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ar335\Documents\Repositories\Macro-Projections\src\"/>
    </mc:Choice>
  </mc:AlternateContent>
  <xr:revisionPtr revIDLastSave="0" documentId="13_ncr:1_{9D43325E-BE71-4E15-9F5E-7E143C98F927}" xr6:coauthVersionLast="47" xr6:coauthVersionMax="47" xr10:uidLastSave="{00000000-0000-0000-0000-000000000000}"/>
  <bookViews>
    <workbookView xWindow="-110" yWindow="-110" windowWidth="19420" windowHeight="11620" firstSheet="17" activeTab="20" xr2:uid="{73AD08C8-6327-4965-AC4B-6DF8295BB21D}"/>
  </bookViews>
  <sheets>
    <sheet name="Legend" sheetId="7" r:id="rId1"/>
    <sheet name="raw -- CBO rev" sheetId="22" r:id="rId2"/>
    <sheet name="raw -- CBO mandatory" sheetId="25" r:id="rId3"/>
    <sheet name="raw -- LBTO budget" sheetId="24" r:id="rId4"/>
    <sheet name="Historical budget" sheetId="4" r:id="rId5"/>
    <sheet name="budget projections" sheetId="23" r:id="rId6"/>
    <sheet name="Historical AWI" sheetId="21" r:id="rId7"/>
    <sheet name="Historical econ, CY" sheetId="2" r:id="rId8"/>
    <sheet name="Historical econ, FY" sheetId="3" r:id="rId9"/>
    <sheet name="raw -- CPI" sheetId="10" r:id="rId10"/>
    <sheet name="raw -- chained CPI" sheetId="6" r:id="rId11"/>
    <sheet name="Historical price detail" sheetId="8" r:id="rId12"/>
    <sheet name="Historical IRS prices" sheetId="9" r:id="rId13"/>
    <sheet name="raw -- LBTO" sheetId="12" r:id="rId14"/>
    <sheet name="raw -- CBO demo" sheetId="14" r:id="rId15"/>
    <sheet name="Population projections" sheetId="15" r:id="rId16"/>
    <sheet name="raw -- CBO econ, CY" sheetId="16" r:id="rId17"/>
    <sheet name="raw -- CBO econ, FY" sheetId="17" r:id="rId18"/>
    <sheet name="raw -- CBO econ LBTO" sheetId="19" r:id="rId19"/>
    <sheet name="economic projections" sheetId="18" r:id="rId20"/>
    <sheet name="Historical" sheetId="11" r:id="rId21"/>
    <sheet name="Projected" sheetId="13" r:id="rId22"/>
  </sheets>
  <externalReferences>
    <externalReference r:id="rId23"/>
    <externalReference r:id="rId24"/>
    <externalReference r:id="rId25"/>
    <externalReference r:id="rId26"/>
    <externalReference r:id="rId27"/>
    <externalReference r:id="rId28"/>
    <externalReference r:id="rId29"/>
  </externalReferences>
  <definedNames>
    <definedName name="_1INT_DEBT">#REF!</definedName>
    <definedName name="ADJGDPDATA">'[5]Baseline (GDP) (adj for timing)'!$A$10:$AL$100</definedName>
    <definedName name="ADJGDPDATALABELS">'[5]Baseline (GDP) (adj for timing)'!$A$9:$AL$9</definedName>
    <definedName name="BASEGDPDATA">'[5]Baseline (GDP)'!$A$10:$AR$100</definedName>
    <definedName name="BASEGDPLABELS">'[5]Baseline (GDP)'!$A$9:$AR$9</definedName>
    <definedName name="BASELINE">#REF!</definedName>
    <definedName name="BudgetYear">[6]Placeholders!$C$23</definedName>
    <definedName name="CATS">#REF!</definedName>
    <definedName name="CBOBaselineAlias">[7]Placeholders!$C$40</definedName>
    <definedName name="CurrentYear" localSheetId="2">[6]Placeholders!$C$22</definedName>
    <definedName name="CurrentYear">[1]Placeholders!$C$43</definedName>
    <definedName name="dfsf">#REF!</definedName>
    <definedName name="fromyear">[2]Data!$B$26</definedName>
    <definedName name="grow">'[3]Figure 2-1'!#REF!</definedName>
    <definedName name="HANDENTEREDDATA">'[5]Hand Entered Data'!$A$1:$C$68</definedName>
    <definedName name="HANDENTEREDDATALABELS">'[5]Hand Entered Data'!$A$1:$C$1</definedName>
    <definedName name="NRA">#REF!</definedName>
    <definedName name="OFFBUD">#REF!</definedName>
    <definedName name="OMBBaselineAlias">[7]Placeholders!$C$41</definedName>
    <definedName name="OutYear1">[6]Placeholders!$C$24</definedName>
    <definedName name="OutYear2">[6]Placeholders!$C$25</definedName>
    <definedName name="OutYear3">[6]Placeholders!$C$26</definedName>
    <definedName name="OutYear4">[6]Placeholders!$C$27</definedName>
    <definedName name="OutYear5">[6]Placeholders!$C$28</definedName>
    <definedName name="OutYear6">[6]Placeholders!$C$29</definedName>
    <definedName name="OutYear7">[6]Placeholders!$C$30</definedName>
    <definedName name="OutYear8">[6]Placeholders!$C$31</definedName>
    <definedName name="OutYear9">[6]Placeholders!$C$32</definedName>
    <definedName name="_xlnm.Print_Area" localSheetId="16">'raw -- CBO econ, CY'!$A$5:$N$167</definedName>
    <definedName name="_xlnm.Print_Area" localSheetId="17">'raw -- CBO econ, FY'!$A$5:$N$167</definedName>
    <definedName name="_xlnm.Print_Titles">#N/A</definedName>
    <definedName name="PriorYear">[6]Placeholders!$C$21</definedName>
    <definedName name="RECEIPTS">#REF!</definedName>
    <definedName name="REVENUES">#REF!</definedName>
    <definedName name="sdf">#REF!</definedName>
    <definedName name="TABLE3">#REF!</definedName>
    <definedName name="toyear">[2]Data!$B$27</definedName>
    <definedName name="TSDATA">'[5]Timing Shifts'!$A$9:$S$68</definedName>
    <definedName name="TSLABELS">'[5]Timing Shifts'!$A$8:$S$8</definedName>
    <definedName name="UNADJGDPDATA">'[5]Baseline (GDP)'!$A$10:$AR$100</definedName>
    <definedName name="UNADJGDPDATALABELS">'[5]Baseline (GDP)'!$A$9:$AR$9</definedName>
    <definedName name="YearRange_BYPlus4">[6]Placeholders!$C$36</definedName>
    <definedName name="YearRange_BYPlus9">[6]Placeholders!$C$37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7" i="11" l="1"/>
  <c r="V7" i="11"/>
  <c r="U7" i="11"/>
  <c r="T7" i="11"/>
  <c r="S7" i="11"/>
  <c r="R7" i="11"/>
  <c r="Q7" i="11"/>
  <c r="P7" i="11"/>
  <c r="O7" i="11"/>
  <c r="N7" i="11"/>
  <c r="M7" i="11"/>
  <c r="L7" i="11"/>
  <c r="K7" i="11"/>
  <c r="J7" i="11"/>
  <c r="I7" i="11"/>
  <c r="U54" i="11"/>
  <c r="T54" i="11"/>
  <c r="S54" i="11"/>
  <c r="R54" i="11"/>
  <c r="Q54" i="11"/>
  <c r="P54" i="11"/>
  <c r="O54" i="11"/>
  <c r="N54" i="11"/>
  <c r="M54" i="11"/>
  <c r="L54" i="11"/>
  <c r="K54" i="11"/>
  <c r="J54" i="11"/>
  <c r="I54" i="11"/>
  <c r="H54" i="11"/>
  <c r="G54" i="11"/>
  <c r="U53" i="11"/>
  <c r="T53" i="11"/>
  <c r="S53" i="11"/>
  <c r="R53" i="11"/>
  <c r="Q53" i="11"/>
  <c r="P53" i="11"/>
  <c r="O53" i="11"/>
  <c r="N53" i="11"/>
  <c r="M53" i="11"/>
  <c r="L53" i="11"/>
  <c r="K53" i="11"/>
  <c r="J53" i="11"/>
  <c r="I53" i="11"/>
  <c r="H53" i="11"/>
  <c r="G53" i="11"/>
  <c r="U52" i="11"/>
  <c r="T52" i="11"/>
  <c r="S52" i="11"/>
  <c r="R52" i="11"/>
  <c r="Q52" i="11"/>
  <c r="P52" i="11"/>
  <c r="O52" i="11"/>
  <c r="N52" i="11"/>
  <c r="M52" i="11"/>
  <c r="L52" i="11"/>
  <c r="K52" i="11"/>
  <c r="J52" i="11"/>
  <c r="I52" i="11"/>
  <c r="H52" i="11"/>
  <c r="G52" i="11"/>
  <c r="U51" i="11"/>
  <c r="T51" i="11"/>
  <c r="S51" i="11"/>
  <c r="R51" i="11"/>
  <c r="Q51" i="11"/>
  <c r="P51" i="11"/>
  <c r="O51" i="11"/>
  <c r="N51" i="11"/>
  <c r="M51" i="11"/>
  <c r="L51" i="11"/>
  <c r="K51" i="11"/>
  <c r="J51" i="11"/>
  <c r="I51" i="11"/>
  <c r="H51" i="11"/>
  <c r="G51" i="11"/>
  <c r="U50" i="11"/>
  <c r="T50" i="11"/>
  <c r="S50" i="11"/>
  <c r="R50" i="11"/>
  <c r="Q50" i="11"/>
  <c r="P50" i="11"/>
  <c r="O50" i="11"/>
  <c r="N50" i="11"/>
  <c r="M50" i="11"/>
  <c r="L50" i="11"/>
  <c r="K50" i="11"/>
  <c r="J50" i="11"/>
  <c r="I50" i="11"/>
  <c r="H50" i="11"/>
  <c r="G50" i="11"/>
  <c r="U49" i="11"/>
  <c r="T49" i="11"/>
  <c r="S49" i="11"/>
  <c r="R49" i="11"/>
  <c r="Q49" i="11"/>
  <c r="P49" i="11"/>
  <c r="O49" i="11"/>
  <c r="N49" i="11"/>
  <c r="M49" i="11"/>
  <c r="L49" i="11"/>
  <c r="K49" i="11"/>
  <c r="J49" i="11"/>
  <c r="I49" i="11"/>
  <c r="H49" i="11"/>
  <c r="G49" i="11"/>
  <c r="U48" i="11"/>
  <c r="T48" i="11"/>
  <c r="S48" i="11"/>
  <c r="R48" i="11"/>
  <c r="Q48" i="11"/>
  <c r="P48" i="11"/>
  <c r="O48" i="11"/>
  <c r="N48" i="11"/>
  <c r="M48" i="11"/>
  <c r="L48" i="11"/>
  <c r="K48" i="11"/>
  <c r="J48" i="11"/>
  <c r="I48" i="11"/>
  <c r="H48" i="11"/>
  <c r="G48" i="11"/>
  <c r="U47" i="11"/>
  <c r="T47" i="11"/>
  <c r="S47" i="11"/>
  <c r="R47" i="11"/>
  <c r="Q47" i="11"/>
  <c r="P47" i="11"/>
  <c r="O47" i="11"/>
  <c r="N47" i="11"/>
  <c r="M47" i="11"/>
  <c r="L47" i="11"/>
  <c r="K47" i="11"/>
  <c r="J47" i="11"/>
  <c r="I47" i="11"/>
  <c r="H47" i="11"/>
  <c r="G47" i="11"/>
  <c r="U46" i="11"/>
  <c r="T46" i="11"/>
  <c r="S46" i="11"/>
  <c r="R46" i="11"/>
  <c r="Q46" i="11"/>
  <c r="P46" i="11"/>
  <c r="O46" i="11"/>
  <c r="N46" i="11"/>
  <c r="M46" i="11"/>
  <c r="L46" i="11"/>
  <c r="K46" i="11"/>
  <c r="J46" i="11"/>
  <c r="I46" i="11"/>
  <c r="H46" i="11"/>
  <c r="G46" i="11"/>
  <c r="U45" i="11"/>
  <c r="T45" i="11"/>
  <c r="S45" i="11"/>
  <c r="R45" i="11"/>
  <c r="Q45" i="11"/>
  <c r="P45" i="11"/>
  <c r="O45" i="11"/>
  <c r="N45" i="11"/>
  <c r="M45" i="11"/>
  <c r="L45" i="11"/>
  <c r="K45" i="11"/>
  <c r="J45" i="11"/>
  <c r="I45" i="11"/>
  <c r="H45" i="11"/>
  <c r="G45" i="11"/>
  <c r="U44" i="11"/>
  <c r="T44" i="11"/>
  <c r="S44" i="11"/>
  <c r="R44" i="11"/>
  <c r="Q44" i="11"/>
  <c r="P44" i="11"/>
  <c r="O44" i="11"/>
  <c r="N44" i="11"/>
  <c r="M44" i="11"/>
  <c r="L44" i="11"/>
  <c r="K44" i="11"/>
  <c r="J44" i="11"/>
  <c r="I44" i="11"/>
  <c r="H44" i="11"/>
  <c r="G44" i="11"/>
  <c r="U43" i="11"/>
  <c r="T43" i="11"/>
  <c r="S43" i="11"/>
  <c r="R43" i="11"/>
  <c r="Q43" i="11"/>
  <c r="P43" i="11"/>
  <c r="O43" i="11"/>
  <c r="N43" i="11"/>
  <c r="M43" i="11"/>
  <c r="L43" i="11"/>
  <c r="K43" i="11"/>
  <c r="J43" i="11"/>
  <c r="I43" i="11"/>
  <c r="H43" i="11"/>
  <c r="G43" i="11"/>
  <c r="U42" i="11"/>
  <c r="T42" i="11"/>
  <c r="S42" i="11"/>
  <c r="R42" i="11"/>
  <c r="Q42" i="11"/>
  <c r="P42" i="11"/>
  <c r="O42" i="11"/>
  <c r="N42" i="11"/>
  <c r="M42" i="11"/>
  <c r="L42" i="11"/>
  <c r="K42" i="11"/>
  <c r="J42" i="11"/>
  <c r="I42" i="11"/>
  <c r="H42" i="11"/>
  <c r="G42" i="11"/>
  <c r="U41" i="11"/>
  <c r="T41" i="11"/>
  <c r="S41" i="11"/>
  <c r="R41" i="11"/>
  <c r="Q41" i="11"/>
  <c r="P41" i="11"/>
  <c r="O41" i="11"/>
  <c r="N41" i="11"/>
  <c r="M41" i="11"/>
  <c r="L41" i="11"/>
  <c r="K41" i="11"/>
  <c r="J41" i="11"/>
  <c r="I41" i="11"/>
  <c r="H41" i="11"/>
  <c r="G41" i="11"/>
  <c r="U40" i="11"/>
  <c r="T40" i="11"/>
  <c r="S40" i="11"/>
  <c r="R40" i="11"/>
  <c r="Q40" i="11"/>
  <c r="P40" i="11"/>
  <c r="O40" i="11"/>
  <c r="N40" i="11"/>
  <c r="M40" i="11"/>
  <c r="L40" i="11"/>
  <c r="K40" i="11"/>
  <c r="J40" i="11"/>
  <c r="I40" i="11"/>
  <c r="H40" i="11"/>
  <c r="G40" i="11"/>
  <c r="U39" i="11"/>
  <c r="T39" i="11"/>
  <c r="S39" i="11"/>
  <c r="R39" i="11"/>
  <c r="Q39" i="11"/>
  <c r="P39" i="11"/>
  <c r="O39" i="11"/>
  <c r="N39" i="11"/>
  <c r="M39" i="11"/>
  <c r="L39" i="11"/>
  <c r="K39" i="11"/>
  <c r="J39" i="11"/>
  <c r="I39" i="11"/>
  <c r="H39" i="11"/>
  <c r="G39" i="11"/>
  <c r="U38" i="11"/>
  <c r="T38" i="11"/>
  <c r="S38" i="11"/>
  <c r="R38" i="11"/>
  <c r="Q38" i="11"/>
  <c r="P38" i="11"/>
  <c r="O38" i="11"/>
  <c r="N38" i="11"/>
  <c r="M38" i="11"/>
  <c r="L38" i="11"/>
  <c r="K38" i="11"/>
  <c r="J38" i="11"/>
  <c r="I38" i="11"/>
  <c r="H38" i="11"/>
  <c r="G38" i="11"/>
  <c r="U37" i="11"/>
  <c r="T37" i="11"/>
  <c r="S37" i="11"/>
  <c r="R37" i="11"/>
  <c r="Q37" i="11"/>
  <c r="P37" i="11"/>
  <c r="O37" i="11"/>
  <c r="N37" i="11"/>
  <c r="M37" i="11"/>
  <c r="L37" i="11"/>
  <c r="K37" i="11"/>
  <c r="J37" i="11"/>
  <c r="I37" i="11"/>
  <c r="H37" i="11"/>
  <c r="G37" i="11"/>
  <c r="U36" i="11"/>
  <c r="T36" i="11"/>
  <c r="S36" i="11"/>
  <c r="R36" i="11"/>
  <c r="Q36" i="11"/>
  <c r="P36" i="11"/>
  <c r="O36" i="11"/>
  <c r="N36" i="11"/>
  <c r="M36" i="11"/>
  <c r="L36" i="11"/>
  <c r="K36" i="11"/>
  <c r="J36" i="11"/>
  <c r="I36" i="11"/>
  <c r="H36" i="11"/>
  <c r="G36" i="11"/>
  <c r="U35" i="11"/>
  <c r="T35" i="11"/>
  <c r="S35" i="11"/>
  <c r="R35" i="11"/>
  <c r="Q35" i="11"/>
  <c r="P35" i="11"/>
  <c r="O35" i="11"/>
  <c r="N35" i="11"/>
  <c r="M35" i="11"/>
  <c r="L35" i="11"/>
  <c r="K35" i="11"/>
  <c r="J35" i="11"/>
  <c r="I35" i="11"/>
  <c r="H35" i="11"/>
  <c r="G35" i="11"/>
  <c r="U34" i="11"/>
  <c r="T34" i="11"/>
  <c r="S34" i="11"/>
  <c r="R34" i="11"/>
  <c r="Q34" i="11"/>
  <c r="P34" i="11"/>
  <c r="O34" i="11"/>
  <c r="N34" i="11"/>
  <c r="M34" i="11"/>
  <c r="L34" i="11"/>
  <c r="K34" i="11"/>
  <c r="J34" i="11"/>
  <c r="I34" i="11"/>
  <c r="H34" i="11"/>
  <c r="G34" i="11"/>
  <c r="U33" i="11"/>
  <c r="T33" i="11"/>
  <c r="S33" i="11"/>
  <c r="R33" i="11"/>
  <c r="Q33" i="11"/>
  <c r="P33" i="11"/>
  <c r="O33" i="11"/>
  <c r="N33" i="11"/>
  <c r="M33" i="11"/>
  <c r="L33" i="11"/>
  <c r="K33" i="11"/>
  <c r="J33" i="11"/>
  <c r="I33" i="11"/>
  <c r="H33" i="11"/>
  <c r="G33" i="11"/>
  <c r="U32" i="11"/>
  <c r="T32" i="11"/>
  <c r="S32" i="11"/>
  <c r="R32" i="11"/>
  <c r="Q32" i="11"/>
  <c r="P32" i="11"/>
  <c r="O32" i="11"/>
  <c r="N32" i="11"/>
  <c r="M32" i="11"/>
  <c r="L32" i="11"/>
  <c r="K32" i="11"/>
  <c r="J32" i="11"/>
  <c r="I32" i="11"/>
  <c r="H32" i="11"/>
  <c r="G32" i="11"/>
  <c r="U31" i="11"/>
  <c r="T31" i="11"/>
  <c r="S31" i="11"/>
  <c r="R31" i="11"/>
  <c r="Q31" i="11"/>
  <c r="P31" i="11"/>
  <c r="O31" i="11"/>
  <c r="N31" i="11"/>
  <c r="M31" i="11"/>
  <c r="L31" i="11"/>
  <c r="K31" i="11"/>
  <c r="J31" i="11"/>
  <c r="I31" i="11"/>
  <c r="H31" i="11"/>
  <c r="G31" i="11"/>
  <c r="U30" i="11"/>
  <c r="T30" i="11"/>
  <c r="S30" i="11"/>
  <c r="R30" i="11"/>
  <c r="Q30" i="11"/>
  <c r="P30" i="11"/>
  <c r="O30" i="11"/>
  <c r="N30" i="11"/>
  <c r="M30" i="11"/>
  <c r="L30" i="11"/>
  <c r="K30" i="11"/>
  <c r="J30" i="11"/>
  <c r="I30" i="11"/>
  <c r="H30" i="11"/>
  <c r="G30" i="11"/>
  <c r="U29" i="11"/>
  <c r="T29" i="11"/>
  <c r="S29" i="11"/>
  <c r="R29" i="11"/>
  <c r="Q29" i="11"/>
  <c r="P29" i="11"/>
  <c r="O29" i="11"/>
  <c r="N29" i="11"/>
  <c r="M29" i="11"/>
  <c r="L29" i="11"/>
  <c r="K29" i="11"/>
  <c r="J29" i="11"/>
  <c r="I29" i="11"/>
  <c r="H29" i="11"/>
  <c r="G29" i="11"/>
  <c r="U28" i="11"/>
  <c r="T28" i="11"/>
  <c r="S28" i="11"/>
  <c r="R28" i="11"/>
  <c r="Q28" i="11"/>
  <c r="P28" i="11"/>
  <c r="O28" i="11"/>
  <c r="N28" i="11"/>
  <c r="M28" i="11"/>
  <c r="L28" i="11"/>
  <c r="K28" i="11"/>
  <c r="J28" i="11"/>
  <c r="I28" i="11"/>
  <c r="H28" i="11"/>
  <c r="G28" i="11"/>
  <c r="U27" i="11"/>
  <c r="T27" i="11"/>
  <c r="S27" i="11"/>
  <c r="R27" i="11"/>
  <c r="Q27" i="11"/>
  <c r="P27" i="11"/>
  <c r="O27" i="11"/>
  <c r="N27" i="11"/>
  <c r="M27" i="11"/>
  <c r="L27" i="11"/>
  <c r="K27" i="11"/>
  <c r="J27" i="11"/>
  <c r="I27" i="11"/>
  <c r="H27" i="11"/>
  <c r="G27" i="11"/>
  <c r="U26" i="11"/>
  <c r="T26" i="11"/>
  <c r="S26" i="11"/>
  <c r="R26" i="11"/>
  <c r="Q26" i="11"/>
  <c r="P26" i="11"/>
  <c r="O26" i="11"/>
  <c r="N26" i="11"/>
  <c r="M26" i="11"/>
  <c r="L26" i="11"/>
  <c r="K26" i="11"/>
  <c r="J26" i="11"/>
  <c r="I26" i="11"/>
  <c r="H26" i="11"/>
  <c r="G26" i="11"/>
  <c r="U25" i="11"/>
  <c r="T25" i="11"/>
  <c r="S25" i="11"/>
  <c r="R25" i="11"/>
  <c r="Q25" i="11"/>
  <c r="P25" i="11"/>
  <c r="O25" i="11"/>
  <c r="N25" i="11"/>
  <c r="M25" i="11"/>
  <c r="L25" i="11"/>
  <c r="K25" i="11"/>
  <c r="J25" i="11"/>
  <c r="I25" i="11"/>
  <c r="H25" i="11"/>
  <c r="G25" i="11"/>
  <c r="U24" i="11"/>
  <c r="T24" i="11"/>
  <c r="S24" i="11"/>
  <c r="R24" i="11"/>
  <c r="Q24" i="11"/>
  <c r="P24" i="11"/>
  <c r="O24" i="11"/>
  <c r="N24" i="11"/>
  <c r="M24" i="11"/>
  <c r="L24" i="11"/>
  <c r="K24" i="11"/>
  <c r="J24" i="11"/>
  <c r="I24" i="11"/>
  <c r="H24" i="11"/>
  <c r="G24" i="11"/>
  <c r="U23" i="11"/>
  <c r="T23" i="11"/>
  <c r="S23" i="11"/>
  <c r="R23" i="11"/>
  <c r="Q23" i="11"/>
  <c r="P23" i="11"/>
  <c r="O23" i="11"/>
  <c r="N23" i="11"/>
  <c r="M23" i="11"/>
  <c r="L23" i="11"/>
  <c r="K23" i="11"/>
  <c r="J23" i="11"/>
  <c r="I23" i="11"/>
  <c r="H23" i="11"/>
  <c r="G23" i="11"/>
  <c r="U22" i="11"/>
  <c r="T22" i="11"/>
  <c r="S22" i="11"/>
  <c r="R22" i="11"/>
  <c r="Q22" i="11"/>
  <c r="P22" i="11"/>
  <c r="O22" i="11"/>
  <c r="N22" i="11"/>
  <c r="M22" i="11"/>
  <c r="L22" i="11"/>
  <c r="K22" i="11"/>
  <c r="J22" i="11"/>
  <c r="I22" i="11"/>
  <c r="H22" i="11"/>
  <c r="G22" i="11"/>
  <c r="U21" i="11"/>
  <c r="T21" i="11"/>
  <c r="S21" i="11"/>
  <c r="R21" i="11"/>
  <c r="Q21" i="11"/>
  <c r="P21" i="11"/>
  <c r="O21" i="11"/>
  <c r="N21" i="11"/>
  <c r="M21" i="11"/>
  <c r="L21" i="11"/>
  <c r="K21" i="11"/>
  <c r="J21" i="11"/>
  <c r="I21" i="11"/>
  <c r="H21" i="11"/>
  <c r="G21" i="11"/>
  <c r="U20" i="11"/>
  <c r="T20" i="11"/>
  <c r="S20" i="11"/>
  <c r="R20" i="11"/>
  <c r="Q20" i="11"/>
  <c r="P20" i="11"/>
  <c r="O20" i="11"/>
  <c r="N20" i="11"/>
  <c r="M20" i="11"/>
  <c r="L20" i="11"/>
  <c r="K20" i="11"/>
  <c r="J20" i="11"/>
  <c r="I20" i="11"/>
  <c r="H20" i="11"/>
  <c r="G20" i="11"/>
  <c r="U19" i="11"/>
  <c r="T19" i="11"/>
  <c r="S19" i="11"/>
  <c r="R19" i="11"/>
  <c r="Q19" i="11"/>
  <c r="P19" i="11"/>
  <c r="O19" i="11"/>
  <c r="N19" i="11"/>
  <c r="M19" i="11"/>
  <c r="L19" i="11"/>
  <c r="K19" i="11"/>
  <c r="J19" i="11"/>
  <c r="I19" i="11"/>
  <c r="H19" i="11"/>
  <c r="G19" i="11"/>
  <c r="U18" i="11"/>
  <c r="T18" i="11"/>
  <c r="S18" i="11"/>
  <c r="R18" i="11"/>
  <c r="Q18" i="11"/>
  <c r="P18" i="11"/>
  <c r="O18" i="11"/>
  <c r="N18" i="11"/>
  <c r="M18" i="11"/>
  <c r="L18" i="11"/>
  <c r="K18" i="11"/>
  <c r="J18" i="11"/>
  <c r="I18" i="11"/>
  <c r="H18" i="11"/>
  <c r="G18" i="11"/>
  <c r="U17" i="11"/>
  <c r="T17" i="11"/>
  <c r="S17" i="11"/>
  <c r="R17" i="11"/>
  <c r="Q17" i="11"/>
  <c r="P17" i="11"/>
  <c r="O17" i="11"/>
  <c r="N17" i="11"/>
  <c r="M17" i="11"/>
  <c r="L17" i="11"/>
  <c r="K17" i="11"/>
  <c r="J17" i="11"/>
  <c r="I17" i="11"/>
  <c r="H17" i="11"/>
  <c r="G17" i="11"/>
  <c r="U16" i="11"/>
  <c r="T16" i="11"/>
  <c r="S16" i="11"/>
  <c r="R16" i="11"/>
  <c r="Q16" i="11"/>
  <c r="P16" i="11"/>
  <c r="O16" i="11"/>
  <c r="N16" i="11"/>
  <c r="M16" i="11"/>
  <c r="L16" i="11"/>
  <c r="K16" i="11"/>
  <c r="J16" i="11"/>
  <c r="I16" i="11"/>
  <c r="H16" i="11"/>
  <c r="G16" i="11"/>
  <c r="U15" i="11"/>
  <c r="T15" i="11"/>
  <c r="S15" i="11"/>
  <c r="R15" i="11"/>
  <c r="Q15" i="11"/>
  <c r="P15" i="11"/>
  <c r="O15" i="11"/>
  <c r="N15" i="11"/>
  <c r="M15" i="11"/>
  <c r="L15" i="11"/>
  <c r="K15" i="11"/>
  <c r="J15" i="11"/>
  <c r="I15" i="11"/>
  <c r="H15" i="11"/>
  <c r="G15" i="11"/>
  <c r="U14" i="11"/>
  <c r="T14" i="11"/>
  <c r="S14" i="11"/>
  <c r="R14" i="11"/>
  <c r="Q14" i="11"/>
  <c r="P14" i="11"/>
  <c r="O14" i="11"/>
  <c r="N14" i="11"/>
  <c r="M14" i="11"/>
  <c r="L14" i="11"/>
  <c r="K14" i="11"/>
  <c r="J14" i="11"/>
  <c r="I14" i="11"/>
  <c r="H14" i="11"/>
  <c r="G14" i="11"/>
  <c r="U13" i="11"/>
  <c r="T13" i="11"/>
  <c r="S13" i="11"/>
  <c r="R13" i="11"/>
  <c r="Q13" i="11"/>
  <c r="P13" i="11"/>
  <c r="O13" i="11"/>
  <c r="N13" i="11"/>
  <c r="M13" i="11"/>
  <c r="L13" i="11"/>
  <c r="K13" i="11"/>
  <c r="J13" i="11"/>
  <c r="I13" i="11"/>
  <c r="H13" i="11"/>
  <c r="G13" i="11"/>
  <c r="U12" i="11"/>
  <c r="T12" i="11"/>
  <c r="S12" i="11"/>
  <c r="R12" i="11"/>
  <c r="Q12" i="11"/>
  <c r="P12" i="11"/>
  <c r="O12" i="11"/>
  <c r="N12" i="11"/>
  <c r="M12" i="11"/>
  <c r="L12" i="11"/>
  <c r="K12" i="11"/>
  <c r="J12" i="11"/>
  <c r="I12" i="11"/>
  <c r="H12" i="11"/>
  <c r="G12" i="11"/>
  <c r="U11" i="11"/>
  <c r="T11" i="11"/>
  <c r="S11" i="11"/>
  <c r="R11" i="11"/>
  <c r="Q11" i="11"/>
  <c r="P11" i="11"/>
  <c r="O11" i="11"/>
  <c r="N11" i="11"/>
  <c r="M11" i="11"/>
  <c r="L11" i="11"/>
  <c r="K11" i="11"/>
  <c r="J11" i="11"/>
  <c r="I11" i="11"/>
  <c r="H11" i="11"/>
  <c r="G11" i="11"/>
  <c r="U10" i="11"/>
  <c r="T10" i="11"/>
  <c r="S10" i="11"/>
  <c r="R10" i="11"/>
  <c r="Q10" i="11"/>
  <c r="P10" i="11"/>
  <c r="O10" i="11"/>
  <c r="N10" i="11"/>
  <c r="M10" i="11"/>
  <c r="L10" i="11"/>
  <c r="K10" i="11"/>
  <c r="J10" i="11"/>
  <c r="I10" i="11"/>
  <c r="H10" i="11"/>
  <c r="G10" i="11"/>
  <c r="U9" i="11"/>
  <c r="T9" i="11"/>
  <c r="S9" i="11"/>
  <c r="R9" i="11"/>
  <c r="Q9" i="11"/>
  <c r="P9" i="11"/>
  <c r="O9" i="11"/>
  <c r="N9" i="11"/>
  <c r="M9" i="11"/>
  <c r="L9" i="11"/>
  <c r="K9" i="11"/>
  <c r="J9" i="11"/>
  <c r="I9" i="11"/>
  <c r="H9" i="11"/>
  <c r="G9" i="11"/>
  <c r="U8" i="11"/>
  <c r="T8" i="11"/>
  <c r="S8" i="11"/>
  <c r="R8" i="11"/>
  <c r="Q8" i="11"/>
  <c r="P8" i="11"/>
  <c r="O8" i="11"/>
  <c r="N8" i="11"/>
  <c r="M8" i="11"/>
  <c r="L8" i="11"/>
  <c r="K8" i="11"/>
  <c r="J8" i="11"/>
  <c r="I8" i="11"/>
  <c r="H8" i="11"/>
  <c r="G8" i="11"/>
  <c r="H7" i="11"/>
  <c r="G7" i="11"/>
  <c r="U6" i="11"/>
  <c r="T6" i="11"/>
  <c r="S6" i="11"/>
  <c r="R6" i="11"/>
  <c r="Q6" i="11"/>
  <c r="P6" i="11"/>
  <c r="O6" i="11"/>
  <c r="N6" i="11"/>
  <c r="M6" i="11"/>
  <c r="L6" i="11"/>
  <c r="K6" i="11"/>
  <c r="J6" i="11"/>
  <c r="I6" i="11"/>
  <c r="H6" i="11"/>
  <c r="G6" i="11"/>
  <c r="U5" i="11"/>
  <c r="T5" i="11"/>
  <c r="S5" i="11"/>
  <c r="R5" i="11"/>
  <c r="Q5" i="11"/>
  <c r="P5" i="11"/>
  <c r="O5" i="11"/>
  <c r="N5" i="11"/>
  <c r="M5" i="11"/>
  <c r="L5" i="11"/>
  <c r="K5" i="11"/>
  <c r="J5" i="11"/>
  <c r="I5" i="11"/>
  <c r="H5" i="11"/>
  <c r="G5" i="11"/>
  <c r="U4" i="11"/>
  <c r="T4" i="11"/>
  <c r="S4" i="11"/>
  <c r="R4" i="11"/>
  <c r="Q4" i="11"/>
  <c r="P4" i="11"/>
  <c r="O4" i="11"/>
  <c r="N4" i="11"/>
  <c r="M4" i="11"/>
  <c r="L4" i="11"/>
  <c r="K4" i="11"/>
  <c r="J4" i="11"/>
  <c r="I4" i="11"/>
  <c r="H4" i="11"/>
  <c r="G4" i="11"/>
  <c r="U3" i="11"/>
  <c r="T3" i="11"/>
  <c r="S3" i="11"/>
  <c r="R3" i="11"/>
  <c r="Q3" i="11"/>
  <c r="P3" i="11"/>
  <c r="O3" i="11"/>
  <c r="N3" i="11"/>
  <c r="M3" i="11"/>
  <c r="L3" i="11"/>
  <c r="K3" i="11"/>
  <c r="J3" i="11"/>
  <c r="I3" i="11"/>
  <c r="H3" i="11"/>
  <c r="G3" i="11"/>
  <c r="U2" i="11"/>
  <c r="T2" i="11"/>
  <c r="S2" i="11"/>
  <c r="R2" i="11"/>
  <c r="Q2" i="11"/>
  <c r="P2" i="11"/>
  <c r="O2" i="11"/>
  <c r="N2" i="11"/>
  <c r="M2" i="11"/>
  <c r="L2" i="11"/>
  <c r="K2" i="11"/>
  <c r="J2" i="11"/>
  <c r="I2" i="11"/>
  <c r="H2" i="11"/>
  <c r="G2"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F2" i="11"/>
  <c r="E54" i="11"/>
  <c r="D54" i="11"/>
  <c r="E53" i="11"/>
  <c r="D53" i="11"/>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C2"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F32" i="13"/>
  <c r="BE32" i="13"/>
  <c r="BD32" i="13"/>
  <c r="BC32" i="13"/>
  <c r="BB32" i="13"/>
  <c r="BA32" i="13"/>
  <c r="AZ32" i="13"/>
  <c r="AY32" i="13"/>
  <c r="AX32" i="13"/>
  <c r="AW32" i="13"/>
  <c r="AV32" i="13"/>
  <c r="AU32" i="13"/>
  <c r="BF31" i="13"/>
  <c r="BE31" i="13"/>
  <c r="BD31" i="13"/>
  <c r="BC31" i="13"/>
  <c r="BB31" i="13"/>
  <c r="BA31" i="13"/>
  <c r="AZ31" i="13"/>
  <c r="AY31" i="13"/>
  <c r="AX31" i="13"/>
  <c r="AW31" i="13"/>
  <c r="AV31" i="13"/>
  <c r="AU31" i="13"/>
  <c r="BF30" i="13"/>
  <c r="BE30" i="13"/>
  <c r="BD30" i="13"/>
  <c r="BC30" i="13"/>
  <c r="BB30" i="13"/>
  <c r="BA30" i="13"/>
  <c r="AZ30" i="13"/>
  <c r="AY30" i="13"/>
  <c r="AX30" i="13"/>
  <c r="AW30" i="13"/>
  <c r="AV30" i="13"/>
  <c r="AU30" i="13"/>
  <c r="BF29" i="13"/>
  <c r="BE29" i="13"/>
  <c r="BD29" i="13"/>
  <c r="BC29" i="13"/>
  <c r="BB29" i="13"/>
  <c r="BA29" i="13"/>
  <c r="AZ29" i="13"/>
  <c r="AY29" i="13"/>
  <c r="AX29" i="13"/>
  <c r="AW29" i="13"/>
  <c r="AV29" i="13"/>
  <c r="AU29" i="13"/>
  <c r="BF28" i="13"/>
  <c r="BE28" i="13"/>
  <c r="BD28" i="13"/>
  <c r="BC28" i="13"/>
  <c r="BB28" i="13"/>
  <c r="BA28" i="13"/>
  <c r="AZ28" i="13"/>
  <c r="AY28" i="13"/>
  <c r="AX28" i="13"/>
  <c r="AW28" i="13"/>
  <c r="AV28" i="13"/>
  <c r="AU28" i="13"/>
  <c r="BF27" i="13"/>
  <c r="BE27" i="13"/>
  <c r="BD27" i="13"/>
  <c r="BC27" i="13"/>
  <c r="BB27" i="13"/>
  <c r="BA27" i="13"/>
  <c r="AZ27" i="13"/>
  <c r="AY27" i="13"/>
  <c r="AX27" i="13"/>
  <c r="AW27" i="13"/>
  <c r="AV27" i="13"/>
  <c r="AU27" i="13"/>
  <c r="BF26" i="13"/>
  <c r="BE26" i="13"/>
  <c r="BD26" i="13"/>
  <c r="BC26" i="13"/>
  <c r="BB26" i="13"/>
  <c r="BA26" i="13"/>
  <c r="AZ26" i="13"/>
  <c r="AY26" i="13"/>
  <c r="AX26" i="13"/>
  <c r="AW26" i="13"/>
  <c r="AV26" i="13"/>
  <c r="AU26" i="13"/>
  <c r="BF25" i="13"/>
  <c r="BE25" i="13"/>
  <c r="BD25" i="13"/>
  <c r="BC25" i="13"/>
  <c r="BB25" i="13"/>
  <c r="BA25" i="13"/>
  <c r="AZ25" i="13"/>
  <c r="AY25" i="13"/>
  <c r="AX25" i="13"/>
  <c r="AW25" i="13"/>
  <c r="AV25" i="13"/>
  <c r="AU25" i="13"/>
  <c r="BF24" i="13"/>
  <c r="BE24" i="13"/>
  <c r="BD24" i="13"/>
  <c r="BC24" i="13"/>
  <c r="BB24" i="13"/>
  <c r="BA24" i="13"/>
  <c r="AZ24" i="13"/>
  <c r="AY24" i="13"/>
  <c r="AX24" i="13"/>
  <c r="AW24" i="13"/>
  <c r="AV24" i="13"/>
  <c r="AU24" i="13"/>
  <c r="BF23" i="13"/>
  <c r="BE23" i="13"/>
  <c r="BD23" i="13"/>
  <c r="BC23" i="13"/>
  <c r="BB23" i="13"/>
  <c r="BA23" i="13"/>
  <c r="AZ23" i="13"/>
  <c r="AY23" i="13"/>
  <c r="AX23" i="13"/>
  <c r="AW23" i="13"/>
  <c r="AV23" i="13"/>
  <c r="AU23" i="13"/>
  <c r="BF22" i="13"/>
  <c r="BE22" i="13"/>
  <c r="BD22" i="13"/>
  <c r="BC22" i="13"/>
  <c r="BB22" i="13"/>
  <c r="BA22" i="13"/>
  <c r="AZ22" i="13"/>
  <c r="AY22" i="13"/>
  <c r="AX22" i="13"/>
  <c r="AW22" i="13"/>
  <c r="AV22" i="13"/>
  <c r="AU22" i="13"/>
  <c r="BF21" i="13"/>
  <c r="BE21" i="13"/>
  <c r="BD21" i="13"/>
  <c r="BC21" i="13"/>
  <c r="BB21" i="13"/>
  <c r="BA21" i="13"/>
  <c r="AZ21" i="13"/>
  <c r="AY21" i="13"/>
  <c r="AX21" i="13"/>
  <c r="AW21" i="13"/>
  <c r="AV21" i="13"/>
  <c r="AU21" i="13"/>
  <c r="BF20" i="13"/>
  <c r="BE20" i="13"/>
  <c r="BD20" i="13"/>
  <c r="BC20" i="13"/>
  <c r="BB20" i="13"/>
  <c r="BA20" i="13"/>
  <c r="AZ20" i="13"/>
  <c r="AY20" i="13"/>
  <c r="AX20" i="13"/>
  <c r="AW20" i="13"/>
  <c r="AV20" i="13"/>
  <c r="AU20" i="13"/>
  <c r="BF19" i="13"/>
  <c r="BE19" i="13"/>
  <c r="BD19" i="13"/>
  <c r="BC19" i="13"/>
  <c r="BB19" i="13"/>
  <c r="BA19" i="13"/>
  <c r="AZ19" i="13"/>
  <c r="AY19" i="13"/>
  <c r="AX19" i="13"/>
  <c r="AW19" i="13"/>
  <c r="AV19" i="13"/>
  <c r="AU19" i="13"/>
  <c r="BF18" i="13"/>
  <c r="BE18" i="13"/>
  <c r="BD18" i="13"/>
  <c r="BC18" i="13"/>
  <c r="BB18" i="13"/>
  <c r="BA18" i="13"/>
  <c r="AZ18" i="13"/>
  <c r="AY18" i="13"/>
  <c r="AX18" i="13"/>
  <c r="AW18" i="13"/>
  <c r="AV18" i="13"/>
  <c r="AU18" i="13"/>
  <c r="BF17" i="13"/>
  <c r="BE17" i="13"/>
  <c r="BD17" i="13"/>
  <c r="BC17" i="13"/>
  <c r="BB17" i="13"/>
  <c r="BA17" i="13"/>
  <c r="AZ17" i="13"/>
  <c r="AY17" i="13"/>
  <c r="AX17" i="13"/>
  <c r="AW17" i="13"/>
  <c r="AV17" i="13"/>
  <c r="AU17" i="13"/>
  <c r="BF16" i="13"/>
  <c r="BE16" i="13"/>
  <c r="BD16" i="13"/>
  <c r="BC16" i="13"/>
  <c r="BB16" i="13"/>
  <c r="BA16" i="13"/>
  <c r="AZ16" i="13"/>
  <c r="AY16" i="13"/>
  <c r="AX16" i="13"/>
  <c r="AW16" i="13"/>
  <c r="AV16" i="13"/>
  <c r="AU16" i="13"/>
  <c r="BF15" i="13"/>
  <c r="BE15" i="13"/>
  <c r="BD15" i="13"/>
  <c r="BC15" i="13"/>
  <c r="BB15" i="13"/>
  <c r="BA15" i="13"/>
  <c r="AZ15" i="13"/>
  <c r="AY15" i="13"/>
  <c r="AX15" i="13"/>
  <c r="AW15" i="13"/>
  <c r="AV15" i="13"/>
  <c r="AU15" i="13"/>
  <c r="BF14" i="13"/>
  <c r="BE14" i="13"/>
  <c r="BD14" i="13"/>
  <c r="BC14" i="13"/>
  <c r="BB14" i="13"/>
  <c r="BA14" i="13"/>
  <c r="AZ14" i="13"/>
  <c r="AY14" i="13"/>
  <c r="AX14" i="13"/>
  <c r="AW14" i="13"/>
  <c r="AV14" i="13"/>
  <c r="AU14" i="13"/>
  <c r="BF13" i="13"/>
  <c r="BE13" i="13"/>
  <c r="BD13" i="13"/>
  <c r="BC13" i="13"/>
  <c r="BB13" i="13"/>
  <c r="BA13" i="13"/>
  <c r="AZ13" i="13"/>
  <c r="AY13" i="13"/>
  <c r="AX13" i="13"/>
  <c r="AW13" i="13"/>
  <c r="AV13" i="13"/>
  <c r="AU13" i="13"/>
  <c r="BF12" i="13"/>
  <c r="BE12" i="13"/>
  <c r="BD12" i="13"/>
  <c r="BC12" i="13"/>
  <c r="BB12" i="13"/>
  <c r="BA12" i="13"/>
  <c r="AZ12" i="13"/>
  <c r="AY12" i="13"/>
  <c r="AX12" i="13"/>
  <c r="AW12" i="13"/>
  <c r="AV12" i="13"/>
  <c r="AU12" i="13"/>
  <c r="BF11" i="13"/>
  <c r="BE11" i="13"/>
  <c r="BD11" i="13"/>
  <c r="BC11" i="13"/>
  <c r="BB11" i="13"/>
  <c r="BA11" i="13"/>
  <c r="AZ11" i="13"/>
  <c r="AY11" i="13"/>
  <c r="AX11" i="13"/>
  <c r="AW11" i="13"/>
  <c r="AV11" i="13"/>
  <c r="AU11" i="13"/>
  <c r="BF10" i="13"/>
  <c r="BE10" i="13"/>
  <c r="BD10" i="13"/>
  <c r="BC10" i="13"/>
  <c r="BB10" i="13"/>
  <c r="BA10" i="13"/>
  <c r="AZ10" i="13"/>
  <c r="AY10" i="13"/>
  <c r="AX10" i="13"/>
  <c r="AW10" i="13"/>
  <c r="AV10" i="13"/>
  <c r="AU10" i="13"/>
  <c r="BF9" i="13"/>
  <c r="BE9" i="13"/>
  <c r="BD9" i="13"/>
  <c r="BC9" i="13"/>
  <c r="BB9" i="13"/>
  <c r="BA9" i="13"/>
  <c r="AZ9" i="13"/>
  <c r="AY9" i="13"/>
  <c r="AX9" i="13"/>
  <c r="AW9" i="13"/>
  <c r="AV9" i="13"/>
  <c r="AU9" i="13"/>
  <c r="BF8" i="13"/>
  <c r="BE8" i="13"/>
  <c r="BD8" i="13"/>
  <c r="BC8" i="13"/>
  <c r="BB8" i="13"/>
  <c r="BA8" i="13"/>
  <c r="AZ8" i="13"/>
  <c r="AY8" i="13"/>
  <c r="AX8" i="13"/>
  <c r="AW8" i="13"/>
  <c r="AV8" i="13"/>
  <c r="AU8" i="13"/>
  <c r="BF7" i="13"/>
  <c r="BE7" i="13"/>
  <c r="BD7" i="13"/>
  <c r="BC7" i="13"/>
  <c r="BB7" i="13"/>
  <c r="BA7" i="13"/>
  <c r="AZ7" i="13"/>
  <c r="AY7" i="13"/>
  <c r="AX7" i="13"/>
  <c r="AW7" i="13"/>
  <c r="AV7" i="13"/>
  <c r="AU7" i="13"/>
  <c r="BF6" i="13"/>
  <c r="BE6" i="13"/>
  <c r="BD6" i="13"/>
  <c r="BC6" i="13"/>
  <c r="BB6" i="13"/>
  <c r="BA6" i="13"/>
  <c r="AZ6" i="13"/>
  <c r="AY6" i="13"/>
  <c r="AX6" i="13"/>
  <c r="AW6" i="13"/>
  <c r="AV6" i="13"/>
  <c r="AU6" i="13"/>
  <c r="BF5" i="13"/>
  <c r="BE5" i="13"/>
  <c r="BD5" i="13"/>
  <c r="BC5" i="13"/>
  <c r="BB5" i="13"/>
  <c r="BA5" i="13"/>
  <c r="AZ5" i="13"/>
  <c r="AY5" i="13"/>
  <c r="AX5" i="13"/>
  <c r="AW5" i="13"/>
  <c r="AV5" i="13"/>
  <c r="AU5" i="13"/>
  <c r="BF4" i="13"/>
  <c r="BE4" i="13"/>
  <c r="BD4" i="13"/>
  <c r="BC4" i="13"/>
  <c r="BB4" i="13"/>
  <c r="BA4" i="13"/>
  <c r="AZ4" i="13"/>
  <c r="AY4" i="13"/>
  <c r="AX4" i="13"/>
  <c r="AW4" i="13"/>
  <c r="AV4" i="13"/>
  <c r="AU4" i="13"/>
  <c r="BF3" i="13"/>
  <c r="BE3" i="13"/>
  <c r="BD3" i="13"/>
  <c r="BC3" i="13"/>
  <c r="BB3" i="13"/>
  <c r="BA3" i="13"/>
  <c r="AZ3" i="13"/>
  <c r="AY3" i="13"/>
  <c r="AX3" i="13"/>
  <c r="AW3" i="13"/>
  <c r="AV3" i="13"/>
  <c r="AU3" i="13"/>
  <c r="BF2" i="13"/>
  <c r="BE2" i="13"/>
  <c r="BD2" i="13"/>
  <c r="BC2" i="13"/>
  <c r="BB2" i="13"/>
  <c r="BA2" i="13"/>
  <c r="AZ2" i="13"/>
  <c r="AY2" i="13"/>
  <c r="AX2" i="13"/>
  <c r="AW2" i="13"/>
  <c r="AV2" i="13"/>
  <c r="AU2" i="13"/>
  <c r="O2" i="4"/>
  <c r="O8" i="4"/>
  <c r="K32" i="23" l="1"/>
  <c r="K31" i="23"/>
  <c r="K30" i="23"/>
  <c r="K29" i="23"/>
  <c r="K28" i="23"/>
  <c r="K27" i="23"/>
  <c r="K26" i="23"/>
  <c r="K25" i="23"/>
  <c r="K24" i="23"/>
  <c r="K23" i="23"/>
  <c r="K22" i="23"/>
  <c r="K21" i="23"/>
  <c r="K20" i="23"/>
  <c r="K19" i="23"/>
  <c r="K18" i="23"/>
  <c r="K17" i="23"/>
  <c r="K16" i="23"/>
  <c r="K15" i="23"/>
  <c r="K14" i="23"/>
  <c r="K13" i="23"/>
  <c r="K12" i="23"/>
  <c r="K11" i="23"/>
  <c r="K10" i="23"/>
  <c r="K9" i="23"/>
  <c r="K8" i="23"/>
  <c r="K7" i="23"/>
  <c r="K6" i="23"/>
  <c r="K5" i="23"/>
  <c r="K4" i="23"/>
  <c r="K3" i="23"/>
  <c r="K2" i="23"/>
  <c r="M32" i="23"/>
  <c r="M31" i="23"/>
  <c r="M30" i="23"/>
  <c r="M29" i="23"/>
  <c r="M28" i="23"/>
  <c r="M27" i="23"/>
  <c r="M26" i="23"/>
  <c r="M25" i="23"/>
  <c r="M24" i="23"/>
  <c r="M23" i="23"/>
  <c r="M22" i="23"/>
  <c r="M21" i="23"/>
  <c r="M20" i="23"/>
  <c r="M19" i="23"/>
  <c r="M18" i="23"/>
  <c r="M17" i="23"/>
  <c r="M16" i="23"/>
  <c r="M15" i="23"/>
  <c r="M14" i="23"/>
  <c r="M13" i="23"/>
  <c r="M12" i="23"/>
  <c r="M11" i="23"/>
  <c r="M10" i="23"/>
  <c r="M9" i="23"/>
  <c r="M8" i="23"/>
  <c r="M7" i="23"/>
  <c r="M6" i="23"/>
  <c r="M5" i="23"/>
  <c r="M4" i="23"/>
  <c r="M3" i="23"/>
  <c r="M2" i="23"/>
  <c r="Q32" i="23"/>
  <c r="P32" i="23"/>
  <c r="Q31" i="23"/>
  <c r="P31" i="23"/>
  <c r="Q30" i="23"/>
  <c r="P30" i="23"/>
  <c r="Q29" i="23"/>
  <c r="P29" i="23"/>
  <c r="Q28" i="23"/>
  <c r="P28" i="23"/>
  <c r="Q27" i="23"/>
  <c r="P27" i="23"/>
  <c r="Q26" i="23"/>
  <c r="P26" i="23"/>
  <c r="Q25" i="23"/>
  <c r="P25" i="23"/>
  <c r="Q24" i="23"/>
  <c r="P24" i="23"/>
  <c r="Q23" i="23"/>
  <c r="P23" i="23"/>
  <c r="Q22" i="23"/>
  <c r="P22" i="23"/>
  <c r="Q21" i="23"/>
  <c r="P21" i="23"/>
  <c r="Q20" i="23"/>
  <c r="P20" i="23"/>
  <c r="Q19" i="23"/>
  <c r="P19" i="23"/>
  <c r="Q18" i="23"/>
  <c r="P18" i="23"/>
  <c r="Q17" i="23"/>
  <c r="P17" i="23"/>
  <c r="Q16" i="23"/>
  <c r="P16" i="23"/>
  <c r="Q15" i="23"/>
  <c r="P15" i="23"/>
  <c r="Q14" i="23"/>
  <c r="P14" i="23"/>
  <c r="Q13" i="23"/>
  <c r="P13" i="23"/>
  <c r="Q12" i="23"/>
  <c r="P12" i="23"/>
  <c r="Q11" i="23"/>
  <c r="P11" i="23"/>
  <c r="Q10" i="23"/>
  <c r="P10" i="23"/>
  <c r="Q9" i="23"/>
  <c r="P9" i="23"/>
  <c r="Q8" i="23"/>
  <c r="P8" i="23"/>
  <c r="Q7" i="23"/>
  <c r="P7" i="23"/>
  <c r="Q6" i="23"/>
  <c r="P6" i="23"/>
  <c r="Q5" i="23"/>
  <c r="P5" i="23"/>
  <c r="Q4" i="23"/>
  <c r="P4" i="23"/>
  <c r="Q3" i="23"/>
  <c r="P3" i="23"/>
  <c r="Q2" i="23"/>
  <c r="P2" i="23"/>
  <c r="O32" i="23"/>
  <c r="O31" i="23"/>
  <c r="O30" i="23"/>
  <c r="O29" i="23"/>
  <c r="O28" i="23"/>
  <c r="O27" i="23"/>
  <c r="O26" i="23"/>
  <c r="O25" i="23"/>
  <c r="O24" i="23"/>
  <c r="O23" i="23"/>
  <c r="O22" i="23"/>
  <c r="O21" i="23"/>
  <c r="O20" i="23"/>
  <c r="O19" i="23"/>
  <c r="O18" i="23"/>
  <c r="O17" i="23"/>
  <c r="O16" i="23"/>
  <c r="O15" i="23"/>
  <c r="O14" i="23"/>
  <c r="O13" i="23"/>
  <c r="O12" i="23"/>
  <c r="O11" i="23"/>
  <c r="O10" i="23"/>
  <c r="O9" i="23"/>
  <c r="O8" i="23"/>
  <c r="O7" i="23"/>
  <c r="O6" i="23"/>
  <c r="O5" i="23"/>
  <c r="O4" i="23"/>
  <c r="O3" i="23"/>
  <c r="O2" i="23"/>
  <c r="N32" i="23"/>
  <c r="N31" i="23"/>
  <c r="N30" i="23"/>
  <c r="N29" i="23"/>
  <c r="N28" i="23"/>
  <c r="N27" i="23"/>
  <c r="N26" i="23"/>
  <c r="N25" i="23"/>
  <c r="N24" i="23"/>
  <c r="N23" i="23"/>
  <c r="N22" i="23"/>
  <c r="N21" i="23"/>
  <c r="N20" i="23"/>
  <c r="N19" i="23"/>
  <c r="N18" i="23"/>
  <c r="N17" i="23"/>
  <c r="N16" i="23"/>
  <c r="N15" i="23"/>
  <c r="N14" i="23"/>
  <c r="N13" i="23"/>
  <c r="N12" i="23"/>
  <c r="N11" i="23"/>
  <c r="N10" i="23"/>
  <c r="N9" i="23"/>
  <c r="N8" i="23"/>
  <c r="N7" i="23"/>
  <c r="N6" i="23"/>
  <c r="N5" i="23"/>
  <c r="N4" i="23"/>
  <c r="N3" i="23"/>
  <c r="N2" i="23"/>
  <c r="L32" i="23"/>
  <c r="L31" i="23"/>
  <c r="L30" i="23"/>
  <c r="L29" i="23"/>
  <c r="L28" i="23"/>
  <c r="L27" i="23"/>
  <c r="L26" i="23"/>
  <c r="L25" i="23"/>
  <c r="L24" i="23"/>
  <c r="L23" i="23"/>
  <c r="L22" i="23"/>
  <c r="L21" i="23"/>
  <c r="L20" i="23"/>
  <c r="L19" i="23"/>
  <c r="L18" i="23"/>
  <c r="L17" i="23"/>
  <c r="L16" i="23"/>
  <c r="L15" i="23"/>
  <c r="L14" i="23"/>
  <c r="L13" i="23"/>
  <c r="L12" i="23"/>
  <c r="L11" i="23"/>
  <c r="L10" i="23"/>
  <c r="L9" i="23"/>
  <c r="L8" i="23"/>
  <c r="L7" i="23"/>
  <c r="L6" i="23"/>
  <c r="L5" i="23"/>
  <c r="L4" i="23"/>
  <c r="L3" i="23"/>
  <c r="L2" i="23"/>
  <c r="F31" i="23"/>
  <c r="F32" i="23"/>
  <c r="B32" i="23"/>
  <c r="B31" i="23"/>
  <c r="B30" i="23"/>
  <c r="B29" i="23"/>
  <c r="B28" i="23"/>
  <c r="B27" i="23"/>
  <c r="B26" i="23"/>
  <c r="B25" i="23"/>
  <c r="B24" i="23"/>
  <c r="B23" i="23"/>
  <c r="B22" i="23"/>
  <c r="B21" i="23"/>
  <c r="B20" i="23"/>
  <c r="B19" i="23"/>
  <c r="B18" i="23"/>
  <c r="B17" i="23"/>
  <c r="B16" i="23"/>
  <c r="F16" i="23" s="1"/>
  <c r="B15" i="23"/>
  <c r="B14" i="23"/>
  <c r="B13" i="23"/>
  <c r="B12" i="23"/>
  <c r="B11" i="23"/>
  <c r="B10" i="23"/>
  <c r="B9" i="23"/>
  <c r="B8" i="23"/>
  <c r="B7" i="23"/>
  <c r="B6" i="23"/>
  <c r="B5" i="23"/>
  <c r="B4" i="23"/>
  <c r="B3" i="23"/>
  <c r="B2" i="23"/>
  <c r="J2" i="23" l="1"/>
  <c r="H2" i="23"/>
  <c r="I2" i="23"/>
  <c r="G2" i="23"/>
  <c r="F2" i="23"/>
  <c r="A3" i="23"/>
  <c r="J3" i="23" s="1"/>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7" i="4"/>
  <c r="O6" i="4"/>
  <c r="O5" i="4"/>
  <c r="O4" i="4"/>
  <c r="O3" i="4"/>
  <c r="C74"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C73" i="21"/>
  <c r="V32" i="18"/>
  <c r="AI32" i="13" s="1"/>
  <c r="V31" i="18"/>
  <c r="V30" i="18"/>
  <c r="V29" i="18"/>
  <c r="V28" i="18"/>
  <c r="V27" i="18"/>
  <c r="V26" i="18"/>
  <c r="AI26" i="13" s="1"/>
  <c r="V25" i="18"/>
  <c r="AI25" i="13" s="1"/>
  <c r="V24" i="18"/>
  <c r="V23" i="18"/>
  <c r="V22" i="18"/>
  <c r="V21" i="18"/>
  <c r="V20" i="18"/>
  <c r="AI20" i="13" s="1"/>
  <c r="V19" i="18"/>
  <c r="V18" i="18"/>
  <c r="V17" i="18"/>
  <c r="V16" i="18"/>
  <c r="V15" i="18"/>
  <c r="V14" i="18"/>
  <c r="AI14" i="13" s="1"/>
  <c r="V13" i="18"/>
  <c r="AI13" i="13" s="1"/>
  <c r="V12" i="18"/>
  <c r="V11" i="18"/>
  <c r="V10" i="18"/>
  <c r="V9" i="18"/>
  <c r="V8" i="18"/>
  <c r="AI8" i="13" s="1"/>
  <c r="V7" i="18"/>
  <c r="V6" i="18"/>
  <c r="V5" i="18"/>
  <c r="V4" i="18"/>
  <c r="V3" i="18"/>
  <c r="AI3" i="13"/>
  <c r="AI2" i="13"/>
  <c r="AQ32" i="13"/>
  <c r="AP32" i="13"/>
  <c r="AO32" i="13"/>
  <c r="AN32" i="13"/>
  <c r="AM32" i="13"/>
  <c r="AL32" i="13"/>
  <c r="AK32" i="13"/>
  <c r="AJ32" i="13"/>
  <c r="AH32" i="13"/>
  <c r="AG32" i="13"/>
  <c r="AF32" i="13"/>
  <c r="AE32" i="13"/>
  <c r="AD32" i="13"/>
  <c r="AC32" i="13"/>
  <c r="AB32" i="13"/>
  <c r="AA32" i="13"/>
  <c r="Z32" i="13"/>
  <c r="Y32" i="13"/>
  <c r="X32" i="13"/>
  <c r="W32" i="13"/>
  <c r="V32" i="13"/>
  <c r="U32" i="13"/>
  <c r="T32" i="13"/>
  <c r="S32" i="13"/>
  <c r="R32" i="13"/>
  <c r="Q32" i="13"/>
  <c r="P32" i="13"/>
  <c r="O32" i="13"/>
  <c r="AQ31" i="13"/>
  <c r="AP31" i="13"/>
  <c r="AO31" i="13"/>
  <c r="AN31" i="13"/>
  <c r="AM31" i="13"/>
  <c r="AL31" i="13"/>
  <c r="AK31" i="13"/>
  <c r="AJ31" i="13"/>
  <c r="AI31" i="13"/>
  <c r="AH31" i="13"/>
  <c r="AG31" i="13"/>
  <c r="AF31" i="13"/>
  <c r="AE31" i="13"/>
  <c r="AD31" i="13"/>
  <c r="AC31" i="13"/>
  <c r="AB31" i="13"/>
  <c r="AA31" i="13"/>
  <c r="Z31" i="13"/>
  <c r="Y31" i="13"/>
  <c r="X31" i="13"/>
  <c r="W31" i="13"/>
  <c r="V31" i="13"/>
  <c r="U31" i="13"/>
  <c r="T31" i="13"/>
  <c r="S31" i="13"/>
  <c r="R31" i="13"/>
  <c r="Q31" i="13"/>
  <c r="P31" i="13"/>
  <c r="O31" i="13"/>
  <c r="AQ30" i="13"/>
  <c r="AP30" i="13"/>
  <c r="AO30" i="13"/>
  <c r="AN30" i="13"/>
  <c r="AM30" i="13"/>
  <c r="AL30" i="13"/>
  <c r="AK30" i="13"/>
  <c r="AJ30" i="13"/>
  <c r="AI30" i="13"/>
  <c r="AH30" i="13"/>
  <c r="AG30" i="13"/>
  <c r="AF30" i="13"/>
  <c r="AE30" i="13"/>
  <c r="AD30" i="13"/>
  <c r="AC30" i="13"/>
  <c r="AB30" i="13"/>
  <c r="AA30" i="13"/>
  <c r="Z30" i="13"/>
  <c r="Y30" i="13"/>
  <c r="X30" i="13"/>
  <c r="W30" i="13"/>
  <c r="V30" i="13"/>
  <c r="U30" i="13"/>
  <c r="T30" i="13"/>
  <c r="S30" i="13"/>
  <c r="R30" i="13"/>
  <c r="Q30" i="13"/>
  <c r="P30" i="13"/>
  <c r="O30" i="13"/>
  <c r="AQ29" i="13"/>
  <c r="AP29" i="13"/>
  <c r="AO29" i="13"/>
  <c r="AN29" i="13"/>
  <c r="AM29" i="13"/>
  <c r="AL29" i="13"/>
  <c r="AK29" i="13"/>
  <c r="AJ29" i="13"/>
  <c r="AI29" i="13"/>
  <c r="AH29" i="13"/>
  <c r="AG29" i="13"/>
  <c r="AF29" i="13"/>
  <c r="AE29" i="13"/>
  <c r="AD29" i="13"/>
  <c r="AC29" i="13"/>
  <c r="AB29" i="13"/>
  <c r="AA29" i="13"/>
  <c r="Z29" i="13"/>
  <c r="Y29" i="13"/>
  <c r="X29" i="13"/>
  <c r="W29" i="13"/>
  <c r="V29" i="13"/>
  <c r="U29" i="13"/>
  <c r="T29" i="13"/>
  <c r="S29" i="13"/>
  <c r="R29" i="13"/>
  <c r="Q29" i="13"/>
  <c r="P29" i="13"/>
  <c r="O29" i="13"/>
  <c r="AQ28" i="13"/>
  <c r="AP28" i="13"/>
  <c r="AO28" i="13"/>
  <c r="AN28" i="13"/>
  <c r="AM28" i="13"/>
  <c r="AL28" i="13"/>
  <c r="AK28" i="13"/>
  <c r="AJ28" i="13"/>
  <c r="AI28" i="13"/>
  <c r="AH28" i="13"/>
  <c r="AG28" i="13"/>
  <c r="AF28" i="13"/>
  <c r="AE28" i="13"/>
  <c r="AD28" i="13"/>
  <c r="AC28" i="13"/>
  <c r="AB28" i="13"/>
  <c r="AA28" i="13"/>
  <c r="Z28" i="13"/>
  <c r="Y28" i="13"/>
  <c r="X28" i="13"/>
  <c r="W28" i="13"/>
  <c r="V28" i="13"/>
  <c r="U28" i="13"/>
  <c r="T28" i="13"/>
  <c r="S28" i="13"/>
  <c r="R28" i="13"/>
  <c r="Q28" i="13"/>
  <c r="P28" i="13"/>
  <c r="O28" i="13"/>
  <c r="AQ27" i="13"/>
  <c r="AP27" i="13"/>
  <c r="AO27" i="13"/>
  <c r="AN27" i="13"/>
  <c r="AM27" i="13"/>
  <c r="AL27" i="13"/>
  <c r="AK27" i="13"/>
  <c r="AJ27" i="13"/>
  <c r="AI27" i="13"/>
  <c r="AH27" i="13"/>
  <c r="AG27" i="13"/>
  <c r="AF27" i="13"/>
  <c r="AE27" i="13"/>
  <c r="AD27" i="13"/>
  <c r="AC27" i="13"/>
  <c r="AB27" i="13"/>
  <c r="AA27" i="13"/>
  <c r="Z27" i="13"/>
  <c r="Y27" i="13"/>
  <c r="X27" i="13"/>
  <c r="W27" i="13"/>
  <c r="V27" i="13"/>
  <c r="U27" i="13"/>
  <c r="T27" i="13"/>
  <c r="S27" i="13"/>
  <c r="R27" i="13"/>
  <c r="Q27" i="13"/>
  <c r="P27" i="13"/>
  <c r="O27" i="13"/>
  <c r="AQ26" i="13"/>
  <c r="AP26" i="13"/>
  <c r="AO26" i="13"/>
  <c r="AN26" i="13"/>
  <c r="AM26" i="13"/>
  <c r="AL26" i="13"/>
  <c r="AK26" i="13"/>
  <c r="AJ26" i="13"/>
  <c r="AH26" i="13"/>
  <c r="AG26" i="13"/>
  <c r="AF26" i="13"/>
  <c r="AE26" i="13"/>
  <c r="AD26" i="13"/>
  <c r="AC26" i="13"/>
  <c r="AB26" i="13"/>
  <c r="AA26" i="13"/>
  <c r="Z26" i="13"/>
  <c r="Y26" i="13"/>
  <c r="X26" i="13"/>
  <c r="W26" i="13"/>
  <c r="V26" i="13"/>
  <c r="U26" i="13"/>
  <c r="T26" i="13"/>
  <c r="S26" i="13"/>
  <c r="R26" i="13"/>
  <c r="Q26" i="13"/>
  <c r="P26" i="13"/>
  <c r="O26" i="13"/>
  <c r="AQ25" i="13"/>
  <c r="AP25" i="13"/>
  <c r="AO25" i="13"/>
  <c r="AN25" i="13"/>
  <c r="AM25" i="13"/>
  <c r="AL25" i="13"/>
  <c r="AK25" i="13"/>
  <c r="AJ25" i="13"/>
  <c r="AH25" i="13"/>
  <c r="AG25" i="13"/>
  <c r="AF25" i="13"/>
  <c r="AE25" i="13"/>
  <c r="AD25" i="13"/>
  <c r="AC25" i="13"/>
  <c r="AB25" i="13"/>
  <c r="AA25" i="13"/>
  <c r="Z25" i="13"/>
  <c r="Y25" i="13"/>
  <c r="X25" i="13"/>
  <c r="W25" i="13"/>
  <c r="V25" i="13"/>
  <c r="U25" i="13"/>
  <c r="T25" i="13"/>
  <c r="S25" i="13"/>
  <c r="R25" i="13"/>
  <c r="Q25" i="13"/>
  <c r="P25" i="13"/>
  <c r="O25"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AQ20" i="13"/>
  <c r="AP20" i="13"/>
  <c r="AO20" i="13"/>
  <c r="AN20" i="13"/>
  <c r="AM20" i="13"/>
  <c r="AL20" i="13"/>
  <c r="AK20" i="13"/>
  <c r="AJ20" i="13"/>
  <c r="AH20" i="13"/>
  <c r="AG20" i="13"/>
  <c r="AF20" i="13"/>
  <c r="AE20" i="13"/>
  <c r="AD20" i="13"/>
  <c r="AC20" i="13"/>
  <c r="AB20" i="13"/>
  <c r="AA20" i="13"/>
  <c r="Z20" i="13"/>
  <c r="Y20" i="13"/>
  <c r="X20" i="13"/>
  <c r="W20" i="13"/>
  <c r="V20" i="13"/>
  <c r="U20" i="13"/>
  <c r="T20" i="13"/>
  <c r="S20" i="13"/>
  <c r="R20" i="13"/>
  <c r="Q20" i="13"/>
  <c r="P20" i="13"/>
  <c r="O20"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AQ17" i="13"/>
  <c r="AP17" i="13"/>
  <c r="AO17" i="13"/>
  <c r="AN17" i="13"/>
  <c r="AM17" i="13"/>
  <c r="AL17" i="13"/>
  <c r="AK17" i="13"/>
  <c r="AJ17" i="13"/>
  <c r="AI17" i="13"/>
  <c r="AH17" i="13"/>
  <c r="AG17" i="13"/>
  <c r="AF17" i="13"/>
  <c r="AE17" i="13"/>
  <c r="AD17" i="13"/>
  <c r="AC17" i="13"/>
  <c r="AB17" i="13"/>
  <c r="AA17" i="13"/>
  <c r="Z17" i="13"/>
  <c r="Y17" i="13"/>
  <c r="X17" i="13"/>
  <c r="W17" i="13"/>
  <c r="V17" i="13"/>
  <c r="U17" i="13"/>
  <c r="T17" i="13"/>
  <c r="S17" i="13"/>
  <c r="R17" i="13"/>
  <c r="Q17" i="13"/>
  <c r="P17" i="13"/>
  <c r="O17"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AQ15" i="13"/>
  <c r="AP15" i="13"/>
  <c r="AO15" i="13"/>
  <c r="AN15" i="13"/>
  <c r="AM15" i="13"/>
  <c r="AL15" i="13"/>
  <c r="AK15" i="13"/>
  <c r="AJ15" i="13"/>
  <c r="AI15" i="13"/>
  <c r="AH15" i="13"/>
  <c r="AG15" i="13"/>
  <c r="AF15" i="13"/>
  <c r="AE15" i="13"/>
  <c r="AD15" i="13"/>
  <c r="AC15" i="13"/>
  <c r="AB15" i="13"/>
  <c r="AA15" i="13"/>
  <c r="Z15" i="13"/>
  <c r="Y15" i="13"/>
  <c r="X15" i="13"/>
  <c r="W15" i="13"/>
  <c r="V15" i="13"/>
  <c r="U15" i="13"/>
  <c r="T15" i="13"/>
  <c r="S15" i="13"/>
  <c r="R15" i="13"/>
  <c r="Q15" i="13"/>
  <c r="P15" i="13"/>
  <c r="O15" i="13"/>
  <c r="AQ14" i="13"/>
  <c r="AP14" i="13"/>
  <c r="AO14" i="13"/>
  <c r="AN14" i="13"/>
  <c r="AM14" i="13"/>
  <c r="AL14" i="13"/>
  <c r="AK14" i="13"/>
  <c r="AJ14" i="13"/>
  <c r="AH14" i="13"/>
  <c r="AG14" i="13"/>
  <c r="AF14" i="13"/>
  <c r="AE14" i="13"/>
  <c r="AD14" i="13"/>
  <c r="AC14" i="13"/>
  <c r="AB14" i="13"/>
  <c r="AA14" i="13"/>
  <c r="Z14" i="13"/>
  <c r="Y14" i="13"/>
  <c r="X14" i="13"/>
  <c r="W14" i="13"/>
  <c r="V14" i="13"/>
  <c r="U14" i="13"/>
  <c r="T14" i="13"/>
  <c r="S14" i="13"/>
  <c r="R14" i="13"/>
  <c r="Q14" i="13"/>
  <c r="P14" i="13"/>
  <c r="O14" i="13"/>
  <c r="AQ13" i="13"/>
  <c r="AP13" i="13"/>
  <c r="AO13" i="13"/>
  <c r="AN13" i="13"/>
  <c r="AM13" i="13"/>
  <c r="AL13" i="13"/>
  <c r="AK13" i="13"/>
  <c r="AJ13" i="13"/>
  <c r="AH13" i="13"/>
  <c r="AG13" i="13"/>
  <c r="AF13" i="13"/>
  <c r="AE13" i="13"/>
  <c r="AD13" i="13"/>
  <c r="AC13" i="13"/>
  <c r="AB13" i="13"/>
  <c r="AA13" i="13"/>
  <c r="Z13" i="13"/>
  <c r="Y13" i="13"/>
  <c r="X13" i="13"/>
  <c r="W13" i="13"/>
  <c r="V13" i="13"/>
  <c r="U13" i="13"/>
  <c r="T13" i="13"/>
  <c r="S13" i="13"/>
  <c r="R13" i="13"/>
  <c r="Q13" i="13"/>
  <c r="P13" i="13"/>
  <c r="O13"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AQ9" i="13"/>
  <c r="AP9" i="13"/>
  <c r="AO9" i="13"/>
  <c r="AN9" i="13"/>
  <c r="AM9" i="13"/>
  <c r="AL9" i="13"/>
  <c r="AK9" i="13"/>
  <c r="AJ9" i="13"/>
  <c r="AI9" i="13"/>
  <c r="AH9" i="13"/>
  <c r="AG9" i="13"/>
  <c r="AF9" i="13"/>
  <c r="AE9" i="13"/>
  <c r="AD9" i="13"/>
  <c r="AC9" i="13"/>
  <c r="AB9" i="13"/>
  <c r="AA9" i="13"/>
  <c r="Z9" i="13"/>
  <c r="Y9" i="13"/>
  <c r="X9" i="13"/>
  <c r="W9" i="13"/>
  <c r="V9" i="13"/>
  <c r="U9" i="13"/>
  <c r="T9" i="13"/>
  <c r="S9" i="13"/>
  <c r="R9" i="13"/>
  <c r="Q9" i="13"/>
  <c r="P9" i="13"/>
  <c r="O9" i="13"/>
  <c r="AQ8" i="13"/>
  <c r="AP8" i="13"/>
  <c r="AO8" i="13"/>
  <c r="AN8" i="13"/>
  <c r="AM8" i="13"/>
  <c r="AL8" i="13"/>
  <c r="AK8" i="13"/>
  <c r="AJ8" i="13"/>
  <c r="AH8" i="13"/>
  <c r="AG8" i="13"/>
  <c r="AF8" i="13"/>
  <c r="AE8" i="13"/>
  <c r="AD8" i="13"/>
  <c r="AC8" i="13"/>
  <c r="AB8" i="13"/>
  <c r="AA8" i="13"/>
  <c r="Z8" i="13"/>
  <c r="Y8" i="13"/>
  <c r="X8" i="13"/>
  <c r="W8" i="13"/>
  <c r="V8" i="13"/>
  <c r="U8" i="13"/>
  <c r="T8" i="13"/>
  <c r="S8" i="13"/>
  <c r="R8" i="13"/>
  <c r="Q8" i="13"/>
  <c r="P8" i="13"/>
  <c r="O8" i="13"/>
  <c r="AQ7" i="13"/>
  <c r="AP7" i="13"/>
  <c r="AO7" i="13"/>
  <c r="AN7" i="13"/>
  <c r="AM7" i="13"/>
  <c r="AL7" i="13"/>
  <c r="AK7" i="13"/>
  <c r="AJ7" i="13"/>
  <c r="AI7" i="13"/>
  <c r="AH7" i="13"/>
  <c r="AG7" i="13"/>
  <c r="AF7" i="13"/>
  <c r="AE7" i="13"/>
  <c r="AD7" i="13"/>
  <c r="AC7" i="13"/>
  <c r="AB7" i="13"/>
  <c r="AA7" i="13"/>
  <c r="Z7" i="13"/>
  <c r="Y7" i="13"/>
  <c r="X7" i="13"/>
  <c r="W7" i="13"/>
  <c r="V7" i="13"/>
  <c r="U7" i="13"/>
  <c r="T7" i="13"/>
  <c r="S7" i="13"/>
  <c r="R7" i="13"/>
  <c r="Q7" i="13"/>
  <c r="P7" i="13"/>
  <c r="O7" i="13"/>
  <c r="AQ6" i="13"/>
  <c r="AP6" i="13"/>
  <c r="AO6" i="13"/>
  <c r="AN6" i="13"/>
  <c r="AM6" i="13"/>
  <c r="AL6" i="13"/>
  <c r="AK6" i="13"/>
  <c r="AJ6" i="13"/>
  <c r="AI6" i="13"/>
  <c r="AH6" i="13"/>
  <c r="AG6" i="13"/>
  <c r="AF6" i="13"/>
  <c r="AE6" i="13"/>
  <c r="AD6" i="13"/>
  <c r="AC6" i="13"/>
  <c r="AB6" i="13"/>
  <c r="AA6" i="13"/>
  <c r="Z6" i="13"/>
  <c r="Y6" i="13"/>
  <c r="X6" i="13"/>
  <c r="W6" i="13"/>
  <c r="V6" i="13"/>
  <c r="U6" i="13"/>
  <c r="T6" i="13"/>
  <c r="S6" i="13"/>
  <c r="R6" i="13"/>
  <c r="Q6" i="13"/>
  <c r="P6" i="13"/>
  <c r="O6" i="13"/>
  <c r="AQ5" i="13"/>
  <c r="AP5" i="13"/>
  <c r="AO5" i="13"/>
  <c r="AN5" i="13"/>
  <c r="AM5" i="13"/>
  <c r="AL5" i="13"/>
  <c r="AK5" i="13"/>
  <c r="AJ5" i="13"/>
  <c r="AI5" i="13"/>
  <c r="AH5" i="13"/>
  <c r="AG5" i="13"/>
  <c r="AF5" i="13"/>
  <c r="AE5" i="13"/>
  <c r="AD5" i="13"/>
  <c r="AC5" i="13"/>
  <c r="AB5" i="13"/>
  <c r="AA5" i="13"/>
  <c r="Z5" i="13"/>
  <c r="Y5" i="13"/>
  <c r="X5" i="13"/>
  <c r="W5" i="13"/>
  <c r="V5" i="13"/>
  <c r="U5" i="13"/>
  <c r="T5" i="13"/>
  <c r="S5" i="13"/>
  <c r="R5" i="13"/>
  <c r="Q5" i="13"/>
  <c r="P5" i="13"/>
  <c r="O5" i="13"/>
  <c r="AQ4" i="13"/>
  <c r="AP4" i="13"/>
  <c r="AO4" i="13"/>
  <c r="AN4" i="13"/>
  <c r="AM4" i="13"/>
  <c r="AL4" i="13"/>
  <c r="AK4" i="13"/>
  <c r="AJ4" i="13"/>
  <c r="AI4" i="13"/>
  <c r="AH4" i="13"/>
  <c r="AG4" i="13"/>
  <c r="AF4" i="13"/>
  <c r="AE4" i="13"/>
  <c r="AD4" i="13"/>
  <c r="AC4" i="13"/>
  <c r="AB4" i="13"/>
  <c r="AA4" i="13"/>
  <c r="Z4" i="13"/>
  <c r="Y4" i="13"/>
  <c r="X4" i="13"/>
  <c r="W4" i="13"/>
  <c r="V4" i="13"/>
  <c r="U4" i="13"/>
  <c r="T4" i="13"/>
  <c r="S4" i="13"/>
  <c r="R4" i="13"/>
  <c r="Q4" i="13"/>
  <c r="P4" i="13"/>
  <c r="O4" i="13"/>
  <c r="AQ3" i="13"/>
  <c r="AP3" i="13"/>
  <c r="AO3" i="13"/>
  <c r="AN3" i="13"/>
  <c r="AM3" i="13"/>
  <c r="AL3" i="13"/>
  <c r="AK3" i="13"/>
  <c r="AJ3" i="13"/>
  <c r="AH3" i="13"/>
  <c r="AG3" i="13"/>
  <c r="AF3" i="13"/>
  <c r="AE3" i="13"/>
  <c r="AD3" i="13"/>
  <c r="AC3" i="13"/>
  <c r="AB3" i="13"/>
  <c r="AA3" i="13"/>
  <c r="Z3" i="13"/>
  <c r="Y3" i="13"/>
  <c r="X3" i="13"/>
  <c r="W3" i="13"/>
  <c r="V3" i="13"/>
  <c r="U3" i="13"/>
  <c r="T3" i="13"/>
  <c r="S3" i="13"/>
  <c r="R3" i="13"/>
  <c r="Q3" i="13"/>
  <c r="P3" i="13"/>
  <c r="O3" i="13"/>
  <c r="AQ2" i="13"/>
  <c r="AP2" i="13"/>
  <c r="AO2" i="13"/>
  <c r="AN2" i="13"/>
  <c r="AM2" i="13"/>
  <c r="AL2" i="13"/>
  <c r="AK2" i="13"/>
  <c r="AJ2" i="13"/>
  <c r="AH2" i="13"/>
  <c r="AG2" i="13"/>
  <c r="AF2" i="13"/>
  <c r="AE2" i="13"/>
  <c r="AD2" i="13"/>
  <c r="AC2" i="13"/>
  <c r="AB2" i="13"/>
  <c r="AA2" i="13"/>
  <c r="Z2" i="13"/>
  <c r="Y2" i="13"/>
  <c r="X2" i="13"/>
  <c r="W2" i="13"/>
  <c r="V2" i="13"/>
  <c r="U2" i="13"/>
  <c r="T2" i="13"/>
  <c r="S2" i="13"/>
  <c r="R2" i="13"/>
  <c r="Q2" i="13"/>
  <c r="P2" i="13"/>
  <c r="O2" i="13"/>
  <c r="AD2" i="18"/>
  <c r="A13" i="19"/>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12" i="19"/>
  <c r="A11" i="19"/>
  <c r="M2" i="18"/>
  <c r="L2" i="18"/>
  <c r="K2" i="18"/>
  <c r="J2" i="18"/>
  <c r="I2" i="18"/>
  <c r="H2" i="18"/>
  <c r="G2" i="18"/>
  <c r="F2" i="18"/>
  <c r="E2" i="18"/>
  <c r="D2" i="18"/>
  <c r="C2" i="18"/>
  <c r="N2" i="18"/>
  <c r="AC2" i="18"/>
  <c r="AB2" i="18"/>
  <c r="AA2" i="18"/>
  <c r="Z2" i="18"/>
  <c r="Y2" i="18"/>
  <c r="X2" i="18"/>
  <c r="W2" i="18"/>
  <c r="U2" i="18"/>
  <c r="R2" i="18"/>
  <c r="T2" i="18" s="1"/>
  <c r="Q2" i="18"/>
  <c r="S2" i="18" s="1"/>
  <c r="P2" i="18"/>
  <c r="O2" i="18"/>
  <c r="B2" i="18"/>
  <c r="A3" i="18"/>
  <c r="A4" i="18" s="1"/>
  <c r="AC4" i="18" s="1"/>
  <c r="C401" i="15"/>
  <c r="C502" i="15" s="1"/>
  <c r="C603" i="15" s="1"/>
  <c r="C704" i="15" s="1"/>
  <c r="C805" i="15" s="1"/>
  <c r="C906" i="15" s="1"/>
  <c r="C1007" i="15" s="1"/>
  <c r="C1108" i="15" s="1"/>
  <c r="C1209" i="15" s="1"/>
  <c r="C1310" i="15" s="1"/>
  <c r="C1411" i="15" s="1"/>
  <c r="C1512" i="15" s="1"/>
  <c r="C1613" i="15" s="1"/>
  <c r="C1714" i="15" s="1"/>
  <c r="C1815" i="15" s="1"/>
  <c r="C1916" i="15" s="1"/>
  <c r="C2017" i="15" s="1"/>
  <c r="C2118" i="15" s="1"/>
  <c r="C2219" i="15" s="1"/>
  <c r="C2320" i="15" s="1"/>
  <c r="C2421" i="15" s="1"/>
  <c r="C2522" i="15" s="1"/>
  <c r="C2623" i="15" s="1"/>
  <c r="C2724" i="15" s="1"/>
  <c r="C2825" i="15" s="1"/>
  <c r="C2926" i="15" s="1"/>
  <c r="C3027" i="15" s="1"/>
  <c r="C3128" i="15" s="1"/>
  <c r="C3229" i="15" s="1"/>
  <c r="C3330" i="15" s="1"/>
  <c r="C3431" i="15" s="1"/>
  <c r="C3532" i="15" s="1"/>
  <c r="C3633" i="15" s="1"/>
  <c r="C3734" i="15" s="1"/>
  <c r="C3835" i="15" s="1"/>
  <c r="C295" i="15"/>
  <c r="C396" i="15" s="1"/>
  <c r="C497" i="15" s="1"/>
  <c r="C598" i="15" s="1"/>
  <c r="C699" i="15" s="1"/>
  <c r="C800" i="15" s="1"/>
  <c r="C901" i="15" s="1"/>
  <c r="C1002" i="15" s="1"/>
  <c r="C1103" i="15" s="1"/>
  <c r="C1204" i="15" s="1"/>
  <c r="C1305" i="15" s="1"/>
  <c r="C1406" i="15" s="1"/>
  <c r="C1507" i="15" s="1"/>
  <c r="C1608" i="15" s="1"/>
  <c r="C1709" i="15" s="1"/>
  <c r="C1810" i="15" s="1"/>
  <c r="C1911" i="15" s="1"/>
  <c r="C2012" i="15" s="1"/>
  <c r="C2113" i="15" s="1"/>
  <c r="C2214" i="15" s="1"/>
  <c r="C2315" i="15" s="1"/>
  <c r="C2416" i="15" s="1"/>
  <c r="C2517" i="15" s="1"/>
  <c r="C2618" i="15" s="1"/>
  <c r="C2719" i="15" s="1"/>
  <c r="C2820" i="15" s="1"/>
  <c r="C2921" i="15" s="1"/>
  <c r="C3022" i="15" s="1"/>
  <c r="C3123" i="15" s="1"/>
  <c r="C3224" i="15" s="1"/>
  <c r="C3325" i="15" s="1"/>
  <c r="C3426" i="15" s="1"/>
  <c r="C3527" i="15" s="1"/>
  <c r="C3628" i="15" s="1"/>
  <c r="C3729" i="15" s="1"/>
  <c r="C3830" i="15" s="1"/>
  <c r="C294" i="15"/>
  <c r="C395" i="15" s="1"/>
  <c r="C496" i="15" s="1"/>
  <c r="C597" i="15" s="1"/>
  <c r="C698" i="15" s="1"/>
  <c r="C799" i="15" s="1"/>
  <c r="C900" i="15" s="1"/>
  <c r="C1001" i="15" s="1"/>
  <c r="C1102" i="15" s="1"/>
  <c r="C1203" i="15" s="1"/>
  <c r="C1304" i="15" s="1"/>
  <c r="C1405" i="15" s="1"/>
  <c r="C1506" i="15" s="1"/>
  <c r="C1607" i="15" s="1"/>
  <c r="C1708" i="15" s="1"/>
  <c r="C1809" i="15" s="1"/>
  <c r="C1910" i="15" s="1"/>
  <c r="C2011" i="15" s="1"/>
  <c r="C2112" i="15" s="1"/>
  <c r="C2213" i="15" s="1"/>
  <c r="C2314" i="15" s="1"/>
  <c r="C2415" i="15" s="1"/>
  <c r="C2516" i="15" s="1"/>
  <c r="C2617" i="15" s="1"/>
  <c r="C2718" i="15" s="1"/>
  <c r="C2819" i="15" s="1"/>
  <c r="C2920" i="15" s="1"/>
  <c r="C3021" i="15" s="1"/>
  <c r="C3122" i="15" s="1"/>
  <c r="C3223" i="15" s="1"/>
  <c r="C3324" i="15" s="1"/>
  <c r="C3425" i="15" s="1"/>
  <c r="C3526" i="15" s="1"/>
  <c r="C3627" i="15" s="1"/>
  <c r="C3728" i="15" s="1"/>
  <c r="C3829" i="15" s="1"/>
  <c r="C283" i="15"/>
  <c r="C384" i="15" s="1"/>
  <c r="C485" i="15" s="1"/>
  <c r="C586" i="15" s="1"/>
  <c r="C687" i="15" s="1"/>
  <c r="C788" i="15" s="1"/>
  <c r="C889" i="15" s="1"/>
  <c r="C990" i="15" s="1"/>
  <c r="C1091" i="15" s="1"/>
  <c r="C1192" i="15" s="1"/>
  <c r="C1293" i="15" s="1"/>
  <c r="C1394" i="15" s="1"/>
  <c r="C1495" i="15" s="1"/>
  <c r="C1596" i="15" s="1"/>
  <c r="C1697" i="15" s="1"/>
  <c r="C1798" i="15" s="1"/>
  <c r="C1899" i="15" s="1"/>
  <c r="C2000" i="15" s="1"/>
  <c r="C2101" i="15" s="1"/>
  <c r="C2202" i="15" s="1"/>
  <c r="C2303" i="15" s="1"/>
  <c r="C2404" i="15" s="1"/>
  <c r="C2505" i="15" s="1"/>
  <c r="C2606" i="15" s="1"/>
  <c r="C2707" i="15" s="1"/>
  <c r="C2808" i="15" s="1"/>
  <c r="C2909" i="15" s="1"/>
  <c r="C3010" i="15" s="1"/>
  <c r="C3111" i="15" s="1"/>
  <c r="C3212" i="15" s="1"/>
  <c r="C3313" i="15" s="1"/>
  <c r="C3414" i="15" s="1"/>
  <c r="C3515" i="15" s="1"/>
  <c r="C3616" i="15" s="1"/>
  <c r="C3717" i="15" s="1"/>
  <c r="C3818" i="15" s="1"/>
  <c r="C282" i="15"/>
  <c r="C383" i="15" s="1"/>
  <c r="C484" i="15" s="1"/>
  <c r="C585" i="15" s="1"/>
  <c r="C686" i="15" s="1"/>
  <c r="C787" i="15" s="1"/>
  <c r="C888" i="15" s="1"/>
  <c r="C989" i="15" s="1"/>
  <c r="C1090" i="15" s="1"/>
  <c r="C1191" i="15" s="1"/>
  <c r="C1292" i="15" s="1"/>
  <c r="C1393" i="15" s="1"/>
  <c r="C1494" i="15" s="1"/>
  <c r="C1595" i="15" s="1"/>
  <c r="C1696" i="15" s="1"/>
  <c r="C1797" i="15" s="1"/>
  <c r="C1898" i="15" s="1"/>
  <c r="C1999" i="15" s="1"/>
  <c r="C2100" i="15" s="1"/>
  <c r="C2201" i="15" s="1"/>
  <c r="C2302" i="15" s="1"/>
  <c r="C2403" i="15" s="1"/>
  <c r="C2504" i="15" s="1"/>
  <c r="C2605" i="15" s="1"/>
  <c r="C2706" i="15" s="1"/>
  <c r="C2807" i="15" s="1"/>
  <c r="C2908" i="15" s="1"/>
  <c r="C3009" i="15" s="1"/>
  <c r="C3110" i="15" s="1"/>
  <c r="C3211" i="15" s="1"/>
  <c r="C3312" i="15" s="1"/>
  <c r="C3413" i="15" s="1"/>
  <c r="C3514" i="15" s="1"/>
  <c r="C3615" i="15" s="1"/>
  <c r="C3716" i="15" s="1"/>
  <c r="C3817" i="15" s="1"/>
  <c r="C281" i="15"/>
  <c r="C382" i="15" s="1"/>
  <c r="C483" i="15" s="1"/>
  <c r="C584" i="15" s="1"/>
  <c r="C685" i="15" s="1"/>
  <c r="C786" i="15" s="1"/>
  <c r="C887" i="15" s="1"/>
  <c r="C988" i="15" s="1"/>
  <c r="C1089" i="15" s="1"/>
  <c r="C1190" i="15" s="1"/>
  <c r="C1291" i="15" s="1"/>
  <c r="C1392" i="15" s="1"/>
  <c r="C1493" i="15" s="1"/>
  <c r="C1594" i="15" s="1"/>
  <c r="C1695" i="15" s="1"/>
  <c r="C1796" i="15" s="1"/>
  <c r="C1897" i="15" s="1"/>
  <c r="C1998" i="15" s="1"/>
  <c r="C2099" i="15" s="1"/>
  <c r="C2200" i="15" s="1"/>
  <c r="C2301" i="15" s="1"/>
  <c r="C2402" i="15" s="1"/>
  <c r="C2503" i="15" s="1"/>
  <c r="C2604" i="15" s="1"/>
  <c r="C2705" i="15" s="1"/>
  <c r="C2806" i="15" s="1"/>
  <c r="C2907" i="15" s="1"/>
  <c r="C3008" i="15" s="1"/>
  <c r="C3109" i="15" s="1"/>
  <c r="C3210" i="15" s="1"/>
  <c r="C3311" i="15" s="1"/>
  <c r="C3412" i="15" s="1"/>
  <c r="C3513" i="15" s="1"/>
  <c r="C3614" i="15" s="1"/>
  <c r="C3715" i="15" s="1"/>
  <c r="C3816" i="15" s="1"/>
  <c r="C271" i="15"/>
  <c r="C372" i="15" s="1"/>
  <c r="C473" i="15" s="1"/>
  <c r="C574" i="15" s="1"/>
  <c r="C675" i="15" s="1"/>
  <c r="C776" i="15" s="1"/>
  <c r="C877" i="15" s="1"/>
  <c r="C978" i="15" s="1"/>
  <c r="C1079" i="15" s="1"/>
  <c r="C1180" i="15" s="1"/>
  <c r="C1281" i="15" s="1"/>
  <c r="C1382" i="15" s="1"/>
  <c r="C1483" i="15" s="1"/>
  <c r="C1584" i="15" s="1"/>
  <c r="C1685" i="15" s="1"/>
  <c r="C1786" i="15" s="1"/>
  <c r="C1887" i="15" s="1"/>
  <c r="C1988" i="15" s="1"/>
  <c r="C2089" i="15" s="1"/>
  <c r="C2190" i="15" s="1"/>
  <c r="C2291" i="15" s="1"/>
  <c r="C2392" i="15" s="1"/>
  <c r="C2493" i="15" s="1"/>
  <c r="C2594" i="15" s="1"/>
  <c r="C2695" i="15" s="1"/>
  <c r="C2796" i="15" s="1"/>
  <c r="C2897" i="15" s="1"/>
  <c r="C2998" i="15" s="1"/>
  <c r="C3099" i="15" s="1"/>
  <c r="C3200" i="15" s="1"/>
  <c r="C3301" i="15" s="1"/>
  <c r="C3402" i="15" s="1"/>
  <c r="C3503" i="15" s="1"/>
  <c r="C3604" i="15" s="1"/>
  <c r="C3705" i="15" s="1"/>
  <c r="C3806" i="15" s="1"/>
  <c r="C270" i="15"/>
  <c r="C371" i="15" s="1"/>
  <c r="C472" i="15" s="1"/>
  <c r="C573" i="15" s="1"/>
  <c r="C674" i="15" s="1"/>
  <c r="C775" i="15" s="1"/>
  <c r="C876" i="15" s="1"/>
  <c r="C977" i="15" s="1"/>
  <c r="C1078" i="15" s="1"/>
  <c r="C1179" i="15" s="1"/>
  <c r="C1280" i="15" s="1"/>
  <c r="C1381" i="15" s="1"/>
  <c r="C1482" i="15" s="1"/>
  <c r="C1583" i="15" s="1"/>
  <c r="C1684" i="15" s="1"/>
  <c r="C1785" i="15" s="1"/>
  <c r="C1886" i="15" s="1"/>
  <c r="C1987" i="15" s="1"/>
  <c r="C2088" i="15" s="1"/>
  <c r="C2189" i="15" s="1"/>
  <c r="C2290" i="15" s="1"/>
  <c r="C2391" i="15" s="1"/>
  <c r="C2492" i="15" s="1"/>
  <c r="C2593" i="15" s="1"/>
  <c r="C2694" i="15" s="1"/>
  <c r="C2795" i="15" s="1"/>
  <c r="C2896" i="15" s="1"/>
  <c r="C2997" i="15" s="1"/>
  <c r="C3098" i="15" s="1"/>
  <c r="C3199" i="15" s="1"/>
  <c r="C3300" i="15" s="1"/>
  <c r="C3401" i="15" s="1"/>
  <c r="C3502" i="15" s="1"/>
  <c r="C3603" i="15" s="1"/>
  <c r="C3704" i="15" s="1"/>
  <c r="C3805" i="15" s="1"/>
  <c r="C269" i="15"/>
  <c r="C370" i="15" s="1"/>
  <c r="C471" i="15" s="1"/>
  <c r="C572" i="15" s="1"/>
  <c r="C673" i="15" s="1"/>
  <c r="C774" i="15" s="1"/>
  <c r="C875" i="15" s="1"/>
  <c r="C976" i="15" s="1"/>
  <c r="C1077" i="15" s="1"/>
  <c r="C1178" i="15" s="1"/>
  <c r="C1279" i="15" s="1"/>
  <c r="C1380" i="15" s="1"/>
  <c r="C1481" i="15" s="1"/>
  <c r="C1582" i="15" s="1"/>
  <c r="C1683" i="15" s="1"/>
  <c r="C1784" i="15" s="1"/>
  <c r="C1885" i="15" s="1"/>
  <c r="C1986" i="15" s="1"/>
  <c r="C2087" i="15" s="1"/>
  <c r="C2188" i="15" s="1"/>
  <c r="C2289" i="15" s="1"/>
  <c r="C2390" i="15" s="1"/>
  <c r="C2491" i="15" s="1"/>
  <c r="C2592" i="15" s="1"/>
  <c r="C2693" i="15" s="1"/>
  <c r="C2794" i="15" s="1"/>
  <c r="C2895" i="15" s="1"/>
  <c r="C2996" i="15" s="1"/>
  <c r="C3097" i="15" s="1"/>
  <c r="C3198" i="15" s="1"/>
  <c r="C3299" i="15" s="1"/>
  <c r="C3400" i="15" s="1"/>
  <c r="C3501" i="15" s="1"/>
  <c r="C3602" i="15" s="1"/>
  <c r="C3703" i="15" s="1"/>
  <c r="C3804" i="15" s="1"/>
  <c r="C245" i="15"/>
  <c r="C346" i="15" s="1"/>
  <c r="C447" i="15" s="1"/>
  <c r="C548" i="15" s="1"/>
  <c r="C649" i="15" s="1"/>
  <c r="C750" i="15" s="1"/>
  <c r="C851" i="15" s="1"/>
  <c r="C952" i="15" s="1"/>
  <c r="C1053" i="15" s="1"/>
  <c r="C1154" i="15" s="1"/>
  <c r="C1255" i="15" s="1"/>
  <c r="C1356" i="15" s="1"/>
  <c r="C1457" i="15" s="1"/>
  <c r="C1558" i="15" s="1"/>
  <c r="C1659" i="15" s="1"/>
  <c r="C1760" i="15" s="1"/>
  <c r="C1861" i="15" s="1"/>
  <c r="C1962" i="15" s="1"/>
  <c r="C2063" i="15" s="1"/>
  <c r="C2164" i="15" s="1"/>
  <c r="C2265" i="15" s="1"/>
  <c r="C2366" i="15" s="1"/>
  <c r="C2467" i="15" s="1"/>
  <c r="C2568" i="15" s="1"/>
  <c r="C2669" i="15" s="1"/>
  <c r="C2770" i="15" s="1"/>
  <c r="C2871" i="15" s="1"/>
  <c r="C2972" i="15" s="1"/>
  <c r="C3073" i="15" s="1"/>
  <c r="C3174" i="15" s="1"/>
  <c r="C3275" i="15" s="1"/>
  <c r="C3376" i="15" s="1"/>
  <c r="C3477" i="15" s="1"/>
  <c r="C3578" i="15" s="1"/>
  <c r="C3679" i="15" s="1"/>
  <c r="C3780" i="15" s="1"/>
  <c r="C244" i="15"/>
  <c r="C345" i="15" s="1"/>
  <c r="C446" i="15" s="1"/>
  <c r="C547" i="15" s="1"/>
  <c r="C648" i="15" s="1"/>
  <c r="C749" i="15" s="1"/>
  <c r="C850" i="15" s="1"/>
  <c r="C951" i="15" s="1"/>
  <c r="C1052" i="15" s="1"/>
  <c r="C1153" i="15" s="1"/>
  <c r="C1254" i="15" s="1"/>
  <c r="C1355" i="15" s="1"/>
  <c r="C1456" i="15" s="1"/>
  <c r="C1557" i="15" s="1"/>
  <c r="C1658" i="15" s="1"/>
  <c r="C1759" i="15" s="1"/>
  <c r="C1860" i="15" s="1"/>
  <c r="C1961" i="15" s="1"/>
  <c r="C2062" i="15" s="1"/>
  <c r="C2163" i="15" s="1"/>
  <c r="C2264" i="15" s="1"/>
  <c r="C2365" i="15" s="1"/>
  <c r="C2466" i="15" s="1"/>
  <c r="C2567" i="15" s="1"/>
  <c r="C2668" i="15" s="1"/>
  <c r="C2769" i="15" s="1"/>
  <c r="C2870" i="15" s="1"/>
  <c r="C2971" i="15" s="1"/>
  <c r="C3072" i="15" s="1"/>
  <c r="C3173" i="15" s="1"/>
  <c r="C3274" i="15" s="1"/>
  <c r="C3375" i="15" s="1"/>
  <c r="C3476" i="15" s="1"/>
  <c r="C3577" i="15" s="1"/>
  <c r="C3678" i="15" s="1"/>
  <c r="C3779" i="15" s="1"/>
  <c r="C235" i="15"/>
  <c r="C336" i="15" s="1"/>
  <c r="C437" i="15" s="1"/>
  <c r="C538" i="15" s="1"/>
  <c r="C639" i="15" s="1"/>
  <c r="C740" i="15" s="1"/>
  <c r="C841" i="15" s="1"/>
  <c r="C942" i="15" s="1"/>
  <c r="C1043" i="15" s="1"/>
  <c r="C1144" i="15" s="1"/>
  <c r="C1245" i="15" s="1"/>
  <c r="C1346" i="15" s="1"/>
  <c r="C1447" i="15" s="1"/>
  <c r="C1548" i="15" s="1"/>
  <c r="C1649" i="15" s="1"/>
  <c r="C1750" i="15" s="1"/>
  <c r="C1851" i="15" s="1"/>
  <c r="C1952" i="15" s="1"/>
  <c r="C2053" i="15" s="1"/>
  <c r="C2154" i="15" s="1"/>
  <c r="C2255" i="15" s="1"/>
  <c r="C2356" i="15" s="1"/>
  <c r="C2457" i="15" s="1"/>
  <c r="C2558" i="15" s="1"/>
  <c r="C2659" i="15" s="1"/>
  <c r="C2760" i="15" s="1"/>
  <c r="C2861" i="15" s="1"/>
  <c r="C2962" i="15" s="1"/>
  <c r="C3063" i="15" s="1"/>
  <c r="C3164" i="15" s="1"/>
  <c r="C3265" i="15" s="1"/>
  <c r="C3366" i="15" s="1"/>
  <c r="C3467" i="15" s="1"/>
  <c r="C3568" i="15" s="1"/>
  <c r="C3669" i="15" s="1"/>
  <c r="C3770" i="15" s="1"/>
  <c r="C223" i="15"/>
  <c r="C324" i="15" s="1"/>
  <c r="C425" i="15" s="1"/>
  <c r="C526" i="15" s="1"/>
  <c r="C627" i="15" s="1"/>
  <c r="C728" i="15" s="1"/>
  <c r="C829" i="15" s="1"/>
  <c r="C930" i="15" s="1"/>
  <c r="C1031" i="15" s="1"/>
  <c r="C1132" i="15" s="1"/>
  <c r="C1233" i="15" s="1"/>
  <c r="C1334" i="15" s="1"/>
  <c r="C1435" i="15" s="1"/>
  <c r="C1536" i="15" s="1"/>
  <c r="C1637" i="15" s="1"/>
  <c r="C1738" i="15" s="1"/>
  <c r="C1839" i="15" s="1"/>
  <c r="C1940" i="15" s="1"/>
  <c r="C2041" i="15" s="1"/>
  <c r="C2142" i="15" s="1"/>
  <c r="C2243" i="15" s="1"/>
  <c r="C2344" i="15" s="1"/>
  <c r="C2445" i="15" s="1"/>
  <c r="C2546" i="15" s="1"/>
  <c r="C2647" i="15" s="1"/>
  <c r="C2748" i="15" s="1"/>
  <c r="C2849" i="15" s="1"/>
  <c r="C2950" i="15" s="1"/>
  <c r="C3051" i="15" s="1"/>
  <c r="C3152" i="15" s="1"/>
  <c r="C3253" i="15" s="1"/>
  <c r="C3354" i="15" s="1"/>
  <c r="C3455" i="15" s="1"/>
  <c r="C3556" i="15" s="1"/>
  <c r="C3657" i="15" s="1"/>
  <c r="C3758" i="15" s="1"/>
  <c r="C222" i="15"/>
  <c r="C323" i="15" s="1"/>
  <c r="C424" i="15" s="1"/>
  <c r="C525" i="15" s="1"/>
  <c r="C626" i="15" s="1"/>
  <c r="C727" i="15" s="1"/>
  <c r="C828" i="15" s="1"/>
  <c r="C929" i="15" s="1"/>
  <c r="C1030" i="15" s="1"/>
  <c r="C1131" i="15" s="1"/>
  <c r="C1232" i="15" s="1"/>
  <c r="C1333" i="15" s="1"/>
  <c r="C1434" i="15" s="1"/>
  <c r="C1535" i="15" s="1"/>
  <c r="C1636" i="15" s="1"/>
  <c r="C1737" i="15" s="1"/>
  <c r="C1838" i="15" s="1"/>
  <c r="C1939" i="15" s="1"/>
  <c r="C2040" i="15" s="1"/>
  <c r="C2141" i="15" s="1"/>
  <c r="C2242" i="15" s="1"/>
  <c r="C2343" i="15" s="1"/>
  <c r="C2444" i="15" s="1"/>
  <c r="C2545" i="15" s="1"/>
  <c r="C2646" i="15" s="1"/>
  <c r="C2747" i="15" s="1"/>
  <c r="C2848" i="15" s="1"/>
  <c r="C2949" i="15" s="1"/>
  <c r="C3050" i="15" s="1"/>
  <c r="C3151" i="15" s="1"/>
  <c r="C3252" i="15" s="1"/>
  <c r="C3353" i="15" s="1"/>
  <c r="C3454" i="15" s="1"/>
  <c r="C3555" i="15" s="1"/>
  <c r="C3656" i="15" s="1"/>
  <c r="C3757" i="15" s="1"/>
  <c r="C211" i="15"/>
  <c r="C312" i="15" s="1"/>
  <c r="C413" i="15" s="1"/>
  <c r="C514" i="15" s="1"/>
  <c r="C615" i="15" s="1"/>
  <c r="C716" i="15" s="1"/>
  <c r="C817" i="15" s="1"/>
  <c r="C918" i="15" s="1"/>
  <c r="C1019" i="15" s="1"/>
  <c r="C1120" i="15" s="1"/>
  <c r="C1221" i="15" s="1"/>
  <c r="C1322" i="15" s="1"/>
  <c r="C1423" i="15" s="1"/>
  <c r="C1524" i="15" s="1"/>
  <c r="C1625" i="15" s="1"/>
  <c r="C1726" i="15" s="1"/>
  <c r="C1827" i="15" s="1"/>
  <c r="C1928" i="15" s="1"/>
  <c r="C2029" i="15" s="1"/>
  <c r="C2130" i="15" s="1"/>
  <c r="C2231" i="15" s="1"/>
  <c r="C2332" i="15" s="1"/>
  <c r="C2433" i="15" s="1"/>
  <c r="C2534" i="15" s="1"/>
  <c r="C2635" i="15" s="1"/>
  <c r="C2736" i="15" s="1"/>
  <c r="C2837" i="15" s="1"/>
  <c r="C2938" i="15" s="1"/>
  <c r="C3039" i="15" s="1"/>
  <c r="C3140" i="15" s="1"/>
  <c r="C3241" i="15" s="1"/>
  <c r="C3342" i="15" s="1"/>
  <c r="C3443" i="15" s="1"/>
  <c r="C3544" i="15" s="1"/>
  <c r="C3645" i="15" s="1"/>
  <c r="C3746" i="15" s="1"/>
  <c r="C210" i="15"/>
  <c r="C311" i="15" s="1"/>
  <c r="C412" i="15" s="1"/>
  <c r="C513" i="15" s="1"/>
  <c r="C614" i="15" s="1"/>
  <c r="C715" i="15" s="1"/>
  <c r="C816" i="15" s="1"/>
  <c r="C917" i="15" s="1"/>
  <c r="C1018" i="15" s="1"/>
  <c r="C1119" i="15" s="1"/>
  <c r="C1220" i="15" s="1"/>
  <c r="C1321" i="15" s="1"/>
  <c r="C1422" i="15" s="1"/>
  <c r="C1523" i="15" s="1"/>
  <c r="C1624" i="15" s="1"/>
  <c r="C1725" i="15" s="1"/>
  <c r="C1826" i="15" s="1"/>
  <c r="C1927" i="15" s="1"/>
  <c r="C2028" i="15" s="1"/>
  <c r="C2129" i="15" s="1"/>
  <c r="C2230" i="15" s="1"/>
  <c r="C2331" i="15" s="1"/>
  <c r="C2432" i="15" s="1"/>
  <c r="C2533" i="15" s="1"/>
  <c r="C2634" i="15" s="1"/>
  <c r="C2735" i="15" s="1"/>
  <c r="C2836" i="15" s="1"/>
  <c r="C2937" i="15" s="1"/>
  <c r="C3038" i="15" s="1"/>
  <c r="C3139" i="15" s="1"/>
  <c r="C3240" i="15" s="1"/>
  <c r="C3341" i="15" s="1"/>
  <c r="C3442" i="15" s="1"/>
  <c r="C3543" i="15" s="1"/>
  <c r="C3644" i="15" s="1"/>
  <c r="C3745" i="15" s="1"/>
  <c r="C203" i="15"/>
  <c r="C304" i="15" s="1"/>
  <c r="C405" i="15" s="1"/>
  <c r="C506" i="15" s="1"/>
  <c r="C607" i="15" s="1"/>
  <c r="C708" i="15" s="1"/>
  <c r="C809" i="15" s="1"/>
  <c r="C910" i="15" s="1"/>
  <c r="C1011" i="15" s="1"/>
  <c r="C1112" i="15" s="1"/>
  <c r="C1213" i="15" s="1"/>
  <c r="C1314" i="15" s="1"/>
  <c r="C1415" i="15" s="1"/>
  <c r="C1516" i="15" s="1"/>
  <c r="C1617" i="15" s="1"/>
  <c r="C1718" i="15" s="1"/>
  <c r="C1819" i="15" s="1"/>
  <c r="C1920" i="15" s="1"/>
  <c r="C2021" i="15" s="1"/>
  <c r="C2122" i="15" s="1"/>
  <c r="C2223" i="15" s="1"/>
  <c r="C2324" i="15" s="1"/>
  <c r="C2425" i="15" s="1"/>
  <c r="C2526" i="15" s="1"/>
  <c r="C2627" i="15" s="1"/>
  <c r="C2728" i="15" s="1"/>
  <c r="C2829" i="15" s="1"/>
  <c r="C2930" i="15" s="1"/>
  <c r="C3031" i="15" s="1"/>
  <c r="C3132" i="15" s="1"/>
  <c r="C3233" i="15" s="1"/>
  <c r="C3334" i="15" s="1"/>
  <c r="C3435" i="15" s="1"/>
  <c r="C3536" i="15" s="1"/>
  <c r="C3637" i="15" s="1"/>
  <c r="C3738" i="15" s="1"/>
  <c r="C3839" i="15" s="1"/>
  <c r="C202" i="15"/>
  <c r="C303" i="15" s="1"/>
  <c r="C404" i="15" s="1"/>
  <c r="C505" i="15" s="1"/>
  <c r="C606" i="15" s="1"/>
  <c r="C707" i="15" s="1"/>
  <c r="C808" i="15" s="1"/>
  <c r="C909" i="15" s="1"/>
  <c r="C1010" i="15" s="1"/>
  <c r="C1111" i="15" s="1"/>
  <c r="C1212" i="15" s="1"/>
  <c r="C1313" i="15" s="1"/>
  <c r="C1414" i="15" s="1"/>
  <c r="C1515" i="15" s="1"/>
  <c r="C1616" i="15" s="1"/>
  <c r="C1717" i="15" s="1"/>
  <c r="C1818" i="15" s="1"/>
  <c r="C1919" i="15" s="1"/>
  <c r="C2020" i="15" s="1"/>
  <c r="C2121" i="15" s="1"/>
  <c r="C2222" i="15" s="1"/>
  <c r="C2323" i="15" s="1"/>
  <c r="C2424" i="15" s="1"/>
  <c r="C2525" i="15" s="1"/>
  <c r="C2626" i="15" s="1"/>
  <c r="C2727" i="15" s="1"/>
  <c r="C2828" i="15" s="1"/>
  <c r="C2929" i="15" s="1"/>
  <c r="C3030" i="15" s="1"/>
  <c r="C3131" i="15" s="1"/>
  <c r="C3232" i="15" s="1"/>
  <c r="C3333" i="15" s="1"/>
  <c r="C3434" i="15" s="1"/>
  <c r="C3535" i="15" s="1"/>
  <c r="C3636" i="15" s="1"/>
  <c r="C3737" i="15" s="1"/>
  <c r="C3838" i="15" s="1"/>
  <c r="C201" i="15"/>
  <c r="C302" i="15" s="1"/>
  <c r="C403" i="15" s="1"/>
  <c r="C504" i="15" s="1"/>
  <c r="C605" i="15" s="1"/>
  <c r="C706" i="15" s="1"/>
  <c r="C807" i="15" s="1"/>
  <c r="C908" i="15" s="1"/>
  <c r="C1009" i="15" s="1"/>
  <c r="C1110" i="15" s="1"/>
  <c r="C1211" i="15" s="1"/>
  <c r="C1312" i="15" s="1"/>
  <c r="C1413" i="15" s="1"/>
  <c r="C1514" i="15" s="1"/>
  <c r="C1615" i="15" s="1"/>
  <c r="C1716" i="15" s="1"/>
  <c r="C1817" i="15" s="1"/>
  <c r="C1918" i="15" s="1"/>
  <c r="C2019" i="15" s="1"/>
  <c r="C2120" i="15" s="1"/>
  <c r="C2221" i="15" s="1"/>
  <c r="C2322" i="15" s="1"/>
  <c r="C2423" i="15" s="1"/>
  <c r="C2524" i="15" s="1"/>
  <c r="C2625" i="15" s="1"/>
  <c r="C2726" i="15" s="1"/>
  <c r="C2827" i="15" s="1"/>
  <c r="C2928" i="15" s="1"/>
  <c r="C3029" i="15" s="1"/>
  <c r="C3130" i="15" s="1"/>
  <c r="C3231" i="15" s="1"/>
  <c r="C3332" i="15" s="1"/>
  <c r="C3433" i="15" s="1"/>
  <c r="C3534" i="15" s="1"/>
  <c r="C3635" i="15" s="1"/>
  <c r="C3736" i="15" s="1"/>
  <c r="C3837" i="15" s="1"/>
  <c r="C200" i="15"/>
  <c r="C301" i="15" s="1"/>
  <c r="C402" i="15" s="1"/>
  <c r="C503" i="15" s="1"/>
  <c r="C604" i="15" s="1"/>
  <c r="C705" i="15" s="1"/>
  <c r="C806" i="15" s="1"/>
  <c r="C907" i="15" s="1"/>
  <c r="C1008" i="15" s="1"/>
  <c r="C1109" i="15" s="1"/>
  <c r="C1210" i="15" s="1"/>
  <c r="C1311" i="15" s="1"/>
  <c r="C1412" i="15" s="1"/>
  <c r="C1513" i="15" s="1"/>
  <c r="C1614" i="15" s="1"/>
  <c r="C1715" i="15" s="1"/>
  <c r="C1816" i="15" s="1"/>
  <c r="C1917" i="15" s="1"/>
  <c r="C2018" i="15" s="1"/>
  <c r="C2119" i="15" s="1"/>
  <c r="C2220" i="15" s="1"/>
  <c r="C2321" i="15" s="1"/>
  <c r="C2422" i="15" s="1"/>
  <c r="C2523" i="15" s="1"/>
  <c r="C2624" i="15" s="1"/>
  <c r="C2725" i="15" s="1"/>
  <c r="C2826" i="15" s="1"/>
  <c r="C2927" i="15" s="1"/>
  <c r="C3028" i="15" s="1"/>
  <c r="C3129" i="15" s="1"/>
  <c r="C3230" i="15" s="1"/>
  <c r="C3331" i="15" s="1"/>
  <c r="C3432" i="15" s="1"/>
  <c r="C3533" i="15" s="1"/>
  <c r="C3634" i="15" s="1"/>
  <c r="C3735" i="15" s="1"/>
  <c r="C3836" i="15" s="1"/>
  <c r="C199" i="15"/>
  <c r="C300" i="15" s="1"/>
  <c r="C198" i="15"/>
  <c r="C299" i="15" s="1"/>
  <c r="C400" i="15" s="1"/>
  <c r="C501" i="15" s="1"/>
  <c r="C602" i="15" s="1"/>
  <c r="C703" i="15" s="1"/>
  <c r="C804" i="15" s="1"/>
  <c r="C905" i="15" s="1"/>
  <c r="C1006" i="15" s="1"/>
  <c r="C1107" i="15" s="1"/>
  <c r="C1208" i="15" s="1"/>
  <c r="C1309" i="15" s="1"/>
  <c r="C1410" i="15" s="1"/>
  <c r="C1511" i="15" s="1"/>
  <c r="C1612" i="15" s="1"/>
  <c r="C1713" i="15" s="1"/>
  <c r="C1814" i="15" s="1"/>
  <c r="C1915" i="15" s="1"/>
  <c r="C2016" i="15" s="1"/>
  <c r="C2117" i="15" s="1"/>
  <c r="C2218" i="15" s="1"/>
  <c r="C2319" i="15" s="1"/>
  <c r="C2420" i="15" s="1"/>
  <c r="C2521" i="15" s="1"/>
  <c r="C2622" i="15" s="1"/>
  <c r="C2723" i="15" s="1"/>
  <c r="C2824" i="15" s="1"/>
  <c r="C2925" i="15" s="1"/>
  <c r="C3026" i="15" s="1"/>
  <c r="C3127" i="15" s="1"/>
  <c r="C3228" i="15" s="1"/>
  <c r="C3329" i="15" s="1"/>
  <c r="C3430" i="15" s="1"/>
  <c r="C3531" i="15" s="1"/>
  <c r="C3632" i="15" s="1"/>
  <c r="C3733" i="15" s="1"/>
  <c r="C3834" i="15" s="1"/>
  <c r="C197" i="15"/>
  <c r="C298" i="15" s="1"/>
  <c r="C399" i="15" s="1"/>
  <c r="C500" i="15" s="1"/>
  <c r="C601" i="15" s="1"/>
  <c r="C702" i="15" s="1"/>
  <c r="C803" i="15" s="1"/>
  <c r="C904" i="15" s="1"/>
  <c r="C1005" i="15" s="1"/>
  <c r="C1106" i="15" s="1"/>
  <c r="C1207" i="15" s="1"/>
  <c r="C1308" i="15" s="1"/>
  <c r="C1409" i="15" s="1"/>
  <c r="C1510" i="15" s="1"/>
  <c r="C1611" i="15" s="1"/>
  <c r="C1712" i="15" s="1"/>
  <c r="C1813" i="15" s="1"/>
  <c r="C1914" i="15" s="1"/>
  <c r="C2015" i="15" s="1"/>
  <c r="C2116" i="15" s="1"/>
  <c r="C2217" i="15" s="1"/>
  <c r="C2318" i="15" s="1"/>
  <c r="C2419" i="15" s="1"/>
  <c r="C2520" i="15" s="1"/>
  <c r="C2621" i="15" s="1"/>
  <c r="C2722" i="15" s="1"/>
  <c r="C2823" i="15" s="1"/>
  <c r="C2924" i="15" s="1"/>
  <c r="C3025" i="15" s="1"/>
  <c r="C3126" i="15" s="1"/>
  <c r="C3227" i="15" s="1"/>
  <c r="C3328" i="15" s="1"/>
  <c r="C3429" i="15" s="1"/>
  <c r="C3530" i="15" s="1"/>
  <c r="C3631" i="15" s="1"/>
  <c r="C3732" i="15" s="1"/>
  <c r="C3833" i="15" s="1"/>
  <c r="C196" i="15"/>
  <c r="C297" i="15" s="1"/>
  <c r="C398" i="15" s="1"/>
  <c r="C499" i="15" s="1"/>
  <c r="C600" i="15" s="1"/>
  <c r="C701" i="15" s="1"/>
  <c r="C802" i="15" s="1"/>
  <c r="C903" i="15" s="1"/>
  <c r="C1004" i="15" s="1"/>
  <c r="C1105" i="15" s="1"/>
  <c r="C1206" i="15" s="1"/>
  <c r="C1307" i="15" s="1"/>
  <c r="C1408" i="15" s="1"/>
  <c r="C1509" i="15" s="1"/>
  <c r="C1610" i="15" s="1"/>
  <c r="C1711" i="15" s="1"/>
  <c r="C1812" i="15" s="1"/>
  <c r="C1913" i="15" s="1"/>
  <c r="C2014" i="15" s="1"/>
  <c r="C2115" i="15" s="1"/>
  <c r="C2216" i="15" s="1"/>
  <c r="C2317" i="15" s="1"/>
  <c r="C2418" i="15" s="1"/>
  <c r="C2519" i="15" s="1"/>
  <c r="C2620" i="15" s="1"/>
  <c r="C2721" i="15" s="1"/>
  <c r="C2822" i="15" s="1"/>
  <c r="C2923" i="15" s="1"/>
  <c r="C3024" i="15" s="1"/>
  <c r="C3125" i="15" s="1"/>
  <c r="C3226" i="15" s="1"/>
  <c r="C3327" i="15" s="1"/>
  <c r="C3428" i="15" s="1"/>
  <c r="C3529" i="15" s="1"/>
  <c r="C3630" i="15" s="1"/>
  <c r="C3731" i="15" s="1"/>
  <c r="C3832" i="15" s="1"/>
  <c r="C195" i="15"/>
  <c r="C296" i="15" s="1"/>
  <c r="C397" i="15" s="1"/>
  <c r="C498" i="15" s="1"/>
  <c r="C599" i="15" s="1"/>
  <c r="C700" i="15" s="1"/>
  <c r="C801" i="15" s="1"/>
  <c r="C902" i="15" s="1"/>
  <c r="C1003" i="15" s="1"/>
  <c r="C1104" i="15" s="1"/>
  <c r="C1205" i="15" s="1"/>
  <c r="C1306" i="15" s="1"/>
  <c r="C1407" i="15" s="1"/>
  <c r="C1508" i="15" s="1"/>
  <c r="C1609" i="15" s="1"/>
  <c r="C1710" i="15" s="1"/>
  <c r="C1811" i="15" s="1"/>
  <c r="C1912" i="15" s="1"/>
  <c r="C2013" i="15" s="1"/>
  <c r="C2114" i="15" s="1"/>
  <c r="C2215" i="15" s="1"/>
  <c r="C2316" i="15" s="1"/>
  <c r="C2417" i="15" s="1"/>
  <c r="C2518" i="15" s="1"/>
  <c r="C2619" i="15" s="1"/>
  <c r="C2720" i="15" s="1"/>
  <c r="C2821" i="15" s="1"/>
  <c r="C2922" i="15" s="1"/>
  <c r="C3023" i="15" s="1"/>
  <c r="C3124" i="15" s="1"/>
  <c r="C3225" i="15" s="1"/>
  <c r="C3326" i="15" s="1"/>
  <c r="C3427" i="15" s="1"/>
  <c r="C3528" i="15" s="1"/>
  <c r="C3629" i="15" s="1"/>
  <c r="C3730" i="15" s="1"/>
  <c r="C3831" i="15" s="1"/>
  <c r="C194" i="15"/>
  <c r="C193" i="15"/>
  <c r="C192" i="15"/>
  <c r="C293" i="15" s="1"/>
  <c r="C394" i="15" s="1"/>
  <c r="C495" i="15" s="1"/>
  <c r="C596" i="15" s="1"/>
  <c r="C697" i="15" s="1"/>
  <c r="C798" i="15" s="1"/>
  <c r="C899" i="15" s="1"/>
  <c r="C1000" i="15" s="1"/>
  <c r="C1101" i="15" s="1"/>
  <c r="C1202" i="15" s="1"/>
  <c r="C1303" i="15" s="1"/>
  <c r="C1404" i="15" s="1"/>
  <c r="C1505" i="15" s="1"/>
  <c r="C1606" i="15" s="1"/>
  <c r="C1707" i="15" s="1"/>
  <c r="C1808" i="15" s="1"/>
  <c r="C1909" i="15" s="1"/>
  <c r="C2010" i="15" s="1"/>
  <c r="C2111" i="15" s="1"/>
  <c r="C2212" i="15" s="1"/>
  <c r="C2313" i="15" s="1"/>
  <c r="C2414" i="15" s="1"/>
  <c r="C2515" i="15" s="1"/>
  <c r="C2616" i="15" s="1"/>
  <c r="C2717" i="15" s="1"/>
  <c r="C2818" i="15" s="1"/>
  <c r="C2919" i="15" s="1"/>
  <c r="C3020" i="15" s="1"/>
  <c r="C3121" i="15" s="1"/>
  <c r="C3222" i="15" s="1"/>
  <c r="C3323" i="15" s="1"/>
  <c r="C3424" i="15" s="1"/>
  <c r="C3525" i="15" s="1"/>
  <c r="C3626" i="15" s="1"/>
  <c r="C3727" i="15" s="1"/>
  <c r="C3828" i="15" s="1"/>
  <c r="C191" i="15"/>
  <c r="C292" i="15" s="1"/>
  <c r="C393" i="15" s="1"/>
  <c r="C494" i="15" s="1"/>
  <c r="C595" i="15" s="1"/>
  <c r="C696" i="15" s="1"/>
  <c r="C797" i="15" s="1"/>
  <c r="C898" i="15" s="1"/>
  <c r="C999" i="15" s="1"/>
  <c r="C1100" i="15" s="1"/>
  <c r="C1201" i="15" s="1"/>
  <c r="C1302" i="15" s="1"/>
  <c r="C1403" i="15" s="1"/>
  <c r="C1504" i="15" s="1"/>
  <c r="C1605" i="15" s="1"/>
  <c r="C1706" i="15" s="1"/>
  <c r="C1807" i="15" s="1"/>
  <c r="C1908" i="15" s="1"/>
  <c r="C2009" i="15" s="1"/>
  <c r="C2110" i="15" s="1"/>
  <c r="C2211" i="15" s="1"/>
  <c r="C2312" i="15" s="1"/>
  <c r="C2413" i="15" s="1"/>
  <c r="C2514" i="15" s="1"/>
  <c r="C2615" i="15" s="1"/>
  <c r="C2716" i="15" s="1"/>
  <c r="C2817" i="15" s="1"/>
  <c r="C2918" i="15" s="1"/>
  <c r="C3019" i="15" s="1"/>
  <c r="C3120" i="15" s="1"/>
  <c r="C3221" i="15" s="1"/>
  <c r="C3322" i="15" s="1"/>
  <c r="C3423" i="15" s="1"/>
  <c r="C3524" i="15" s="1"/>
  <c r="C3625" i="15" s="1"/>
  <c r="C3726" i="15" s="1"/>
  <c r="C3827" i="15" s="1"/>
  <c r="C190" i="15"/>
  <c r="C291" i="15" s="1"/>
  <c r="C392" i="15" s="1"/>
  <c r="C493" i="15" s="1"/>
  <c r="C594" i="15" s="1"/>
  <c r="C695" i="15" s="1"/>
  <c r="C796" i="15" s="1"/>
  <c r="C897" i="15" s="1"/>
  <c r="C998" i="15" s="1"/>
  <c r="C1099" i="15" s="1"/>
  <c r="C1200" i="15" s="1"/>
  <c r="C1301" i="15" s="1"/>
  <c r="C1402" i="15" s="1"/>
  <c r="C1503" i="15" s="1"/>
  <c r="C1604" i="15" s="1"/>
  <c r="C1705" i="15" s="1"/>
  <c r="C1806" i="15" s="1"/>
  <c r="C1907" i="15" s="1"/>
  <c r="C2008" i="15" s="1"/>
  <c r="C2109" i="15" s="1"/>
  <c r="C2210" i="15" s="1"/>
  <c r="C2311" i="15" s="1"/>
  <c r="C2412" i="15" s="1"/>
  <c r="C2513" i="15" s="1"/>
  <c r="C2614" i="15" s="1"/>
  <c r="C2715" i="15" s="1"/>
  <c r="C2816" i="15" s="1"/>
  <c r="C2917" i="15" s="1"/>
  <c r="C3018" i="15" s="1"/>
  <c r="C3119" i="15" s="1"/>
  <c r="C3220" i="15" s="1"/>
  <c r="C3321" i="15" s="1"/>
  <c r="C3422" i="15" s="1"/>
  <c r="C3523" i="15" s="1"/>
  <c r="C3624" i="15" s="1"/>
  <c r="C3725" i="15" s="1"/>
  <c r="C3826" i="15" s="1"/>
  <c r="C189" i="15"/>
  <c r="C290" i="15" s="1"/>
  <c r="C391" i="15" s="1"/>
  <c r="C492" i="15" s="1"/>
  <c r="C593" i="15" s="1"/>
  <c r="C694" i="15" s="1"/>
  <c r="C795" i="15" s="1"/>
  <c r="C896" i="15" s="1"/>
  <c r="C997" i="15" s="1"/>
  <c r="C1098" i="15" s="1"/>
  <c r="C1199" i="15" s="1"/>
  <c r="C1300" i="15" s="1"/>
  <c r="C1401" i="15" s="1"/>
  <c r="C1502" i="15" s="1"/>
  <c r="C1603" i="15" s="1"/>
  <c r="C1704" i="15" s="1"/>
  <c r="C1805" i="15" s="1"/>
  <c r="C1906" i="15" s="1"/>
  <c r="C2007" i="15" s="1"/>
  <c r="C2108" i="15" s="1"/>
  <c r="C2209" i="15" s="1"/>
  <c r="C2310" i="15" s="1"/>
  <c r="C2411" i="15" s="1"/>
  <c r="C2512" i="15" s="1"/>
  <c r="C2613" i="15" s="1"/>
  <c r="C2714" i="15" s="1"/>
  <c r="C2815" i="15" s="1"/>
  <c r="C2916" i="15" s="1"/>
  <c r="C3017" i="15" s="1"/>
  <c r="C3118" i="15" s="1"/>
  <c r="C3219" i="15" s="1"/>
  <c r="C3320" i="15" s="1"/>
  <c r="C3421" i="15" s="1"/>
  <c r="C3522" i="15" s="1"/>
  <c r="C3623" i="15" s="1"/>
  <c r="C3724" i="15" s="1"/>
  <c r="C3825" i="15" s="1"/>
  <c r="C188" i="15"/>
  <c r="C289" i="15" s="1"/>
  <c r="C390" i="15" s="1"/>
  <c r="C491" i="15" s="1"/>
  <c r="C592" i="15" s="1"/>
  <c r="C693" i="15" s="1"/>
  <c r="C794" i="15" s="1"/>
  <c r="C895" i="15" s="1"/>
  <c r="C996" i="15" s="1"/>
  <c r="C1097" i="15" s="1"/>
  <c r="C1198" i="15" s="1"/>
  <c r="C1299" i="15" s="1"/>
  <c r="C1400" i="15" s="1"/>
  <c r="C1501" i="15" s="1"/>
  <c r="C1602" i="15" s="1"/>
  <c r="C1703" i="15" s="1"/>
  <c r="C1804" i="15" s="1"/>
  <c r="C1905" i="15" s="1"/>
  <c r="C2006" i="15" s="1"/>
  <c r="C2107" i="15" s="1"/>
  <c r="C2208" i="15" s="1"/>
  <c r="C2309" i="15" s="1"/>
  <c r="C2410" i="15" s="1"/>
  <c r="C2511" i="15" s="1"/>
  <c r="C2612" i="15" s="1"/>
  <c r="C2713" i="15" s="1"/>
  <c r="C2814" i="15" s="1"/>
  <c r="C2915" i="15" s="1"/>
  <c r="C3016" i="15" s="1"/>
  <c r="C3117" i="15" s="1"/>
  <c r="C3218" i="15" s="1"/>
  <c r="C3319" i="15" s="1"/>
  <c r="C3420" i="15" s="1"/>
  <c r="C3521" i="15" s="1"/>
  <c r="C3622" i="15" s="1"/>
  <c r="C3723" i="15" s="1"/>
  <c r="C3824" i="15" s="1"/>
  <c r="C187" i="15"/>
  <c r="C288" i="15" s="1"/>
  <c r="C389" i="15" s="1"/>
  <c r="C490" i="15" s="1"/>
  <c r="C591" i="15" s="1"/>
  <c r="C692" i="15" s="1"/>
  <c r="C793" i="15" s="1"/>
  <c r="C894" i="15" s="1"/>
  <c r="C995" i="15" s="1"/>
  <c r="C1096" i="15" s="1"/>
  <c r="C1197" i="15" s="1"/>
  <c r="C1298" i="15" s="1"/>
  <c r="C1399" i="15" s="1"/>
  <c r="C1500" i="15" s="1"/>
  <c r="C1601" i="15" s="1"/>
  <c r="C1702" i="15" s="1"/>
  <c r="C1803" i="15" s="1"/>
  <c r="C1904" i="15" s="1"/>
  <c r="C2005" i="15" s="1"/>
  <c r="C2106" i="15" s="1"/>
  <c r="C2207" i="15" s="1"/>
  <c r="C2308" i="15" s="1"/>
  <c r="C2409" i="15" s="1"/>
  <c r="C2510" i="15" s="1"/>
  <c r="C2611" i="15" s="1"/>
  <c r="C2712" i="15" s="1"/>
  <c r="C2813" i="15" s="1"/>
  <c r="C2914" i="15" s="1"/>
  <c r="C3015" i="15" s="1"/>
  <c r="C3116" i="15" s="1"/>
  <c r="C3217" i="15" s="1"/>
  <c r="C3318" i="15" s="1"/>
  <c r="C3419" i="15" s="1"/>
  <c r="C3520" i="15" s="1"/>
  <c r="C3621" i="15" s="1"/>
  <c r="C3722" i="15" s="1"/>
  <c r="C3823" i="15" s="1"/>
  <c r="C186" i="15"/>
  <c r="C287" i="15" s="1"/>
  <c r="C388" i="15" s="1"/>
  <c r="C489" i="15" s="1"/>
  <c r="C590" i="15" s="1"/>
  <c r="C691" i="15" s="1"/>
  <c r="C792" i="15" s="1"/>
  <c r="C893" i="15" s="1"/>
  <c r="C994" i="15" s="1"/>
  <c r="C1095" i="15" s="1"/>
  <c r="C1196" i="15" s="1"/>
  <c r="C1297" i="15" s="1"/>
  <c r="C1398" i="15" s="1"/>
  <c r="C1499" i="15" s="1"/>
  <c r="C1600" i="15" s="1"/>
  <c r="C1701" i="15" s="1"/>
  <c r="C1802" i="15" s="1"/>
  <c r="C1903" i="15" s="1"/>
  <c r="C2004" i="15" s="1"/>
  <c r="C2105" i="15" s="1"/>
  <c r="C2206" i="15" s="1"/>
  <c r="C2307" i="15" s="1"/>
  <c r="C2408" i="15" s="1"/>
  <c r="C2509" i="15" s="1"/>
  <c r="C2610" i="15" s="1"/>
  <c r="C2711" i="15" s="1"/>
  <c r="C2812" i="15" s="1"/>
  <c r="C2913" i="15" s="1"/>
  <c r="C3014" i="15" s="1"/>
  <c r="C3115" i="15" s="1"/>
  <c r="C3216" i="15" s="1"/>
  <c r="C3317" i="15" s="1"/>
  <c r="C3418" i="15" s="1"/>
  <c r="C3519" i="15" s="1"/>
  <c r="C3620" i="15" s="1"/>
  <c r="C3721" i="15" s="1"/>
  <c r="C3822" i="15" s="1"/>
  <c r="C185" i="15"/>
  <c r="C286" i="15" s="1"/>
  <c r="C387" i="15" s="1"/>
  <c r="C488" i="15" s="1"/>
  <c r="C589" i="15" s="1"/>
  <c r="C690" i="15" s="1"/>
  <c r="C791" i="15" s="1"/>
  <c r="C892" i="15" s="1"/>
  <c r="C993" i="15" s="1"/>
  <c r="C1094" i="15" s="1"/>
  <c r="C1195" i="15" s="1"/>
  <c r="C1296" i="15" s="1"/>
  <c r="C1397" i="15" s="1"/>
  <c r="C1498" i="15" s="1"/>
  <c r="C1599" i="15" s="1"/>
  <c r="C1700" i="15" s="1"/>
  <c r="C1801" i="15" s="1"/>
  <c r="C1902" i="15" s="1"/>
  <c r="C2003" i="15" s="1"/>
  <c r="C2104" i="15" s="1"/>
  <c r="C2205" i="15" s="1"/>
  <c r="C2306" i="15" s="1"/>
  <c r="C2407" i="15" s="1"/>
  <c r="C2508" i="15" s="1"/>
  <c r="C2609" i="15" s="1"/>
  <c r="C2710" i="15" s="1"/>
  <c r="C2811" i="15" s="1"/>
  <c r="C2912" i="15" s="1"/>
  <c r="C3013" i="15" s="1"/>
  <c r="C3114" i="15" s="1"/>
  <c r="C3215" i="15" s="1"/>
  <c r="C3316" i="15" s="1"/>
  <c r="C3417" i="15" s="1"/>
  <c r="C3518" i="15" s="1"/>
  <c r="C3619" i="15" s="1"/>
  <c r="C3720" i="15" s="1"/>
  <c r="C3821" i="15" s="1"/>
  <c r="C184" i="15"/>
  <c r="C285" i="15" s="1"/>
  <c r="C386" i="15" s="1"/>
  <c r="C487" i="15" s="1"/>
  <c r="C588" i="15" s="1"/>
  <c r="C689" i="15" s="1"/>
  <c r="C790" i="15" s="1"/>
  <c r="C891" i="15" s="1"/>
  <c r="C992" i="15" s="1"/>
  <c r="C1093" i="15" s="1"/>
  <c r="C1194" i="15" s="1"/>
  <c r="C1295" i="15" s="1"/>
  <c r="C1396" i="15" s="1"/>
  <c r="C1497" i="15" s="1"/>
  <c r="C1598" i="15" s="1"/>
  <c r="C1699" i="15" s="1"/>
  <c r="C1800" i="15" s="1"/>
  <c r="C1901" i="15" s="1"/>
  <c r="C2002" i="15" s="1"/>
  <c r="C2103" i="15" s="1"/>
  <c r="C2204" i="15" s="1"/>
  <c r="C2305" i="15" s="1"/>
  <c r="C2406" i="15" s="1"/>
  <c r="C2507" i="15" s="1"/>
  <c r="C2608" i="15" s="1"/>
  <c r="C2709" i="15" s="1"/>
  <c r="C2810" i="15" s="1"/>
  <c r="C2911" i="15" s="1"/>
  <c r="C3012" i="15" s="1"/>
  <c r="C3113" i="15" s="1"/>
  <c r="C3214" i="15" s="1"/>
  <c r="C3315" i="15" s="1"/>
  <c r="C3416" i="15" s="1"/>
  <c r="C3517" i="15" s="1"/>
  <c r="C3618" i="15" s="1"/>
  <c r="C3719" i="15" s="1"/>
  <c r="C3820" i="15" s="1"/>
  <c r="C183" i="15"/>
  <c r="C284" i="15" s="1"/>
  <c r="C385" i="15" s="1"/>
  <c r="C486" i="15" s="1"/>
  <c r="C587" i="15" s="1"/>
  <c r="C688" i="15" s="1"/>
  <c r="C789" i="15" s="1"/>
  <c r="C890" i="15" s="1"/>
  <c r="C991" i="15" s="1"/>
  <c r="C1092" i="15" s="1"/>
  <c r="C1193" i="15" s="1"/>
  <c r="C1294" i="15" s="1"/>
  <c r="C1395" i="15" s="1"/>
  <c r="C1496" i="15" s="1"/>
  <c r="C1597" i="15" s="1"/>
  <c r="C1698" i="15" s="1"/>
  <c r="C1799" i="15" s="1"/>
  <c r="C1900" i="15" s="1"/>
  <c r="C2001" i="15" s="1"/>
  <c r="C2102" i="15" s="1"/>
  <c r="C2203" i="15" s="1"/>
  <c r="C2304" i="15" s="1"/>
  <c r="C2405" i="15" s="1"/>
  <c r="C2506" i="15" s="1"/>
  <c r="C2607" i="15" s="1"/>
  <c r="C2708" i="15" s="1"/>
  <c r="C2809" i="15" s="1"/>
  <c r="C2910" i="15" s="1"/>
  <c r="C3011" i="15" s="1"/>
  <c r="C3112" i="15" s="1"/>
  <c r="C3213" i="15" s="1"/>
  <c r="C3314" i="15" s="1"/>
  <c r="C3415" i="15" s="1"/>
  <c r="C3516" i="15" s="1"/>
  <c r="C3617" i="15" s="1"/>
  <c r="C3718" i="15" s="1"/>
  <c r="C3819" i="15" s="1"/>
  <c r="C182" i="15"/>
  <c r="C181" i="15"/>
  <c r="C180" i="15"/>
  <c r="C179" i="15"/>
  <c r="C280" i="15" s="1"/>
  <c r="C381" i="15" s="1"/>
  <c r="C482" i="15" s="1"/>
  <c r="C583" i="15" s="1"/>
  <c r="C684" i="15" s="1"/>
  <c r="C785" i="15" s="1"/>
  <c r="C886" i="15" s="1"/>
  <c r="C987" i="15" s="1"/>
  <c r="C1088" i="15" s="1"/>
  <c r="C1189" i="15" s="1"/>
  <c r="C1290" i="15" s="1"/>
  <c r="C1391" i="15" s="1"/>
  <c r="C1492" i="15" s="1"/>
  <c r="C1593" i="15" s="1"/>
  <c r="C1694" i="15" s="1"/>
  <c r="C1795" i="15" s="1"/>
  <c r="C1896" i="15" s="1"/>
  <c r="C1997" i="15" s="1"/>
  <c r="C2098" i="15" s="1"/>
  <c r="C2199" i="15" s="1"/>
  <c r="C2300" i="15" s="1"/>
  <c r="C2401" i="15" s="1"/>
  <c r="C2502" i="15" s="1"/>
  <c r="C2603" i="15" s="1"/>
  <c r="C2704" i="15" s="1"/>
  <c r="C2805" i="15" s="1"/>
  <c r="C2906" i="15" s="1"/>
  <c r="C3007" i="15" s="1"/>
  <c r="C3108" i="15" s="1"/>
  <c r="C3209" i="15" s="1"/>
  <c r="C3310" i="15" s="1"/>
  <c r="C3411" i="15" s="1"/>
  <c r="C3512" i="15" s="1"/>
  <c r="C3613" i="15" s="1"/>
  <c r="C3714" i="15" s="1"/>
  <c r="C3815" i="15" s="1"/>
  <c r="C178" i="15"/>
  <c r="C279" i="15" s="1"/>
  <c r="C380" i="15" s="1"/>
  <c r="C481" i="15" s="1"/>
  <c r="C582" i="15" s="1"/>
  <c r="C683" i="15" s="1"/>
  <c r="C784" i="15" s="1"/>
  <c r="C885" i="15" s="1"/>
  <c r="C986" i="15" s="1"/>
  <c r="C1087" i="15" s="1"/>
  <c r="C1188" i="15" s="1"/>
  <c r="C1289" i="15" s="1"/>
  <c r="C1390" i="15" s="1"/>
  <c r="C1491" i="15" s="1"/>
  <c r="C1592" i="15" s="1"/>
  <c r="C1693" i="15" s="1"/>
  <c r="C1794" i="15" s="1"/>
  <c r="C1895" i="15" s="1"/>
  <c r="C1996" i="15" s="1"/>
  <c r="C2097" i="15" s="1"/>
  <c r="C2198" i="15" s="1"/>
  <c r="C2299" i="15" s="1"/>
  <c r="C2400" i="15" s="1"/>
  <c r="C2501" i="15" s="1"/>
  <c r="C2602" i="15" s="1"/>
  <c r="C2703" i="15" s="1"/>
  <c r="C2804" i="15" s="1"/>
  <c r="C2905" i="15" s="1"/>
  <c r="C3006" i="15" s="1"/>
  <c r="C3107" i="15" s="1"/>
  <c r="C3208" i="15" s="1"/>
  <c r="C3309" i="15" s="1"/>
  <c r="C3410" i="15" s="1"/>
  <c r="C3511" i="15" s="1"/>
  <c r="C3612" i="15" s="1"/>
  <c r="C3713" i="15" s="1"/>
  <c r="C3814" i="15" s="1"/>
  <c r="C177" i="15"/>
  <c r="C278" i="15" s="1"/>
  <c r="C379" i="15" s="1"/>
  <c r="C480" i="15" s="1"/>
  <c r="C581" i="15" s="1"/>
  <c r="C682" i="15" s="1"/>
  <c r="C783" i="15" s="1"/>
  <c r="C884" i="15" s="1"/>
  <c r="C985" i="15" s="1"/>
  <c r="C1086" i="15" s="1"/>
  <c r="C1187" i="15" s="1"/>
  <c r="C1288" i="15" s="1"/>
  <c r="C1389" i="15" s="1"/>
  <c r="C1490" i="15" s="1"/>
  <c r="C1591" i="15" s="1"/>
  <c r="C1692" i="15" s="1"/>
  <c r="C1793" i="15" s="1"/>
  <c r="C1894" i="15" s="1"/>
  <c r="C1995" i="15" s="1"/>
  <c r="C2096" i="15" s="1"/>
  <c r="C2197" i="15" s="1"/>
  <c r="C2298" i="15" s="1"/>
  <c r="C2399" i="15" s="1"/>
  <c r="C2500" i="15" s="1"/>
  <c r="C2601" i="15" s="1"/>
  <c r="C2702" i="15" s="1"/>
  <c r="C2803" i="15" s="1"/>
  <c r="C2904" i="15" s="1"/>
  <c r="C3005" i="15" s="1"/>
  <c r="C3106" i="15" s="1"/>
  <c r="C3207" i="15" s="1"/>
  <c r="C3308" i="15" s="1"/>
  <c r="C3409" i="15" s="1"/>
  <c r="C3510" i="15" s="1"/>
  <c r="C3611" i="15" s="1"/>
  <c r="C3712" i="15" s="1"/>
  <c r="C3813" i="15" s="1"/>
  <c r="C176" i="15"/>
  <c r="C277" i="15" s="1"/>
  <c r="C378" i="15" s="1"/>
  <c r="C479" i="15" s="1"/>
  <c r="C580" i="15" s="1"/>
  <c r="C681" i="15" s="1"/>
  <c r="C782" i="15" s="1"/>
  <c r="C883" i="15" s="1"/>
  <c r="C984" i="15" s="1"/>
  <c r="C1085" i="15" s="1"/>
  <c r="C1186" i="15" s="1"/>
  <c r="C1287" i="15" s="1"/>
  <c r="C1388" i="15" s="1"/>
  <c r="C1489" i="15" s="1"/>
  <c r="C1590" i="15" s="1"/>
  <c r="C1691" i="15" s="1"/>
  <c r="C1792" i="15" s="1"/>
  <c r="C1893" i="15" s="1"/>
  <c r="C1994" i="15" s="1"/>
  <c r="C2095" i="15" s="1"/>
  <c r="C2196" i="15" s="1"/>
  <c r="C2297" i="15" s="1"/>
  <c r="C2398" i="15" s="1"/>
  <c r="C2499" i="15" s="1"/>
  <c r="C2600" i="15" s="1"/>
  <c r="C2701" i="15" s="1"/>
  <c r="C2802" i="15" s="1"/>
  <c r="C2903" i="15" s="1"/>
  <c r="C3004" i="15" s="1"/>
  <c r="C3105" i="15" s="1"/>
  <c r="C3206" i="15" s="1"/>
  <c r="C3307" i="15" s="1"/>
  <c r="C3408" i="15" s="1"/>
  <c r="C3509" i="15" s="1"/>
  <c r="C3610" i="15" s="1"/>
  <c r="C3711" i="15" s="1"/>
  <c r="C3812" i="15" s="1"/>
  <c r="C175" i="15"/>
  <c r="C276" i="15" s="1"/>
  <c r="C377" i="15" s="1"/>
  <c r="C478" i="15" s="1"/>
  <c r="C579" i="15" s="1"/>
  <c r="C680" i="15" s="1"/>
  <c r="C781" i="15" s="1"/>
  <c r="C882" i="15" s="1"/>
  <c r="C983" i="15" s="1"/>
  <c r="C1084" i="15" s="1"/>
  <c r="C1185" i="15" s="1"/>
  <c r="C1286" i="15" s="1"/>
  <c r="C1387" i="15" s="1"/>
  <c r="C1488" i="15" s="1"/>
  <c r="C1589" i="15" s="1"/>
  <c r="C1690" i="15" s="1"/>
  <c r="C1791" i="15" s="1"/>
  <c r="C1892" i="15" s="1"/>
  <c r="C1993" i="15" s="1"/>
  <c r="C2094" i="15" s="1"/>
  <c r="C2195" i="15" s="1"/>
  <c r="C2296" i="15" s="1"/>
  <c r="C2397" i="15" s="1"/>
  <c r="C2498" i="15" s="1"/>
  <c r="C2599" i="15" s="1"/>
  <c r="C2700" i="15" s="1"/>
  <c r="C2801" i="15" s="1"/>
  <c r="C2902" i="15" s="1"/>
  <c r="C3003" i="15" s="1"/>
  <c r="C3104" i="15" s="1"/>
  <c r="C3205" i="15" s="1"/>
  <c r="C3306" i="15" s="1"/>
  <c r="C3407" i="15" s="1"/>
  <c r="C3508" i="15" s="1"/>
  <c r="C3609" i="15" s="1"/>
  <c r="C3710" i="15" s="1"/>
  <c r="C3811" i="15" s="1"/>
  <c r="C174" i="15"/>
  <c r="C275" i="15" s="1"/>
  <c r="C376" i="15" s="1"/>
  <c r="C477" i="15" s="1"/>
  <c r="C578" i="15" s="1"/>
  <c r="C679" i="15" s="1"/>
  <c r="C780" i="15" s="1"/>
  <c r="C881" i="15" s="1"/>
  <c r="C982" i="15" s="1"/>
  <c r="C1083" i="15" s="1"/>
  <c r="C1184" i="15" s="1"/>
  <c r="C1285" i="15" s="1"/>
  <c r="C1386" i="15" s="1"/>
  <c r="C1487" i="15" s="1"/>
  <c r="C1588" i="15" s="1"/>
  <c r="C1689" i="15" s="1"/>
  <c r="C1790" i="15" s="1"/>
  <c r="C1891" i="15" s="1"/>
  <c r="C1992" i="15" s="1"/>
  <c r="C2093" i="15" s="1"/>
  <c r="C2194" i="15" s="1"/>
  <c r="C2295" i="15" s="1"/>
  <c r="C2396" i="15" s="1"/>
  <c r="C2497" i="15" s="1"/>
  <c r="C2598" i="15" s="1"/>
  <c r="C2699" i="15" s="1"/>
  <c r="C2800" i="15" s="1"/>
  <c r="C2901" i="15" s="1"/>
  <c r="C3002" i="15" s="1"/>
  <c r="C3103" i="15" s="1"/>
  <c r="C3204" i="15" s="1"/>
  <c r="C3305" i="15" s="1"/>
  <c r="C3406" i="15" s="1"/>
  <c r="C3507" i="15" s="1"/>
  <c r="C3608" i="15" s="1"/>
  <c r="C3709" i="15" s="1"/>
  <c r="C3810" i="15" s="1"/>
  <c r="C173" i="15"/>
  <c r="C274" i="15" s="1"/>
  <c r="C375" i="15" s="1"/>
  <c r="C476" i="15" s="1"/>
  <c r="C577" i="15" s="1"/>
  <c r="C678" i="15" s="1"/>
  <c r="C779" i="15" s="1"/>
  <c r="C880" i="15" s="1"/>
  <c r="C981" i="15" s="1"/>
  <c r="C1082" i="15" s="1"/>
  <c r="C1183" i="15" s="1"/>
  <c r="C1284" i="15" s="1"/>
  <c r="C1385" i="15" s="1"/>
  <c r="C1486" i="15" s="1"/>
  <c r="C1587" i="15" s="1"/>
  <c r="C1688" i="15" s="1"/>
  <c r="C1789" i="15" s="1"/>
  <c r="C1890" i="15" s="1"/>
  <c r="C1991" i="15" s="1"/>
  <c r="C2092" i="15" s="1"/>
  <c r="C2193" i="15" s="1"/>
  <c r="C2294" i="15" s="1"/>
  <c r="C2395" i="15" s="1"/>
  <c r="C2496" i="15" s="1"/>
  <c r="C2597" i="15" s="1"/>
  <c r="C2698" i="15" s="1"/>
  <c r="C2799" i="15" s="1"/>
  <c r="C2900" i="15" s="1"/>
  <c r="C3001" i="15" s="1"/>
  <c r="C3102" i="15" s="1"/>
  <c r="C3203" i="15" s="1"/>
  <c r="C3304" i="15" s="1"/>
  <c r="C3405" i="15" s="1"/>
  <c r="C3506" i="15" s="1"/>
  <c r="C3607" i="15" s="1"/>
  <c r="C3708" i="15" s="1"/>
  <c r="C3809" i="15" s="1"/>
  <c r="C172" i="15"/>
  <c r="C273" i="15" s="1"/>
  <c r="C374" i="15" s="1"/>
  <c r="C475" i="15" s="1"/>
  <c r="C576" i="15" s="1"/>
  <c r="C677" i="15" s="1"/>
  <c r="C778" i="15" s="1"/>
  <c r="C879" i="15" s="1"/>
  <c r="C980" i="15" s="1"/>
  <c r="C1081" i="15" s="1"/>
  <c r="C1182" i="15" s="1"/>
  <c r="C1283" i="15" s="1"/>
  <c r="C1384" i="15" s="1"/>
  <c r="C1485" i="15" s="1"/>
  <c r="C1586" i="15" s="1"/>
  <c r="C1687" i="15" s="1"/>
  <c r="C1788" i="15" s="1"/>
  <c r="C1889" i="15" s="1"/>
  <c r="C1990" i="15" s="1"/>
  <c r="C2091" i="15" s="1"/>
  <c r="C2192" i="15" s="1"/>
  <c r="C2293" i="15" s="1"/>
  <c r="C2394" i="15" s="1"/>
  <c r="C2495" i="15" s="1"/>
  <c r="C2596" i="15" s="1"/>
  <c r="C2697" i="15" s="1"/>
  <c r="C2798" i="15" s="1"/>
  <c r="C2899" i="15" s="1"/>
  <c r="C3000" i="15" s="1"/>
  <c r="C3101" i="15" s="1"/>
  <c r="C3202" i="15" s="1"/>
  <c r="C3303" i="15" s="1"/>
  <c r="C3404" i="15" s="1"/>
  <c r="C3505" i="15" s="1"/>
  <c r="C3606" i="15" s="1"/>
  <c r="C3707" i="15" s="1"/>
  <c r="C3808" i="15" s="1"/>
  <c r="C171" i="15"/>
  <c r="C272" i="15" s="1"/>
  <c r="C373" i="15" s="1"/>
  <c r="C474" i="15" s="1"/>
  <c r="C575" i="15" s="1"/>
  <c r="C676" i="15" s="1"/>
  <c r="C777" i="15" s="1"/>
  <c r="C878" i="15" s="1"/>
  <c r="C979" i="15" s="1"/>
  <c r="C1080" i="15" s="1"/>
  <c r="C1181" i="15" s="1"/>
  <c r="C1282" i="15" s="1"/>
  <c r="C1383" i="15" s="1"/>
  <c r="C1484" i="15" s="1"/>
  <c r="C1585" i="15" s="1"/>
  <c r="C1686" i="15" s="1"/>
  <c r="C1787" i="15" s="1"/>
  <c r="C1888" i="15" s="1"/>
  <c r="C1989" i="15" s="1"/>
  <c r="C2090" i="15" s="1"/>
  <c r="C2191" i="15" s="1"/>
  <c r="C2292" i="15" s="1"/>
  <c r="C2393" i="15" s="1"/>
  <c r="C2494" i="15" s="1"/>
  <c r="C2595" i="15" s="1"/>
  <c r="C2696" i="15" s="1"/>
  <c r="C2797" i="15" s="1"/>
  <c r="C2898" i="15" s="1"/>
  <c r="C2999" i="15" s="1"/>
  <c r="C3100" i="15" s="1"/>
  <c r="C3201" i="15" s="1"/>
  <c r="C3302" i="15" s="1"/>
  <c r="C3403" i="15" s="1"/>
  <c r="C3504" i="15" s="1"/>
  <c r="C3605" i="15" s="1"/>
  <c r="C3706" i="15" s="1"/>
  <c r="C3807" i="15" s="1"/>
  <c r="C170" i="15"/>
  <c r="C169" i="15"/>
  <c r="C168" i="15"/>
  <c r="C167" i="15"/>
  <c r="C268" i="15" s="1"/>
  <c r="C369" i="15" s="1"/>
  <c r="C470" i="15" s="1"/>
  <c r="C571" i="15" s="1"/>
  <c r="C672" i="15" s="1"/>
  <c r="C773" i="15" s="1"/>
  <c r="C874" i="15" s="1"/>
  <c r="C975" i="15" s="1"/>
  <c r="C1076" i="15" s="1"/>
  <c r="C1177" i="15" s="1"/>
  <c r="C1278" i="15" s="1"/>
  <c r="C1379" i="15" s="1"/>
  <c r="C1480" i="15" s="1"/>
  <c r="C1581" i="15" s="1"/>
  <c r="C1682" i="15" s="1"/>
  <c r="C1783" i="15" s="1"/>
  <c r="C1884" i="15" s="1"/>
  <c r="C1985" i="15" s="1"/>
  <c r="C2086" i="15" s="1"/>
  <c r="C2187" i="15" s="1"/>
  <c r="C2288" i="15" s="1"/>
  <c r="C2389" i="15" s="1"/>
  <c r="C2490" i="15" s="1"/>
  <c r="C2591" i="15" s="1"/>
  <c r="C2692" i="15" s="1"/>
  <c r="C2793" i="15" s="1"/>
  <c r="C2894" i="15" s="1"/>
  <c r="C2995" i="15" s="1"/>
  <c r="C3096" i="15" s="1"/>
  <c r="C3197" i="15" s="1"/>
  <c r="C3298" i="15" s="1"/>
  <c r="C3399" i="15" s="1"/>
  <c r="C3500" i="15" s="1"/>
  <c r="C3601" i="15" s="1"/>
  <c r="C3702" i="15" s="1"/>
  <c r="C3803" i="15" s="1"/>
  <c r="C166" i="15"/>
  <c r="C267" i="15" s="1"/>
  <c r="C368" i="15" s="1"/>
  <c r="C469" i="15" s="1"/>
  <c r="C570" i="15" s="1"/>
  <c r="C671" i="15" s="1"/>
  <c r="C772" i="15" s="1"/>
  <c r="C873" i="15" s="1"/>
  <c r="C974" i="15" s="1"/>
  <c r="C1075" i="15" s="1"/>
  <c r="C1176" i="15" s="1"/>
  <c r="C1277" i="15" s="1"/>
  <c r="C1378" i="15" s="1"/>
  <c r="C1479" i="15" s="1"/>
  <c r="C1580" i="15" s="1"/>
  <c r="C1681" i="15" s="1"/>
  <c r="C1782" i="15" s="1"/>
  <c r="C1883" i="15" s="1"/>
  <c r="C1984" i="15" s="1"/>
  <c r="C2085" i="15" s="1"/>
  <c r="C2186" i="15" s="1"/>
  <c r="C2287" i="15" s="1"/>
  <c r="C2388" i="15" s="1"/>
  <c r="C2489" i="15" s="1"/>
  <c r="C2590" i="15" s="1"/>
  <c r="C2691" i="15" s="1"/>
  <c r="C2792" i="15" s="1"/>
  <c r="C2893" i="15" s="1"/>
  <c r="C2994" i="15" s="1"/>
  <c r="C3095" i="15" s="1"/>
  <c r="C3196" i="15" s="1"/>
  <c r="C3297" i="15" s="1"/>
  <c r="C3398" i="15" s="1"/>
  <c r="C3499" i="15" s="1"/>
  <c r="C3600" i="15" s="1"/>
  <c r="C3701" i="15" s="1"/>
  <c r="C3802" i="15" s="1"/>
  <c r="C165" i="15"/>
  <c r="C266" i="15" s="1"/>
  <c r="C367" i="15" s="1"/>
  <c r="C468" i="15" s="1"/>
  <c r="C569" i="15" s="1"/>
  <c r="C670" i="15" s="1"/>
  <c r="C771" i="15" s="1"/>
  <c r="C872" i="15" s="1"/>
  <c r="C973" i="15" s="1"/>
  <c r="C1074" i="15" s="1"/>
  <c r="C1175" i="15" s="1"/>
  <c r="C1276" i="15" s="1"/>
  <c r="C1377" i="15" s="1"/>
  <c r="C1478" i="15" s="1"/>
  <c r="C1579" i="15" s="1"/>
  <c r="C1680" i="15" s="1"/>
  <c r="C1781" i="15" s="1"/>
  <c r="C1882" i="15" s="1"/>
  <c r="C1983" i="15" s="1"/>
  <c r="C2084" i="15" s="1"/>
  <c r="C2185" i="15" s="1"/>
  <c r="C2286" i="15" s="1"/>
  <c r="C2387" i="15" s="1"/>
  <c r="C2488" i="15" s="1"/>
  <c r="C2589" i="15" s="1"/>
  <c r="C2690" i="15" s="1"/>
  <c r="C2791" i="15" s="1"/>
  <c r="C2892" i="15" s="1"/>
  <c r="C2993" i="15" s="1"/>
  <c r="C3094" i="15" s="1"/>
  <c r="C3195" i="15" s="1"/>
  <c r="C3296" i="15" s="1"/>
  <c r="C3397" i="15" s="1"/>
  <c r="C3498" i="15" s="1"/>
  <c r="C3599" i="15" s="1"/>
  <c r="C3700" i="15" s="1"/>
  <c r="C3801" i="15" s="1"/>
  <c r="C164" i="15"/>
  <c r="C265" i="15" s="1"/>
  <c r="C366" i="15" s="1"/>
  <c r="C467" i="15" s="1"/>
  <c r="C568" i="15" s="1"/>
  <c r="C669" i="15" s="1"/>
  <c r="C770" i="15" s="1"/>
  <c r="C871" i="15" s="1"/>
  <c r="C972" i="15" s="1"/>
  <c r="C1073" i="15" s="1"/>
  <c r="C1174" i="15" s="1"/>
  <c r="C1275" i="15" s="1"/>
  <c r="C1376" i="15" s="1"/>
  <c r="C1477" i="15" s="1"/>
  <c r="C1578" i="15" s="1"/>
  <c r="C1679" i="15" s="1"/>
  <c r="C1780" i="15" s="1"/>
  <c r="C1881" i="15" s="1"/>
  <c r="C1982" i="15" s="1"/>
  <c r="C2083" i="15" s="1"/>
  <c r="C2184" i="15" s="1"/>
  <c r="C2285" i="15" s="1"/>
  <c r="C2386" i="15" s="1"/>
  <c r="C2487" i="15" s="1"/>
  <c r="C2588" i="15" s="1"/>
  <c r="C2689" i="15" s="1"/>
  <c r="C2790" i="15" s="1"/>
  <c r="C2891" i="15" s="1"/>
  <c r="C2992" i="15" s="1"/>
  <c r="C3093" i="15" s="1"/>
  <c r="C3194" i="15" s="1"/>
  <c r="C3295" i="15" s="1"/>
  <c r="C3396" i="15" s="1"/>
  <c r="C3497" i="15" s="1"/>
  <c r="C3598" i="15" s="1"/>
  <c r="C3699" i="15" s="1"/>
  <c r="C3800" i="15" s="1"/>
  <c r="C163" i="15"/>
  <c r="C264" i="15" s="1"/>
  <c r="C365" i="15" s="1"/>
  <c r="C466" i="15" s="1"/>
  <c r="C567" i="15" s="1"/>
  <c r="C668" i="15" s="1"/>
  <c r="C769" i="15" s="1"/>
  <c r="C870" i="15" s="1"/>
  <c r="C971" i="15" s="1"/>
  <c r="C1072" i="15" s="1"/>
  <c r="C1173" i="15" s="1"/>
  <c r="C1274" i="15" s="1"/>
  <c r="C1375" i="15" s="1"/>
  <c r="C1476" i="15" s="1"/>
  <c r="C1577" i="15" s="1"/>
  <c r="C1678" i="15" s="1"/>
  <c r="C1779" i="15" s="1"/>
  <c r="C1880" i="15" s="1"/>
  <c r="C1981" i="15" s="1"/>
  <c r="C2082" i="15" s="1"/>
  <c r="C2183" i="15" s="1"/>
  <c r="C2284" i="15" s="1"/>
  <c r="C2385" i="15" s="1"/>
  <c r="C2486" i="15" s="1"/>
  <c r="C2587" i="15" s="1"/>
  <c r="C2688" i="15" s="1"/>
  <c r="C2789" i="15" s="1"/>
  <c r="C2890" i="15" s="1"/>
  <c r="C2991" i="15" s="1"/>
  <c r="C3092" i="15" s="1"/>
  <c r="C3193" i="15" s="1"/>
  <c r="C3294" i="15" s="1"/>
  <c r="C3395" i="15" s="1"/>
  <c r="C3496" i="15" s="1"/>
  <c r="C3597" i="15" s="1"/>
  <c r="C3698" i="15" s="1"/>
  <c r="C3799" i="15" s="1"/>
  <c r="C162" i="15"/>
  <c r="C263" i="15" s="1"/>
  <c r="C364" i="15" s="1"/>
  <c r="C465" i="15" s="1"/>
  <c r="C566" i="15" s="1"/>
  <c r="C667" i="15" s="1"/>
  <c r="C768" i="15" s="1"/>
  <c r="C869" i="15" s="1"/>
  <c r="C970" i="15" s="1"/>
  <c r="C1071" i="15" s="1"/>
  <c r="C1172" i="15" s="1"/>
  <c r="C1273" i="15" s="1"/>
  <c r="C1374" i="15" s="1"/>
  <c r="C1475" i="15" s="1"/>
  <c r="C1576" i="15" s="1"/>
  <c r="C1677" i="15" s="1"/>
  <c r="C1778" i="15" s="1"/>
  <c r="C1879" i="15" s="1"/>
  <c r="C1980" i="15" s="1"/>
  <c r="C2081" i="15" s="1"/>
  <c r="C2182" i="15" s="1"/>
  <c r="C2283" i="15" s="1"/>
  <c r="C2384" i="15" s="1"/>
  <c r="C2485" i="15" s="1"/>
  <c r="C2586" i="15" s="1"/>
  <c r="C2687" i="15" s="1"/>
  <c r="C2788" i="15" s="1"/>
  <c r="C2889" i="15" s="1"/>
  <c r="C2990" i="15" s="1"/>
  <c r="C3091" i="15" s="1"/>
  <c r="C3192" i="15" s="1"/>
  <c r="C3293" i="15" s="1"/>
  <c r="C3394" i="15" s="1"/>
  <c r="C3495" i="15" s="1"/>
  <c r="C3596" i="15" s="1"/>
  <c r="C3697" i="15" s="1"/>
  <c r="C3798" i="15" s="1"/>
  <c r="C161" i="15"/>
  <c r="C262" i="15" s="1"/>
  <c r="C363" i="15" s="1"/>
  <c r="C464" i="15" s="1"/>
  <c r="C565" i="15" s="1"/>
  <c r="C666" i="15" s="1"/>
  <c r="C767" i="15" s="1"/>
  <c r="C868" i="15" s="1"/>
  <c r="C969" i="15" s="1"/>
  <c r="C1070" i="15" s="1"/>
  <c r="C1171" i="15" s="1"/>
  <c r="C1272" i="15" s="1"/>
  <c r="C1373" i="15" s="1"/>
  <c r="C1474" i="15" s="1"/>
  <c r="C1575" i="15" s="1"/>
  <c r="C1676" i="15" s="1"/>
  <c r="C1777" i="15" s="1"/>
  <c r="C1878" i="15" s="1"/>
  <c r="C1979" i="15" s="1"/>
  <c r="C2080" i="15" s="1"/>
  <c r="C2181" i="15" s="1"/>
  <c r="C2282" i="15" s="1"/>
  <c r="C2383" i="15" s="1"/>
  <c r="C2484" i="15" s="1"/>
  <c r="C2585" i="15" s="1"/>
  <c r="C2686" i="15" s="1"/>
  <c r="C2787" i="15" s="1"/>
  <c r="C2888" i="15" s="1"/>
  <c r="C2989" i="15" s="1"/>
  <c r="C3090" i="15" s="1"/>
  <c r="C3191" i="15" s="1"/>
  <c r="C3292" i="15" s="1"/>
  <c r="C3393" i="15" s="1"/>
  <c r="C3494" i="15" s="1"/>
  <c r="C3595" i="15" s="1"/>
  <c r="C3696" i="15" s="1"/>
  <c r="C3797" i="15" s="1"/>
  <c r="C160" i="15"/>
  <c r="C261" i="15" s="1"/>
  <c r="C362" i="15" s="1"/>
  <c r="C463" i="15" s="1"/>
  <c r="C564" i="15" s="1"/>
  <c r="C665" i="15" s="1"/>
  <c r="C766" i="15" s="1"/>
  <c r="C867" i="15" s="1"/>
  <c r="C968" i="15" s="1"/>
  <c r="C1069" i="15" s="1"/>
  <c r="C1170" i="15" s="1"/>
  <c r="C1271" i="15" s="1"/>
  <c r="C1372" i="15" s="1"/>
  <c r="C1473" i="15" s="1"/>
  <c r="C1574" i="15" s="1"/>
  <c r="C1675" i="15" s="1"/>
  <c r="C1776" i="15" s="1"/>
  <c r="C1877" i="15" s="1"/>
  <c r="C1978" i="15" s="1"/>
  <c r="C2079" i="15" s="1"/>
  <c r="C2180" i="15" s="1"/>
  <c r="C2281" i="15" s="1"/>
  <c r="C2382" i="15" s="1"/>
  <c r="C2483" i="15" s="1"/>
  <c r="C2584" i="15" s="1"/>
  <c r="C2685" i="15" s="1"/>
  <c r="C2786" i="15" s="1"/>
  <c r="C2887" i="15" s="1"/>
  <c r="C2988" i="15" s="1"/>
  <c r="C3089" i="15" s="1"/>
  <c r="C3190" i="15" s="1"/>
  <c r="C3291" i="15" s="1"/>
  <c r="C3392" i="15" s="1"/>
  <c r="C3493" i="15" s="1"/>
  <c r="C3594" i="15" s="1"/>
  <c r="C3695" i="15" s="1"/>
  <c r="C3796" i="15" s="1"/>
  <c r="C159" i="15"/>
  <c r="C260" i="15" s="1"/>
  <c r="C361" i="15" s="1"/>
  <c r="C462" i="15" s="1"/>
  <c r="C563" i="15" s="1"/>
  <c r="C664" i="15" s="1"/>
  <c r="C765" i="15" s="1"/>
  <c r="C866" i="15" s="1"/>
  <c r="C967" i="15" s="1"/>
  <c r="C1068" i="15" s="1"/>
  <c r="C1169" i="15" s="1"/>
  <c r="C1270" i="15" s="1"/>
  <c r="C1371" i="15" s="1"/>
  <c r="C1472" i="15" s="1"/>
  <c r="C1573" i="15" s="1"/>
  <c r="C1674" i="15" s="1"/>
  <c r="C1775" i="15" s="1"/>
  <c r="C1876" i="15" s="1"/>
  <c r="C1977" i="15" s="1"/>
  <c r="C2078" i="15" s="1"/>
  <c r="C2179" i="15" s="1"/>
  <c r="C2280" i="15" s="1"/>
  <c r="C2381" i="15" s="1"/>
  <c r="C2482" i="15" s="1"/>
  <c r="C2583" i="15" s="1"/>
  <c r="C2684" i="15" s="1"/>
  <c r="C2785" i="15" s="1"/>
  <c r="C2886" i="15" s="1"/>
  <c r="C2987" i="15" s="1"/>
  <c r="C3088" i="15" s="1"/>
  <c r="C3189" i="15" s="1"/>
  <c r="C3290" i="15" s="1"/>
  <c r="C3391" i="15" s="1"/>
  <c r="C3492" i="15" s="1"/>
  <c r="C3593" i="15" s="1"/>
  <c r="C3694" i="15" s="1"/>
  <c r="C3795" i="15" s="1"/>
  <c r="C158" i="15"/>
  <c r="C259" i="15" s="1"/>
  <c r="C360" i="15" s="1"/>
  <c r="C461" i="15" s="1"/>
  <c r="C562" i="15" s="1"/>
  <c r="C663" i="15" s="1"/>
  <c r="C764" i="15" s="1"/>
  <c r="C865" i="15" s="1"/>
  <c r="C966" i="15" s="1"/>
  <c r="C1067" i="15" s="1"/>
  <c r="C1168" i="15" s="1"/>
  <c r="C1269" i="15" s="1"/>
  <c r="C1370" i="15" s="1"/>
  <c r="C1471" i="15" s="1"/>
  <c r="C1572" i="15" s="1"/>
  <c r="C1673" i="15" s="1"/>
  <c r="C1774" i="15" s="1"/>
  <c r="C1875" i="15" s="1"/>
  <c r="C1976" i="15" s="1"/>
  <c r="C2077" i="15" s="1"/>
  <c r="C2178" i="15" s="1"/>
  <c r="C2279" i="15" s="1"/>
  <c r="C2380" i="15" s="1"/>
  <c r="C2481" i="15" s="1"/>
  <c r="C2582" i="15" s="1"/>
  <c r="C2683" i="15" s="1"/>
  <c r="C2784" i="15" s="1"/>
  <c r="C2885" i="15" s="1"/>
  <c r="C2986" i="15" s="1"/>
  <c r="C3087" i="15" s="1"/>
  <c r="C3188" i="15" s="1"/>
  <c r="C3289" i="15" s="1"/>
  <c r="C3390" i="15" s="1"/>
  <c r="C3491" i="15" s="1"/>
  <c r="C3592" i="15" s="1"/>
  <c r="C3693" i="15" s="1"/>
  <c r="C3794" i="15" s="1"/>
  <c r="C157" i="15"/>
  <c r="C258" i="15" s="1"/>
  <c r="C359" i="15" s="1"/>
  <c r="C460" i="15" s="1"/>
  <c r="C561" i="15" s="1"/>
  <c r="C662" i="15" s="1"/>
  <c r="C763" i="15" s="1"/>
  <c r="C864" i="15" s="1"/>
  <c r="C965" i="15" s="1"/>
  <c r="C1066" i="15" s="1"/>
  <c r="C1167" i="15" s="1"/>
  <c r="C1268" i="15" s="1"/>
  <c r="C1369" i="15" s="1"/>
  <c r="C1470" i="15" s="1"/>
  <c r="C1571" i="15" s="1"/>
  <c r="C1672" i="15" s="1"/>
  <c r="C1773" i="15" s="1"/>
  <c r="C1874" i="15" s="1"/>
  <c r="C1975" i="15" s="1"/>
  <c r="C2076" i="15" s="1"/>
  <c r="C2177" i="15" s="1"/>
  <c r="C2278" i="15" s="1"/>
  <c r="C2379" i="15" s="1"/>
  <c r="C2480" i="15" s="1"/>
  <c r="C2581" i="15" s="1"/>
  <c r="C2682" i="15" s="1"/>
  <c r="C2783" i="15" s="1"/>
  <c r="C2884" i="15" s="1"/>
  <c r="C2985" i="15" s="1"/>
  <c r="C3086" i="15" s="1"/>
  <c r="C3187" i="15" s="1"/>
  <c r="C3288" i="15" s="1"/>
  <c r="C3389" i="15" s="1"/>
  <c r="C3490" i="15" s="1"/>
  <c r="C3591" i="15" s="1"/>
  <c r="C3692" i="15" s="1"/>
  <c r="C3793" i="15" s="1"/>
  <c r="C156" i="15"/>
  <c r="C257" i="15" s="1"/>
  <c r="C358" i="15" s="1"/>
  <c r="C459" i="15" s="1"/>
  <c r="C560" i="15" s="1"/>
  <c r="C661" i="15" s="1"/>
  <c r="C762" i="15" s="1"/>
  <c r="C863" i="15" s="1"/>
  <c r="C964" i="15" s="1"/>
  <c r="C1065" i="15" s="1"/>
  <c r="C1166" i="15" s="1"/>
  <c r="C1267" i="15" s="1"/>
  <c r="C1368" i="15" s="1"/>
  <c r="C1469" i="15" s="1"/>
  <c r="C1570" i="15" s="1"/>
  <c r="C1671" i="15" s="1"/>
  <c r="C1772" i="15" s="1"/>
  <c r="C1873" i="15" s="1"/>
  <c r="C1974" i="15" s="1"/>
  <c r="C2075" i="15" s="1"/>
  <c r="C2176" i="15" s="1"/>
  <c r="C2277" i="15" s="1"/>
  <c r="C2378" i="15" s="1"/>
  <c r="C2479" i="15" s="1"/>
  <c r="C2580" i="15" s="1"/>
  <c r="C2681" i="15" s="1"/>
  <c r="C2782" i="15" s="1"/>
  <c r="C2883" i="15" s="1"/>
  <c r="C2984" i="15" s="1"/>
  <c r="C3085" i="15" s="1"/>
  <c r="C3186" i="15" s="1"/>
  <c r="C3287" i="15" s="1"/>
  <c r="C3388" i="15" s="1"/>
  <c r="C3489" i="15" s="1"/>
  <c r="C3590" i="15" s="1"/>
  <c r="C3691" i="15" s="1"/>
  <c r="C3792" i="15" s="1"/>
  <c r="C155" i="15"/>
  <c r="C256" i="15" s="1"/>
  <c r="C357" i="15" s="1"/>
  <c r="C458" i="15" s="1"/>
  <c r="C559" i="15" s="1"/>
  <c r="C660" i="15" s="1"/>
  <c r="C761" i="15" s="1"/>
  <c r="C862" i="15" s="1"/>
  <c r="C963" i="15" s="1"/>
  <c r="C1064" i="15" s="1"/>
  <c r="C1165" i="15" s="1"/>
  <c r="C1266" i="15" s="1"/>
  <c r="C1367" i="15" s="1"/>
  <c r="C1468" i="15" s="1"/>
  <c r="C1569" i="15" s="1"/>
  <c r="C1670" i="15" s="1"/>
  <c r="C1771" i="15" s="1"/>
  <c r="C1872" i="15" s="1"/>
  <c r="C1973" i="15" s="1"/>
  <c r="C2074" i="15" s="1"/>
  <c r="C2175" i="15" s="1"/>
  <c r="C2276" i="15" s="1"/>
  <c r="C2377" i="15" s="1"/>
  <c r="C2478" i="15" s="1"/>
  <c r="C2579" i="15" s="1"/>
  <c r="C2680" i="15" s="1"/>
  <c r="C2781" i="15" s="1"/>
  <c r="C2882" i="15" s="1"/>
  <c r="C2983" i="15" s="1"/>
  <c r="C3084" i="15" s="1"/>
  <c r="C3185" i="15" s="1"/>
  <c r="C3286" i="15" s="1"/>
  <c r="C3387" i="15" s="1"/>
  <c r="C3488" i="15" s="1"/>
  <c r="C3589" i="15" s="1"/>
  <c r="C3690" i="15" s="1"/>
  <c r="C3791" i="15" s="1"/>
  <c r="C154" i="15"/>
  <c r="C255" i="15" s="1"/>
  <c r="C356" i="15" s="1"/>
  <c r="C457" i="15" s="1"/>
  <c r="C558" i="15" s="1"/>
  <c r="C659" i="15" s="1"/>
  <c r="C760" i="15" s="1"/>
  <c r="C861" i="15" s="1"/>
  <c r="C962" i="15" s="1"/>
  <c r="C1063" i="15" s="1"/>
  <c r="C1164" i="15" s="1"/>
  <c r="C1265" i="15" s="1"/>
  <c r="C1366" i="15" s="1"/>
  <c r="C1467" i="15" s="1"/>
  <c r="C1568" i="15" s="1"/>
  <c r="C1669" i="15" s="1"/>
  <c r="C1770" i="15" s="1"/>
  <c r="C1871" i="15" s="1"/>
  <c r="C1972" i="15" s="1"/>
  <c r="C2073" i="15" s="1"/>
  <c r="C2174" i="15" s="1"/>
  <c r="C2275" i="15" s="1"/>
  <c r="C2376" i="15" s="1"/>
  <c r="C2477" i="15" s="1"/>
  <c r="C2578" i="15" s="1"/>
  <c r="C2679" i="15" s="1"/>
  <c r="C2780" i="15" s="1"/>
  <c r="C2881" i="15" s="1"/>
  <c r="C2982" i="15" s="1"/>
  <c r="C3083" i="15" s="1"/>
  <c r="C3184" i="15" s="1"/>
  <c r="C3285" i="15" s="1"/>
  <c r="C3386" i="15" s="1"/>
  <c r="C3487" i="15" s="1"/>
  <c r="C3588" i="15" s="1"/>
  <c r="C3689" i="15" s="1"/>
  <c r="C3790" i="15" s="1"/>
  <c r="C153" i="15"/>
  <c r="C254" i="15" s="1"/>
  <c r="C355" i="15" s="1"/>
  <c r="C456" i="15" s="1"/>
  <c r="C557" i="15" s="1"/>
  <c r="C658" i="15" s="1"/>
  <c r="C759" i="15" s="1"/>
  <c r="C860" i="15" s="1"/>
  <c r="C961" i="15" s="1"/>
  <c r="C1062" i="15" s="1"/>
  <c r="C1163" i="15" s="1"/>
  <c r="C1264" i="15" s="1"/>
  <c r="C1365" i="15" s="1"/>
  <c r="C1466" i="15" s="1"/>
  <c r="C1567" i="15" s="1"/>
  <c r="C1668" i="15" s="1"/>
  <c r="C1769" i="15" s="1"/>
  <c r="C1870" i="15" s="1"/>
  <c r="C1971" i="15" s="1"/>
  <c r="C2072" i="15" s="1"/>
  <c r="C2173" i="15" s="1"/>
  <c r="C2274" i="15" s="1"/>
  <c r="C2375" i="15" s="1"/>
  <c r="C2476" i="15" s="1"/>
  <c r="C2577" i="15" s="1"/>
  <c r="C2678" i="15" s="1"/>
  <c r="C2779" i="15" s="1"/>
  <c r="C2880" i="15" s="1"/>
  <c r="C2981" i="15" s="1"/>
  <c r="C3082" i="15" s="1"/>
  <c r="C3183" i="15" s="1"/>
  <c r="C3284" i="15" s="1"/>
  <c r="C3385" i="15" s="1"/>
  <c r="C3486" i="15" s="1"/>
  <c r="C3587" i="15" s="1"/>
  <c r="C3688" i="15" s="1"/>
  <c r="C3789" i="15" s="1"/>
  <c r="C152" i="15"/>
  <c r="C253" i="15" s="1"/>
  <c r="C354" i="15" s="1"/>
  <c r="C455" i="15" s="1"/>
  <c r="C556" i="15" s="1"/>
  <c r="C657" i="15" s="1"/>
  <c r="C758" i="15" s="1"/>
  <c r="C859" i="15" s="1"/>
  <c r="C960" i="15" s="1"/>
  <c r="C1061" i="15" s="1"/>
  <c r="C1162" i="15" s="1"/>
  <c r="C1263" i="15" s="1"/>
  <c r="C1364" i="15" s="1"/>
  <c r="C1465" i="15" s="1"/>
  <c r="C1566" i="15" s="1"/>
  <c r="C1667" i="15" s="1"/>
  <c r="C1768" i="15" s="1"/>
  <c r="C1869" i="15" s="1"/>
  <c r="C1970" i="15" s="1"/>
  <c r="C2071" i="15" s="1"/>
  <c r="C2172" i="15" s="1"/>
  <c r="C2273" i="15" s="1"/>
  <c r="C2374" i="15" s="1"/>
  <c r="C2475" i="15" s="1"/>
  <c r="C2576" i="15" s="1"/>
  <c r="C2677" i="15" s="1"/>
  <c r="C2778" i="15" s="1"/>
  <c r="C2879" i="15" s="1"/>
  <c r="C2980" i="15" s="1"/>
  <c r="C3081" i="15" s="1"/>
  <c r="C3182" i="15" s="1"/>
  <c r="C3283" i="15" s="1"/>
  <c r="C3384" i="15" s="1"/>
  <c r="C3485" i="15" s="1"/>
  <c r="C3586" i="15" s="1"/>
  <c r="C3687" i="15" s="1"/>
  <c r="C3788" i="15" s="1"/>
  <c r="C151" i="15"/>
  <c r="C252" i="15" s="1"/>
  <c r="C353" i="15" s="1"/>
  <c r="C454" i="15" s="1"/>
  <c r="C555" i="15" s="1"/>
  <c r="C656" i="15" s="1"/>
  <c r="C757" i="15" s="1"/>
  <c r="C858" i="15" s="1"/>
  <c r="C959" i="15" s="1"/>
  <c r="C1060" i="15" s="1"/>
  <c r="C1161" i="15" s="1"/>
  <c r="C1262" i="15" s="1"/>
  <c r="C1363" i="15" s="1"/>
  <c r="C1464" i="15" s="1"/>
  <c r="C1565" i="15" s="1"/>
  <c r="C1666" i="15" s="1"/>
  <c r="C1767" i="15" s="1"/>
  <c r="C1868" i="15" s="1"/>
  <c r="C1969" i="15" s="1"/>
  <c r="C2070" i="15" s="1"/>
  <c r="C2171" i="15" s="1"/>
  <c r="C2272" i="15" s="1"/>
  <c r="C2373" i="15" s="1"/>
  <c r="C2474" i="15" s="1"/>
  <c r="C2575" i="15" s="1"/>
  <c r="C2676" i="15" s="1"/>
  <c r="C2777" i="15" s="1"/>
  <c r="C2878" i="15" s="1"/>
  <c r="C2979" i="15" s="1"/>
  <c r="C3080" i="15" s="1"/>
  <c r="C3181" i="15" s="1"/>
  <c r="C3282" i="15" s="1"/>
  <c r="C3383" i="15" s="1"/>
  <c r="C3484" i="15" s="1"/>
  <c r="C3585" i="15" s="1"/>
  <c r="C3686" i="15" s="1"/>
  <c r="C3787" i="15" s="1"/>
  <c r="C150" i="15"/>
  <c r="C251" i="15" s="1"/>
  <c r="C352" i="15" s="1"/>
  <c r="C453" i="15" s="1"/>
  <c r="C554" i="15" s="1"/>
  <c r="C655" i="15" s="1"/>
  <c r="C756" i="15" s="1"/>
  <c r="C857" i="15" s="1"/>
  <c r="C958" i="15" s="1"/>
  <c r="C1059" i="15" s="1"/>
  <c r="C1160" i="15" s="1"/>
  <c r="C1261" i="15" s="1"/>
  <c r="C1362" i="15" s="1"/>
  <c r="C1463" i="15" s="1"/>
  <c r="C1564" i="15" s="1"/>
  <c r="C1665" i="15" s="1"/>
  <c r="C1766" i="15" s="1"/>
  <c r="C1867" i="15" s="1"/>
  <c r="C1968" i="15" s="1"/>
  <c r="C2069" i="15" s="1"/>
  <c r="C2170" i="15" s="1"/>
  <c r="C2271" i="15" s="1"/>
  <c r="C2372" i="15" s="1"/>
  <c r="C2473" i="15" s="1"/>
  <c r="C2574" i="15" s="1"/>
  <c r="C2675" i="15" s="1"/>
  <c r="C2776" i="15" s="1"/>
  <c r="C2877" i="15" s="1"/>
  <c r="C2978" i="15" s="1"/>
  <c r="C3079" i="15" s="1"/>
  <c r="C3180" i="15" s="1"/>
  <c r="C3281" i="15" s="1"/>
  <c r="C3382" i="15" s="1"/>
  <c r="C3483" i="15" s="1"/>
  <c r="C3584" i="15" s="1"/>
  <c r="C3685" i="15" s="1"/>
  <c r="C3786" i="15" s="1"/>
  <c r="C149" i="15"/>
  <c r="C250" i="15" s="1"/>
  <c r="C351" i="15" s="1"/>
  <c r="C452" i="15" s="1"/>
  <c r="C553" i="15" s="1"/>
  <c r="C654" i="15" s="1"/>
  <c r="C755" i="15" s="1"/>
  <c r="C856" i="15" s="1"/>
  <c r="C957" i="15" s="1"/>
  <c r="C1058" i="15" s="1"/>
  <c r="C1159" i="15" s="1"/>
  <c r="C1260" i="15" s="1"/>
  <c r="C1361" i="15" s="1"/>
  <c r="C1462" i="15" s="1"/>
  <c r="C1563" i="15" s="1"/>
  <c r="C1664" i="15" s="1"/>
  <c r="C1765" i="15" s="1"/>
  <c r="C1866" i="15" s="1"/>
  <c r="C1967" i="15" s="1"/>
  <c r="C2068" i="15" s="1"/>
  <c r="C2169" i="15" s="1"/>
  <c r="C2270" i="15" s="1"/>
  <c r="C2371" i="15" s="1"/>
  <c r="C2472" i="15" s="1"/>
  <c r="C2573" i="15" s="1"/>
  <c r="C2674" i="15" s="1"/>
  <c r="C2775" i="15" s="1"/>
  <c r="C2876" i="15" s="1"/>
  <c r="C2977" i="15" s="1"/>
  <c r="C3078" i="15" s="1"/>
  <c r="C3179" i="15" s="1"/>
  <c r="C3280" i="15" s="1"/>
  <c r="C3381" i="15" s="1"/>
  <c r="C3482" i="15" s="1"/>
  <c r="C3583" i="15" s="1"/>
  <c r="C3684" i="15" s="1"/>
  <c r="C3785" i="15" s="1"/>
  <c r="C148" i="15"/>
  <c r="C249" i="15" s="1"/>
  <c r="C350" i="15" s="1"/>
  <c r="C451" i="15" s="1"/>
  <c r="C552" i="15" s="1"/>
  <c r="C653" i="15" s="1"/>
  <c r="C754" i="15" s="1"/>
  <c r="C855" i="15" s="1"/>
  <c r="C956" i="15" s="1"/>
  <c r="C1057" i="15" s="1"/>
  <c r="C1158" i="15" s="1"/>
  <c r="C1259" i="15" s="1"/>
  <c r="C1360" i="15" s="1"/>
  <c r="C1461" i="15" s="1"/>
  <c r="C1562" i="15" s="1"/>
  <c r="C1663" i="15" s="1"/>
  <c r="C1764" i="15" s="1"/>
  <c r="C1865" i="15" s="1"/>
  <c r="C1966" i="15" s="1"/>
  <c r="C2067" i="15" s="1"/>
  <c r="C2168" i="15" s="1"/>
  <c r="C2269" i="15" s="1"/>
  <c r="C2370" i="15" s="1"/>
  <c r="C2471" i="15" s="1"/>
  <c r="C2572" i="15" s="1"/>
  <c r="C2673" i="15" s="1"/>
  <c r="C2774" i="15" s="1"/>
  <c r="C2875" i="15" s="1"/>
  <c r="C2976" i="15" s="1"/>
  <c r="C3077" i="15" s="1"/>
  <c r="C3178" i="15" s="1"/>
  <c r="C3279" i="15" s="1"/>
  <c r="C3380" i="15" s="1"/>
  <c r="C3481" i="15" s="1"/>
  <c r="C3582" i="15" s="1"/>
  <c r="C3683" i="15" s="1"/>
  <c r="C3784" i="15" s="1"/>
  <c r="C147" i="15"/>
  <c r="C248" i="15" s="1"/>
  <c r="C349" i="15" s="1"/>
  <c r="C450" i="15" s="1"/>
  <c r="C551" i="15" s="1"/>
  <c r="C652" i="15" s="1"/>
  <c r="C753" i="15" s="1"/>
  <c r="C854" i="15" s="1"/>
  <c r="C955" i="15" s="1"/>
  <c r="C1056" i="15" s="1"/>
  <c r="C1157" i="15" s="1"/>
  <c r="C1258" i="15" s="1"/>
  <c r="C1359" i="15" s="1"/>
  <c r="C1460" i="15" s="1"/>
  <c r="C1561" i="15" s="1"/>
  <c r="C1662" i="15" s="1"/>
  <c r="C1763" i="15" s="1"/>
  <c r="C1864" i="15" s="1"/>
  <c r="C1965" i="15" s="1"/>
  <c r="C2066" i="15" s="1"/>
  <c r="C2167" i="15" s="1"/>
  <c r="C2268" i="15" s="1"/>
  <c r="C2369" i="15" s="1"/>
  <c r="C2470" i="15" s="1"/>
  <c r="C2571" i="15" s="1"/>
  <c r="C2672" i="15" s="1"/>
  <c r="C2773" i="15" s="1"/>
  <c r="C2874" i="15" s="1"/>
  <c r="C2975" i="15" s="1"/>
  <c r="C3076" i="15" s="1"/>
  <c r="C3177" i="15" s="1"/>
  <c r="C3278" i="15" s="1"/>
  <c r="C3379" i="15" s="1"/>
  <c r="C3480" i="15" s="1"/>
  <c r="C3581" i="15" s="1"/>
  <c r="C3682" i="15" s="1"/>
  <c r="C3783" i="15" s="1"/>
  <c r="C146" i="15"/>
  <c r="C247" i="15" s="1"/>
  <c r="C348" i="15" s="1"/>
  <c r="C449" i="15" s="1"/>
  <c r="C550" i="15" s="1"/>
  <c r="C651" i="15" s="1"/>
  <c r="C752" i="15" s="1"/>
  <c r="C853" i="15" s="1"/>
  <c r="C954" i="15" s="1"/>
  <c r="C1055" i="15" s="1"/>
  <c r="C1156" i="15" s="1"/>
  <c r="C1257" i="15" s="1"/>
  <c r="C1358" i="15" s="1"/>
  <c r="C1459" i="15" s="1"/>
  <c r="C1560" i="15" s="1"/>
  <c r="C1661" i="15" s="1"/>
  <c r="C1762" i="15" s="1"/>
  <c r="C1863" i="15" s="1"/>
  <c r="C1964" i="15" s="1"/>
  <c r="C2065" i="15" s="1"/>
  <c r="C2166" i="15" s="1"/>
  <c r="C2267" i="15" s="1"/>
  <c r="C2368" i="15" s="1"/>
  <c r="C2469" i="15" s="1"/>
  <c r="C2570" i="15" s="1"/>
  <c r="C2671" i="15" s="1"/>
  <c r="C2772" i="15" s="1"/>
  <c r="C2873" i="15" s="1"/>
  <c r="C2974" i="15" s="1"/>
  <c r="C3075" i="15" s="1"/>
  <c r="C3176" i="15" s="1"/>
  <c r="C3277" i="15" s="1"/>
  <c r="C3378" i="15" s="1"/>
  <c r="C3479" i="15" s="1"/>
  <c r="C3580" i="15" s="1"/>
  <c r="C3681" i="15" s="1"/>
  <c r="C3782" i="15" s="1"/>
  <c r="C145" i="15"/>
  <c r="C246" i="15" s="1"/>
  <c r="C347" i="15" s="1"/>
  <c r="C448" i="15" s="1"/>
  <c r="C549" i="15" s="1"/>
  <c r="C650" i="15" s="1"/>
  <c r="C751" i="15" s="1"/>
  <c r="C852" i="15" s="1"/>
  <c r="C953" i="15" s="1"/>
  <c r="C1054" i="15" s="1"/>
  <c r="C1155" i="15" s="1"/>
  <c r="C1256" i="15" s="1"/>
  <c r="C1357" i="15" s="1"/>
  <c r="C1458" i="15" s="1"/>
  <c r="C1559" i="15" s="1"/>
  <c r="C1660" i="15" s="1"/>
  <c r="C1761" i="15" s="1"/>
  <c r="C1862" i="15" s="1"/>
  <c r="C1963" i="15" s="1"/>
  <c r="C2064" i="15" s="1"/>
  <c r="C2165" i="15" s="1"/>
  <c r="C2266" i="15" s="1"/>
  <c r="C2367" i="15" s="1"/>
  <c r="C2468" i="15" s="1"/>
  <c r="C2569" i="15" s="1"/>
  <c r="C2670" i="15" s="1"/>
  <c r="C2771" i="15" s="1"/>
  <c r="C2872" i="15" s="1"/>
  <c r="C2973" i="15" s="1"/>
  <c r="C3074" i="15" s="1"/>
  <c r="C3175" i="15" s="1"/>
  <c r="C3276" i="15" s="1"/>
  <c r="C3377" i="15" s="1"/>
  <c r="C3478" i="15" s="1"/>
  <c r="C3579" i="15" s="1"/>
  <c r="C3680" i="15" s="1"/>
  <c r="C3781" i="15" s="1"/>
  <c r="C144" i="15"/>
  <c r="C143" i="15"/>
  <c r="C142" i="15"/>
  <c r="C243" i="15" s="1"/>
  <c r="C344" i="15" s="1"/>
  <c r="C445" i="15" s="1"/>
  <c r="C546" i="15" s="1"/>
  <c r="C647" i="15" s="1"/>
  <c r="C748" i="15" s="1"/>
  <c r="C849" i="15" s="1"/>
  <c r="C950" i="15" s="1"/>
  <c r="C1051" i="15" s="1"/>
  <c r="C1152" i="15" s="1"/>
  <c r="C1253" i="15" s="1"/>
  <c r="C1354" i="15" s="1"/>
  <c r="C1455" i="15" s="1"/>
  <c r="C1556" i="15" s="1"/>
  <c r="C1657" i="15" s="1"/>
  <c r="C1758" i="15" s="1"/>
  <c r="C1859" i="15" s="1"/>
  <c r="C1960" i="15" s="1"/>
  <c r="C2061" i="15" s="1"/>
  <c r="C2162" i="15" s="1"/>
  <c r="C2263" i="15" s="1"/>
  <c r="C2364" i="15" s="1"/>
  <c r="C2465" i="15" s="1"/>
  <c r="C2566" i="15" s="1"/>
  <c r="C2667" i="15" s="1"/>
  <c r="C2768" i="15" s="1"/>
  <c r="C2869" i="15" s="1"/>
  <c r="C2970" i="15" s="1"/>
  <c r="C3071" i="15" s="1"/>
  <c r="C3172" i="15" s="1"/>
  <c r="C3273" i="15" s="1"/>
  <c r="C3374" i="15" s="1"/>
  <c r="C3475" i="15" s="1"/>
  <c r="C3576" i="15" s="1"/>
  <c r="C3677" i="15" s="1"/>
  <c r="C3778" i="15" s="1"/>
  <c r="C141" i="15"/>
  <c r="C242" i="15" s="1"/>
  <c r="C343" i="15" s="1"/>
  <c r="C444" i="15" s="1"/>
  <c r="C545" i="15" s="1"/>
  <c r="C646" i="15" s="1"/>
  <c r="C747" i="15" s="1"/>
  <c r="C848" i="15" s="1"/>
  <c r="C949" i="15" s="1"/>
  <c r="C1050" i="15" s="1"/>
  <c r="C1151" i="15" s="1"/>
  <c r="C1252" i="15" s="1"/>
  <c r="C1353" i="15" s="1"/>
  <c r="C1454" i="15" s="1"/>
  <c r="C1555" i="15" s="1"/>
  <c r="C1656" i="15" s="1"/>
  <c r="C1757" i="15" s="1"/>
  <c r="C1858" i="15" s="1"/>
  <c r="C1959" i="15" s="1"/>
  <c r="C2060" i="15" s="1"/>
  <c r="C2161" i="15" s="1"/>
  <c r="C2262" i="15" s="1"/>
  <c r="C2363" i="15" s="1"/>
  <c r="C2464" i="15" s="1"/>
  <c r="C2565" i="15" s="1"/>
  <c r="C2666" i="15" s="1"/>
  <c r="C2767" i="15" s="1"/>
  <c r="C2868" i="15" s="1"/>
  <c r="C2969" i="15" s="1"/>
  <c r="C3070" i="15" s="1"/>
  <c r="C3171" i="15" s="1"/>
  <c r="C3272" i="15" s="1"/>
  <c r="C3373" i="15" s="1"/>
  <c r="C3474" i="15" s="1"/>
  <c r="C3575" i="15" s="1"/>
  <c r="C3676" i="15" s="1"/>
  <c r="C3777" i="15" s="1"/>
  <c r="C140" i="15"/>
  <c r="C241" i="15" s="1"/>
  <c r="C342" i="15" s="1"/>
  <c r="C443" i="15" s="1"/>
  <c r="C544" i="15" s="1"/>
  <c r="C645" i="15" s="1"/>
  <c r="C746" i="15" s="1"/>
  <c r="C847" i="15" s="1"/>
  <c r="C948" i="15" s="1"/>
  <c r="C1049" i="15" s="1"/>
  <c r="C1150" i="15" s="1"/>
  <c r="C1251" i="15" s="1"/>
  <c r="C1352" i="15" s="1"/>
  <c r="C1453" i="15" s="1"/>
  <c r="C1554" i="15" s="1"/>
  <c r="C1655" i="15" s="1"/>
  <c r="C1756" i="15" s="1"/>
  <c r="C1857" i="15" s="1"/>
  <c r="C1958" i="15" s="1"/>
  <c r="C2059" i="15" s="1"/>
  <c r="C2160" i="15" s="1"/>
  <c r="C2261" i="15" s="1"/>
  <c r="C2362" i="15" s="1"/>
  <c r="C2463" i="15" s="1"/>
  <c r="C2564" i="15" s="1"/>
  <c r="C2665" i="15" s="1"/>
  <c r="C2766" i="15" s="1"/>
  <c r="C2867" i="15" s="1"/>
  <c r="C2968" i="15" s="1"/>
  <c r="C3069" i="15" s="1"/>
  <c r="C3170" i="15" s="1"/>
  <c r="C3271" i="15" s="1"/>
  <c r="C3372" i="15" s="1"/>
  <c r="C3473" i="15" s="1"/>
  <c r="C3574" i="15" s="1"/>
  <c r="C3675" i="15" s="1"/>
  <c r="C3776" i="15" s="1"/>
  <c r="C139" i="15"/>
  <c r="C240" i="15" s="1"/>
  <c r="C341" i="15" s="1"/>
  <c r="C442" i="15" s="1"/>
  <c r="C543" i="15" s="1"/>
  <c r="C644" i="15" s="1"/>
  <c r="C745" i="15" s="1"/>
  <c r="C846" i="15" s="1"/>
  <c r="C947" i="15" s="1"/>
  <c r="C1048" i="15" s="1"/>
  <c r="C1149" i="15" s="1"/>
  <c r="C1250" i="15" s="1"/>
  <c r="C1351" i="15" s="1"/>
  <c r="C1452" i="15" s="1"/>
  <c r="C1553" i="15" s="1"/>
  <c r="C1654" i="15" s="1"/>
  <c r="C1755" i="15" s="1"/>
  <c r="C1856" i="15" s="1"/>
  <c r="C1957" i="15" s="1"/>
  <c r="C2058" i="15" s="1"/>
  <c r="C2159" i="15" s="1"/>
  <c r="C2260" i="15" s="1"/>
  <c r="C2361" i="15" s="1"/>
  <c r="C2462" i="15" s="1"/>
  <c r="C2563" i="15" s="1"/>
  <c r="C2664" i="15" s="1"/>
  <c r="C2765" i="15" s="1"/>
  <c r="C2866" i="15" s="1"/>
  <c r="C2967" i="15" s="1"/>
  <c r="C3068" i="15" s="1"/>
  <c r="C3169" i="15" s="1"/>
  <c r="C3270" i="15" s="1"/>
  <c r="C3371" i="15" s="1"/>
  <c r="C3472" i="15" s="1"/>
  <c r="C3573" i="15" s="1"/>
  <c r="C3674" i="15" s="1"/>
  <c r="C3775" i="15" s="1"/>
  <c r="C138" i="15"/>
  <c r="C239" i="15" s="1"/>
  <c r="C340" i="15" s="1"/>
  <c r="C441" i="15" s="1"/>
  <c r="C542" i="15" s="1"/>
  <c r="C643" i="15" s="1"/>
  <c r="C744" i="15" s="1"/>
  <c r="C845" i="15" s="1"/>
  <c r="C946" i="15" s="1"/>
  <c r="C1047" i="15" s="1"/>
  <c r="C1148" i="15" s="1"/>
  <c r="C1249" i="15" s="1"/>
  <c r="C1350" i="15" s="1"/>
  <c r="C1451" i="15" s="1"/>
  <c r="C1552" i="15" s="1"/>
  <c r="C1653" i="15" s="1"/>
  <c r="C1754" i="15" s="1"/>
  <c r="C1855" i="15" s="1"/>
  <c r="C1956" i="15" s="1"/>
  <c r="C2057" i="15" s="1"/>
  <c r="C2158" i="15" s="1"/>
  <c r="C2259" i="15" s="1"/>
  <c r="C2360" i="15" s="1"/>
  <c r="C2461" i="15" s="1"/>
  <c r="C2562" i="15" s="1"/>
  <c r="C2663" i="15" s="1"/>
  <c r="C2764" i="15" s="1"/>
  <c r="C2865" i="15" s="1"/>
  <c r="C2966" i="15" s="1"/>
  <c r="C3067" i="15" s="1"/>
  <c r="C3168" i="15" s="1"/>
  <c r="C3269" i="15" s="1"/>
  <c r="C3370" i="15" s="1"/>
  <c r="C3471" i="15" s="1"/>
  <c r="C3572" i="15" s="1"/>
  <c r="C3673" i="15" s="1"/>
  <c r="C3774" i="15" s="1"/>
  <c r="C137" i="15"/>
  <c r="C238" i="15" s="1"/>
  <c r="C339" i="15" s="1"/>
  <c r="C440" i="15" s="1"/>
  <c r="C541" i="15" s="1"/>
  <c r="C642" i="15" s="1"/>
  <c r="C743" i="15" s="1"/>
  <c r="C844" i="15" s="1"/>
  <c r="C945" i="15" s="1"/>
  <c r="C1046" i="15" s="1"/>
  <c r="C1147" i="15" s="1"/>
  <c r="C1248" i="15" s="1"/>
  <c r="C1349" i="15" s="1"/>
  <c r="C1450" i="15" s="1"/>
  <c r="C1551" i="15" s="1"/>
  <c r="C1652" i="15" s="1"/>
  <c r="C1753" i="15" s="1"/>
  <c r="C1854" i="15" s="1"/>
  <c r="C1955" i="15" s="1"/>
  <c r="C2056" i="15" s="1"/>
  <c r="C2157" i="15" s="1"/>
  <c r="C2258" i="15" s="1"/>
  <c r="C2359" i="15" s="1"/>
  <c r="C2460" i="15" s="1"/>
  <c r="C2561" i="15" s="1"/>
  <c r="C2662" i="15" s="1"/>
  <c r="C2763" i="15" s="1"/>
  <c r="C2864" i="15" s="1"/>
  <c r="C2965" i="15" s="1"/>
  <c r="C3066" i="15" s="1"/>
  <c r="C3167" i="15" s="1"/>
  <c r="C3268" i="15" s="1"/>
  <c r="C3369" i="15" s="1"/>
  <c r="C3470" i="15" s="1"/>
  <c r="C3571" i="15" s="1"/>
  <c r="C3672" i="15" s="1"/>
  <c r="C3773" i="15" s="1"/>
  <c r="C136" i="15"/>
  <c r="C237" i="15" s="1"/>
  <c r="C338" i="15" s="1"/>
  <c r="C439" i="15" s="1"/>
  <c r="C540" i="15" s="1"/>
  <c r="C641" i="15" s="1"/>
  <c r="C742" i="15" s="1"/>
  <c r="C843" i="15" s="1"/>
  <c r="C944" i="15" s="1"/>
  <c r="C1045" i="15" s="1"/>
  <c r="C1146" i="15" s="1"/>
  <c r="C1247" i="15" s="1"/>
  <c r="C1348" i="15" s="1"/>
  <c r="C1449" i="15" s="1"/>
  <c r="C1550" i="15" s="1"/>
  <c r="C1651" i="15" s="1"/>
  <c r="C1752" i="15" s="1"/>
  <c r="C1853" i="15" s="1"/>
  <c r="C1954" i="15" s="1"/>
  <c r="C2055" i="15" s="1"/>
  <c r="C2156" i="15" s="1"/>
  <c r="C2257" i="15" s="1"/>
  <c r="C2358" i="15" s="1"/>
  <c r="C2459" i="15" s="1"/>
  <c r="C2560" i="15" s="1"/>
  <c r="C2661" i="15" s="1"/>
  <c r="C2762" i="15" s="1"/>
  <c r="C2863" i="15" s="1"/>
  <c r="C2964" i="15" s="1"/>
  <c r="C3065" i="15" s="1"/>
  <c r="C3166" i="15" s="1"/>
  <c r="C3267" i="15" s="1"/>
  <c r="C3368" i="15" s="1"/>
  <c r="C3469" i="15" s="1"/>
  <c r="C3570" i="15" s="1"/>
  <c r="C3671" i="15" s="1"/>
  <c r="C3772" i="15" s="1"/>
  <c r="C135" i="15"/>
  <c r="C236" i="15" s="1"/>
  <c r="C337" i="15" s="1"/>
  <c r="C438" i="15" s="1"/>
  <c r="C539" i="15" s="1"/>
  <c r="C640" i="15" s="1"/>
  <c r="C741" i="15" s="1"/>
  <c r="C842" i="15" s="1"/>
  <c r="C943" i="15" s="1"/>
  <c r="C1044" i="15" s="1"/>
  <c r="C1145" i="15" s="1"/>
  <c r="C1246" i="15" s="1"/>
  <c r="C1347" i="15" s="1"/>
  <c r="C1448" i="15" s="1"/>
  <c r="C1549" i="15" s="1"/>
  <c r="C1650" i="15" s="1"/>
  <c r="C1751" i="15" s="1"/>
  <c r="C1852" i="15" s="1"/>
  <c r="C1953" i="15" s="1"/>
  <c r="C2054" i="15" s="1"/>
  <c r="C2155" i="15" s="1"/>
  <c r="C2256" i="15" s="1"/>
  <c r="C2357" i="15" s="1"/>
  <c r="C2458" i="15" s="1"/>
  <c r="C2559" i="15" s="1"/>
  <c r="C2660" i="15" s="1"/>
  <c r="C2761" i="15" s="1"/>
  <c r="C2862" i="15" s="1"/>
  <c r="C2963" i="15" s="1"/>
  <c r="C3064" i="15" s="1"/>
  <c r="C3165" i="15" s="1"/>
  <c r="C3266" i="15" s="1"/>
  <c r="C3367" i="15" s="1"/>
  <c r="C3468" i="15" s="1"/>
  <c r="C3569" i="15" s="1"/>
  <c r="C3670" i="15" s="1"/>
  <c r="C3771" i="15" s="1"/>
  <c r="C134" i="15"/>
  <c r="C133" i="15"/>
  <c r="C234" i="15" s="1"/>
  <c r="C335" i="15" s="1"/>
  <c r="C436" i="15" s="1"/>
  <c r="C537" i="15" s="1"/>
  <c r="C638" i="15" s="1"/>
  <c r="C739" i="15" s="1"/>
  <c r="C840" i="15" s="1"/>
  <c r="C941" i="15" s="1"/>
  <c r="C1042" i="15" s="1"/>
  <c r="C1143" i="15" s="1"/>
  <c r="C1244" i="15" s="1"/>
  <c r="C1345" i="15" s="1"/>
  <c r="C1446" i="15" s="1"/>
  <c r="C1547" i="15" s="1"/>
  <c r="C1648" i="15" s="1"/>
  <c r="C1749" i="15" s="1"/>
  <c r="C1850" i="15" s="1"/>
  <c r="C1951" i="15" s="1"/>
  <c r="C2052" i="15" s="1"/>
  <c r="C2153" i="15" s="1"/>
  <c r="C2254" i="15" s="1"/>
  <c r="C2355" i="15" s="1"/>
  <c r="C2456" i="15" s="1"/>
  <c r="C2557" i="15" s="1"/>
  <c r="C2658" i="15" s="1"/>
  <c r="C2759" i="15" s="1"/>
  <c r="C2860" i="15" s="1"/>
  <c r="C2961" i="15" s="1"/>
  <c r="C3062" i="15" s="1"/>
  <c r="C3163" i="15" s="1"/>
  <c r="C3264" i="15" s="1"/>
  <c r="C3365" i="15" s="1"/>
  <c r="C3466" i="15" s="1"/>
  <c r="C3567" i="15" s="1"/>
  <c r="C3668" i="15" s="1"/>
  <c r="C3769" i="15" s="1"/>
  <c r="C132" i="15"/>
  <c r="C233" i="15" s="1"/>
  <c r="C334" i="15" s="1"/>
  <c r="C435" i="15" s="1"/>
  <c r="C536" i="15" s="1"/>
  <c r="C637" i="15" s="1"/>
  <c r="C738" i="15" s="1"/>
  <c r="C839" i="15" s="1"/>
  <c r="C940" i="15" s="1"/>
  <c r="C1041" i="15" s="1"/>
  <c r="C1142" i="15" s="1"/>
  <c r="C1243" i="15" s="1"/>
  <c r="C1344" i="15" s="1"/>
  <c r="C1445" i="15" s="1"/>
  <c r="C1546" i="15" s="1"/>
  <c r="C1647" i="15" s="1"/>
  <c r="C1748" i="15" s="1"/>
  <c r="C1849" i="15" s="1"/>
  <c r="C1950" i="15" s="1"/>
  <c r="C2051" i="15" s="1"/>
  <c r="C2152" i="15" s="1"/>
  <c r="C2253" i="15" s="1"/>
  <c r="C2354" i="15" s="1"/>
  <c r="C2455" i="15" s="1"/>
  <c r="C2556" i="15" s="1"/>
  <c r="C2657" i="15" s="1"/>
  <c r="C2758" i="15" s="1"/>
  <c r="C2859" i="15" s="1"/>
  <c r="C2960" i="15" s="1"/>
  <c r="C3061" i="15" s="1"/>
  <c r="C3162" i="15" s="1"/>
  <c r="C3263" i="15" s="1"/>
  <c r="C3364" i="15" s="1"/>
  <c r="C3465" i="15" s="1"/>
  <c r="C3566" i="15" s="1"/>
  <c r="C3667" i="15" s="1"/>
  <c r="C3768" i="15" s="1"/>
  <c r="C131" i="15"/>
  <c r="C232" i="15" s="1"/>
  <c r="C333" i="15" s="1"/>
  <c r="C434" i="15" s="1"/>
  <c r="C535" i="15" s="1"/>
  <c r="C636" i="15" s="1"/>
  <c r="C737" i="15" s="1"/>
  <c r="C838" i="15" s="1"/>
  <c r="C939" i="15" s="1"/>
  <c r="C1040" i="15" s="1"/>
  <c r="C1141" i="15" s="1"/>
  <c r="C1242" i="15" s="1"/>
  <c r="C1343" i="15" s="1"/>
  <c r="C1444" i="15" s="1"/>
  <c r="C1545" i="15" s="1"/>
  <c r="C1646" i="15" s="1"/>
  <c r="C1747" i="15" s="1"/>
  <c r="C1848" i="15" s="1"/>
  <c r="C1949" i="15" s="1"/>
  <c r="C2050" i="15" s="1"/>
  <c r="C2151" i="15" s="1"/>
  <c r="C2252" i="15" s="1"/>
  <c r="C2353" i="15" s="1"/>
  <c r="C2454" i="15" s="1"/>
  <c r="C2555" i="15" s="1"/>
  <c r="C2656" i="15" s="1"/>
  <c r="C2757" i="15" s="1"/>
  <c r="C2858" i="15" s="1"/>
  <c r="C2959" i="15" s="1"/>
  <c r="C3060" i="15" s="1"/>
  <c r="C3161" i="15" s="1"/>
  <c r="C3262" i="15" s="1"/>
  <c r="C3363" i="15" s="1"/>
  <c r="C3464" i="15" s="1"/>
  <c r="C3565" i="15" s="1"/>
  <c r="C3666" i="15" s="1"/>
  <c r="C3767" i="15" s="1"/>
  <c r="C130" i="15"/>
  <c r="C231" i="15" s="1"/>
  <c r="C332" i="15" s="1"/>
  <c r="C433" i="15" s="1"/>
  <c r="C534" i="15" s="1"/>
  <c r="C635" i="15" s="1"/>
  <c r="C736" i="15" s="1"/>
  <c r="C837" i="15" s="1"/>
  <c r="C938" i="15" s="1"/>
  <c r="C1039" i="15" s="1"/>
  <c r="C1140" i="15" s="1"/>
  <c r="C1241" i="15" s="1"/>
  <c r="C1342" i="15" s="1"/>
  <c r="C1443" i="15" s="1"/>
  <c r="C1544" i="15" s="1"/>
  <c r="C1645" i="15" s="1"/>
  <c r="C1746" i="15" s="1"/>
  <c r="C1847" i="15" s="1"/>
  <c r="C1948" i="15" s="1"/>
  <c r="C2049" i="15" s="1"/>
  <c r="C2150" i="15" s="1"/>
  <c r="C2251" i="15" s="1"/>
  <c r="C2352" i="15" s="1"/>
  <c r="C2453" i="15" s="1"/>
  <c r="C2554" i="15" s="1"/>
  <c r="C2655" i="15" s="1"/>
  <c r="C2756" i="15" s="1"/>
  <c r="C2857" i="15" s="1"/>
  <c r="C2958" i="15" s="1"/>
  <c r="C3059" i="15" s="1"/>
  <c r="C3160" i="15" s="1"/>
  <c r="C3261" i="15" s="1"/>
  <c r="C3362" i="15" s="1"/>
  <c r="C3463" i="15" s="1"/>
  <c r="C3564" i="15" s="1"/>
  <c r="C3665" i="15" s="1"/>
  <c r="C3766" i="15" s="1"/>
  <c r="C129" i="15"/>
  <c r="C230" i="15" s="1"/>
  <c r="C331" i="15" s="1"/>
  <c r="C432" i="15" s="1"/>
  <c r="C533" i="15" s="1"/>
  <c r="C634" i="15" s="1"/>
  <c r="C735" i="15" s="1"/>
  <c r="C836" i="15" s="1"/>
  <c r="C937" i="15" s="1"/>
  <c r="C1038" i="15" s="1"/>
  <c r="C1139" i="15" s="1"/>
  <c r="C1240" i="15" s="1"/>
  <c r="C1341" i="15" s="1"/>
  <c r="C1442" i="15" s="1"/>
  <c r="C1543" i="15" s="1"/>
  <c r="C1644" i="15" s="1"/>
  <c r="C1745" i="15" s="1"/>
  <c r="C1846" i="15" s="1"/>
  <c r="C1947" i="15" s="1"/>
  <c r="C2048" i="15" s="1"/>
  <c r="C2149" i="15" s="1"/>
  <c r="C2250" i="15" s="1"/>
  <c r="C2351" i="15" s="1"/>
  <c r="C2452" i="15" s="1"/>
  <c r="C2553" i="15" s="1"/>
  <c r="C2654" i="15" s="1"/>
  <c r="C2755" i="15" s="1"/>
  <c r="C2856" i="15" s="1"/>
  <c r="C2957" i="15" s="1"/>
  <c r="C3058" i="15" s="1"/>
  <c r="C3159" i="15" s="1"/>
  <c r="C3260" i="15" s="1"/>
  <c r="C3361" i="15" s="1"/>
  <c r="C3462" i="15" s="1"/>
  <c r="C3563" i="15" s="1"/>
  <c r="C3664" i="15" s="1"/>
  <c r="C3765" i="15" s="1"/>
  <c r="C128" i="15"/>
  <c r="C229" i="15" s="1"/>
  <c r="C330" i="15" s="1"/>
  <c r="C431" i="15" s="1"/>
  <c r="C532" i="15" s="1"/>
  <c r="C633" i="15" s="1"/>
  <c r="C734" i="15" s="1"/>
  <c r="C835" i="15" s="1"/>
  <c r="C936" i="15" s="1"/>
  <c r="C1037" i="15" s="1"/>
  <c r="C1138" i="15" s="1"/>
  <c r="C1239" i="15" s="1"/>
  <c r="C1340" i="15" s="1"/>
  <c r="C1441" i="15" s="1"/>
  <c r="C1542" i="15" s="1"/>
  <c r="C1643" i="15" s="1"/>
  <c r="C1744" i="15" s="1"/>
  <c r="C1845" i="15" s="1"/>
  <c r="C1946" i="15" s="1"/>
  <c r="C2047" i="15" s="1"/>
  <c r="C2148" i="15" s="1"/>
  <c r="C2249" i="15" s="1"/>
  <c r="C2350" i="15" s="1"/>
  <c r="C2451" i="15" s="1"/>
  <c r="C2552" i="15" s="1"/>
  <c r="C2653" i="15" s="1"/>
  <c r="C2754" i="15" s="1"/>
  <c r="C2855" i="15" s="1"/>
  <c r="C2956" i="15" s="1"/>
  <c r="C3057" i="15" s="1"/>
  <c r="C3158" i="15" s="1"/>
  <c r="C3259" i="15" s="1"/>
  <c r="C3360" i="15" s="1"/>
  <c r="C3461" i="15" s="1"/>
  <c r="C3562" i="15" s="1"/>
  <c r="C3663" i="15" s="1"/>
  <c r="C3764" i="15" s="1"/>
  <c r="C127" i="15"/>
  <c r="C228" i="15" s="1"/>
  <c r="C329" i="15" s="1"/>
  <c r="C430" i="15" s="1"/>
  <c r="C531" i="15" s="1"/>
  <c r="C632" i="15" s="1"/>
  <c r="C733" i="15" s="1"/>
  <c r="C834" i="15" s="1"/>
  <c r="C935" i="15" s="1"/>
  <c r="C1036" i="15" s="1"/>
  <c r="C1137" i="15" s="1"/>
  <c r="C1238" i="15" s="1"/>
  <c r="C1339" i="15" s="1"/>
  <c r="C1440" i="15" s="1"/>
  <c r="C1541" i="15" s="1"/>
  <c r="C1642" i="15" s="1"/>
  <c r="C1743" i="15" s="1"/>
  <c r="C1844" i="15" s="1"/>
  <c r="C1945" i="15" s="1"/>
  <c r="C2046" i="15" s="1"/>
  <c r="C2147" i="15" s="1"/>
  <c r="C2248" i="15" s="1"/>
  <c r="C2349" i="15" s="1"/>
  <c r="C2450" i="15" s="1"/>
  <c r="C2551" i="15" s="1"/>
  <c r="C2652" i="15" s="1"/>
  <c r="C2753" i="15" s="1"/>
  <c r="C2854" i="15" s="1"/>
  <c r="C2955" i="15" s="1"/>
  <c r="C3056" i="15" s="1"/>
  <c r="C3157" i="15" s="1"/>
  <c r="C3258" i="15" s="1"/>
  <c r="C3359" i="15" s="1"/>
  <c r="C3460" i="15" s="1"/>
  <c r="C3561" i="15" s="1"/>
  <c r="C3662" i="15" s="1"/>
  <c r="C3763" i="15" s="1"/>
  <c r="C126" i="15"/>
  <c r="C227" i="15" s="1"/>
  <c r="C328" i="15" s="1"/>
  <c r="C429" i="15" s="1"/>
  <c r="C530" i="15" s="1"/>
  <c r="C631" i="15" s="1"/>
  <c r="C732" i="15" s="1"/>
  <c r="C833" i="15" s="1"/>
  <c r="C934" i="15" s="1"/>
  <c r="C1035" i="15" s="1"/>
  <c r="C1136" i="15" s="1"/>
  <c r="C1237" i="15" s="1"/>
  <c r="C1338" i="15" s="1"/>
  <c r="C1439" i="15" s="1"/>
  <c r="C1540" i="15" s="1"/>
  <c r="C1641" i="15" s="1"/>
  <c r="C1742" i="15" s="1"/>
  <c r="C1843" i="15" s="1"/>
  <c r="C1944" i="15" s="1"/>
  <c r="C2045" i="15" s="1"/>
  <c r="C2146" i="15" s="1"/>
  <c r="C2247" i="15" s="1"/>
  <c r="C2348" i="15" s="1"/>
  <c r="C2449" i="15" s="1"/>
  <c r="C2550" i="15" s="1"/>
  <c r="C2651" i="15" s="1"/>
  <c r="C2752" i="15" s="1"/>
  <c r="C2853" i="15" s="1"/>
  <c r="C2954" i="15" s="1"/>
  <c r="C3055" i="15" s="1"/>
  <c r="C3156" i="15" s="1"/>
  <c r="C3257" i="15" s="1"/>
  <c r="C3358" i="15" s="1"/>
  <c r="C3459" i="15" s="1"/>
  <c r="C3560" i="15" s="1"/>
  <c r="C3661" i="15" s="1"/>
  <c r="C3762" i="15" s="1"/>
  <c r="C125" i="15"/>
  <c r="C226" i="15" s="1"/>
  <c r="C327" i="15" s="1"/>
  <c r="C428" i="15" s="1"/>
  <c r="C529" i="15" s="1"/>
  <c r="C630" i="15" s="1"/>
  <c r="C731" i="15" s="1"/>
  <c r="C832" i="15" s="1"/>
  <c r="C933" i="15" s="1"/>
  <c r="C1034" i="15" s="1"/>
  <c r="C1135" i="15" s="1"/>
  <c r="C1236" i="15" s="1"/>
  <c r="C1337" i="15" s="1"/>
  <c r="C1438" i="15" s="1"/>
  <c r="C1539" i="15" s="1"/>
  <c r="C1640" i="15" s="1"/>
  <c r="C1741" i="15" s="1"/>
  <c r="C1842" i="15" s="1"/>
  <c r="C1943" i="15" s="1"/>
  <c r="C2044" i="15" s="1"/>
  <c r="C2145" i="15" s="1"/>
  <c r="C2246" i="15" s="1"/>
  <c r="C2347" i="15" s="1"/>
  <c r="C2448" i="15" s="1"/>
  <c r="C2549" i="15" s="1"/>
  <c r="C2650" i="15" s="1"/>
  <c r="C2751" i="15" s="1"/>
  <c r="C2852" i="15" s="1"/>
  <c r="C2953" i="15" s="1"/>
  <c r="C3054" i="15" s="1"/>
  <c r="C3155" i="15" s="1"/>
  <c r="C3256" i="15" s="1"/>
  <c r="C3357" i="15" s="1"/>
  <c r="C3458" i="15" s="1"/>
  <c r="C3559" i="15" s="1"/>
  <c r="C3660" i="15" s="1"/>
  <c r="C3761" i="15" s="1"/>
  <c r="C124" i="15"/>
  <c r="C225" i="15" s="1"/>
  <c r="C326" i="15" s="1"/>
  <c r="C427" i="15" s="1"/>
  <c r="C528" i="15" s="1"/>
  <c r="C629" i="15" s="1"/>
  <c r="C730" i="15" s="1"/>
  <c r="C831" i="15" s="1"/>
  <c r="C932" i="15" s="1"/>
  <c r="C1033" i="15" s="1"/>
  <c r="C1134" i="15" s="1"/>
  <c r="C1235" i="15" s="1"/>
  <c r="C1336" i="15" s="1"/>
  <c r="C1437" i="15" s="1"/>
  <c r="C1538" i="15" s="1"/>
  <c r="C1639" i="15" s="1"/>
  <c r="C1740" i="15" s="1"/>
  <c r="C1841" i="15" s="1"/>
  <c r="C1942" i="15" s="1"/>
  <c r="C2043" i="15" s="1"/>
  <c r="C2144" i="15" s="1"/>
  <c r="C2245" i="15" s="1"/>
  <c r="C2346" i="15" s="1"/>
  <c r="C2447" i="15" s="1"/>
  <c r="C2548" i="15" s="1"/>
  <c r="C2649" i="15" s="1"/>
  <c r="C2750" i="15" s="1"/>
  <c r="C2851" i="15" s="1"/>
  <c r="C2952" i="15" s="1"/>
  <c r="C3053" i="15" s="1"/>
  <c r="C3154" i="15" s="1"/>
  <c r="C3255" i="15" s="1"/>
  <c r="C3356" i="15" s="1"/>
  <c r="C3457" i="15" s="1"/>
  <c r="C3558" i="15" s="1"/>
  <c r="C3659" i="15" s="1"/>
  <c r="C3760" i="15" s="1"/>
  <c r="C123" i="15"/>
  <c r="C224" i="15" s="1"/>
  <c r="C325" i="15" s="1"/>
  <c r="C426" i="15" s="1"/>
  <c r="C527" i="15" s="1"/>
  <c r="C628" i="15" s="1"/>
  <c r="C729" i="15" s="1"/>
  <c r="C830" i="15" s="1"/>
  <c r="C931" i="15" s="1"/>
  <c r="C1032" i="15" s="1"/>
  <c r="C1133" i="15" s="1"/>
  <c r="C1234" i="15" s="1"/>
  <c r="C1335" i="15" s="1"/>
  <c r="C1436" i="15" s="1"/>
  <c r="C1537" i="15" s="1"/>
  <c r="C1638" i="15" s="1"/>
  <c r="C1739" i="15" s="1"/>
  <c r="C1840" i="15" s="1"/>
  <c r="C1941" i="15" s="1"/>
  <c r="C2042" i="15" s="1"/>
  <c r="C2143" i="15" s="1"/>
  <c r="C2244" i="15" s="1"/>
  <c r="C2345" i="15" s="1"/>
  <c r="C2446" i="15" s="1"/>
  <c r="C2547" i="15" s="1"/>
  <c r="C2648" i="15" s="1"/>
  <c r="C2749" i="15" s="1"/>
  <c r="C2850" i="15" s="1"/>
  <c r="C2951" i="15" s="1"/>
  <c r="C3052" i="15" s="1"/>
  <c r="C3153" i="15" s="1"/>
  <c r="C3254" i="15" s="1"/>
  <c r="C3355" i="15" s="1"/>
  <c r="C3456" i="15" s="1"/>
  <c r="C3557" i="15" s="1"/>
  <c r="C3658" i="15" s="1"/>
  <c r="C3759" i="15" s="1"/>
  <c r="C122" i="15"/>
  <c r="C121" i="15"/>
  <c r="C120" i="15"/>
  <c r="C221" i="15" s="1"/>
  <c r="C322" i="15" s="1"/>
  <c r="C423" i="15" s="1"/>
  <c r="C524" i="15" s="1"/>
  <c r="C625" i="15" s="1"/>
  <c r="C726" i="15" s="1"/>
  <c r="C827" i="15" s="1"/>
  <c r="C928" i="15" s="1"/>
  <c r="C1029" i="15" s="1"/>
  <c r="C1130" i="15" s="1"/>
  <c r="C1231" i="15" s="1"/>
  <c r="C1332" i="15" s="1"/>
  <c r="C1433" i="15" s="1"/>
  <c r="C1534" i="15" s="1"/>
  <c r="C1635" i="15" s="1"/>
  <c r="C1736" i="15" s="1"/>
  <c r="C1837" i="15" s="1"/>
  <c r="C1938" i="15" s="1"/>
  <c r="C2039" i="15" s="1"/>
  <c r="C2140" i="15" s="1"/>
  <c r="C2241" i="15" s="1"/>
  <c r="C2342" i="15" s="1"/>
  <c r="C2443" i="15" s="1"/>
  <c r="C2544" i="15" s="1"/>
  <c r="C2645" i="15" s="1"/>
  <c r="C2746" i="15" s="1"/>
  <c r="C2847" i="15" s="1"/>
  <c r="C2948" i="15" s="1"/>
  <c r="C3049" i="15" s="1"/>
  <c r="C3150" i="15" s="1"/>
  <c r="C3251" i="15" s="1"/>
  <c r="C3352" i="15" s="1"/>
  <c r="C3453" i="15" s="1"/>
  <c r="C3554" i="15" s="1"/>
  <c r="C3655" i="15" s="1"/>
  <c r="C3756" i="15" s="1"/>
  <c r="C119" i="15"/>
  <c r="C220" i="15" s="1"/>
  <c r="C321" i="15" s="1"/>
  <c r="C422" i="15" s="1"/>
  <c r="C523" i="15" s="1"/>
  <c r="C624" i="15" s="1"/>
  <c r="C725" i="15" s="1"/>
  <c r="C826" i="15" s="1"/>
  <c r="C927" i="15" s="1"/>
  <c r="C1028" i="15" s="1"/>
  <c r="C1129" i="15" s="1"/>
  <c r="C1230" i="15" s="1"/>
  <c r="C1331" i="15" s="1"/>
  <c r="C1432" i="15" s="1"/>
  <c r="C1533" i="15" s="1"/>
  <c r="C1634" i="15" s="1"/>
  <c r="C1735" i="15" s="1"/>
  <c r="C1836" i="15" s="1"/>
  <c r="C1937" i="15" s="1"/>
  <c r="C2038" i="15" s="1"/>
  <c r="C2139" i="15" s="1"/>
  <c r="C2240" i="15" s="1"/>
  <c r="C2341" i="15" s="1"/>
  <c r="C2442" i="15" s="1"/>
  <c r="C2543" i="15" s="1"/>
  <c r="C2644" i="15" s="1"/>
  <c r="C2745" i="15" s="1"/>
  <c r="C2846" i="15" s="1"/>
  <c r="C2947" i="15" s="1"/>
  <c r="C3048" i="15" s="1"/>
  <c r="C3149" i="15" s="1"/>
  <c r="C3250" i="15" s="1"/>
  <c r="C3351" i="15" s="1"/>
  <c r="C3452" i="15" s="1"/>
  <c r="C3553" i="15" s="1"/>
  <c r="C3654" i="15" s="1"/>
  <c r="C3755" i="15" s="1"/>
  <c r="C118" i="15"/>
  <c r="C219" i="15" s="1"/>
  <c r="C320" i="15" s="1"/>
  <c r="C421" i="15" s="1"/>
  <c r="C522" i="15" s="1"/>
  <c r="C623" i="15" s="1"/>
  <c r="C724" i="15" s="1"/>
  <c r="C825" i="15" s="1"/>
  <c r="C926" i="15" s="1"/>
  <c r="C1027" i="15" s="1"/>
  <c r="C1128" i="15" s="1"/>
  <c r="C1229" i="15" s="1"/>
  <c r="C1330" i="15" s="1"/>
  <c r="C1431" i="15" s="1"/>
  <c r="C1532" i="15" s="1"/>
  <c r="C1633" i="15" s="1"/>
  <c r="C1734" i="15" s="1"/>
  <c r="C1835" i="15" s="1"/>
  <c r="C1936" i="15" s="1"/>
  <c r="C2037" i="15" s="1"/>
  <c r="C2138" i="15" s="1"/>
  <c r="C2239" i="15" s="1"/>
  <c r="C2340" i="15" s="1"/>
  <c r="C2441" i="15" s="1"/>
  <c r="C2542" i="15" s="1"/>
  <c r="C2643" i="15" s="1"/>
  <c r="C2744" i="15" s="1"/>
  <c r="C2845" i="15" s="1"/>
  <c r="C2946" i="15" s="1"/>
  <c r="C3047" i="15" s="1"/>
  <c r="C3148" i="15" s="1"/>
  <c r="C3249" i="15" s="1"/>
  <c r="C3350" i="15" s="1"/>
  <c r="C3451" i="15" s="1"/>
  <c r="C3552" i="15" s="1"/>
  <c r="C3653" i="15" s="1"/>
  <c r="C3754" i="15" s="1"/>
  <c r="C117" i="15"/>
  <c r="C218" i="15" s="1"/>
  <c r="C319" i="15" s="1"/>
  <c r="C420" i="15" s="1"/>
  <c r="C521" i="15" s="1"/>
  <c r="C622" i="15" s="1"/>
  <c r="C723" i="15" s="1"/>
  <c r="C824" i="15" s="1"/>
  <c r="C925" i="15" s="1"/>
  <c r="C1026" i="15" s="1"/>
  <c r="C1127" i="15" s="1"/>
  <c r="C1228" i="15" s="1"/>
  <c r="C1329" i="15" s="1"/>
  <c r="C1430" i="15" s="1"/>
  <c r="C1531" i="15" s="1"/>
  <c r="C1632" i="15" s="1"/>
  <c r="C1733" i="15" s="1"/>
  <c r="C1834" i="15" s="1"/>
  <c r="C1935" i="15" s="1"/>
  <c r="C2036" i="15" s="1"/>
  <c r="C2137" i="15" s="1"/>
  <c r="C2238" i="15" s="1"/>
  <c r="C2339" i="15" s="1"/>
  <c r="C2440" i="15" s="1"/>
  <c r="C2541" i="15" s="1"/>
  <c r="C2642" i="15" s="1"/>
  <c r="C2743" i="15" s="1"/>
  <c r="C2844" i="15" s="1"/>
  <c r="C2945" i="15" s="1"/>
  <c r="C3046" i="15" s="1"/>
  <c r="C3147" i="15" s="1"/>
  <c r="C3248" i="15" s="1"/>
  <c r="C3349" i="15" s="1"/>
  <c r="C3450" i="15" s="1"/>
  <c r="C3551" i="15" s="1"/>
  <c r="C3652" i="15" s="1"/>
  <c r="C3753" i="15" s="1"/>
  <c r="C116" i="15"/>
  <c r="C217" i="15" s="1"/>
  <c r="C318" i="15" s="1"/>
  <c r="C419" i="15" s="1"/>
  <c r="C520" i="15" s="1"/>
  <c r="C621" i="15" s="1"/>
  <c r="C722" i="15" s="1"/>
  <c r="C823" i="15" s="1"/>
  <c r="C924" i="15" s="1"/>
  <c r="C1025" i="15" s="1"/>
  <c r="C1126" i="15" s="1"/>
  <c r="C1227" i="15" s="1"/>
  <c r="C1328" i="15" s="1"/>
  <c r="C1429" i="15" s="1"/>
  <c r="C1530" i="15" s="1"/>
  <c r="C1631" i="15" s="1"/>
  <c r="C1732" i="15" s="1"/>
  <c r="C1833" i="15" s="1"/>
  <c r="C1934" i="15" s="1"/>
  <c r="C2035" i="15" s="1"/>
  <c r="C2136" i="15" s="1"/>
  <c r="C2237" i="15" s="1"/>
  <c r="C2338" i="15" s="1"/>
  <c r="C2439" i="15" s="1"/>
  <c r="C2540" i="15" s="1"/>
  <c r="C2641" i="15" s="1"/>
  <c r="C2742" i="15" s="1"/>
  <c r="C2843" i="15" s="1"/>
  <c r="C2944" i="15" s="1"/>
  <c r="C3045" i="15" s="1"/>
  <c r="C3146" i="15" s="1"/>
  <c r="C3247" i="15" s="1"/>
  <c r="C3348" i="15" s="1"/>
  <c r="C3449" i="15" s="1"/>
  <c r="C3550" i="15" s="1"/>
  <c r="C3651" i="15" s="1"/>
  <c r="C3752" i="15" s="1"/>
  <c r="C115" i="15"/>
  <c r="C216" i="15" s="1"/>
  <c r="C317" i="15" s="1"/>
  <c r="C418" i="15" s="1"/>
  <c r="C519" i="15" s="1"/>
  <c r="C620" i="15" s="1"/>
  <c r="C721" i="15" s="1"/>
  <c r="C822" i="15" s="1"/>
  <c r="C923" i="15" s="1"/>
  <c r="C1024" i="15" s="1"/>
  <c r="C1125" i="15" s="1"/>
  <c r="C1226" i="15" s="1"/>
  <c r="C1327" i="15" s="1"/>
  <c r="C1428" i="15" s="1"/>
  <c r="C1529" i="15" s="1"/>
  <c r="C1630" i="15" s="1"/>
  <c r="C1731" i="15" s="1"/>
  <c r="C1832" i="15" s="1"/>
  <c r="C1933" i="15" s="1"/>
  <c r="C2034" i="15" s="1"/>
  <c r="C2135" i="15" s="1"/>
  <c r="C2236" i="15" s="1"/>
  <c r="C2337" i="15" s="1"/>
  <c r="C2438" i="15" s="1"/>
  <c r="C2539" i="15" s="1"/>
  <c r="C2640" i="15" s="1"/>
  <c r="C2741" i="15" s="1"/>
  <c r="C2842" i="15" s="1"/>
  <c r="C2943" i="15" s="1"/>
  <c r="C3044" i="15" s="1"/>
  <c r="C3145" i="15" s="1"/>
  <c r="C3246" i="15" s="1"/>
  <c r="C3347" i="15" s="1"/>
  <c r="C3448" i="15" s="1"/>
  <c r="C3549" i="15" s="1"/>
  <c r="C3650" i="15" s="1"/>
  <c r="C3751" i="15" s="1"/>
  <c r="C114" i="15"/>
  <c r="C215" i="15" s="1"/>
  <c r="C316" i="15" s="1"/>
  <c r="C417" i="15" s="1"/>
  <c r="C518" i="15" s="1"/>
  <c r="C619" i="15" s="1"/>
  <c r="C720" i="15" s="1"/>
  <c r="C821" i="15" s="1"/>
  <c r="C922" i="15" s="1"/>
  <c r="C1023" i="15" s="1"/>
  <c r="C1124" i="15" s="1"/>
  <c r="C1225" i="15" s="1"/>
  <c r="C1326" i="15" s="1"/>
  <c r="C1427" i="15" s="1"/>
  <c r="C1528" i="15" s="1"/>
  <c r="C1629" i="15" s="1"/>
  <c r="C1730" i="15" s="1"/>
  <c r="C1831" i="15" s="1"/>
  <c r="C1932" i="15" s="1"/>
  <c r="C2033" i="15" s="1"/>
  <c r="C2134" i="15" s="1"/>
  <c r="C2235" i="15" s="1"/>
  <c r="C2336" i="15" s="1"/>
  <c r="C2437" i="15" s="1"/>
  <c r="C2538" i="15" s="1"/>
  <c r="C2639" i="15" s="1"/>
  <c r="C2740" i="15" s="1"/>
  <c r="C2841" i="15" s="1"/>
  <c r="C2942" i="15" s="1"/>
  <c r="C3043" i="15" s="1"/>
  <c r="C3144" i="15" s="1"/>
  <c r="C3245" i="15" s="1"/>
  <c r="C3346" i="15" s="1"/>
  <c r="C3447" i="15" s="1"/>
  <c r="C3548" i="15" s="1"/>
  <c r="C3649" i="15" s="1"/>
  <c r="C3750" i="15" s="1"/>
  <c r="C113" i="15"/>
  <c r="C214" i="15" s="1"/>
  <c r="C315" i="15" s="1"/>
  <c r="C416" i="15" s="1"/>
  <c r="C517" i="15" s="1"/>
  <c r="C618" i="15" s="1"/>
  <c r="C719" i="15" s="1"/>
  <c r="C820" i="15" s="1"/>
  <c r="C921" i="15" s="1"/>
  <c r="C1022" i="15" s="1"/>
  <c r="C1123" i="15" s="1"/>
  <c r="C1224" i="15" s="1"/>
  <c r="C1325" i="15" s="1"/>
  <c r="C1426" i="15" s="1"/>
  <c r="C1527" i="15" s="1"/>
  <c r="C1628" i="15" s="1"/>
  <c r="C1729" i="15" s="1"/>
  <c r="C1830" i="15" s="1"/>
  <c r="C1931" i="15" s="1"/>
  <c r="C2032" i="15" s="1"/>
  <c r="C2133" i="15" s="1"/>
  <c r="C2234" i="15" s="1"/>
  <c r="C2335" i="15" s="1"/>
  <c r="C2436" i="15" s="1"/>
  <c r="C2537" i="15" s="1"/>
  <c r="C2638" i="15" s="1"/>
  <c r="C2739" i="15" s="1"/>
  <c r="C2840" i="15" s="1"/>
  <c r="C2941" i="15" s="1"/>
  <c r="C3042" i="15" s="1"/>
  <c r="C3143" i="15" s="1"/>
  <c r="C3244" i="15" s="1"/>
  <c r="C3345" i="15" s="1"/>
  <c r="C3446" i="15" s="1"/>
  <c r="C3547" i="15" s="1"/>
  <c r="C3648" i="15" s="1"/>
  <c r="C3749" i="15" s="1"/>
  <c r="C112" i="15"/>
  <c r="C213" i="15" s="1"/>
  <c r="C314" i="15" s="1"/>
  <c r="C415" i="15" s="1"/>
  <c r="C516" i="15" s="1"/>
  <c r="C617" i="15" s="1"/>
  <c r="C718" i="15" s="1"/>
  <c r="C819" i="15" s="1"/>
  <c r="C920" i="15" s="1"/>
  <c r="C1021" i="15" s="1"/>
  <c r="C1122" i="15" s="1"/>
  <c r="C1223" i="15" s="1"/>
  <c r="C1324" i="15" s="1"/>
  <c r="C1425" i="15" s="1"/>
  <c r="C1526" i="15" s="1"/>
  <c r="C1627" i="15" s="1"/>
  <c r="C1728" i="15" s="1"/>
  <c r="C1829" i="15" s="1"/>
  <c r="C1930" i="15" s="1"/>
  <c r="C2031" i="15" s="1"/>
  <c r="C2132" i="15" s="1"/>
  <c r="C2233" i="15" s="1"/>
  <c r="C2334" i="15" s="1"/>
  <c r="C2435" i="15" s="1"/>
  <c r="C2536" i="15" s="1"/>
  <c r="C2637" i="15" s="1"/>
  <c r="C2738" i="15" s="1"/>
  <c r="C2839" i="15" s="1"/>
  <c r="C2940" i="15" s="1"/>
  <c r="C3041" i="15" s="1"/>
  <c r="C3142" i="15" s="1"/>
  <c r="C3243" i="15" s="1"/>
  <c r="C3344" i="15" s="1"/>
  <c r="C3445" i="15" s="1"/>
  <c r="C3546" i="15" s="1"/>
  <c r="C3647" i="15" s="1"/>
  <c r="C3748" i="15" s="1"/>
  <c r="C111" i="15"/>
  <c r="C212" i="15" s="1"/>
  <c r="C313" i="15" s="1"/>
  <c r="C414" i="15" s="1"/>
  <c r="C515" i="15" s="1"/>
  <c r="C616" i="15" s="1"/>
  <c r="C717" i="15" s="1"/>
  <c r="C818" i="15" s="1"/>
  <c r="C919" i="15" s="1"/>
  <c r="C1020" i="15" s="1"/>
  <c r="C1121" i="15" s="1"/>
  <c r="C1222" i="15" s="1"/>
  <c r="C1323" i="15" s="1"/>
  <c r="C1424" i="15" s="1"/>
  <c r="C1525" i="15" s="1"/>
  <c r="C1626" i="15" s="1"/>
  <c r="C1727" i="15" s="1"/>
  <c r="C1828" i="15" s="1"/>
  <c r="C1929" i="15" s="1"/>
  <c r="C2030" i="15" s="1"/>
  <c r="C2131" i="15" s="1"/>
  <c r="C2232" i="15" s="1"/>
  <c r="C2333" i="15" s="1"/>
  <c r="C2434" i="15" s="1"/>
  <c r="C2535" i="15" s="1"/>
  <c r="C2636" i="15" s="1"/>
  <c r="C2737" i="15" s="1"/>
  <c r="C2838" i="15" s="1"/>
  <c r="C2939" i="15" s="1"/>
  <c r="C3040" i="15" s="1"/>
  <c r="C3141" i="15" s="1"/>
  <c r="C3242" i="15" s="1"/>
  <c r="C3343" i="15" s="1"/>
  <c r="C3444" i="15" s="1"/>
  <c r="C3545" i="15" s="1"/>
  <c r="C3646" i="15" s="1"/>
  <c r="C3747" i="15" s="1"/>
  <c r="C110" i="15"/>
  <c r="C109" i="15"/>
  <c r="C108" i="15"/>
  <c r="C209" i="15" s="1"/>
  <c r="C310" i="15" s="1"/>
  <c r="C411" i="15" s="1"/>
  <c r="C512" i="15" s="1"/>
  <c r="C613" i="15" s="1"/>
  <c r="C714" i="15" s="1"/>
  <c r="C815" i="15" s="1"/>
  <c r="C916" i="15" s="1"/>
  <c r="C1017" i="15" s="1"/>
  <c r="C1118" i="15" s="1"/>
  <c r="C1219" i="15" s="1"/>
  <c r="C1320" i="15" s="1"/>
  <c r="C1421" i="15" s="1"/>
  <c r="C1522" i="15" s="1"/>
  <c r="C1623" i="15" s="1"/>
  <c r="C1724" i="15" s="1"/>
  <c r="C1825" i="15" s="1"/>
  <c r="C1926" i="15" s="1"/>
  <c r="C2027" i="15" s="1"/>
  <c r="C2128" i="15" s="1"/>
  <c r="C2229" i="15" s="1"/>
  <c r="C2330" i="15" s="1"/>
  <c r="C2431" i="15" s="1"/>
  <c r="C2532" i="15" s="1"/>
  <c r="C2633" i="15" s="1"/>
  <c r="C2734" i="15" s="1"/>
  <c r="C2835" i="15" s="1"/>
  <c r="C2936" i="15" s="1"/>
  <c r="C3037" i="15" s="1"/>
  <c r="C3138" i="15" s="1"/>
  <c r="C3239" i="15" s="1"/>
  <c r="C3340" i="15" s="1"/>
  <c r="C3441" i="15" s="1"/>
  <c r="C3542" i="15" s="1"/>
  <c r="C3643" i="15" s="1"/>
  <c r="C3744" i="15" s="1"/>
  <c r="C107" i="15"/>
  <c r="C208" i="15" s="1"/>
  <c r="C309" i="15" s="1"/>
  <c r="C410" i="15" s="1"/>
  <c r="C511" i="15" s="1"/>
  <c r="C612" i="15" s="1"/>
  <c r="C713" i="15" s="1"/>
  <c r="C814" i="15" s="1"/>
  <c r="C915" i="15" s="1"/>
  <c r="C1016" i="15" s="1"/>
  <c r="C1117" i="15" s="1"/>
  <c r="C1218" i="15" s="1"/>
  <c r="C1319" i="15" s="1"/>
  <c r="C1420" i="15" s="1"/>
  <c r="C1521" i="15" s="1"/>
  <c r="C1622" i="15" s="1"/>
  <c r="C1723" i="15" s="1"/>
  <c r="C1824" i="15" s="1"/>
  <c r="C1925" i="15" s="1"/>
  <c r="C2026" i="15" s="1"/>
  <c r="C2127" i="15" s="1"/>
  <c r="C2228" i="15" s="1"/>
  <c r="C2329" i="15" s="1"/>
  <c r="C2430" i="15" s="1"/>
  <c r="C2531" i="15" s="1"/>
  <c r="C2632" i="15" s="1"/>
  <c r="C2733" i="15" s="1"/>
  <c r="C2834" i="15" s="1"/>
  <c r="C2935" i="15" s="1"/>
  <c r="C3036" i="15" s="1"/>
  <c r="C3137" i="15" s="1"/>
  <c r="C3238" i="15" s="1"/>
  <c r="C3339" i="15" s="1"/>
  <c r="C3440" i="15" s="1"/>
  <c r="C3541" i="15" s="1"/>
  <c r="C3642" i="15" s="1"/>
  <c r="C3743" i="15" s="1"/>
  <c r="C106" i="15"/>
  <c r="C207" i="15" s="1"/>
  <c r="C308" i="15" s="1"/>
  <c r="C409" i="15" s="1"/>
  <c r="C510" i="15" s="1"/>
  <c r="C611" i="15" s="1"/>
  <c r="C712" i="15" s="1"/>
  <c r="C813" i="15" s="1"/>
  <c r="C914" i="15" s="1"/>
  <c r="C1015" i="15" s="1"/>
  <c r="C1116" i="15" s="1"/>
  <c r="C1217" i="15" s="1"/>
  <c r="C1318" i="15" s="1"/>
  <c r="C1419" i="15" s="1"/>
  <c r="C1520" i="15" s="1"/>
  <c r="C1621" i="15" s="1"/>
  <c r="C1722" i="15" s="1"/>
  <c r="C1823" i="15" s="1"/>
  <c r="C1924" i="15" s="1"/>
  <c r="C2025" i="15" s="1"/>
  <c r="C2126" i="15" s="1"/>
  <c r="C2227" i="15" s="1"/>
  <c r="C2328" i="15" s="1"/>
  <c r="C2429" i="15" s="1"/>
  <c r="C2530" i="15" s="1"/>
  <c r="C2631" i="15" s="1"/>
  <c r="C2732" i="15" s="1"/>
  <c r="C2833" i="15" s="1"/>
  <c r="C2934" i="15" s="1"/>
  <c r="C3035" i="15" s="1"/>
  <c r="C3136" i="15" s="1"/>
  <c r="C3237" i="15" s="1"/>
  <c r="C3338" i="15" s="1"/>
  <c r="C3439" i="15" s="1"/>
  <c r="C3540" i="15" s="1"/>
  <c r="C3641" i="15" s="1"/>
  <c r="C3742" i="15" s="1"/>
  <c r="C105" i="15"/>
  <c r="C206" i="15" s="1"/>
  <c r="C307" i="15" s="1"/>
  <c r="C408" i="15" s="1"/>
  <c r="C509" i="15" s="1"/>
  <c r="C610" i="15" s="1"/>
  <c r="C711" i="15" s="1"/>
  <c r="C812" i="15" s="1"/>
  <c r="C913" i="15" s="1"/>
  <c r="C1014" i="15" s="1"/>
  <c r="C1115" i="15" s="1"/>
  <c r="C1216" i="15" s="1"/>
  <c r="C1317" i="15" s="1"/>
  <c r="C1418" i="15" s="1"/>
  <c r="C1519" i="15" s="1"/>
  <c r="C1620" i="15" s="1"/>
  <c r="C1721" i="15" s="1"/>
  <c r="C1822" i="15" s="1"/>
  <c r="C1923" i="15" s="1"/>
  <c r="C2024" i="15" s="1"/>
  <c r="C2125" i="15" s="1"/>
  <c r="C2226" i="15" s="1"/>
  <c r="C2327" i="15" s="1"/>
  <c r="C2428" i="15" s="1"/>
  <c r="C2529" i="15" s="1"/>
  <c r="C2630" i="15" s="1"/>
  <c r="C2731" i="15" s="1"/>
  <c r="C2832" i="15" s="1"/>
  <c r="C2933" i="15" s="1"/>
  <c r="C3034" i="15" s="1"/>
  <c r="C3135" i="15" s="1"/>
  <c r="C3236" i="15" s="1"/>
  <c r="C3337" i="15" s="1"/>
  <c r="C3438" i="15" s="1"/>
  <c r="C3539" i="15" s="1"/>
  <c r="C3640" i="15" s="1"/>
  <c r="C3741" i="15" s="1"/>
  <c r="C104" i="15"/>
  <c r="C205" i="15" s="1"/>
  <c r="C306" i="15" s="1"/>
  <c r="C407" i="15" s="1"/>
  <c r="C508" i="15" s="1"/>
  <c r="C609" i="15" s="1"/>
  <c r="C710" i="15" s="1"/>
  <c r="C811" i="15" s="1"/>
  <c r="C912" i="15" s="1"/>
  <c r="C1013" i="15" s="1"/>
  <c r="C1114" i="15" s="1"/>
  <c r="C1215" i="15" s="1"/>
  <c r="C1316" i="15" s="1"/>
  <c r="C1417" i="15" s="1"/>
  <c r="C1518" i="15" s="1"/>
  <c r="C1619" i="15" s="1"/>
  <c r="C1720" i="15" s="1"/>
  <c r="C1821" i="15" s="1"/>
  <c r="C1922" i="15" s="1"/>
  <c r="C2023" i="15" s="1"/>
  <c r="C2124" i="15" s="1"/>
  <c r="C2225" i="15" s="1"/>
  <c r="C2326" i="15" s="1"/>
  <c r="C2427" i="15" s="1"/>
  <c r="C2528" i="15" s="1"/>
  <c r="C2629" i="15" s="1"/>
  <c r="C2730" i="15" s="1"/>
  <c r="C2831" i="15" s="1"/>
  <c r="C2932" i="15" s="1"/>
  <c r="C3033" i="15" s="1"/>
  <c r="C3134" i="15" s="1"/>
  <c r="C3235" i="15" s="1"/>
  <c r="C3336" i="15" s="1"/>
  <c r="C3437" i="15" s="1"/>
  <c r="C3538" i="15" s="1"/>
  <c r="C3639" i="15" s="1"/>
  <c r="C3740" i="15" s="1"/>
  <c r="C103" i="15"/>
  <c r="C204" i="15" s="1"/>
  <c r="C305" i="15" s="1"/>
  <c r="C406" i="15" s="1"/>
  <c r="C507" i="15" s="1"/>
  <c r="C608" i="15" s="1"/>
  <c r="C709" i="15" s="1"/>
  <c r="C810" i="15" s="1"/>
  <c r="C911" i="15" s="1"/>
  <c r="C1012" i="15" s="1"/>
  <c r="C1113" i="15" s="1"/>
  <c r="C1214" i="15" s="1"/>
  <c r="C1315" i="15" s="1"/>
  <c r="C1416" i="15" s="1"/>
  <c r="C1517" i="15" s="1"/>
  <c r="C1618" i="15" s="1"/>
  <c r="C1719" i="15" s="1"/>
  <c r="C1820" i="15" s="1"/>
  <c r="C1921" i="15" s="1"/>
  <c r="C2022" i="15" s="1"/>
  <c r="C2123" i="15" s="1"/>
  <c r="C2224" i="15" s="1"/>
  <c r="C2325" i="15" s="1"/>
  <c r="C2426" i="15" s="1"/>
  <c r="C2527" i="15" s="1"/>
  <c r="C2628" i="15" s="1"/>
  <c r="C2729" i="15" s="1"/>
  <c r="C2830" i="15" s="1"/>
  <c r="C2931" i="15" s="1"/>
  <c r="C3032" i="15" s="1"/>
  <c r="C3133" i="15" s="1"/>
  <c r="C3234" i="15" s="1"/>
  <c r="C3335" i="15" s="1"/>
  <c r="C3436" i="15" s="1"/>
  <c r="C3537" i="15" s="1"/>
  <c r="C3638" i="15" s="1"/>
  <c r="C3739" i="15" s="1"/>
  <c r="H3" i="15"/>
  <c r="H4" i="15" s="1"/>
  <c r="H5" i="15" s="1"/>
  <c r="H6" i="15" s="1"/>
  <c r="H7" i="15" s="1"/>
  <c r="H8" i="15" s="1"/>
  <c r="H9" i="15" s="1"/>
  <c r="H10" i="15" s="1"/>
  <c r="H11" i="15" s="1"/>
  <c r="H12" i="15" s="1"/>
  <c r="H13" i="15" s="1"/>
  <c r="H14" i="15" s="1"/>
  <c r="H15" i="15" s="1"/>
  <c r="H16" i="15" s="1"/>
  <c r="H17" i="15" s="1"/>
  <c r="H18" i="15" s="1"/>
  <c r="H19" i="15" s="1"/>
  <c r="H20" i="15" s="1"/>
  <c r="H21" i="15" s="1"/>
  <c r="H22" i="15" s="1"/>
  <c r="H23" i="15" s="1"/>
  <c r="H24" i="15" s="1"/>
  <c r="H25" i="15" s="1"/>
  <c r="H26" i="15" s="1"/>
  <c r="H27" i="15" s="1"/>
  <c r="H28" i="15" s="1"/>
  <c r="H29" i="15" s="1"/>
  <c r="H30" i="15" s="1"/>
  <c r="H31" i="15" s="1"/>
  <c r="H32" i="15" s="1"/>
  <c r="H33" i="15" s="1"/>
  <c r="H34" i="15" s="1"/>
  <c r="H35" i="15" s="1"/>
  <c r="H36" i="15" s="1"/>
  <c r="H37" i="15" s="1"/>
  <c r="H38" i="15" s="1"/>
  <c r="H39" i="15" s="1"/>
  <c r="B204" i="15"/>
  <c r="B305" i="15" s="1"/>
  <c r="B406" i="15" s="1"/>
  <c r="B507" i="15" s="1"/>
  <c r="B608" i="15" s="1"/>
  <c r="B709" i="15" s="1"/>
  <c r="B810" i="15" s="1"/>
  <c r="B911" i="15" s="1"/>
  <c r="B1012" i="15" s="1"/>
  <c r="B1113" i="15" s="1"/>
  <c r="B1214" i="15" s="1"/>
  <c r="B1315" i="15" s="1"/>
  <c r="B1416" i="15" s="1"/>
  <c r="B1517" i="15" s="1"/>
  <c r="B1618" i="15" s="1"/>
  <c r="B1719" i="15" s="1"/>
  <c r="B1820" i="15" s="1"/>
  <c r="B1921" i="15" s="1"/>
  <c r="B2022" i="15" s="1"/>
  <c r="B2123" i="15" s="1"/>
  <c r="B2224" i="15" s="1"/>
  <c r="B2325" i="15" s="1"/>
  <c r="B2426" i="15" s="1"/>
  <c r="B2527" i="15" s="1"/>
  <c r="B2628" i="15" s="1"/>
  <c r="B2729" i="15" s="1"/>
  <c r="B2830" i="15" s="1"/>
  <c r="B2931" i="15" s="1"/>
  <c r="B3032" i="15" s="1"/>
  <c r="B3133" i="15" s="1"/>
  <c r="B3234" i="15" s="1"/>
  <c r="B3335" i="15" s="1"/>
  <c r="B3436" i="15" s="1"/>
  <c r="B3537" i="15" s="1"/>
  <c r="B3638" i="15" s="1"/>
  <c r="B3739" i="15" s="1"/>
  <c r="B103" i="15"/>
  <c r="A103" i="15"/>
  <c r="A204" i="15" s="1"/>
  <c r="A305" i="15" s="1"/>
  <c r="A406" i="15" s="1"/>
  <c r="A507" i="15" s="1"/>
  <c r="A608" i="15" s="1"/>
  <c r="A709" i="15" s="1"/>
  <c r="A810" i="15" s="1"/>
  <c r="A911" i="15" s="1"/>
  <c r="A1012" i="15" s="1"/>
  <c r="A1113" i="15" s="1"/>
  <c r="A1214" i="15" s="1"/>
  <c r="A1315" i="15" s="1"/>
  <c r="A1416" i="15" s="1"/>
  <c r="A1517" i="15" s="1"/>
  <c r="A1618" i="15" s="1"/>
  <c r="A1719" i="15" s="1"/>
  <c r="A1820" i="15" s="1"/>
  <c r="A1921" i="15" s="1"/>
  <c r="A2022" i="15" s="1"/>
  <c r="A2123" i="15" s="1"/>
  <c r="A2224" i="15" s="1"/>
  <c r="A2325" i="15" s="1"/>
  <c r="A2426" i="15" s="1"/>
  <c r="A2527" i="15" s="1"/>
  <c r="A2628" i="15" s="1"/>
  <c r="A2729" i="15" s="1"/>
  <c r="A2830" i="15" s="1"/>
  <c r="A2931" i="15" s="1"/>
  <c r="A3032" i="15" s="1"/>
  <c r="A3133" i="15" s="1"/>
  <c r="A3234" i="15" s="1"/>
  <c r="A3335" i="15" s="1"/>
  <c r="A3436" i="15" s="1"/>
  <c r="A3537" i="15" s="1"/>
  <c r="A3638" i="15" s="1"/>
  <c r="A3739" i="15" s="1"/>
  <c r="A3" i="15"/>
  <c r="A104" i="15" s="1"/>
  <c r="A205" i="15" s="1"/>
  <c r="A306" i="15" s="1"/>
  <c r="A407" i="15" s="1"/>
  <c r="A508" i="15" s="1"/>
  <c r="A609" i="15" s="1"/>
  <c r="A710" i="15" s="1"/>
  <c r="A811" i="15" s="1"/>
  <c r="A912" i="15" s="1"/>
  <c r="A1013" i="15" s="1"/>
  <c r="A1114" i="15" s="1"/>
  <c r="A1215" i="15" s="1"/>
  <c r="A1316" i="15" s="1"/>
  <c r="A1417" i="15" s="1"/>
  <c r="A1518" i="15" s="1"/>
  <c r="A1619" i="15" s="1"/>
  <c r="A1720" i="15" s="1"/>
  <c r="A1821" i="15" s="1"/>
  <c r="A1922" i="15" s="1"/>
  <c r="A2023" i="15" s="1"/>
  <c r="A2124" i="15" s="1"/>
  <c r="A2225" i="15" s="1"/>
  <c r="A2326" i="15" s="1"/>
  <c r="A2427" i="15" s="1"/>
  <c r="A2528" i="15" s="1"/>
  <c r="A2629" i="15" s="1"/>
  <c r="A2730" i="15" s="1"/>
  <c r="A2831" i="15" s="1"/>
  <c r="A2932" i="15" s="1"/>
  <c r="A3033" i="15" s="1"/>
  <c r="A3134" i="15" s="1"/>
  <c r="A3235" i="15" s="1"/>
  <c r="A3336" i="15" s="1"/>
  <c r="A3437" i="15" s="1"/>
  <c r="A3538" i="15" s="1"/>
  <c r="A3639" i="15" s="1"/>
  <c r="A3740" i="15" s="1"/>
  <c r="B3" i="15"/>
  <c r="B104" i="15" s="1"/>
  <c r="B205" i="15" s="1"/>
  <c r="B306" i="15" s="1"/>
  <c r="B407" i="15" s="1"/>
  <c r="B508" i="15" s="1"/>
  <c r="B609" i="15" s="1"/>
  <c r="B710" i="15" s="1"/>
  <c r="B811" i="15" s="1"/>
  <c r="B912" i="15" s="1"/>
  <c r="B1013" i="15" s="1"/>
  <c r="B1114" i="15" s="1"/>
  <c r="B1215" i="15" s="1"/>
  <c r="B1316" i="15" s="1"/>
  <c r="B1417" i="15" s="1"/>
  <c r="B1518" i="15" s="1"/>
  <c r="B1619" i="15" s="1"/>
  <c r="B1720" i="15" s="1"/>
  <c r="B1821" i="15" s="1"/>
  <c r="B1922" i="15" s="1"/>
  <c r="B2023" i="15" s="1"/>
  <c r="B2124" i="15" s="1"/>
  <c r="B2225" i="15" s="1"/>
  <c r="B2326" i="15" s="1"/>
  <c r="B2427" i="15" s="1"/>
  <c r="B2528" i="15" s="1"/>
  <c r="B2629" i="15" s="1"/>
  <c r="B2730" i="15" s="1"/>
  <c r="B2831" i="15" s="1"/>
  <c r="B2932" i="15" s="1"/>
  <c r="B3033" i="15" s="1"/>
  <c r="B3134" i="15" s="1"/>
  <c r="B3235" i="15" s="1"/>
  <c r="B3336" i="15" s="1"/>
  <c r="B3437" i="15" s="1"/>
  <c r="B3538" i="15" s="1"/>
  <c r="B3639" i="15" s="1"/>
  <c r="B3740" i="15" s="1"/>
  <c r="A3" i="13"/>
  <c r="A4" i="13" s="1"/>
  <c r="A5" i="13" s="1"/>
  <c r="A6" i="13" s="1"/>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 i="11"/>
  <c r="A4" i="11" s="1"/>
  <c r="A5" i="11" s="1"/>
  <c r="A6" i="11" s="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B3" i="9"/>
  <c r="B25" i="9"/>
  <c r="B15" i="9"/>
  <c r="B13" i="9"/>
  <c r="B5" i="9"/>
  <c r="C8" i="8"/>
  <c r="C7" i="8"/>
  <c r="C6" i="8"/>
  <c r="C5" i="8"/>
  <c r="C4" i="8"/>
  <c r="C3" i="8"/>
  <c r="C2" i="8"/>
  <c r="C9" i="8"/>
  <c r="C34" i="8"/>
  <c r="C46" i="8" s="1"/>
  <c r="C58" i="8" s="1"/>
  <c r="C70" i="8" s="1"/>
  <c r="C82" i="8" s="1"/>
  <c r="C94" i="8" s="1"/>
  <c r="C106" i="8" s="1"/>
  <c r="C118" i="8" s="1"/>
  <c r="C130" i="8" s="1"/>
  <c r="C142" i="8" s="1"/>
  <c r="C154" i="8" s="1"/>
  <c r="C166" i="8" s="1"/>
  <c r="C178" i="8" s="1"/>
  <c r="C190" i="8" s="1"/>
  <c r="C202" i="8" s="1"/>
  <c r="C214" i="8" s="1"/>
  <c r="C226" i="8" s="1"/>
  <c r="C238" i="8" s="1"/>
  <c r="C250" i="8" s="1"/>
  <c r="C262" i="8" s="1"/>
  <c r="C274" i="8" s="1"/>
  <c r="C286" i="8" s="1"/>
  <c r="C298" i="8" s="1"/>
  <c r="C310" i="8" s="1"/>
  <c r="C322" i="8" s="1"/>
  <c r="C334" i="8" s="1"/>
  <c r="C346" i="8" s="1"/>
  <c r="C358" i="8" s="1"/>
  <c r="C370" i="8" s="1"/>
  <c r="C382" i="8" s="1"/>
  <c r="C394" i="8" s="1"/>
  <c r="C406" i="8" s="1"/>
  <c r="C418" i="8" s="1"/>
  <c r="C430" i="8" s="1"/>
  <c r="C442" i="8" s="1"/>
  <c r="C454" i="8" s="1"/>
  <c r="C466" i="8" s="1"/>
  <c r="C478" i="8" s="1"/>
  <c r="C490" i="8" s="1"/>
  <c r="C502" i="8" s="1"/>
  <c r="C514" i="8" s="1"/>
  <c r="C526" i="8" s="1"/>
  <c r="C538" i="8" s="1"/>
  <c r="C550" i="8" s="1"/>
  <c r="C562" i="8" s="1"/>
  <c r="C574" i="8" s="1"/>
  <c r="C586" i="8" s="1"/>
  <c r="C598" i="8" s="1"/>
  <c r="C610" i="8" s="1"/>
  <c r="C622" i="8" s="1"/>
  <c r="C634" i="8" s="1"/>
  <c r="C33" i="8"/>
  <c r="C45" i="8" s="1"/>
  <c r="C57" i="8" s="1"/>
  <c r="C69" i="8" s="1"/>
  <c r="C81" i="8" s="1"/>
  <c r="C93" i="8" s="1"/>
  <c r="C105" i="8" s="1"/>
  <c r="C117" i="8" s="1"/>
  <c r="C129" i="8" s="1"/>
  <c r="C141" i="8" s="1"/>
  <c r="C153" i="8" s="1"/>
  <c r="C165" i="8" s="1"/>
  <c r="C177" i="8" s="1"/>
  <c r="C189" i="8" s="1"/>
  <c r="C201" i="8" s="1"/>
  <c r="C213" i="8" s="1"/>
  <c r="C225" i="8" s="1"/>
  <c r="C237" i="8" s="1"/>
  <c r="C249" i="8" s="1"/>
  <c r="C261" i="8" s="1"/>
  <c r="C273" i="8" s="1"/>
  <c r="C285" i="8" s="1"/>
  <c r="C297" i="8" s="1"/>
  <c r="C309" i="8" s="1"/>
  <c r="C321" i="8" s="1"/>
  <c r="C333" i="8" s="1"/>
  <c r="C345" i="8" s="1"/>
  <c r="C357" i="8" s="1"/>
  <c r="C369" i="8" s="1"/>
  <c r="C381" i="8" s="1"/>
  <c r="C393" i="8" s="1"/>
  <c r="C405" i="8" s="1"/>
  <c r="C417" i="8" s="1"/>
  <c r="C429" i="8" s="1"/>
  <c r="C441" i="8" s="1"/>
  <c r="C453" i="8" s="1"/>
  <c r="C465" i="8" s="1"/>
  <c r="C477" i="8" s="1"/>
  <c r="C489" i="8" s="1"/>
  <c r="C501" i="8" s="1"/>
  <c r="C513" i="8" s="1"/>
  <c r="C525" i="8" s="1"/>
  <c r="C537" i="8" s="1"/>
  <c r="C549" i="8" s="1"/>
  <c r="C561" i="8" s="1"/>
  <c r="C573" i="8" s="1"/>
  <c r="C585" i="8" s="1"/>
  <c r="C597" i="8" s="1"/>
  <c r="C609" i="8" s="1"/>
  <c r="C621" i="8" s="1"/>
  <c r="C633" i="8" s="1"/>
  <c r="C645" i="8" s="1"/>
  <c r="C32" i="8"/>
  <c r="C44" i="8" s="1"/>
  <c r="C56" i="8" s="1"/>
  <c r="C68" i="8" s="1"/>
  <c r="C80" i="8" s="1"/>
  <c r="C92" i="8" s="1"/>
  <c r="C104" i="8" s="1"/>
  <c r="C116" i="8" s="1"/>
  <c r="C128" i="8" s="1"/>
  <c r="C140" i="8" s="1"/>
  <c r="C152" i="8" s="1"/>
  <c r="C164" i="8" s="1"/>
  <c r="C176" i="8" s="1"/>
  <c r="C188" i="8" s="1"/>
  <c r="C200" i="8" s="1"/>
  <c r="C212" i="8" s="1"/>
  <c r="C224" i="8" s="1"/>
  <c r="C236" i="8" s="1"/>
  <c r="C248" i="8" s="1"/>
  <c r="C260" i="8" s="1"/>
  <c r="C272" i="8" s="1"/>
  <c r="C284" i="8" s="1"/>
  <c r="C296" i="8" s="1"/>
  <c r="C308" i="8" s="1"/>
  <c r="C320" i="8" s="1"/>
  <c r="C332" i="8" s="1"/>
  <c r="C344" i="8" s="1"/>
  <c r="C356" i="8" s="1"/>
  <c r="C368" i="8" s="1"/>
  <c r="C380" i="8" s="1"/>
  <c r="C392" i="8" s="1"/>
  <c r="C404" i="8" s="1"/>
  <c r="C416" i="8" s="1"/>
  <c r="C428" i="8" s="1"/>
  <c r="C440" i="8" s="1"/>
  <c r="C452" i="8" s="1"/>
  <c r="C464" i="8" s="1"/>
  <c r="C476" i="8" s="1"/>
  <c r="C488" i="8" s="1"/>
  <c r="C500" i="8" s="1"/>
  <c r="C512" i="8" s="1"/>
  <c r="C524" i="8" s="1"/>
  <c r="C536" i="8" s="1"/>
  <c r="C548" i="8" s="1"/>
  <c r="C560" i="8" s="1"/>
  <c r="C572" i="8" s="1"/>
  <c r="C584" i="8" s="1"/>
  <c r="C596" i="8" s="1"/>
  <c r="C608" i="8" s="1"/>
  <c r="C620" i="8" s="1"/>
  <c r="C632" i="8" s="1"/>
  <c r="C644" i="8" s="1"/>
  <c r="C31" i="8"/>
  <c r="C43" i="8" s="1"/>
  <c r="C55" i="8" s="1"/>
  <c r="C67" i="8" s="1"/>
  <c r="C79" i="8" s="1"/>
  <c r="C91" i="8" s="1"/>
  <c r="C103" i="8" s="1"/>
  <c r="C115" i="8" s="1"/>
  <c r="C127" i="8" s="1"/>
  <c r="C139" i="8" s="1"/>
  <c r="C151" i="8" s="1"/>
  <c r="C163" i="8" s="1"/>
  <c r="C175" i="8" s="1"/>
  <c r="C187" i="8" s="1"/>
  <c r="C199" i="8" s="1"/>
  <c r="C211" i="8" s="1"/>
  <c r="C223" i="8" s="1"/>
  <c r="C235" i="8" s="1"/>
  <c r="C247" i="8" s="1"/>
  <c r="C259" i="8" s="1"/>
  <c r="C271" i="8" s="1"/>
  <c r="C283" i="8" s="1"/>
  <c r="C295" i="8" s="1"/>
  <c r="C307" i="8" s="1"/>
  <c r="C319" i="8" s="1"/>
  <c r="C331" i="8" s="1"/>
  <c r="C343" i="8" s="1"/>
  <c r="C355" i="8" s="1"/>
  <c r="C367" i="8" s="1"/>
  <c r="C379" i="8" s="1"/>
  <c r="C391" i="8" s="1"/>
  <c r="C403" i="8" s="1"/>
  <c r="C415" i="8" s="1"/>
  <c r="C427" i="8" s="1"/>
  <c r="C439" i="8" s="1"/>
  <c r="C451" i="8" s="1"/>
  <c r="C463" i="8" s="1"/>
  <c r="C475" i="8" s="1"/>
  <c r="C487" i="8" s="1"/>
  <c r="C499" i="8" s="1"/>
  <c r="C511" i="8" s="1"/>
  <c r="C523" i="8" s="1"/>
  <c r="C535" i="8" s="1"/>
  <c r="C547" i="8" s="1"/>
  <c r="C559" i="8" s="1"/>
  <c r="C571" i="8" s="1"/>
  <c r="C583" i="8" s="1"/>
  <c r="C595" i="8" s="1"/>
  <c r="C607" i="8" s="1"/>
  <c r="C619" i="8" s="1"/>
  <c r="C631" i="8" s="1"/>
  <c r="C643" i="8" s="1"/>
  <c r="C30" i="8"/>
  <c r="C42" i="8" s="1"/>
  <c r="C54" i="8" s="1"/>
  <c r="C66" i="8" s="1"/>
  <c r="C78" i="8" s="1"/>
  <c r="C90" i="8" s="1"/>
  <c r="C102" i="8" s="1"/>
  <c r="C114" i="8" s="1"/>
  <c r="C126" i="8" s="1"/>
  <c r="C138" i="8" s="1"/>
  <c r="C150" i="8" s="1"/>
  <c r="C162" i="8" s="1"/>
  <c r="C174" i="8" s="1"/>
  <c r="C186" i="8" s="1"/>
  <c r="C198" i="8" s="1"/>
  <c r="C210" i="8" s="1"/>
  <c r="C222" i="8" s="1"/>
  <c r="C234" i="8" s="1"/>
  <c r="C246" i="8" s="1"/>
  <c r="C258" i="8" s="1"/>
  <c r="C270" i="8" s="1"/>
  <c r="C282" i="8" s="1"/>
  <c r="C294" i="8" s="1"/>
  <c r="C306" i="8" s="1"/>
  <c r="C318" i="8" s="1"/>
  <c r="C330" i="8" s="1"/>
  <c r="C342" i="8" s="1"/>
  <c r="C354" i="8" s="1"/>
  <c r="C366" i="8" s="1"/>
  <c r="C378" i="8" s="1"/>
  <c r="C390" i="8" s="1"/>
  <c r="C402" i="8" s="1"/>
  <c r="C414" i="8" s="1"/>
  <c r="C426" i="8" s="1"/>
  <c r="C438" i="8" s="1"/>
  <c r="C450" i="8" s="1"/>
  <c r="C462" i="8" s="1"/>
  <c r="C474" i="8" s="1"/>
  <c r="C486" i="8" s="1"/>
  <c r="C498" i="8" s="1"/>
  <c r="C510" i="8" s="1"/>
  <c r="C522" i="8" s="1"/>
  <c r="C534" i="8" s="1"/>
  <c r="C546" i="8" s="1"/>
  <c r="C558" i="8" s="1"/>
  <c r="C570" i="8" s="1"/>
  <c r="C582" i="8" s="1"/>
  <c r="C594" i="8" s="1"/>
  <c r="C606" i="8" s="1"/>
  <c r="C618" i="8" s="1"/>
  <c r="C630" i="8" s="1"/>
  <c r="C642" i="8" s="1"/>
  <c r="C29" i="8"/>
  <c r="C41" i="8" s="1"/>
  <c r="C53" i="8" s="1"/>
  <c r="C65" i="8" s="1"/>
  <c r="C77" i="8" s="1"/>
  <c r="C89" i="8" s="1"/>
  <c r="C101" i="8" s="1"/>
  <c r="C113" i="8" s="1"/>
  <c r="C125" i="8" s="1"/>
  <c r="C137" i="8" s="1"/>
  <c r="C149" i="8" s="1"/>
  <c r="C161" i="8" s="1"/>
  <c r="C173" i="8" s="1"/>
  <c r="C185" i="8" s="1"/>
  <c r="C197" i="8" s="1"/>
  <c r="C209" i="8" s="1"/>
  <c r="C221" i="8" s="1"/>
  <c r="C233" i="8" s="1"/>
  <c r="C245" i="8" s="1"/>
  <c r="C257" i="8" s="1"/>
  <c r="C269" i="8" s="1"/>
  <c r="C281" i="8" s="1"/>
  <c r="C293" i="8" s="1"/>
  <c r="C305" i="8" s="1"/>
  <c r="C317" i="8" s="1"/>
  <c r="C329" i="8" s="1"/>
  <c r="C341" i="8" s="1"/>
  <c r="C353" i="8" s="1"/>
  <c r="C365" i="8" s="1"/>
  <c r="C377" i="8" s="1"/>
  <c r="C389" i="8" s="1"/>
  <c r="C401" i="8" s="1"/>
  <c r="C413" i="8" s="1"/>
  <c r="C425" i="8" s="1"/>
  <c r="C437" i="8" s="1"/>
  <c r="C449" i="8" s="1"/>
  <c r="C461" i="8" s="1"/>
  <c r="C473" i="8" s="1"/>
  <c r="C485" i="8" s="1"/>
  <c r="C497" i="8" s="1"/>
  <c r="C509" i="8" s="1"/>
  <c r="C521" i="8" s="1"/>
  <c r="C533" i="8" s="1"/>
  <c r="C545" i="8" s="1"/>
  <c r="C557" i="8" s="1"/>
  <c r="C569" i="8" s="1"/>
  <c r="C581" i="8" s="1"/>
  <c r="C593" i="8" s="1"/>
  <c r="C605" i="8" s="1"/>
  <c r="C617" i="8" s="1"/>
  <c r="C629" i="8" s="1"/>
  <c r="C641" i="8" s="1"/>
  <c r="C28" i="8"/>
  <c r="C40" i="8" s="1"/>
  <c r="C52" i="8" s="1"/>
  <c r="C64" i="8" s="1"/>
  <c r="C76" i="8" s="1"/>
  <c r="C88" i="8" s="1"/>
  <c r="C100" i="8" s="1"/>
  <c r="C112" i="8" s="1"/>
  <c r="C124" i="8" s="1"/>
  <c r="C136" i="8" s="1"/>
  <c r="C148" i="8" s="1"/>
  <c r="C160" i="8" s="1"/>
  <c r="C172" i="8" s="1"/>
  <c r="C184" i="8" s="1"/>
  <c r="C196" i="8" s="1"/>
  <c r="C208" i="8" s="1"/>
  <c r="C220" i="8" s="1"/>
  <c r="C232" i="8" s="1"/>
  <c r="C244" i="8" s="1"/>
  <c r="C256" i="8" s="1"/>
  <c r="C268" i="8" s="1"/>
  <c r="C280" i="8" s="1"/>
  <c r="C292" i="8" s="1"/>
  <c r="C304" i="8" s="1"/>
  <c r="C316" i="8" s="1"/>
  <c r="C328" i="8" s="1"/>
  <c r="C340" i="8" s="1"/>
  <c r="C352" i="8" s="1"/>
  <c r="C364" i="8" s="1"/>
  <c r="C376" i="8" s="1"/>
  <c r="C388" i="8" s="1"/>
  <c r="C400" i="8" s="1"/>
  <c r="C412" i="8" s="1"/>
  <c r="C424" i="8" s="1"/>
  <c r="C436" i="8" s="1"/>
  <c r="C448" i="8" s="1"/>
  <c r="C460" i="8" s="1"/>
  <c r="C472" i="8" s="1"/>
  <c r="C484" i="8" s="1"/>
  <c r="C496" i="8" s="1"/>
  <c r="C508" i="8" s="1"/>
  <c r="C520" i="8" s="1"/>
  <c r="C532" i="8" s="1"/>
  <c r="C544" i="8" s="1"/>
  <c r="C556" i="8" s="1"/>
  <c r="C568" i="8" s="1"/>
  <c r="C580" i="8" s="1"/>
  <c r="C592" i="8" s="1"/>
  <c r="C604" i="8" s="1"/>
  <c r="C616" i="8" s="1"/>
  <c r="C628" i="8" s="1"/>
  <c r="C640" i="8" s="1"/>
  <c r="C27" i="8"/>
  <c r="C39" i="8" s="1"/>
  <c r="C51" i="8" s="1"/>
  <c r="C63" i="8" s="1"/>
  <c r="C75" i="8" s="1"/>
  <c r="C87" i="8" s="1"/>
  <c r="C99" i="8" s="1"/>
  <c r="C111" i="8" s="1"/>
  <c r="C123" i="8" s="1"/>
  <c r="C135" i="8" s="1"/>
  <c r="C147" i="8" s="1"/>
  <c r="C159" i="8" s="1"/>
  <c r="C171" i="8" s="1"/>
  <c r="C183" i="8" s="1"/>
  <c r="C195" i="8" s="1"/>
  <c r="C207" i="8" s="1"/>
  <c r="C219" i="8" s="1"/>
  <c r="C231" i="8" s="1"/>
  <c r="C243" i="8" s="1"/>
  <c r="C255" i="8" s="1"/>
  <c r="C267" i="8" s="1"/>
  <c r="C279" i="8" s="1"/>
  <c r="C291" i="8" s="1"/>
  <c r="C303" i="8" s="1"/>
  <c r="C315" i="8" s="1"/>
  <c r="C327" i="8" s="1"/>
  <c r="C339" i="8" s="1"/>
  <c r="C351" i="8" s="1"/>
  <c r="C363" i="8" s="1"/>
  <c r="C375" i="8" s="1"/>
  <c r="C387" i="8" s="1"/>
  <c r="C399" i="8" s="1"/>
  <c r="C411" i="8" s="1"/>
  <c r="C423" i="8" s="1"/>
  <c r="C435" i="8" s="1"/>
  <c r="C447" i="8" s="1"/>
  <c r="C459" i="8" s="1"/>
  <c r="C471" i="8" s="1"/>
  <c r="C483" i="8" s="1"/>
  <c r="C495" i="8" s="1"/>
  <c r="C507" i="8" s="1"/>
  <c r="C519" i="8" s="1"/>
  <c r="C531" i="8" s="1"/>
  <c r="C543" i="8" s="1"/>
  <c r="C555" i="8" s="1"/>
  <c r="C567" i="8" s="1"/>
  <c r="C579" i="8" s="1"/>
  <c r="C591" i="8" s="1"/>
  <c r="C603" i="8" s="1"/>
  <c r="C615" i="8" s="1"/>
  <c r="C627" i="8" s="1"/>
  <c r="C639" i="8" s="1"/>
  <c r="C26" i="8"/>
  <c r="C38" i="8" s="1"/>
  <c r="C50" i="8" s="1"/>
  <c r="C62" i="8" s="1"/>
  <c r="C74" i="8" s="1"/>
  <c r="C86" i="8" s="1"/>
  <c r="C98" i="8" s="1"/>
  <c r="C110" i="8" s="1"/>
  <c r="C122" i="8" s="1"/>
  <c r="C134" i="8" s="1"/>
  <c r="C146" i="8" s="1"/>
  <c r="C158" i="8" s="1"/>
  <c r="C170" i="8" s="1"/>
  <c r="C182" i="8" s="1"/>
  <c r="C194" i="8" s="1"/>
  <c r="C206" i="8" s="1"/>
  <c r="C218" i="8" s="1"/>
  <c r="C230" i="8" s="1"/>
  <c r="C242" i="8" s="1"/>
  <c r="C254" i="8" s="1"/>
  <c r="C266" i="8" s="1"/>
  <c r="C278" i="8" s="1"/>
  <c r="C290" i="8" s="1"/>
  <c r="C302" i="8" s="1"/>
  <c r="C314" i="8" s="1"/>
  <c r="C326" i="8" s="1"/>
  <c r="C338" i="8" s="1"/>
  <c r="C350" i="8" s="1"/>
  <c r="C362" i="8" s="1"/>
  <c r="C374" i="8" s="1"/>
  <c r="C386" i="8" s="1"/>
  <c r="C398" i="8" s="1"/>
  <c r="C410" i="8" s="1"/>
  <c r="C422" i="8" s="1"/>
  <c r="C434" i="8" s="1"/>
  <c r="C446" i="8" s="1"/>
  <c r="C458" i="8" s="1"/>
  <c r="C470" i="8" s="1"/>
  <c r="C482" i="8" s="1"/>
  <c r="C494" i="8" s="1"/>
  <c r="C506" i="8" s="1"/>
  <c r="C518" i="8" s="1"/>
  <c r="C530" i="8" s="1"/>
  <c r="C542" i="8" s="1"/>
  <c r="C554" i="8" s="1"/>
  <c r="C566" i="8" s="1"/>
  <c r="C578" i="8" s="1"/>
  <c r="C590" i="8" s="1"/>
  <c r="C602" i="8" s="1"/>
  <c r="C614" i="8" s="1"/>
  <c r="C626" i="8" s="1"/>
  <c r="C638" i="8" s="1"/>
  <c r="C25" i="8"/>
  <c r="C37" i="8" s="1"/>
  <c r="C49" i="8" s="1"/>
  <c r="C61" i="8" s="1"/>
  <c r="C73" i="8" s="1"/>
  <c r="C85" i="8" s="1"/>
  <c r="C97" i="8" s="1"/>
  <c r="C109" i="8" s="1"/>
  <c r="C121" i="8" s="1"/>
  <c r="C133" i="8" s="1"/>
  <c r="C145" i="8" s="1"/>
  <c r="C157" i="8" s="1"/>
  <c r="C169" i="8" s="1"/>
  <c r="C181" i="8" s="1"/>
  <c r="C193" i="8" s="1"/>
  <c r="C205" i="8" s="1"/>
  <c r="C217" i="8" s="1"/>
  <c r="C229" i="8" s="1"/>
  <c r="C241" i="8" s="1"/>
  <c r="C253" i="8" s="1"/>
  <c r="C265" i="8" s="1"/>
  <c r="C277" i="8" s="1"/>
  <c r="C289" i="8" s="1"/>
  <c r="C301" i="8" s="1"/>
  <c r="C313" i="8" s="1"/>
  <c r="C325" i="8" s="1"/>
  <c r="C337" i="8" s="1"/>
  <c r="C349" i="8" s="1"/>
  <c r="C361" i="8" s="1"/>
  <c r="C373" i="8" s="1"/>
  <c r="C385" i="8" s="1"/>
  <c r="C397" i="8" s="1"/>
  <c r="C409" i="8" s="1"/>
  <c r="C421" i="8" s="1"/>
  <c r="C433" i="8" s="1"/>
  <c r="C445" i="8" s="1"/>
  <c r="C457" i="8" s="1"/>
  <c r="C469" i="8" s="1"/>
  <c r="C481" i="8" s="1"/>
  <c r="C493" i="8" s="1"/>
  <c r="C505" i="8" s="1"/>
  <c r="C517" i="8" s="1"/>
  <c r="C529" i="8" s="1"/>
  <c r="C541" i="8" s="1"/>
  <c r="C553" i="8" s="1"/>
  <c r="C565" i="8" s="1"/>
  <c r="C577" i="8" s="1"/>
  <c r="C589" i="8" s="1"/>
  <c r="C601" i="8" s="1"/>
  <c r="C613" i="8" s="1"/>
  <c r="C625" i="8" s="1"/>
  <c r="C637" i="8" s="1"/>
  <c r="C24" i="8"/>
  <c r="C36" i="8" s="1"/>
  <c r="C48" i="8" s="1"/>
  <c r="C60" i="8" s="1"/>
  <c r="C72" i="8" s="1"/>
  <c r="C84" i="8" s="1"/>
  <c r="C96" i="8" s="1"/>
  <c r="C108" i="8" s="1"/>
  <c r="C120" i="8" s="1"/>
  <c r="C132" i="8" s="1"/>
  <c r="C144" i="8" s="1"/>
  <c r="C156" i="8" s="1"/>
  <c r="C168" i="8" s="1"/>
  <c r="C180" i="8" s="1"/>
  <c r="C192" i="8" s="1"/>
  <c r="C204" i="8" s="1"/>
  <c r="C216" i="8" s="1"/>
  <c r="C228" i="8" s="1"/>
  <c r="C240" i="8" s="1"/>
  <c r="C252" i="8" s="1"/>
  <c r="C264" i="8" s="1"/>
  <c r="C276" i="8" s="1"/>
  <c r="C288" i="8" s="1"/>
  <c r="C300" i="8" s="1"/>
  <c r="C312" i="8" s="1"/>
  <c r="C324" i="8" s="1"/>
  <c r="C336" i="8" s="1"/>
  <c r="C348" i="8" s="1"/>
  <c r="C360" i="8" s="1"/>
  <c r="C372" i="8" s="1"/>
  <c r="C384" i="8" s="1"/>
  <c r="C396" i="8" s="1"/>
  <c r="C408" i="8" s="1"/>
  <c r="C420" i="8" s="1"/>
  <c r="C432" i="8" s="1"/>
  <c r="C444" i="8" s="1"/>
  <c r="C456" i="8" s="1"/>
  <c r="C468" i="8" s="1"/>
  <c r="C480" i="8" s="1"/>
  <c r="C492" i="8" s="1"/>
  <c r="C504" i="8" s="1"/>
  <c r="C516" i="8" s="1"/>
  <c r="C528" i="8" s="1"/>
  <c r="C540" i="8" s="1"/>
  <c r="C552" i="8" s="1"/>
  <c r="C564" i="8" s="1"/>
  <c r="C576" i="8" s="1"/>
  <c r="C588" i="8" s="1"/>
  <c r="C600" i="8" s="1"/>
  <c r="C612" i="8" s="1"/>
  <c r="C624" i="8" s="1"/>
  <c r="C636" i="8" s="1"/>
  <c r="C23" i="8"/>
  <c r="C35" i="8" s="1"/>
  <c r="C47" i="8" s="1"/>
  <c r="C59" i="8" s="1"/>
  <c r="C71" i="8" s="1"/>
  <c r="C83" i="8" s="1"/>
  <c r="C95" i="8" s="1"/>
  <c r="C107" i="8" s="1"/>
  <c r="C119" i="8" s="1"/>
  <c r="C131" i="8" s="1"/>
  <c r="C143" i="8" s="1"/>
  <c r="C155" i="8" s="1"/>
  <c r="C167" i="8" s="1"/>
  <c r="C179" i="8" s="1"/>
  <c r="C191" i="8" s="1"/>
  <c r="C203" i="8" s="1"/>
  <c r="C215" i="8" s="1"/>
  <c r="C227" i="8" s="1"/>
  <c r="C239" i="8" s="1"/>
  <c r="C251" i="8" s="1"/>
  <c r="C263" i="8" s="1"/>
  <c r="C275" i="8" s="1"/>
  <c r="C287" i="8" s="1"/>
  <c r="C299" i="8" s="1"/>
  <c r="C311" i="8" s="1"/>
  <c r="C323" i="8" s="1"/>
  <c r="C335" i="8" s="1"/>
  <c r="C347" i="8" s="1"/>
  <c r="C359" i="8" s="1"/>
  <c r="C371" i="8" s="1"/>
  <c r="C383" i="8" s="1"/>
  <c r="C395" i="8" s="1"/>
  <c r="C407" i="8" s="1"/>
  <c r="C419" i="8" s="1"/>
  <c r="C431" i="8" s="1"/>
  <c r="C443" i="8" s="1"/>
  <c r="C455" i="8" s="1"/>
  <c r="C467" i="8" s="1"/>
  <c r="C479" i="8" s="1"/>
  <c r="C491" i="8" s="1"/>
  <c r="C503" i="8" s="1"/>
  <c r="C515" i="8" s="1"/>
  <c r="C527" i="8" s="1"/>
  <c r="C539" i="8" s="1"/>
  <c r="C551" i="8" s="1"/>
  <c r="C563" i="8" s="1"/>
  <c r="C575" i="8" s="1"/>
  <c r="C587" i="8" s="1"/>
  <c r="C599" i="8" s="1"/>
  <c r="C611" i="8" s="1"/>
  <c r="C623" i="8" s="1"/>
  <c r="C635" i="8" s="1"/>
  <c r="C22" i="8"/>
  <c r="C12" i="8"/>
  <c r="C13" i="8" s="1"/>
  <c r="C14" i="8" s="1"/>
  <c r="C15" i="8" s="1"/>
  <c r="C16" i="8" s="1"/>
  <c r="C17" i="8" s="1"/>
  <c r="C18" i="8" s="1"/>
  <c r="C19" i="8" s="1"/>
  <c r="C20" i="8" s="1"/>
  <c r="C21" i="8" s="1"/>
  <c r="C11" i="8"/>
  <c r="A4" i="9"/>
  <c r="A5" i="9" s="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C54" i="9" s="1"/>
  <c r="E54" i="9" s="1"/>
  <c r="D362" i="8"/>
  <c r="D11" i="10"/>
  <c r="E11" i="10" s="1"/>
  <c r="F11" i="10" s="1"/>
  <c r="G11" i="10" s="1"/>
  <c r="H11" i="10" s="1"/>
  <c r="I11" i="10" s="1"/>
  <c r="J11" i="10" s="1"/>
  <c r="K11" i="10" s="1"/>
  <c r="L11" i="10" s="1"/>
  <c r="M11" i="10" s="1"/>
  <c r="C11" i="10"/>
  <c r="E362" i="8"/>
  <c r="B350" i="8"/>
  <c r="B338" i="8" s="1"/>
  <c r="B326" i="8" s="1"/>
  <c r="B314" i="8" s="1"/>
  <c r="B302" i="8" s="1"/>
  <c r="B290" i="8" s="1"/>
  <c r="B278" i="8" s="1"/>
  <c r="B266" i="8" s="1"/>
  <c r="B254" i="8" s="1"/>
  <c r="B242" i="8" s="1"/>
  <c r="B230" i="8" s="1"/>
  <c r="B218" i="8" s="1"/>
  <c r="B206" i="8" s="1"/>
  <c r="B194" i="8" s="1"/>
  <c r="B182" i="8" s="1"/>
  <c r="B170" i="8" s="1"/>
  <c r="B158" i="8" s="1"/>
  <c r="B146" i="8" s="1"/>
  <c r="B134" i="8" s="1"/>
  <c r="B122" i="8" s="1"/>
  <c r="B110" i="8" s="1"/>
  <c r="B98" i="8" s="1"/>
  <c r="B86" i="8" s="1"/>
  <c r="B74" i="8" s="1"/>
  <c r="B62" i="8" s="1"/>
  <c r="B50" i="8" s="1"/>
  <c r="B38" i="8" s="1"/>
  <c r="B26" i="8" s="1"/>
  <c r="B14" i="8" s="1"/>
  <c r="B2" i="8" s="1"/>
  <c r="A350" i="8"/>
  <c r="A338" i="8" s="1"/>
  <c r="A326" i="8" s="1"/>
  <c r="A314" i="8" s="1"/>
  <c r="A302" i="8" s="1"/>
  <c r="A290" i="8" s="1"/>
  <c r="A278" i="8" s="1"/>
  <c r="A266" i="8" s="1"/>
  <c r="A254" i="8" s="1"/>
  <c r="A242" i="8" s="1"/>
  <c r="A230" i="8" s="1"/>
  <c r="A218" i="8" s="1"/>
  <c r="A206" i="8" s="1"/>
  <c r="A194" i="8" s="1"/>
  <c r="A182" i="8" s="1"/>
  <c r="A170" i="8" s="1"/>
  <c r="A158" i="8" s="1"/>
  <c r="A146" i="8" s="1"/>
  <c r="A134" i="8" s="1"/>
  <c r="A122" i="8" s="1"/>
  <c r="A110" i="8" s="1"/>
  <c r="A98" i="8" s="1"/>
  <c r="A86" i="8" s="1"/>
  <c r="A74" i="8" s="1"/>
  <c r="A62" i="8" s="1"/>
  <c r="A50" i="8" s="1"/>
  <c r="A38" i="8" s="1"/>
  <c r="A26" i="8" s="1"/>
  <c r="A14" i="8" s="1"/>
  <c r="A2" i="8" s="1"/>
  <c r="D11" i="6"/>
  <c r="E11" i="6" s="1"/>
  <c r="F11" i="6" s="1"/>
  <c r="G11" i="6" s="1"/>
  <c r="H11" i="6" s="1"/>
  <c r="I11" i="6" s="1"/>
  <c r="J11" i="6" s="1"/>
  <c r="K11" i="6" s="1"/>
  <c r="L11" i="6" s="1"/>
  <c r="M11" i="6" s="1"/>
  <c r="C11" i="6"/>
  <c r="A374" i="8"/>
  <c r="A386" i="8" s="1"/>
  <c r="D386" i="8" s="1"/>
  <c r="A363" i="8"/>
  <c r="A375" i="8" s="1"/>
  <c r="B374" i="8"/>
  <c r="B386" i="8" s="1"/>
  <c r="B398" i="8" s="1"/>
  <c r="B410" i="8" s="1"/>
  <c r="B422" i="8" s="1"/>
  <c r="B434" i="8" s="1"/>
  <c r="B446" i="8" s="1"/>
  <c r="B458" i="8" s="1"/>
  <c r="B470" i="8" s="1"/>
  <c r="B482" i="8" s="1"/>
  <c r="B494" i="8" s="1"/>
  <c r="B506" i="8" s="1"/>
  <c r="B518" i="8" s="1"/>
  <c r="B530" i="8" s="1"/>
  <c r="B542" i="8" s="1"/>
  <c r="B554" i="8" s="1"/>
  <c r="B566" i="8" s="1"/>
  <c r="B578" i="8" s="1"/>
  <c r="B590" i="8" s="1"/>
  <c r="B602" i="8" s="1"/>
  <c r="B614" i="8" s="1"/>
  <c r="B626" i="8" s="1"/>
  <c r="B638" i="8" s="1"/>
  <c r="B363" i="8"/>
  <c r="B364" i="8" s="1"/>
  <c r="B352" i="8" s="1"/>
  <c r="B340" i="8" s="1"/>
  <c r="B328" i="8" s="1"/>
  <c r="B316" i="8" s="1"/>
  <c r="B304" i="8" s="1"/>
  <c r="B292" i="8" s="1"/>
  <c r="B280" i="8" s="1"/>
  <c r="B268" i="8" s="1"/>
  <c r="B256" i="8" s="1"/>
  <c r="B244" i="8" s="1"/>
  <c r="B232" i="8" s="1"/>
  <c r="B220" i="8" s="1"/>
  <c r="B208" i="8" s="1"/>
  <c r="B196" i="8" s="1"/>
  <c r="B184" i="8" s="1"/>
  <c r="B172" i="8" s="1"/>
  <c r="B160" i="8" s="1"/>
  <c r="B148" i="8" s="1"/>
  <c r="B136" i="8" s="1"/>
  <c r="B124" i="8" s="1"/>
  <c r="B112" i="8" s="1"/>
  <c r="B100" i="8" s="1"/>
  <c r="B88" i="8" s="1"/>
  <c r="B76" i="8" s="1"/>
  <c r="B64" i="8" s="1"/>
  <c r="B52" i="8" s="1"/>
  <c r="B40" i="8" s="1"/>
  <c r="B28" i="8" s="1"/>
  <c r="B16" i="8" s="1"/>
  <c r="B4" i="8" s="1"/>
  <c r="A4" i="23" l="1"/>
  <c r="F3" i="23"/>
  <c r="H3" i="23"/>
  <c r="I3" i="23"/>
  <c r="G3" i="23"/>
  <c r="G4" i="18"/>
  <c r="H4" i="18"/>
  <c r="B37" i="9"/>
  <c r="B27" i="9"/>
  <c r="C40" i="9"/>
  <c r="C52" i="9"/>
  <c r="B4" i="9"/>
  <c r="B16" i="9"/>
  <c r="B28" i="9"/>
  <c r="B40" i="9"/>
  <c r="B52" i="9"/>
  <c r="C41" i="9"/>
  <c r="C53" i="9"/>
  <c r="E53" i="9" s="1"/>
  <c r="E52" i="9" s="1"/>
  <c r="E51" i="9" s="1"/>
  <c r="E50" i="9" s="1"/>
  <c r="E49" i="9" s="1"/>
  <c r="E48" i="9" s="1"/>
  <c r="E47" i="9" s="1"/>
  <c r="E46" i="9" s="1"/>
  <c r="E45" i="9" s="1"/>
  <c r="E44" i="9" s="1"/>
  <c r="E43" i="9" s="1"/>
  <c r="E42" i="9" s="1"/>
  <c r="E41" i="9" s="1"/>
  <c r="E40" i="9" s="1"/>
  <c r="E39" i="9" s="1"/>
  <c r="E38" i="9" s="1"/>
  <c r="E37" i="9" s="1"/>
  <c r="E36" i="9" s="1"/>
  <c r="E35" i="9" s="1"/>
  <c r="E34" i="9" s="1"/>
  <c r="E33" i="9" s="1"/>
  <c r="B49" i="9"/>
  <c r="B41" i="9"/>
  <c r="B6" i="9"/>
  <c r="B18" i="9"/>
  <c r="B30" i="9"/>
  <c r="B42" i="9"/>
  <c r="B54" i="9"/>
  <c r="D54" i="9" s="1"/>
  <c r="C43" i="9"/>
  <c r="C44" i="9"/>
  <c r="B17" i="9"/>
  <c r="B7" i="9"/>
  <c r="B43" i="9"/>
  <c r="B8" i="9"/>
  <c r="B20" i="9"/>
  <c r="B32" i="9"/>
  <c r="B44" i="9"/>
  <c r="C33" i="9"/>
  <c r="C45" i="9"/>
  <c r="B39" i="9"/>
  <c r="B31" i="9"/>
  <c r="B9" i="9"/>
  <c r="B21" i="9"/>
  <c r="B33" i="9"/>
  <c r="B45" i="9"/>
  <c r="C34" i="9"/>
  <c r="C46" i="9"/>
  <c r="C42" i="9"/>
  <c r="B10" i="9"/>
  <c r="B22" i="9"/>
  <c r="B34" i="9"/>
  <c r="B46" i="9"/>
  <c r="C35" i="9"/>
  <c r="C47" i="9"/>
  <c r="C50" i="9"/>
  <c r="B51" i="9"/>
  <c r="B29" i="9"/>
  <c r="B11" i="9"/>
  <c r="B23" i="9"/>
  <c r="B35" i="9"/>
  <c r="B47" i="9"/>
  <c r="C36" i="9"/>
  <c r="C48" i="9"/>
  <c r="B53" i="9"/>
  <c r="B19" i="9"/>
  <c r="B12" i="9"/>
  <c r="B24" i="9"/>
  <c r="B36" i="9"/>
  <c r="B48" i="9"/>
  <c r="C37" i="9"/>
  <c r="C49" i="9"/>
  <c r="C38" i="9"/>
  <c r="B14" i="9"/>
  <c r="B26" i="9"/>
  <c r="B38" i="9"/>
  <c r="B50" i="9"/>
  <c r="C39" i="9"/>
  <c r="C51" i="9"/>
  <c r="D3" i="18"/>
  <c r="K3" i="18"/>
  <c r="F3" i="18"/>
  <c r="C4" i="18"/>
  <c r="J4" i="18"/>
  <c r="F4" i="18"/>
  <c r="K4" i="18"/>
  <c r="E4" i="18"/>
  <c r="L4" i="18"/>
  <c r="AD3" i="18"/>
  <c r="G3" i="18"/>
  <c r="AD4" i="18"/>
  <c r="D4" i="18"/>
  <c r="I4" i="18"/>
  <c r="H3" i="18"/>
  <c r="M3" i="18"/>
  <c r="I3" i="18"/>
  <c r="M4" i="18"/>
  <c r="C3" i="18"/>
  <c r="J3" i="18"/>
  <c r="E3" i="18"/>
  <c r="L3" i="18"/>
  <c r="O4" i="18"/>
  <c r="Z4" i="18"/>
  <c r="Y3" i="18"/>
  <c r="Q4" i="18"/>
  <c r="AA3" i="18"/>
  <c r="W3" i="18"/>
  <c r="Q3" i="18"/>
  <c r="N3" i="18"/>
  <c r="O3" i="18"/>
  <c r="P3" i="18"/>
  <c r="AB3" i="18"/>
  <c r="N4" i="18"/>
  <c r="U3" i="18"/>
  <c r="B3" i="18"/>
  <c r="R3" i="18"/>
  <c r="P4" i="18"/>
  <c r="X3" i="18"/>
  <c r="Y4" i="18"/>
  <c r="AC3" i="18"/>
  <c r="X4" i="18"/>
  <c r="AA4" i="18"/>
  <c r="U4" i="18"/>
  <c r="W4" i="18"/>
  <c r="AB4" i="18"/>
  <c r="R4" i="18"/>
  <c r="Z3" i="18"/>
  <c r="B4" i="18"/>
  <c r="A5" i="18"/>
  <c r="A4" i="15"/>
  <c r="B4" i="15"/>
  <c r="A5" i="15"/>
  <c r="A105" i="15"/>
  <c r="A206" i="15" s="1"/>
  <c r="A307" i="15" s="1"/>
  <c r="A408" i="15" s="1"/>
  <c r="A509" i="15" s="1"/>
  <c r="A610" i="15" s="1"/>
  <c r="A711" i="15" s="1"/>
  <c r="A812" i="15" s="1"/>
  <c r="A913" i="15" s="1"/>
  <c r="A1014" i="15" s="1"/>
  <c r="A1115" i="15" s="1"/>
  <c r="A1216" i="15" s="1"/>
  <c r="A1317" i="15" s="1"/>
  <c r="A1418" i="15" s="1"/>
  <c r="A1519" i="15" s="1"/>
  <c r="A1620" i="15" s="1"/>
  <c r="A1721" i="15" s="1"/>
  <c r="A1822" i="15" s="1"/>
  <c r="A1923" i="15" s="1"/>
  <c r="A2024" i="15" s="1"/>
  <c r="A2125" i="15" s="1"/>
  <c r="A2226" i="15" s="1"/>
  <c r="A2327" i="15" s="1"/>
  <c r="A2428" i="15" s="1"/>
  <c r="A2529" i="15" s="1"/>
  <c r="A2630" i="15" s="1"/>
  <c r="A2731" i="15" s="1"/>
  <c r="A2832" i="15" s="1"/>
  <c r="A2933" i="15" s="1"/>
  <c r="A3034" i="15" s="1"/>
  <c r="A3135" i="15" s="1"/>
  <c r="A3236" i="15" s="1"/>
  <c r="A3337" i="15" s="1"/>
  <c r="A3438" i="15" s="1"/>
  <c r="A3539" i="15" s="1"/>
  <c r="A3640" i="15" s="1"/>
  <c r="A3741" i="15" s="1"/>
  <c r="E363" i="8"/>
  <c r="D374" i="8"/>
  <c r="D363" i="8"/>
  <c r="E374" i="8"/>
  <c r="D2" i="8"/>
  <c r="D14" i="8"/>
  <c r="D26" i="8"/>
  <c r="D38" i="8"/>
  <c r="D50" i="8"/>
  <c r="D62" i="8"/>
  <c r="D74" i="8"/>
  <c r="D86" i="8"/>
  <c r="D98" i="8"/>
  <c r="D110" i="8"/>
  <c r="D122" i="8"/>
  <c r="D134" i="8"/>
  <c r="D146" i="8"/>
  <c r="D158" i="8"/>
  <c r="D170" i="8"/>
  <c r="D182" i="8"/>
  <c r="D194" i="8"/>
  <c r="D206" i="8"/>
  <c r="D218" i="8"/>
  <c r="D230" i="8"/>
  <c r="D242" i="8"/>
  <c r="D254" i="8"/>
  <c r="D266" i="8"/>
  <c r="D278" i="8"/>
  <c r="D290" i="8"/>
  <c r="D302" i="8"/>
  <c r="D314" i="8"/>
  <c r="D326" i="8"/>
  <c r="D338" i="8"/>
  <c r="D350" i="8"/>
  <c r="A351" i="8"/>
  <c r="B351" i="8"/>
  <c r="B339" i="8" s="1"/>
  <c r="B327" i="8" s="1"/>
  <c r="B315" i="8" s="1"/>
  <c r="B303" i="8" s="1"/>
  <c r="B291" i="8" s="1"/>
  <c r="B279" i="8" s="1"/>
  <c r="B267" i="8" s="1"/>
  <c r="B255" i="8" s="1"/>
  <c r="B243" i="8" s="1"/>
  <c r="B231" i="8" s="1"/>
  <c r="B219" i="8" s="1"/>
  <c r="B207" i="8" s="1"/>
  <c r="B195" i="8" s="1"/>
  <c r="B183" i="8" s="1"/>
  <c r="B171" i="8" s="1"/>
  <c r="B159" i="8" s="1"/>
  <c r="B147" i="8" s="1"/>
  <c r="B135" i="8" s="1"/>
  <c r="B123" i="8" s="1"/>
  <c r="B111" i="8" s="1"/>
  <c r="B99" i="8" s="1"/>
  <c r="B87" i="8" s="1"/>
  <c r="B75" i="8" s="1"/>
  <c r="B63" i="8" s="1"/>
  <c r="B51" i="8" s="1"/>
  <c r="B39" i="8" s="1"/>
  <c r="B27" i="8" s="1"/>
  <c r="B15" i="8" s="1"/>
  <c r="B3" i="8" s="1"/>
  <c r="A398" i="8"/>
  <c r="D398" i="8" s="1"/>
  <c r="E386" i="8"/>
  <c r="B365" i="8"/>
  <c r="B353" i="8" s="1"/>
  <c r="B341" i="8" s="1"/>
  <c r="B329" i="8" s="1"/>
  <c r="B317" i="8" s="1"/>
  <c r="B305" i="8" s="1"/>
  <c r="B293" i="8" s="1"/>
  <c r="B281" i="8" s="1"/>
  <c r="B269" i="8" s="1"/>
  <c r="B257" i="8" s="1"/>
  <c r="B245" i="8" s="1"/>
  <c r="B233" i="8" s="1"/>
  <c r="B221" i="8" s="1"/>
  <c r="B209" i="8" s="1"/>
  <c r="B197" i="8" s="1"/>
  <c r="B185" i="8" s="1"/>
  <c r="B173" i="8" s="1"/>
  <c r="B161" i="8" s="1"/>
  <c r="B149" i="8" s="1"/>
  <c r="B137" i="8" s="1"/>
  <c r="B125" i="8" s="1"/>
  <c r="B113" i="8" s="1"/>
  <c r="B101" i="8" s="1"/>
  <c r="B89" i="8" s="1"/>
  <c r="B77" i="8" s="1"/>
  <c r="B65" i="8" s="1"/>
  <c r="B53" i="8" s="1"/>
  <c r="B41" i="8" s="1"/>
  <c r="B29" i="8" s="1"/>
  <c r="B17" i="8" s="1"/>
  <c r="B5" i="8" s="1"/>
  <c r="B376" i="8"/>
  <c r="B388" i="8" s="1"/>
  <c r="B400" i="8" s="1"/>
  <c r="B412" i="8" s="1"/>
  <c r="B424" i="8" s="1"/>
  <c r="B436" i="8" s="1"/>
  <c r="B448" i="8" s="1"/>
  <c r="B460" i="8" s="1"/>
  <c r="B472" i="8" s="1"/>
  <c r="B484" i="8" s="1"/>
  <c r="B496" i="8" s="1"/>
  <c r="B508" i="8" s="1"/>
  <c r="B520" i="8" s="1"/>
  <c r="B532" i="8" s="1"/>
  <c r="B544" i="8" s="1"/>
  <c r="B556" i="8" s="1"/>
  <c r="B568" i="8" s="1"/>
  <c r="B580" i="8" s="1"/>
  <c r="B592" i="8" s="1"/>
  <c r="B604" i="8" s="1"/>
  <c r="B616" i="8" s="1"/>
  <c r="B628" i="8" s="1"/>
  <c r="B640" i="8" s="1"/>
  <c r="A387" i="8"/>
  <c r="A364" i="8"/>
  <c r="B375" i="8"/>
  <c r="B387" i="8" s="1"/>
  <c r="B399" i="8" s="1"/>
  <c r="B411" i="8" s="1"/>
  <c r="B423" i="8" s="1"/>
  <c r="B435" i="8" s="1"/>
  <c r="B447" i="8" s="1"/>
  <c r="B459" i="8" s="1"/>
  <c r="B471" i="8" s="1"/>
  <c r="B483" i="8" s="1"/>
  <c r="B495" i="8" s="1"/>
  <c r="B507" i="8" s="1"/>
  <c r="B519" i="8" s="1"/>
  <c r="B531" i="8" s="1"/>
  <c r="B543" i="8" s="1"/>
  <c r="B555" i="8" s="1"/>
  <c r="B567" i="8" s="1"/>
  <c r="B579" i="8" s="1"/>
  <c r="B591" i="8" s="1"/>
  <c r="B603" i="8" s="1"/>
  <c r="B615" i="8" s="1"/>
  <c r="B627" i="8" s="1"/>
  <c r="B639" i="8" s="1"/>
  <c r="B8041" i="14" a="1"/>
  <c r="B8127" i="14" a="1"/>
  <c r="B8055" i="14" a="1"/>
  <c r="B8096" i="14" a="1"/>
  <c r="B7962" i="14" a="1"/>
  <c r="B7818" i="14" a="1"/>
  <c r="B7659" i="14" a="1"/>
  <c r="B7573" i="14" a="1"/>
  <c r="B8044" i="14" a="1"/>
  <c r="B7786" i="14" a="1"/>
  <c r="B8140" i="14" a="1"/>
  <c r="B7977" i="14" a="1"/>
  <c r="B7881" i="14" a="1"/>
  <c r="B7785" i="14" a="1"/>
  <c r="B8098" i="14" a="1"/>
  <c r="B7944" i="14" a="1"/>
  <c r="B7800" i="14" a="1"/>
  <c r="B7677" i="14" a="1"/>
  <c r="B7912" i="14" a="1"/>
  <c r="B7670" i="14" a="1"/>
  <c r="B7577" i="14" a="1"/>
  <c r="B8015" i="14" a="1"/>
  <c r="B7919" i="14" a="1"/>
  <c r="B7823" i="14" a="1"/>
  <c r="B7729" i="14" a="1"/>
  <c r="B8094" i="14" a="1"/>
  <c r="B7934" i="14" a="1"/>
  <c r="B7790" i="14" a="1"/>
  <c r="B7630" i="14" a="1"/>
  <c r="B7558" i="14" a="1"/>
  <c r="B8036" i="14" a="1"/>
  <c r="B7756" i="14" a="1"/>
  <c r="B7610" i="14" a="1"/>
  <c r="B7538" i="14" a="1"/>
  <c r="B8063" i="14" a="1"/>
  <c r="B7947" i="14" a="1"/>
  <c r="B7851" i="14" a="1"/>
  <c r="B7755" i="14" a="1"/>
  <c r="B8135" i="14" a="1"/>
  <c r="B7484" i="14" a="1"/>
  <c r="B7861" i="14" a="1"/>
  <c r="B7483" i="14" a="1"/>
  <c r="B7642" i="14" a="1"/>
  <c r="B8014" i="14" a="1"/>
  <c r="B7512" i="14" a="1"/>
  <c r="B7885" i="14" a="1"/>
  <c r="B7980" i="14" a="1"/>
  <c r="B7578" i="14" a="1"/>
  <c r="B7452" i="14" a="1"/>
  <c r="B7638" i="14" a="1"/>
  <c r="B7383" i="14" a="1"/>
  <c r="B7311" i="14" a="1"/>
  <c r="B7239" i="14" a="1"/>
  <c r="B7694" i="14" a="1"/>
  <c r="B7487" i="14" a="1"/>
  <c r="B7933" i="14" a="1"/>
  <c r="B7456" i="14" a="1"/>
  <c r="B7363" i="14" a="1"/>
  <c r="B7587" i="14" a="1"/>
  <c r="B7258" i="14" a="1"/>
  <c r="B7017" i="14" a="1"/>
  <c r="B7256" i="14" a="1"/>
  <c r="B7584" i="14" a="1"/>
  <c r="B7348" i="14" a="1"/>
  <c r="B7435" i="14" a="1"/>
  <c r="B7264" i="14" a="1"/>
  <c r="B7319" i="14" a="1"/>
  <c r="B7421" i="14" a="1"/>
  <c r="B7362" i="14" a="1"/>
  <c r="B7237" i="14" a="1"/>
  <c r="B7774" i="14" a="1"/>
  <c r="B7316" i="14" a="1"/>
  <c r="B7193" i="14" a="1"/>
  <c r="B7106" i="14" a="1"/>
  <c r="B7379" i="14" a="1"/>
  <c r="B7085" i="14" a="1"/>
  <c r="B7342" i="14" a="1"/>
  <c r="B7002" i="14" a="1"/>
  <c r="B7340" i="14" a="1"/>
  <c r="B7132" i="14" a="1"/>
  <c r="B7405" i="14" a="1"/>
  <c r="B7069" i="14" a="1"/>
  <c r="B7368" i="14" a="1"/>
  <c r="B7051" i="14" a="1"/>
  <c r="B6845" i="14" a="1"/>
  <c r="B7140" i="14" a="1"/>
  <c r="B6975" i="14" a="1"/>
  <c r="B6877" i="14" a="1"/>
  <c r="B6790" i="14" a="1"/>
  <c r="B7748" i="14" a="1"/>
  <c r="B7117" i="14" a="1"/>
  <c r="B6958" i="14" a="1"/>
  <c r="B7396" i="14" a="1"/>
  <c r="B7105" i="14" a="1"/>
  <c r="B6889" i="14" a="1"/>
  <c r="B6795" i="14" a="1"/>
  <c r="B7350" i="14" a="1"/>
  <c r="B7124" i="14" a="1"/>
  <c r="B6972" i="14" a="1"/>
  <c r="B7134" i="14" a="1"/>
  <c r="B6823" i="14" a="1"/>
  <c r="B6651" i="14" a="1"/>
  <c r="B6510" i="14" a="1"/>
  <c r="B6373" i="14" a="1"/>
  <c r="B6301" i="14" a="1"/>
  <c r="B6854" i="14" a="1"/>
  <c r="B6575" i="14" a="1"/>
  <c r="B6431" i="14" a="1"/>
  <c r="B6989" i="14" a="1"/>
  <c r="B6761" i="14" a="1"/>
  <c r="B6650" i="14" a="1"/>
  <c r="B6535" i="14" a="1"/>
  <c r="B6915" i="14" a="1"/>
  <c r="B6731" i="14" a="1"/>
  <c r="B6587" i="14" a="1"/>
  <c r="B6443" i="14" a="1"/>
  <c r="B6830" i="14" a="1"/>
  <c r="B8121" i="14" a="1"/>
  <c r="B8049" i="14" a="1"/>
  <c r="B8090" i="14" a="1"/>
  <c r="B7946" i="14" a="1"/>
  <c r="B7802" i="14" a="1"/>
  <c r="B7646" i="14" a="1"/>
  <c r="B7567" i="14" a="1"/>
  <c r="B8034" i="14" a="1"/>
  <c r="B7762" i="14" a="1"/>
  <c r="B8129" i="14" a="1"/>
  <c r="B7969" i="14" a="1"/>
  <c r="B7873" i="14" a="1"/>
  <c r="B7777" i="14" a="1"/>
  <c r="B8087" i="14" a="1"/>
  <c r="B7928" i="14" a="1"/>
  <c r="B7784" i="14" a="1"/>
  <c r="B7664" i="14" a="1"/>
  <c r="B7888" i="14" a="1"/>
  <c r="B7657" i="14" a="1"/>
  <c r="B7571" i="14" a="1"/>
  <c r="B8007" i="14" a="1"/>
  <c r="B7911" i="14" a="1"/>
  <c r="B7815" i="14" a="1"/>
  <c r="B7722" i="14" a="1"/>
  <c r="B8084" i="14" a="1"/>
  <c r="B7926" i="14" a="1"/>
  <c r="B7782" i="14" a="1"/>
  <c r="B7624" i="14" a="1"/>
  <c r="B7552" i="14" a="1"/>
  <c r="B8020" i="14" a="1"/>
  <c r="B7719" i="14" a="1"/>
  <c r="B7604" i="14" a="1"/>
  <c r="B7532" i="14" a="1"/>
  <c r="B8045" i="14" a="1"/>
  <c r="B7939" i="14" a="1"/>
  <c r="B7843" i="14" a="1"/>
  <c r="B7747" i="14" a="1"/>
  <c r="B8057" i="14" a="1"/>
  <c r="B7462" i="14" a="1"/>
  <c r="B7829" i="14" a="1"/>
  <c r="B7476" i="14" a="1"/>
  <c r="B7629" i="14" a="1"/>
  <c r="B7918" i="14" a="1"/>
  <c r="B7504" i="14" a="1"/>
  <c r="B7853" i="14" a="1"/>
  <c r="B7916" i="14" a="1"/>
  <c r="B7566" i="14" a="1"/>
  <c r="B7445" i="14" a="1"/>
  <c r="B7510" i="14" a="1"/>
  <c r="B7377" i="14" a="1"/>
  <c r="B7305" i="14" a="1"/>
  <c r="B7233" i="14" a="1"/>
  <c r="B7668" i="14" a="1"/>
  <c r="B7465" i="14" a="1"/>
  <c r="B7901" i="14" a="1"/>
  <c r="B7449" i="14" a="1"/>
  <c r="B7357" i="14" a="1"/>
  <c r="B7509" i="14" a="1"/>
  <c r="B7249" i="14" a="1"/>
  <c r="B7966" i="14" a="1"/>
  <c r="B7241" i="14" a="1"/>
  <c r="B7542" i="14" a="1"/>
  <c r="B7338" i="14" a="1"/>
  <c r="B7424" i="14" a="1"/>
  <c r="B7255" i="14" a="1"/>
  <c r="B7310" i="14" a="1"/>
  <c r="B7410" i="14" a="1"/>
  <c r="B7354" i="14" a="1"/>
  <c r="B7215" i="14" a="1"/>
  <c r="B7563" i="14" a="1"/>
  <c r="B7301" i="14" a="1"/>
  <c r="B7186" i="14" a="1"/>
  <c r="B7099" i="14" a="1"/>
  <c r="B7361" i="14" a="1"/>
  <c r="B7072" i="14" a="1"/>
  <c r="B7307" i="14" a="1"/>
  <c r="B6978" i="14" a="1"/>
  <c r="B7283" i="14" a="1"/>
  <c r="B7122" i="14" a="1"/>
  <c r="B7262" i="14" a="1"/>
  <c r="B7061" i="14" a="1"/>
  <c r="B7332" i="14" a="1"/>
  <c r="B7034" i="14" a="1"/>
  <c r="B7868" i="14" a="1"/>
  <c r="B7118" i="14" a="1"/>
  <c r="B6967" i="14" a="1"/>
  <c r="B6864" i="14" a="1"/>
  <c r="B6784" i="14" a="1"/>
  <c r="B7441" i="14" a="1"/>
  <c r="B7108" i="14" a="1"/>
  <c r="B6950" i="14" a="1"/>
  <c r="B7360" i="14" a="1"/>
  <c r="B7095" i="14" a="1"/>
  <c r="B6876" i="14" a="1"/>
  <c r="B6789" i="14" a="1"/>
  <c r="B7290" i="14" a="1"/>
  <c r="B7115" i="14" a="1"/>
  <c r="B6948" i="14" a="1"/>
  <c r="B7046" i="14" a="1"/>
  <c r="B6782" i="14" a="1"/>
  <c r="B6643" i="14" a="1"/>
  <c r="B6497" i="14" a="1"/>
  <c r="B6367" i="14" a="1"/>
  <c r="B7199" i="14" a="1"/>
  <c r="B6812" i="14" a="1"/>
  <c r="B6568" i="14" a="1"/>
  <c r="B6424" i="14" a="1"/>
  <c r="B6971" i="14" a="1"/>
  <c r="B6750" i="14" a="1"/>
  <c r="B6642" i="14" a="1"/>
  <c r="B6522" i="14" a="1"/>
  <c r="B6901" i="14" a="1"/>
  <c r="B6721" i="14" a="1"/>
  <c r="B6580" i="14" a="1"/>
  <c r="B6436" i="14" a="1"/>
  <c r="B6821" i="14" a="1"/>
  <c r="B6586" i="14" a="1"/>
  <c r="B6442" i="14" a="1"/>
  <c r="B6899" i="14" a="1"/>
  <c r="B6712" i="14" a="1"/>
  <c r="B6616" i="14" a="1"/>
  <c r="B6481" i="14" a="1"/>
  <c r="B7084" i="14" a="1"/>
  <c r="B6809" i="14" a="1"/>
  <c r="B6631" i="14" a="1"/>
  <c r="B6474" i="14" a="1"/>
  <c r="B8115" i="14" a="1"/>
  <c r="B8043" i="14" a="1"/>
  <c r="B8130" i="14" a="1"/>
  <c r="B7938" i="14" a="1"/>
  <c r="B7794" i="14" a="1"/>
  <c r="B7633" i="14" a="1"/>
  <c r="B7561" i="14" a="1"/>
  <c r="B8026" i="14" a="1"/>
  <c r="B7746" i="14" a="1"/>
  <c r="B8118" i="14" a="1"/>
  <c r="B7961" i="14" a="1"/>
  <c r="B7865" i="14" a="1"/>
  <c r="B7769" i="14" a="1"/>
  <c r="B8069" i="14" a="1"/>
  <c r="B7920" i="14" a="1"/>
  <c r="B7776" i="14" a="1"/>
  <c r="B8137" i="14" a="1"/>
  <c r="B7864" i="14" a="1"/>
  <c r="B7644" i="14" a="1"/>
  <c r="B8136" i="14" a="1"/>
  <c r="B7999" i="14" a="1"/>
  <c r="B7903" i="14" a="1"/>
  <c r="B7807" i="14" a="1"/>
  <c r="B7709" i="14" a="1"/>
  <c r="B8066" i="14" a="1"/>
  <c r="B7910" i="14" a="1"/>
  <c r="B7766" i="14" a="1"/>
  <c r="B7618" i="14" a="1"/>
  <c r="B7546" i="14" a="1"/>
  <c r="B7996" i="14" a="1"/>
  <c r="B7706" i="14" a="1"/>
  <c r="B7598" i="14" a="1"/>
  <c r="B7526" i="14" a="1"/>
  <c r="B8027" i="14" a="1"/>
  <c r="B7931" i="14" a="1"/>
  <c r="B7835" i="14" a="1"/>
  <c r="B7740" i="14" a="1"/>
  <c r="B7990" i="14" a="1"/>
  <c r="B7455" i="14" a="1"/>
  <c r="B7797" i="14" a="1"/>
  <c r="B7469" i="14" a="1"/>
  <c r="B7617" i="14" a="1"/>
  <c r="B7822" i="14" a="1"/>
  <c r="B7489" i="14" a="1"/>
  <c r="B7821" i="14" a="1"/>
  <c r="B7884" i="14" a="1"/>
  <c r="B7547" i="14" a="1"/>
  <c r="B7423" i="14" a="1"/>
  <c r="B7480" i="14" a="1"/>
  <c r="B7371" i="14" a="1"/>
  <c r="B7299" i="14" a="1"/>
  <c r="B8113" i="14" a="1"/>
  <c r="B7649" i="14" a="1"/>
  <c r="B7458" i="14" a="1"/>
  <c r="B7869" i="14" a="1"/>
  <c r="B7442" i="14" a="1"/>
  <c r="B7351" i="14" a="1"/>
  <c r="B7450" i="14" a="1"/>
  <c r="B7234" i="14" a="1"/>
  <c r="B7543" i="14" a="1"/>
  <c r="B7232" i="14" a="1"/>
  <c r="B7479" i="14" a="1"/>
  <c r="B7330" i="14" a="1"/>
  <c r="B7411" i="14" a="1"/>
  <c r="B7688" i="14" a="1"/>
  <c r="B8064" i="14" a="1"/>
  <c r="B7302" i="14" a="1"/>
  <c r="B7344" i="14" a="1"/>
  <c r="B7179" i="14" a="1"/>
  <c r="B7525" i="14" a="1"/>
  <c r="B7292" i="14" a="1"/>
  <c r="B7178" i="14" a="1"/>
  <c r="B7092" i="14" a="1"/>
  <c r="B7343" i="14" a="1"/>
  <c r="B7065" i="14" a="1"/>
  <c r="B7266" i="14" a="1"/>
  <c r="B6954" i="14" a="1"/>
  <c r="B7248" i="14" a="1"/>
  <c r="B7110" i="14" a="1"/>
  <c r="B7220" i="14" a="1"/>
  <c r="B7043" i="14" a="1"/>
  <c r="B7300" i="14" a="1"/>
  <c r="B7025" i="14" a="1"/>
  <c r="B7551" i="14" a="1"/>
  <c r="B7097" i="14" a="1"/>
  <c r="B6959" i="14" a="1"/>
  <c r="B6851" i="14" a="1"/>
  <c r="B6778" i="14" a="1"/>
  <c r="B7276" i="14" a="1"/>
  <c r="B7096" i="14" a="1"/>
  <c r="B6934" i="14" a="1"/>
  <c r="B7324" i="14" a="1"/>
  <c r="B7075" i="14" a="1"/>
  <c r="B6863" i="14" a="1"/>
  <c r="B6783" i="14" a="1"/>
  <c r="B7254" i="14" a="1"/>
  <c r="B7103" i="14" a="1"/>
  <c r="B6924" i="14" a="1"/>
  <c r="B7020" i="14" a="1"/>
  <c r="B6773" i="14" a="1"/>
  <c r="B6627" i="14" a="1"/>
  <c r="B6490" i="14" a="1"/>
  <c r="B6361" i="14" a="1"/>
  <c r="B7166" i="14" a="1"/>
  <c r="B6803" i="14" a="1"/>
  <c r="B6555" i="14" a="1"/>
  <c r="B6411" i="14" a="1"/>
  <c r="B6953" i="14" a="1"/>
  <c r="B6740" i="14" a="1"/>
  <c r="B6634" i="14" a="1"/>
  <c r="B6509" i="14" a="1"/>
  <c r="B6887" i="14" a="1"/>
  <c r="B6705" i="14" a="1"/>
  <c r="B6567" i="14" a="1"/>
  <c r="B6423" i="14" a="1"/>
  <c r="B6810" i="14" a="1"/>
  <c r="B6573" i="14" a="1"/>
  <c r="B6429" i="14" a="1"/>
  <c r="B6885" i="14" a="1"/>
  <c r="B6704" i="14" a="1"/>
  <c r="B6608" i="14" a="1"/>
  <c r="B6468" i="14" a="1"/>
  <c r="B7057" i="14" a="1"/>
  <c r="B6798" i="14" a="1"/>
  <c r="B6615" i="14" a="1"/>
  <c r="B6461" i="14" a="1"/>
  <c r="B8109" i="14" a="1"/>
  <c r="B8103" i="14" a="1"/>
  <c r="B8031" i="14" a="1"/>
  <c r="B8071" i="14" a="1"/>
  <c r="B7914" i="14" a="1"/>
  <c r="B7770" i="14" a="1"/>
  <c r="B7621" i="14" a="1"/>
  <c r="B8119" i="14" a="1"/>
  <c r="B7978" i="14" a="1"/>
  <c r="B7732" i="14" a="1"/>
  <c r="B8060" i="14" a="1"/>
  <c r="B7945" i="14" a="1"/>
  <c r="B7849" i="14" a="1"/>
  <c r="B7753" i="14" a="1"/>
  <c r="B8033" i="14" a="1"/>
  <c r="B7896" i="14" a="1"/>
  <c r="B7752" i="14" a="1"/>
  <c r="B8117" i="14" a="1"/>
  <c r="B7816" i="14" a="1"/>
  <c r="B7625" i="14" a="1"/>
  <c r="B8086" i="14" a="1"/>
  <c r="B7983" i="14" a="1"/>
  <c r="B7887" i="14" a="1"/>
  <c r="B7791" i="14" a="1"/>
  <c r="B7689" i="14" a="1"/>
  <c r="B8030" i="14" a="1"/>
  <c r="B7886" i="14" a="1"/>
  <c r="B7743" i="14" a="1"/>
  <c r="B7606" i="14" a="1"/>
  <c r="B7534" i="14" a="1"/>
  <c r="B7948" i="14" a="1"/>
  <c r="B7680" i="14" a="1"/>
  <c r="B7586" i="14" a="1"/>
  <c r="B7514" i="14" a="1"/>
  <c r="B8011" i="14" a="1"/>
  <c r="B7915" i="14" a="1"/>
  <c r="B7819" i="14" a="1"/>
  <c r="B7726" i="14" a="1"/>
  <c r="B7798" i="14" a="1"/>
  <c r="B7426" i="14" a="1"/>
  <c r="B7707" i="14" a="1"/>
  <c r="B8056" i="14" a="1"/>
  <c r="B7593" i="14" a="1"/>
  <c r="B7701" i="14" a="1"/>
  <c r="B7475" i="14" a="1"/>
  <c r="B7757" i="14" a="1"/>
  <c r="B7788" i="14" a="1"/>
  <c r="B7529" i="14" a="1"/>
  <c r="B7409" i="14" a="1"/>
  <c r="B7466" i="14" a="1"/>
  <c r="B7359" i="14" a="1"/>
  <c r="B7287" i="14" a="1"/>
  <c r="B7973" i="14" a="1"/>
  <c r="B7565" i="14" a="1"/>
  <c r="B7429" i="14" a="1"/>
  <c r="B7805" i="14" a="1"/>
  <c r="B7413" i="14" a="1"/>
  <c r="B7339" i="14" a="1"/>
  <c r="B7385" i="14" a="1"/>
  <c r="B7161" i="14" a="1"/>
  <c r="B7438" i="14" a="1"/>
  <c r="B7218" i="14" a="1"/>
  <c r="B7436" i="14" a="1"/>
  <c r="B7296" i="14" a="1"/>
  <c r="B7382" i="14" a="1"/>
  <c r="B7500" i="14" a="1"/>
  <c r="B7687" i="14" a="1"/>
  <c r="B7908" i="14" a="1"/>
  <c r="B7326" i="14" a="1"/>
  <c r="B7107" i="14" a="1"/>
  <c r="B7472" i="14" a="1"/>
  <c r="B7268" i="14" a="1"/>
  <c r="B7164" i="14" a="1"/>
  <c r="B8028" i="14" a="1"/>
  <c r="B7308" i="14" a="1"/>
  <c r="B7039" i="14" a="1"/>
  <c r="B7154" i="14" a="1"/>
  <c r="B6914" i="14" a="1"/>
  <c r="B7223" i="14" a="1"/>
  <c r="B7080" i="14" a="1"/>
  <c r="B7184" i="14" a="1"/>
  <c r="B6992" i="14" a="1"/>
  <c r="B7208" i="14" a="1"/>
  <c r="B7008" i="14" a="1"/>
  <c r="B7298" i="14" a="1"/>
  <c r="B7068" i="14" a="1"/>
  <c r="B6943" i="14" a="1"/>
  <c r="B6838" i="14" a="1"/>
  <c r="B6766" i="14" a="1"/>
  <c r="B7243" i="14" a="1"/>
  <c r="B7041" i="14" a="1"/>
  <c r="B6911" i="14" a="1"/>
  <c r="B7274" i="14" a="1"/>
  <c r="B7049" i="14" a="1"/>
  <c r="B6843" i="14" a="1"/>
  <c r="B6771" i="14" a="1"/>
  <c r="B7226" i="14" a="1"/>
  <c r="B7082" i="14" a="1"/>
  <c r="B6874" i="14" a="1"/>
  <c r="B6973" i="14" a="1"/>
  <c r="B6751" i="14" a="1"/>
  <c r="B6603" i="14" a="1"/>
  <c r="B6464" i="14" a="1"/>
  <c r="B6349" i="14" a="1"/>
  <c r="B7071" i="14" a="1"/>
  <c r="B6781" i="14" a="1"/>
  <c r="B6529" i="14" a="1"/>
  <c r="B6385" i="14" a="1"/>
  <c r="B6916" i="14" a="1"/>
  <c r="B6714" i="14" a="1"/>
  <c r="B6618" i="14" a="1"/>
  <c r="B7271" i="14" a="1"/>
  <c r="B6865" i="14" a="1"/>
  <c r="B6681" i="14" a="1"/>
  <c r="B6541" i="14" a="1"/>
  <c r="B7267" i="14" a="1"/>
  <c r="B6758" i="14" a="1"/>
  <c r="B6547" i="14" a="1"/>
  <c r="B7224" i="14" a="1"/>
  <c r="B6852" i="14" a="1"/>
  <c r="B6688" i="14" a="1"/>
  <c r="B6592" i="14" a="1"/>
  <c r="B6448" i="14" a="1"/>
  <c r="B7005" i="14" a="1"/>
  <c r="B6746" i="14" a="1"/>
  <c r="B6585" i="14" a="1"/>
  <c r="B8097" i="14" a="1"/>
  <c r="B8138" i="14" a="1"/>
  <c r="B8053" i="14" a="1"/>
  <c r="B7898" i="14" a="1"/>
  <c r="B7754" i="14" a="1"/>
  <c r="B7615" i="14" a="1"/>
  <c r="B8110" i="14" a="1"/>
  <c r="B7954" i="14" a="1"/>
  <c r="B7724" i="14" a="1"/>
  <c r="B8042" i="14" a="1"/>
  <c r="B7937" i="14" a="1"/>
  <c r="B7841" i="14" a="1"/>
  <c r="B7731" i="14" a="1"/>
  <c r="B8024" i="14" a="1"/>
  <c r="B7880" i="14" a="1"/>
  <c r="B7745" i="14" a="1"/>
  <c r="B8106" i="14" a="1"/>
  <c r="B7792" i="14" a="1"/>
  <c r="B7619" i="14" a="1"/>
  <c r="B8076" i="14" a="1"/>
  <c r="B7975" i="14" a="1"/>
  <c r="B7879" i="14" a="1"/>
  <c r="B7783" i="14" a="1"/>
  <c r="B7676" i="14" a="1"/>
  <c r="B8022" i="14" a="1"/>
  <c r="B7878" i="14" a="1"/>
  <c r="B7715" i="14" a="1"/>
  <c r="B7600" i="14" a="1"/>
  <c r="B7528" i="14" a="1"/>
  <c r="B7924" i="14" a="1"/>
  <c r="B7667" i="14" a="1"/>
  <c r="B7580" i="14" a="1"/>
  <c r="B7508" i="14" a="1"/>
  <c r="B8003" i="14" a="1"/>
  <c r="B7907" i="14" a="1"/>
  <c r="B7811" i="14" a="1"/>
  <c r="B7712" i="14" a="1"/>
  <c r="B7735" i="14" a="1"/>
  <c r="B7419" i="14" a="1"/>
  <c r="B7681" i="14" a="1"/>
  <c r="B7988" i="14" a="1"/>
  <c r="B7581" i="14" a="1"/>
  <c r="B7675" i="14" a="1"/>
  <c r="B7453" i="14" a="1"/>
  <c r="B7639" i="14" a="1"/>
  <c r="B7727" i="14" a="1"/>
  <c r="B7519" i="14" a="1"/>
  <c r="B8075" i="14" a="1"/>
  <c r="B7444" i="14" a="1"/>
  <c r="B7353" i="14" a="1"/>
  <c r="B7281" i="14" a="1"/>
  <c r="B7941" i="14" a="1"/>
  <c r="B8091" i="14" a="1"/>
  <c r="B8085" i="14" a="1"/>
  <c r="B8126" i="14" a="1"/>
  <c r="B8018" i="14" a="1"/>
  <c r="B7874" i="14" a="1"/>
  <c r="B7718" i="14" a="1"/>
  <c r="B7603" i="14" a="1"/>
  <c r="B8088" i="14" a="1"/>
  <c r="B7906" i="14" a="1"/>
  <c r="B7698" i="14" a="1"/>
  <c r="B8017" i="14" a="1"/>
  <c r="B7921" i="14" a="1"/>
  <c r="B7825" i="14" a="1"/>
  <c r="B7704" i="14" a="1"/>
  <c r="B8000" i="14" a="1"/>
  <c r="B7856" i="14" a="1"/>
  <c r="B7730" i="14" a="1"/>
  <c r="B8059" i="14" a="1"/>
  <c r="B7737" i="14" a="1"/>
  <c r="B7607" i="14" a="1"/>
  <c r="B8058" i="14" a="1"/>
  <c r="B7959" i="14" a="1"/>
  <c r="B7863" i="14" a="1"/>
  <c r="B7767" i="14" a="1"/>
  <c r="B7650" i="14" a="1"/>
  <c r="B7998" i="14" a="1"/>
  <c r="B7854" i="14" a="1"/>
  <c r="B7695" i="14" a="1"/>
  <c r="B7588" i="14" a="1"/>
  <c r="B7516" i="14" a="1"/>
  <c r="B7876" i="14" a="1"/>
  <c r="B7647" i="14" a="1"/>
  <c r="B7568" i="14" a="1"/>
  <c r="B8131" i="14" a="1"/>
  <c r="B7987" i="14" a="1"/>
  <c r="B7891" i="14" a="1"/>
  <c r="B7795" i="14" a="1"/>
  <c r="B7686" i="14" a="1"/>
  <c r="B7661" i="14" a="1"/>
  <c r="B8021" i="14" a="1"/>
  <c r="B7549" i="14" a="1"/>
  <c r="B7892" i="14" a="1"/>
  <c r="B7559" i="14" a="1"/>
  <c r="B7641" i="14" a="1"/>
  <c r="B8047" i="14" a="1"/>
  <c r="B7496" i="14" a="1"/>
  <c r="B7674" i="14" a="1"/>
  <c r="B7503" i="14" a="1"/>
  <c r="B7942" i="14" a="1"/>
  <c r="B7430" i="14" a="1"/>
  <c r="B7341" i="14" a="1"/>
  <c r="B7269" i="14" a="1"/>
  <c r="B7877" i="14" a="1"/>
  <c r="B7536" i="14" a="1"/>
  <c r="B8104" i="14" a="1"/>
  <c r="B7662" i="14" a="1"/>
  <c r="B7393" i="14" a="1"/>
  <c r="B7321" i="14" a="1"/>
  <c r="B7331" i="14" a="1"/>
  <c r="B7076" i="14" a="1"/>
  <c r="B7313" i="14" a="1"/>
  <c r="B7196" i="14" a="1"/>
  <c r="B7392" i="14" a="1"/>
  <c r="B7940" i="14" a="1"/>
  <c r="B7328" i="14" a="1"/>
  <c r="B7434" i="14" a="1"/>
  <c r="B7533" i="14" a="1"/>
  <c r="B7432" i="14" a="1"/>
  <c r="B7294" i="14" a="1"/>
  <c r="B7060" i="14" a="1"/>
  <c r="B7407" i="14" a="1"/>
  <c r="B7229" i="14" a="1"/>
  <c r="B7142" i="14" a="1"/>
  <c r="B7524" i="14" a="1"/>
  <c r="B7236" i="14" a="1"/>
  <c r="B8004" i="14" a="1"/>
  <c r="B7101" i="14" a="1"/>
  <c r="B6892" i="14" a="1"/>
  <c r="B7187" i="14" a="1"/>
  <c r="B7035" i="14" a="1"/>
  <c r="B7131" i="14" a="1"/>
  <c r="B6952" i="14" a="1"/>
  <c r="B7152" i="14" a="1"/>
  <c r="B6936" i="14" a="1"/>
  <c r="B7219" i="14" a="1"/>
  <c r="B7033" i="14" a="1"/>
  <c r="B6919" i="14" a="1"/>
  <c r="B6820" i="14" a="1"/>
  <c r="B6748" i="14" a="1"/>
  <c r="B7172" i="14" a="1"/>
  <c r="B7015" i="14" a="1"/>
  <c r="B6857" i="14" a="1"/>
  <c r="B7205" i="14" a="1"/>
  <c r="B6942" i="14" a="1"/>
  <c r="B6825" i="14" a="1"/>
  <c r="B6753" i="14" a="1"/>
  <c r="B7180" i="14" a="1"/>
  <c r="B7038" i="14" a="1"/>
  <c r="B7741" i="14" a="1"/>
  <c r="B6920" i="14" a="1"/>
  <c r="B6715" i="14" a="1"/>
  <c r="B6569" i="14" a="1"/>
  <c r="B6425" i="14" a="1"/>
  <c r="B6331" i="14" a="1"/>
  <c r="B6994" i="14" a="1"/>
  <c r="B6683" i="14" a="1"/>
  <c r="B6496" i="14" a="1"/>
  <c r="B7228" i="14" a="1"/>
  <c r="B6842" i="14" a="1"/>
  <c r="B6690" i="14" a="1"/>
  <c r="B6594" i="14" a="1"/>
  <c r="B7126" i="14" a="1"/>
  <c r="B6800" i="14" a="1"/>
  <c r="B6649" i="14" a="1"/>
  <c r="B6508" i="14" a="1"/>
  <c r="B7011" i="14" a="1"/>
  <c r="B6713" i="14" a="1"/>
  <c r="B6514" i="14" a="1"/>
  <c r="B7123" i="14" a="1"/>
  <c r="B6788" i="14" a="1"/>
  <c r="B6664" i="14" a="1"/>
  <c r="B6553" i="14" a="1"/>
  <c r="B6409" i="14" a="1"/>
  <c r="B6946" i="14" a="1"/>
  <c r="B6703" i="14" a="1"/>
  <c r="B6546" i="14" a="1"/>
  <c r="B6402" i="14" a="1"/>
  <c r="B8079" i="14" a="1"/>
  <c r="B8120" i="14" a="1"/>
  <c r="B8010" i="14" a="1"/>
  <c r="B7866" i="14" a="1"/>
  <c r="B7705" i="14" a="1"/>
  <c r="B7597" i="14" a="1"/>
  <c r="B8080" i="14" a="1"/>
  <c r="B7882" i="14" a="1"/>
  <c r="B7685" i="14" a="1"/>
  <c r="B8009" i="14" a="1"/>
  <c r="B7913" i="14" a="1"/>
  <c r="B7817" i="14" a="1"/>
  <c r="B7691" i="14" a="1"/>
  <c r="B7992" i="14" a="1"/>
  <c r="B7848" i="14" a="1"/>
  <c r="B7723" i="14" a="1"/>
  <c r="B8008" i="14" a="1"/>
  <c r="B7716" i="14" a="1"/>
  <c r="B7601" i="14" a="1"/>
  <c r="B8050" i="14" a="1"/>
  <c r="B7951" i="14" a="1"/>
  <c r="B7855" i="14" a="1"/>
  <c r="B7759" i="14" a="1"/>
  <c r="B7637" i="14" a="1"/>
  <c r="B7982" i="14" a="1"/>
  <c r="B7838" i="14" a="1"/>
  <c r="B7682" i="14" a="1"/>
  <c r="B7582" i="14" a="1"/>
  <c r="B8101" i="14" a="1"/>
  <c r="B7852" i="14" a="1"/>
  <c r="B7634" i="14" a="1"/>
  <c r="B7562" i="14" a="1"/>
  <c r="B8122" i="14" a="1"/>
  <c r="B7979" i="14" a="1"/>
  <c r="B7883" i="14" a="1"/>
  <c r="B7787" i="14" a="1"/>
  <c r="B7673" i="14" a="1"/>
  <c r="B7560" i="14" a="1"/>
  <c r="B7989" i="14" a="1"/>
  <c r="B7541" i="14" a="1"/>
  <c r="B7860" i="14" a="1"/>
  <c r="B7505" i="14" a="1"/>
  <c r="B7548" i="14" a="1"/>
  <c r="B8013" i="14" a="1"/>
  <c r="B8123" i="14" a="1"/>
  <c r="B7626" i="14" a="1"/>
  <c r="B7495" i="14" a="1"/>
  <c r="B7846" i="14" a="1"/>
  <c r="B7408" i="14" a="1"/>
  <c r="B7335" i="14" a="1"/>
  <c r="B7263" i="14" a="1"/>
  <c r="B7845" i="14" a="1"/>
  <c r="B7527" i="14" a="1"/>
  <c r="B8065" i="14" a="1"/>
  <c r="B7507" i="14" a="1"/>
  <c r="B7387" i="14" a="1"/>
  <c r="B8112" i="14" a="1"/>
  <c r="B7306" i="14" a="1"/>
  <c r="B7063" i="14" a="1"/>
  <c r="B7304" i="14" a="1"/>
  <c r="B7964" i="14" a="1"/>
  <c r="B7384" i="14" a="1"/>
  <c r="B7812" i="14" a="1"/>
  <c r="B7312" i="14" a="1"/>
  <c r="B7391" i="14" a="1"/>
  <c r="B7499" i="14" a="1"/>
  <c r="B7398" i="14" a="1"/>
  <c r="B7285" i="14" a="1"/>
  <c r="B7053" i="14" a="1"/>
  <c r="B7388" i="14" a="1"/>
  <c r="B7222" i="14" a="1"/>
  <c r="B7135" i="14" a="1"/>
  <c r="B7471" i="14" a="1"/>
  <c r="B7221" i="14" a="1"/>
  <c r="B7599" i="14" a="1"/>
  <c r="B7090" i="14" a="1"/>
  <c r="B7596" i="14" a="1"/>
  <c r="B7175" i="14" a="1"/>
  <c r="B7018" i="14" a="1"/>
  <c r="B7120" i="14" a="1"/>
  <c r="B6944" i="14" a="1"/>
  <c r="B7130" i="14" a="1"/>
  <c r="B6905" i="14" a="1"/>
  <c r="B7206" i="14" a="1"/>
  <c r="B7007" i="14" a="1"/>
  <c r="B6912" i="14" a="1"/>
  <c r="B6814" i="14" a="1"/>
  <c r="B6742" i="14" a="1"/>
  <c r="B7160" i="14" a="1"/>
  <c r="B7006" i="14" a="1"/>
  <c r="B6850" i="14" a="1"/>
  <c r="B7192" i="14" a="1"/>
  <c r="B6918" i="14" a="1"/>
  <c r="B6819" i="14" a="1"/>
  <c r="B6747" i="14" a="1"/>
  <c r="B8141" i="14" a="1"/>
  <c r="B8073" i="14" a="1"/>
  <c r="B8114" i="14" a="1"/>
  <c r="B7994" i="14" a="1"/>
  <c r="B7850" i="14" a="1"/>
  <c r="B7692" i="14" a="1"/>
  <c r="B7591" i="14" a="1"/>
  <c r="B8070" i="14" a="1"/>
  <c r="B7858" i="14" a="1"/>
  <c r="B7672" i="14" a="1"/>
  <c r="B8001" i="14" a="1"/>
  <c r="B7905" i="14" a="1"/>
  <c r="B7809" i="14" a="1"/>
  <c r="B7678" i="14" a="1"/>
  <c r="B7976" i="14" a="1"/>
  <c r="B7832" i="14" a="1"/>
  <c r="B7710" i="14" a="1"/>
  <c r="B7984" i="14" a="1"/>
  <c r="B7703" i="14" a="1"/>
  <c r="B7595" i="14" a="1"/>
  <c r="B8040" i="14" a="1"/>
  <c r="B7943" i="14" a="1"/>
  <c r="B7847" i="14" a="1"/>
  <c r="B7751" i="14" a="1"/>
  <c r="B8125" i="14" a="1"/>
  <c r="B7974" i="14" a="1"/>
  <c r="B7830" i="14" a="1"/>
  <c r="B7669" i="14" a="1"/>
  <c r="B7576" i="14" a="1"/>
  <c r="B8092" i="14" a="1"/>
  <c r="B7828" i="14" a="1"/>
  <c r="B7628" i="14" a="1"/>
  <c r="B7556" i="14" a="1"/>
  <c r="B8111" i="14" a="1"/>
  <c r="B7971" i="14" a="1"/>
  <c r="B7875" i="14" a="1"/>
  <c r="B7779" i="14" a="1"/>
  <c r="B7660" i="14" a="1"/>
  <c r="B7506" i="14" a="1"/>
  <c r="B7957" i="14" a="1"/>
  <c r="B7531" i="14" a="1"/>
  <c r="B7796" i="14" a="1"/>
  <c r="B7497" i="14" a="1"/>
  <c r="B7539" i="14" a="1"/>
  <c r="B7981" i="14" a="1"/>
  <c r="B8082" i="14" a="1"/>
  <c r="B7614" i="14" a="1"/>
  <c r="B7488" i="14" a="1"/>
  <c r="B7750" i="14" a="1"/>
  <c r="B7401" i="14" a="1"/>
  <c r="B7329" i="14" a="1"/>
  <c r="B7257" i="14" a="1"/>
  <c r="B7813" i="14" a="1"/>
  <c r="B7518" i="14" a="1"/>
  <c r="B8029" i="14" a="1"/>
  <c r="B7492" i="14" a="1"/>
  <c r="B7381" i="14" a="1"/>
  <c r="B7844" i="14" a="1"/>
  <c r="B7297" i="14" a="1"/>
  <c r="B7050" i="14" a="1"/>
  <c r="B7289" i="14" a="1"/>
  <c r="B7836" i="14" a="1"/>
  <c r="B7374" i="14" a="1"/>
  <c r="B7623" i="14" a="1"/>
  <c r="B7303" i="14" a="1"/>
  <c r="B7373" i="14" a="1"/>
  <c r="B7460" i="14" a="1"/>
  <c r="B7390" i="14" a="1"/>
  <c r="B7270" i="14" a="1"/>
  <c r="B7040" i="14" a="1"/>
  <c r="B7370" i="14" a="1"/>
  <c r="B7214" i="14" a="1"/>
  <c r="B7128" i="14" a="1"/>
  <c r="B7431" i="14" a="1"/>
  <c r="B7185" i="14" a="1"/>
  <c r="B7470" i="14" a="1"/>
  <c r="B7062" i="14" a="1"/>
  <c r="B7467" i="14" a="1"/>
  <c r="B7165" i="14" a="1"/>
  <c r="B7009" i="14" a="1"/>
  <c r="B8139" i="14" a="1"/>
  <c r="B8067" i="14" a="1"/>
  <c r="B8108" i="14" a="1"/>
  <c r="B7986" i="14" a="1"/>
  <c r="B7842" i="14" a="1"/>
  <c r="B7679" i="14" a="1"/>
  <c r="B7585" i="14" a="1"/>
  <c r="B8062" i="14" a="1"/>
  <c r="B7834" i="14" a="1"/>
  <c r="B7665" i="14" a="1"/>
  <c r="B7993" i="14" a="1"/>
  <c r="B7897" i="14" a="1"/>
  <c r="B7801" i="14" a="1"/>
  <c r="B7671" i="14" a="1"/>
  <c r="B7968" i="14" a="1"/>
  <c r="B7824" i="14" a="1"/>
  <c r="B7697" i="14" a="1"/>
  <c r="B7960" i="14" a="1"/>
  <c r="B7690" i="14" a="1"/>
  <c r="B7589" i="14" a="1"/>
  <c r="B8032" i="14" a="1"/>
  <c r="B7935" i="14" a="1"/>
  <c r="B7839" i="14" a="1"/>
  <c r="B7744" i="14" a="1"/>
  <c r="B8116" i="14" a="1"/>
  <c r="B7958" i="14" a="1"/>
  <c r="B7814" i="14" a="1"/>
  <c r="B7656" i="14" a="1"/>
  <c r="B7570" i="14" a="1"/>
  <c r="B8072" i="14" a="1"/>
  <c r="B7804" i="14" a="1"/>
  <c r="B7622" i="14" a="1"/>
  <c r="B7550" i="14" a="1"/>
  <c r="B8100" i="14" a="1"/>
  <c r="B7963" i="14" a="1"/>
  <c r="B7867" i="14" a="1"/>
  <c r="B7771" i="14" a="1"/>
  <c r="B7653" i="14" a="1"/>
  <c r="B7498" i="14" a="1"/>
  <c r="B7925" i="14" a="1"/>
  <c r="B7523" i="14" a="1"/>
  <c r="B7764" i="14" a="1"/>
  <c r="B7490" i="14" a="1"/>
  <c r="B7530" i="14" a="1"/>
  <c r="B7949" i="14" a="1"/>
  <c r="B8046" i="14" a="1"/>
  <c r="B7602" i="14" a="1"/>
  <c r="B7481" i="14" a="1"/>
  <c r="B7721" i="14" a="1"/>
  <c r="B7395" i="14" a="1"/>
  <c r="B7323" i="14" a="1"/>
  <c r="B7251" i="14" a="1"/>
  <c r="B7781" i="14" a="1"/>
  <c r="B7501" i="14" a="1"/>
  <c r="B7997" i="14" a="1"/>
  <c r="B7485" i="14" a="1"/>
  <c r="B7375" i="14" a="1"/>
  <c r="B7720" i="14" a="1"/>
  <c r="B7282" i="14" a="1"/>
  <c r="B7037" i="14" a="1"/>
  <c r="B7280" i="14" a="1"/>
  <c r="B7713" i="14" a="1"/>
  <c r="B7366" i="14" a="1"/>
  <c r="B7575" i="14" a="1"/>
  <c r="B7288" i="14" a="1"/>
  <c r="B7355" i="14" a="1"/>
  <c r="B7446" i="14" a="1"/>
  <c r="B7380" i="14" a="1"/>
  <c r="B7261" i="14" a="1"/>
  <c r="B7027" i="14" a="1"/>
  <c r="B7352" i="14" a="1"/>
  <c r="B7207" i="14" a="1"/>
  <c r="B7121" i="14" a="1"/>
  <c r="B7418" i="14" a="1"/>
  <c r="B7149" i="14" a="1"/>
  <c r="B7468" i="14" a="1"/>
  <c r="B7054" i="14" a="1"/>
  <c r="B7414" i="14" a="1"/>
  <c r="B7153" i="14" a="1"/>
  <c r="B7001" i="14" a="1"/>
  <c r="B7088" i="14" a="1"/>
  <c r="B7553" i="14" a="1"/>
  <c r="B7109" i="14" a="1"/>
  <c r="B6871" i="14" a="1"/>
  <c r="B7173" i="14" a="1"/>
  <c r="B6991" i="14" a="1"/>
  <c r="B6897" i="14" a="1"/>
  <c r="B6802" i="14" a="1"/>
  <c r="B6730" i="14" a="1"/>
  <c r="B7139" i="14" a="1"/>
  <c r="B6982" i="14" a="1"/>
  <c r="B7517" i="14" a="1"/>
  <c r="B7148" i="14" a="1"/>
  <c r="B6903" i="14" a="1"/>
  <c r="B6807" i="14" a="1"/>
  <c r="B7428" i="14" a="1"/>
  <c r="B7146" i="14" a="1"/>
  <c r="B7012" i="14" a="1"/>
  <c r="B7201" i="14" a="1"/>
  <c r="B6855" i="14" a="1"/>
  <c r="B6675" i="14" a="1"/>
  <c r="B8133" i="14" a="1"/>
  <c r="B8061" i="14" a="1"/>
  <c r="B8102" i="14" a="1"/>
  <c r="B7970" i="14" a="1"/>
  <c r="B7826" i="14" a="1"/>
  <c r="B7666" i="14" a="1"/>
  <c r="B7579" i="14" a="1"/>
  <c r="B8052" i="14" a="1"/>
  <c r="B7810" i="14" a="1"/>
  <c r="B7652" i="14" a="1"/>
  <c r="B7985" i="14" a="1"/>
  <c r="B7889" i="14" a="1"/>
  <c r="B7793" i="14" a="1"/>
  <c r="B8107" i="14" a="1"/>
  <c r="B7952" i="14" a="1"/>
  <c r="B7808" i="14" a="1"/>
  <c r="B7684" i="14" a="1"/>
  <c r="B7936" i="14" a="1"/>
  <c r="B7683" i="14" a="1"/>
  <c r="B7583" i="14" a="1"/>
  <c r="B8023" i="14" a="1"/>
  <c r="B7927" i="14" a="1"/>
  <c r="B7831" i="14" a="1"/>
  <c r="B7736" i="14" a="1"/>
  <c r="B8105" i="14" a="1"/>
  <c r="B7950" i="14" a="1"/>
  <c r="B7806" i="14" a="1"/>
  <c r="B7643" i="14" a="1"/>
  <c r="B7564" i="14" a="1"/>
  <c r="B8054" i="14" a="1"/>
  <c r="B7780" i="14" a="1"/>
  <c r="B7616" i="14" a="1"/>
  <c r="B7544" i="14" a="1"/>
  <c r="B8081" i="14" a="1"/>
  <c r="B7955" i="14" a="1"/>
  <c r="B7859" i="14" a="1"/>
  <c r="B7763" i="14" a="1"/>
  <c r="B7640" i="14" a="1"/>
  <c r="B7491" i="14" a="1"/>
  <c r="B7893" i="14" a="1"/>
  <c r="B7513" i="14" a="1"/>
  <c r="B7734" i="14" a="1"/>
  <c r="B8124" i="14" a="1"/>
  <c r="B7521" i="14" a="1"/>
  <c r="B7917" i="14" a="1"/>
  <c r="B8012" i="14" a="1"/>
  <c r="B7590" i="14" a="1"/>
  <c r="B7459" i="14" a="1"/>
  <c r="B7651" i="14" a="1"/>
  <c r="B7389" i="14" a="1"/>
  <c r="B7317" i="14" a="1"/>
  <c r="B7245" i="14" a="1"/>
  <c r="B7749" i="14" a="1"/>
  <c r="B7494" i="14" a="1"/>
  <c r="B7965" i="14" a="1"/>
  <c r="B7478" i="14" a="1"/>
  <c r="B7369" i="14" a="1"/>
  <c r="B7635" i="14" a="1"/>
  <c r="B7273" i="14" a="1"/>
  <c r="B7024" i="14" a="1"/>
  <c r="B7265" i="14" a="1"/>
  <c r="B7632" i="14" a="1"/>
  <c r="B7356" i="14" a="1"/>
  <c r="B7447" i="14" a="1"/>
  <c r="B7279" i="14" a="1"/>
  <c r="B7337" i="14" a="1"/>
  <c r="B7433" i="14" a="1"/>
  <c r="B7372" i="14" a="1"/>
  <c r="B7246" i="14" a="1"/>
  <c r="B7014" i="14" a="1"/>
  <c r="B7334" i="14" a="1"/>
  <c r="B7200" i="14" a="1"/>
  <c r="B7114" i="14" a="1"/>
  <c r="B7397" i="14" a="1"/>
  <c r="B7113" i="14" a="1"/>
  <c r="B7378" i="14" a="1"/>
  <c r="B7036" i="14" a="1"/>
  <c r="B7376" i="14" a="1"/>
  <c r="B7144" i="14" a="1"/>
  <c r="B6993" i="14" a="1"/>
  <c r="B7078" i="14" a="1"/>
  <c r="B7454" i="14" a="1"/>
  <c r="B7077" i="14" a="1"/>
  <c r="B6858" i="14" a="1"/>
  <c r="B7162" i="14" a="1"/>
  <c r="B6983" i="14" a="1"/>
  <c r="B6890" i="14" a="1"/>
  <c r="B6796" i="14" a="1"/>
  <c r="B6724" i="14" a="1"/>
  <c r="B7129" i="14" a="1"/>
  <c r="B6974" i="14" a="1"/>
  <c r="B7440" i="14" a="1"/>
  <c r="B7127" i="14" a="1"/>
  <c r="B6896" i="14" a="1"/>
  <c r="B6801" i="14" a="1"/>
  <c r="B7386" i="14" a="1"/>
  <c r="B7136" i="14" a="1"/>
  <c r="B6996" i="14" a="1"/>
  <c r="B7167" i="14" a="1"/>
  <c r="B6834" i="14" a="1"/>
  <c r="B6667" i="14" a="1"/>
  <c r="B6523" i="14" a="1"/>
  <c r="B6379" i="14" a="1"/>
  <c r="B6307" i="14" a="1"/>
  <c r="B6866" i="14" a="1"/>
  <c r="B6588" i="14" a="1"/>
  <c r="B6444" i="14" a="1"/>
  <c r="B7066" i="14" a="1"/>
  <c r="B6770" i="14" a="1"/>
  <c r="B6658" i="14" a="1"/>
  <c r="B6548" i="14" a="1"/>
  <c r="B6931" i="14" a="1"/>
  <c r="B6739" i="14" a="1"/>
  <c r="B6601" i="14" a="1"/>
  <c r="B6456" i="14" a="1"/>
  <c r="B6862" i="14" a="1"/>
  <c r="B6617" i="14" a="1"/>
  <c r="B6462" i="14" a="1"/>
  <c r="B6947" i="14" a="1"/>
  <c r="B6738" i="14" a="1"/>
  <c r="B6632" i="14" a="1"/>
  <c r="B6507" i="14" a="1"/>
  <c r="B7181" i="14" a="1"/>
  <c r="B6849" i="14" a="1"/>
  <c r="B6655" i="14" a="1"/>
  <c r="B6500" i="14" a="1"/>
  <c r="B7890" i="14" a="1"/>
  <c r="B8025" i="14" a="1"/>
  <c r="B7738" i="14" a="1"/>
  <c r="B7871" i="14" a="1"/>
  <c r="B7594" i="14" a="1"/>
  <c r="B7995" i="14" a="1"/>
  <c r="B7658" i="14" a="1"/>
  <c r="B7700" i="14" a="1"/>
  <c r="B7909" i="14" a="1"/>
  <c r="B7399" i="14" a="1"/>
  <c r="B7403" i="14" a="1"/>
  <c r="B7346" i="14" a="1"/>
  <c r="B7309" i="14" a="1"/>
  <c r="B7150" i="14" a="1"/>
  <c r="B7111" i="14" a="1"/>
  <c r="B7141" i="14" a="1"/>
  <c r="B6960" i="14" a="1"/>
  <c r="B6927" i="14" a="1"/>
  <c r="B7182" i="14" a="1"/>
  <c r="B7217" i="14" a="1"/>
  <c r="B6759" i="14" a="1"/>
  <c r="B6881" i="14" a="1"/>
  <c r="B6723" i="14" a="1"/>
  <c r="B6418" i="14" a="1"/>
  <c r="B6933" i="14" a="1"/>
  <c r="B6483" i="14" a="1"/>
  <c r="B6833" i="14" a="1"/>
  <c r="B6581" i="14" a="1"/>
  <c r="B6791" i="14" a="1"/>
  <c r="B6495" i="14" a="1"/>
  <c r="B6689" i="14" a="1"/>
  <c r="B7188" i="14" a="1"/>
  <c r="B6720" i="14" a="1"/>
  <c r="B6527" i="14" a="1"/>
  <c r="B6964" i="14" a="1"/>
  <c r="B6607" i="14" a="1"/>
  <c r="B6382" i="14" a="1"/>
  <c r="B6310" i="14" a="1"/>
  <c r="B7216" i="14" a="1"/>
  <c r="B6860" i="14" a="1"/>
  <c r="B6671" i="14" a="1"/>
  <c r="B6493" i="14" a="1"/>
  <c r="B7242" i="14" a="1"/>
  <c r="B6785" i="14" a="1"/>
  <c r="B6550" i="14" a="1"/>
  <c r="B6406" i="14" a="1"/>
  <c r="B6320" i="14" a="1"/>
  <c r="B7427" i="14" a="1"/>
  <c r="B6458" i="14" a="1"/>
  <c r="B6276" i="14" a="1"/>
  <c r="B6764" i="14" a="1"/>
  <c r="B6241" i="14" a="1"/>
  <c r="B6846" i="14" a="1"/>
  <c r="B6390" i="14" a="1"/>
  <c r="B6226" i="14" a="1"/>
  <c r="B6472" i="14" a="1"/>
  <c r="B6273" i="14" a="1"/>
  <c r="B6717" i="14" a="1"/>
  <c r="B6264" i="14" a="1"/>
  <c r="B6652" i="14" a="1"/>
  <c r="B6231" i="14" a="1"/>
  <c r="B6145" i="14" a="1"/>
  <c r="B6055" i="14" a="1"/>
  <c r="B6786" i="14" a="1"/>
  <c r="B6348" i="14" a="1"/>
  <c r="B6130" i="14" a="1"/>
  <c r="B6551" i="14" a="1"/>
  <c r="B6114" i="14" a="1"/>
  <c r="B6479" i="14" a="1"/>
  <c r="B6199" i="14" a="1"/>
  <c r="B6107" i="14" a="1"/>
  <c r="B6034" i="14" a="1"/>
  <c r="B6092" i="14" a="1"/>
  <c r="B6867" i="14" a="1"/>
  <c r="B6071" i="14" a="1"/>
  <c r="B5899" i="14" a="1"/>
  <c r="B5812" i="14" a="1"/>
  <c r="B6125" i="14" a="1"/>
  <c r="B5962" i="14" a="1"/>
  <c r="B5866" i="14" a="1"/>
  <c r="B6059" i="14" a="1"/>
  <c r="B5847" i="14" a="1"/>
  <c r="B5775" i="14" a="1"/>
  <c r="B6556" i="14" a="1"/>
  <c r="B6018" i="14" a="1"/>
  <c r="B5881" i="14" a="1"/>
  <c r="B6135" i="14" a="1"/>
  <c r="B5960" i="14" a="1"/>
  <c r="B5858" i="14" a="1"/>
  <c r="B5786" i="14" a="1"/>
  <c r="B5714" i="14" a="1"/>
  <c r="B5642" i="14" a="1"/>
  <c r="B6201" i="14" a="1"/>
  <c r="B6008" i="14" a="1"/>
  <c r="B6371" i="14" a="1"/>
  <c r="B6005" i="14" a="1"/>
  <c r="B6909" i="14" a="1"/>
  <c r="B6104" i="14" a="1"/>
  <c r="B5956" i="14" a="1"/>
  <c r="B5861" i="14" a="1"/>
  <c r="B5789" i="14" a="1"/>
  <c r="B5717" i="14" a="1"/>
  <c r="B6162" i="14" a="1"/>
  <c r="B5694" i="14" a="1"/>
  <c r="B5476" i="14" a="1"/>
  <c r="B5188" i="14" a="1"/>
  <c r="B5755" i="14" a="1"/>
  <c r="B5556" i="14" a="1"/>
  <c r="B5412" i="14" a="1"/>
  <c r="B5268" i="14" a="1"/>
  <c r="B5121" i="14" a="1"/>
  <c r="B5862" i="14" a="1"/>
  <c r="B5595" i="14" a="1"/>
  <c r="B5499" i="14" a="1"/>
  <c r="B5403" i="14" a="1"/>
  <c r="B5307" i="14" a="1"/>
  <c r="B5211" i="14" a="1"/>
  <c r="B5081" i="14" a="1"/>
  <c r="B5736" i="14" a="1"/>
  <c r="B5506" i="14" a="1"/>
  <c r="B5218" i="14" a="1"/>
  <c r="B6054" i="14" a="1"/>
  <c r="B5674" i="14" a="1"/>
  <c r="B5514" i="14" a="1"/>
  <c r="B5370" i="14" a="1"/>
  <c r="B7778" i="14" a="1"/>
  <c r="B7953" i="14" a="1"/>
  <c r="B8128" i="14" a="1"/>
  <c r="B7799" i="14" a="1"/>
  <c r="B7540" i="14" a="1"/>
  <c r="B7923" i="14" a="1"/>
  <c r="B8134" i="14" a="1"/>
  <c r="B7537" i="14" a="1"/>
  <c r="B7636" i="14" a="1"/>
  <c r="B7345" i="14" a="1"/>
  <c r="B7225" i="14" a="1"/>
  <c r="B7535" i="14" a="1"/>
  <c r="B7143" i="14" a="1"/>
  <c r="B7079" i="14" a="1"/>
  <c r="B6930" i="14" a="1"/>
  <c r="B7098" i="14" a="1"/>
  <c r="B6884" i="14" a="1"/>
  <c r="B6904" i="14" a="1"/>
  <c r="B7151" i="14" a="1"/>
  <c r="B7170" i="14" a="1"/>
  <c r="B7648" i="14" a="1"/>
  <c r="B6861" i="14" a="1"/>
  <c r="B6699" i="14" a="1"/>
  <c r="B6405" i="14" a="1"/>
  <c r="B6917" i="14" a="1"/>
  <c r="B6470" i="14" a="1"/>
  <c r="B6822" i="14" a="1"/>
  <c r="B6574" i="14" a="1"/>
  <c r="B6780" i="14" a="1"/>
  <c r="B6482" i="14" a="1"/>
  <c r="B6665" i="14" a="1"/>
  <c r="B7155" i="14" a="1"/>
  <c r="B6696" i="14" a="1"/>
  <c r="B6520" i="14" a="1"/>
  <c r="B6928" i="14" a="1"/>
  <c r="B6572" i="14" a="1"/>
  <c r="B6376" i="14" a="1"/>
  <c r="B6304" i="14" a="1"/>
  <c r="B7147" i="14" a="1"/>
  <c r="B6839" i="14" a="1"/>
  <c r="B6647" i="14" a="1"/>
  <c r="B6480" i="14" a="1"/>
  <c r="B7203" i="14" a="1"/>
  <c r="B6774" i="14" a="1"/>
  <c r="B6537" i="14" a="1"/>
  <c r="B6393" i="14" a="1"/>
  <c r="B6314" i="14" a="1"/>
  <c r="B7177" i="14" a="1"/>
  <c r="B6419" i="14" a="1"/>
  <c r="B6258" i="14" a="1"/>
  <c r="B6726" i="14" a="1"/>
  <c r="B6234" i="14" a="1"/>
  <c r="B6804" i="14" a="1"/>
  <c r="B6377" i="14" a="1"/>
  <c r="B6190" i="14" a="1"/>
  <c r="B6433" i="14" a="1"/>
  <c r="B6255" i="14" a="1"/>
  <c r="B6685" i="14" a="1"/>
  <c r="B6232" i="14" a="1"/>
  <c r="B6620" i="14" a="1"/>
  <c r="B6224" i="14" a="1"/>
  <c r="B6138" i="14" a="1"/>
  <c r="B6049" i="14" a="1"/>
  <c r="B6710" i="14" a="1"/>
  <c r="B6336" i="14" a="1"/>
  <c r="B6116" i="14" a="1"/>
  <c r="B6499" i="14" a="1"/>
  <c r="B6101" i="14" a="1"/>
  <c r="B6459" i="14" a="1"/>
  <c r="B6192" i="14" a="1"/>
  <c r="B6100" i="14" a="1"/>
  <c r="B7250" i="14" a="1"/>
  <c r="B6081" i="14" a="1"/>
  <c r="B6708" i="14" a="1"/>
  <c r="B6060" i="14" a="1"/>
  <c r="B5891" i="14" a="1"/>
  <c r="B5806" i="14" a="1"/>
  <c r="B6090" i="14" a="1"/>
  <c r="B5954" i="14" a="1"/>
  <c r="B6827" i="14" a="1"/>
  <c r="B6048" i="14" a="1"/>
  <c r="B5841" i="14" a="1"/>
  <c r="B5769" i="14" a="1"/>
  <c r="B6347" i="14" a="1"/>
  <c r="B6009" i="14" a="1"/>
  <c r="B5873" i="14" a="1"/>
  <c r="B6121" i="14" a="1"/>
  <c r="B5952" i="14" a="1"/>
  <c r="B5852" i="14" a="1"/>
  <c r="B5780" i="14" a="1"/>
  <c r="B5708" i="14" a="1"/>
  <c r="B5636" i="14" a="1"/>
  <c r="B6180" i="14" a="1"/>
  <c r="B5991" i="14" a="1"/>
  <c r="B6323" i="14" a="1"/>
  <c r="B5989" i="14" a="1"/>
  <c r="B6735" i="14" a="1"/>
  <c r="B6083" i="14" a="1"/>
  <c r="B5948" i="14" a="1"/>
  <c r="B5855" i="14" a="1"/>
  <c r="B5783" i="14" a="1"/>
  <c r="B5711" i="14" a="1"/>
  <c r="B6108" i="14" a="1"/>
  <c r="B5679" i="14" a="1"/>
  <c r="B5452" i="14" a="1"/>
  <c r="B6980" i="14" a="1"/>
  <c r="B5737" i="14" a="1"/>
  <c r="B5540" i="14" a="1"/>
  <c r="B5396" i="14" a="1"/>
  <c r="B5252" i="14" a="1"/>
  <c r="B5108" i="14" a="1"/>
  <c r="B5838" i="14" a="1"/>
  <c r="B5587" i="14" a="1"/>
  <c r="B5491" i="14" a="1"/>
  <c r="B5395" i="14" a="1"/>
  <c r="B5299" i="14" a="1"/>
  <c r="B5203" i="14" a="1"/>
  <c r="B6096" i="14" a="1"/>
  <c r="B5704" i="14" a="1"/>
  <c r="B5482" i="14" a="1"/>
  <c r="B5194" i="14" a="1"/>
  <c r="B6015" i="14" a="1"/>
  <c r="B5651" i="14" a="1"/>
  <c r="B5498" i="14" a="1"/>
  <c r="B5354" i="14" a="1"/>
  <c r="B5210" i="14" a="1"/>
  <c r="B7725" i="14" a="1"/>
  <c r="B7929" i="14" a="1"/>
  <c r="B8077" i="14" a="1"/>
  <c r="B7775" i="14" a="1"/>
  <c r="B7522" i="14" a="1"/>
  <c r="B7899" i="14" a="1"/>
  <c r="B7956" i="14" a="1"/>
  <c r="B7511" i="14" a="1"/>
  <c r="B7554" i="14" a="1"/>
  <c r="B7333" i="14" a="1"/>
  <c r="B7211" i="14" a="1"/>
  <c r="B7477" i="14" a="1"/>
  <c r="B7086" i="14" a="1"/>
  <c r="B7772" i="14" a="1"/>
  <c r="B6907" i="14" a="1"/>
  <c r="B7000" i="14" a="1"/>
  <c r="B7404" i="14" a="1"/>
  <c r="B6844" i="14" a="1"/>
  <c r="B7058" i="14" a="1"/>
  <c r="B7067" i="14" a="1"/>
  <c r="B7240" i="14" a="1"/>
  <c r="B6848" i="14" a="1"/>
  <c r="B6691" i="14" a="1"/>
  <c r="B6392" i="14" a="1"/>
  <c r="B6878" i="14" a="1"/>
  <c r="B6457" i="14" a="1"/>
  <c r="B6811" i="14" a="1"/>
  <c r="B6561" i="14" a="1"/>
  <c r="B6769" i="14" a="1"/>
  <c r="B6469" i="14" a="1"/>
  <c r="B6641" i="14" a="1"/>
  <c r="B7010" i="14" a="1"/>
  <c r="B6680" i="14" a="1"/>
  <c r="B6494" i="14" a="1"/>
  <c r="B6913" i="14" a="1"/>
  <c r="B6559" i="14" a="1"/>
  <c r="B6370" i="14" a="1"/>
  <c r="B6298" i="14" a="1"/>
  <c r="B7083" i="14" a="1"/>
  <c r="B6828" i="14" a="1"/>
  <c r="B6623" i="14" a="1"/>
  <c r="B6467" i="14" a="1"/>
  <c r="B7138" i="14" a="1"/>
  <c r="B6763" i="14" a="1"/>
  <c r="B6524" i="14" a="1"/>
  <c r="B6380" i="14" a="1"/>
  <c r="B6308" i="14" a="1"/>
  <c r="B7055" i="14" a="1"/>
  <c r="B6404" i="14" a="1"/>
  <c r="B6220" i="14" a="1"/>
  <c r="B6693" i="14" a="1"/>
  <c r="B6227" i="14" a="1"/>
  <c r="B6725" i="14" a="1"/>
  <c r="B6365" i="14" a="1"/>
  <c r="B7314" i="14" a="1"/>
  <c r="B6414" i="14" a="1"/>
  <c r="B6247" i="14" a="1"/>
  <c r="B6621" i="14" a="1"/>
  <c r="B6196" i="14" a="1"/>
  <c r="B6589" i="14" a="1"/>
  <c r="B6217" i="14" a="1"/>
  <c r="B6131" i="14" a="1"/>
  <c r="B6043" i="14" a="1"/>
  <c r="B6678" i="14" a="1"/>
  <c r="B6324" i="14" a="1"/>
  <c r="B6103" i="14" a="1"/>
  <c r="B6440" i="14" a="1"/>
  <c r="B7202" i="14" a="1"/>
  <c r="B6420" i="14" a="1"/>
  <c r="B6185" i="14" a="1"/>
  <c r="B6094" i="14" a="1"/>
  <c r="B6869" i="14" a="1"/>
  <c r="B6041" i="14" a="1"/>
  <c r="B6484" i="14" a="1"/>
  <c r="B6050" i="14" a="1"/>
  <c r="B5875" i="14" a="1"/>
  <c r="B5800" i="14" a="1"/>
  <c r="B6080" i="14" a="1"/>
  <c r="B5946" i="14" a="1"/>
  <c r="B6397" i="14" a="1"/>
  <c r="B6038" i="14" a="1"/>
  <c r="B5835" i="14" a="1"/>
  <c r="B5763" i="14" a="1"/>
  <c r="B6299" i="14" a="1"/>
  <c r="B6001" i="14" a="1"/>
  <c r="B5865" i="14" a="1"/>
  <c r="B6109" i="14" a="1"/>
  <c r="B5944" i="14" a="1"/>
  <c r="B5846" i="14" a="1"/>
  <c r="B5774" i="14" a="1"/>
  <c r="B5702" i="14" a="1"/>
  <c r="B5630" i="14" a="1"/>
  <c r="B6164" i="14" a="1"/>
  <c r="B5967" i="14" a="1"/>
  <c r="B6244" i="14" a="1"/>
  <c r="B5981" i="14" a="1"/>
  <c r="B6606" i="14" a="1"/>
  <c r="B6072" i="14" a="1"/>
  <c r="B5940" i="14" a="1"/>
  <c r="B5849" i="14" a="1"/>
  <c r="B5777" i="14" a="1"/>
  <c r="B5705" i="14" a="1"/>
  <c r="B5959" i="14" a="1"/>
  <c r="B5665" i="14" a="1"/>
  <c r="B5428" i="14" a="1"/>
  <c r="B6161" i="14" a="1"/>
  <c r="B5721" i="14" a="1"/>
  <c r="B5532" i="14" a="1"/>
  <c r="B5388" i="14" a="1"/>
  <c r="B5244" i="14" a="1"/>
  <c r="B5101" i="14" a="1"/>
  <c r="B5814" i="14" a="1"/>
  <c r="B5579" i="14" a="1"/>
  <c r="B5483" i="14" a="1"/>
  <c r="B5387" i="14" a="1"/>
  <c r="B5291" i="14" a="1"/>
  <c r="B5195" i="14" a="1"/>
  <c r="B6016" i="14" a="1"/>
  <c r="B5689" i="14" a="1"/>
  <c r="B5458" i="14" a="1"/>
  <c r="B5172" i="14" a="1"/>
  <c r="B5982" i="14" a="1"/>
  <c r="B5631" i="14" a="1"/>
  <c r="B5490" i="14" a="1"/>
  <c r="B5346" i="14" a="1"/>
  <c r="B5202" i="14" a="1"/>
  <c r="B7627" i="14" a="1"/>
  <c r="B7857" i="14" a="1"/>
  <c r="B7840" i="14" a="1"/>
  <c r="B7696" i="14" a="1"/>
  <c r="B7972" i="14" a="1"/>
  <c r="B7827" i="14" a="1"/>
  <c r="B7605" i="14" a="1"/>
  <c r="B7416" i="14" a="1"/>
  <c r="B7545" i="14" a="1"/>
  <c r="B7327" i="14" a="1"/>
  <c r="B7204" i="14" a="1"/>
  <c r="B7461" i="14" a="1"/>
  <c r="B7073" i="14" a="1"/>
  <c r="B7608" i="14" a="1"/>
  <c r="B6900" i="14" a="1"/>
  <c r="B6976" i="14" a="1"/>
  <c r="B7278" i="14" a="1"/>
  <c r="B6832" i="14" a="1"/>
  <c r="B7032" i="14" a="1"/>
  <c r="B6990" i="14" a="1"/>
  <c r="B7213" i="14" a="1"/>
  <c r="B7286" i="14" a="1"/>
  <c r="B6619" i="14" a="1"/>
  <c r="B6355" i="14" a="1"/>
  <c r="B6792" i="14" a="1"/>
  <c r="B6398" i="14" a="1"/>
  <c r="B6722" i="14" a="1"/>
  <c r="B7515" i="14" a="1"/>
  <c r="B6697" i="14" a="1"/>
  <c r="B7486" i="14" a="1"/>
  <c r="B6593" i="14" a="1"/>
  <c r="B6986" i="14" a="1"/>
  <c r="B6672" i="14" a="1"/>
  <c r="B6455" i="14" a="1"/>
  <c r="B6898" i="14" a="1"/>
  <c r="B6533" i="14" a="1"/>
  <c r="B6364" i="14" a="1"/>
  <c r="B6292" i="14" a="1"/>
  <c r="B7056" i="14" a="1"/>
  <c r="B6817" i="14" a="1"/>
  <c r="B6599" i="14" a="1"/>
  <c r="B6460" i="14" a="1"/>
  <c r="B7022" i="14" a="1"/>
  <c r="B6734" i="14" a="1"/>
  <c r="B6511" i="14" a="1"/>
  <c r="B6374" i="14" a="1"/>
  <c r="B6302" i="14" a="1"/>
  <c r="B6962" i="14" a="1"/>
  <c r="B6391" i="14" a="1"/>
  <c r="B6184" i="14" a="1"/>
  <c r="B6661" i="14" a="1"/>
  <c r="B6219" i="14" a="1"/>
  <c r="B6692" i="14" a="1"/>
  <c r="B6353" i="14" a="1"/>
  <c r="B6941" i="14" a="1"/>
  <c r="B6401" i="14" a="1"/>
  <c r="B6240" i="14" a="1"/>
  <c r="B6590" i="14" a="1"/>
  <c r="B6160" i="14" a="1"/>
  <c r="B6563" i="14" a="1"/>
  <c r="B6210" i="14" a="1"/>
  <c r="B6123" i="14" a="1"/>
  <c r="B6037" i="14" a="1"/>
  <c r="B6646" i="14" a="1"/>
  <c r="B6312" i="14" a="1"/>
  <c r="B7212" i="14" a="1"/>
  <c r="B6407" i="14" a="1"/>
  <c r="B7074" i="14" a="1"/>
  <c r="B6285" i="14" a="1"/>
  <c r="B6177" i="14" a="1"/>
  <c r="B6088" i="14" a="1"/>
  <c r="B6709" i="14" a="1"/>
  <c r="B6030" i="14" a="1"/>
  <c r="B6359" i="14" a="1"/>
  <c r="B6039" i="14" a="1"/>
  <c r="B5867" i="14" a="1"/>
  <c r="B6702" i="14" a="1"/>
  <c r="B6069" i="14" a="1"/>
  <c r="B5938" i="14" a="1"/>
  <c r="B6261" i="14" a="1"/>
  <c r="B6028" i="14" a="1"/>
  <c r="B5829" i="14" a="1"/>
  <c r="B5757" i="14" a="1"/>
  <c r="B6207" i="14" a="1"/>
  <c r="B5993" i="14" a="1"/>
  <c r="B6670" i="14" a="1"/>
  <c r="B6098" i="14" a="1"/>
  <c r="B5936" i="14" a="1"/>
  <c r="B5840" i="14" a="1"/>
  <c r="B5768" i="14" a="1"/>
  <c r="B5696" i="14" a="1"/>
  <c r="B5624" i="14" a="1"/>
  <c r="B6147" i="14" a="1"/>
  <c r="B5943" i="14" a="1"/>
  <c r="B6216" i="14" a="1"/>
  <c r="B5965" i="14" a="1"/>
  <c r="B6502" i="14" a="1"/>
  <c r="B6062" i="14" a="1"/>
  <c r="B5932" i="14" a="1"/>
  <c r="B5843" i="14" a="1"/>
  <c r="B5771" i="14" a="1"/>
  <c r="B5699" i="14" a="1"/>
  <c r="B5927" i="14" a="1"/>
  <c r="B5655" i="14" a="1"/>
  <c r="B5404" i="14" a="1"/>
  <c r="B6065" i="14" a="1"/>
  <c r="B5692" i="14" a="1"/>
  <c r="B5516" i="14" a="1"/>
  <c r="B5372" i="14" a="1"/>
  <c r="B5228" i="14" a="1"/>
  <c r="B5088" i="14" a="1"/>
  <c r="B5719" i="14" a="1"/>
  <c r="B5571" i="14" a="1"/>
  <c r="B5475" i="14" a="1"/>
  <c r="B5379" i="14" a="1"/>
  <c r="B5283" i="14" a="1"/>
  <c r="B5187" i="14" a="1"/>
  <c r="B5983" i="14" a="1"/>
  <c r="B5676" i="14" a="1"/>
  <c r="B5434" i="14" a="1"/>
  <c r="B5159" i="14" a="1"/>
  <c r="B5950" i="14" a="1"/>
  <c r="B5620" i="14" a="1"/>
  <c r="B5474" i="14" a="1"/>
  <c r="B5330" i="14" a="1"/>
  <c r="B5186" i="14" a="1"/>
  <c r="B7609" i="14" a="1"/>
  <c r="B7833" i="14" a="1"/>
  <c r="B7768" i="14" a="1"/>
  <c r="B7663" i="14" a="1"/>
  <c r="B7900" i="14" a="1"/>
  <c r="B7803" i="14" a="1"/>
  <c r="B7569" i="14" a="1"/>
  <c r="B8039" i="14" a="1"/>
  <c r="B7451" i="14" a="1"/>
  <c r="B7439" i="14" a="1"/>
  <c r="B7463" i="14" a="1"/>
  <c r="B7932" i="14" a="1"/>
  <c r="B7493" i="14" a="1"/>
  <c r="B7325" i="14" a="1"/>
  <c r="B7235" i="14" a="1"/>
  <c r="B6968" i="14" a="1"/>
  <c r="B7231" i="14" a="1"/>
  <c r="B6826" i="14" a="1"/>
  <c r="B7023" i="14" a="1"/>
  <c r="B6966" i="14" a="1"/>
  <c r="B7189" i="14" a="1"/>
  <c r="B7238" i="14" a="1"/>
  <c r="B6595" i="14" a="1"/>
  <c r="B6343" i="14" a="1"/>
  <c r="B6732" i="14" a="1"/>
  <c r="B7645" i="14" a="1"/>
  <c r="B6706" i="14" a="1"/>
  <c r="B7227" i="14" a="1"/>
  <c r="B6673" i="14" a="1"/>
  <c r="B7156" i="14" a="1"/>
  <c r="B6560" i="14" a="1"/>
  <c r="B6965" i="14" a="1"/>
  <c r="B6656" i="14" a="1"/>
  <c r="B6435" i="14" a="1"/>
  <c r="B6818" i="14" a="1"/>
  <c r="B6526" i="14" a="1"/>
  <c r="B6358" i="14" a="1"/>
  <c r="B6286" i="14" a="1"/>
  <c r="B7030" i="14" a="1"/>
  <c r="B6776" i="14" a="1"/>
  <c r="B6591" i="14" a="1"/>
  <c r="B6447" i="14" a="1"/>
  <c r="B6997" i="14" a="1"/>
  <c r="B6701" i="14" a="1"/>
  <c r="B6498" i="14" a="1"/>
  <c r="B6368" i="14" a="1"/>
  <c r="B6296" i="14" a="1"/>
  <c r="B6895" i="14" a="1"/>
  <c r="B6378" i="14" a="1"/>
  <c r="B6148" i="14" a="1"/>
  <c r="B6597" i="14" a="1"/>
  <c r="B6212" i="14" a="1"/>
  <c r="B6660" i="14" a="1"/>
  <c r="B6341" i="14" a="1"/>
  <c r="B6797" i="14" a="1"/>
  <c r="B6375" i="14" a="1"/>
  <c r="B6233" i="14" a="1"/>
  <c r="B6564" i="14" a="1"/>
  <c r="B6124" i="14" a="1"/>
  <c r="B6489" i="14" a="1"/>
  <c r="B6203" i="14" a="1"/>
  <c r="B6110" i="14" a="1"/>
  <c r="B6031" i="14" a="1"/>
  <c r="B6614" i="14" a="1"/>
  <c r="B6300" i="14" a="1"/>
  <c r="B7081" i="14" a="1"/>
  <c r="B6287" i="14" a="1"/>
  <c r="B6977" i="14" a="1"/>
  <c r="B6267" i="14" a="1"/>
  <c r="B6170" i="14" a="1"/>
  <c r="B6082" i="14" a="1"/>
  <c r="B6410" i="14" a="1"/>
  <c r="B6021" i="14" a="1"/>
  <c r="B6311" i="14" a="1"/>
  <c r="B5995" i="14" a="1"/>
  <c r="B5860" i="14" a="1"/>
  <c r="B6357" i="14" a="1"/>
  <c r="B6029" i="14" a="1"/>
  <c r="B5930" i="14" a="1"/>
  <c r="B6230" i="14" a="1"/>
  <c r="B6010" i="14" a="1"/>
  <c r="B5823" i="14" a="1"/>
  <c r="B5751" i="14" a="1"/>
  <c r="B6186" i="14" a="1"/>
  <c r="B5977" i="14" a="1"/>
  <c r="B6463" i="14" a="1"/>
  <c r="B6087" i="14" a="1"/>
  <c r="B5928" i="14" a="1"/>
  <c r="B5834" i="14" a="1"/>
  <c r="B5762" i="14" a="1"/>
  <c r="B5690" i="14" a="1"/>
  <c r="B5618" i="14" a="1"/>
  <c r="B6133" i="14" a="1"/>
  <c r="B5919" i="14" a="1"/>
  <c r="B6194" i="14" a="1"/>
  <c r="B5957" i="14" a="1"/>
  <c r="B6369" i="14" a="1"/>
  <c r="B6051" i="14" a="1"/>
  <c r="B5924" i="14" a="1"/>
  <c r="B5837" i="14" a="1"/>
  <c r="B5765" i="14" a="1"/>
  <c r="B5693" i="14" a="1"/>
  <c r="B5839" i="14" a="1"/>
  <c r="B5644" i="14" a="1"/>
  <c r="B5380" i="14" a="1"/>
  <c r="B6024" i="14" a="1"/>
  <c r="B5677" i="14" a="1"/>
  <c r="B5508" i="14" a="1"/>
  <c r="B5364" i="14" a="1"/>
  <c r="B5220" i="14" a="1"/>
  <c r="B5075" i="14" a="1"/>
  <c r="B5706" i="14" a="1"/>
  <c r="B5563" i="14" a="1"/>
  <c r="B5467" i="14" a="1"/>
  <c r="B5371" i="14" a="1"/>
  <c r="B5275" i="14" a="1"/>
  <c r="B5179" i="14" a="1"/>
  <c r="B5951" i="14" a="1"/>
  <c r="B5662" i="14" a="1"/>
  <c r="B5410" i="14" a="1"/>
  <c r="B5146" i="14" a="1"/>
  <c r="B5918" i="14" a="1"/>
  <c r="B5610" i="14" a="1"/>
  <c r="B5466" i="14" a="1"/>
  <c r="B5322" i="14" a="1"/>
  <c r="B5178" i="14" a="1"/>
  <c r="B7555" i="14" a="1"/>
  <c r="B7761" i="14" a="1"/>
  <c r="B7631" i="14" a="1"/>
  <c r="B8048" i="14" a="1"/>
  <c r="B7693" i="14" a="1"/>
  <c r="B7733" i="14" a="1"/>
  <c r="B7728" i="14" a="1"/>
  <c r="B7473" i="14" a="1"/>
  <c r="B7422" i="14" a="1"/>
  <c r="B7367" i="14" a="1"/>
  <c r="B7412" i="14" a="1"/>
  <c r="B7620" i="14" a="1"/>
  <c r="B7457" i="14" a="1"/>
  <c r="B7284" i="14" a="1"/>
  <c r="B7210" i="14" a="1"/>
  <c r="B7870" i="14" a="1"/>
  <c r="B7183" i="14" a="1"/>
  <c r="B6808" i="14" a="1"/>
  <c r="B6998" i="14" a="1"/>
  <c r="B6910" i="14" a="1"/>
  <c r="B7168" i="14" a="1"/>
  <c r="B6995" i="14" a="1"/>
  <c r="B6582" i="14" a="1"/>
  <c r="B6337" i="14" a="1"/>
  <c r="B6707" i="14" a="1"/>
  <c r="B7358" i="14" a="1"/>
  <c r="B6698" i="14" a="1"/>
  <c r="B7190" i="14" a="1"/>
  <c r="B6657" i="14" a="1"/>
  <c r="B7091" i="14" a="1"/>
  <c r="B6534" i="14" a="1"/>
  <c r="B6929" i="14" a="1"/>
  <c r="B6648" i="14" a="1"/>
  <c r="B6422" i="14" a="1"/>
  <c r="B6787" i="14" a="1"/>
  <c r="B6513" i="14" a="1"/>
  <c r="B6352" i="14" a="1"/>
  <c r="B6280" i="14" a="1"/>
  <c r="B7004" i="14" a="1"/>
  <c r="B6767" i="14" a="1"/>
  <c r="B6578" i="14" a="1"/>
  <c r="B6434" i="14" a="1"/>
  <c r="B6957" i="14" a="1"/>
  <c r="B6677" i="14" a="1"/>
  <c r="B6485" i="14" a="1"/>
  <c r="B6362" i="14" a="1"/>
  <c r="B6290" i="14" a="1"/>
  <c r="B6806" i="14" a="1"/>
  <c r="B6366" i="14" a="1"/>
  <c r="B6113" i="14" a="1"/>
  <c r="B6544" i="14" a="1"/>
  <c r="B6205" i="14" a="1"/>
  <c r="B6628" i="14" a="1"/>
  <c r="B6329" i="14" a="1"/>
  <c r="B6718" i="14" a="1"/>
  <c r="B6363" i="14" a="1"/>
  <c r="B6225" i="14" a="1"/>
  <c r="B6491" i="14" a="1"/>
  <c r="B7137" i="14" a="1"/>
  <c r="B6450" i="14" a="1"/>
  <c r="B6195" i="14" a="1"/>
  <c r="B6097" i="14" a="1"/>
  <c r="B6025" i="14" a="1"/>
  <c r="B6584" i="14" a="1"/>
  <c r="B6281" i="14" a="1"/>
  <c r="B6979" i="14" a="1"/>
  <c r="B6277" i="14" a="1"/>
  <c r="B6815" i="14" a="1"/>
  <c r="B6249" i="14" a="1"/>
  <c r="B6163" i="14" a="1"/>
  <c r="B6076" i="14" a="1"/>
  <c r="B6237" i="14" a="1"/>
  <c r="B6012" i="14" a="1"/>
  <c r="B6270" i="14" a="1"/>
  <c r="B5987" i="14" a="1"/>
  <c r="B5854" i="14" a="1"/>
  <c r="B6309" i="14" a="1"/>
  <c r="B6020" i="14" a="1"/>
  <c r="B5922" i="14" a="1"/>
  <c r="B6208" i="14" a="1"/>
  <c r="B5985" i="14" a="1"/>
  <c r="B5817" i="14" a="1"/>
  <c r="B5745" i="14" a="1"/>
  <c r="B6165" i="14" a="1"/>
  <c r="B5969" i="14" a="1"/>
  <c r="B6394" i="14" a="1"/>
  <c r="B6047" i="14" a="1"/>
  <c r="B5920" i="14" a="1"/>
  <c r="B5828" i="14" a="1"/>
  <c r="B5756" i="14" a="1"/>
  <c r="B5684" i="14" a="1"/>
  <c r="B5612" i="14" a="1"/>
  <c r="B6119" i="14" a="1"/>
  <c r="B5895" i="14" a="1"/>
  <c r="B6175" i="14" a="1"/>
  <c r="B5941" i="14" a="1"/>
  <c r="B6321" i="14" a="1"/>
  <c r="B6022" i="14" a="1"/>
  <c r="B5916" i="14" a="1"/>
  <c r="B5831" i="14" a="1"/>
  <c r="B5759" i="14" a="1"/>
  <c r="B5687" i="14" a="1"/>
  <c r="B5815" i="14" a="1"/>
  <c r="B5634" i="14" a="1"/>
  <c r="B5356" i="14" a="1"/>
  <c r="B5990" i="14" a="1"/>
  <c r="B5653" i="14" a="1"/>
  <c r="B5492" i="14" a="1"/>
  <c r="B5348" i="14" a="1"/>
  <c r="B5204" i="14" a="1"/>
  <c r="B5062" i="14" a="1"/>
  <c r="B5691" i="14" a="1"/>
  <c r="B5555" i="14" a="1"/>
  <c r="B5459" i="14" a="1"/>
  <c r="B5363" i="14" a="1"/>
  <c r="B5267" i="14" a="1"/>
  <c r="B5166" i="14" a="1"/>
  <c r="B5887" i="14" a="1"/>
  <c r="B5652" i="14" a="1"/>
  <c r="B5386" i="14" a="1"/>
  <c r="B5133" i="14" a="1"/>
  <c r="B5886" i="14" a="1"/>
  <c r="B5594" i="14" a="1"/>
  <c r="B5450" i="14" a="1"/>
  <c r="B5306" i="14" a="1"/>
  <c r="B5165" i="14" a="1"/>
  <c r="B8099" i="14" a="1"/>
  <c r="B7717" i="14" a="1"/>
  <c r="B7613" i="14" a="1"/>
  <c r="B8006" i="14" a="1"/>
  <c r="B7654" i="14" a="1"/>
  <c r="B7699" i="14" a="1"/>
  <c r="B7655" i="14" a="1"/>
  <c r="B7437" i="14" a="1"/>
  <c r="B7415" i="14" a="1"/>
  <c r="B7349" i="14" a="1"/>
  <c r="B7402" i="14" a="1"/>
  <c r="B7572" i="14" a="1"/>
  <c r="B7443" i="14" a="1"/>
  <c r="B7260" i="14" a="1"/>
  <c r="B7198" i="14" a="1"/>
  <c r="B7247" i="14" a="1"/>
  <c r="B7087" i="14" a="1"/>
  <c r="B6772" i="14" a="1"/>
  <c r="B6926" i="14" a="1"/>
  <c r="B6856" i="14" a="1"/>
  <c r="B7158" i="14" a="1"/>
  <c r="B6955" i="14" a="1"/>
  <c r="B6562" i="14" a="1"/>
  <c r="B6325" i="14" a="1"/>
  <c r="B6659" i="14" a="1"/>
  <c r="B7191" i="14" a="1"/>
  <c r="B6682" i="14" a="1"/>
  <c r="B6988" i="14" a="1"/>
  <c r="B6633" i="14" a="1"/>
  <c r="B6987" i="14" a="1"/>
  <c r="B6521" i="14" a="1"/>
  <c r="B6873" i="14" a="1"/>
  <c r="B6640" i="14" a="1"/>
  <c r="B6396" i="14" a="1"/>
  <c r="B6728" i="14" a="1"/>
  <c r="B6487" i="14" a="1"/>
  <c r="B6346" i="14" a="1"/>
  <c r="B6274" i="14" a="1"/>
  <c r="B6981" i="14" a="1"/>
  <c r="B6756" i="14" a="1"/>
  <c r="B6565" i="14" a="1"/>
  <c r="B6421" i="14" a="1"/>
  <c r="B6939" i="14" a="1"/>
  <c r="B6653" i="14" a="1"/>
  <c r="B6478" i="14" a="1"/>
  <c r="B6356" i="14" a="1"/>
  <c r="B6284" i="14" a="1"/>
  <c r="B6694" i="14" a="1"/>
  <c r="B6354" i="14" a="1"/>
  <c r="B6106" i="14" a="1"/>
  <c r="B6518" i="14" a="1"/>
  <c r="B6198" i="14" a="1"/>
  <c r="B6596" i="14" a="1"/>
  <c r="B6317" i="14" a="1"/>
  <c r="B6686" i="14" a="1"/>
  <c r="B6351" i="14" a="1"/>
  <c r="B7145" i="14" a="1"/>
  <c r="B6471" i="14" a="1"/>
  <c r="B6938" i="14" a="1"/>
  <c r="B6430" i="14" a="1"/>
  <c r="B6188" i="14" a="1"/>
  <c r="B6091" i="14" a="1"/>
  <c r="B6019" i="14" a="1"/>
  <c r="B6558" i="14" a="1"/>
  <c r="B6271" i="14" a="1"/>
  <c r="B6908" i="14" a="1"/>
  <c r="B6269" i="14" a="1"/>
  <c r="B6733" i="14" a="1"/>
  <c r="B6242" i="14" a="1"/>
  <c r="B6156" i="14" a="1"/>
  <c r="B6070" i="14" a="1"/>
  <c r="B6215" i="14" a="1"/>
  <c r="B6003" i="14" a="1"/>
  <c r="B6211" i="14" a="1"/>
  <c r="B5971" i="14" a="1"/>
  <c r="B5848" i="14" a="1"/>
  <c r="B6236" i="14" a="1"/>
  <c r="B6011" i="14" a="1"/>
  <c r="B5914" i="14" a="1"/>
  <c r="B6168" i="14" a="1"/>
  <c r="B5961" i="14" a="1"/>
  <c r="B5811" i="14" a="1"/>
  <c r="B5739" i="14" a="1"/>
  <c r="B6136" i="14" a="1"/>
  <c r="B5953" i="14" a="1"/>
  <c r="B6345" i="14" a="1"/>
  <c r="B6036" i="14" a="1"/>
  <c r="B5912" i="14" a="1"/>
  <c r="B5822" i="14" a="1"/>
  <c r="B5750" i="14" a="1"/>
  <c r="B5678" i="14" a="1"/>
  <c r="B6645" i="14" a="1"/>
  <c r="B6077" i="14" a="1"/>
  <c r="B5871" i="14" a="1"/>
  <c r="B6093" i="14" a="1"/>
  <c r="B5933" i="14" a="1"/>
  <c r="B6243" i="14" a="1"/>
  <c r="B6004" i="14" a="1"/>
  <c r="B5908" i="14" a="1"/>
  <c r="B5825" i="14" a="1"/>
  <c r="B5753" i="14" a="1"/>
  <c r="B5681" i="14" a="1"/>
  <c r="B5794" i="14" a="1"/>
  <c r="B5623" i="14" a="1"/>
  <c r="B5332" i="14" a="1"/>
  <c r="B5958" i="14" a="1"/>
  <c r="B5633" i="14" a="1"/>
  <c r="B5484" i="14" a="1"/>
  <c r="B5340" i="14" a="1"/>
  <c r="B5196" i="14" a="1"/>
  <c r="B6923" i="14" a="1"/>
  <c r="B5664" i="14" a="1"/>
  <c r="B5547" i="14" a="1"/>
  <c r="B5451" i="14" a="1"/>
  <c r="B5355" i="14" a="1"/>
  <c r="B5259" i="14" a="1"/>
  <c r="B5153" i="14" a="1"/>
  <c r="B5857" i="14" a="1"/>
  <c r="B5641" i="14" a="1"/>
  <c r="B5362" i="14" a="1"/>
  <c r="B5120" i="14" a="1"/>
  <c r="B5788" i="14" a="1"/>
  <c r="B5586" i="14" a="1"/>
  <c r="B5442" i="14" a="1"/>
  <c r="B5298" i="14" a="1"/>
  <c r="B5152" i="14" a="1"/>
  <c r="B8037" i="14" a="1"/>
  <c r="B8002" i="14" a="1"/>
  <c r="B8051" i="14" a="1"/>
  <c r="B8095" i="14" a="1"/>
  <c r="B7902" i="14" a="1"/>
  <c r="B7592" i="14" a="1"/>
  <c r="B7894" i="14" a="1"/>
  <c r="B7482" i="14" a="1"/>
  <c r="B7365" i="14" a="1"/>
  <c r="B7837" i="14" a="1"/>
  <c r="B7197" i="14" a="1"/>
  <c r="B7320" i="14" a="1"/>
  <c r="B8038" i="14" a="1"/>
  <c r="B7277" i="14" a="1"/>
  <c r="B7052" i="14" a="1"/>
  <c r="B7100" i="14" a="1"/>
  <c r="B7195" i="14" a="1"/>
  <c r="B7059" i="14" a="1"/>
  <c r="B6760" i="14" a="1"/>
  <c r="B6883" i="14" a="1"/>
  <c r="B6837" i="14" a="1"/>
  <c r="B7093" i="14" a="1"/>
  <c r="B6937" i="14" a="1"/>
  <c r="B6549" i="14" a="1"/>
  <c r="B6319" i="14" a="1"/>
  <c r="B6635" i="14" a="1"/>
  <c r="B7159" i="14" a="1"/>
  <c r="B6674" i="14" a="1"/>
  <c r="B6970" i="14" a="1"/>
  <c r="B6625" i="14" a="1"/>
  <c r="B6969" i="14" a="1"/>
  <c r="B6501" i="14" a="1"/>
  <c r="B6840" i="14" a="1"/>
  <c r="B6624" i="14" a="1"/>
  <c r="B6383" i="14" a="1"/>
  <c r="B6711" i="14" a="1"/>
  <c r="B6454" i="14" a="1"/>
  <c r="B6340" i="14" a="1"/>
  <c r="B6268" i="14" a="1"/>
  <c r="B6963" i="14" a="1"/>
  <c r="B6745" i="14" a="1"/>
  <c r="B6552" i="14" a="1"/>
  <c r="B6408" i="14" a="1"/>
  <c r="B6922" i="14" a="1"/>
  <c r="B6629" i="14" a="1"/>
  <c r="B6465" i="14" a="1"/>
  <c r="B6350" i="14" a="1"/>
  <c r="B6278" i="14" a="1"/>
  <c r="B6662" i="14" a="1"/>
  <c r="B6342" i="14" a="1"/>
  <c r="B7417" i="14" a="1"/>
  <c r="B6476" i="14" a="1"/>
  <c r="B6191" i="14" a="1"/>
  <c r="B6543" i="14" a="1"/>
  <c r="B6305" i="14" a="1"/>
  <c r="B6654" i="14" a="1"/>
  <c r="B6339" i="14" a="1"/>
  <c r="B7028" i="14" a="1"/>
  <c r="B6432" i="14" a="1"/>
  <c r="B6879" i="14" a="1"/>
  <c r="B6412" i="14" a="1"/>
  <c r="B6181" i="14" a="1"/>
  <c r="B6085" i="14" a="1"/>
  <c r="B6013" i="14" a="1"/>
  <c r="B6486" i="14" a="1"/>
  <c r="B6263" i="14" a="1"/>
  <c r="B6859" i="14" a="1"/>
  <c r="B6259" i="14" a="1"/>
  <c r="B6700" i="14" a="1"/>
  <c r="B6235" i="14" a="1"/>
  <c r="B6149" i="14" a="1"/>
  <c r="B6064" i="14" a="1"/>
  <c r="B6193" i="14" a="1"/>
  <c r="B5979" i="14" a="1"/>
  <c r="B6189" i="14" a="1"/>
  <c r="B5963" i="14" a="1"/>
  <c r="B5842" i="14" a="1"/>
  <c r="B6209" i="14" a="1"/>
  <c r="B6002" i="14" a="1"/>
  <c r="B5906" i="14" a="1"/>
  <c r="B6151" i="14" a="1"/>
  <c r="B5937" i="14" a="1"/>
  <c r="B5805" i="14" a="1"/>
  <c r="B5733" i="14" a="1"/>
  <c r="B6089" i="14" a="1"/>
  <c r="B5945" i="14" a="1"/>
  <c r="B6297" i="14" a="1"/>
  <c r="B6000" i="14" a="1"/>
  <c r="B5904" i="14" a="1"/>
  <c r="B5816" i="14" a="1"/>
  <c r="B5744" i="14" a="1"/>
  <c r="B5672" i="14" a="1"/>
  <c r="B6531" i="14" a="1"/>
  <c r="B6066" i="14" a="1"/>
  <c r="B5864" i="14" a="1"/>
  <c r="B6053" i="14" a="1"/>
  <c r="B5917" i="14" a="1"/>
  <c r="B6173" i="14" a="1"/>
  <c r="B5996" i="14" a="1"/>
  <c r="B5900" i="14" a="1"/>
  <c r="B5819" i="14" a="1"/>
  <c r="B5747" i="14" a="1"/>
  <c r="B5675" i="14" a="1"/>
  <c r="B5776" i="14" a="1"/>
  <c r="B5596" i="14" a="1"/>
  <c r="B5308" i="14" a="1"/>
  <c r="B5926" i="14" a="1"/>
  <c r="B5613" i="14" a="1"/>
  <c r="B5468" i="14" a="1"/>
  <c r="B5324" i="14" a="1"/>
  <c r="B5180" i="14" a="1"/>
  <c r="B6245" i="14" a="1"/>
  <c r="B5643" i="14" a="1"/>
  <c r="B5539" i="14" a="1"/>
  <c r="B5443" i="14" a="1"/>
  <c r="B5347" i="14" a="1"/>
  <c r="B5251" i="14" a="1"/>
  <c r="B5140" i="14" a="1"/>
  <c r="B5833" i="14" a="1"/>
  <c r="B5621" i="14" a="1"/>
  <c r="B5338" i="14" a="1"/>
  <c r="B5113" i="14" a="1"/>
  <c r="B5770" i="14" a="1"/>
  <c r="B5570" i="14" a="1"/>
  <c r="B5426" i="14" a="1"/>
  <c r="B5282" i="14" a="1"/>
  <c r="B8132" i="14" a="1"/>
  <c r="B7930" i="14" a="1"/>
  <c r="B8016" i="14" a="1"/>
  <c r="B8068" i="14" a="1"/>
  <c r="B7862" i="14" a="1"/>
  <c r="B7574" i="14" a="1"/>
  <c r="B7708" i="14" a="1"/>
  <c r="B8083" i="14" a="1"/>
  <c r="B7347" i="14" a="1"/>
  <c r="B7773" i="14" a="1"/>
  <c r="B7125" i="14" a="1"/>
  <c r="B7272" i="14" a="1"/>
  <c r="B7611" i="14" a="1"/>
  <c r="B7253" i="14" a="1"/>
  <c r="B7026" i="14" a="1"/>
  <c r="B7070" i="14" a="1"/>
  <c r="B7174" i="14" a="1"/>
  <c r="B7042" i="14" a="1"/>
  <c r="B6754" i="14" a="1"/>
  <c r="B6870" i="14" a="1"/>
  <c r="B6831" i="14" a="1"/>
  <c r="B7064" i="14" a="1"/>
  <c r="B6906" i="14" a="1"/>
  <c r="B6536" i="14" a="1"/>
  <c r="B6313" i="14" a="1"/>
  <c r="B6611" i="14" a="1"/>
  <c r="B7094" i="14" a="1"/>
  <c r="B6666" i="14" a="1"/>
  <c r="B6949" i="14" a="1"/>
  <c r="B6609" i="14" a="1"/>
  <c r="B6886" i="14" a="1"/>
  <c r="B6488" i="14" a="1"/>
  <c r="B6829" i="14" a="1"/>
  <c r="B6600" i="14" a="1"/>
  <c r="B7322" i="14" a="1"/>
  <c r="B6687" i="14" a="1"/>
  <c r="B6441" i="14" a="1"/>
  <c r="B6334" i="14" a="1"/>
  <c r="B6262" i="14" a="1"/>
  <c r="B6945" i="14" a="1"/>
  <c r="B6737" i="14" a="1"/>
  <c r="B6539" i="14" a="1"/>
  <c r="B6395" i="14" a="1"/>
  <c r="B6893" i="14" a="1"/>
  <c r="B6605" i="14" a="1"/>
  <c r="B6452" i="14" a="1"/>
  <c r="B6344" i="14" a="1"/>
  <c r="B6272" i="14" a="1"/>
  <c r="B6630" i="14" a="1"/>
  <c r="B6330" i="14" a="1"/>
  <c r="B6961" i="14" a="1"/>
  <c r="B6437" i="14" a="1"/>
  <c r="B6183" i="14" a="1"/>
  <c r="B6517" i="14" a="1"/>
  <c r="B6283" i="14" a="1"/>
  <c r="B6622" i="14" a="1"/>
  <c r="B6327" i="14" a="1"/>
  <c r="B6940" i="14" a="1"/>
  <c r="B6400" i="14" a="1"/>
  <c r="B6793" i="14" a="1"/>
  <c r="B6399" i="14" a="1"/>
  <c r="B6174" i="14" a="1"/>
  <c r="B6079" i="14" a="1"/>
  <c r="B6007" i="14" a="1"/>
  <c r="B6466" i="14" a="1"/>
  <c r="B6253" i="14" a="1"/>
  <c r="B6816" i="14" a="1"/>
  <c r="B6251" i="14" a="1"/>
  <c r="B6668" i="14" a="1"/>
  <c r="B6228" i="14" a="1"/>
  <c r="B6141" i="14" a="1"/>
  <c r="B6058" i="14" a="1"/>
  <c r="B6172" i="14" a="1"/>
  <c r="B5955" i="14" a="1"/>
  <c r="B6171" i="14" a="1"/>
  <c r="B5947" i="14" a="1"/>
  <c r="B5836" i="14" a="1"/>
  <c r="B6187" i="14" a="1"/>
  <c r="B5994" i="14" a="1"/>
  <c r="B5898" i="14" a="1"/>
  <c r="B6137" i="14" a="1"/>
  <c r="B5913" i="14" a="1"/>
  <c r="B5799" i="14" a="1"/>
  <c r="B5727" i="14" a="1"/>
  <c r="B6078" i="14" a="1"/>
  <c r="B5929" i="14" a="1"/>
  <c r="B6229" i="14" a="1"/>
  <c r="B5992" i="14" a="1"/>
  <c r="B5896" i="14" a="1"/>
  <c r="B5810" i="14" a="1"/>
  <c r="B5738" i="14" a="1"/>
  <c r="B5666" i="14" a="1"/>
  <c r="B6446" i="14" a="1"/>
  <c r="B6056" i="14" a="1"/>
  <c r="B6921" i="14" a="1"/>
  <c r="B6042" i="14" a="1"/>
  <c r="B5909" i="14" a="1"/>
  <c r="B6157" i="14" a="1"/>
  <c r="B5988" i="14" a="1"/>
  <c r="B5892" i="14" a="1"/>
  <c r="B5813" i="14" a="1"/>
  <c r="B5741" i="14" a="1"/>
  <c r="B5669" i="14" a="1"/>
  <c r="B5758" i="14" a="1"/>
  <c r="B5572" i="14" a="1"/>
  <c r="B5284" i="14" a="1"/>
  <c r="B5894" i="14" a="1"/>
  <c r="B5604" i="14" a="1"/>
  <c r="B5460" i="14" a="1"/>
  <c r="B5316" i="14" a="1"/>
  <c r="B5173" i="14" a="1"/>
  <c r="B6158" i="14" a="1"/>
  <c r="B5632" i="14" a="1"/>
  <c r="B5531" i="14" a="1"/>
  <c r="B5435" i="14" a="1"/>
  <c r="B5339" i="14" a="1"/>
  <c r="B5243" i="14" a="1"/>
  <c r="B5127" i="14" a="1"/>
  <c r="B5809" i="14" a="1"/>
  <c r="B5602" i="14" a="1"/>
  <c r="B5314" i="14" a="1"/>
  <c r="B6775" i="14" a="1"/>
  <c r="B5752" i="14" a="1"/>
  <c r="B5562" i="14" a="1"/>
  <c r="B5418" i="14" a="1"/>
  <c r="B5274" i="14" a="1"/>
  <c r="B5126" i="14" a="1"/>
  <c r="B8089" i="14" a="1"/>
  <c r="B7739" i="14" a="1"/>
  <c r="B7904" i="14" a="1"/>
  <c r="B7991" i="14" a="1"/>
  <c r="B7758" i="14" a="1"/>
  <c r="B7520" i="14" a="1"/>
  <c r="B7448" i="14" a="1"/>
  <c r="B7789" i="14" a="1"/>
  <c r="B7293" i="14" a="1"/>
  <c r="B7714" i="14" a="1"/>
  <c r="B7089" i="14" a="1"/>
  <c r="B8074" i="14" a="1"/>
  <c r="B7474" i="14" a="1"/>
  <c r="B7244" i="14" a="1"/>
  <c r="B7013" i="14" a="1"/>
  <c r="B7044" i="14" a="1"/>
  <c r="B7119" i="14" a="1"/>
  <c r="B6999" i="14" a="1"/>
  <c r="B6736" i="14" a="1"/>
  <c r="B7742" i="14" a="1"/>
  <c r="B6813" i="14" a="1"/>
  <c r="B7047" i="14" a="1"/>
  <c r="B6891" i="14" a="1"/>
  <c r="B6477" i="14" a="1"/>
  <c r="B7102" i="14" a="1"/>
  <c r="B6542" i="14" a="1"/>
  <c r="B6932" i="14" a="1"/>
  <c r="B6626" i="14" a="1"/>
  <c r="B6875" i="14" a="1"/>
  <c r="B6554" i="14" a="1"/>
  <c r="B6799" i="14" a="1"/>
  <c r="B6475" i="14" a="1"/>
  <c r="B6779" i="14" a="1"/>
  <c r="B6579" i="14" a="1"/>
  <c r="B7116" i="14" a="1"/>
  <c r="B6679" i="14" a="1"/>
  <c r="B6428" i="14" a="1"/>
  <c r="B6328" i="14" a="1"/>
  <c r="B6256" i="14" a="1"/>
  <c r="B6925" i="14" a="1"/>
  <c r="B6727" i="14" a="1"/>
  <c r="B6532" i="14" a="1"/>
  <c r="B6388" i="14" a="1"/>
  <c r="B6868" i="14" a="1"/>
  <c r="B6583" i="14" a="1"/>
  <c r="B6439" i="14" a="1"/>
  <c r="B6338" i="14" a="1"/>
  <c r="B6266" i="14" a="1"/>
  <c r="B6598" i="14" a="1"/>
  <c r="B6318" i="14" a="1"/>
  <c r="B6894" i="14" a="1"/>
  <c r="B6417" i="14" a="1"/>
  <c r="B7169" i="14" a="1"/>
  <c r="B6473" i="14" a="1"/>
  <c r="B6275" i="14" a="1"/>
  <c r="B6538" i="14" a="1"/>
  <c r="B6315" i="14" a="1"/>
  <c r="B6880" i="14" a="1"/>
  <c r="B6387" i="14" a="1"/>
  <c r="B6752" i="14" a="1"/>
  <c r="B6386" i="14" a="1"/>
  <c r="B6167" i="14" a="1"/>
  <c r="B6073" i="14" a="1"/>
  <c r="B7252" i="14" a="1"/>
  <c r="B6427" i="14" a="1"/>
  <c r="B6238" i="14" a="1"/>
  <c r="B6669" i="14" a="1"/>
  <c r="B6214" i="14" a="1"/>
  <c r="B6636" i="14" a="1"/>
  <c r="B6221" i="14" a="1"/>
  <c r="B6134" i="14" a="1"/>
  <c r="B6052" i="14" a="1"/>
  <c r="B6155" i="14" a="1"/>
  <c r="B5931" i="14" a="1"/>
  <c r="B6154" i="14" a="1"/>
  <c r="B5939" i="14" a="1"/>
  <c r="B5830" i="14" a="1"/>
  <c r="B6169" i="14" a="1"/>
  <c r="B5986" i="14" a="1"/>
  <c r="B5890" i="14" a="1"/>
  <c r="B6122" i="14" a="1"/>
  <c r="B5889" i="14" a="1"/>
  <c r="B5793" i="14" a="1"/>
  <c r="B7104" i="14" a="1"/>
  <c r="B6068" i="14" a="1"/>
  <c r="B5921" i="14" a="1"/>
  <c r="B6204" i="14" a="1"/>
  <c r="B5984" i="14" a="1"/>
  <c r="B5888" i="14" a="1"/>
  <c r="B5804" i="14" a="1"/>
  <c r="B5732" i="14" a="1"/>
  <c r="B5660" i="14" a="1"/>
  <c r="B6384" i="14" a="1"/>
  <c r="B6045" i="14" a="1"/>
  <c r="B6743" i="14" a="1"/>
  <c r="B6032" i="14" a="1"/>
  <c r="B5893" i="14" a="1"/>
  <c r="B6143" i="14" a="1"/>
  <c r="B5980" i="14" a="1"/>
  <c r="B5884" i="14" a="1"/>
  <c r="B5807" i="14" a="1"/>
  <c r="B5735" i="14" a="1"/>
  <c r="B5663" i="14" a="1"/>
  <c r="B5740" i="14" a="1"/>
  <c r="B5548" i="14" a="1"/>
  <c r="B5260" i="14" a="1"/>
  <c r="B5863" i="14" a="1"/>
  <c r="B5588" i="14" a="1"/>
  <c r="B5444" i="14" a="1"/>
  <c r="B5300" i="14" a="1"/>
  <c r="B5160" i="14" a="1"/>
  <c r="B6105" i="14" a="1"/>
  <c r="B5622" i="14" a="1"/>
  <c r="B5523" i="14" a="1"/>
  <c r="B5427" i="14" a="1"/>
  <c r="B5331" i="14" a="1"/>
  <c r="B5235" i="14" a="1"/>
  <c r="B5114" i="14" a="1"/>
  <c r="B5790" i="14" a="1"/>
  <c r="B5578" i="14" a="1"/>
  <c r="B5290" i="14" a="1"/>
  <c r="B6381" i="14" a="1"/>
  <c r="B5734" i="14" a="1"/>
  <c r="B5546" i="14" a="1"/>
  <c r="B5402" i="14" a="1"/>
  <c r="B5258" i="14" a="1"/>
  <c r="B8035" i="14" a="1"/>
  <c r="B7711" i="14" a="1"/>
  <c r="B7872" i="14" a="1"/>
  <c r="B7967" i="14" a="1"/>
  <c r="B7702" i="14" a="1"/>
  <c r="B7502" i="14" a="1"/>
  <c r="B8093" i="14" a="1"/>
  <c r="B7557" i="14" a="1"/>
  <c r="B7275" i="14" a="1"/>
  <c r="B7420" i="14" a="1"/>
  <c r="B7464" i="14" a="1"/>
  <c r="B7400" i="14" a="1"/>
  <c r="B7336" i="14" a="1"/>
  <c r="B7171" i="14" a="1"/>
  <c r="B7176" i="14" a="1"/>
  <c r="B7209" i="14" a="1"/>
  <c r="B7016" i="14" a="1"/>
  <c r="B6951" i="14" a="1"/>
  <c r="B7259" i="14" a="1"/>
  <c r="B7295" i="14" a="1"/>
  <c r="B6777" i="14" a="1"/>
  <c r="B7029" i="14" a="1"/>
  <c r="B6762" i="14" a="1"/>
  <c r="B6451" i="14" a="1"/>
  <c r="B7045" i="14" a="1"/>
  <c r="B6516" i="14" a="1"/>
  <c r="B6902" i="14" a="1"/>
  <c r="B6610" i="14" a="1"/>
  <c r="B6853" i="14" a="1"/>
  <c r="B6528" i="14" a="1"/>
  <c r="B6749" i="14" a="1"/>
  <c r="B6449" i="14" a="1"/>
  <c r="B6768" i="14" a="1"/>
  <c r="B6566" i="14" a="1"/>
  <c r="B7031" i="14" a="1"/>
  <c r="B6663" i="14" a="1"/>
  <c r="B6415" i="14" a="1"/>
  <c r="B6322" i="14" a="1"/>
  <c r="B6250" i="14" a="1"/>
  <c r="B6882" i="14" a="1"/>
  <c r="B6719" i="14" a="1"/>
  <c r="B6519" i="14" a="1"/>
  <c r="B7394" i="14" a="1"/>
  <c r="B6835" i="14" a="1"/>
  <c r="B6570" i="14" a="1"/>
  <c r="B6426" i="14" a="1"/>
  <c r="B6332" i="14" a="1"/>
  <c r="B6260" i="14" a="1"/>
  <c r="B6571" i="14" a="1"/>
  <c r="B6306" i="14" a="1"/>
  <c r="B6847" i="14" a="1"/>
  <c r="B6294" i="14" a="1"/>
  <c r="B7048" i="14" a="1"/>
  <c r="B6453" i="14" a="1"/>
  <c r="B6265" i="14" a="1"/>
  <c r="B6512" i="14" a="1"/>
  <c r="B6303" i="14" a="1"/>
  <c r="B6836" i="14" a="1"/>
  <c r="B6291" i="14" a="1"/>
  <c r="B6716" i="14" a="1"/>
  <c r="B6246" i="14" a="1"/>
  <c r="B6159" i="14" a="1"/>
  <c r="B6067" i="14" a="1"/>
  <c r="B7112" i="14" a="1"/>
  <c r="B6372" i="14" a="1"/>
  <c r="B6202" i="14" a="1"/>
  <c r="B6637" i="14" a="1"/>
  <c r="B6178" i="14" a="1"/>
  <c r="B6604" i="14" a="1"/>
  <c r="B6213" i="14" a="1"/>
  <c r="B6127" i="14" a="1"/>
  <c r="B6046" i="14" a="1"/>
  <c r="B6140" i="14" a="1"/>
  <c r="B5907" i="14" a="1"/>
  <c r="B6112" i="14" a="1"/>
  <c r="B5923" i="14" a="1"/>
  <c r="B5824" i="14" a="1"/>
  <c r="B6153" i="14" a="1"/>
  <c r="B5978" i="14" a="1"/>
  <c r="B5882" i="14" a="1"/>
  <c r="B6111" i="14" a="1"/>
  <c r="B5859" i="14" a="1"/>
  <c r="B5787" i="14" a="1"/>
  <c r="B6824" i="14" a="1"/>
  <c r="B6057" i="14" a="1"/>
  <c r="B5905" i="14" a="1"/>
  <c r="B6182" i="14" a="1"/>
  <c r="B5976" i="14" a="1"/>
  <c r="B5880" i="14" a="1"/>
  <c r="B5798" i="14" a="1"/>
  <c r="B5726" i="14" a="1"/>
  <c r="B5654" i="14" a="1"/>
  <c r="B6289" i="14" a="1"/>
  <c r="B6026" i="14" a="1"/>
  <c r="B6612" i="14" a="1"/>
  <c r="B6023" i="14" a="1"/>
  <c r="B5885" i="14" a="1"/>
  <c r="B6128" i="14" a="1"/>
  <c r="B5972" i="14" a="1"/>
  <c r="B5876" i="14" a="1"/>
  <c r="B5801" i="14" a="1"/>
  <c r="B5729" i="14" a="1"/>
  <c r="B6445" i="14" a="1"/>
  <c r="B5722" i="14" a="1"/>
  <c r="B5524" i="14" a="1"/>
  <c r="B5236" i="14" a="1"/>
  <c r="B5791" i="14" a="1"/>
  <c r="B5580" i="14" a="1"/>
  <c r="B5436" i="14" a="1"/>
  <c r="B5292" i="14" a="1"/>
  <c r="B5147" i="14" a="1"/>
  <c r="B6063" i="14" a="1"/>
  <c r="B5611" i="14" a="1"/>
  <c r="B5515" i="14" a="1"/>
  <c r="B5419" i="14" a="1"/>
  <c r="B5323" i="14" a="1"/>
  <c r="B5227" i="14" a="1"/>
  <c r="B5107" i="14" a="1"/>
  <c r="B5772" i="14" a="1"/>
  <c r="B5554" i="14" a="1"/>
  <c r="B5266" i="14" a="1"/>
  <c r="B6222" i="14" a="1"/>
  <c r="B5718" i="14" a="1"/>
  <c r="B5538" i="14" a="1"/>
  <c r="B5394" i="14" a="1"/>
  <c r="B5250" i="14" a="1"/>
  <c r="B7922" i="14" a="1"/>
  <c r="B8078" i="14" a="1"/>
  <c r="B7760" i="14" a="1"/>
  <c r="B7895" i="14" a="1"/>
  <c r="B7612" i="14" a="1"/>
  <c r="B8019" i="14" a="1"/>
  <c r="B7765" i="14" a="1"/>
  <c r="B7820" i="14" a="1"/>
  <c r="B8005" i="14" a="1"/>
  <c r="B7406" i="14" a="1"/>
  <c r="B7425" i="14" a="1"/>
  <c r="B7364" i="14" a="1"/>
  <c r="B7318" i="14" a="1"/>
  <c r="B7157" i="14" a="1"/>
  <c r="B7133" i="14" a="1"/>
  <c r="B7163" i="14" a="1"/>
  <c r="B6984" i="14" a="1"/>
  <c r="B6935" i="14" a="1"/>
  <c r="B7194" i="14" a="1"/>
  <c r="B7230" i="14" a="1"/>
  <c r="B6765" i="14" a="1"/>
  <c r="B7021" i="14" a="1"/>
  <c r="B6741" i="14" a="1"/>
  <c r="B6438" i="14" a="1"/>
  <c r="B7019" i="14" a="1"/>
  <c r="B6503" i="14" a="1"/>
  <c r="B6888" i="14" a="1"/>
  <c r="B6602" i="14" a="1"/>
  <c r="B6841" i="14" a="1"/>
  <c r="B6515" i="14" a="1"/>
  <c r="B6729" i="14" a="1"/>
  <c r="B6416" i="14" a="1"/>
  <c r="B6757" i="14" a="1"/>
  <c r="B6540" i="14" a="1"/>
  <c r="B6985" i="14" a="1"/>
  <c r="B6639" i="14" a="1"/>
  <c r="B6389" i="14" a="1"/>
  <c r="B6316" i="14" a="1"/>
  <c r="B7315" i="14" a="1"/>
  <c r="B6872" i="14" a="1"/>
  <c r="B6695" i="14" a="1"/>
  <c r="B6506" i="14" a="1"/>
  <c r="B7291" i="14" a="1"/>
  <c r="B6794" i="14" a="1"/>
  <c r="B6557" i="14" a="1"/>
  <c r="B6413" i="14" a="1"/>
  <c r="B6326" i="14" a="1"/>
  <c r="B6254" i="14" a="1"/>
  <c r="B6545" i="14" a="1"/>
  <c r="B6295" i="14" a="1"/>
  <c r="B6805" i="14" a="1"/>
  <c r="B6248" i="14" a="1"/>
  <c r="B6956" i="14" a="1"/>
  <c r="B6403" i="14" a="1"/>
  <c r="B6257" i="14" a="1"/>
  <c r="B6492" i="14" a="1"/>
  <c r="B6293" i="14" a="1"/>
  <c r="B6755" i="14" a="1"/>
  <c r="B6282" i="14" a="1"/>
  <c r="B6684" i="14" a="1"/>
  <c r="B6239" i="14" a="1"/>
  <c r="B6152" i="14" a="1"/>
  <c r="B6061" i="14" a="1"/>
  <c r="B7003" i="14" a="1"/>
  <c r="B6360" i="14" a="1"/>
  <c r="B6166" i="14" a="1"/>
  <c r="B6577" i="14" a="1"/>
  <c r="B6142" i="14" a="1"/>
  <c r="B6576" i="14" a="1"/>
  <c r="B6206" i="14" a="1"/>
  <c r="B6120" i="14" a="1"/>
  <c r="B6040" i="14" a="1"/>
  <c r="B6126" i="14" a="1"/>
  <c r="B5883" i="14" a="1"/>
  <c r="B6102" i="14" a="1"/>
  <c r="B5915" i="14" a="1"/>
  <c r="B5818" i="14" a="1"/>
  <c r="B6139" i="14" a="1"/>
  <c r="B5970" i="14" a="1"/>
  <c r="B5874" i="14" a="1"/>
  <c r="B6099" i="14" a="1"/>
  <c r="B5853" i="14" a="1"/>
  <c r="B5781" i="14" a="1"/>
  <c r="B6676" i="14" a="1"/>
  <c r="B6027" i="14" a="1"/>
  <c r="B5897" i="14" a="1"/>
  <c r="B6150" i="14" a="1"/>
  <c r="B5968" i="14" a="1"/>
  <c r="B5872" i="14" a="1"/>
  <c r="B5792" i="14" a="1"/>
  <c r="B5720" i="14" a="1"/>
  <c r="B5648" i="14" a="1"/>
  <c r="B6223" i="14" a="1"/>
  <c r="B6017" i="14" a="1"/>
  <c r="B6504" i="14" a="1"/>
  <c r="B6014" i="14" a="1"/>
  <c r="B5869" i="14" a="1"/>
  <c r="B6115" i="14" a="1"/>
  <c r="B5964" i="14" a="1"/>
  <c r="B5868" i="14" a="1"/>
  <c r="B5795" i="14" a="1"/>
  <c r="B5723" i="14" a="1"/>
  <c r="B6252" i="14" a="1"/>
  <c r="B5707" i="14" a="1"/>
  <c r="B5500" i="14" a="1"/>
  <c r="B5212" i="14" a="1"/>
  <c r="B5773" i="14" a="1"/>
  <c r="B5564" i="14" a="1"/>
  <c r="B5420" i="14" a="1"/>
  <c r="B5276" i="14" a="1"/>
  <c r="B5134" i="14" a="1"/>
  <c r="B5925" i="14" a="1"/>
  <c r="B5603" i="14" a="1"/>
  <c r="B5507" i="14" a="1"/>
  <c r="B5411" i="14" a="1"/>
  <c r="B5315" i="14" a="1"/>
  <c r="B5219" i="14" a="1"/>
  <c r="B5094" i="14" a="1"/>
  <c r="B5754" i="14" a="1"/>
  <c r="B5530" i="14" a="1"/>
  <c r="B5242" i="14" a="1"/>
  <c r="B6146" i="14" a="1"/>
  <c r="B5703" i="14" a="1"/>
  <c r="B5522" i="14" a="1"/>
  <c r="B5378" i="14" a="1"/>
  <c r="B5234" i="14" a="1"/>
  <c r="B5226" i="14" a="1"/>
  <c r="B5832" i="14" a="1"/>
  <c r="B5640" i="14" a="1"/>
  <c r="B5529" i="14" a="1"/>
  <c r="B5433" i="14" a="1"/>
  <c r="B5879" i="14" a="1"/>
  <c r="B5560" i="14" a="1"/>
  <c r="B5272" i="14" a="1"/>
  <c r="B5974" i="14" a="1"/>
  <c r="B5638" i="14" a="1"/>
  <c r="B5496" i="14" a="1"/>
  <c r="B5352" i="14" a="1"/>
  <c r="B5208" i="14" a="1"/>
  <c r="B5065" i="14" a="1"/>
  <c r="B5656" i="14" a="1"/>
  <c r="B5510" i="14" a="1"/>
  <c r="B5366" i="14" a="1"/>
  <c r="B5222" i="14" a="1"/>
  <c r="B5083" i="14" a="1"/>
  <c r="B6117" i="14" a="1"/>
  <c r="B5680" i="14" a="1"/>
  <c r="B5549" i="14" a="1"/>
  <c r="B5453" i="14" a="1"/>
  <c r="B5357" i="14" a="1"/>
  <c r="B5261" i="14" a="1"/>
  <c r="B5161" i="14" a="1"/>
  <c r="B5535" i="14" a="1"/>
  <c r="B5023" i="14" a="1"/>
  <c r="B4908" i="14" a="1"/>
  <c r="B4764" i="14" a="1"/>
  <c r="B4620" i="14" a="1"/>
  <c r="B5225" i="14" a="1"/>
  <c r="B4960" i="14" a="1"/>
  <c r="B4816" i="14" a="1"/>
  <c r="B4672" i="14" a="1"/>
  <c r="B5575" i="14" a="1"/>
  <c r="B5150" i="14" a="1"/>
  <c r="B4966" i="14" a="1"/>
  <c r="B4822" i="14" a="1"/>
  <c r="B4678" i="14" a="1"/>
  <c r="B5350" i="14" a="1"/>
  <c r="B4996" i="14" a="1"/>
  <c r="B4854" i="14" a="1"/>
  <c r="B4710" i="14" a="1"/>
  <c r="B4574" i="14" a="1"/>
  <c r="B5249" i="14" a="1"/>
  <c r="B4972" i="14" a="1"/>
  <c r="B4834" i="14" a="1"/>
  <c r="B4690" i="14" a="1"/>
  <c r="B5566" i="14" a="1"/>
  <c r="B5145" i="14" a="1"/>
  <c r="B4958" i="14" a="1"/>
  <c r="B4814" i="14" a="1"/>
  <c r="B4670" i="14" a="1"/>
  <c r="B4555" i="14" a="1"/>
  <c r="B5559" i="14" a="1"/>
  <c r="B5054" i="14" a="1"/>
  <c r="B4918" i="14" a="1"/>
  <c r="B4774" i="14" a="1"/>
  <c r="B4630" i="14" a="1"/>
  <c r="B5241" i="14" a="1"/>
  <c r="B4937" i="14" a="1"/>
  <c r="B4793" i="14" a="1"/>
  <c r="B5447" i="14" a="1"/>
  <c r="B5024" i="14" a="1"/>
  <c r="B4857" i="14" a="1"/>
  <c r="B4713" i="14" a="1"/>
  <c r="B5845" i="14" a="1"/>
  <c r="B5199" i="14" a="1"/>
  <c r="B4975" i="14" a="1"/>
  <c r="B4830" i="14" a="1"/>
  <c r="B4686" i="14" a="1"/>
  <c r="B5503" i="14" a="1"/>
  <c r="B4560" i="14" a="1"/>
  <c r="B4409" i="14" a="1"/>
  <c r="B5000" i="14" a="1"/>
  <c r="B4468" i="14" a="1"/>
  <c r="B4871" i="14" a="1"/>
  <c r="B4454" i="14" a="1"/>
  <c r="B4353" i="14" a="1"/>
  <c r="B4720" i="14" a="1"/>
  <c r="B4474" i="14" a="1"/>
  <c r="B4985" i="14" a="1"/>
  <c r="B4533" i="14" a="1"/>
  <c r="B4382" i="14" a="1"/>
  <c r="B4310" i="14" a="1"/>
  <c r="B4568" i="14" a="1"/>
  <c r="B4439" i="14" a="1"/>
  <c r="B4609" i="14" a="1"/>
  <c r="B4897" i="14" a="1"/>
  <c r="B4438" i="14" a="1"/>
  <c r="B4655" i="14" a="1"/>
  <c r="B4464" i="14" a="1"/>
  <c r="B4362" i="14" a="1"/>
  <c r="B4290" i="14" a="1"/>
  <c r="B4551" i="14" a="1"/>
  <c r="B4410" i="14" a="1"/>
  <c r="B4331" i="14" a="1"/>
  <c r="B4259" i="14" a="1"/>
  <c r="B4266" i="14" a="1"/>
  <c r="B4070" i="14" a="1"/>
  <c r="B3921" i="14" a="1"/>
  <c r="B3777" i="14" a="1"/>
  <c r="B3676" i="14" a="1"/>
  <c r="B4393" i="14" a="1"/>
  <c r="B4217" i="14" a="1"/>
  <c r="B4109" i="14" a="1"/>
  <c r="B3986" i="14" a="1"/>
  <c r="B4471" i="14" a="1"/>
  <c r="B4135" i="14" a="1"/>
  <c r="B3972" i="14" a="1"/>
  <c r="B3828" i="14" a="1"/>
  <c r="B4498" i="14" a="1"/>
  <c r="B4188" i="14" a="1"/>
  <c r="B4061" i="14" a="1"/>
  <c r="B3926" i="14" a="1"/>
  <c r="B4540" i="14" a="1"/>
  <c r="B4179" i="14" a="1"/>
  <c r="B4017" i="14" a="1"/>
  <c r="B3873" i="14" a="1"/>
  <c r="B3729" i="14" a="1"/>
  <c r="B4232" i="14" a="1"/>
  <c r="B4124" i="14" a="1"/>
  <c r="B3997" i="14" a="1"/>
  <c r="B3853" i="14" a="1"/>
  <c r="B4282" i="14" a="1"/>
  <c r="B4052" i="14" a="1"/>
  <c r="B5139" i="14" a="1"/>
  <c r="B5808" i="14" a="1"/>
  <c r="B5629" i="14" a="1"/>
  <c r="B5521" i="14" a="1"/>
  <c r="B5425" i="14" a="1"/>
  <c r="B5851" i="14" a="1"/>
  <c r="B5536" i="14" a="1"/>
  <c r="B5248" i="14" a="1"/>
  <c r="B5942" i="14" a="1"/>
  <c r="B5628" i="14" a="1"/>
  <c r="B5480" i="14" a="1"/>
  <c r="B5336" i="14" a="1"/>
  <c r="B5192" i="14" a="1"/>
  <c r="B6525" i="14" a="1"/>
  <c r="B5646" i="14" a="1"/>
  <c r="B5502" i="14" a="1"/>
  <c r="B5358" i="14" a="1"/>
  <c r="B5214" i="14" a="1"/>
  <c r="B5070" i="14" a="1"/>
  <c r="B6074" i="14" a="1"/>
  <c r="B5667" i="14" a="1"/>
  <c r="B5541" i="14" a="1"/>
  <c r="B5445" i="14" a="1"/>
  <c r="B5349" i="14" a="1"/>
  <c r="B5253" i="14" a="1"/>
  <c r="B5148" i="14" a="1"/>
  <c r="B5487" i="14" a="1"/>
  <c r="B5014" i="14" a="1"/>
  <c r="B4895" i="14" a="1"/>
  <c r="B4751" i="14" a="1"/>
  <c r="B4607" i="14" a="1"/>
  <c r="B5193" i="14" a="1"/>
  <c r="B4947" i="14" a="1"/>
  <c r="B4803" i="14" a="1"/>
  <c r="B4659" i="14" a="1"/>
  <c r="B5527" i="14" a="1"/>
  <c r="B5118" i="14" a="1"/>
  <c r="B4953" i="14" a="1"/>
  <c r="B4809" i="14" a="1"/>
  <c r="B4665" i="14" a="1"/>
  <c r="B5254" i="14" a="1"/>
  <c r="B4988" i="14" a="1"/>
  <c r="B4841" i="14" a="1"/>
  <c r="B4697" i="14" a="1"/>
  <c r="B6197" i="14" a="1"/>
  <c r="B5217" i="14" a="1"/>
  <c r="B4965" i="14" a="1"/>
  <c r="B4821" i="14" a="1"/>
  <c r="B4677" i="14" a="1"/>
  <c r="B5518" i="14" a="1"/>
  <c r="B5130" i="14" a="1"/>
  <c r="B4945" i="14" a="1"/>
  <c r="B4801" i="14" a="1"/>
  <c r="B4657" i="14" a="1"/>
  <c r="B4549" i="14" a="1"/>
  <c r="B5511" i="14" a="1"/>
  <c r="B5036" i="14" a="1"/>
  <c r="B4905" i="14" a="1"/>
  <c r="B4761" i="14" a="1"/>
  <c r="B4617" i="14" a="1"/>
  <c r="B5209" i="14" a="1"/>
  <c r="B4924" i="14" a="1"/>
  <c r="B4780" i="14" a="1"/>
  <c r="B5399" i="14" a="1"/>
  <c r="B5007" i="14" a="1"/>
  <c r="B4844" i="14" a="1"/>
  <c r="B4700" i="14" a="1"/>
  <c r="B5725" i="14" a="1"/>
  <c r="B5174" i="14" a="1"/>
  <c r="B4961" i="14" a="1"/>
  <c r="B4817" i="14" a="1"/>
  <c r="B4673" i="14" a="1"/>
  <c r="B5271" i="14" a="1"/>
  <c r="B4548" i="14" a="1"/>
  <c r="B4396" i="14" a="1"/>
  <c r="B4877" i="14" a="1"/>
  <c r="B4461" i="14" a="1"/>
  <c r="B4832" i="14" a="1"/>
  <c r="B4441" i="14" a="1"/>
  <c r="B4347" i="14" a="1"/>
  <c r="B4694" i="14" a="1"/>
  <c r="B4467" i="14" a="1"/>
  <c r="B4943" i="14" a="1"/>
  <c r="B4521" i="14" a="1"/>
  <c r="B4376" i="14" a="1"/>
  <c r="B4304" i="14" a="1"/>
  <c r="B4556" i="14" a="1"/>
  <c r="B4426" i="14" a="1"/>
  <c r="B4583" i="14" a="1"/>
  <c r="B4818" i="14" a="1"/>
  <c r="B4425" i="14" a="1"/>
  <c r="B4629" i="14" a="1"/>
  <c r="B4457" i="14" a="1"/>
  <c r="B4356" i="14" a="1"/>
  <c r="B5551" i="14" a="1"/>
  <c r="B4539" i="14" a="1"/>
  <c r="B4397" i="14" a="1"/>
  <c r="B4325" i="14" a="1"/>
  <c r="B4253" i="14" a="1"/>
  <c r="B4256" i="14" a="1"/>
  <c r="B4063" i="14" a="1"/>
  <c r="B3908" i="14" a="1"/>
  <c r="B3764" i="14" a="1"/>
  <c r="B3670" i="14" a="1"/>
  <c r="B4369" i="14" a="1"/>
  <c r="B4208" i="14" a="1"/>
  <c r="B4101" i="14" a="1"/>
  <c r="B3973" i="14" a="1"/>
  <c r="B4311" i="14" a="1"/>
  <c r="B4117" i="14" a="1"/>
  <c r="B3959" i="14" a="1"/>
  <c r="B3815" i="14" a="1"/>
  <c r="B4416" i="14" a="1"/>
  <c r="B4180" i="14" a="1"/>
  <c r="B4054" i="14" a="1"/>
  <c r="B3913" i="14" a="1"/>
  <c r="B4494" i="14" a="1"/>
  <c r="B4161" i="14" a="1"/>
  <c r="B4004" i="14" a="1"/>
  <c r="B3860" i="14" a="1"/>
  <c r="B5141" i="14" a="1"/>
  <c r="B4223" i="14" a="1"/>
  <c r="B4115" i="14" a="1"/>
  <c r="B3990" i="14" a="1"/>
  <c r="B3846" i="14" a="1"/>
  <c r="B4261" i="14" a="1"/>
  <c r="B4045" i="14" a="1"/>
  <c r="B5119" i="14" a="1"/>
  <c r="B5785" i="14" a="1"/>
  <c r="B5609" i="14" a="1"/>
  <c r="B5513" i="14" a="1"/>
  <c r="B5417" i="14" a="1"/>
  <c r="B5827" i="14" a="1"/>
  <c r="B5512" i="14" a="1"/>
  <c r="B5224" i="14" a="1"/>
  <c r="B5910" i="14" a="1"/>
  <c r="B5617" i="14" a="1"/>
  <c r="B5472" i="14" a="1"/>
  <c r="B5328" i="14" a="1"/>
  <c r="B5184" i="14" a="1"/>
  <c r="B6179" i="14" a="1"/>
  <c r="B5635" i="14" a="1"/>
  <c r="B5486" i="14" a="1"/>
  <c r="B5342" i="14" a="1"/>
  <c r="B5198" i="14" a="1"/>
  <c r="B5057" i="14" a="1"/>
  <c r="B5997" i="14" a="1"/>
  <c r="B5645" i="14" a="1"/>
  <c r="B5533" i="14" a="1"/>
  <c r="B5437" i="14" a="1"/>
  <c r="B5341" i="14" a="1"/>
  <c r="B5245" i="14" a="1"/>
  <c r="B5135" i="14" a="1"/>
  <c r="B5439" i="14" a="1"/>
  <c r="B5006" i="14" a="1"/>
  <c r="B4882" i="14" a="1"/>
  <c r="B4738" i="14" a="1"/>
  <c r="B4594" i="14" a="1"/>
  <c r="B5151" i="14" a="1"/>
  <c r="B4934" i="14" a="1"/>
  <c r="B4790" i="14" a="1"/>
  <c r="B4646" i="14" a="1"/>
  <c r="B5479" i="14" a="1"/>
  <c r="B5104" i="14" a="1"/>
  <c r="B4940" i="14" a="1"/>
  <c r="B4796" i="14" a="1"/>
  <c r="B4652" i="14" a="1"/>
  <c r="B5167" i="14" a="1"/>
  <c r="B4980" i="14" a="1"/>
  <c r="B4828" i="14" a="1"/>
  <c r="B4684" i="14" a="1"/>
  <c r="B5782" i="14" a="1"/>
  <c r="B5185" i="14" a="1"/>
  <c r="B4952" i="14" a="1"/>
  <c r="B4808" i="14" a="1"/>
  <c r="B4664" i="14" a="1"/>
  <c r="B5470" i="14" a="1"/>
  <c r="B5115" i="14" a="1"/>
  <c r="B4938" i="14" a="1"/>
  <c r="B4794" i="14" a="1"/>
  <c r="B4650" i="14" a="1"/>
  <c r="B4543" i="14" a="1"/>
  <c r="B5463" i="14" a="1"/>
  <c r="B5018" i="14" a="1"/>
  <c r="B4892" i="14" a="1"/>
  <c r="B4748" i="14" a="1"/>
  <c r="B4604" i="14" a="1"/>
  <c r="B5143" i="14" a="1"/>
  <c r="B4911" i="14" a="1"/>
  <c r="B4767" i="14" a="1"/>
  <c r="B5361" i="14" a="1"/>
  <c r="B4983" i="14" a="1"/>
  <c r="B4831" i="14" a="1"/>
  <c r="B4687" i="14" a="1"/>
  <c r="B5590" i="14" a="1"/>
  <c r="B5154" i="14" a="1"/>
  <c r="B4948" i="14" a="1"/>
  <c r="B4804" i="14" a="1"/>
  <c r="B4660" i="14" a="1"/>
  <c r="B5125" i="14" a="1"/>
  <c r="B4536" i="14" a="1"/>
  <c r="B4390" i="14" a="1"/>
  <c r="B4838" i="14" a="1"/>
  <c r="B4448" i="14" a="1"/>
  <c r="B4668" i="14" a="1"/>
  <c r="B4434" i="14" a="1"/>
  <c r="B4341" i="14" a="1"/>
  <c r="B4589" i="14" a="1"/>
  <c r="B4460" i="14" a="1"/>
  <c r="B4904" i="14" a="1"/>
  <c r="B4510" i="14" a="1"/>
  <c r="B4370" i="14" a="1"/>
  <c r="B5743" i="14" a="1"/>
  <c r="B4544" i="14" a="1"/>
  <c r="B4413" i="14" a="1"/>
  <c r="B4566" i="14" a="1"/>
  <c r="B4779" i="14" a="1"/>
  <c r="B4412" i="14" a="1"/>
  <c r="B4603" i="14" a="1"/>
  <c r="B4444" i="14" a="1"/>
  <c r="B4350" i="14" a="1"/>
  <c r="B5303" i="14" a="1"/>
  <c r="B4527" i="14" a="1"/>
  <c r="B4391" i="14" a="1"/>
  <c r="B4319" i="14" a="1"/>
  <c r="B4247" i="14" a="1"/>
  <c r="B4246" i="14" a="1"/>
  <c r="B4041" i="14" a="1"/>
  <c r="B3895" i="14" a="1"/>
  <c r="B3751" i="14" a="1"/>
  <c r="B3664" i="14" a="1"/>
  <c r="B4345" i="14" a="1"/>
  <c r="B4199" i="14" a="1"/>
  <c r="B4093" i="14" a="1"/>
  <c r="B3966" i="14" a="1"/>
  <c r="B4297" i="14" a="1"/>
  <c r="B4100" i="14" a="1"/>
  <c r="B3946" i="14" a="1"/>
  <c r="B3802" i="14" a="1"/>
  <c r="B4309" i="14" a="1"/>
  <c r="B4170" i="14" a="1"/>
  <c r="B4032" i="14" a="1"/>
  <c r="B3906" i="14" a="1"/>
  <c r="B4387" i="14" a="1"/>
  <c r="B4143" i="14" a="1"/>
  <c r="B3991" i="14" a="1"/>
  <c r="B3847" i="14" a="1"/>
  <c r="B4538" i="14" a="1"/>
  <c r="B4214" i="14" a="1"/>
  <c r="B4106" i="14" a="1"/>
  <c r="B3977" i="14" a="1"/>
  <c r="B3833" i="14" a="1"/>
  <c r="B4251" i="14" a="1"/>
  <c r="B4023" i="14" a="1"/>
  <c r="B5106" i="14" a="1"/>
  <c r="B5767" i="14" a="1"/>
  <c r="B5601" i="14" a="1"/>
  <c r="B5505" i="14" a="1"/>
  <c r="B5409" i="14" a="1"/>
  <c r="B5803" i="14" a="1"/>
  <c r="B5488" i="14" a="1"/>
  <c r="B5200" i="14" a="1"/>
  <c r="B5878" i="14" a="1"/>
  <c r="B5600" i="14" a="1"/>
  <c r="B5456" i="14" a="1"/>
  <c r="B5312" i="14" a="1"/>
  <c r="B5170" i="14" a="1"/>
  <c r="B6033" i="14" a="1"/>
  <c r="B5615" i="14" a="1"/>
  <c r="B5478" i="14" a="1"/>
  <c r="B5334" i="14" a="1"/>
  <c r="B5190" i="14" a="1"/>
  <c r="B5051" i="14" a="1"/>
  <c r="B5901" i="14" a="1"/>
  <c r="B5625" i="14" a="1"/>
  <c r="B5525" i="14" a="1"/>
  <c r="B5429" i="14" a="1"/>
  <c r="B5333" i="14" a="1"/>
  <c r="B5237" i="14" a="1"/>
  <c r="B5122" i="14" a="1"/>
  <c r="B5391" i="14" a="1"/>
  <c r="B4998" i="14" a="1"/>
  <c r="B4869" i="14" a="1"/>
  <c r="B4725" i="14" a="1"/>
  <c r="B6530" i="14" a="1"/>
  <c r="B5136" i="14" a="1"/>
  <c r="B4921" i="14" a="1"/>
  <c r="B4777" i="14" a="1"/>
  <c r="B4633" i="14" a="1"/>
  <c r="B5431" i="14" a="1"/>
  <c r="B5091" i="14" a="1"/>
  <c r="B4927" i="14" a="1"/>
  <c r="B4783" i="14" a="1"/>
  <c r="B4639" i="14" a="1"/>
  <c r="B5149" i="14" a="1"/>
  <c r="B4959" i="14" a="1"/>
  <c r="B4815" i="14" a="1"/>
  <c r="B4671" i="14" a="1"/>
  <c r="B5683" i="14" a="1"/>
  <c r="B5131" i="14" a="1"/>
  <c r="B4939" i="14" a="1"/>
  <c r="B4795" i="14" a="1"/>
  <c r="B4651" i="14" a="1"/>
  <c r="B5422" i="14" a="1"/>
  <c r="B5100" i="14" a="1"/>
  <c r="B4925" i="14" a="1"/>
  <c r="B5093" i="14" a="1"/>
  <c r="B5749" i="14" a="1"/>
  <c r="B5593" i="14" a="1"/>
  <c r="B5497" i="14" a="1"/>
  <c r="B5401" i="14" a="1"/>
  <c r="B5715" i="14" a="1"/>
  <c r="B5464" i="14" a="1"/>
  <c r="B5177" i="14" a="1"/>
  <c r="B5784" i="14" a="1"/>
  <c r="B5592" i="14" a="1"/>
  <c r="B5448" i="14" a="1"/>
  <c r="B5304" i="14" a="1"/>
  <c r="B5157" i="14" a="1"/>
  <c r="B5998" i="14" a="1"/>
  <c r="B5606" i="14" a="1"/>
  <c r="B5462" i="14" a="1"/>
  <c r="B5318" i="14" a="1"/>
  <c r="B5175" i="14" a="1"/>
  <c r="B5045" i="14" a="1"/>
  <c r="B5844" i="14" a="1"/>
  <c r="B5614" i="14" a="1"/>
  <c r="B5517" i="14" a="1"/>
  <c r="B5421" i="14" a="1"/>
  <c r="B5325" i="14" a="1"/>
  <c r="B5229" i="14" a="1"/>
  <c r="B5109" i="14" a="1"/>
  <c r="B5326" i="14" a="1"/>
  <c r="B4990" i="14" a="1"/>
  <c r="B4856" i="14" a="1"/>
  <c r="B4712" i="14" a="1"/>
  <c r="B5999" i="14" a="1"/>
  <c r="B5105" i="14" a="1"/>
  <c r="B4914" i="14" a="1"/>
  <c r="B4770" i="14" a="1"/>
  <c r="B4626" i="14" a="1"/>
  <c r="B5383" i="14" a="1"/>
  <c r="B5078" i="14" a="1"/>
  <c r="B4920" i="14" a="1"/>
  <c r="B4776" i="14" a="1"/>
  <c r="B4632" i="14" a="1"/>
  <c r="B5132" i="14" a="1"/>
  <c r="B4946" i="14" a="1"/>
  <c r="B4802" i="14" a="1"/>
  <c r="B4658" i="14" a="1"/>
  <c r="B5567" i="14" a="1"/>
  <c r="B5102" i="14" a="1"/>
  <c r="B4932" i="14" a="1"/>
  <c r="B4788" i="14" a="1"/>
  <c r="B4644" i="14" a="1"/>
  <c r="B5375" i="14" a="1"/>
  <c r="B5087" i="14" a="1"/>
  <c r="B4912" i="14" a="1"/>
  <c r="B4768" i="14" a="1"/>
  <c r="B4624" i="14" a="1"/>
  <c r="B4531" i="14" a="1"/>
  <c r="B5374" i="14" a="1"/>
  <c r="B5002" i="14" a="1"/>
  <c r="B4872" i="14" a="1"/>
  <c r="B4728" i="14" a="1"/>
  <c r="B6118" i="14" a="1"/>
  <c r="B5073" i="14" a="1"/>
  <c r="B4885" i="14" a="1"/>
  <c r="B4741" i="14" a="1"/>
  <c r="B5297" i="14" a="1"/>
  <c r="B4955" i="14" a="1"/>
  <c r="B4811" i="14" a="1"/>
  <c r="B4667" i="14" a="1"/>
  <c r="B5494" i="14" a="1"/>
  <c r="B5123" i="14" a="1"/>
  <c r="B4922" i="14" a="1"/>
  <c r="B4778" i="14" a="1"/>
  <c r="B4634" i="14" a="1"/>
  <c r="B4956" i="14" a="1"/>
  <c r="B4514" i="14" a="1"/>
  <c r="B4378" i="14" a="1"/>
  <c r="B4695" i="14" a="1"/>
  <c r="B4428" i="14" a="1"/>
  <c r="B4616" i="14" a="1"/>
  <c r="B4408" i="14" a="1"/>
  <c r="B4329" i="14" a="1"/>
  <c r="B4558" i="14" a="1"/>
  <c r="B4440" i="14" a="1"/>
  <c r="B4747" i="14" a="1"/>
  <c r="B4481" i="14" a="1"/>
  <c r="B4358" i="14" a="1"/>
  <c r="B5097" i="14" a="1"/>
  <c r="B4520" i="14" a="1"/>
  <c r="B5658" i="14" a="1"/>
  <c r="B4542" i="14" a="1"/>
  <c r="B4682" i="14" a="1"/>
  <c r="B5599" i="14" a="1"/>
  <c r="B4565" i="14" a="1"/>
  <c r="B4418" i="14" a="1"/>
  <c r="B4338" i="14" a="1"/>
  <c r="B4963" i="14" a="1"/>
  <c r="B4506" i="14" a="1"/>
  <c r="B4379" i="14" a="1"/>
  <c r="B4307" i="14" a="1"/>
  <c r="B4707" i="14" a="1"/>
  <c r="B4209" i="14" a="1"/>
  <c r="B4027" i="14" a="1"/>
  <c r="B3875" i="14" a="1"/>
  <c r="B3731" i="14" a="1"/>
  <c r="B3652" i="14" a="1"/>
  <c r="B4312" i="14" a="1"/>
  <c r="B4181" i="14" a="1"/>
  <c r="B4077" i="14" a="1"/>
  <c r="B3940" i="14" a="1"/>
  <c r="B4275" i="14" a="1"/>
  <c r="B4076" i="14" a="1"/>
  <c r="B3920" i="14" a="1"/>
  <c r="B3776" i="14" a="1"/>
  <c r="B4274" i="14" a="1"/>
  <c r="B4152" i="14" a="1"/>
  <c r="B4018" i="14" a="1"/>
  <c r="B3880" i="14" a="1"/>
  <c r="B4342" i="14" a="1"/>
  <c r="B4107" i="14" a="1"/>
  <c r="B3971" i="14" a="1"/>
  <c r="B3827" i="14" a="1"/>
  <c r="B4437" i="14" a="1"/>
  <c r="B4196" i="14" a="1"/>
  <c r="B4082" i="14" a="1"/>
  <c r="B3951" i="14" a="1"/>
  <c r="B3807" i="14" a="1"/>
  <c r="B4213" i="14" a="1"/>
  <c r="B5080" i="14" a="1"/>
  <c r="B5731" i="14" a="1"/>
  <c r="B5585" i="14" a="1"/>
  <c r="B5489" i="14" a="1"/>
  <c r="B5393" i="14" a="1"/>
  <c r="B5686" i="14" a="1"/>
  <c r="B5440" i="14" a="1"/>
  <c r="B5164" i="14" a="1"/>
  <c r="B5766" i="14" a="1"/>
  <c r="B5576" i="14" a="1"/>
  <c r="B5432" i="14" a="1"/>
  <c r="B5288" i="14" a="1"/>
  <c r="B5144" i="14" a="1"/>
  <c r="B5966" i="14" a="1"/>
  <c r="B5598" i="14" a="1"/>
  <c r="B5454" i="14" a="1"/>
  <c r="B5310" i="14" a="1"/>
  <c r="B5162" i="14" a="1"/>
  <c r="B5039" i="14" a="1"/>
  <c r="B5820" i="14" a="1"/>
  <c r="B5605" i="14" a="1"/>
  <c r="B5509" i="14" a="1"/>
  <c r="B5413" i="14" a="1"/>
  <c r="B5317" i="14" a="1"/>
  <c r="B5221" i="14" a="1"/>
  <c r="B5096" i="14" a="1"/>
  <c r="B5230" i="14" a="1"/>
  <c r="B4982" i="14" a="1"/>
  <c r="B4843" i="14" a="1"/>
  <c r="B4699" i="14" a="1"/>
  <c r="B5821" i="14" a="1"/>
  <c r="B5092" i="14" a="1"/>
  <c r="B4901" i="14" a="1"/>
  <c r="B4757" i="14" a="1"/>
  <c r="B4613" i="14" a="1"/>
  <c r="B5351" i="14" a="1"/>
  <c r="B5067" i="14" a="1"/>
  <c r="B4907" i="14" a="1"/>
  <c r="B4763" i="14" a="1"/>
  <c r="B4619" i="14" a="1"/>
  <c r="B5117" i="14" a="1"/>
  <c r="B4933" i="14" a="1"/>
  <c r="B4789" i="14" a="1"/>
  <c r="B4645" i="14" a="1"/>
  <c r="B5519" i="14" a="1"/>
  <c r="B5066" i="14" a="1"/>
  <c r="B4919" i="14" a="1"/>
  <c r="B4775" i="14" a="1"/>
  <c r="B4631" i="14" a="1"/>
  <c r="B5343" i="14" a="1"/>
  <c r="B5046" i="14" a="1"/>
  <c r="B4899" i="14" a="1"/>
  <c r="B4755" i="14" a="1"/>
  <c r="B4611" i="14" a="1"/>
  <c r="B4525" i="14" a="1"/>
  <c r="B5278" i="14" a="1"/>
  <c r="B4994" i="14" a="1"/>
  <c r="B4859" i="14" a="1"/>
  <c r="B4715" i="14" a="1"/>
  <c r="B5903" i="14" a="1"/>
  <c r="B5044" i="14" a="1"/>
  <c r="B4878" i="14" a="1"/>
  <c r="B4734" i="14" a="1"/>
  <c r="B5265" i="14" a="1"/>
  <c r="B4942" i="14" a="1"/>
  <c r="B4798" i="14" a="1"/>
  <c r="B4654" i="14" a="1"/>
  <c r="B5446" i="14" a="1"/>
  <c r="B5069" i="14" a="1"/>
  <c r="B4909" i="14" a="1"/>
  <c r="B4765" i="14" a="1"/>
  <c r="B4621" i="14" a="1"/>
  <c r="B4917" i="14" a="1"/>
  <c r="B4505" i="14" a="1"/>
  <c r="B4372" i="14" a="1"/>
  <c r="B4669" i="14" a="1"/>
  <c r="B4415" i="14" a="1"/>
  <c r="B4571" i="14" a="1"/>
  <c r="B4395" i="14" a="1"/>
  <c r="B4323" i="14" a="1"/>
  <c r="B4546" i="14" a="1"/>
  <c r="B4427" i="14" a="1"/>
  <c r="B4662" i="14" a="1"/>
  <c r="B4453" i="14" a="1"/>
  <c r="B4352" i="14" a="1"/>
  <c r="B5034" i="14" a="1"/>
  <c r="B4502" i="14" a="1"/>
  <c r="B5367" i="14" a="1"/>
  <c r="B4530" i="14" a="1"/>
  <c r="B4581" i="14" a="1"/>
  <c r="B5335" i="14" a="1"/>
  <c r="B4553" i="14" a="1"/>
  <c r="B4405" i="14" a="1"/>
  <c r="B4332" i="14" a="1"/>
  <c r="B4884" i="14" a="1"/>
  <c r="B4499" i="14" a="1"/>
  <c r="B4373" i="14" a="1"/>
  <c r="B4301" i="14" a="1"/>
  <c r="B4564" i="14" a="1"/>
  <c r="B4191" i="14" a="1"/>
  <c r="B4006" i="14" a="1"/>
  <c r="B3862" i="14" a="1"/>
  <c r="B3718" i="14" a="1"/>
  <c r="B3646" i="14" a="1"/>
  <c r="B4298" i="14" a="1"/>
  <c r="B4172" i="14" a="1"/>
  <c r="B4062" i="14" a="1"/>
  <c r="B3927" i="14" a="1"/>
  <c r="B4254" i="14" a="1"/>
  <c r="B4069" i="14" a="1"/>
  <c r="B3907" i="14" a="1"/>
  <c r="B3763" i="14" a="1"/>
  <c r="B4264" i="14" a="1"/>
  <c r="B4144" i="14" a="1"/>
  <c r="B4011" i="14" a="1"/>
  <c r="B3867" i="14" a="1"/>
  <c r="B4324" i="14" a="1"/>
  <c r="B4099" i="14" a="1"/>
  <c r="B3958" i="14" a="1"/>
  <c r="B3814" i="14" a="1"/>
  <c r="B4411" i="14" a="1"/>
  <c r="B4187" i="14" a="1"/>
  <c r="B4074" i="14" a="1"/>
  <c r="B3938" i="14" a="1"/>
  <c r="B5071" i="14" a="1"/>
  <c r="B4195" i="14" a="1"/>
  <c r="B3996" i="14" a="1"/>
  <c r="B6744" i="14" a="1"/>
  <c r="B5716" i="14" a="1"/>
  <c r="B5577" i="14" a="1"/>
  <c r="B5481" i="14" a="1"/>
  <c r="B5385" i="14" a="1"/>
  <c r="B5671" i="14" a="1"/>
  <c r="B5416" i="14" a="1"/>
  <c r="B6638" i="14" a="1"/>
  <c r="B5748" i="14" a="1"/>
  <c r="B5568" i="14" a="1"/>
  <c r="B5424" i="14" a="1"/>
  <c r="B5280" i="14" a="1"/>
  <c r="B5137" i="14" a="1"/>
  <c r="B5934" i="14" a="1"/>
  <c r="B5582" i="14" a="1"/>
  <c r="B5438" i="14" a="1"/>
  <c r="B5294" i="14" a="1"/>
  <c r="B5155" i="14" a="1"/>
  <c r="B5033" i="14" a="1"/>
  <c r="B5796" i="14" a="1"/>
  <c r="B5597" i="14" a="1"/>
  <c r="B5501" i="14" a="1"/>
  <c r="B5405" i="14" a="1"/>
  <c r="B5309" i="14" a="1"/>
  <c r="B5213" i="14" a="1"/>
  <c r="B5089" i="14" a="1"/>
  <c r="B5171" i="14" a="1"/>
  <c r="B4974" i="14" a="1"/>
  <c r="B4836" i="14" a="1"/>
  <c r="B4692" i="14" a="1"/>
  <c r="B5712" i="14" a="1"/>
  <c r="B5079" i="14" a="1"/>
  <c r="B4888" i="14" a="1"/>
  <c r="B4744" i="14" a="1"/>
  <c r="B4600" i="14" a="1"/>
  <c r="B5319" i="14" a="1"/>
  <c r="B5048" i="14" a="1"/>
  <c r="B4894" i="14" a="1"/>
  <c r="B4750" i="14" a="1"/>
  <c r="B4606" i="14" a="1"/>
  <c r="B5077" i="14" a="1"/>
  <c r="B4926" i="14" a="1"/>
  <c r="B4782" i="14" a="1"/>
  <c r="B4638" i="14" a="1"/>
  <c r="B5471" i="14" a="1"/>
  <c r="B5055" i="14" a="1"/>
  <c r="B4906" i="14" a="1"/>
  <c r="B4762" i="14" a="1"/>
  <c r="B4618" i="14" a="1"/>
  <c r="B5311" i="14" a="1"/>
  <c r="B5028" i="14" a="1"/>
  <c r="B4886" i="14" a="1"/>
  <c r="B4742" i="14" a="1"/>
  <c r="B4598" i="14" a="1"/>
  <c r="B4519" i="14" a="1"/>
  <c r="B5182" i="14" a="1"/>
  <c r="B4986" i="14" a="1"/>
  <c r="B4846" i="14" a="1"/>
  <c r="B4702" i="14" a="1"/>
  <c r="B5761" i="14" a="1"/>
  <c r="B5026" i="14" a="1"/>
  <c r="B4865" i="14" a="1"/>
  <c r="B5850" i="14" a="1"/>
  <c r="B5233" i="14" a="1"/>
  <c r="B4929" i="14" a="1"/>
  <c r="B4785" i="14" a="1"/>
  <c r="B4641" i="14" a="1"/>
  <c r="B5398" i="14" a="1"/>
  <c r="B5060" i="14" a="1"/>
  <c r="B4902" i="14" a="1"/>
  <c r="B4758" i="14" a="1"/>
  <c r="B4614" i="14" a="1"/>
  <c r="B4799" i="14" a="1"/>
  <c r="B4476" i="14" a="1"/>
  <c r="B4366" i="14" a="1"/>
  <c r="B4590" i="14" a="1"/>
  <c r="B4402" i="14" a="1"/>
  <c r="B4559" i="14" a="1"/>
  <c r="B4389" i="14" a="1"/>
  <c r="B5110" i="14" a="1"/>
  <c r="B4534" i="14" a="1"/>
  <c r="B4414" i="14" a="1"/>
  <c r="B4636" i="14" a="1"/>
  <c r="B4446" i="14" a="1"/>
  <c r="B4346" i="14" a="1"/>
  <c r="B4984" i="14" a="1"/>
  <c r="B4495" i="14" a="1"/>
  <c r="B5025" i="14" a="1"/>
  <c r="B4518" i="14" a="1"/>
  <c r="B4501" i="14" a="1"/>
  <c r="B5158" i="14" a="1"/>
  <c r="B4541" i="14" a="1"/>
  <c r="B4398" i="14" a="1"/>
  <c r="B4326" i="14" a="1"/>
  <c r="B4845" i="14" a="1"/>
  <c r="B4470" i="14" a="1"/>
  <c r="B4367" i="14" a="1"/>
  <c r="B4295" i="14" a="1"/>
  <c r="B4477" i="14" a="1"/>
  <c r="B4173" i="14" a="1"/>
  <c r="B3993" i="14" a="1"/>
  <c r="B3849" i="14" a="1"/>
  <c r="B3712" i="14" a="1"/>
  <c r="B3640" i="14" a="1"/>
  <c r="B4286" i="14" a="1"/>
  <c r="B4163" i="14" a="1"/>
  <c r="B4055" i="14" a="1"/>
  <c r="B3914" i="14" a="1"/>
  <c r="B4244" i="14" a="1"/>
  <c r="B4047" i="14" a="1"/>
  <c r="B3900" i="14" a="1"/>
  <c r="B3756" i="14" a="1"/>
  <c r="B4243" i="14" a="1"/>
  <c r="B4134" i="14" a="1"/>
  <c r="B3998" i="14" a="1"/>
  <c r="B3854" i="14" a="1"/>
  <c r="B4273" i="14" a="1"/>
  <c r="B4091" i="14" a="1"/>
  <c r="B3945" i="14" a="1"/>
  <c r="B3801" i="14" a="1"/>
  <c r="B4339" i="14" a="1"/>
  <c r="B4178" i="14" a="1"/>
  <c r="B4067" i="14" a="1"/>
  <c r="B3925" i="14" a="1"/>
  <c r="B4528" i="14" a="1"/>
  <c r="B4177" i="14" a="1"/>
  <c r="B3983" i="14" a="1"/>
  <c r="B6218" i="14" a="1"/>
  <c r="B5701" i="14" a="1"/>
  <c r="B5569" i="14" a="1"/>
  <c r="B5473" i="14" a="1"/>
  <c r="B6644" i="14" a="1"/>
  <c r="B5659" i="14" a="1"/>
  <c r="B5392" i="14" a="1"/>
  <c r="B6333" i="14" a="1"/>
  <c r="B5730" i="14" a="1"/>
  <c r="B5552" i="14" a="1"/>
  <c r="B5408" i="14" a="1"/>
  <c r="B5264" i="14" a="1"/>
  <c r="B5124" i="14" a="1"/>
  <c r="B5902" i="14" a="1"/>
  <c r="B5574" i="14" a="1"/>
  <c r="B5430" i="14" a="1"/>
  <c r="B5286" i="14" a="1"/>
  <c r="B5142" i="14" a="1"/>
  <c r="B5027" i="14" a="1"/>
  <c r="B5778" i="14" a="1"/>
  <c r="B5589" i="14" a="1"/>
  <c r="B5493" i="14" a="1"/>
  <c r="B5397" i="14" a="1"/>
  <c r="B5301" i="14" a="1"/>
  <c r="B5205" i="14" a="1"/>
  <c r="B5076" i="14" a="1"/>
  <c r="B5068" i="14" a="1"/>
  <c r="B4967" i="14" a="1"/>
  <c r="B4823" i="14" a="1"/>
  <c r="B4679" i="14" a="1"/>
  <c r="B5637" i="14" a="1"/>
  <c r="B5058" i="14" a="1"/>
  <c r="B4875" i="14" a="1"/>
  <c r="B4731" i="14" a="1"/>
  <c r="B4587" i="14" a="1"/>
  <c r="B5287" i="14" a="1"/>
  <c r="B5030" i="14" a="1"/>
  <c r="B4881" i="14" a="1"/>
  <c r="B4737" i="14" a="1"/>
  <c r="B4593" i="14" a="1"/>
  <c r="B5056" i="14" a="1"/>
  <c r="B4913" i="14" a="1"/>
  <c r="B4769" i="14" a="1"/>
  <c r="B4625" i="14" a="1"/>
  <c r="B5423" i="14" a="1"/>
  <c r="B5047" i="14" a="1"/>
  <c r="B4893" i="14" a="1"/>
  <c r="B4749" i="14" a="1"/>
  <c r="B4605" i="14" a="1"/>
  <c r="B5279" i="14" a="1"/>
  <c r="B5011" i="14" a="1"/>
  <c r="B4873" i="14" a="1"/>
  <c r="B4729" i="14" a="1"/>
  <c r="B4585" i="14" a="1"/>
  <c r="B4513" i="14" a="1"/>
  <c r="B5112" i="14" a="1"/>
  <c r="B4978" i="14" a="1"/>
  <c r="B4833" i="14" a="1"/>
  <c r="B4689" i="14" a="1"/>
  <c r="B5668" i="14" a="1"/>
  <c r="B5001" i="14" a="1"/>
  <c r="B4852" i="14" a="1"/>
  <c r="B5728" i="14" a="1"/>
  <c r="B5201" i="14" a="1"/>
  <c r="B4916" i="14" a="1"/>
  <c r="B4772" i="14" a="1"/>
  <c r="B4628" i="14" a="1"/>
  <c r="B5359" i="14" a="1"/>
  <c r="B5050" i="14" a="1"/>
  <c r="B4889" i="14" a="1"/>
  <c r="B4745" i="14" a="1"/>
  <c r="B4601" i="14" a="1"/>
  <c r="B4760" i="14" a="1"/>
  <c r="B4469" i="14" a="1"/>
  <c r="B4360" i="14" a="1"/>
  <c r="B4512" i="14" a="1"/>
  <c r="B5877" i="14" a="1"/>
  <c r="B4547" i="14" a="1"/>
  <c r="B4383" i="14" a="1"/>
  <c r="B4992" i="14" a="1"/>
  <c r="B4522" i="14" a="1"/>
  <c r="B4401" i="14" a="1"/>
  <c r="B4610" i="14" a="1"/>
  <c r="B4433" i="14" a="1"/>
  <c r="B4340" i="14" a="1"/>
  <c r="B4864" i="14" a="1"/>
  <c r="B4480" i="14" a="1"/>
  <c r="B4858" i="14" a="1"/>
  <c r="B5657" i="14" a="1"/>
  <c r="B4486" i="14" a="1"/>
  <c r="B5017" i="14" a="1"/>
  <c r="B4529" i="14" a="1"/>
  <c r="B4392" i="14" a="1"/>
  <c r="B4320" i="14" a="1"/>
  <c r="B4649" i="14" a="1"/>
  <c r="B4463" i="14" a="1"/>
  <c r="B4361" i="14" a="1"/>
  <c r="B4289" i="14" a="1"/>
  <c r="B4449" i="14" a="1"/>
  <c r="B4155" i="14" a="1"/>
  <c r="B3980" i="14" a="1"/>
  <c r="B3836" i="14" a="1"/>
  <c r="B3706" i="14" a="1"/>
  <c r="B4923" i="14" a="1"/>
  <c r="B4276" i="14" a="1"/>
  <c r="B4154" i="14" a="1"/>
  <c r="B4048" i="14" a="1"/>
  <c r="B3901" i="14" a="1"/>
  <c r="B4225" i="14" a="1"/>
  <c r="B4040" i="14" a="1"/>
  <c r="B3887" i="14" a="1"/>
  <c r="B3743" i="14" a="1"/>
  <c r="B4234" i="14" a="1"/>
  <c r="B4126" i="14" a="1"/>
  <c r="B3985" i="14" a="1"/>
  <c r="B3841" i="14" a="1"/>
  <c r="B4263" i="14" a="1"/>
  <c r="B4083" i="14" a="1"/>
  <c r="B3932" i="14" a="1"/>
  <c r="B3788" i="14" a="1"/>
  <c r="B4321" i="14" a="1"/>
  <c r="B4169" i="14" a="1"/>
  <c r="B4060" i="14" a="1"/>
  <c r="B3918" i="14" a="1"/>
  <c r="B4491" i="14" a="1"/>
  <c r="B4159" i="14" a="1"/>
  <c r="B6144" i="14" a="1"/>
  <c r="B5688" i="14" a="1"/>
  <c r="B5561" i="14" a="1"/>
  <c r="B5465" i="14" a="1"/>
  <c r="B6335" i="14" a="1"/>
  <c r="B5639" i="14" a="1"/>
  <c r="B5368" i="14" a="1"/>
  <c r="B6200" i="14" a="1"/>
  <c r="B5713" i="14" a="1"/>
  <c r="B5544" i="14" a="1"/>
  <c r="B5400" i="14" a="1"/>
  <c r="B5256" i="14" a="1"/>
  <c r="B5111" i="14" a="1"/>
  <c r="B5870" i="14" a="1"/>
  <c r="B5558" i="14" a="1"/>
  <c r="B5414" i="14" a="1"/>
  <c r="B5270" i="14" a="1"/>
  <c r="B5129" i="14" a="1"/>
  <c r="B5021" i="14" a="1"/>
  <c r="B5760" i="14" a="1"/>
  <c r="B5581" i="14" a="1"/>
  <c r="B5485" i="14" a="1"/>
  <c r="B5389" i="14" a="1"/>
  <c r="B5293" i="14" a="1"/>
  <c r="B5197" i="14" a="1"/>
  <c r="B5063" i="14" a="1"/>
  <c r="B5059" i="14" a="1"/>
  <c r="B4954" i="14" a="1"/>
  <c r="B4810" i="14" a="1"/>
  <c r="B4666" i="14" a="1"/>
  <c r="B5353" i="14" a="1"/>
  <c r="B5040" i="14" a="1"/>
  <c r="B4862" i="14" a="1"/>
  <c r="B4718" i="14" a="1"/>
  <c r="B5973" i="14" a="1"/>
  <c r="B5255" i="14" a="1"/>
  <c r="B5005" i="14" a="1"/>
  <c r="B4868" i="14" a="1"/>
  <c r="B4724" i="14" a="1"/>
  <c r="B6288" i="14" a="1"/>
  <c r="B5038" i="14" a="1"/>
  <c r="B4900" i="14" a="1"/>
  <c r="B4756" i="14" a="1"/>
  <c r="B4612" i="14" a="1"/>
  <c r="B5377" i="14" a="1"/>
  <c r="B5037" i="14" a="1"/>
  <c r="B4880" i="14" a="1"/>
  <c r="B4736" i="14" a="1"/>
  <c r="B4592" i="14" a="1"/>
  <c r="B5247" i="14" a="1"/>
  <c r="B5003" i="14" a="1"/>
  <c r="B4866" i="14" a="1"/>
  <c r="B4722" i="14" a="1"/>
  <c r="B4579" i="14" a="1"/>
  <c r="B6129" i="14" a="1"/>
  <c r="B5099" i="14" a="1"/>
  <c r="B4964" i="14" a="1"/>
  <c r="B4820" i="14" a="1"/>
  <c r="B4676" i="14" a="1"/>
  <c r="B5369" i="14" a="1"/>
  <c r="B4977" i="14" a="1"/>
  <c r="B4839" i="14" a="1"/>
  <c r="B5647" i="14" a="1"/>
  <c r="B5156" i="14" a="1"/>
  <c r="B4903" i="14" a="1"/>
  <c r="B4759" i="14" a="1"/>
  <c r="B4615" i="14" a="1"/>
  <c r="B5327" i="14" a="1"/>
  <c r="B5032" i="14" a="1"/>
  <c r="B4876" i="14" a="1"/>
  <c r="B4732" i="14" a="1"/>
  <c r="B4588" i="14" a="1"/>
  <c r="B4674" i="14" a="1"/>
  <c r="B4455" i="14" a="1"/>
  <c r="B4354" i="14" a="1"/>
  <c r="B4504" i="14" a="1"/>
  <c r="B5455" i="14" a="1"/>
  <c r="B4535" i="14" a="1"/>
  <c r="B4377" i="14" a="1"/>
  <c r="B4949" i="14" a="1"/>
  <c r="B4511" i="14" a="1"/>
  <c r="B5746" i="14" a="1"/>
  <c r="B4584" i="14" a="1"/>
  <c r="B4420" i="14" a="1"/>
  <c r="B4334" i="14" a="1"/>
  <c r="B4825" i="14" a="1"/>
  <c r="B4473" i="14" a="1"/>
  <c r="B4819" i="14" a="1"/>
  <c r="B5176" i="14" a="1"/>
  <c r="B4479" i="14" a="1"/>
  <c r="B4930" i="14" a="1"/>
  <c r="B4517" i="14" a="1"/>
  <c r="B4386" i="14" a="1"/>
  <c r="B4314" i="14" a="1"/>
  <c r="B4623" i="14" a="1"/>
  <c r="B4456" i="14" a="1"/>
  <c r="B4355" i="14" a="1"/>
  <c r="B4283" i="14" a="1"/>
  <c r="B4423" i="14" a="1"/>
  <c r="B4137" i="14" a="1"/>
  <c r="B3967" i="14" a="1"/>
  <c r="B3823" i="14" a="1"/>
  <c r="B3700" i="14" a="1"/>
  <c r="B4701" i="14" a="1"/>
  <c r="B4255" i="14" a="1"/>
  <c r="B4145" i="14" a="1"/>
  <c r="B4026" i="14" a="1"/>
  <c r="B3894" i="14" a="1"/>
  <c r="B4207" i="14" a="1"/>
  <c r="B4033" i="14" a="1"/>
  <c r="B3874" i="14" a="1"/>
  <c r="B3730" i="14" a="1"/>
  <c r="B4224" i="14" a="1"/>
  <c r="B4116" i="14" a="1"/>
  <c r="B3978" i="14" a="1"/>
  <c r="B3834" i="14" a="1"/>
  <c r="B4242" i="14" a="1"/>
  <c r="B4075" i="14" a="1"/>
  <c r="B3919" i="14" a="1"/>
  <c r="B3775" i="14" a="1"/>
  <c r="B4294" i="14" a="1"/>
  <c r="B4160" i="14" a="1"/>
  <c r="B4038" i="14" a="1"/>
  <c r="B3905" i="14" a="1"/>
  <c r="B4462" i="14" a="1"/>
  <c r="B4141" i="14" a="1"/>
  <c r="B3957" i="14" a="1"/>
  <c r="B3813" i="14" a="1"/>
  <c r="B6095" i="14" a="1"/>
  <c r="B5673" i="14" a="1"/>
  <c r="B5553" i="14" a="1"/>
  <c r="B5457" i="14" a="1"/>
  <c r="B6086" i="14" a="1"/>
  <c r="B5619" i="14" a="1"/>
  <c r="B5344" i="14" a="1"/>
  <c r="B6132" i="14" a="1"/>
  <c r="B5700" i="14" a="1"/>
  <c r="B5528" i="14" a="1"/>
  <c r="B5384" i="14" a="1"/>
  <c r="B5240" i="14" a="1"/>
  <c r="B5098" i="14" a="1"/>
  <c r="B5710" i="14" a="1"/>
  <c r="B5550" i="14" a="1"/>
  <c r="B5406" i="14" a="1"/>
  <c r="B5262" i="14" a="1"/>
  <c r="B5116" i="14" a="1"/>
  <c r="B6505" i="14" a="1"/>
  <c r="B5742" i="14" a="1"/>
  <c r="B5573" i="14" a="1"/>
  <c r="B5477" i="14" a="1"/>
  <c r="B5381" i="14" a="1"/>
  <c r="B5285" i="14" a="1"/>
  <c r="B5189" i="14" a="1"/>
  <c r="B6613" i="14" a="1"/>
  <c r="B5049" i="14" a="1"/>
  <c r="B4941" i="14" a="1"/>
  <c r="B4797" i="14" a="1"/>
  <c r="B4653" i="14" a="1"/>
  <c r="B5321" i="14" a="1"/>
  <c r="B5022" i="14" a="1"/>
  <c r="B4849" i="14" a="1"/>
  <c r="B4705" i="14" a="1"/>
  <c r="B5802" i="14" a="1"/>
  <c r="B5223" i="14" a="1"/>
  <c r="B4997" i="14" a="1"/>
  <c r="B4855" i="14" a="1"/>
  <c r="B4711" i="14" a="1"/>
  <c r="B5797" i="14" a="1"/>
  <c r="B5020" i="14" a="1"/>
  <c r="B4887" i="14" a="1"/>
  <c r="B4743" i="14" a="1"/>
  <c r="B4599" i="14" a="1"/>
  <c r="B5345" i="14" a="1"/>
  <c r="B5029" i="14" a="1"/>
  <c r="B4867" i="14" a="1"/>
  <c r="B4723" i="14" a="1"/>
  <c r="B5935" i="14" a="1"/>
  <c r="B5215" i="14" a="1"/>
  <c r="B4987" i="14" a="1"/>
  <c r="B4853" i="14" a="1"/>
  <c r="B4709" i="14" a="1"/>
  <c r="B4573" i="14" a="1"/>
  <c r="B5764" i="14" a="1"/>
  <c r="B5086" i="14" a="1"/>
  <c r="B4951" i="14" a="1"/>
  <c r="B4807" i="14" a="1"/>
  <c r="B4663" i="14" a="1"/>
  <c r="B5337" i="14" a="1"/>
  <c r="B4970" i="14" a="1"/>
  <c r="B4826" i="14" a="1"/>
  <c r="B5591" i="14" a="1"/>
  <c r="B5095" i="14" a="1"/>
  <c r="B4896" i="14" a="1"/>
  <c r="B4752" i="14" a="1"/>
  <c r="B4608" i="14" a="1"/>
  <c r="B5295" i="14" a="1"/>
  <c r="B5015" i="14" a="1"/>
  <c r="B4863" i="14" a="1"/>
  <c r="B4719" i="14" a="1"/>
  <c r="B4582" i="14" a="1"/>
  <c r="B4648" i="14" a="1"/>
  <c r="B4442" i="14" a="1"/>
  <c r="B4348" i="14" a="1"/>
  <c r="B4497" i="14" a="1"/>
  <c r="B5239" i="14" a="1"/>
  <c r="B4523" i="14" a="1"/>
  <c r="B4371" i="14" a="1"/>
  <c r="B4910" i="14" a="1"/>
  <c r="B4503" i="14" a="1"/>
  <c r="B5407" i="14" a="1"/>
  <c r="B4569" i="14" a="1"/>
  <c r="B4407" i="14" a="1"/>
  <c r="B4328" i="14" a="1"/>
  <c r="B4746" i="14" a="1"/>
  <c r="B4466" i="14" a="1"/>
  <c r="B4740" i="14" a="1"/>
  <c r="B5084" i="14" a="1"/>
  <c r="B4472" i="14" a="1"/>
  <c r="B4891" i="14" a="1"/>
  <c r="B4508" i="14" a="1"/>
  <c r="B4380" i="14" a="1"/>
  <c r="B4308" i="14" a="1"/>
  <c r="B4597" i="14" a="1"/>
  <c r="B4443" i="14" a="1"/>
  <c r="B4349" i="14" a="1"/>
  <c r="B4277" i="14" a="1"/>
  <c r="B4330" i="14" a="1"/>
  <c r="B4119" i="14" a="1"/>
  <c r="B3960" i="14" a="1"/>
  <c r="B3816" i="14" a="1"/>
  <c r="B3694" i="14" a="1"/>
  <c r="B4562" i="14" a="1"/>
  <c r="B4245" i="14" a="1"/>
  <c r="B4136" i="14" a="1"/>
  <c r="B4019" i="14" a="1"/>
  <c r="B4890" i="14" a="1"/>
  <c r="B4189" i="14" a="1"/>
  <c r="B4005" i="14" a="1"/>
  <c r="B3861" i="14" a="1"/>
  <c r="B5302" i="14" a="1"/>
  <c r="B4216" i="14" a="1"/>
  <c r="B4108" i="14" a="1"/>
  <c r="B3965" i="14" a="1"/>
  <c r="B3821" i="14" a="1"/>
  <c r="B4233" i="14" a="1"/>
  <c r="B4053" i="14" a="1"/>
  <c r="B3912" i="14" a="1"/>
  <c r="B3768" i="14" a="1"/>
  <c r="B4272" i="14" a="1"/>
  <c r="B4151" i="14" a="1"/>
  <c r="B4031" i="14" a="1"/>
  <c r="B3892" i="14" a="1"/>
  <c r="B4436" i="14" a="1"/>
  <c r="B4123" i="14" a="1"/>
  <c r="B5949" i="14" a="1"/>
  <c r="B5661" i="14" a="1"/>
  <c r="B5545" i="14" a="1"/>
  <c r="B5449" i="14" a="1"/>
  <c r="B5975" i="14" a="1"/>
  <c r="B5608" i="14" a="1"/>
  <c r="B5320" i="14" a="1"/>
  <c r="B6044" i="14" a="1"/>
  <c r="B5685" i="14" a="1"/>
  <c r="B5520" i="14" a="1"/>
  <c r="B5376" i="14" a="1"/>
  <c r="B5232" i="14" a="1"/>
  <c r="B5085" i="14" a="1"/>
  <c r="B5695" i="14" a="1"/>
  <c r="B5534" i="14" a="1"/>
  <c r="B5390" i="14" a="1"/>
  <c r="B5246" i="14" a="1"/>
  <c r="B5103" i="14" a="1"/>
  <c r="B6279" i="14" a="1"/>
  <c r="B5724" i="14" a="1"/>
  <c r="B5565" i="14" a="1"/>
  <c r="B5469" i="14" a="1"/>
  <c r="B5373" i="14" a="1"/>
  <c r="B5277" i="14" a="1"/>
  <c r="B5181" i="14" a="1"/>
  <c r="B5826" i="14" a="1"/>
  <c r="B5041" i="14" a="1"/>
  <c r="B4928" i="14" a="1"/>
  <c r="B4784" i="14" a="1"/>
  <c r="B4640" i="14" a="1"/>
  <c r="B5289" i="14" a="1"/>
  <c r="B5013" i="14" a="1"/>
  <c r="B4842" i="14" a="1"/>
  <c r="B4698" i="14" a="1"/>
  <c r="B5698" i="14" a="1"/>
  <c r="B5191" i="14" a="1"/>
  <c r="B4981" i="14" a="1"/>
  <c r="B4848" i="14" a="1"/>
  <c r="B4704" i="14" a="1"/>
  <c r="B5697" i="14" a="1"/>
  <c r="B5012" i="14" a="1"/>
  <c r="B4874" i="14" a="1"/>
  <c r="B4730" i="14" a="1"/>
  <c r="B4586" i="14" a="1"/>
  <c r="B5313" i="14" a="1"/>
  <c r="B5019" i="14" a="1"/>
  <c r="B4860" i="14" a="1"/>
  <c r="B4716" i="14" a="1"/>
  <c r="B5779" i="14" a="1"/>
  <c r="B5183" i="14" a="1"/>
  <c r="B4979" i="14" a="1"/>
  <c r="B4840" i="14" a="1"/>
  <c r="B4696" i="14" a="1"/>
  <c r="B4567" i="14" a="1"/>
  <c r="B5670" i="14" a="1"/>
  <c r="B5074" i="14" a="1"/>
  <c r="B4944" i="14" a="1"/>
  <c r="B4800" i="14" a="1"/>
  <c r="B4656" i="14" a="1"/>
  <c r="B5305" i="14" a="1"/>
  <c r="B4957" i="14" a="1"/>
  <c r="B4813" i="14" a="1"/>
  <c r="B5543" i="14" a="1"/>
  <c r="B5082" i="14" a="1"/>
  <c r="B4883" i="14" a="1"/>
  <c r="B4739" i="14" a="1"/>
  <c r="B4595" i="14" a="1"/>
  <c r="B5263" i="14" a="1"/>
  <c r="B4999" i="14" a="1"/>
  <c r="B4850" i="14" a="1"/>
  <c r="B4706" i="14" a="1"/>
  <c r="B4576" i="14" a="1"/>
  <c r="B4622" i="14" a="1"/>
  <c r="B4429" i="14" a="1"/>
  <c r="B6075" i="14" a="1"/>
  <c r="B4490" i="14" a="1"/>
  <c r="B5043" i="14" a="1"/>
  <c r="B4482" i="14" a="1"/>
  <c r="B4365" i="14" a="1"/>
  <c r="B4792" i="14" a="1"/>
  <c r="B4496" i="14" a="1"/>
  <c r="B5207" i="14" a="1"/>
  <c r="B4557" i="14" a="1"/>
  <c r="B4394" i="14" a="1"/>
  <c r="B4322" i="14" a="1"/>
  <c r="B4714" i="14" a="1"/>
  <c r="B4459" i="14" a="1"/>
  <c r="B4661" i="14" a="1"/>
  <c r="B4976" i="14" a="1"/>
  <c r="B4465" i="14" a="1"/>
  <c r="B4812" i="14" a="1"/>
  <c r="B4500" i="14" a="1"/>
  <c r="B4374" i="14" a="1"/>
  <c r="B4302" i="14" a="1"/>
  <c r="B4577" i="14" a="1"/>
  <c r="B4430" i="14" a="1"/>
  <c r="B4343" i="14" a="1"/>
  <c r="B4271" i="14" a="1"/>
  <c r="B4299" i="14" a="1"/>
  <c r="B4102" i="14" a="1"/>
  <c r="B3947" i="14" a="1"/>
  <c r="B3803" i="14" a="1"/>
  <c r="B3688" i="14" a="1"/>
  <c r="B4445" i="14" a="1"/>
  <c r="B4235" i="14" a="1"/>
  <c r="B4127" i="14" a="1"/>
  <c r="B4012" i="14" a="1"/>
  <c r="B4681" i="14" a="1"/>
  <c r="B4171" i="14" a="1"/>
  <c r="B3992" i="14" a="1"/>
  <c r="B3848" i="14" a="1"/>
  <c r="B4675" i="14" a="1"/>
  <c r="B4206" i="14" a="1"/>
  <c r="B4084" i="14" a="1"/>
  <c r="B3952" i="14" a="1"/>
  <c r="B3808" i="14" a="1"/>
  <c r="B4215" i="14" a="1"/>
  <c r="B4046" i="14" a="1"/>
  <c r="B3899" i="14" a="1"/>
  <c r="B3755" i="14" a="1"/>
  <c r="B4262" i="14" a="1"/>
  <c r="B4142" i="14" a="1"/>
  <c r="B4024" i="14" a="1"/>
  <c r="B3879" i="14" a="1"/>
  <c r="B4306" i="14" a="1"/>
  <c r="B4090" i="14" a="1"/>
  <c r="B5856" i="14" a="1"/>
  <c r="B5650" i="14" a="1"/>
  <c r="B5537" i="14" a="1"/>
  <c r="B5441" i="14" a="1"/>
  <c r="B5911" i="14" a="1"/>
  <c r="B5584" i="14" a="1"/>
  <c r="B5296" i="14" a="1"/>
  <c r="B6006" i="14" a="1"/>
  <c r="B5649" i="14" a="1"/>
  <c r="B5504" i="14" a="1"/>
  <c r="B5360" i="14" a="1"/>
  <c r="B5216" i="14" a="1"/>
  <c r="B5072" i="14" a="1"/>
  <c r="B5682" i="14" a="1"/>
  <c r="B5526" i="14" a="1"/>
  <c r="B5382" i="14" a="1"/>
  <c r="B5238" i="14" a="1"/>
  <c r="B5090" i="14" a="1"/>
  <c r="B6176" i="14" a="1"/>
  <c r="B5709" i="14" a="1"/>
  <c r="B5557" i="14" a="1"/>
  <c r="B5461" i="14" a="1"/>
  <c r="B5365" i="14" a="1"/>
  <c r="B5269" i="14" a="1"/>
  <c r="B5168" i="14" a="1"/>
  <c r="B5583" i="14" a="1"/>
  <c r="B5031" i="14" a="1"/>
  <c r="B4915" i="14" a="1"/>
  <c r="B4771" i="14" a="1"/>
  <c r="B4627" i="14" a="1"/>
  <c r="B5257" i="14" a="1"/>
  <c r="B4989" i="14" a="1"/>
  <c r="B4829" i="14" a="1"/>
  <c r="B4685" i="14" a="1"/>
  <c r="B5627" i="14" a="1"/>
  <c r="B5169" i="14" a="1"/>
  <c r="B4973" i="14" a="1"/>
  <c r="B4835" i="14" a="1"/>
  <c r="B4691" i="14" a="1"/>
  <c r="B5626" i="14" a="1"/>
  <c r="B5004" i="14" a="1"/>
  <c r="B4861" i="14" a="1"/>
  <c r="B4717" i="14" a="1"/>
  <c r="B4580" i="14" a="1"/>
  <c r="B5281" i="14" a="1"/>
  <c r="B4995" i="14" a="1"/>
  <c r="B4847" i="14" a="1"/>
  <c r="B4703" i="14" a="1"/>
  <c r="B5616" i="14" a="1"/>
  <c r="B5163" i="14" a="1"/>
  <c r="B4971" i="14" a="1"/>
  <c r="B4827" i="14" a="1"/>
  <c r="B4683" i="14" a="1"/>
  <c r="B4561" i="14" a="1"/>
  <c r="B5607" i="14" a="1"/>
  <c r="B5064" i="14" a="1"/>
  <c r="B4931" i="14" a="1"/>
  <c r="B4787" i="14" a="1"/>
  <c r="B4643" i="14" a="1"/>
  <c r="B5273" i="14" a="1"/>
  <c r="B4950" i="14" a="1"/>
  <c r="B4806" i="14" a="1"/>
  <c r="B5495" i="14" a="1"/>
  <c r="B5042" i="14" a="1"/>
  <c r="B4870" i="14" a="1"/>
  <c r="B4726" i="14" a="1"/>
  <c r="B6035" i="14" a="1"/>
  <c r="B5231" i="14" a="1"/>
  <c r="B4991" i="14" a="1"/>
  <c r="B4837" i="14" a="1"/>
  <c r="B4693" i="14" a="1"/>
  <c r="B6084" i="14" a="1"/>
  <c r="B4572" i="14" a="1"/>
  <c r="B4422" i="14" a="1"/>
  <c r="B5052" i="14" a="1"/>
  <c r="B4483" i="14" a="1"/>
  <c r="B4993" i="14" a="1"/>
  <c r="B4475" i="14" a="1"/>
  <c r="B4359" i="14" a="1"/>
  <c r="B4753" i="14" a="1"/>
  <c r="B4489" i="14" a="1"/>
  <c r="B5035" i="14" a="1"/>
  <c r="B4545" i="14" a="1"/>
  <c r="B4388" i="14" a="1"/>
  <c r="B4316" i="14" a="1"/>
  <c r="B4688" i="14" a="1"/>
  <c r="B4452" i="14" a="1"/>
  <c r="B4635" i="14" a="1"/>
  <c r="B4936" i="14" a="1"/>
  <c r="B4451" i="14" a="1"/>
  <c r="B4773" i="14" a="1"/>
  <c r="B4493" i="14" a="1"/>
  <c r="B4368" i="14" a="1"/>
  <c r="B4296" i="14" a="1"/>
  <c r="B4563" i="14" a="1"/>
  <c r="B4417" i="14" a="1"/>
  <c r="B4337" i="14" a="1"/>
  <c r="B4265" i="14" a="1"/>
  <c r="B4287" i="14" a="1"/>
  <c r="B4078" i="14" a="1"/>
  <c r="B3934" i="14" a="1"/>
  <c r="B3790" i="14" a="1"/>
  <c r="B3682" i="14" a="1"/>
  <c r="B4419" i="14" a="1"/>
  <c r="B4226" i="14" a="1"/>
  <c r="B4118" i="14" a="1"/>
  <c r="B3999" i="14" a="1"/>
  <c r="B4552" i="14" a="1"/>
  <c r="B4153" i="14" a="1"/>
  <c r="B3979" i="14" a="1"/>
  <c r="B3835" i="14" a="1"/>
  <c r="B4550" i="14" a="1"/>
  <c r="B4198" i="14" a="1"/>
  <c r="B4068" i="14" a="1"/>
  <c r="B3939" i="14" a="1"/>
  <c r="B4851" i="14" a="1"/>
  <c r="B4197" i="14" a="1"/>
  <c r="B4039" i="14" a="1"/>
  <c r="B3886" i="14" a="1"/>
  <c r="B3742" i="14" a="1"/>
  <c r="B4252" i="14" a="1"/>
  <c r="B4133" i="14" a="1"/>
  <c r="B4010" i="14" a="1"/>
  <c r="B3866" i="14" a="1"/>
  <c r="B4293" i="14" a="1"/>
  <c r="B4059" i="14" a="1"/>
  <c r="B4781" i="14" a="1"/>
  <c r="B4968" i="14" a="1"/>
  <c r="B4435" i="14" a="1"/>
  <c r="B4554" i="14" a="1"/>
  <c r="B4034" i="14" a="1"/>
  <c r="B4284" i="14" a="1"/>
  <c r="B3820" i="14" a="1"/>
  <c r="B3859" i="14" a="1"/>
  <c r="B3709" i="14" a="1"/>
  <c r="B3637" i="14" a="1"/>
  <c r="B3565" i="14" a="1"/>
  <c r="B4487" i="14" a="1"/>
  <c r="B4230" i="14" a="1"/>
  <c r="B4122" i="14" a="1"/>
  <c r="B4002" i="14" a="1"/>
  <c r="B3858" i="14" a="1"/>
  <c r="B5016" i="14" a="1"/>
  <c r="B4239" i="14" a="1"/>
  <c r="B4058" i="14" a="1"/>
  <c r="B3923" i="14" a="1"/>
  <c r="B3779" i="14" a="1"/>
  <c r="B4375" i="14" a="1"/>
  <c r="B4129" i="14" a="1"/>
  <c r="B4007" i="14" a="1"/>
  <c r="B3863" i="14" a="1"/>
  <c r="B3719" i="14" a="1"/>
  <c r="B3647" i="14" a="1"/>
  <c r="B4036" i="14" a="1"/>
  <c r="B3657" i="14" a="1"/>
  <c r="B3542" i="14" a="1"/>
  <c r="B3415" i="14" a="1"/>
  <c r="B3271" i="14" a="1"/>
  <c r="B3127" i="14" a="1"/>
  <c r="B3915" i="14" a="1"/>
  <c r="B3473" i="14" a="1"/>
  <c r="B3329" i="14" a="1"/>
  <c r="B3185" i="14" a="1"/>
  <c r="B3988" i="14" a="1"/>
  <c r="B3591" i="14" a="1"/>
  <c r="B3499" i="14" a="1"/>
  <c r="B3355" i="14" a="1"/>
  <c r="B3211" i="14" a="1"/>
  <c r="B3797" i="14" a="1"/>
  <c r="B3433" i="14" a="1"/>
  <c r="B3289" i="14" a="1"/>
  <c r="B3145" i="14" a="1"/>
  <c r="B3818" i="14" a="1"/>
  <c r="B3645" i="14" a="1"/>
  <c r="B3546" i="14" a="1"/>
  <c r="B3432" i="14" a="1"/>
  <c r="B3288" i="14" a="1"/>
  <c r="B3144" i="14" a="1"/>
  <c r="B3817" i="14" a="1"/>
  <c r="B3412" i="14" a="1"/>
  <c r="B3268" i="14" a="1"/>
  <c r="B3124" i="14" a="1"/>
  <c r="B3680" i="14" a="1"/>
  <c r="B3545" i="14" a="1"/>
  <c r="B3418" i="14" a="1"/>
  <c r="B3274" i="14" a="1"/>
  <c r="B3130" i="14" a="1"/>
  <c r="B3051" i="14" a="1"/>
  <c r="B2979" i="14" a="1"/>
  <c r="B2907" i="14" a="1"/>
  <c r="B2835" i="14" a="1"/>
  <c r="B2763" i="14" a="1"/>
  <c r="B3717" i="14" a="1"/>
  <c r="B3411" i="14" a="1"/>
  <c r="B3267" i="14" a="1"/>
  <c r="B3123" i="14" a="1"/>
  <c r="B3687" i="14" a="1"/>
  <c r="B3566" i="14" a="1"/>
  <c r="B3456" i="14" a="1"/>
  <c r="B3312" i="14" a="1"/>
  <c r="B3168" i="14" a="1"/>
  <c r="B3068" i="14" a="1"/>
  <c r="B3757" i="14" a="1"/>
  <c r="B3564" i="14" a="1"/>
  <c r="B3455" i="14" a="1"/>
  <c r="B3311" i="14" a="1"/>
  <c r="B3167" i="14" a="1"/>
  <c r="B3067" i="14" a="1"/>
  <c r="B2995" i="14" a="1"/>
  <c r="B2923" i="14" a="1"/>
  <c r="B3449" i="14" a="1"/>
  <c r="B3010" i="14" a="1"/>
  <c r="B2867" i="14" a="1"/>
  <c r="B2643" i="14" a="1"/>
  <c r="B2498" i="14" a="1"/>
  <c r="B2354" i="14" a="1"/>
  <c r="B2210" i="14" a="1"/>
  <c r="B3056" i="14" a="1"/>
  <c r="B2912" i="14" a="1"/>
  <c r="B2774" i="14" a="1"/>
  <c r="B2678" i="14" a="1"/>
  <c r="B2563" i="14" a="1"/>
  <c r="B2419" i="14" a="1"/>
  <c r="B3083" i="14" a="1"/>
  <c r="B2589" i="14" a="1"/>
  <c r="B2445" i="14" a="1"/>
  <c r="B2301" i="14" a="1"/>
  <c r="B2157" i="14" a="1"/>
  <c r="B3139" i="14" a="1"/>
  <c r="B2758" i="14" a="1"/>
  <c r="B2670" i="14" a="1"/>
  <c r="B2549" i="14" a="1"/>
  <c r="B2405" i="14" a="1"/>
  <c r="B2261" i="14" a="1"/>
  <c r="B3066" i="14" a="1"/>
  <c r="B2922" i="14" a="1"/>
  <c r="B2780" i="14" a="1"/>
  <c r="B2555" i="14" a="1"/>
  <c r="B2411" i="14" a="1"/>
  <c r="B2267" i="14" a="1"/>
  <c r="B3317" i="14" a="1"/>
  <c r="B2981" i="14" a="1"/>
  <c r="B2820" i="14" a="1"/>
  <c r="B2683" i="14" a="1"/>
  <c r="B2574" i="14" a="1"/>
  <c r="B2430" i="14" a="1"/>
  <c r="B2286" i="14" a="1"/>
  <c r="B3078" i="14" a="1"/>
  <c r="B2932" i="14" a="1"/>
  <c r="B2779" i="14" a="1"/>
  <c r="B2554" i="14" a="1"/>
  <c r="B2410" i="14" a="1"/>
  <c r="B2266" i="14" a="1"/>
  <c r="B2122" i="14" a="1"/>
  <c r="B4637" i="14" a="1"/>
  <c r="B4824" i="14" a="1"/>
  <c r="B4642" i="14" a="1"/>
  <c r="B4708" i="14" a="1"/>
  <c r="B3888" i="14" a="1"/>
  <c r="B4162" i="14" a="1"/>
  <c r="B4231" i="14" a="1"/>
  <c r="B3852" i="14" a="1"/>
  <c r="B3703" i="14" a="1"/>
  <c r="B3631" i="14" a="1"/>
  <c r="B3559" i="14" a="1"/>
  <c r="B4458" i="14" a="1"/>
  <c r="B4222" i="14" a="1"/>
  <c r="B4114" i="14" a="1"/>
  <c r="B3989" i="14" a="1"/>
  <c r="B3845" i="14" a="1"/>
  <c r="B4602" i="14" a="1"/>
  <c r="B4221" i="14" a="1"/>
  <c r="B4051" i="14" a="1"/>
  <c r="B3910" i="14" a="1"/>
  <c r="B3766" i="14" a="1"/>
  <c r="B4351" i="14" a="1"/>
  <c r="B4111" i="14" a="1"/>
  <c r="B3994" i="14" a="1"/>
  <c r="B3850" i="14" a="1"/>
  <c r="B3713" i="14" a="1"/>
  <c r="B3641" i="14" a="1"/>
  <c r="B3916" i="14" a="1"/>
  <c r="B3648" i="14" a="1"/>
  <c r="B3534" i="14" a="1"/>
  <c r="B3408" i="14" a="1"/>
  <c r="B3264" i="14" a="1"/>
  <c r="B3120" i="14" a="1"/>
  <c r="B3877" i="14" a="1"/>
  <c r="B3460" i="14" a="1"/>
  <c r="B3316" i="14" a="1"/>
  <c r="B3172" i="14" a="1"/>
  <c r="B3949" i="14" a="1"/>
  <c r="B3584" i="14" a="1"/>
  <c r="B3492" i="14" a="1"/>
  <c r="B3348" i="14" a="1"/>
  <c r="B3204" i="14" a="1"/>
  <c r="B3782" i="14" a="1"/>
  <c r="B3426" i="14" a="1"/>
  <c r="B3282" i="14" a="1"/>
  <c r="B3138" i="14" a="1"/>
  <c r="B3796" i="14" a="1"/>
  <c r="B3636" i="14" a="1"/>
  <c r="B3539" i="14" a="1"/>
  <c r="B3419" i="14" a="1"/>
  <c r="B3275" i="14" a="1"/>
  <c r="B3131" i="14" a="1"/>
  <c r="B3795" i="14" a="1"/>
  <c r="B3399" i="14" a="1"/>
  <c r="B3255" i="14" a="1"/>
  <c r="B4269" i="14" a="1"/>
  <c r="B3662" i="14" a="1"/>
  <c r="B3538" i="14" a="1"/>
  <c r="B3405" i="14" a="1"/>
  <c r="B3261" i="14" a="1"/>
  <c r="B3117" i="14" a="1"/>
  <c r="B3045" i="14" a="1"/>
  <c r="B2973" i="14" a="1"/>
  <c r="B2901" i="14" a="1"/>
  <c r="B2829" i="14" a="1"/>
  <c r="B2757" i="14" a="1"/>
  <c r="B3634" i="14" a="1"/>
  <c r="B3398" i="14" a="1"/>
  <c r="B3254" i="14" a="1"/>
  <c r="B4484" i="14" a="1"/>
  <c r="B3678" i="14" a="1"/>
  <c r="B3558" i="14" a="1"/>
  <c r="B3443" i="14" a="1"/>
  <c r="B3299" i="14" a="1"/>
  <c r="B3155" i="14" a="1"/>
  <c r="B4317" i="14" a="1"/>
  <c r="B3725" i="14" a="1"/>
  <c r="B3557" i="14" a="1"/>
  <c r="B3442" i="14" a="1"/>
  <c r="B3298" i="14" a="1"/>
  <c r="B3154" i="14" a="1"/>
  <c r="B3061" i="14" a="1"/>
  <c r="B2989" i="14" a="1"/>
  <c r="B2917" i="14" a="1"/>
  <c r="B3410" i="14" a="1"/>
  <c r="B2998" i="14" a="1"/>
  <c r="B2848" i="14" a="1"/>
  <c r="B2629" i="14" a="1"/>
  <c r="B2485" i="14" a="1"/>
  <c r="B2341" i="14" a="1"/>
  <c r="B4450" i="14" a="1"/>
  <c r="B3044" i="14" a="1"/>
  <c r="B2900" i="14" a="1"/>
  <c r="B2759" i="14" a="1"/>
  <c r="B2671" i="14" a="1"/>
  <c r="B2550" i="14" a="1"/>
  <c r="B2406" i="14" a="1"/>
  <c r="B2864" i="14" a="1"/>
  <c r="B2582" i="14" a="1"/>
  <c r="B2438" i="14" a="1"/>
  <c r="B2294" i="14" a="1"/>
  <c r="B2150" i="14" a="1"/>
  <c r="B3113" i="14" a="1"/>
  <c r="B2749" i="14" a="1"/>
  <c r="B2663" i="14" a="1"/>
  <c r="B2536" i="14" a="1"/>
  <c r="B2392" i="14" a="1"/>
  <c r="B2248" i="14" a="1"/>
  <c r="B3054" i="14" a="1"/>
  <c r="B2910" i="14" a="1"/>
  <c r="B2765" i="14" a="1"/>
  <c r="B2542" i="14" a="1"/>
  <c r="B2398" i="14" a="1"/>
  <c r="B2254" i="14" a="1"/>
  <c r="B3278" i="14" a="1"/>
  <c r="B2969" i="14" a="1"/>
  <c r="B2796" i="14" a="1"/>
  <c r="B2676" i="14" a="1"/>
  <c r="B2561" i="14" a="1"/>
  <c r="B2417" i="14" a="1"/>
  <c r="B2273" i="14" a="1"/>
  <c r="B3064" i="14" a="1"/>
  <c r="B2920" i="14" a="1"/>
  <c r="B2764" i="14" a="1"/>
  <c r="B2541" i="14" a="1"/>
  <c r="B2397" i="14" a="1"/>
  <c r="B2253" i="14" a="1"/>
  <c r="B2109" i="14" a="1"/>
  <c r="B4537" i="14" a="1"/>
  <c r="B4680" i="14" a="1"/>
  <c r="B4421" i="14" a="1"/>
  <c r="B4399" i="14" a="1"/>
  <c r="B3744" i="14" a="1"/>
  <c r="B4025" i="14" a="1"/>
  <c r="B4016" i="14" a="1"/>
  <c r="B3839" i="14" a="1"/>
  <c r="B3697" i="14" a="1"/>
  <c r="B3625" i="14" a="1"/>
  <c r="B3553" i="14" a="1"/>
  <c r="B4432" i="14" a="1"/>
  <c r="B4212" i="14" a="1"/>
  <c r="B4105" i="14" a="1"/>
  <c r="B3976" i="14" a="1"/>
  <c r="B3832" i="14" a="1"/>
  <c r="B4516" i="14" a="1"/>
  <c r="B4203" i="14" a="1"/>
  <c r="B4029" i="14" a="1"/>
  <c r="B3897" i="14" a="1"/>
  <c r="B3753" i="14" a="1"/>
  <c r="B4315" i="14" a="1"/>
  <c r="B4103" i="14" a="1"/>
  <c r="B3981" i="14" a="1"/>
  <c r="B3837" i="14" a="1"/>
  <c r="B3707" i="14" a="1"/>
  <c r="B3635" i="14" a="1"/>
  <c r="B3881" i="14" a="1"/>
  <c r="B3639" i="14" a="1"/>
  <c r="B3527" i="14" a="1"/>
  <c r="B3395" i="14" a="1"/>
  <c r="B3251" i="14" a="1"/>
  <c r="B3114" i="14" a="1"/>
  <c r="B3784" i="14" a="1"/>
  <c r="B3447" i="14" a="1"/>
  <c r="B3303" i="14" a="1"/>
  <c r="B3159" i="14" a="1"/>
  <c r="B3798" i="14" a="1"/>
  <c r="B3576" i="14" a="1"/>
  <c r="B3479" i="14" a="1"/>
  <c r="B3335" i="14" a="1"/>
  <c r="B3191" i="14" a="1"/>
  <c r="B3750" i="14" a="1"/>
  <c r="B3413" i="14" a="1"/>
  <c r="B3269" i="14" a="1"/>
  <c r="B3125" i="14" a="1"/>
  <c r="B3781" i="14" a="1"/>
  <c r="B3628" i="14" a="1"/>
  <c r="B3532" i="14" a="1"/>
  <c r="B3406" i="14" a="1"/>
  <c r="B3262" i="14" a="1"/>
  <c r="B3118" i="14" a="1"/>
  <c r="B3748" i="14" a="1"/>
  <c r="B3386" i="14" a="1"/>
  <c r="B3242" i="14" a="1"/>
  <c r="B4211" i="14" a="1"/>
  <c r="B3644" i="14" a="1"/>
  <c r="B3531" i="14" a="1"/>
  <c r="B3392" i="14" a="1"/>
  <c r="B3248" i="14" a="1"/>
  <c r="B3111" i="14" a="1"/>
  <c r="B3039" i="14" a="1"/>
  <c r="B2967" i="14" a="1"/>
  <c r="B2895" i="14" a="1"/>
  <c r="B2823" i="14" a="1"/>
  <c r="B2751" i="14" a="1"/>
  <c r="B3618" i="14" a="1"/>
  <c r="B3385" i="14" a="1"/>
  <c r="B3241" i="14" a="1"/>
  <c r="B4333" i="14" a="1"/>
  <c r="B3669" i="14" a="1"/>
  <c r="B3551" i="14" a="1"/>
  <c r="B3430" i="14" a="1"/>
  <c r="B3286" i="14" a="1"/>
  <c r="B3142" i="14" a="1"/>
  <c r="B4248" i="14" a="1"/>
  <c r="B3686" i="14" a="1"/>
  <c r="B3550" i="14" a="1"/>
  <c r="B3429" i="14" a="1"/>
  <c r="B3285" i="14" a="1"/>
  <c r="B3141" i="14" a="1"/>
  <c r="B3055" i="14" a="1"/>
  <c r="B2983" i="14" a="1"/>
  <c r="B2911" i="14" a="1"/>
  <c r="B3292" i="14" a="1"/>
  <c r="B2986" i="14" a="1"/>
  <c r="B2839" i="14" a="1"/>
  <c r="B2616" i="14" a="1"/>
  <c r="B2472" i="14" a="1"/>
  <c r="B2328" i="14" a="1"/>
  <c r="B4042" i="14" a="1"/>
  <c r="B3032" i="14" a="1"/>
  <c r="B2888" i="14" a="1"/>
  <c r="B2750" i="14" a="1"/>
  <c r="B2664" i="14" a="1"/>
  <c r="B2537" i="14" a="1"/>
  <c r="B2393" i="14" a="1"/>
  <c r="B2838" i="14" a="1"/>
  <c r="B2569" i="14" a="1"/>
  <c r="B2425" i="14" a="1"/>
  <c r="B2281" i="14" a="1"/>
  <c r="B2137" i="14" a="1"/>
  <c r="B3096" i="14" a="1"/>
  <c r="B2742" i="14" a="1"/>
  <c r="B2656" i="14" a="1"/>
  <c r="B2523" i="14" a="1"/>
  <c r="B2379" i="14" a="1"/>
  <c r="B4257" i="14" a="1"/>
  <c r="B3042" i="14" a="1"/>
  <c r="B2898" i="14" a="1"/>
  <c r="B2756" i="14" a="1"/>
  <c r="B2529" i="14" a="1"/>
  <c r="B2385" i="14" a="1"/>
  <c r="B2241" i="14" a="1"/>
  <c r="B3160" i="14" a="1"/>
  <c r="B2957" i="14" a="1"/>
  <c r="B2772" i="14" a="1"/>
  <c r="B2669" i="14" a="1"/>
  <c r="B2548" i="14" a="1"/>
  <c r="B2404" i="14" a="1"/>
  <c r="B4200" i="14" a="1"/>
  <c r="B3052" i="14" a="1"/>
  <c r="B2908" i="14" a="1"/>
  <c r="B2755" i="14" a="1"/>
  <c r="B2534" i="14" a="1"/>
  <c r="B2390" i="14" a="1"/>
  <c r="B2246" i="14" a="1"/>
  <c r="B2102" i="14" a="1"/>
  <c r="B5415" i="14" a="1"/>
  <c r="B5542" i="14" a="1"/>
  <c r="B4335" i="14" a="1"/>
  <c r="B4578" i="14" a="1"/>
  <c r="B3658" i="14" a="1"/>
  <c r="B3893" i="14" a="1"/>
  <c r="B4003" i="14" a="1"/>
  <c r="B3826" i="14" a="1"/>
  <c r="B3691" i="14" a="1"/>
  <c r="B3619" i="14" a="1"/>
  <c r="B3547" i="14" a="1"/>
  <c r="B4406" i="14" a="1"/>
  <c r="B4204" i="14" a="1"/>
  <c r="B4097" i="14" a="1"/>
  <c r="B3963" i="14" a="1"/>
  <c r="B3819" i="14" a="1"/>
  <c r="B4485" i="14" a="1"/>
  <c r="B4185" i="14" a="1"/>
  <c r="B4022" i="14" a="1"/>
  <c r="B3884" i="14" a="1"/>
  <c r="B3740" i="14" a="1"/>
  <c r="B4278" i="14" a="1"/>
  <c r="B4095" i="14" a="1"/>
  <c r="B3968" i="14" a="1"/>
  <c r="B3824" i="14" a="1"/>
  <c r="B3701" i="14" a="1"/>
  <c r="B3629" i="14" a="1"/>
  <c r="B3855" i="14" a="1"/>
  <c r="B3615" i="14" a="1"/>
  <c r="B3520" i="14" a="1"/>
  <c r="B3382" i="14" a="1"/>
  <c r="B3238" i="14" a="1"/>
  <c r="B3108" i="14" a="1"/>
  <c r="B3769" i="14" a="1"/>
  <c r="B3434" i="14" a="1"/>
  <c r="B3290" i="14" a="1"/>
  <c r="B3146" i="14" a="1"/>
  <c r="B3783" i="14" a="1"/>
  <c r="B3569" i="14" a="1"/>
  <c r="B3466" i="14" a="1"/>
  <c r="B3322" i="14" a="1"/>
  <c r="B3178" i="14" a="1"/>
  <c r="B3735" i="14" a="1"/>
  <c r="B3400" i="14" a="1"/>
  <c r="B3256" i="14" a="1"/>
  <c r="B4596" i="14" a="1"/>
  <c r="B3749" i="14" a="1"/>
  <c r="B3612" i="14" a="1"/>
  <c r="B3525" i="14" a="1"/>
  <c r="B3393" i="14" a="1"/>
  <c r="B3249" i="14" a="1"/>
  <c r="B4575" i="14" a="1"/>
  <c r="B3620" i="14" a="1"/>
  <c r="B3373" i="14" a="1"/>
  <c r="B3229" i="14" a="1"/>
  <c r="B4157" i="14" a="1"/>
  <c r="B3627" i="14" a="1"/>
  <c r="B3524" i="14" a="1"/>
  <c r="B5010" i="14" a="1"/>
  <c r="B5138" i="14" a="1"/>
  <c r="B4570" i="14" a="1"/>
  <c r="B4431" i="14" a="1"/>
  <c r="B4327" i="14" a="1"/>
  <c r="B4363" i="14" a="1"/>
  <c r="B3970" i="14" a="1"/>
  <c r="B3800" i="14" a="1"/>
  <c r="B3685" i="14" a="1"/>
  <c r="B3613" i="14" a="1"/>
  <c r="B3541" i="14" a="1"/>
  <c r="B4381" i="14" a="1"/>
  <c r="B4194" i="14" a="1"/>
  <c r="B4089" i="14" a="1"/>
  <c r="B3950" i="14" a="1"/>
  <c r="B3806" i="14" a="1"/>
  <c r="B4404" i="14" a="1"/>
  <c r="B4167" i="14" a="1"/>
  <c r="B4015" i="14" a="1"/>
  <c r="B3871" i="14" a="1"/>
  <c r="B3727" i="14" a="1"/>
  <c r="B4268" i="14" a="1"/>
  <c r="B4087" i="14" a="1"/>
  <c r="B3955" i="14" a="1"/>
  <c r="B3811" i="14" a="1"/>
  <c r="B3695" i="14" a="1"/>
  <c r="B3623" i="14" a="1"/>
  <c r="B3829" i="14" a="1"/>
  <c r="B3599" i="14" a="1"/>
  <c r="B3513" i="14" a="1"/>
  <c r="B3369" i="14" a="1"/>
  <c r="B3225" i="14" a="1"/>
  <c r="B3102" i="14" a="1"/>
  <c r="B3737" i="14" a="1"/>
  <c r="B3421" i="14" a="1"/>
  <c r="B3277" i="14" a="1"/>
  <c r="B3133" i="14" a="1"/>
  <c r="B3736" i="14" a="1"/>
  <c r="B3562" i="14" a="1"/>
  <c r="B3453" i="14" a="1"/>
  <c r="B3309" i="14" a="1"/>
  <c r="B3165" i="14" a="1"/>
  <c r="B3722" i="14" a="1"/>
  <c r="B3387" i="14" a="1"/>
  <c r="B3243" i="14" a="1"/>
  <c r="B4279" i="14" a="1"/>
  <c r="B3733" i="14" a="1"/>
  <c r="B3604" i="14" a="1"/>
  <c r="B3518" i="14" a="1"/>
  <c r="B3380" i="14" a="1"/>
  <c r="B3236" i="14" a="1"/>
  <c r="B4218" i="14" a="1"/>
  <c r="B3510" i="14" a="1"/>
  <c r="B3366" i="14" a="1"/>
  <c r="B3222" i="14" a="1"/>
  <c r="B4014" i="14" a="1"/>
  <c r="B3603" i="14" a="1"/>
  <c r="B3516" i="14" a="1"/>
  <c r="B3372" i="14" a="1"/>
  <c r="B3228" i="14" a="1"/>
  <c r="B3099" i="14" a="1"/>
  <c r="B3027" i="14" a="1"/>
  <c r="B2955" i="14" a="1"/>
  <c r="B2883" i="14" a="1"/>
  <c r="B2811" i="14" a="1"/>
  <c r="B4267" i="14" a="1"/>
  <c r="B3509" i="14" a="1"/>
  <c r="B3365" i="14" a="1"/>
  <c r="B3221" i="14" a="1"/>
  <c r="B4148" i="14" a="1"/>
  <c r="B3651" i="14" a="1"/>
  <c r="B3537" i="14" a="1"/>
  <c r="B3404" i="14" a="1"/>
  <c r="B3260" i="14" a="1"/>
  <c r="B3116" i="14" a="1"/>
  <c r="B4139" i="14" a="1"/>
  <c r="B3650" i="14" a="1"/>
  <c r="B3536" i="14" a="1"/>
  <c r="B3403" i="14" a="1"/>
  <c r="B3259" i="14" a="1"/>
  <c r="B3115" i="14" a="1"/>
  <c r="B3043" i="14" a="1"/>
  <c r="B2971" i="14" a="1"/>
  <c r="B2899" i="14" a="1"/>
  <c r="B3174" i="14" a="1"/>
  <c r="B2962" i="14" a="1"/>
  <c r="B2815" i="14" a="1"/>
  <c r="B2590" i="14" a="1"/>
  <c r="B2446" i="14" a="1"/>
  <c r="B2302" i="14" a="1"/>
  <c r="B3724" i="14" a="1"/>
  <c r="B3008" i="14" a="1"/>
  <c r="B2866" i="14" a="1"/>
  <c r="B2736" i="14" a="1"/>
  <c r="B2650" i="14" a="1"/>
  <c r="B2511" i="14" a="1"/>
  <c r="B3809" i="14" a="1"/>
  <c r="B2790" i="14" a="1"/>
  <c r="B2543" i="14" a="1"/>
  <c r="B2399" i="14" a="1"/>
  <c r="B2255" i="14" a="1"/>
  <c r="B2111" i="14" a="1"/>
  <c r="B2855" i="14" a="1"/>
  <c r="B2728" i="14" a="1"/>
  <c r="B2641" i="14" a="1"/>
  <c r="B2503" i="14" a="1"/>
  <c r="B2359" i="14" a="1"/>
  <c r="B3436" i="14" a="1"/>
  <c r="B3018" i="14" a="1"/>
  <c r="B2874" i="14" a="1"/>
  <c r="B2691" i="14" a="1"/>
  <c r="B2509" i="14" a="1"/>
  <c r="B2365" i="14" a="1"/>
  <c r="B2221" i="14" a="1"/>
  <c r="B3094" i="14" a="1"/>
  <c r="B2933" i="14" a="1"/>
  <c r="B2741" i="14" a="1"/>
  <c r="B2654" i="14" a="1"/>
  <c r="B2528" i="14" a="1"/>
  <c r="B2384" i="14" a="1"/>
  <c r="B3774" i="14" a="1"/>
  <c r="B3028" i="14" a="1"/>
  <c r="B2884" i="14" a="1"/>
  <c r="B2697" i="14" a="1"/>
  <c r="B2508" i="14" a="1"/>
  <c r="B2364" i="14" a="1"/>
  <c r="B2220" i="14" a="1"/>
  <c r="B4879" i="14" a="1"/>
  <c r="B4935" i="14" a="1"/>
  <c r="B4447" i="14" a="1"/>
  <c r="B4344" i="14" a="1"/>
  <c r="B4190" i="14" a="1"/>
  <c r="B4125" i="14" a="1"/>
  <c r="B3944" i="14" a="1"/>
  <c r="B3787" i="14" a="1"/>
  <c r="B3679" i="14" a="1"/>
  <c r="B3607" i="14" a="1"/>
  <c r="B3535" i="14" a="1"/>
  <c r="B4357" i="14" a="1"/>
  <c r="B4186" i="14" a="1"/>
  <c r="B4081" i="14" a="1"/>
  <c r="B3937" i="14" a="1"/>
  <c r="B3793" i="14" a="1"/>
  <c r="B4336" i="14" a="1"/>
  <c r="B4149" i="14" a="1"/>
  <c r="B4008" i="14" a="1"/>
  <c r="B3864" i="14" a="1"/>
  <c r="B3720" i="14" a="1"/>
  <c r="B4258" i="14" a="1"/>
  <c r="B4079" i="14" a="1"/>
  <c r="B3948" i="14" a="1"/>
  <c r="B3804" i="14" a="1"/>
  <c r="B3689" i="14" a="1"/>
  <c r="B3617" i="14" a="1"/>
  <c r="B3785" i="14" a="1"/>
  <c r="B3592" i="14" a="1"/>
  <c r="B3500" i="14" a="1"/>
  <c r="B3356" i="14" a="1"/>
  <c r="B3212" i="14" a="1"/>
  <c r="B4962" i="14" a="1"/>
  <c r="B3723" i="14" a="1"/>
  <c r="B3414" i="14" a="1"/>
  <c r="B3270" i="14" a="1"/>
  <c r="B3126" i="14" a="1"/>
  <c r="B3711" i="14" a="1"/>
  <c r="B3555" i="14" a="1"/>
  <c r="B3440" i="14" a="1"/>
  <c r="B3296" i="14" a="1"/>
  <c r="B4727" i="14" a="1"/>
  <c r="B3621" i="14" a="1"/>
  <c r="B3374" i="14" a="1"/>
  <c r="B3230" i="14" a="1"/>
  <c r="B4220" i="14" a="1"/>
  <c r="B3710" i="14" a="1"/>
  <c r="B3597" i="14" a="1"/>
  <c r="B3511" i="14" a="1"/>
  <c r="B3367" i="14" a="1"/>
  <c r="B3223" i="14" a="1"/>
  <c r="B4164" i="14" a="1"/>
  <c r="B3497" i="14" a="1"/>
  <c r="B3353" i="14" a="1"/>
  <c r="B3209" i="14" a="1"/>
  <c r="B3975" i="14" a="1"/>
  <c r="B3596" i="14" a="1"/>
  <c r="B3503" i="14" a="1"/>
  <c r="B3359" i="14" a="1"/>
  <c r="B3215" i="14" a="1"/>
  <c r="B3093" i="14" a="1"/>
  <c r="B3021" i="14" a="1"/>
  <c r="B2949" i="14" a="1"/>
  <c r="B2877" i="14" a="1"/>
  <c r="B2805" i="14" a="1"/>
  <c r="B4210" i="14" a="1"/>
  <c r="B3496" i="14" a="1"/>
  <c r="B3352" i="14" a="1"/>
  <c r="B3208" i="14" a="1"/>
  <c r="B4096" i="14" a="1"/>
  <c r="B3642" i="14" a="1"/>
  <c r="B3530" i="14" a="1"/>
  <c r="B3391" i="14" a="1"/>
  <c r="B3247" i="14" a="1"/>
  <c r="B3110" i="14" a="1"/>
  <c r="B4043" i="14" a="1"/>
  <c r="B3624" i="14" a="1"/>
  <c r="B3528" i="14" a="1"/>
  <c r="B3396" i="14" a="1"/>
  <c r="B3252" i="14" a="1"/>
  <c r="B3109" i="14" a="1"/>
  <c r="B3037" i="14" a="1"/>
  <c r="B2965" i="14" a="1"/>
  <c r="B2893" i="14" a="1"/>
  <c r="B3119" i="14" a="1"/>
  <c r="B2950" i="14" a="1"/>
  <c r="B2800" i="14" a="1"/>
  <c r="B2577" i="14" a="1"/>
  <c r="B2433" i="14" a="1"/>
  <c r="B2289" i="14" a="1"/>
  <c r="B3448" i="14" a="1"/>
  <c r="B2996" i="14" a="1"/>
  <c r="B2856" i="14" a="1"/>
  <c r="B2729" i="14" a="1"/>
  <c r="B2642" i="14" a="1"/>
  <c r="B2504" i="14" a="1"/>
  <c r="B3716" i="14" a="1"/>
  <c r="B2766" i="14" a="1"/>
  <c r="B2530" i="14" a="1"/>
  <c r="B2386" i="14" a="1"/>
  <c r="B2242" i="14" a="1"/>
  <c r="B4000" i="14" a="1"/>
  <c r="B2845" i="14" a="1"/>
  <c r="B2720" i="14" a="1"/>
  <c r="B2634" i="14" a="1"/>
  <c r="B2490" i="14" a="1"/>
  <c r="B2346" i="14" a="1"/>
  <c r="B3397" i="14" a="1"/>
  <c r="B3006" i="14" a="1"/>
  <c r="B2863" i="14" a="1"/>
  <c r="B2655" i="14" a="1"/>
  <c r="B2496" i="14" a="1"/>
  <c r="B2352" i="14" a="1"/>
  <c r="B2208" i="14" a="1"/>
  <c r="B3065" i="14" a="1"/>
  <c r="B2921" i="14" a="1"/>
  <c r="B2734" i="14" a="1"/>
  <c r="B2647" i="14" a="1"/>
  <c r="B2515" i="14" a="1"/>
  <c r="B2371" i="14" a="1"/>
  <c r="B3508" i="14" a="1"/>
  <c r="B3016" i="14" a="1"/>
  <c r="B2872" i="14" a="1"/>
  <c r="B2661" i="14" a="1"/>
  <c r="B2495" i="14" a="1"/>
  <c r="B2351" i="14" a="1"/>
  <c r="B2207" i="14" a="1"/>
  <c r="B2063" i="14" a="1"/>
  <c r="B4735" i="14" a="1"/>
  <c r="B4791" i="14" a="1"/>
  <c r="B4786" i="14" a="1"/>
  <c r="B5009" i="14" a="1"/>
  <c r="B4085" i="14" a="1"/>
  <c r="B3984" i="14" a="1"/>
  <c r="B3931" i="14" a="1"/>
  <c r="B3780" i="14" a="1"/>
  <c r="B3673" i="14" a="1"/>
  <c r="B3601" i="14" a="1"/>
  <c r="B3529" i="14" a="1"/>
  <c r="B4305" i="14" a="1"/>
  <c r="B4176" i="14" a="1"/>
  <c r="B4073" i="14" a="1"/>
  <c r="B3930" i="14" a="1"/>
  <c r="B3786" i="14" a="1"/>
  <c r="B4318" i="14" a="1"/>
  <c r="B4131" i="14" a="1"/>
  <c r="B3995" i="14" a="1"/>
  <c r="B3851" i="14" a="1"/>
  <c r="B3714" i="14" a="1"/>
  <c r="B4237" i="14" a="1"/>
  <c r="B4071" i="14" a="1"/>
  <c r="B3935" i="14" a="1"/>
  <c r="B3791" i="14" a="1"/>
  <c r="B3683" i="14" a="1"/>
  <c r="B3611" i="14" a="1"/>
  <c r="B3770" i="14" a="1"/>
  <c r="B3585" i="14" a="1"/>
  <c r="B3487" i="14" a="1"/>
  <c r="B3343" i="14" a="1"/>
  <c r="B3199" i="14" a="1"/>
  <c r="B4424" i="14" a="1"/>
  <c r="B3630" i="14" a="1"/>
  <c r="B3401" i="14" a="1"/>
  <c r="B3257" i="14" a="1"/>
  <c r="B4766" i="14" a="1"/>
  <c r="B3692" i="14" a="1"/>
  <c r="B3548" i="14" a="1"/>
  <c r="B3427" i="14" a="1"/>
  <c r="B3283" i="14" a="1"/>
  <c r="B4288" i="14" a="1"/>
  <c r="B3505" i="14" a="1"/>
  <c r="B3361" i="14" a="1"/>
  <c r="B3217" i="14" a="1"/>
  <c r="B4166" i="14" a="1"/>
  <c r="B3699" i="14" a="1"/>
  <c r="B3590" i="14" a="1"/>
  <c r="B3504" i="14" a="1"/>
  <c r="B3360" i="14" a="1"/>
  <c r="B3216" i="14" a="1"/>
  <c r="B4110" i="14" a="1"/>
  <c r="B3484" i="14" a="1"/>
  <c r="B3340" i="14" a="1"/>
  <c r="B3196" i="14" a="1"/>
  <c r="B3868" i="14" a="1"/>
  <c r="B3588" i="14" a="1"/>
  <c r="B3490" i="14" a="1"/>
  <c r="B3346" i="14" a="1"/>
  <c r="B3202" i="14" a="1"/>
  <c r="B3087" i="14" a="1"/>
  <c r="B3015" i="14" a="1"/>
  <c r="B2943" i="14" a="1"/>
  <c r="B2871" i="14" a="1"/>
  <c r="B2799" i="14" a="1"/>
  <c r="B4156" i="14" a="1"/>
  <c r="B3483" i="14" a="1"/>
  <c r="B3339" i="14" a="1"/>
  <c r="B3195" i="14" a="1"/>
  <c r="B4050" i="14" a="1"/>
  <c r="B3626" i="14" a="1"/>
  <c r="B3522" i="14" a="1"/>
  <c r="B3384" i="14" a="1"/>
  <c r="B3240" i="14" a="1"/>
  <c r="B3104" i="14" a="1"/>
  <c r="B4001" i="14" a="1"/>
  <c r="B3616" i="14" a="1"/>
  <c r="B3521" i="14" a="1"/>
  <c r="B3383" i="14" a="1"/>
  <c r="B3239" i="14" a="1"/>
  <c r="B3103" i="14" a="1"/>
  <c r="B3031" i="14" a="1"/>
  <c r="B2959" i="14" a="1"/>
  <c r="B2887" i="14" a="1"/>
  <c r="B3100" i="14" a="1"/>
  <c r="B2938" i="14" a="1"/>
  <c r="B2791" i="14" a="1"/>
  <c r="B2570" i="14" a="1"/>
  <c r="B2426" i="14" a="1"/>
  <c r="B2282" i="14" a="1"/>
  <c r="B3409" i="14" a="1"/>
  <c r="B2984" i="14" a="1"/>
  <c r="B2846" i="14" a="1"/>
  <c r="B2722" i="14" a="1"/>
  <c r="B2635" i="14" a="1"/>
  <c r="B2491" i="14" a="1"/>
  <c r="B3609" i="14" a="1"/>
  <c r="B2721" i="14" a="1"/>
  <c r="B2517" i="14" a="1"/>
  <c r="B2373" i="14" a="1"/>
  <c r="B2229" i="14" a="1"/>
  <c r="B3608" i="14" a="1"/>
  <c r="B2830" i="14" a="1"/>
  <c r="B2713" i="14" a="1"/>
  <c r="B2621" i="14" a="1"/>
  <c r="B2477" i="14" a="1"/>
  <c r="B2333" i="14" a="1"/>
  <c r="B3318" i="14" a="1"/>
  <c r="B2994" i="14" a="1"/>
  <c r="B2854" i="14" a="1"/>
  <c r="B2627" i="14" a="1"/>
  <c r="B2483" i="14" a="1"/>
  <c r="B2339" i="14" a="1"/>
  <c r="B2195" i="14" a="1"/>
  <c r="B3053" i="14" a="1"/>
  <c r="B2909" i="14" a="1"/>
  <c r="B2726" i="14" a="1"/>
  <c r="B2640" i="14" a="1"/>
  <c r="B2502" i="14" a="1"/>
  <c r="B2358" i="14" a="1"/>
  <c r="B3469" i="14" a="1"/>
  <c r="B3004" i="14" a="1"/>
  <c r="B2862" i="14" a="1"/>
  <c r="B2626" i="14" a="1"/>
  <c r="B2482" i="14" a="1"/>
  <c r="B2338" i="14" a="1"/>
  <c r="B2194" i="14" a="1"/>
  <c r="B4591" i="14" a="1"/>
  <c r="B4647" i="14" a="1"/>
  <c r="B4488" i="14" a="1"/>
  <c r="B4515" i="14" a="1"/>
  <c r="B3953" i="14" a="1"/>
  <c r="B3840" i="14" a="1"/>
  <c r="B3924" i="14" a="1"/>
  <c r="B3767" i="14" a="1"/>
  <c r="B3667" i="14" a="1"/>
  <c r="B3595" i="14" a="1"/>
  <c r="B3523" i="14" a="1"/>
  <c r="B4292" i="14" a="1"/>
  <c r="B4168" i="14" a="1"/>
  <c r="B4066" i="14" a="1"/>
  <c r="B3917" i="14" a="1"/>
  <c r="B3773" i="14" a="1"/>
  <c r="B4303" i="14" a="1"/>
  <c r="B4113" i="14" a="1"/>
  <c r="B3982" i="14" a="1"/>
  <c r="B3838" i="14" a="1"/>
  <c r="B3708" i="14" a="1"/>
  <c r="B4219" i="14" a="1"/>
  <c r="B4064" i="14" a="1"/>
  <c r="B3922" i="14" a="1"/>
  <c r="B3778" i="14" a="1"/>
  <c r="B3677" i="14" a="1"/>
  <c r="B3605" i="14" a="1"/>
  <c r="B3738" i="14" a="1"/>
  <c r="B3578" i="14" a="1"/>
  <c r="B3480" i="14" a="1"/>
  <c r="B3336" i="14" a="1"/>
  <c r="B3192" i="14" a="1"/>
  <c r="B4300" i="14" a="1"/>
  <c r="B3622" i="14" a="1"/>
  <c r="B3388" i="14" a="1"/>
  <c r="B3244" i="14" a="1"/>
  <c r="B4403" i="14" a="1"/>
  <c r="B3674" i="14" a="1"/>
  <c r="B3540" i="14" a="1"/>
  <c r="B3420" i="14" a="1"/>
  <c r="B3276" i="14" a="1"/>
  <c r="B4228" i="14" a="1"/>
  <c r="B3498" i="14" a="1"/>
  <c r="B3354" i="14" a="1"/>
  <c r="B3210" i="14" a="1"/>
  <c r="B4112" i="14" a="1"/>
  <c r="B3690" i="14" a="1"/>
  <c r="B3582" i="14" a="1"/>
  <c r="B3491" i="14" a="1"/>
  <c r="B3347" i="14" a="1"/>
  <c r="B3203" i="14" a="1"/>
  <c r="B4020" i="14" a="1"/>
  <c r="B3471" i="14" a="1"/>
  <c r="B3327" i="14" a="1"/>
  <c r="B3183" i="14" a="1"/>
  <c r="B3842" i="14" a="1"/>
  <c r="B3581" i="14" a="1"/>
  <c r="B3477" i="14" a="1"/>
  <c r="B3333" i="14" a="1"/>
  <c r="B3189" i="14" a="1"/>
  <c r="B3081" i="14" a="1"/>
  <c r="B3009" i="14" a="1"/>
  <c r="B2937" i="14" a="1"/>
  <c r="B2865" i="14" a="1"/>
  <c r="B2793" i="14" a="1"/>
  <c r="B4056" i="14" a="1"/>
  <c r="B3470" i="14" a="1"/>
  <c r="B3326" i="14" a="1"/>
  <c r="B3182" i="14" a="1"/>
  <c r="B3929" i="14" a="1"/>
  <c r="B3602" i="14" a="1"/>
  <c r="B3515" i="14" a="1"/>
  <c r="B3371" i="14" a="1"/>
  <c r="B3227" i="14" a="1"/>
  <c r="B3098" i="14" a="1"/>
  <c r="B3962" i="14" a="1"/>
  <c r="B3600" i="14" a="1"/>
  <c r="B3514" i="14" a="1"/>
  <c r="B3370" i="14" a="1"/>
  <c r="B3226" i="14" a="1"/>
  <c r="B3097" i="14" a="1"/>
  <c r="B3025" i="14" a="1"/>
  <c r="B2953" i="14" a="1"/>
  <c r="B2881" i="14" a="1"/>
  <c r="B3071" i="14" a="1"/>
  <c r="B2926" i="14" a="1"/>
  <c r="B2776" i="14" a="1"/>
  <c r="B2557" i="14" a="1"/>
  <c r="B2413" i="14" a="1"/>
  <c r="B2269" i="14" a="1"/>
  <c r="B3330" i="14" a="1"/>
  <c r="B2972" i="14" a="1"/>
  <c r="B2831" i="14" a="1"/>
  <c r="B2714" i="14" a="1"/>
  <c r="B2622" i="14" a="1"/>
  <c r="B2478" i="14" a="1"/>
  <c r="B3482" i="14" a="1"/>
  <c r="B2685" i="14" a="1"/>
  <c r="B2510" i="14" a="1"/>
  <c r="B2366" i="14" a="1"/>
  <c r="B2222" i="14" a="1"/>
  <c r="B3481" i="14" a="1"/>
  <c r="B2821" i="14" a="1"/>
  <c r="B2706" i="14" a="1"/>
  <c r="B2608" i="14" a="1"/>
  <c r="B2464" i="14" a="1"/>
  <c r="B2320" i="14" a="1"/>
  <c r="B3279" i="14" a="1"/>
  <c r="B2982" i="14" a="1"/>
  <c r="B2837" i="14" a="1"/>
  <c r="B2614" i="14" a="1"/>
  <c r="B2470" i="14" a="1"/>
  <c r="B2326" i="14" a="1"/>
  <c r="B2182" i="14" a="1"/>
  <c r="B3041" i="14" a="1"/>
  <c r="B2897" i="14" a="1"/>
  <c r="B2719" i="14" a="1"/>
  <c r="B2633" i="14" a="1"/>
  <c r="B2489" i="14" a="1"/>
  <c r="B2345" i="14" a="1"/>
  <c r="B3390" i="14" a="1"/>
  <c r="B2992" i="14" a="1"/>
  <c r="B2836" i="14" a="1"/>
  <c r="B2613" i="14" a="1"/>
  <c r="B2469" i="14" a="1"/>
  <c r="B2325" i="14" a="1"/>
  <c r="B2181" i="14" a="1"/>
  <c r="B5128" i="14" a="1"/>
  <c r="B5053" i="14" a="1"/>
  <c r="B4364" i="14" a="1"/>
  <c r="B4385" i="14" a="1"/>
  <c r="B4285" i="14" a="1"/>
  <c r="B4492" i="14" a="1"/>
  <c r="B3911" i="14" a="1"/>
  <c r="B3754" i="14" a="1"/>
  <c r="B3661" i="14" a="1"/>
  <c r="B3589" i="14" a="1"/>
  <c r="B3517" i="14" a="1"/>
  <c r="B4281" i="14" a="1"/>
  <c r="B4158" i="14" a="1"/>
  <c r="B4044" i="14" a="1"/>
  <c r="B3904" i="14" a="1"/>
  <c r="B3760" i="14" a="1"/>
  <c r="B4291" i="14" a="1"/>
  <c r="B4104" i="14" a="1"/>
  <c r="B3969" i="14" a="1"/>
  <c r="B3825" i="14" a="1"/>
  <c r="B3702" i="14" a="1"/>
  <c r="B4201" i="14" a="1"/>
  <c r="B4057" i="14" a="1"/>
  <c r="B3909" i="14" a="1"/>
  <c r="B3765" i="14" a="1"/>
  <c r="B3671" i="14" a="1"/>
  <c r="B5008" i="14" a="1"/>
  <c r="B3693" i="14" a="1"/>
  <c r="B3570" i="14" a="1"/>
  <c r="B3467" i="14" a="1"/>
  <c r="B3323" i="14" a="1"/>
  <c r="B3179" i="14" a="1"/>
  <c r="B4236" i="14" a="1"/>
  <c r="B3606" i="14" a="1"/>
  <c r="B3375" i="14" a="1"/>
  <c r="B3231" i="14" a="1"/>
  <c r="B4229" i="14" a="1"/>
  <c r="B3656" i="14" a="1"/>
  <c r="B3533" i="14" a="1"/>
  <c r="B3407" i="14" a="1"/>
  <c r="B3263" i="14" a="1"/>
  <c r="B4174" i="14" a="1"/>
  <c r="B3485" i="14" a="1"/>
  <c r="B3341" i="14" a="1"/>
  <c r="B3197" i="14" a="1"/>
  <c r="B3942" i="14" a="1"/>
  <c r="B3681" i="14" a="1"/>
  <c r="B3575" i="14" a="1"/>
  <c r="B3478" i="14" a="1"/>
  <c r="B3334" i="14" a="1"/>
  <c r="B3190" i="14" a="1"/>
  <c r="B3941" i="14" a="1"/>
  <c r="B3458" i="14" a="1"/>
  <c r="B3314" i="14" a="1"/>
  <c r="B3170" i="14" a="1"/>
  <c r="B3794" i="14" a="1"/>
  <c r="B3574" i="14" a="1"/>
  <c r="B3464" i="14" a="1"/>
  <c r="B3320" i="14" a="1"/>
  <c r="B3176" i="14" a="1"/>
  <c r="B3075" i="14" a="1"/>
  <c r="B3003" i="14" a="1"/>
  <c r="B2931" i="14" a="1"/>
  <c r="B2859" i="14" a="1"/>
  <c r="B2787" i="14" a="1"/>
  <c r="B4013" i="14" a="1"/>
  <c r="B3457" i="14" a="1"/>
  <c r="B3313" i="14" a="1"/>
  <c r="B3169" i="14" a="1"/>
  <c r="B3890" i="14" a="1"/>
  <c r="B3594" i="14" a="1"/>
  <c r="B3502" i="14" a="1"/>
  <c r="B3358" i="14" a="1"/>
  <c r="B3214" i="14" a="1"/>
  <c r="B3092" i="14" a="1"/>
  <c r="B3857" i="14" a="1"/>
  <c r="B3593" i="14" a="1"/>
  <c r="B3501" i="14" a="1"/>
  <c r="B3357" i="14" a="1"/>
  <c r="B3213" i="14" a="1"/>
  <c r="B3091" i="14" a="1"/>
  <c r="B3019" i="14" a="1"/>
  <c r="B2947" i="14" a="1"/>
  <c r="B2875" i="14" a="1"/>
  <c r="B3058" i="14" a="1"/>
  <c r="B2914" i="14" a="1"/>
  <c r="B2767" i="14" a="1"/>
  <c r="B2544" i="14" a="1"/>
  <c r="B2400" i="14" a="1"/>
  <c r="B2256" i="14" a="1"/>
  <c r="B3291" i="14" a="1"/>
  <c r="B2960" i="14" a="1"/>
  <c r="B2822" i="14" a="1"/>
  <c r="B2707" i="14" a="1"/>
  <c r="B2609" i="14" a="1"/>
  <c r="B2465" i="14" a="1"/>
  <c r="B3364" i="14" a="1"/>
  <c r="B2649" i="14" a="1"/>
  <c r="B2497" i="14" a="1"/>
  <c r="B2353" i="14" a="1"/>
  <c r="B2209" i="14" a="1"/>
  <c r="B3402" i="14" a="1"/>
  <c r="B2806" i="14" a="1"/>
  <c r="B2699" i="14" a="1"/>
  <c r="B2595" i="14" a="1"/>
  <c r="B2451" i="14" a="1"/>
  <c r="B2307" i="14" a="1"/>
  <c r="B3161" i="14" a="1"/>
  <c r="B2970" i="14" a="1"/>
  <c r="B2828" i="14" a="1"/>
  <c r="B2601" i="14" a="1"/>
  <c r="B2457" i="14" a="1"/>
  <c r="B2313" i="14" a="1"/>
  <c r="B3961" i="14" a="1"/>
  <c r="B3029" i="14" a="1"/>
  <c r="B2885" i="14" a="1"/>
  <c r="B2712" i="14" a="1"/>
  <c r="B2620" i="14" a="1"/>
  <c r="B2476" i="14" a="1"/>
  <c r="B2332" i="14" a="1"/>
  <c r="B3351" i="14" a="1"/>
  <c r="B2980" i="14" a="1"/>
  <c r="B2827" i="14" a="1"/>
  <c r="B2606" i="14" a="1"/>
  <c r="B2462" i="14" a="1"/>
  <c r="B2318" i="14" a="1"/>
  <c r="B2174" i="14" a="1"/>
  <c r="B4898" i="14" a="1"/>
  <c r="B4524" i="14" a="1"/>
  <c r="B5206" i="14" a="1"/>
  <c r="B4313" i="14" a="1"/>
  <c r="B4092" i="14" a="1"/>
  <c r="B4205" i="14" a="1"/>
  <c r="B3898" i="14" a="1"/>
  <c r="B3741" i="14" a="1"/>
  <c r="B3655" i="14" a="1"/>
  <c r="B3583" i="14" a="1"/>
  <c r="B5061" i="14" a="1"/>
  <c r="B4260" i="14" a="1"/>
  <c r="B4150" i="14" a="1"/>
  <c r="B4037" i="14" a="1"/>
  <c r="B3891" i="14" a="1"/>
  <c r="B3747" i="14" a="1"/>
  <c r="B4280" i="14" a="1"/>
  <c r="B4088" i="14" a="1"/>
  <c r="B3956" i="14" a="1"/>
  <c r="B3812" i="14" a="1"/>
  <c r="B4969" i="14" a="1"/>
  <c r="B4183" i="14" a="1"/>
  <c r="B4035" i="14" a="1"/>
  <c r="B3896" i="14" a="1"/>
  <c r="B3752" i="14" a="1"/>
  <c r="B3665" i="14" a="1"/>
  <c r="B4238" i="14" a="1"/>
  <c r="B3684" i="14" a="1"/>
  <c r="B3563" i="14" a="1"/>
  <c r="B3454" i="14" a="1"/>
  <c r="B3310" i="14" a="1"/>
  <c r="B3166" i="14" a="1"/>
  <c r="B4182" i="14" a="1"/>
  <c r="B3506" i="14" a="1"/>
  <c r="B3362" i="14" a="1"/>
  <c r="B3218" i="14" a="1"/>
  <c r="B4175" i="14" a="1"/>
  <c r="B3638" i="14" a="1"/>
  <c r="B3526" i="14" a="1"/>
  <c r="B3394" i="14" a="1"/>
  <c r="B3250" i="14" a="1"/>
  <c r="B4120" i="14" a="1"/>
  <c r="B3472" i="14" a="1"/>
  <c r="B3328" i="14" a="1"/>
  <c r="B3184" i="14" a="1"/>
  <c r="B3903" i="14" a="1"/>
  <c r="B3672" i="14" a="1"/>
  <c r="B3568" i="14" a="1"/>
  <c r="B3465" i="14" a="1"/>
  <c r="B3321" i="14" a="1"/>
  <c r="B3177" i="14" a="1"/>
  <c r="B3902" i="14" a="1"/>
  <c r="B3445" i="14" a="1"/>
  <c r="B3301" i="14" a="1"/>
  <c r="B3157" i="14" a="1"/>
  <c r="B3762" i="14" a="1"/>
  <c r="B3567" i="14" a="1"/>
  <c r="B3451" i="14" a="1"/>
  <c r="B3307" i="14" a="1"/>
  <c r="B3163" i="14" a="1"/>
  <c r="B3069" i="14" a="1"/>
  <c r="B2997" i="14" a="1"/>
  <c r="B2925" i="14" a="1"/>
  <c r="B2853" i="14" a="1"/>
  <c r="B2781" i="14" a="1"/>
  <c r="B3974" i="14" a="1"/>
  <c r="B3450" i="14" a="1"/>
  <c r="B3306" i="14" a="1"/>
  <c r="B3162" i="14" a="1"/>
  <c r="B3810" i="14" a="1"/>
  <c r="B3587" i="14" a="1"/>
  <c r="B3489" i="14" a="1"/>
  <c r="B3345" i="14" a="1"/>
  <c r="B3201" i="14" a="1"/>
  <c r="B3086" i="14" a="1"/>
  <c r="B3831" i="14" a="1"/>
  <c r="B3586" i="14" a="1"/>
  <c r="B3488" i="14" a="1"/>
  <c r="B3344" i="14" a="1"/>
  <c r="B3200" i="14" a="1"/>
  <c r="B3085" i="14" a="1"/>
  <c r="B3013" i="14" a="1"/>
  <c r="B2941" i="14" a="1"/>
  <c r="B4478" i="14" a="1"/>
  <c r="B3046" i="14" a="1"/>
  <c r="B2902" i="14" a="1"/>
  <c r="B2752" i="14" a="1"/>
  <c r="B2531" i="14" a="1"/>
  <c r="B2387" i="14" a="1"/>
  <c r="B2243" i="14" a="1"/>
  <c r="B3173" i="14" a="1"/>
  <c r="B2948" i="14" a="1"/>
  <c r="B2807" i="14" a="1"/>
  <c r="B2700" i="14" a="1"/>
  <c r="B2596" i="14" a="1"/>
  <c r="B2452" i="14" a="1"/>
  <c r="B3325" i="14" a="1"/>
  <c r="B2628" i="14" a="1"/>
  <c r="B2484" i="14" a="1"/>
  <c r="B2340" i="14" a="1"/>
  <c r="B2196" i="14" a="1"/>
  <c r="B3363" i="14" a="1"/>
  <c r="B2797" i="14" a="1"/>
  <c r="B2692" i="14" a="1"/>
  <c r="B2588" i="14" a="1"/>
  <c r="B2444" i="14" a="1"/>
  <c r="B2300" i="14" a="1"/>
  <c r="B3135" i="14" a="1"/>
  <c r="B2958" i="14" a="1"/>
  <c r="B2813" i="14" a="1"/>
  <c r="B2594" i="14" a="1"/>
  <c r="B2450" i="14" a="1"/>
  <c r="B2306" i="14" a="1"/>
  <c r="B3704" i="14" a="1"/>
  <c r="B3017" i="14" a="1"/>
  <c r="B2873" i="14" a="1"/>
  <c r="B2705" i="14" a="1"/>
  <c r="B2607" i="14" a="1"/>
  <c r="B2463" i="14" a="1"/>
  <c r="B2319" i="14" a="1"/>
  <c r="B3233" i="14" a="1"/>
  <c r="B2968" i="14" a="1"/>
  <c r="B2812" i="14" a="1"/>
  <c r="B2593" i="14" a="1"/>
  <c r="B2449" i="14" a="1"/>
  <c r="B2305" i="14" a="1"/>
  <c r="B2161" i="14" a="1"/>
  <c r="B4754" i="14" a="1"/>
  <c r="B4384" i="14" a="1"/>
  <c r="B4532" i="14" a="1"/>
  <c r="B4241" i="14" a="1"/>
  <c r="B3933" i="14" a="1"/>
  <c r="B4098" i="14" a="1"/>
  <c r="B3885" i="14" a="1"/>
  <c r="B3728" i="14" a="1"/>
  <c r="B3649" i="14" a="1"/>
  <c r="B3577" i="14" a="1"/>
  <c r="B4805" i="14" a="1"/>
  <c r="B4250" i="14" a="1"/>
  <c r="B4140" i="14" a="1"/>
  <c r="B4030" i="14" a="1"/>
  <c r="B3878" i="14" a="1"/>
  <c r="B3734" i="14" a="1"/>
  <c r="B4270" i="14" a="1"/>
  <c r="B4080" i="14" a="1"/>
  <c r="B3943" i="14" a="1"/>
  <c r="B3799" i="14" a="1"/>
  <c r="B4733" i="14" a="1"/>
  <c r="B4165" i="14" a="1"/>
  <c r="B4028" i="14" a="1"/>
  <c r="B3883" i="14" a="1"/>
  <c r="B3739" i="14" a="1"/>
  <c r="B3659" i="14" a="1"/>
  <c r="B4184" i="14" a="1"/>
  <c r="B3675" i="14" a="1"/>
  <c r="B3556" i="14" a="1"/>
  <c r="B3441" i="14" a="1"/>
  <c r="B3297" i="14" a="1"/>
  <c r="B3153" i="14" a="1"/>
  <c r="B4128" i="14" a="1"/>
  <c r="B3493" i="14" a="1"/>
  <c r="B3349" i="14" a="1"/>
  <c r="B3205" i="14" a="1"/>
  <c r="B4121" i="14" a="1"/>
  <c r="B3614" i="14" a="1"/>
  <c r="B3519" i="14" a="1"/>
  <c r="B3381" i="14" a="1"/>
  <c r="B3237" i="14" a="1"/>
  <c r="B3987" i="14" a="1"/>
  <c r="B3459" i="14" a="1"/>
  <c r="B3315" i="14" a="1"/>
  <c r="B3171" i="14" a="1"/>
  <c r="B3870" i="14" a="1"/>
  <c r="B3663" i="14" a="1"/>
  <c r="B3561" i="14" a="1"/>
  <c r="B3452" i="14" a="1"/>
  <c r="B3308" i="14" a="1"/>
  <c r="B3164" i="14" a="1"/>
  <c r="B3869" i="14" a="1"/>
  <c r="B3438" i="14" a="1"/>
  <c r="B3294" i="14" a="1"/>
  <c r="B3150" i="14" a="1"/>
  <c r="B3746" i="14" a="1"/>
  <c r="B3560" i="14" a="1"/>
  <c r="B3444" i="14" a="1"/>
  <c r="B3300" i="14" a="1"/>
  <c r="B3156" i="14" a="1"/>
  <c r="B3063" i="14" a="1"/>
  <c r="B2991" i="14" a="1"/>
  <c r="B2919" i="14" a="1"/>
  <c r="B2847" i="14" a="1"/>
  <c r="B2775" i="14" a="1"/>
  <c r="B3761" i="14" a="1"/>
  <c r="B3437" i="14" a="1"/>
  <c r="B3293" i="14" a="1"/>
  <c r="B3149" i="14" a="1"/>
  <c r="B3759" i="14" a="1"/>
  <c r="B3580" i="14" a="1"/>
  <c r="B3476" i="14" a="1"/>
  <c r="B3332" i="14" a="1"/>
  <c r="B3188" i="14" a="1"/>
  <c r="B3080" i="14" a="1"/>
  <c r="B3805" i="14" a="1"/>
  <c r="B3579" i="14" a="1"/>
  <c r="B3475" i="14" a="1"/>
  <c r="B3331" i="14" a="1"/>
  <c r="B3187" i="14" a="1"/>
  <c r="B3079" i="14" a="1"/>
  <c r="B3007" i="14" a="1"/>
  <c r="B2935" i="14" a="1"/>
  <c r="B4049" i="14" a="1"/>
  <c r="B3034" i="14" a="1"/>
  <c r="B2890" i="14" a="1"/>
  <c r="B2715" i="14" a="1"/>
  <c r="B2518" i="14" a="1"/>
  <c r="B2374" i="14" a="1"/>
  <c r="B2230" i="14" a="1"/>
  <c r="B3084" i="14" a="1"/>
  <c r="B2936" i="14" a="1"/>
  <c r="B2798" i="14" a="1"/>
  <c r="B2693" i="14" a="1"/>
  <c r="B2583" i="14" a="1"/>
  <c r="B2439" i="14" a="1"/>
  <c r="B3246" i="14" a="1"/>
  <c r="B2615" i="14" a="1"/>
  <c r="B2471" i="14" a="1"/>
  <c r="B2327" i="14" a="1"/>
  <c r="B2183" i="14" a="1"/>
  <c r="B3245" i="14" a="1"/>
  <c r="B2782" i="14" a="1"/>
  <c r="B2684" i="14" a="1"/>
  <c r="B2575" i="14" a="1"/>
  <c r="B2431" i="14" a="1"/>
  <c r="B2287" i="14" a="1"/>
  <c r="B3112" i="14" a="1"/>
  <c r="B2946" i="14" a="1"/>
  <c r="B2804" i="14" a="1"/>
  <c r="B2581" i="14" a="1"/>
  <c r="B2437" i="14" a="1"/>
  <c r="B2293" i="14" a="1"/>
  <c r="B3474" i="14" a="1"/>
  <c r="B3005" i="14" a="1"/>
  <c r="B2852" i="14" a="1"/>
  <c r="B2698" i="14" a="1"/>
  <c r="B2600" i="14" a="1"/>
  <c r="B2456" i="14" a="1"/>
  <c r="B2312" i="14" a="1"/>
  <c r="B3194" i="14" a="1"/>
  <c r="B2956" i="14" a="1"/>
  <c r="B2803" i="14" a="1"/>
  <c r="B2580" i="14" a="1"/>
  <c r="B2436" i="14" a="1"/>
  <c r="B2292" i="14" a="1"/>
  <c r="B2148" i="14" a="1"/>
  <c r="B5329" i="14" a="1"/>
  <c r="B4721" i="14" a="1"/>
  <c r="B4400" i="14" a="1"/>
  <c r="B4227" i="14" a="1"/>
  <c r="B3789" i="14" a="1"/>
  <c r="B3964" i="14" a="1"/>
  <c r="B3872" i="14" a="1"/>
  <c r="B3715" i="14" a="1"/>
  <c r="B3643" i="14" a="1"/>
  <c r="B3571" i="14" a="1"/>
  <c r="B4526" i="14" a="1"/>
  <c r="B4240" i="14" a="1"/>
  <c r="B4132" i="14" a="1"/>
  <c r="B4009" i="14" a="1"/>
  <c r="B3865" i="14" a="1"/>
  <c r="B3721" i="14" a="1"/>
  <c r="B4249" i="14" a="1"/>
  <c r="B4065" i="14" a="1"/>
  <c r="B3936" i="14" a="1"/>
  <c r="B3792" i="14" a="1"/>
  <c r="B4509" i="14" a="1"/>
  <c r="B4147" i="14" a="1"/>
  <c r="B4021" i="14" a="1"/>
  <c r="B3876" i="14" a="1"/>
  <c r="B3732" i="14" a="1"/>
  <c r="B3653" i="14" a="1"/>
  <c r="B4130" i="14" a="1"/>
  <c r="B3666" i="14" a="1"/>
  <c r="B3549" i="14" a="1"/>
  <c r="B3428" i="14" a="1"/>
  <c r="B3284" i="14" a="1"/>
  <c r="B3140" i="14" a="1"/>
  <c r="B3954" i="14" a="1"/>
  <c r="B3486" i="14" a="1"/>
  <c r="B3342" i="14" a="1"/>
  <c r="B3198" i="14" a="1"/>
  <c r="B4072" i="14" a="1"/>
  <c r="B3598" i="14" a="1"/>
  <c r="B3512" i="14" a="1"/>
  <c r="B3368" i="14" a="1"/>
  <c r="B3224" i="14" a="1"/>
  <c r="B3822" i="14" a="1"/>
  <c r="B3446" i="14" a="1"/>
  <c r="B3302" i="14" a="1"/>
  <c r="B3158" i="14" a="1"/>
  <c r="B3844" i="14" a="1"/>
  <c r="B3654" i="14" a="1"/>
  <c r="B3554" i="14" a="1"/>
  <c r="B3439" i="14" a="1"/>
  <c r="B3295" i="14" a="1"/>
  <c r="B3151" i="14" a="1"/>
  <c r="B3843" i="14" a="1"/>
  <c r="B3425" i="14" a="1"/>
  <c r="B3281" i="14" a="1"/>
  <c r="B3137" i="14" a="1"/>
  <c r="B3698" i="14" a="1"/>
  <c r="B3552" i="14" a="1"/>
  <c r="B3431" i="14" a="1"/>
  <c r="B3287" i="14" a="1"/>
  <c r="B3143" i="14" a="1"/>
  <c r="B3057" i="14" a="1"/>
  <c r="B2985" i="14" a="1"/>
  <c r="B2913" i="14" a="1"/>
  <c r="B2841" i="14" a="1"/>
  <c r="B2769" i="14" a="1"/>
  <c r="B3745" i="14" a="1"/>
  <c r="B3424" i="14" a="1"/>
  <c r="B3280" i="14" a="1"/>
  <c r="B3136" i="14" a="1"/>
  <c r="B3696" i="14" a="1"/>
  <c r="B3573" i="14" a="1"/>
  <c r="B3463" i="14" a="1"/>
  <c r="B3319" i="14" a="1"/>
  <c r="B3175" i="14" a="1"/>
  <c r="B3074" i="14" a="1"/>
  <c r="B3772" i="14" a="1"/>
  <c r="B3572" i="14" a="1"/>
  <c r="B3468" i="14" a="1"/>
  <c r="B3324" i="14" a="1"/>
  <c r="B3180" i="14" a="1"/>
  <c r="B3073" i="14" a="1"/>
  <c r="B3001" i="14" a="1"/>
  <c r="B2929" i="14" a="1"/>
  <c r="B3726" i="14" a="1"/>
  <c r="B3022" i="14" a="1"/>
  <c r="B2878" i="14" a="1"/>
  <c r="B2679" i="14" a="1"/>
  <c r="B2505" i="14" a="1"/>
  <c r="B2361" i="14" a="1"/>
  <c r="B2217" i="14" a="1"/>
  <c r="B3070" i="14" a="1"/>
  <c r="B2924" i="14" a="1"/>
  <c r="B2783" i="14" a="1"/>
  <c r="B2686" i="14" a="1"/>
  <c r="B2576" i="14" a="1"/>
  <c r="B2432" i="14" a="1"/>
  <c r="B3207" i="14" a="1"/>
  <c r="B2602" i="14" a="1"/>
  <c r="B2458" i="14" a="1"/>
  <c r="B2314" i="14" a="1"/>
  <c r="B2170" i="14" a="1"/>
  <c r="B3206" i="14" a="1"/>
  <c r="B2773" i="14" a="1"/>
  <c r="B2677" i="14" a="1"/>
  <c r="B2562" i="14" a="1"/>
  <c r="B2418" i="14" a="1"/>
  <c r="B2274" i="14" a="1"/>
  <c r="B3095" i="14" a="1"/>
  <c r="B2934" i="14" a="1"/>
  <c r="B2789" i="14" a="1"/>
  <c r="B2568" i="14" a="1"/>
  <c r="B2424" i="14" a="1"/>
  <c r="B2280" i="14" a="1"/>
  <c r="B3435" i="14" a="1"/>
  <c r="B2993" i="14" a="1"/>
  <c r="B2844" i="14" a="1"/>
  <c r="B2690" i="14" a="1"/>
  <c r="B2587" i="14" a="1"/>
  <c r="B2443" i="14" a="1"/>
  <c r="B2299" i="14" a="1"/>
  <c r="B3132" i="14" a="1"/>
  <c r="B2944" i="14" a="1"/>
  <c r="B2788" i="14" a="1"/>
  <c r="B2567" i="14" a="1"/>
  <c r="B2423" i="14" a="1"/>
  <c r="B2279" i="14" a="1"/>
  <c r="B2135" i="14" a="1"/>
  <c r="B3379" i="14" a="1"/>
  <c r="B3660" i="14" a="1"/>
  <c r="B2977" i="14" a="1"/>
  <c r="B2657" i="14" a="1"/>
  <c r="B2372" i="14" a="1"/>
  <c r="B2535" i="14" a="1"/>
  <c r="B2037" i="14" a="1"/>
  <c r="B4192" i="14" a="1"/>
  <c r="B3026" i="14" a="1"/>
  <c r="B2882" i="14" a="1"/>
  <c r="B2747" i="14" a="1"/>
  <c r="B2660" i="14" a="1"/>
  <c r="B2540" i="14" a="1"/>
  <c r="B2396" i="14" a="1"/>
  <c r="B2252" i="14" a="1"/>
  <c r="B2108" i="14" a="1"/>
  <c r="B1964" i="14" a="1"/>
  <c r="B1857" i="14" a="1"/>
  <c r="B1785" i="14" a="1"/>
  <c r="B1713" i="14" a="1"/>
  <c r="B3090" i="14" a="1"/>
  <c r="B2605" i="14" a="1"/>
  <c r="B2461" i="14" a="1"/>
  <c r="B2317" i="14" a="1"/>
  <c r="B2173" i="14" a="1"/>
  <c r="B2029" i="14" a="1"/>
  <c r="B3495" i="14" a="1"/>
  <c r="B3012" i="14" a="1"/>
  <c r="B2840" i="14" a="1"/>
  <c r="B2630" i="14" a="1"/>
  <c r="B2486" i="14" a="1"/>
  <c r="B2342" i="14" a="1"/>
  <c r="B2198" i="14" a="1"/>
  <c r="B2054" i="14" a="1"/>
  <c r="B1910" i="14" a="1"/>
  <c r="B2247" i="14" a="1"/>
  <c r="B2048" i="14" a="1"/>
  <c r="B1820" i="14" a="1"/>
  <c r="B1722" i="14" a="1"/>
  <c r="B1589" i="14" a="1"/>
  <c r="B2730" i="14" a="1"/>
  <c r="B2163" i="14" a="1"/>
  <c r="B1949" i="14" a="1"/>
  <c r="B1811" i="14" a="1"/>
  <c r="B1575" i="14" a="1"/>
  <c r="B1468" i="14" a="1"/>
  <c r="B1396" i="14" a="1"/>
  <c r="B2598" i="14" a="1"/>
  <c r="B2117" i="14" a="1"/>
  <c r="B1909" i="14" a="1"/>
  <c r="B1714" i="14" a="1"/>
  <c r="B1581" i="14" a="1"/>
  <c r="B2723" i="14" a="1"/>
  <c r="B2184" i="14" a="1"/>
  <c r="B1939" i="14" a="1"/>
  <c r="B1810" i="14" a="1"/>
  <c r="B1574" i="14" a="1"/>
  <c r="B1473" i="14" a="1"/>
  <c r="B1401" i="14" a="1"/>
  <c r="B2336" i="14" a="1"/>
  <c r="B2035" i="14" a="1"/>
  <c r="B1826" i="14" a="1"/>
  <c r="B1720" i="14" a="1"/>
  <c r="B1593" i="14" a="1"/>
  <c r="B2808" i="14" a="1"/>
  <c r="B2125" i="14" a="1"/>
  <c r="B1916" i="14" a="1"/>
  <c r="B1799" i="14" a="1"/>
  <c r="B1560" i="14" a="1"/>
  <c r="B1466" i="14" a="1"/>
  <c r="B1394" i="14" a="1"/>
  <c r="B1322" i="14" a="1"/>
  <c r="B1250" i="14" a="1"/>
  <c r="B1178" i="14" a="1"/>
  <c r="B1106" i="14" a="1"/>
  <c r="B1034" i="14" a="1"/>
  <c r="B962" i="14" a="1"/>
  <c r="B890" i="14" a="1"/>
  <c r="B818" i="14" a="1"/>
  <c r="B746" i="14" a="1"/>
  <c r="B2360" i="14" a="1"/>
  <c r="B2005" i="14" a="1"/>
  <c r="B1747" i="14" a="1"/>
  <c r="B1638" i="14" a="1"/>
  <c r="B2987" i="14" a="1"/>
  <c r="B2179" i="14" a="1"/>
  <c r="B1935" i="14" a="1"/>
  <c r="B1816" i="14" a="1"/>
  <c r="B1585" i="14" a="1"/>
  <c r="B1477" i="14" a="1"/>
  <c r="B1405" i="14" a="1"/>
  <c r="B2323" i="14" a="1"/>
  <c r="B2099" i="14" a="1"/>
  <c r="B1788" i="14" a="1"/>
  <c r="B1702" i="14" a="1"/>
  <c r="B1557" i="14" a="1"/>
  <c r="B2694" i="14" a="1"/>
  <c r="B2189" i="14" a="1"/>
  <c r="B1972" i="14" a="1"/>
  <c r="B1830" i="14" a="1"/>
  <c r="B1596" i="14" a="1"/>
  <c r="B1481" i="14" a="1"/>
  <c r="B1409" i="14" a="1"/>
  <c r="B1337" i="14" a="1"/>
  <c r="B1963" i="14" a="1"/>
  <c r="B1287" i="14" a="1"/>
  <c r="B1113" i="14" a="1"/>
  <c r="B678" i="14" a="1"/>
  <c r="B534" i="14" a="1"/>
  <c r="B390" i="14" a="1"/>
  <c r="B246" i="14" a="1"/>
  <c r="B102" i="14" a="1"/>
  <c r="B1476" i="14" a="1"/>
  <c r="B1235" i="14" a="1"/>
  <c r="B1042" i="14" a="1"/>
  <c r="B946" i="14" a="1"/>
  <c r="B859" i="14" a="1"/>
  <c r="B773" i="14" a="1"/>
  <c r="B658" i="14" a="1"/>
  <c r="B2204" i="14" a="1"/>
  <c r="B1335" i="14" a="1"/>
  <c r="B1152" i="14" a="1"/>
  <c r="B1033" i="14" a="1"/>
  <c r="B605" i="14" a="1"/>
  <c r="B461" i="14" a="1"/>
  <c r="B317" i="14" a="1"/>
  <c r="B2538" i="14" a="1"/>
  <c r="B1377" i="14" a="1"/>
  <c r="B3235" i="14" a="1"/>
  <c r="B3544" i="14" a="1"/>
  <c r="B2905" i="14" a="1"/>
  <c r="B2524" i="14" a="1"/>
  <c r="B3705" i="14" a="1"/>
  <c r="B2391" i="14" a="1"/>
  <c r="B2030" i="14" a="1"/>
  <c r="B3771" i="14" a="1"/>
  <c r="B3014" i="14" a="1"/>
  <c r="B2870" i="14" a="1"/>
  <c r="B2740" i="14" a="1"/>
  <c r="B2653" i="14" a="1"/>
  <c r="B2527" i="14" a="1"/>
  <c r="B2383" i="14" a="1"/>
  <c r="B2239" i="14" a="1"/>
  <c r="B2095" i="14" a="1"/>
  <c r="B1951" i="14" a="1"/>
  <c r="B1851" i="14" a="1"/>
  <c r="B1779" i="14" a="1"/>
  <c r="B1707" i="14" a="1"/>
  <c r="B3076" i="14" a="1"/>
  <c r="B2592" i="14" a="1"/>
  <c r="B2448" i="14" a="1"/>
  <c r="B2304" i="14" a="1"/>
  <c r="B2160" i="14" a="1"/>
  <c r="B2016" i="14" a="1"/>
  <c r="B3377" i="14" a="1"/>
  <c r="B3000" i="14" a="1"/>
  <c r="B2825" i="14" a="1"/>
  <c r="B2617" i="14" a="1"/>
  <c r="B2473" i="14" a="1"/>
  <c r="B2329" i="14" a="1"/>
  <c r="B2185" i="14" a="1"/>
  <c r="B2041" i="14" a="1"/>
  <c r="B4138" i="14" a="1"/>
  <c r="B2215" i="14" a="1"/>
  <c r="B2039" i="14" a="1"/>
  <c r="B1802" i="14" a="1"/>
  <c r="B1715" i="14" a="1"/>
  <c r="B1576" i="14" a="1"/>
  <c r="B2687" i="14" a="1"/>
  <c r="B2140" i="14" a="1"/>
  <c r="B1940" i="14" a="1"/>
  <c r="B1801" i="14" a="1"/>
  <c r="B1562" i="14" a="1"/>
  <c r="B1462" i="14" a="1"/>
  <c r="B1390" i="14" a="1"/>
  <c r="B2559" i="14" a="1"/>
  <c r="B2097" i="14" a="1"/>
  <c r="B1793" i="14" a="1"/>
  <c r="B1706" i="14" a="1"/>
  <c r="B1568" i="14" a="1"/>
  <c r="B2680" i="14" a="1"/>
  <c r="B2138" i="14" a="1"/>
  <c r="B1928" i="14" a="1"/>
  <c r="B1800" i="14" a="1"/>
  <c r="B1561" i="14" a="1"/>
  <c r="B1467" i="14" a="1"/>
  <c r="B1395" i="14" a="1"/>
  <c r="B2310" i="14" a="1"/>
  <c r="B2026" i="14" a="1"/>
  <c r="B1808" i="14" a="1"/>
  <c r="B1712" i="14" a="1"/>
  <c r="B1580" i="14" a="1"/>
  <c r="B2760" i="14" a="1"/>
  <c r="B2104" i="14" a="1"/>
  <c r="B1897" i="14" a="1"/>
  <c r="B1691" i="14" a="1"/>
  <c r="B1547" i="14" a="1"/>
  <c r="B1460" i="14" a="1"/>
  <c r="B1388" i="14" a="1"/>
  <c r="B1316" i="14" a="1"/>
  <c r="B1244" i="14" a="1"/>
  <c r="B1172" i="14" a="1"/>
  <c r="B1100" i="14" a="1"/>
  <c r="B1028" i="14" a="1"/>
  <c r="B956" i="14" a="1"/>
  <c r="B884" i="14" a="1"/>
  <c r="B812" i="14" a="1"/>
  <c r="B740" i="14" a="1"/>
  <c r="B2334" i="14" a="1"/>
  <c r="B1994" i="14" a="1"/>
  <c r="B1740" i="14" a="1"/>
  <c r="B1625" i="14" a="1"/>
  <c r="B2915" i="14" a="1"/>
  <c r="B2169" i="14" a="1"/>
  <c r="B1926" i="14" a="1"/>
  <c r="B1806" i="14" a="1"/>
  <c r="B1572" i="14" a="1"/>
  <c r="B1471" i="14" a="1"/>
  <c r="B1399" i="14" a="1"/>
  <c r="B2297" i="14" a="1"/>
  <c r="B2090" i="14" a="1"/>
  <c r="B1781" i="14" a="1"/>
  <c r="B1688" i="14" a="1"/>
  <c r="B1544" i="14" a="1"/>
  <c r="B2651" i="14" a="1"/>
  <c r="B2176" i="14" a="1"/>
  <c r="B1961" i="14" a="1"/>
  <c r="B1822" i="14" a="1"/>
  <c r="B1583" i="14" a="1"/>
  <c r="B1475" i="14" a="1"/>
  <c r="B1403" i="14" a="1"/>
  <c r="B1331" i="14" a="1"/>
  <c r="B1904" i="14" a="1"/>
  <c r="B1277" i="14" a="1"/>
  <c r="B1104" i="14" a="1"/>
  <c r="B665" i="14" a="1"/>
  <c r="B521" i="14" a="1"/>
  <c r="B377" i="14" a="1"/>
  <c r="B233" i="14" a="1"/>
  <c r="B2144" i="14" a="1"/>
  <c r="B1440" i="14" a="1"/>
  <c r="B1204" i="14" a="1"/>
  <c r="B1026" i="14" a="1"/>
  <c r="B939" i="14" a="1"/>
  <c r="B852" i="14" a="1"/>
  <c r="B766" i="14" a="1"/>
  <c r="B645" i="14" a="1"/>
  <c r="B2013" i="14" a="1"/>
  <c r="B1306" i="14" a="1"/>
  <c r="B1141" i="14" a="1"/>
  <c r="B1025" i="14" a="1"/>
  <c r="B592" i="14" a="1"/>
  <c r="B448" i="14" a="1"/>
  <c r="B304" i="14" a="1"/>
  <c r="B2132" i="14" a="1"/>
  <c r="B1348" i="14" a="1"/>
  <c r="B3105" i="14" a="1"/>
  <c r="B3417" i="14" a="1"/>
  <c r="B3253" i="14" a="1"/>
  <c r="B2380" i="14" a="1"/>
  <c r="B3030" i="14" a="1"/>
  <c r="B3928" i="14" a="1"/>
  <c r="B2017" i="14" a="1"/>
  <c r="B3507" i="14" a="1"/>
  <c r="B3002" i="14" a="1"/>
  <c r="B2861" i="14" a="1"/>
  <c r="B2732" i="14" a="1"/>
  <c r="B2646" i="14" a="1"/>
  <c r="B2514" i="14" a="1"/>
  <c r="B2370" i="14" a="1"/>
  <c r="B2226" i="14" a="1"/>
  <c r="B2082" i="14" a="1"/>
  <c r="B1938" i="14" a="1"/>
  <c r="B1845" i="14" a="1"/>
  <c r="B1773" i="14" a="1"/>
  <c r="B1701" i="14" a="1"/>
  <c r="B2860" i="14" a="1"/>
  <c r="B2579" i="14" a="1"/>
  <c r="B2435" i="14" a="1"/>
  <c r="B2291" i="14" a="1"/>
  <c r="B2147" i="14" a="1"/>
  <c r="B2003" i="14" a="1"/>
  <c r="B3338" i="14" a="1"/>
  <c r="B2988" i="14" a="1"/>
  <c r="B2816" i="14" a="1"/>
  <c r="B2604" i="14" a="1"/>
  <c r="B2460" i="14" a="1"/>
  <c r="B2316" i="14" a="1"/>
  <c r="B2172" i="14" a="1"/>
  <c r="B2028" i="14" a="1"/>
  <c r="B3304" i="14" a="1"/>
  <c r="B2201" i="14" a="1"/>
  <c r="B2009" i="14" a="1"/>
  <c r="B1794" i="14" a="1"/>
  <c r="B1708" i="14" a="1"/>
  <c r="B1569" i="14" a="1"/>
  <c r="B2644" i="14" a="1"/>
  <c r="B2118" i="14" a="1"/>
  <c r="B1901" i="14" a="1"/>
  <c r="B1693" i="14" a="1"/>
  <c r="B1549" i="14" a="1"/>
  <c r="B1456" i="14" a="1"/>
  <c r="B1384" i="14" a="1"/>
  <c r="B2480" i="14" a="1"/>
  <c r="B2086" i="14" a="1"/>
  <c r="B1786" i="14" a="1"/>
  <c r="B1699" i="14" a="1"/>
  <c r="B1555" i="14" a="1"/>
  <c r="B2636" i="14" a="1"/>
  <c r="B2127" i="14" a="1"/>
  <c r="B1900" i="14" a="1"/>
  <c r="B1692" i="14" a="1"/>
  <c r="B1548" i="14" a="1"/>
  <c r="B1461" i="14" a="1"/>
  <c r="B3461" i="14" a="1"/>
  <c r="B2284" i="14" a="1"/>
  <c r="B2006" i="14" a="1"/>
  <c r="B1792" i="14" a="1"/>
  <c r="B1705" i="14" a="1"/>
  <c r="B1567" i="14" a="1"/>
  <c r="B2716" i="14" a="1"/>
  <c r="B2093" i="14" a="1"/>
  <c r="B1889" i="14" a="1"/>
  <c r="B1678" i="14" a="1"/>
  <c r="B1534" i="14" a="1"/>
  <c r="B1454" i="14" a="1"/>
  <c r="B1382" i="14" a="1"/>
  <c r="B1310" i="14" a="1"/>
  <c r="B1238" i="14" a="1"/>
  <c r="B1166" i="14" a="1"/>
  <c r="B1094" i="14" a="1"/>
  <c r="B1022" i="14" a="1"/>
  <c r="B950" i="14" a="1"/>
  <c r="B878" i="14" a="1"/>
  <c r="B806" i="14" a="1"/>
  <c r="B734" i="14" a="1"/>
  <c r="B2308" i="14" a="1"/>
  <c r="B1966" i="14" a="1"/>
  <c r="B1733" i="14" a="1"/>
  <c r="B1612" i="14" a="1"/>
  <c r="B2849" i="14" a="1"/>
  <c r="B2112" i="14" a="1"/>
  <c r="B1915" i="14" a="1"/>
  <c r="B1798" i="14" a="1"/>
  <c r="B1559" i="14" a="1"/>
  <c r="B1465" i="14" a="1"/>
  <c r="B1393" i="14" a="1"/>
  <c r="B2271" i="14" a="1"/>
  <c r="B2051" i="14" a="1"/>
  <c r="B1774" i="14" a="1"/>
  <c r="B1675" i="14" a="1"/>
  <c r="B1531" i="14" a="1"/>
  <c r="B2610" i="14" a="1"/>
  <c r="B2153" i="14" a="1"/>
  <c r="B1952" i="14" a="1"/>
  <c r="B1812" i="14" a="1"/>
  <c r="B1570" i="14" a="1"/>
  <c r="B1469" i="14" a="1"/>
  <c r="B1397" i="14" a="1"/>
  <c r="B1325" i="14" a="1"/>
  <c r="B1850" i="14" a="1"/>
  <c r="B1246" i="14" a="1"/>
  <c r="B1095" i="14" a="1"/>
  <c r="B652" i="14" a="1"/>
  <c r="B508" i="14" a="1"/>
  <c r="B364" i="14" a="1"/>
  <c r="B220" i="14" a="1"/>
  <c r="B2080" i="14" a="1"/>
  <c r="B1404" i="14" a="1"/>
  <c r="B1194" i="14" a="1"/>
  <c r="B1018" i="14" a="1"/>
  <c r="B931" i="14" a="1"/>
  <c r="B845" i="14" a="1"/>
  <c r="B759" i="14" a="1"/>
  <c r="B632" i="14" a="1"/>
  <c r="B1954" i="14" a="1"/>
  <c r="B1296" i="14" a="1"/>
  <c r="B1131" i="14" a="1"/>
  <c r="B723" i="14" a="1"/>
  <c r="B579" i="14" a="1"/>
  <c r="B435" i="14" a="1"/>
  <c r="B291" i="14" a="1"/>
  <c r="B2071" i="14" a="1"/>
  <c r="B1333" i="14" a="1"/>
  <c r="B3033" i="14" a="1"/>
  <c r="B3273" i="14" a="1"/>
  <c r="B2974" i="14" a="1"/>
  <c r="B2814" i="14" a="1"/>
  <c r="B2886" i="14" a="1"/>
  <c r="B3040" i="14" a="1"/>
  <c r="B2004" i="14" a="1"/>
  <c r="B3389" i="14" a="1"/>
  <c r="B2990" i="14" a="1"/>
  <c r="B2851" i="14" a="1"/>
  <c r="B2725" i="14" a="1"/>
  <c r="B2639" i="14" a="1"/>
  <c r="B2501" i="14" a="1"/>
  <c r="B2357" i="14" a="1"/>
  <c r="B2213" i="14" a="1"/>
  <c r="B2069" i="14" a="1"/>
  <c r="B1925" i="14" a="1"/>
  <c r="B1839" i="14" a="1"/>
  <c r="B1767" i="14" a="1"/>
  <c r="B4146" i="14" a="1"/>
  <c r="B2826" i="14" a="1"/>
  <c r="B2566" i="14" a="1"/>
  <c r="B2422" i="14" a="1"/>
  <c r="B2278" i="14" a="1"/>
  <c r="B2134" i="14" a="1"/>
  <c r="B1990" i="14" a="1"/>
  <c r="B3220" i="14" a="1"/>
  <c r="B2976" i="14" a="1"/>
  <c r="B2801" i="14" a="1"/>
  <c r="B2591" i="14" a="1"/>
  <c r="B2447" i="14" a="1"/>
  <c r="B2303" i="14" a="1"/>
  <c r="B2159" i="14" a="1"/>
  <c r="B2015" i="14" a="1"/>
  <c r="B2731" i="14" a="1"/>
  <c r="B2188" i="14" a="1"/>
  <c r="B1980" i="14" a="1"/>
  <c r="B1787" i="14" a="1"/>
  <c r="B1700" i="14" a="1"/>
  <c r="B1556" i="14" a="1"/>
  <c r="B2564" i="14" a="1"/>
  <c r="B2106" i="14" a="1"/>
  <c r="B1891" i="14" a="1"/>
  <c r="B1680" i="14" a="1"/>
  <c r="B1536" i="14" a="1"/>
  <c r="B1450" i="14" a="1"/>
  <c r="B3882" i="14" a="1"/>
  <c r="B2441" i="14" a="1"/>
  <c r="B2077" i="14" a="1"/>
  <c r="B1778" i="14" a="1"/>
  <c r="B1686" i="14" a="1"/>
  <c r="B1542" i="14" a="1"/>
  <c r="B2597" i="14" a="1"/>
  <c r="B2105" i="14" a="1"/>
  <c r="B1890" i="14" a="1"/>
  <c r="B1679" i="14" a="1"/>
  <c r="B1535" i="14" a="1"/>
  <c r="B1455" i="14" a="1"/>
  <c r="B2858" i="14" a="1"/>
  <c r="B2260" i="14" a="1"/>
  <c r="B1996" i="14" a="1"/>
  <c r="B1784" i="14" a="1"/>
  <c r="B1698" i="14" a="1"/>
  <c r="B1554" i="14" a="1"/>
  <c r="B2672" i="14" a="1"/>
  <c r="B2084" i="14" a="1"/>
  <c r="B1879" i="14" a="1"/>
  <c r="B1671" i="14" a="1"/>
  <c r="B1527" i="14" a="1"/>
  <c r="B1448" i="14" a="1"/>
  <c r="B1376" i="14" a="1"/>
  <c r="B1304" i="14" a="1"/>
  <c r="B1232" i="14" a="1"/>
  <c r="B1160" i="14" a="1"/>
  <c r="B1088" i="14" a="1"/>
  <c r="B1016" i="14" a="1"/>
  <c r="B944" i="14" a="1"/>
  <c r="B872" i="14" a="1"/>
  <c r="B800" i="14" a="1"/>
  <c r="B3422" i="14" a="1"/>
  <c r="B2238" i="14" a="1"/>
  <c r="B1955" i="14" a="1"/>
  <c r="B1726" i="14" a="1"/>
  <c r="B1605" i="14" a="1"/>
  <c r="B2708" i="14" a="1"/>
  <c r="B2103" i="14" a="1"/>
  <c r="B1896" i="14" a="1"/>
  <c r="B1690" i="14" a="1"/>
  <c r="B1546" i="14" a="1"/>
  <c r="B1459" i="14" a="1"/>
  <c r="B2833" i="14" a="1"/>
  <c r="B2250" i="14" a="1"/>
  <c r="B2040" i="14" a="1"/>
  <c r="B1766" i="14" a="1"/>
  <c r="B1662" i="14" a="1"/>
  <c r="B1518" i="14" a="1"/>
  <c r="B2571" i="14" a="1"/>
  <c r="B2131" i="14" a="1"/>
  <c r="B1913" i="14" a="1"/>
  <c r="B1804" i="14" a="1"/>
  <c r="B1563" i="14" a="1"/>
  <c r="B1463" i="14" a="1"/>
  <c r="B1391" i="14" a="1"/>
  <c r="B1319" i="14" a="1"/>
  <c r="B1753" i="14" a="1"/>
  <c r="B1236" i="14" a="1"/>
  <c r="B1086" i="14" a="1"/>
  <c r="B639" i="14" a="1"/>
  <c r="B495" i="14" a="1"/>
  <c r="B351" i="14" a="1"/>
  <c r="B207" i="14" a="1"/>
  <c r="B2021" i="14" a="1"/>
  <c r="B1380" i="14" a="1"/>
  <c r="B1183" i="14" a="1"/>
  <c r="B1011" i="14" a="1"/>
  <c r="B924" i="14" a="1"/>
  <c r="B838" i="14" a="1"/>
  <c r="B751" i="14" a="1"/>
  <c r="B625" i="14" a="1"/>
  <c r="B1789" i="14" a="1"/>
  <c r="B1285" i="14" a="1"/>
  <c r="B1121" i="14" a="1"/>
  <c r="B710" i="14" a="1"/>
  <c r="B566" i="14" a="1"/>
  <c r="B422" i="14" a="1"/>
  <c r="B278" i="14" a="1"/>
  <c r="B2012" i="14" a="1"/>
  <c r="B2961" i="14" a="1"/>
  <c r="B3129" i="14" a="1"/>
  <c r="B2824" i="14" a="1"/>
  <c r="B2556" i="14" a="1"/>
  <c r="B2727" i="14" a="1"/>
  <c r="B2896" i="14" a="1"/>
  <c r="B1991" i="14" a="1"/>
  <c r="B3350" i="14" a="1"/>
  <c r="B2978" i="14" a="1"/>
  <c r="B2843" i="14" a="1"/>
  <c r="B2718" i="14" a="1"/>
  <c r="B2632" i="14" a="1"/>
  <c r="B2488" i="14" a="1"/>
  <c r="B2344" i="14" a="1"/>
  <c r="B2200" i="14" a="1"/>
  <c r="B2056" i="14" a="1"/>
  <c r="B1912" i="14" a="1"/>
  <c r="B1833" i="14" a="1"/>
  <c r="B1761" i="14" a="1"/>
  <c r="B3889" i="14" a="1"/>
  <c r="B2802" i="14" a="1"/>
  <c r="B2553" i="14" a="1"/>
  <c r="B2409" i="14" a="1"/>
  <c r="B2265" i="14" a="1"/>
  <c r="B2121" i="14" a="1"/>
  <c r="B1977" i="14" a="1"/>
  <c r="B3181" i="14" a="1"/>
  <c r="B2964" i="14" a="1"/>
  <c r="B2792" i="14" a="1"/>
  <c r="B2578" i="14" a="1"/>
  <c r="B2434" i="14" a="1"/>
  <c r="B2290" i="14" a="1"/>
  <c r="B2146" i="14" a="1"/>
  <c r="B2002" i="14" a="1"/>
  <c r="B2688" i="14" a="1"/>
  <c r="B2164" i="14" a="1"/>
  <c r="B1950" i="14" a="1"/>
  <c r="B1780" i="14" a="1"/>
  <c r="B1687" i="14" a="1"/>
  <c r="B1543" i="14" a="1"/>
  <c r="B2525" i="14" a="1"/>
  <c r="B2067" i="14" a="1"/>
  <c r="B1883" i="14" a="1"/>
  <c r="B1667" i="14" a="1"/>
  <c r="B1523" i="14" a="1"/>
  <c r="B1444" i="14" a="1"/>
  <c r="B3265" i="14" a="1"/>
  <c r="B2368" i="14" a="1"/>
  <c r="B2066" i="14" a="1"/>
  <c r="B1771" i="14" a="1"/>
  <c r="B1673" i="14" a="1"/>
  <c r="B1529" i="14" a="1"/>
  <c r="B2479" i="14" a="1"/>
  <c r="B2096" i="14" a="1"/>
  <c r="B1882" i="14" a="1"/>
  <c r="B1666" i="14" a="1"/>
  <c r="B1522" i="14" a="1"/>
  <c r="B1449" i="14" a="1"/>
  <c r="B2809" i="14" a="1"/>
  <c r="B2225" i="14" a="1"/>
  <c r="B1976" i="14" a="1"/>
  <c r="B1777" i="14" a="1"/>
  <c r="B1685" i="14" a="1"/>
  <c r="B1541" i="14" a="1"/>
  <c r="B2551" i="14" a="1"/>
  <c r="B2045" i="14" a="1"/>
  <c r="B1871" i="14" a="1"/>
  <c r="B1658" i="14" a="1"/>
  <c r="B1514" i="14" a="1"/>
  <c r="B1442" i="14" a="1"/>
  <c r="B1370" i="14" a="1"/>
  <c r="B1298" i="14" a="1"/>
  <c r="B1226" i="14" a="1"/>
  <c r="B1154" i="14" a="1"/>
  <c r="B1082" i="14" a="1"/>
  <c r="B1010" i="14" a="1"/>
  <c r="B938" i="14" a="1"/>
  <c r="B866" i="14" a="1"/>
  <c r="B794" i="14" a="1"/>
  <c r="B3186" i="14" a="1"/>
  <c r="B2223" i="14" a="1"/>
  <c r="B1946" i="14" a="1"/>
  <c r="B1718" i="14" a="1"/>
  <c r="B1592" i="14" a="1"/>
  <c r="B2665" i="14" a="1"/>
  <c r="B2092" i="14" a="1"/>
  <c r="B1888" i="14" a="1"/>
  <c r="B1683" i="14" a="1"/>
  <c r="B1539" i="14" a="1"/>
  <c r="B1453" i="14" a="1"/>
  <c r="B2785" i="14" a="1"/>
  <c r="B2203" i="14" a="1"/>
  <c r="B2001" i="14" a="1"/>
  <c r="B1759" i="14" a="1"/>
  <c r="B1649" i="14" a="1"/>
  <c r="B3337" i="14" a="1"/>
  <c r="B2492" i="14" a="1"/>
  <c r="B2119" i="14" a="1"/>
  <c r="B1902" i="14" a="1"/>
  <c r="B1694" i="14" a="1"/>
  <c r="B1550" i="14" a="1"/>
  <c r="B1457" i="14" a="1"/>
  <c r="B1385" i="14" a="1"/>
  <c r="B1313" i="14" a="1"/>
  <c r="B1710" i="14" a="1"/>
  <c r="B1225" i="14" a="1"/>
  <c r="B1077" i="14" a="1"/>
  <c r="B626" i="14" a="1"/>
  <c r="B482" i="14" a="1"/>
  <c r="B338" i="14" a="1"/>
  <c r="B194" i="14" a="1"/>
  <c r="B1962" i="14" a="1"/>
  <c r="B1365" i="14" a="1"/>
  <c r="B1173" i="14" a="1"/>
  <c r="B1003" i="14" a="1"/>
  <c r="B917" i="14" a="1"/>
  <c r="B831" i="14" a="1"/>
  <c r="B744" i="14" a="1"/>
  <c r="B612" i="14" a="1"/>
  <c r="B1746" i="14" a="1"/>
  <c r="B1275" i="14" a="1"/>
  <c r="B1111" i="14" a="1"/>
  <c r="B703" i="14" a="1"/>
  <c r="B559" i="14" a="1"/>
  <c r="B415" i="14" a="1"/>
  <c r="B271" i="14" a="1"/>
  <c r="B1895" i="14" a="1"/>
  <c r="B2889" i="14" a="1"/>
  <c r="B4193" i="14" a="1"/>
  <c r="B2603" i="14" a="1"/>
  <c r="B2412" i="14" a="1"/>
  <c r="B2522" i="14" a="1"/>
  <c r="B2733" i="14" a="1"/>
  <c r="B1978" i="14" a="1"/>
  <c r="B3232" i="14" a="1"/>
  <c r="B2966" i="14" a="1"/>
  <c r="B2834" i="14" a="1"/>
  <c r="B2711" i="14" a="1"/>
  <c r="B2619" i="14" a="1"/>
  <c r="B2475" i="14" a="1"/>
  <c r="B2331" i="14" a="1"/>
  <c r="B2187" i="14" a="1"/>
  <c r="B2043" i="14" a="1"/>
  <c r="B1899" i="14" a="1"/>
  <c r="B1827" i="14" a="1"/>
  <c r="B1755" i="14" a="1"/>
  <c r="B3758" i="14" a="1"/>
  <c r="B2778" i="14" a="1"/>
  <c r="B2546" i="14" a="1"/>
  <c r="B2402" i="14" a="1"/>
  <c r="B2258" i="14" a="1"/>
  <c r="B2114" i="14" a="1"/>
  <c r="B1970" i="14" a="1"/>
  <c r="B3148" i="14" a="1"/>
  <c r="B2952" i="14" a="1"/>
  <c r="B2777" i="14" a="1"/>
  <c r="B2565" i="14" a="1"/>
  <c r="B2421" i="14" a="1"/>
  <c r="B2277" i="14" a="1"/>
  <c r="B2133" i="14" a="1"/>
  <c r="B1989" i="14" a="1"/>
  <c r="B2645" i="14" a="1"/>
  <c r="B2152" i="14" a="1"/>
  <c r="B1941" i="14" a="1"/>
  <c r="B1772" i="14" a="1"/>
  <c r="B1674" i="14" a="1"/>
  <c r="B1530" i="14" a="1"/>
  <c r="B2407" i="14" a="1"/>
  <c r="B2058" i="14" a="1"/>
  <c r="B1873" i="14" a="1"/>
  <c r="B1654" i="14" a="1"/>
  <c r="B1510" i="14" a="1"/>
  <c r="B1438" i="14" a="1"/>
  <c r="B3089" i="14" a="1"/>
  <c r="B2263" i="14" a="1"/>
  <c r="B2038" i="14" a="1"/>
  <c r="B1764" i="14" a="1"/>
  <c r="B1660" i="14" a="1"/>
  <c r="B1516" i="14" a="1"/>
  <c r="B2440" i="14" a="1"/>
  <c r="B2057" i="14" a="1"/>
  <c r="B1872" i="14" a="1"/>
  <c r="B1659" i="14" a="1"/>
  <c r="B1515" i="14" a="1"/>
  <c r="B1443" i="14" a="1"/>
  <c r="B2761" i="14" a="1"/>
  <c r="B2171" i="14" a="1"/>
  <c r="B1967" i="14" a="1"/>
  <c r="B1770" i="14" a="1"/>
  <c r="B1672" i="14" a="1"/>
  <c r="B1528" i="14" a="1"/>
  <c r="B2512" i="14" a="1"/>
  <c r="B2034" i="14" a="1"/>
  <c r="B1861" i="14" a="1"/>
  <c r="B1645" i="14" a="1"/>
  <c r="B1508" i="14" a="1"/>
  <c r="B1436" i="14" a="1"/>
  <c r="B1364" i="14" a="1"/>
  <c r="B1292" i="14" a="1"/>
  <c r="B1220" i="14" a="1"/>
  <c r="B1148" i="14" a="1"/>
  <c r="B1076" i="14" a="1"/>
  <c r="B1004" i="14" a="1"/>
  <c r="B932" i="14" a="1"/>
  <c r="B860" i="14" a="1"/>
  <c r="B788" i="14" a="1"/>
  <c r="B2850" i="14" a="1"/>
  <c r="B2158" i="14" a="1"/>
  <c r="B1907" i="14" a="1"/>
  <c r="B1711" i="14" a="1"/>
  <c r="B1579" i="14" a="1"/>
  <c r="B2623" i="14" a="1"/>
  <c r="B2083" i="14" a="1"/>
  <c r="B1878" i="14" a="1"/>
  <c r="B1670" i="14" a="1"/>
  <c r="B1526" i="14" a="1"/>
  <c r="B1447" i="14" a="1"/>
  <c r="B2738" i="14" a="1"/>
  <c r="B2190" i="14" a="1"/>
  <c r="B1992" i="14" a="1"/>
  <c r="B1752" i="14" a="1"/>
  <c r="B1636" i="14" a="1"/>
  <c r="B3121" i="14" a="1"/>
  <c r="B2453" i="14" a="1"/>
  <c r="B2079" i="14" a="1"/>
  <c r="B1894" i="14" a="1"/>
  <c r="B1681" i="14" a="1"/>
  <c r="B1537" i="14" a="1"/>
  <c r="B1451" i="14" a="1"/>
  <c r="B1379" i="14" a="1"/>
  <c r="B1307" i="14" a="1"/>
  <c r="B1591" i="14" a="1"/>
  <c r="B1215" i="14" a="1"/>
  <c r="B1068" i="14" a="1"/>
  <c r="B619" i="14" a="1"/>
  <c r="B475" i="14" a="1"/>
  <c r="B331" i="14" a="1"/>
  <c r="B187" i="14" a="1"/>
  <c r="B1903" i="14" a="1"/>
  <c r="B1336" i="14" a="1"/>
  <c r="B1163" i="14" a="1"/>
  <c r="B996" i="14" a="1"/>
  <c r="B910" i="14" a="1"/>
  <c r="B823" i="14" a="1"/>
  <c r="B737" i="14" a="1"/>
  <c r="B599" i="14" a="1"/>
  <c r="B1703" i="14" a="1"/>
  <c r="B1265" i="14" a="1"/>
  <c r="B1102" i="14" a="1"/>
  <c r="B690" i="14" a="1"/>
  <c r="B546" i="14" a="1"/>
  <c r="B402" i="14" a="1"/>
  <c r="B258" i="14" a="1"/>
  <c r="B1841" i="14" a="1"/>
  <c r="B2817" i="14" a="1"/>
  <c r="B3668" i="14" a="1"/>
  <c r="B2459" i="14" a="1"/>
  <c r="B2268" i="14" a="1"/>
  <c r="B2378" i="14" a="1"/>
  <c r="B2521" i="14" a="1"/>
  <c r="B1965" i="14" a="1"/>
  <c r="B3193" i="14" a="1"/>
  <c r="B2954" i="14" a="1"/>
  <c r="B2819" i="14" a="1"/>
  <c r="B2704" i="14" a="1"/>
  <c r="B2612" i="14" a="1"/>
  <c r="B2468" i="14" a="1"/>
  <c r="B2324" i="14" a="1"/>
  <c r="B2180" i="14" a="1"/>
  <c r="B2036" i="14" a="1"/>
  <c r="B1893" i="14" a="1"/>
  <c r="B1821" i="14" a="1"/>
  <c r="B1749" i="14" a="1"/>
  <c r="B3633" i="14" a="1"/>
  <c r="B2754" i="14" a="1"/>
  <c r="B2533" i="14" a="1"/>
  <c r="B2389" i="14" a="1"/>
  <c r="B2245" i="14" a="1"/>
  <c r="B2101" i="14" a="1"/>
  <c r="B1957" i="14" a="1"/>
  <c r="B3122" i="14" a="1"/>
  <c r="B2940" i="14" a="1"/>
  <c r="B2768" i="14" a="1"/>
  <c r="B2558" i="14" a="1"/>
  <c r="B2414" i="14" a="1"/>
  <c r="B2270" i="14" a="1"/>
  <c r="B2126" i="14" a="1"/>
  <c r="B1982" i="14" a="1"/>
  <c r="B2526" i="14" a="1"/>
  <c r="B2142" i="14" a="1"/>
  <c r="B1921" i="14" a="1"/>
  <c r="B1765" i="14" a="1"/>
  <c r="B1661" i="14" a="1"/>
  <c r="B1517" i="14" a="1"/>
  <c r="B2369" i="14" a="1"/>
  <c r="B2047" i="14" a="1"/>
  <c r="B1865" i="14" a="1"/>
  <c r="B1647" i="14" a="1"/>
  <c r="B1504" i="14" a="1"/>
  <c r="B1432" i="14" a="1"/>
  <c r="B2869" i="14" a="1"/>
  <c r="B2228" i="14" a="1"/>
  <c r="B2027" i="14" a="1"/>
  <c r="B1757" i="14" a="1"/>
  <c r="B1653" i="14" a="1"/>
  <c r="B3856" i="14" a="1"/>
  <c r="B2367" i="14" a="1"/>
  <c r="B2046" i="14" a="1"/>
  <c r="B1864" i="14" a="1"/>
  <c r="B1646" i="14" a="1"/>
  <c r="B1509" i="14" a="1"/>
  <c r="B1437" i="14" a="1"/>
  <c r="B2717" i="14" a="1"/>
  <c r="B2149" i="14" a="1"/>
  <c r="B1937" i="14" a="1"/>
  <c r="B1763" i="14" a="1"/>
  <c r="B1665" i="14" a="1"/>
  <c r="B1521" i="14" a="1"/>
  <c r="B2394" i="14" a="1"/>
  <c r="B1995" i="14" a="1"/>
  <c r="B1853" i="14" a="1"/>
  <c r="B1632" i="14" a="1"/>
  <c r="B1502" i="14" a="1"/>
  <c r="B1430" i="14" a="1"/>
  <c r="B1358" i="14" a="1"/>
  <c r="B1286" i="14" a="1"/>
  <c r="B1214" i="14" a="1"/>
  <c r="B1142" i="14" a="1"/>
  <c r="B1070" i="14" a="1"/>
  <c r="B998" i="14" a="1"/>
  <c r="B926" i="14" a="1"/>
  <c r="B854" i="14" a="1"/>
  <c r="B782" i="14" a="1"/>
  <c r="B2710" i="14" a="1"/>
  <c r="B2136" i="14" a="1"/>
  <c r="B1790" i="14" a="1"/>
  <c r="B1704" i="14" a="1"/>
  <c r="B1566" i="14" a="1"/>
  <c r="B2584" i="14" a="1"/>
  <c r="B2072" i="14" a="1"/>
  <c r="B1870" i="14" a="1"/>
  <c r="B1657" i="14" a="1"/>
  <c r="B1513" i="14" a="1"/>
  <c r="B1441" i="14" a="1"/>
  <c r="B2695" i="14" a="1"/>
  <c r="B2177" i="14" a="1"/>
  <c r="B1981" i="14" a="1"/>
  <c r="B1745" i="14" a="1"/>
  <c r="B1629" i="14" a="1"/>
  <c r="B3035" i="14" a="1"/>
  <c r="B2348" i="14" a="1"/>
  <c r="B2070" i="14" a="1"/>
  <c r="B1884" i="14" a="1"/>
  <c r="B1668" i="14" a="1"/>
  <c r="B1524" i="14" a="1"/>
  <c r="B1445" i="14" a="1"/>
  <c r="B1373" i="14" a="1"/>
  <c r="B3632" i="14" a="1"/>
  <c r="B1552" i="14" a="1"/>
  <c r="B1205" i="14" a="1"/>
  <c r="B1059" i="14" a="1"/>
  <c r="B606" i="14" a="1"/>
  <c r="B462" i="14" a="1"/>
  <c r="B318" i="14" a="1"/>
  <c r="B174" i="14" a="1"/>
  <c r="B1849" i="14" a="1"/>
  <c r="B1321" i="14" a="1"/>
  <c r="B1132" i="14" a="1"/>
  <c r="B989" i="14" a="1"/>
  <c r="B903" i="14" a="1"/>
  <c r="B816" i="14" a="1"/>
  <c r="B730" i="14" a="1"/>
  <c r="B586" i="14" a="1"/>
  <c r="B1663" i="14" a="1"/>
  <c r="B1234" i="14" a="1"/>
  <c r="B1093" i="14" a="1"/>
  <c r="B677" i="14" a="1"/>
  <c r="B533" i="14" a="1"/>
  <c r="B389" i="14" a="1"/>
  <c r="B245" i="14" a="1"/>
  <c r="B1623" i="14" a="1"/>
  <c r="B4507" i="14" a="1"/>
  <c r="B3543" i="14" a="1"/>
  <c r="B2315" i="14" a="1"/>
  <c r="B2124" i="14" a="1"/>
  <c r="B2234" i="14" a="1"/>
  <c r="B2377" i="14" a="1"/>
  <c r="B1958" i="14" a="1"/>
  <c r="B3107" i="14" a="1"/>
  <c r="B2942" i="14" a="1"/>
  <c r="B2810" i="14" a="1"/>
  <c r="B2696" i="14" a="1"/>
  <c r="B2599" i="14" a="1"/>
  <c r="B2455" i="14" a="1"/>
  <c r="B2311" i="14" a="1"/>
  <c r="B2167" i="14" a="1"/>
  <c r="B2023" i="14" a="1"/>
  <c r="B1887" i="14" a="1"/>
  <c r="B1815" i="14" a="1"/>
  <c r="B1743" i="14" a="1"/>
  <c r="B3462" i="14" a="1"/>
  <c r="B2739" i="14" a="1"/>
  <c r="B2520" i="14" a="1"/>
  <c r="B2376" i="14" a="1"/>
  <c r="B2232" i="14" a="1"/>
  <c r="B2088" i="14" a="1"/>
  <c r="B1944" i="14" a="1"/>
  <c r="B3088" i="14" a="1"/>
  <c r="B2928" i="14" a="1"/>
  <c r="B2753" i="14" a="1"/>
  <c r="B2545" i="14" a="1"/>
  <c r="B2401" i="14" a="1"/>
  <c r="B2257" i="14" a="1"/>
  <c r="B2113" i="14" a="1"/>
  <c r="B1969" i="14" a="1"/>
  <c r="B2487" i="14" a="1"/>
  <c r="B2130" i="14" a="1"/>
  <c r="B1911" i="14" a="1"/>
  <c r="B1758" i="14" a="1"/>
  <c r="B1648" i="14" a="1"/>
  <c r="B4086" i="14" a="1"/>
  <c r="B2343" i="14" a="1"/>
  <c r="B2019" i="14" a="1"/>
  <c r="B1855" i="14" a="1"/>
  <c r="B1634" i="14" a="1"/>
  <c r="B1498" i="14" a="1"/>
  <c r="B1426" i="14" a="1"/>
  <c r="B2818" i="14" a="1"/>
  <c r="B2212" i="14" a="1"/>
  <c r="B2018" i="14" a="1"/>
  <c r="B1750" i="14" a="1"/>
  <c r="B1640" i="14" a="1"/>
  <c r="B3494" i="14" a="1"/>
  <c r="B2288" i="14" a="1"/>
  <c r="B2007" i="14" a="1"/>
  <c r="B1854" i="14" a="1"/>
  <c r="B1633" i="14" a="1"/>
  <c r="B1503" i="14" a="1"/>
  <c r="B1431" i="14" a="1"/>
  <c r="B2674" i="14" a="1"/>
  <c r="B2116" i="14" a="1"/>
  <c r="B1908" i="14" a="1"/>
  <c r="B1756" i="14" a="1"/>
  <c r="B1652" i="14" a="1"/>
  <c r="B3219" i="14" a="1"/>
  <c r="B2335" i="14" a="1"/>
  <c r="B1986" i="14" a="1"/>
  <c r="B1843" i="14" a="1"/>
  <c r="B1619" i="14" a="1"/>
  <c r="B1496" i="14" a="1"/>
  <c r="B1424" i="14" a="1"/>
  <c r="B1352" i="14" a="1"/>
  <c r="B1280" i="14" a="1"/>
  <c r="B1208" i="14" a="1"/>
  <c r="B1136" i="14" a="1"/>
  <c r="B1064" i="14" a="1"/>
  <c r="B992" i="14" a="1"/>
  <c r="B920" i="14" a="1"/>
  <c r="B848" i="14" a="1"/>
  <c r="B776" i="14" a="1"/>
  <c r="B2666" i="14" a="1"/>
  <c r="B2073" i="14" a="1"/>
  <c r="B1783" i="14" a="1"/>
  <c r="B1697" i="14" a="1"/>
  <c r="B1553" i="14" a="1"/>
  <c r="B2466" i="14" a="1"/>
  <c r="B2044" i="14" a="1"/>
  <c r="B1860" i="14" a="1"/>
  <c r="B1644" i="14" a="1"/>
  <c r="B1507" i="14" a="1"/>
  <c r="B1435" i="14" a="1"/>
  <c r="B2652" i="14" a="1"/>
  <c r="B2165" i="14" a="1"/>
  <c r="B1953" i="14" a="1"/>
  <c r="B1738" i="14" a="1"/>
  <c r="B1616" i="14" a="1"/>
  <c r="B2963" i="14" a="1"/>
  <c r="B2322" i="14" a="1"/>
  <c r="B2059" i="14" a="1"/>
  <c r="B1876" i="14" a="1"/>
  <c r="B1655" i="14" a="1"/>
  <c r="B1511" i="14" a="1"/>
  <c r="B1439" i="14" a="1"/>
  <c r="B1367" i="14" a="1"/>
  <c r="B2842" i="14" a="1"/>
  <c r="B1366" i="14" a="1"/>
  <c r="B1174" i="14" a="1"/>
  <c r="B1035" i="14" a="1"/>
  <c r="B593" i="14" a="1"/>
  <c r="B449" i="14" a="1"/>
  <c r="B305" i="14" a="1"/>
  <c r="B161" i="14" a="1"/>
  <c r="B1796" i="14" a="1"/>
  <c r="B1308" i="14" a="1"/>
  <c r="B1122" i="14" a="1"/>
  <c r="B982" i="14" a="1"/>
  <c r="B895" i="14" a="1"/>
  <c r="B809" i="14" a="1"/>
  <c r="B717" i="14" a="1"/>
  <c r="B573" i="14" a="1"/>
  <c r="B1624" i="14" a="1"/>
  <c r="B1224" i="14" a="1"/>
  <c r="B1084" i="14" a="1"/>
  <c r="B664" i="14" a="1"/>
  <c r="B520" i="14" a="1"/>
  <c r="B376" i="14" a="1"/>
  <c r="B232" i="14" a="1"/>
  <c r="B1584" i="14" a="1"/>
  <c r="B3610" i="14" a="1"/>
  <c r="B3416" i="14" a="1"/>
  <c r="B3830" i="14" a="1"/>
  <c r="B3082" i="14" a="1"/>
  <c r="B3134" i="14" a="1"/>
  <c r="B2233" i="14" a="1"/>
  <c r="B1945" i="14" a="1"/>
  <c r="B3077" i="14" a="1"/>
  <c r="B2930" i="14" a="1"/>
  <c r="B2795" i="14" a="1"/>
  <c r="B2689" i="14" a="1"/>
  <c r="B2586" i="14" a="1"/>
  <c r="B2442" i="14" a="1"/>
  <c r="B2298" i="14" a="1"/>
  <c r="B2154" i="14" a="1"/>
  <c r="B2010" i="14" a="1"/>
  <c r="B1881" i="14" a="1"/>
  <c r="B1809" i="14" a="1"/>
  <c r="B1737" i="14" a="1"/>
  <c r="B3423" i="14" a="1"/>
  <c r="B2703" i="14" a="1"/>
  <c r="B2507" i="14" a="1"/>
  <c r="B2363" i="14" a="1"/>
  <c r="B2219" i="14" a="1"/>
  <c r="B2075" i="14" a="1"/>
  <c r="B1931" i="14" a="1"/>
  <c r="B3060" i="14" a="1"/>
  <c r="B2916" i="14" a="1"/>
  <c r="B2745" i="14" a="1"/>
  <c r="B2532" i="14" a="1"/>
  <c r="B2388" i="14" a="1"/>
  <c r="B2244" i="14" a="1"/>
  <c r="B2100" i="14" a="1"/>
  <c r="B1956" i="14" a="1"/>
  <c r="B2408" i="14" a="1"/>
  <c r="B2107" i="14" a="1"/>
  <c r="B1892" i="14" a="1"/>
  <c r="B1751" i="14" a="1"/>
  <c r="B1641" i="14" a="1"/>
  <c r="B3101" i="14" a="1"/>
  <c r="B2264" i="14" a="1"/>
  <c r="B2008" i="14" a="1"/>
  <c r="B1847" i="14" a="1"/>
  <c r="B1621" i="14" a="1"/>
  <c r="B1492" i="14" a="1"/>
  <c r="B1420" i="14" a="1"/>
  <c r="B2770" i="14" a="1"/>
  <c r="B2162" i="14" a="1"/>
  <c r="B1979" i="14" a="1"/>
  <c r="B1742" i="14" a="1"/>
  <c r="B1627" i="14" a="1"/>
  <c r="B3258" i="14" a="1"/>
  <c r="B2262" i="14" a="1"/>
  <c r="B1998" i="14" a="1"/>
  <c r="B1846" i="14" a="1"/>
  <c r="B1620" i="14" a="1"/>
  <c r="B1497" i="14" a="1"/>
  <c r="B1425" i="14" a="1"/>
  <c r="B2631" i="14" a="1"/>
  <c r="B2094" i="14" a="1"/>
  <c r="B1898" i="14" a="1"/>
  <c r="B1748" i="14" a="1"/>
  <c r="B1639" i="14" a="1"/>
  <c r="B3072" i="14" a="1"/>
  <c r="B2309" i="14" a="1"/>
  <c r="B1975" i="14" a="1"/>
  <c r="B1835" i="14" a="1"/>
  <c r="B1606" i="14" a="1"/>
  <c r="B1490" i="14" a="1"/>
  <c r="B1418" i="14" a="1"/>
  <c r="B1346" i="14" a="1"/>
  <c r="B1274" i="14" a="1"/>
  <c r="B1202" i="14" a="1"/>
  <c r="B1130" i="14" a="1"/>
  <c r="B1058" i="14" a="1"/>
  <c r="B986" i="14" a="1"/>
  <c r="B914" i="14" a="1"/>
  <c r="B842" i="14" a="1"/>
  <c r="B770" i="14" a="1"/>
  <c r="B2624" i="14" a="1"/>
  <c r="B2064" i="14" a="1"/>
  <c r="B1776" i="14" a="1"/>
  <c r="B1684" i="14" a="1"/>
  <c r="B1540" i="14" a="1"/>
  <c r="B2427" i="14" a="1"/>
  <c r="B2033" i="14" a="1"/>
  <c r="B1852" i="14" a="1"/>
  <c r="B1631" i="14" a="1"/>
  <c r="B1501" i="14" a="1"/>
  <c r="B1429" i="14" a="1"/>
  <c r="B2611" i="14" a="1"/>
  <c r="B2155" i="14" a="1"/>
  <c r="B1942" i="14" a="1"/>
  <c r="B1730" i="14" a="1"/>
  <c r="B1603" i="14" a="1"/>
  <c r="B2891" i="14" a="1"/>
  <c r="B2296" i="14" a="1"/>
  <c r="B2031" i="14" a="1"/>
  <c r="B1866" i="14" a="1"/>
  <c r="B1642" i="14" a="1"/>
  <c r="B1505" i="14" a="1"/>
  <c r="B1433" i="14" a="1"/>
  <c r="B1361" i="14" a="1"/>
  <c r="B2355" i="14" a="1"/>
  <c r="B1351" i="14" a="1"/>
  <c r="B1164" i="14" a="1"/>
  <c r="B724" i="14" a="1"/>
  <c r="B580" i="14" a="1"/>
  <c r="B436" i="14" a="1"/>
  <c r="B292" i="14" a="1"/>
  <c r="B148" i="14" a="1"/>
  <c r="B1669" i="14" a="1"/>
  <c r="B1276" i="14" a="1"/>
  <c r="B1103" i="14" a="1"/>
  <c r="B975" i="14" a="1"/>
  <c r="B888" i="14" a="1"/>
  <c r="B802" i="14" a="1"/>
  <c r="B704" i="14" a="1"/>
  <c r="B560" i="14" a="1"/>
  <c r="B1545" i="14" a="1"/>
  <c r="B1213" i="14" a="1"/>
  <c r="B1075" i="14" a="1"/>
  <c r="B651" i="14" a="1"/>
  <c r="B507" i="14" a="1"/>
  <c r="B363" i="14" a="1"/>
  <c r="B219" i="14" a="1"/>
  <c r="B1506" i="14" a="1"/>
  <c r="B3378" i="14" a="1"/>
  <c r="B3272" i="14" a="1"/>
  <c r="B3020" i="14" a="1"/>
  <c r="B2735" i="14" a="1"/>
  <c r="B2945" i="14" a="1"/>
  <c r="B2089" i="14" a="1"/>
  <c r="B1932" i="14" a="1"/>
  <c r="B3062" i="14" a="1"/>
  <c r="B2918" i="14" a="1"/>
  <c r="B2786" i="14" a="1"/>
  <c r="B2682" i="14" a="1"/>
  <c r="B2573" i="14" a="1"/>
  <c r="B2429" i="14" a="1"/>
  <c r="B2285" i="14" a="1"/>
  <c r="B2141" i="14" a="1"/>
  <c r="B1997" i="14" a="1"/>
  <c r="B1875" i="14" a="1"/>
  <c r="B1803" i="14" a="1"/>
  <c r="B1731" i="14" a="1"/>
  <c r="B3305" i="14" a="1"/>
  <c r="B2667" i="14" a="1"/>
  <c r="B2494" i="14" a="1"/>
  <c r="B2350" i="14" a="1"/>
  <c r="B2206" i="14" a="1"/>
  <c r="B2062" i="14" a="1"/>
  <c r="B1918" i="14" a="1"/>
  <c r="B3048" i="14" a="1"/>
  <c r="B2904" i="14" a="1"/>
  <c r="B2709" i="14" a="1"/>
  <c r="B2519" i="14" a="1"/>
  <c r="B2375" i="14" a="1"/>
  <c r="B2231" i="14" a="1"/>
  <c r="B2087" i="14" a="1"/>
  <c r="B1943" i="14" a="1"/>
  <c r="B2347" i="14" a="1"/>
  <c r="B2098" i="14" a="1"/>
  <c r="B1874" i="14" a="1"/>
  <c r="B1744" i="14" a="1"/>
  <c r="B1628" i="14" a="1"/>
  <c r="B3023" i="14" a="1"/>
  <c r="B2214" i="14" a="1"/>
  <c r="B1999" i="14" a="1"/>
  <c r="B1837" i="14" a="1"/>
  <c r="B1608" i="14" a="1"/>
  <c r="B1486" i="14" a="1"/>
  <c r="B1414" i="14" a="1"/>
  <c r="B2724" i="14" a="1"/>
  <c r="B2151" i="14" a="1"/>
  <c r="B1968" i="14" a="1"/>
  <c r="B1735" i="14" a="1"/>
  <c r="B1614" i="14" a="1"/>
  <c r="B3011" i="14" a="1"/>
  <c r="B2227" i="14" a="1"/>
  <c r="B1987" i="14" a="1"/>
  <c r="B1836" i="14" a="1"/>
  <c r="B1607" i="14" a="1"/>
  <c r="B1491" i="14" a="1"/>
  <c r="B1419" i="14" a="1"/>
  <c r="B2552" i="14" a="1"/>
  <c r="B2085" i="14" a="1"/>
  <c r="B1880" i="14" a="1"/>
  <c r="B1741" i="14" a="1"/>
  <c r="B1626" i="14" a="1"/>
  <c r="B2999" i="14" a="1"/>
  <c r="B2283" i="14" a="1"/>
  <c r="B1947" i="14" a="1"/>
  <c r="B1825" i="14" a="1"/>
  <c r="B1599" i="14" a="1"/>
  <c r="B1484" i="14" a="1"/>
  <c r="B1412" i="14" a="1"/>
  <c r="B1340" i="14" a="1"/>
  <c r="B1268" i="14" a="1"/>
  <c r="B1196" i="14" a="1"/>
  <c r="B1124" i="14" a="1"/>
  <c r="B1052" i="14" a="1"/>
  <c r="B980" i="14" a="1"/>
  <c r="B908" i="14" a="1"/>
  <c r="B836" i="14" a="1"/>
  <c r="B764" i="14" a="1"/>
  <c r="B2585" i="14" a="1"/>
  <c r="B2053" i="14" a="1"/>
  <c r="B1769" i="14" a="1"/>
  <c r="B1677" i="14" a="1"/>
  <c r="B1533" i="14" a="1"/>
  <c r="B2356" i="14" a="1"/>
  <c r="B2024" i="14" a="1"/>
  <c r="B1842" i="14" a="1"/>
  <c r="B1618" i="14" a="1"/>
  <c r="B1495" i="14" a="1"/>
  <c r="B1423" i="14" a="1"/>
  <c r="B2572" i="14" a="1"/>
  <c r="B2143" i="14" a="1"/>
  <c r="B1933" i="14" a="1"/>
  <c r="B1723" i="14" a="1"/>
  <c r="B1590" i="14" a="1"/>
  <c r="B2832" i="14" a="1"/>
  <c r="B2249" i="14" a="1"/>
  <c r="B2020" i="14" a="1"/>
  <c r="B1858" i="14" a="1"/>
  <c r="B1635" i="14" a="1"/>
  <c r="B1499" i="14" a="1"/>
  <c r="B1427" i="14" a="1"/>
  <c r="B1355" i="14" a="1"/>
  <c r="B2145" i="14" a="1"/>
  <c r="B1338" i="14" a="1"/>
  <c r="B1153" i="14" a="1"/>
  <c r="B711" i="14" a="1"/>
  <c r="B567" i="14" a="1"/>
  <c r="B423" i="14" a="1"/>
  <c r="B279" i="14" a="1"/>
  <c r="B135" i="14" a="1"/>
  <c r="B1630" i="14" a="1"/>
  <c r="B1266" i="14" a="1"/>
  <c r="B1085" i="14" a="1"/>
  <c r="B967" i="14" a="1"/>
  <c r="B881" i="14" a="1"/>
  <c r="B795" i="14" a="1"/>
  <c r="B697" i="14" a="1"/>
  <c r="B553" i="14" a="1"/>
  <c r="B1378" i="14" a="1"/>
  <c r="B1203" i="14" a="1"/>
  <c r="B1066" i="14" a="1"/>
  <c r="B638" i="14" a="1"/>
  <c r="B494" i="14" a="1"/>
  <c r="B350" i="14" a="1"/>
  <c r="B206" i="14" a="1"/>
  <c r="B1470" i="14" a="1"/>
  <c r="B3234" i="14" a="1"/>
  <c r="B3128" i="14" a="1"/>
  <c r="B2876" i="14" a="1"/>
  <c r="B2648" i="14" a="1"/>
  <c r="B2748" i="14" a="1"/>
  <c r="B2076" i="14" a="1"/>
  <c r="B1919" i="14" a="1"/>
  <c r="B3050" i="14" a="1"/>
  <c r="B2906" i="14" a="1"/>
  <c r="B2771" i="14" a="1"/>
  <c r="B2675" i="14" a="1"/>
  <c r="B2560" i="14" a="1"/>
  <c r="B2416" i="14" a="1"/>
  <c r="B2272" i="14" a="1"/>
  <c r="B2128" i="14" a="1"/>
  <c r="B1984" i="14" a="1"/>
  <c r="B1869" i="14" a="1"/>
  <c r="B1797" i="14" a="1"/>
  <c r="B1725" i="14" a="1"/>
  <c r="B3266" i="14" a="1"/>
  <c r="B2625" i="14" a="1"/>
  <c r="B2481" i="14" a="1"/>
  <c r="B2337" i="14" a="1"/>
  <c r="B2193" i="14" a="1"/>
  <c r="B2049" i="14" a="1"/>
  <c r="B1905" i="14" a="1"/>
  <c r="B3036" i="14" a="1"/>
  <c r="B2892" i="14" a="1"/>
  <c r="B2673" i="14" a="1"/>
  <c r="B2506" i="14" a="1"/>
  <c r="B2362" i="14" a="1"/>
  <c r="B2218" i="14" a="1"/>
  <c r="B2074" i="14" a="1"/>
  <c r="B1930" i="14" a="1"/>
  <c r="B2321" i="14" a="1"/>
  <c r="B2078" i="14" a="1"/>
  <c r="B1856" i="14" a="1"/>
  <c r="B1736" i="14" a="1"/>
  <c r="B1615" i="14" a="1"/>
  <c r="B2951" i="14" a="1"/>
  <c r="B2199" i="14" a="1"/>
  <c r="B1988" i="14" a="1"/>
  <c r="B1829" i="14" a="1"/>
  <c r="B1595" i="14" a="1"/>
  <c r="B1480" i="14" a="1"/>
  <c r="B1408" i="14" a="1"/>
  <c r="B2681" i="14" a="1"/>
  <c r="B2139" i="14" a="1"/>
  <c r="B1929" i="14" a="1"/>
  <c r="B1728" i="14" a="1"/>
  <c r="B1601" i="14" a="1"/>
  <c r="B2939" i="14" a="1"/>
  <c r="B2211" i="14" a="1"/>
  <c r="B1959" i="14" a="1"/>
  <c r="B1828" i="14" a="1"/>
  <c r="B1594" i="14" a="1"/>
  <c r="B1485" i="14" a="1"/>
  <c r="B1413" i="14" a="1"/>
  <c r="B2513" i="14" a="1"/>
  <c r="B2065" i="14" a="1"/>
  <c r="B1862" i="14" a="1"/>
  <c r="B1734" i="14" a="1"/>
  <c r="B1613" i="14" a="1"/>
  <c r="B2927" i="14" a="1"/>
  <c r="B2240" i="14" a="1"/>
  <c r="B1936" i="14" a="1"/>
  <c r="B1817" i="14" a="1"/>
  <c r="B1586" i="14" a="1"/>
  <c r="B1478" i="14" a="1"/>
  <c r="B1406" i="14" a="1"/>
  <c r="B1334" i="14" a="1"/>
  <c r="B1262" i="14" a="1"/>
  <c r="B1190" i="14" a="1"/>
  <c r="B1118" i="14" a="1"/>
  <c r="B1046" i="14" a="1"/>
  <c r="B974" i="14" a="1"/>
  <c r="B902" i="14" a="1"/>
  <c r="B830" i="14" a="1"/>
  <c r="B758" i="14" a="1"/>
  <c r="B2467" i="14" a="1"/>
  <c r="B2025" i="14" a="1"/>
  <c r="B1762" i="14" a="1"/>
  <c r="B1664" i="14" a="1"/>
  <c r="B1520" i="14" a="1"/>
  <c r="B2237" i="14" a="1"/>
  <c r="B1985" i="14" a="1"/>
  <c r="B1834" i="14" a="1"/>
  <c r="B1611" i="14" a="1"/>
  <c r="B1489" i="14" a="1"/>
  <c r="B1417" i="14" a="1"/>
  <c r="B2454" i="14" a="1"/>
  <c r="B2120" i="14" a="1"/>
  <c r="B1922" i="14" a="1"/>
  <c r="B1716" i="14" a="1"/>
  <c r="B1577" i="14" a="1"/>
  <c r="B2784" i="14" a="1"/>
  <c r="B2216" i="14" a="1"/>
  <c r="B2011" i="14" a="1"/>
  <c r="B1848" i="14" a="1"/>
  <c r="B1622" i="14" a="1"/>
  <c r="B1493" i="14" a="1"/>
  <c r="B1421" i="14" a="1"/>
  <c r="B1349" i="14" a="1"/>
  <c r="B2081" i="14" a="1"/>
  <c r="B1323" i="14" a="1"/>
  <c r="B1143" i="14" a="1"/>
  <c r="B698" i="14" a="1"/>
  <c r="B554" i="14" a="1"/>
  <c r="B410" i="14" a="1"/>
  <c r="B266" i="14" a="1"/>
  <c r="B122" i="14" a="1"/>
  <c r="B1551" i="14" a="1"/>
  <c r="B1255" i="14" a="1"/>
  <c r="B1067" i="14" a="1"/>
  <c r="B960" i="14" a="1"/>
  <c r="B874" i="14" a="1"/>
  <c r="B787" i="14" a="1"/>
  <c r="B684" i="14" a="1"/>
  <c r="B2794" i="14" a="1"/>
  <c r="B1363" i="14" a="1"/>
  <c r="B1193" i="14" a="1"/>
  <c r="B1057" i="14" a="1"/>
  <c r="B631" i="14" a="1"/>
  <c r="B487" i="14" a="1"/>
  <c r="B343" i="14" a="1"/>
  <c r="B199" i="14" a="1"/>
  <c r="B1434" i="14" a="1"/>
  <c r="B4202" i="14" a="1"/>
  <c r="B3049" i="14" a="1"/>
  <c r="B2743" i="14" a="1"/>
  <c r="B2516" i="14" a="1"/>
  <c r="B2662" i="14" a="1"/>
  <c r="B2050" i="14" a="1"/>
  <c r="B1906" i="14" a="1"/>
  <c r="B3038" i="14" a="1"/>
  <c r="B2894" i="14" a="1"/>
  <c r="B2762" i="14" a="1"/>
  <c r="B2668" i="14" a="1"/>
  <c r="B2547" i="14" a="1"/>
  <c r="B2403" i="14" a="1"/>
  <c r="B2259" i="14" a="1"/>
  <c r="B2115" i="14" a="1"/>
  <c r="B1971" i="14" a="1"/>
  <c r="B1863" i="14" a="1"/>
  <c r="B1791" i="14" a="1"/>
  <c r="B1719" i="14" a="1"/>
  <c r="B3106" i="14" a="1"/>
  <c r="B2618" i="14" a="1"/>
  <c r="B2474" i="14" a="1"/>
  <c r="B2330" i="14" a="1"/>
  <c r="B2186" i="14" a="1"/>
  <c r="B2042" i="14" a="1"/>
  <c r="B4094" i="14" a="1"/>
  <c r="B3024" i="14" a="1"/>
  <c r="B2880" i="14" a="1"/>
  <c r="B2637" i="14" a="1"/>
  <c r="B2493" i="14" a="1"/>
  <c r="B2349" i="14" a="1"/>
  <c r="B2205" i="14" a="1"/>
  <c r="B2061" i="14" a="1"/>
  <c r="B1917" i="14" a="1"/>
  <c r="B2295" i="14" a="1"/>
  <c r="B2068" i="14" a="1"/>
  <c r="B1838" i="14" a="1"/>
  <c r="B1729" i="14" a="1"/>
  <c r="B1602" i="14" a="1"/>
  <c r="B2879" i="14" a="1"/>
  <c r="B2175" i="14" a="1"/>
  <c r="B1960" i="14" a="1"/>
  <c r="B1819" i="14" a="1"/>
  <c r="B1582" i="14" a="1"/>
  <c r="B1474" i="14" a="1"/>
  <c r="B1402" i="14" a="1"/>
  <c r="B2638" i="14" a="1"/>
  <c r="B2129" i="14" a="1"/>
  <c r="B1920" i="14" a="1"/>
  <c r="B1721" i="14" a="1"/>
  <c r="B1588" i="14" a="1"/>
  <c r="B2868" i="14" a="1"/>
  <c r="B2197" i="14" a="1"/>
  <c r="B1948" i="14" a="1"/>
  <c r="B1818" i="14" a="1"/>
  <c r="B1587" i="14" a="1"/>
  <c r="B1479" i="14" a="1"/>
  <c r="B1407" i="14" a="1"/>
  <c r="B2395" i="14" a="1"/>
  <c r="B2055" i="14" a="1"/>
  <c r="B1844" i="14" a="1"/>
  <c r="B1727" i="14" a="1"/>
  <c r="B1600" i="14" a="1"/>
  <c r="B2857" i="14" a="1"/>
  <c r="B2224" i="14" a="1"/>
  <c r="B1927" i="14" a="1"/>
  <c r="B1807" i="14" a="1"/>
  <c r="B1573" i="14" a="1"/>
  <c r="B1472" i="14" a="1"/>
  <c r="B1400" i="14" a="1"/>
  <c r="B1328" i="14" a="1"/>
  <c r="B1256" i="14" a="1"/>
  <c r="B1184" i="14" a="1"/>
  <c r="B1112" i="14" a="1"/>
  <c r="B1040" i="14" a="1"/>
  <c r="B968" i="14" a="1"/>
  <c r="B896" i="14" a="1"/>
  <c r="B824" i="14" a="1"/>
  <c r="B752" i="14" a="1"/>
  <c r="B2428" i="14" a="1"/>
  <c r="B2014" i="14" a="1"/>
  <c r="B1754" i="14" a="1"/>
  <c r="B1651" i="14" a="1"/>
  <c r="B3059" i="14" a="1"/>
  <c r="B2192" i="14" a="1"/>
  <c r="B1974" i="14" a="1"/>
  <c r="B1824" i="14" a="1"/>
  <c r="B1598" i="14" a="1"/>
  <c r="B1483" i="14" a="1"/>
  <c r="B1411" i="14" a="1"/>
  <c r="B2415" i="14" a="1"/>
  <c r="B2110" i="14" a="1"/>
  <c r="B1795" i="14" a="1"/>
  <c r="B1709" i="14" a="1"/>
  <c r="B1564" i="14" a="1"/>
  <c r="B2737" i="14" a="1"/>
  <c r="B2202" i="14" a="1"/>
  <c r="B2000" i="14" a="1"/>
  <c r="B1840" i="14" a="1"/>
  <c r="B1609" i="14" a="1"/>
  <c r="B1487" i="14" a="1"/>
  <c r="B1415" i="14" a="1"/>
  <c r="B1343" i="14" a="1"/>
  <c r="B2022" i="14" a="1"/>
  <c r="B1297" i="14" a="1"/>
  <c r="B1133" i="14" a="1"/>
  <c r="B691" i="14" a="1"/>
  <c r="B547" i="14" a="1"/>
  <c r="B403" i="14" a="1"/>
  <c r="B259" i="14" a="1"/>
  <c r="B115" i="14" a="1"/>
  <c r="B1512" i="14" a="1"/>
  <c r="B1245" i="14" a="1"/>
  <c r="B1050" i="14" a="1"/>
  <c r="B953" i="14" a="1"/>
  <c r="B867" i="14" a="1"/>
  <c r="B780" i="14" a="1"/>
  <c r="B671" i="14" a="1"/>
  <c r="B2539" i="14" a="1"/>
  <c r="B1350" i="14" a="1"/>
  <c r="B1162" i="14" a="1"/>
  <c r="B1049" i="14" a="1"/>
  <c r="B618" i="14" a="1"/>
  <c r="B474" i="14" a="1"/>
  <c r="B330" i="14" a="1"/>
  <c r="B3376" i="14" a="1"/>
  <c r="B1398" i="14" a="1"/>
  <c r="B1320" i="14" a="1"/>
  <c r="B1151" i="14" a="1"/>
  <c r="B1305" i="14" a="1"/>
  <c r="B1120" i="14" a="1"/>
  <c r="B945" i="14" a="1"/>
  <c r="B858" i="14" a="1"/>
  <c r="B772" i="14" a="1"/>
  <c r="B657" i="14" a="1"/>
  <c r="B513" i="14" a="1"/>
  <c r="B1832" i="14" a="1"/>
  <c r="B1273" i="14" a="1"/>
  <c r="B1110" i="14" a="1"/>
  <c r="B702" i="14" a="1"/>
  <c r="B558" i="14" a="1"/>
  <c r="B414" i="14" a="1"/>
  <c r="B270" i="14" a="1"/>
  <c r="B1464" i="14" a="1"/>
  <c r="B1231" i="14" a="1"/>
  <c r="B1039" i="14" a="1"/>
  <c r="B943" i="14" a="1"/>
  <c r="B857" i="14" a="1"/>
  <c r="B771" i="14" a="1"/>
  <c r="B656" i="14" a="1"/>
  <c r="B512" i="14" a="1"/>
  <c r="B1775" i="14" a="1"/>
  <c r="B1261" i="14" a="1"/>
  <c r="B1099" i="14" a="1"/>
  <c r="B662" i="14" a="1"/>
  <c r="B518" i="14" a="1"/>
  <c r="B374" i="14" a="1"/>
  <c r="B230" i="14" a="1"/>
  <c r="B3047" i="14" a="1"/>
  <c r="B1357" i="14" a="1"/>
  <c r="B1168" i="14" a="1"/>
  <c r="B985" i="14" a="1"/>
  <c r="B899" i="14" a="1"/>
  <c r="B813" i="14" a="1"/>
  <c r="B720" i="14" a="1"/>
  <c r="B576" i="14" a="1"/>
  <c r="B432" i="14" a="1"/>
  <c r="B470" i="14" a="1"/>
  <c r="B326" i="14" a="1"/>
  <c r="B182" i="14" a="1"/>
  <c r="B1353" i="14" a="1"/>
  <c r="B983" i="14" a="1"/>
  <c r="B111" i="14" a="1"/>
  <c r="B484" i="14" a="1"/>
  <c r="B186" i="14" a="1"/>
  <c r="B1061" i="14" a="1"/>
  <c r="B1295" i="14" a="1"/>
  <c r="B1041" i="14" a="1"/>
  <c r="B937" i="14" a="1"/>
  <c r="B851" i="14" a="1"/>
  <c r="B765" i="14" a="1"/>
  <c r="B644" i="14" a="1"/>
  <c r="B500" i="14" a="1"/>
  <c r="B1782" i="14" a="1"/>
  <c r="B1263" i="14" a="1"/>
  <c r="B1101" i="14" a="1"/>
  <c r="B689" i="14" a="1"/>
  <c r="B545" i="14" a="1"/>
  <c r="B401" i="14" a="1"/>
  <c r="B257" i="14" a="1"/>
  <c r="B1428" i="14" a="1"/>
  <c r="B1221" i="14" a="1"/>
  <c r="B1031" i="14" a="1"/>
  <c r="B936" i="14" a="1"/>
  <c r="B850" i="14" a="1"/>
  <c r="B763" i="14" a="1"/>
  <c r="B649" i="14" a="1"/>
  <c r="B505" i="14" a="1"/>
  <c r="B1732" i="14" a="1"/>
  <c r="B1251" i="14" a="1"/>
  <c r="B1090" i="14" a="1"/>
  <c r="B655" i="14" a="1"/>
  <c r="B511" i="14" a="1"/>
  <c r="B367" i="14" a="1"/>
  <c r="B223" i="14" a="1"/>
  <c r="B2701" i="14" a="1"/>
  <c r="B1344" i="14" a="1"/>
  <c r="B1158" i="14" a="1"/>
  <c r="B978" i="14" a="1"/>
  <c r="B892" i="14" a="1"/>
  <c r="B805" i="14" a="1"/>
  <c r="B707" i="14" a="1"/>
  <c r="B563" i="14" a="1"/>
  <c r="B419" i="14" a="1"/>
  <c r="B275" i="14" a="1"/>
  <c r="B131" i="14" a="1"/>
  <c r="B38" i="14" a="1"/>
  <c r="B1354" i="14" a="1"/>
  <c r="B1176" i="14" a="1"/>
  <c r="B1036" i="14" a="1"/>
  <c r="B607" i="14" a="1"/>
  <c r="B463" i="14" a="1"/>
  <c r="B319" i="14" a="1"/>
  <c r="B175" i="14" a="1"/>
  <c r="B1973" i="14" a="1"/>
  <c r="B1324" i="14" a="1"/>
  <c r="B1144" i="14" a="1"/>
  <c r="B976" i="14" a="1"/>
  <c r="B889" i="14" a="1"/>
  <c r="B803" i="14" a="1"/>
  <c r="B705" i="14" a="1"/>
  <c r="B561" i="14" a="1"/>
  <c r="B417" i="14" a="1"/>
  <c r="B273" i="14" a="1"/>
  <c r="B395" i="14" a="1"/>
  <c r="B101" i="14" a="1"/>
  <c r="B991" i="14" a="1"/>
  <c r="B441" i="14" a="1"/>
  <c r="B140" i="14" a="1"/>
  <c r="B1006" i="14" a="1"/>
  <c r="B458" i="14" a="1"/>
  <c r="B139" i="14" a="1"/>
  <c r="B1197" i="14" a="1"/>
  <c r="B536" i="14" a="1"/>
  <c r="B178" i="14" a="1"/>
  <c r="B29" i="14" a="1"/>
  <c r="B481" i="14" a="1"/>
  <c r="B147" i="14" a="1"/>
  <c r="B2420" i="14" a="1"/>
  <c r="B761" i="14" a="1"/>
  <c r="B264" i="14" a="1"/>
  <c r="B49" i="14" a="1"/>
  <c r="B1604" i="14" a="1"/>
  <c r="B477" i="14" a="1"/>
  <c r="B185" i="14" a="1"/>
  <c r="B833" i="14" a="1"/>
  <c r="B201" i="14" a="1"/>
  <c r="B1013" i="14" a="1"/>
  <c r="B418" i="14" a="1"/>
  <c r="B145" i="14" a="1"/>
  <c r="B963" i="14" a="1"/>
  <c r="B132" i="14" a="1"/>
  <c r="B628" i="14" a="1"/>
  <c r="B215" i="14" a="1"/>
  <c r="B336" i="14" a="1"/>
  <c r="B429" i="14" a="1"/>
  <c r="B113" i="14" a="1"/>
  <c r="B955" i="14" a="1"/>
  <c r="B224" i="14" a="1"/>
  <c r="B152" i="14" a="1"/>
  <c r="B106" i="14" a="1"/>
  <c r="B93" i="14" a="1"/>
  <c r="B204" i="14" a="1"/>
  <c r="B382" i="14" a="1"/>
  <c r="B912" i="14" a="1"/>
  <c r="B274" i="14" a="1"/>
  <c r="B349" i="14" a="1"/>
  <c r="B46" i="14" a="1"/>
  <c r="B778" i="14" a="1"/>
  <c r="B906" i="14" a="1"/>
  <c r="B1519" i="14" a="1"/>
  <c r="B195" i="14" a="1"/>
  <c r="B731" i="14" a="1"/>
  <c r="B514" i="14" a="1"/>
  <c r="B641" i="14" a="1"/>
  <c r="B529" i="14" a="1"/>
  <c r="B13" i="14" a="1"/>
  <c r="B288" i="14" a="1"/>
  <c r="B286" i="14" a="1"/>
  <c r="B602" i="14" a="1"/>
  <c r="B919" i="14" a="1"/>
  <c r="B142" i="14" a="1"/>
  <c r="B1264" i="14" a="1"/>
  <c r="B1017" i="14" a="1"/>
  <c r="B930" i="14" a="1"/>
  <c r="B844" i="14" a="1"/>
  <c r="B757" i="14" a="1"/>
  <c r="B637" i="14" a="1"/>
  <c r="B493" i="14" a="1"/>
  <c r="B1739" i="14" a="1"/>
  <c r="B1253" i="14" a="1"/>
  <c r="B1092" i="14" a="1"/>
  <c r="B676" i="14" a="1"/>
  <c r="B532" i="14" a="1"/>
  <c r="B388" i="14" a="1"/>
  <c r="B3147" i="14" a="1"/>
  <c r="B1392" i="14" a="1"/>
  <c r="B1211" i="14" a="1"/>
  <c r="B1015" i="14" a="1"/>
  <c r="B929" i="14" a="1"/>
  <c r="B843" i="14" a="1"/>
  <c r="B756" i="14" a="1"/>
  <c r="B636" i="14" a="1"/>
  <c r="B492" i="14" a="1"/>
  <c r="B1689" i="14" a="1"/>
  <c r="B1241" i="14" a="1"/>
  <c r="B1081" i="14" a="1"/>
  <c r="B642" i="14" a="1"/>
  <c r="B498" i="14" a="1"/>
  <c r="B354" i="14" a="1"/>
  <c r="B210" i="14" a="1"/>
  <c r="B2275" i="14" a="1"/>
  <c r="B1329" i="14" a="1"/>
  <c r="B1147" i="14" a="1"/>
  <c r="B971" i="14" a="1"/>
  <c r="B885" i="14" a="1"/>
  <c r="B798" i="14" a="1"/>
  <c r="B694" i="14" a="1"/>
  <c r="B550" i="14" a="1"/>
  <c r="B406" i="14" a="1"/>
  <c r="B262" i="14" a="1"/>
  <c r="B118" i="14" a="1"/>
  <c r="B32" i="14" a="1"/>
  <c r="B1339" i="14" a="1"/>
  <c r="B1165" i="14" a="1"/>
  <c r="B1020" i="14" a="1"/>
  <c r="B594" i="14" a="1"/>
  <c r="B450" i="14" a="1"/>
  <c r="B306" i="14" a="1"/>
  <c r="B162" i="14" a="1"/>
  <c r="B1914" i="14" a="1"/>
  <c r="B1309" i="14" a="1"/>
  <c r="B1134" i="14" a="1"/>
  <c r="B969" i="14" a="1"/>
  <c r="B882" i="14" a="1"/>
  <c r="B796" i="14" a="1"/>
  <c r="B692" i="14" a="1"/>
  <c r="B548" i="14" a="1"/>
  <c r="B404" i="14" a="1"/>
  <c r="B1724" i="14" a="1"/>
  <c r="B379" i="14" a="1"/>
  <c r="B84" i="14" a="1"/>
  <c r="B948" i="14" a="1"/>
  <c r="B425" i="14" a="1"/>
  <c r="B130" i="14" a="1"/>
  <c r="B2659" i="14" a="1"/>
  <c r="B440" i="14" a="1"/>
  <c r="B129" i="14" a="1"/>
  <c r="B1135" i="14" a="1"/>
  <c r="B457" i="14" a="1"/>
  <c r="B167" i="14" a="1"/>
  <c r="B22" i="14" a="1"/>
  <c r="B455" i="14" a="1"/>
  <c r="B137" i="14" a="1"/>
  <c r="B1923" i="14" a="1"/>
  <c r="B719" i="14" a="1"/>
  <c r="B251" i="14" a="1"/>
  <c r="B42" i="14" a="1"/>
  <c r="B1301" i="14" a="1"/>
  <c r="B372" i="14" a="1"/>
  <c r="B155" i="14" a="1"/>
  <c r="B747" i="14" a="1"/>
  <c r="B970" i="14" a="1"/>
  <c r="B386" i="14" a="1"/>
  <c r="B790" i="14" a="1"/>
  <c r="B523" i="14" a="1"/>
  <c r="B225" i="14" a="1"/>
  <c r="B85" i="14" a="1"/>
  <c r="B212" i="14" a="1"/>
  <c r="B2168" i="14" a="1"/>
  <c r="B18" i="14" a="1"/>
  <c r="B1055" i="14" a="1"/>
  <c r="B733" i="14" a="1"/>
  <c r="B627" i="14" a="1"/>
  <c r="B904" i="14" a="1"/>
  <c r="B1207" i="14" a="1"/>
  <c r="B43" i="14" a="1"/>
  <c r="B25" i="14" a="1"/>
  <c r="B165" i="14" a="1"/>
  <c r="B396" i="14" a="1"/>
  <c r="B614" i="14" a="1"/>
  <c r="B897" i="14" a="1"/>
  <c r="B1146" i="14" a="1"/>
  <c r="B231" i="14" a="1"/>
  <c r="B1868" i="14" a="1"/>
  <c r="B180" i="14" a="1"/>
  <c r="B1254" i="14" a="1"/>
  <c r="B1009" i="14" a="1"/>
  <c r="B923" i="14" a="1"/>
  <c r="B837" i="14" a="1"/>
  <c r="B750" i="14" a="1"/>
  <c r="B624" i="14" a="1"/>
  <c r="B480" i="14" a="1"/>
  <c r="B1696" i="14" a="1"/>
  <c r="B1222" i="14" a="1"/>
  <c r="B1083" i="14" a="1"/>
  <c r="B663" i="14" a="1"/>
  <c r="B519" i="14" a="1"/>
  <c r="B375" i="14" a="1"/>
  <c r="B2744" i="14" a="1"/>
  <c r="B1360" i="14" a="1"/>
  <c r="B1180" i="14" a="1"/>
  <c r="B1008" i="14" a="1"/>
  <c r="B922" i="14" a="1"/>
  <c r="B835" i="14" a="1"/>
  <c r="B749" i="14" a="1"/>
  <c r="B623" i="14" a="1"/>
  <c r="B479" i="14" a="1"/>
  <c r="B1650" i="14" a="1"/>
  <c r="B1210" i="14" a="1"/>
  <c r="B1072" i="14" a="1"/>
  <c r="B629" i="14" a="1"/>
  <c r="B485" i="14" a="1"/>
  <c r="B341" i="14" a="1"/>
  <c r="B197" i="14" a="1"/>
  <c r="B1877" i="14" a="1"/>
  <c r="B1302" i="14" a="1"/>
  <c r="B1137" i="14" a="1"/>
  <c r="B964" i="14" a="1"/>
  <c r="B877" i="14" a="1"/>
  <c r="B791" i="14" a="1"/>
  <c r="B681" i="14" a="1"/>
  <c r="B537" i="14" a="1"/>
  <c r="B393" i="14" a="1"/>
  <c r="B249" i="14" a="1"/>
  <c r="B105" i="14" a="1"/>
  <c r="B26" i="14" a="1"/>
  <c r="B1326" i="14" a="1"/>
  <c r="B1155" i="14" a="1"/>
  <c r="B725" i="14" a="1"/>
  <c r="B581" i="14" a="1"/>
  <c r="B437" i="14" a="1"/>
  <c r="B293" i="14" a="1"/>
  <c r="B149" i="14" a="1"/>
  <c r="B1859" i="14" a="1"/>
  <c r="B1288" i="14" a="1"/>
  <c r="B1123" i="14" a="1"/>
  <c r="B961" i="14" a="1"/>
  <c r="B875" i="14" a="1"/>
  <c r="B789" i="14" a="1"/>
  <c r="B685" i="14" a="1"/>
  <c r="B541" i="14" a="1"/>
  <c r="B397" i="14" a="1"/>
  <c r="B1342" i="14" a="1"/>
  <c r="B348" i="14" a="1"/>
  <c r="B76" i="14" a="1"/>
  <c r="B905" i="14" a="1"/>
  <c r="B409" i="14" a="1"/>
  <c r="B120" i="14" a="1"/>
  <c r="B1983" i="14" a="1"/>
  <c r="B408" i="14" a="1"/>
  <c r="B109" i="14" a="1"/>
  <c r="B1079" i="14" a="1"/>
  <c r="B438" i="14" a="1"/>
  <c r="B128" i="14" a="1"/>
  <c r="B381" i="14" a="1"/>
  <c r="B421" i="14" a="1"/>
  <c r="B127" i="14" a="1"/>
  <c r="B1643" i="14" a="1"/>
  <c r="B680" i="14" a="1"/>
  <c r="B240" i="14" a="1"/>
  <c r="B35" i="14" a="1"/>
  <c r="B1239" i="14" a="1"/>
  <c r="B356" i="14" a="1"/>
  <c r="B146" i="14" a="1"/>
  <c r="B706" i="14" a="1"/>
  <c r="B121" i="14" a="1"/>
  <c r="B927" i="14" a="1"/>
  <c r="B370" i="14" a="1"/>
  <c r="B95" i="14" a="1"/>
  <c r="B588" i="14" a="1"/>
  <c r="B53" i="14" a="1"/>
  <c r="B497" i="14" a="1"/>
  <c r="B183" i="14" a="1"/>
  <c r="B70" i="14" a="1"/>
  <c r="B366" i="14" a="1"/>
  <c r="B77" i="14" a="1"/>
  <c r="B869" i="14" a="1"/>
  <c r="B191" i="14" a="1"/>
  <c r="B826" i="14" a="1"/>
  <c r="B1116" i="14" a="1"/>
  <c r="B116" i="14" a="1"/>
  <c r="B39" i="14" a="1"/>
  <c r="B307" i="14" a="1"/>
  <c r="B416" i="14" a="1"/>
  <c r="B320" i="14" a="1"/>
  <c r="B1242" i="14" a="1"/>
  <c r="B301" i="14" a="1"/>
  <c r="B1368" i="14" a="1"/>
  <c r="B464" i="14" a="1"/>
  <c r="B647" i="14" a="1"/>
  <c r="B81" i="14" a="1"/>
  <c r="B501" i="14" a="1"/>
  <c r="B582" i="14" a="1"/>
  <c r="B1383" i="14" a="1"/>
  <c r="B718" i="14" a="1"/>
  <c r="B23" i="14" a="1"/>
  <c r="B804" i="14" a="1"/>
  <c r="B154" i="14" a="1"/>
  <c r="B1243" i="14" a="1"/>
  <c r="B1002" i="14" a="1"/>
  <c r="B916" i="14" a="1"/>
  <c r="B829" i="14" a="1"/>
  <c r="B743" i="14" a="1"/>
  <c r="B611" i="14" a="1"/>
  <c r="B467" i="14" a="1"/>
  <c r="B1617" i="14" a="1"/>
  <c r="B1212" i="14" a="1"/>
  <c r="B1074" i="14" a="1"/>
  <c r="B650" i="14" a="1"/>
  <c r="B506" i="14" a="1"/>
  <c r="B362" i="14" a="1"/>
  <c r="B2499" i="14" a="1"/>
  <c r="B1345" i="14" a="1"/>
  <c r="B1170" i="14" a="1"/>
  <c r="B1001" i="14" a="1"/>
  <c r="B915" i="14" a="1"/>
  <c r="B828" i="14" a="1"/>
  <c r="B742" i="14" a="1"/>
  <c r="B610" i="14" a="1"/>
  <c r="B466" i="14" a="1"/>
  <c r="B1532" i="14" a="1"/>
  <c r="B1200" i="14" a="1"/>
  <c r="B1063" i="14" a="1"/>
  <c r="B616" i="14" a="1"/>
  <c r="B472" i="14" a="1"/>
  <c r="B328" i="14" a="1"/>
  <c r="B184" i="14" a="1"/>
  <c r="B1823" i="14" a="1"/>
  <c r="B1291" i="14" a="1"/>
  <c r="B1127" i="14" a="1"/>
  <c r="B957" i="14" a="1"/>
  <c r="B870" i="14" a="1"/>
  <c r="B784" i="14" a="1"/>
  <c r="B668" i="14" a="1"/>
  <c r="B524" i="14" a="1"/>
  <c r="B380" i="14" a="1"/>
  <c r="B236" i="14" a="1"/>
  <c r="B92" i="14" a="1"/>
  <c r="B2382" i="14" a="1"/>
  <c r="B1311" i="14" a="1"/>
  <c r="B1145" i="14" a="1"/>
  <c r="B712" i="14" a="1"/>
  <c r="B568" i="14" a="1"/>
  <c r="B424" i="14" a="1"/>
  <c r="B280" i="14" a="1"/>
  <c r="B136" i="14" a="1"/>
  <c r="B1805" i="14" a="1"/>
  <c r="B1278" i="14" a="1"/>
  <c r="B1051" i="14" a="1"/>
  <c r="B954" i="14" a="1"/>
  <c r="B868" i="14" a="1"/>
  <c r="B781" i="14" a="1"/>
  <c r="B672" i="14" a="1"/>
  <c r="B528" i="14" a="1"/>
  <c r="B384" i="14" a="1"/>
  <c r="B1270" i="14" a="1"/>
  <c r="B333" i="14" a="1"/>
  <c r="B60" i="14" a="1"/>
  <c r="B862" i="14" a="1"/>
  <c r="B394" i="14" a="1"/>
  <c r="B91" i="14" a="1"/>
  <c r="B1327" i="14" a="1"/>
  <c r="B361" i="14" a="1"/>
  <c r="B100" i="14" a="1"/>
  <c r="B1029" i="14" a="1"/>
  <c r="B407" i="14" a="1"/>
  <c r="B119" i="14" a="1"/>
  <c r="B1924" i="14" a="1"/>
  <c r="B359" i="14" a="1"/>
  <c r="B98" i="14" a="1"/>
  <c r="B1416" i="14" a="1"/>
  <c r="B601" i="14" a="1"/>
  <c r="B218" i="14" a="1"/>
  <c r="B28" i="14" a="1"/>
  <c r="B1177" i="14" a="1"/>
  <c r="B340" i="14" a="1"/>
  <c r="B126" i="14" a="1"/>
  <c r="B431" i="14" a="1"/>
  <c r="B69" i="14" a="1"/>
  <c r="B883" i="14" a="1"/>
  <c r="B323" i="14" a="1"/>
  <c r="B79" i="14" a="1"/>
  <c r="B399" i="14" a="1"/>
  <c r="B31" i="14" a="1"/>
  <c r="B471" i="14" a="1"/>
  <c r="B173" i="14" a="1"/>
  <c r="B12" i="14" a="1"/>
  <c r="B335" i="14" a="1"/>
  <c r="B61" i="14" a="1"/>
  <c r="B141" i="14" a="1"/>
  <c r="B324" i="14" a="1"/>
  <c r="B383" i="14" a="1"/>
  <c r="B840" i="14" a="1"/>
  <c r="B71" i="14" a="1"/>
  <c r="B163" i="14" a="1"/>
  <c r="B783" i="14" a="1"/>
  <c r="B951" i="14" a="1"/>
  <c r="B445" i="14" a="1"/>
  <c r="B1185" i="14" a="1"/>
  <c r="B299" i="14" a="1"/>
  <c r="B168" i="14" a="1"/>
  <c r="B847" i="14" a="1"/>
  <c r="B1115" i="14" a="1"/>
  <c r="B19" i="14" a="1"/>
  <c r="B1044" i="14" a="1"/>
  <c r="B810" i="14" a="1"/>
  <c r="B169" i="14" a="1"/>
  <c r="B47" i="14" a="1"/>
  <c r="B1813" i="14" a="1"/>
  <c r="B1233" i="14" a="1"/>
  <c r="B995" i="14" a="1"/>
  <c r="B909" i="14" a="1"/>
  <c r="B822" i="14" a="1"/>
  <c r="B736" i="14" a="1"/>
  <c r="B598" i="14" a="1"/>
  <c r="B454" i="14" a="1"/>
  <c r="B1578" i="14" a="1"/>
  <c r="B1201" i="14" a="1"/>
  <c r="B1065" i="14" a="1"/>
  <c r="B643" i="14" a="1"/>
  <c r="B499" i="14" a="1"/>
  <c r="B355" i="14" a="1"/>
  <c r="B2060" i="14" a="1"/>
  <c r="B1332" i="14" a="1"/>
  <c r="B1159" i="14" a="1"/>
  <c r="B994" i="14" a="1"/>
  <c r="B907" i="14" a="1"/>
  <c r="B821" i="14" a="1"/>
  <c r="B735" i="14" a="1"/>
  <c r="B597" i="14" a="1"/>
  <c r="B453" i="14" a="1"/>
  <c r="B1389" i="14" a="1"/>
  <c r="B1189" i="14" a="1"/>
  <c r="B1047" i="14" a="1"/>
  <c r="B603" i="14" a="1"/>
  <c r="B459" i="14" a="1"/>
  <c r="B315" i="14" a="1"/>
  <c r="B171" i="14" a="1"/>
  <c r="B1610" i="14" a="1"/>
  <c r="B1281" i="14" a="1"/>
  <c r="B1054" i="14" a="1"/>
  <c r="B949" i="14" a="1"/>
  <c r="B863" i="14" a="1"/>
  <c r="B777" i="14" a="1"/>
  <c r="B661" i="14" a="1"/>
  <c r="B517" i="14" a="1"/>
  <c r="B373" i="14" a="1"/>
  <c r="B229" i="14" a="1"/>
  <c r="B86" i="14" a="1"/>
  <c r="B2236" i="14" a="1"/>
  <c r="B1299" i="14" a="1"/>
  <c r="B1114" i="14" a="1"/>
  <c r="B699" i="14" a="1"/>
  <c r="B555" i="14" a="1"/>
  <c r="B411" i="14" a="1"/>
  <c r="B267" i="14" a="1"/>
  <c r="B123" i="14" a="1"/>
  <c r="B1597" i="14" a="1"/>
  <c r="B1267" i="14" a="1"/>
  <c r="B1043" i="14" a="1"/>
  <c r="B947" i="14" a="1"/>
  <c r="B861" i="14" a="1"/>
  <c r="B774" i="14" a="1"/>
  <c r="B659" i="14" a="1"/>
  <c r="B515" i="14" a="1"/>
  <c r="B371" i="14" a="1"/>
  <c r="B1089" i="14" a="1"/>
  <c r="B285" i="14" a="1"/>
  <c r="B17" i="14" a="1"/>
  <c r="B819" i="14" a="1"/>
  <c r="B300" i="14" a="1"/>
  <c r="B83" i="14" a="1"/>
  <c r="B1260" i="14" a="1"/>
  <c r="B346" i="14" a="1"/>
  <c r="B75" i="14" a="1"/>
  <c r="B984" i="14" a="1"/>
  <c r="B392" i="14" a="1"/>
  <c r="B108" i="14" a="1"/>
  <c r="B1314" i="14" a="1"/>
  <c r="B327" i="14" a="1"/>
  <c r="B89" i="14" a="1"/>
  <c r="B1312" i="14" a="1"/>
  <c r="B562" i="14" a="1"/>
  <c r="B176" i="14" a="1"/>
  <c r="B21" i="14" a="1"/>
  <c r="B1452" i="14" a="1"/>
  <c r="B1223" i="14" a="1"/>
  <c r="B988" i="14" a="1"/>
  <c r="B901" i="14" a="1"/>
  <c r="B815" i="14" a="1"/>
  <c r="B729" i="14" a="1"/>
  <c r="B585" i="14" a="1"/>
  <c r="B3152" i="14" a="1"/>
  <c r="B1375" i="14" a="1"/>
  <c r="B1191" i="14" a="1"/>
  <c r="B1056" i="14" a="1"/>
  <c r="B630" i="14" a="1"/>
  <c r="B486" i="14" a="1"/>
  <c r="B342" i="14" a="1"/>
  <c r="B1885" i="14" a="1"/>
  <c r="B1317" i="14" a="1"/>
  <c r="B1149" i="14" a="1"/>
  <c r="B987" i="14" a="1"/>
  <c r="B900" i="14" a="1"/>
  <c r="B814" i="14" a="1"/>
  <c r="B728" i="14" a="1"/>
  <c r="B584" i="14" a="1"/>
  <c r="B2702" i="14" a="1"/>
  <c r="B1374" i="14" a="1"/>
  <c r="B1179" i="14" a="1"/>
  <c r="B1023" i="14" a="1"/>
  <c r="B590" i="14" a="1"/>
  <c r="B446" i="14" a="1"/>
  <c r="B302" i="14" a="1"/>
  <c r="B158" i="14" a="1"/>
  <c r="B1571" i="14" a="1"/>
  <c r="B1271" i="14" a="1"/>
  <c r="B1038" i="14" a="1"/>
  <c r="B942" i="14" a="1"/>
  <c r="B856" i="14" a="1"/>
  <c r="B769" i="14" a="1"/>
  <c r="B648" i="14" a="1"/>
  <c r="B504" i="14" a="1"/>
  <c r="B360" i="14" a="1"/>
  <c r="B216" i="14" a="1"/>
  <c r="B80" i="14" a="1"/>
  <c r="B2156" i="14" a="1"/>
  <c r="B1289" i="14" a="1"/>
  <c r="B1105" i="14" a="1"/>
  <c r="B686" i="14" a="1"/>
  <c r="B542" i="14" a="1"/>
  <c r="B398" i="14" a="1"/>
  <c r="B254" i="14" a="1"/>
  <c r="B110" i="14" a="1"/>
  <c r="B1558" i="14" a="1"/>
  <c r="B1257" i="14" a="1"/>
  <c r="B1027" i="14" a="1"/>
  <c r="B940" i="14" a="1"/>
  <c r="B853" i="14" a="1"/>
  <c r="B767" i="14" a="1"/>
  <c r="B646" i="14" a="1"/>
  <c r="B502" i="14" a="1"/>
  <c r="B358" i="14" a="1"/>
  <c r="B1037" i="14" a="1"/>
  <c r="B222" i="14" a="1"/>
  <c r="B876" i="14" a="1"/>
  <c r="B775" i="14" a="1"/>
  <c r="B284" i="14" a="1"/>
  <c r="B67" i="14" a="1"/>
  <c r="B1198" i="14" a="1"/>
  <c r="B314" i="14" a="1"/>
  <c r="B16" i="14" a="1"/>
  <c r="B941" i="14" a="1"/>
  <c r="B344" i="14" a="1"/>
  <c r="B90" i="14" a="1"/>
  <c r="B1249" i="14" a="1"/>
  <c r="B311" i="14" a="1"/>
  <c r="B73" i="14" a="1"/>
  <c r="B1187" i="14" a="1"/>
  <c r="B530" i="14" a="1"/>
  <c r="B166" i="14" a="1"/>
  <c r="B14" i="14" a="1"/>
  <c r="B1062" i="14" a="1"/>
  <c r="B309" i="14" a="1"/>
  <c r="B96" i="14" a="1"/>
  <c r="B289" i="14" a="1"/>
  <c r="B24" i="14" a="1"/>
  <c r="B797" i="14" a="1"/>
  <c r="B276" i="14" a="1"/>
  <c r="B55" i="14" a="1"/>
  <c r="B237" i="14" a="1"/>
  <c r="B1814" i="14" a="1"/>
  <c r="B385" i="14" a="1"/>
  <c r="B134" i="14" a="1"/>
  <c r="B1768" i="14" a="1"/>
  <c r="B272" i="14" a="1"/>
  <c r="B1525" i="14" a="1"/>
  <c r="B739" i="14" a="1"/>
  <c r="B11" i="14" a="1"/>
  <c r="B1371" i="14" a="1"/>
  <c r="B1098" i="14" a="1"/>
  <c r="B621" i="14" a="1"/>
  <c r="B595" i="14" a="1"/>
  <c r="B1386" i="14" a="1"/>
  <c r="B34" i="14" a="1"/>
  <c r="B337" i="14" a="1"/>
  <c r="B1218" i="14" a="1"/>
  <c r="B526" i="14" a="1"/>
  <c r="B864" i="14" a="1"/>
  <c r="B525" i="14" a="1"/>
  <c r="B1272" i="14" a="1"/>
  <c r="B1108" i="14" a="1"/>
  <c r="B675" i="14" a="1"/>
  <c r="B243" i="14" a="1"/>
  <c r="B99" i="14" a="1"/>
  <c r="B1372" i="14" a="1"/>
  <c r="B1199" i="14" a="1"/>
  <c r="B820" i="14" a="1"/>
  <c r="B157" i="14" a="1"/>
  <c r="B1060" i="14" a="1"/>
  <c r="B339" i="14" a="1"/>
  <c r="B990" i="14" a="1"/>
  <c r="B587" i="14" a="1"/>
  <c r="B150" i="14" a="1"/>
  <c r="B30" i="14" a="1"/>
  <c r="B242" i="14" a="1"/>
  <c r="B310" i="14" a="1"/>
  <c r="B40" i="14" a="1"/>
  <c r="B428" i="14" a="1"/>
  <c r="B172" i="14" a="1"/>
  <c r="B1186" i="14" a="1"/>
  <c r="B2032" i="14" a="1"/>
  <c r="B1175" i="14" a="1"/>
  <c r="B442" i="14" a="1"/>
  <c r="B488" i="14" a="1"/>
  <c r="B36" i="14" a="1"/>
  <c r="B294" i="14" a="1"/>
  <c r="B412" i="14" a="1"/>
  <c r="B667" i="14" a="1"/>
  <c r="B287" i="14" a="1"/>
  <c r="B1192" i="14" a="1"/>
  <c r="B981" i="14" a="1"/>
  <c r="B894" i="14" a="1"/>
  <c r="B808" i="14" a="1"/>
  <c r="B716" i="14" a="1"/>
  <c r="B572" i="14" a="1"/>
  <c r="B2746" i="14" a="1"/>
  <c r="B1362" i="14" a="1"/>
  <c r="B1181" i="14" a="1"/>
  <c r="B1048" i="14" a="1"/>
  <c r="B617" i="14" a="1"/>
  <c r="B473" i="14" a="1"/>
  <c r="B329" i="14" a="1"/>
  <c r="B1831" i="14" a="1"/>
  <c r="B1303" i="14" a="1"/>
  <c r="B1139" i="14" a="1"/>
  <c r="B979" i="14" a="1"/>
  <c r="B893" i="14" a="1"/>
  <c r="B807" i="14" a="1"/>
  <c r="B721" i="14" a="1"/>
  <c r="B577" i="14" a="1"/>
  <c r="B2276" i="14" a="1"/>
  <c r="B1359" i="14" a="1"/>
  <c r="B1169" i="14" a="1"/>
  <c r="B727" i="14" a="1"/>
  <c r="B583" i="14" a="1"/>
  <c r="B439" i="14" a="1"/>
  <c r="B295" i="14" a="1"/>
  <c r="B151" i="14" a="1"/>
  <c r="B1494" i="14" a="1"/>
  <c r="B1240" i="14" a="1"/>
  <c r="B1030" i="14" a="1"/>
  <c r="B935" i="14" a="1"/>
  <c r="B849" i="14" a="1"/>
  <c r="B762" i="14" a="1"/>
  <c r="B635" i="14" a="1"/>
  <c r="B491" i="14" a="1"/>
  <c r="B347" i="14" a="1"/>
  <c r="B203" i="14" a="1"/>
  <c r="B74" i="14" a="1"/>
  <c r="B1760" i="14" a="1"/>
  <c r="B1258" i="14" a="1"/>
  <c r="B1096" i="14" a="1"/>
  <c r="B679" i="14" a="1"/>
  <c r="B535" i="14" a="1"/>
  <c r="B391" i="14" a="1"/>
  <c r="B247" i="14" a="1"/>
  <c r="B103" i="14" a="1"/>
  <c r="B1482" i="14" a="1"/>
  <c r="B1247" i="14" a="1"/>
  <c r="B1019" i="14" a="1"/>
  <c r="B933" i="14" a="1"/>
  <c r="B846" i="14" a="1"/>
  <c r="B760" i="14" a="1"/>
  <c r="B633" i="14" a="1"/>
  <c r="B489" i="14" a="1"/>
  <c r="B345" i="14" a="1"/>
  <c r="B654" i="14" a="1"/>
  <c r="B211" i="14" a="1"/>
  <c r="B2975" i="14" a="1"/>
  <c r="B732" i="14" a="1"/>
  <c r="B268" i="14" a="1"/>
  <c r="B59" i="14" a="1"/>
  <c r="B1080" i="14" a="1"/>
  <c r="B298" i="14" a="1"/>
  <c r="B1228" i="14" a="1"/>
  <c r="B898" i="14" a="1"/>
  <c r="B313" i="14" a="1"/>
  <c r="B82" i="14" a="1"/>
  <c r="B1188" i="14" a="1"/>
  <c r="B296" i="14" a="1"/>
  <c r="B65" i="14" a="1"/>
  <c r="B1125" i="14" a="1"/>
  <c r="B451" i="14" a="1"/>
  <c r="B156" i="14" a="1"/>
  <c r="B1369" i="14" a="1"/>
  <c r="B713" i="14" a="1"/>
  <c r="B277" i="14" a="1"/>
  <c r="B88" i="14" a="1"/>
  <c r="B260" i="14" a="1"/>
  <c r="B2251" i="14" a="1"/>
  <c r="B754" i="14" a="1"/>
  <c r="B250" i="14" a="1"/>
  <c r="B48" i="14" a="1"/>
  <c r="B192" i="14" a="1"/>
  <c r="B1565" i="14" a="1"/>
  <c r="B369" i="14" a="1"/>
  <c r="B124" i="14" a="1"/>
  <c r="B1157" i="14" a="1"/>
  <c r="B235" i="14" a="1"/>
  <c r="B1356" i="14" a="1"/>
  <c r="B660" i="14" a="1"/>
  <c r="B114" i="14" a="1"/>
  <c r="B1279" i="14" a="1"/>
  <c r="B107" i="14" a="1"/>
  <c r="B143" i="14" a="1"/>
  <c r="B54" i="14" a="1"/>
  <c r="B1045" i="14" a="1"/>
  <c r="B543" i="14" a="1"/>
  <c r="B1284" i="14" a="1"/>
  <c r="B433" i="14" a="1"/>
  <c r="B999" i="14" a="1"/>
  <c r="B1182" i="14" a="1"/>
  <c r="B973" i="14" a="1"/>
  <c r="B887" i="14" a="1"/>
  <c r="B801" i="14" a="1"/>
  <c r="B709" i="14" a="1"/>
  <c r="B565" i="14" a="1"/>
  <c r="B2500" i="14" a="1"/>
  <c r="B1347" i="14" a="1"/>
  <c r="B1150" i="14" a="1"/>
  <c r="B1032" i="14" a="1"/>
  <c r="B604" i="14" a="1"/>
  <c r="B460" i="14" a="1"/>
  <c r="B316" i="14" a="1"/>
  <c r="B1695" i="14" a="1"/>
  <c r="B1293" i="14" a="1"/>
  <c r="B1109" i="14" a="1"/>
  <c r="B972" i="14" a="1"/>
  <c r="B886" i="14" a="1"/>
  <c r="B799" i="14" a="1"/>
  <c r="B708" i="14" a="1"/>
  <c r="B564" i="14" a="1"/>
  <c r="B2178" i="14" a="1"/>
  <c r="B1330" i="14" a="1"/>
  <c r="B1138" i="14" a="1"/>
  <c r="B714" i="14" a="1"/>
  <c r="B570" i="14" a="1"/>
  <c r="B426" i="14" a="1"/>
  <c r="B282" i="14" a="1"/>
  <c r="B138" i="14" a="1"/>
  <c r="B1458" i="14" a="1"/>
  <c r="B1230" i="14" a="1"/>
  <c r="B1014" i="14" a="1"/>
  <c r="B928" i="14" a="1"/>
  <c r="B841" i="14" a="1"/>
  <c r="B755" i="14" a="1"/>
  <c r="B622" i="14" a="1"/>
  <c r="B478" i="14" a="1"/>
  <c r="B334" i="14" a="1"/>
  <c r="B190" i="14" a="1"/>
  <c r="B68" i="14" a="1"/>
  <c r="B1717" i="14" a="1"/>
  <c r="B1248" i="14" a="1"/>
  <c r="B1087" i="14" a="1"/>
  <c r="B666" i="14" a="1"/>
  <c r="B522" i="14" a="1"/>
  <c r="B378" i="14" a="1"/>
  <c r="B234" i="14" a="1"/>
  <c r="B2903" i="14" a="1"/>
  <c r="B1446" i="14" a="1"/>
  <c r="B1216" i="14" a="1"/>
  <c r="B1012" i="14" a="1"/>
  <c r="B925" i="14" a="1"/>
  <c r="B839" i="14" a="1"/>
  <c r="B753" i="14" a="1"/>
  <c r="B620" i="14" a="1"/>
  <c r="B476" i="14" a="1"/>
  <c r="B332" i="14" a="1"/>
  <c r="B615" i="14" a="1"/>
  <c r="B200" i="14" a="1"/>
  <c r="B1488" i="14" a="1"/>
  <c r="B693" i="14" a="1"/>
  <c r="B255" i="14" a="1"/>
  <c r="B52" i="14" a="1"/>
  <c r="B726" i="14" a="1"/>
  <c r="B209" i="14" a="1"/>
  <c r="B104" i="14" a="1"/>
  <c r="B855" i="14" a="1"/>
  <c r="B297" i="14" a="1"/>
  <c r="B66" i="14" a="1"/>
  <c r="B1126" i="14" a="1"/>
  <c r="B265" i="14" a="1"/>
  <c r="B15" i="14" a="1"/>
  <c r="B977" i="14" a="1"/>
  <c r="B420" i="14" a="1"/>
  <c r="B117" i="14" a="1"/>
  <c r="B549" i="14" a="1"/>
  <c r="B674" i="14" a="1"/>
  <c r="B263" i="14" a="1"/>
  <c r="B72" i="14" a="1"/>
  <c r="B214" i="14" a="1"/>
  <c r="B1867" i="14" a="1"/>
  <c r="B673" i="14" a="1"/>
  <c r="B238" i="14" a="1"/>
  <c r="B41" i="14" a="1"/>
  <c r="B153" i="14" a="1"/>
  <c r="B353" i="14" a="1"/>
  <c r="B213" i="14" a="1"/>
  <c r="B239" i="14" a="1"/>
  <c r="B634" i="14" a="1"/>
  <c r="B1229" i="14" a="1"/>
  <c r="B202" i="14" a="1"/>
  <c r="B779" i="14" a="1"/>
  <c r="B387" i="14" a="1"/>
  <c r="B589" i="14" a="1"/>
  <c r="B1217" i="14" a="1"/>
  <c r="B2091" i="14" a="1"/>
  <c r="B443" i="14" a="1"/>
  <c r="B510" i="14" a="1"/>
  <c r="B133" i="14" a="1"/>
  <c r="B217" i="14" a="1"/>
  <c r="B1107" i="14" a="1"/>
  <c r="B144" i="14" a="1"/>
  <c r="B430" i="14" a="1"/>
  <c r="B1259" i="14" a="1"/>
  <c r="B503" i="14" a="1"/>
  <c r="B468" i="14" a="1"/>
  <c r="B1171" i="14" a="1"/>
  <c r="B966" i="14" a="1"/>
  <c r="B880" i="14" a="1"/>
  <c r="B793" i="14" a="1"/>
  <c r="B696" i="14" a="1"/>
  <c r="B552" i="14" a="1"/>
  <c r="B2191" i="14" a="1"/>
  <c r="B1318" i="14" a="1"/>
  <c r="B1140" i="14" a="1"/>
  <c r="B1024" i="14" a="1"/>
  <c r="B591" i="14" a="1"/>
  <c r="B447" i="14" a="1"/>
  <c r="B303" i="14" a="1"/>
  <c r="B1656" i="14" a="1"/>
  <c r="B1283" i="14" a="1"/>
  <c r="B1091" i="14" a="1"/>
  <c r="B965" i="14" a="1"/>
  <c r="B879" i="14" a="1"/>
  <c r="B792" i="14" a="1"/>
  <c r="B695" i="14" a="1"/>
  <c r="B551" i="14" a="1"/>
  <c r="B2052" i="14" a="1"/>
  <c r="B1315" i="14" a="1"/>
  <c r="B1128" i="14" a="1"/>
  <c r="B701" i="14" a="1"/>
  <c r="B557" i="14" a="1"/>
  <c r="B413" i="14" a="1"/>
  <c r="B269" i="14" a="1"/>
  <c r="B125" i="14" a="1"/>
  <c r="B1422" i="14" a="1"/>
  <c r="B1219" i="14" a="1"/>
  <c r="B1007" i="14" a="1"/>
  <c r="B921" i="14" a="1"/>
  <c r="B834" i="14" a="1"/>
  <c r="B748" i="14" a="1"/>
  <c r="B609" i="14" a="1"/>
  <c r="B465" i="14" a="1"/>
  <c r="B321" i="14" a="1"/>
  <c r="B177" i="14" a="1"/>
  <c r="B62" i="14" a="1"/>
  <c r="B1676" i="14" a="1"/>
  <c r="B1237" i="14" a="1"/>
  <c r="B1078" i="14" a="1"/>
  <c r="B653" i="14" a="1"/>
  <c r="B509" i="14" a="1"/>
  <c r="B365" i="14" a="1"/>
  <c r="B221" i="14" a="1"/>
  <c r="B2381" i="14" a="1"/>
  <c r="B1410" i="14" a="1"/>
  <c r="B1206" i="14" a="1"/>
  <c r="B1005" i="14" a="1"/>
  <c r="B918" i="14" a="1"/>
  <c r="B832" i="14" a="1"/>
  <c r="B745" i="14" a="1"/>
  <c r="B613" i="14" a="1"/>
  <c r="B469" i="14" a="1"/>
  <c r="B325" i="14" a="1"/>
  <c r="B516" i="14" a="1"/>
  <c r="B170" i="14" a="1"/>
  <c r="B1341" i="14" a="1"/>
  <c r="B575" i="14" a="1"/>
  <c r="B244" i="14" a="1"/>
  <c r="B45" i="14" a="1"/>
  <c r="B687" i="14" a="1"/>
  <c r="B198" i="14" a="1"/>
  <c r="B2658" i="14" a="1"/>
  <c r="B811" i="14" a="1"/>
  <c r="B281" i="14" a="1"/>
  <c r="B58" i="14" a="1"/>
  <c r="B1071" i="14" a="1"/>
  <c r="B252" i="14" a="1"/>
  <c r="B1290" i="14" a="1"/>
  <c r="B934" i="14" a="1"/>
  <c r="B405" i="14" a="1"/>
  <c r="B248" i="14" a="1"/>
  <c r="B64" i="14" a="1"/>
  <c r="B227" i="14" a="1"/>
  <c r="B87" i="14" a="1"/>
  <c r="B1886" i="14" a="1"/>
  <c r="B531" i="14" a="1"/>
  <c r="B993" i="14" a="1"/>
  <c r="B50" i="14" a="1"/>
  <c r="B483" i="14" a="1"/>
  <c r="B817" i="14" a="1"/>
  <c r="B179" i="14" a="1"/>
  <c r="B196" i="14" a="1"/>
  <c r="B1053" i="14" a="1"/>
  <c r="B261" i="14" a="1"/>
  <c r="B44" i="14" a="1"/>
  <c r="B574" i="14" a="1"/>
  <c r="B159" i="14" a="1"/>
  <c r="B57" i="14" a="1"/>
  <c r="B226" i="14" a="1"/>
  <c r="B1161" i="14" a="1"/>
  <c r="B959" i="14" a="1"/>
  <c r="B873" i="14" a="1"/>
  <c r="B786" i="14" a="1"/>
  <c r="B683" i="14" a="1"/>
  <c r="B539" i="14" a="1"/>
  <c r="B2123" i="14" a="1"/>
  <c r="B1294" i="14" a="1"/>
  <c r="B1129" i="14" a="1"/>
  <c r="B722" i="14" a="1"/>
  <c r="B578" i="14" a="1"/>
  <c r="B434" i="14" a="1"/>
  <c r="B290" i="14" a="1"/>
  <c r="B1538" i="14" a="1"/>
  <c r="B1252" i="14" a="1"/>
  <c r="B1073" i="14" a="1"/>
  <c r="B958" i="14" a="1"/>
  <c r="B871" i="14" a="1"/>
  <c r="B785" i="14" a="1"/>
  <c r="B682" i="14" a="1"/>
  <c r="B538" i="14" a="1"/>
  <c r="B1993" i="14" a="1"/>
  <c r="B1282" i="14" a="1"/>
  <c r="B1117" i="14" a="1"/>
  <c r="B688" i="14" a="1"/>
  <c r="B544" i="14" a="1"/>
  <c r="B400" i="14" a="1"/>
  <c r="B256" i="14" a="1"/>
  <c r="B112" i="14" a="1"/>
  <c r="B1387" i="14" a="1"/>
  <c r="B1209" i="14" a="1"/>
  <c r="B1000" i="14" a="1"/>
  <c r="B913" i="14" a="1"/>
  <c r="B827" i="14" a="1"/>
  <c r="B741" i="14" a="1"/>
  <c r="B596" i="14" a="1"/>
  <c r="B452" i="14" a="1"/>
  <c r="B308" i="14" a="1"/>
  <c r="B164" i="14" a="1"/>
  <c r="B56" i="14" a="1"/>
  <c r="B1637" i="14" a="1"/>
  <c r="B1227" i="14" a="1"/>
  <c r="B1069" i="14" a="1"/>
  <c r="B640" i="14" a="1"/>
  <c r="B496" i="14" a="1"/>
  <c r="B352" i="14" a="1"/>
  <c r="B208" i="14" a="1"/>
  <c r="B2235" i="14" a="1"/>
  <c r="B1381" i="14" a="1"/>
  <c r="B1195" i="14" a="1"/>
  <c r="B997" i="14" a="1"/>
  <c r="B911" i="14" a="1"/>
  <c r="B825" i="14" a="1"/>
  <c r="B738" i="14" a="1"/>
  <c r="B600" i="14" a="1"/>
  <c r="B456" i="14" a="1"/>
  <c r="B312" i="14" a="1"/>
  <c r="B490" i="14" a="1"/>
  <c r="B160" i="14" a="1"/>
  <c r="B1269" i="14" a="1"/>
  <c r="B540" i="14" a="1"/>
  <c r="B189" i="14" a="1"/>
  <c r="B37" i="14" a="1"/>
  <c r="B569" i="14" a="1"/>
  <c r="B188" i="14" a="1"/>
  <c r="B1682" i="14" a="1"/>
  <c r="B768" i="14" a="1"/>
  <c r="B253" i="14" a="1"/>
  <c r="B51" i="14" a="1"/>
  <c r="B1021" i="14" a="1"/>
  <c r="B241" i="14" a="1"/>
  <c r="B368" i="14" a="1"/>
  <c r="B891" i="14" a="1"/>
  <c r="B357" i="14" a="1"/>
  <c r="B97" i="14" a="1"/>
  <c r="B78" i="14" a="1"/>
  <c r="B556" i="14" a="1"/>
  <c r="B228" i="14" a="1"/>
  <c r="B20" i="14" a="1"/>
  <c r="B94" i="14" a="1"/>
  <c r="B1300" i="14" a="1"/>
  <c r="B527" i="14" a="1"/>
  <c r="B193" i="14" a="1"/>
  <c r="B27" i="14" a="1"/>
  <c r="B33" i="14" a="1"/>
  <c r="B1167" i="14" a="1"/>
  <c r="B322" i="14" a="1"/>
  <c r="B63" i="14" a="1"/>
  <c r="B700" i="14" a="1"/>
  <c r="B181" i="14" a="1"/>
  <c r="B1156" i="14" a="1"/>
  <c r="B444" i="14" a="1"/>
  <c r="B952" i="14" a="1"/>
  <c r="B865" i="14" a="1"/>
  <c r="B670" i="14" a="1"/>
  <c r="B1119" i="14" a="1"/>
  <c r="B715" i="14" a="1"/>
  <c r="B571" i="14" a="1"/>
  <c r="B427" i="14" a="1"/>
  <c r="B283" i="14" a="1"/>
  <c r="B1500" i="14" a="1"/>
  <c r="B669" i="14" a="1"/>
  <c r="B1934" i="14" a="1"/>
  <c r="B1097" i="14" a="1"/>
  <c r="B608" i="14" a="1"/>
  <c r="B205" i="14" a="1"/>
  <c r="B2166" i="14" a="1"/>
  <c r="A5" i="23" l="1"/>
  <c r="F4" i="23"/>
  <c r="I4" i="23"/>
  <c r="H4" i="23"/>
  <c r="J4" i="23"/>
  <c r="G4" i="23"/>
  <c r="AG4" i="18"/>
  <c r="S4" i="18"/>
  <c r="AF3" i="18"/>
  <c r="T3" i="18"/>
  <c r="AF4" i="18"/>
  <c r="T4" i="18"/>
  <c r="AG3" i="18"/>
  <c r="AH3" i="18" s="1"/>
  <c r="S3" i="18"/>
  <c r="D53" i="9"/>
  <c r="D52" i="9" s="1"/>
  <c r="D51" i="9" s="1"/>
  <c r="D50" i="9" s="1"/>
  <c r="D49" i="9" s="1"/>
  <c r="D48" i="9" s="1"/>
  <c r="D47" i="9" s="1"/>
  <c r="D46" i="9" s="1"/>
  <c r="D45" i="9" s="1"/>
  <c r="D44" i="9" s="1"/>
  <c r="D43" i="9" s="1"/>
  <c r="D42" i="9" s="1"/>
  <c r="D41" i="9" s="1"/>
  <c r="D40" i="9" s="1"/>
  <c r="D39" i="9" s="1"/>
  <c r="D38" i="9" s="1"/>
  <c r="D37" i="9" s="1"/>
  <c r="D36" i="9" s="1"/>
  <c r="D35" i="9" s="1"/>
  <c r="D34" i="9" s="1"/>
  <c r="D33" i="9" s="1"/>
  <c r="D32" i="9" s="1"/>
  <c r="D31" i="9" s="1"/>
  <c r="D30" i="9" s="1"/>
  <c r="D29" i="9" s="1"/>
  <c r="D28" i="9" s="1"/>
  <c r="D27" i="9" s="1"/>
  <c r="D26" i="9" s="1"/>
  <c r="D25" i="9" s="1"/>
  <c r="D24" i="9" s="1"/>
  <c r="D23" i="9" s="1"/>
  <c r="D22" i="9" s="1"/>
  <c r="D21" i="9" s="1"/>
  <c r="D20" i="9" s="1"/>
  <c r="D19" i="9" s="1"/>
  <c r="D18" i="9" s="1"/>
  <c r="D17" i="9" s="1"/>
  <c r="D16" i="9" s="1"/>
  <c r="D15" i="9" s="1"/>
  <c r="D14" i="9" s="1"/>
  <c r="D13" i="9" s="1"/>
  <c r="D12" i="9" s="1"/>
  <c r="D11" i="9" s="1"/>
  <c r="D10" i="9" s="1"/>
  <c r="D9" i="9" s="1"/>
  <c r="D8" i="9" s="1"/>
  <c r="D7" i="9" s="1"/>
  <c r="D6" i="9" s="1"/>
  <c r="D5" i="9" s="1"/>
  <c r="D4" i="9" s="1"/>
  <c r="D3" i="9" s="1"/>
  <c r="AH4" i="18"/>
  <c r="N5" i="18"/>
  <c r="L5" i="18"/>
  <c r="K5" i="18"/>
  <c r="M5" i="18"/>
  <c r="J5" i="18"/>
  <c r="I5" i="18"/>
  <c r="F5" i="18"/>
  <c r="AD5" i="18"/>
  <c r="H5" i="18"/>
  <c r="E5" i="18"/>
  <c r="G5" i="18"/>
  <c r="D5" i="18"/>
  <c r="C5" i="18"/>
  <c r="Y5" i="18"/>
  <c r="Q5" i="18"/>
  <c r="W5" i="18"/>
  <c r="R5" i="18"/>
  <c r="U5" i="18"/>
  <c r="P5" i="18"/>
  <c r="Z5" i="18"/>
  <c r="AC5" i="18"/>
  <c r="AB5" i="18"/>
  <c r="AA5" i="18"/>
  <c r="X5" i="18"/>
  <c r="O5" i="18"/>
  <c r="A6" i="18"/>
  <c r="B5" i="18"/>
  <c r="B5" i="15"/>
  <c r="B105" i="15"/>
  <c r="B206" i="15" s="1"/>
  <c r="B307" i="15" s="1"/>
  <c r="B408" i="15" s="1"/>
  <c r="B509" i="15" s="1"/>
  <c r="B610" i="15" s="1"/>
  <c r="B711" i="15" s="1"/>
  <c r="B812" i="15" s="1"/>
  <c r="B913" i="15" s="1"/>
  <c r="B1014" i="15" s="1"/>
  <c r="B1115" i="15" s="1"/>
  <c r="B1216" i="15" s="1"/>
  <c r="B1317" i="15" s="1"/>
  <c r="B1418" i="15" s="1"/>
  <c r="B1519" i="15" s="1"/>
  <c r="B1620" i="15" s="1"/>
  <c r="B1721" i="15" s="1"/>
  <c r="B1822" i="15" s="1"/>
  <c r="B1923" i="15" s="1"/>
  <c r="B2024" i="15" s="1"/>
  <c r="B2125" i="15" s="1"/>
  <c r="B2226" i="15" s="1"/>
  <c r="B2327" i="15" s="1"/>
  <c r="B2428" i="15" s="1"/>
  <c r="B2529" i="15" s="1"/>
  <c r="B2630" i="15" s="1"/>
  <c r="B2731" i="15" s="1"/>
  <c r="B2832" i="15" s="1"/>
  <c r="B2933" i="15" s="1"/>
  <c r="B3034" i="15" s="1"/>
  <c r="B3135" i="15" s="1"/>
  <c r="B3236" i="15" s="1"/>
  <c r="B3337" i="15" s="1"/>
  <c r="B3438" i="15" s="1"/>
  <c r="B3539" i="15" s="1"/>
  <c r="B3640" i="15" s="1"/>
  <c r="B3741" i="15" s="1"/>
  <c r="A6" i="15"/>
  <c r="A106" i="15"/>
  <c r="A207" i="15" s="1"/>
  <c r="A308" i="15" s="1"/>
  <c r="A409" i="15" s="1"/>
  <c r="A510" i="15" s="1"/>
  <c r="A611" i="15" s="1"/>
  <c r="A712" i="15" s="1"/>
  <c r="A813" i="15" s="1"/>
  <c r="A914" i="15" s="1"/>
  <c r="A1015" i="15" s="1"/>
  <c r="A1116" i="15" s="1"/>
  <c r="A1217" i="15" s="1"/>
  <c r="A1318" i="15" s="1"/>
  <c r="A1419" i="15" s="1"/>
  <c r="A1520" i="15" s="1"/>
  <c r="A1621" i="15" s="1"/>
  <c r="A1722" i="15" s="1"/>
  <c r="A1823" i="15" s="1"/>
  <c r="A1924" i="15" s="1"/>
  <c r="A2025" i="15" s="1"/>
  <c r="A2126" i="15" s="1"/>
  <c r="A2227" i="15" s="1"/>
  <c r="A2328" i="15" s="1"/>
  <c r="A2429" i="15" s="1"/>
  <c r="A2530" i="15" s="1"/>
  <c r="A2631" i="15" s="1"/>
  <c r="A2732" i="15" s="1"/>
  <c r="A2833" i="15" s="1"/>
  <c r="A2934" i="15" s="1"/>
  <c r="A3035" i="15" s="1"/>
  <c r="A3136" i="15" s="1"/>
  <c r="A3237" i="15" s="1"/>
  <c r="A3338" i="15" s="1"/>
  <c r="A3439" i="15" s="1"/>
  <c r="A3540" i="15" s="1"/>
  <c r="A3641" i="15" s="1"/>
  <c r="A3742" i="15" s="1"/>
  <c r="B2166" i="14"/>
  <c r="A2166" i="14" s="1"/>
  <c r="B205" i="14"/>
  <c r="A205" i="14" s="1"/>
  <c r="B608" i="14"/>
  <c r="A608" i="14" s="1"/>
  <c r="B1097" i="14"/>
  <c r="A1097" i="14" s="1"/>
  <c r="B1934" i="14"/>
  <c r="A1934" i="14" s="1"/>
  <c r="B669" i="14"/>
  <c r="A669" i="14" s="1"/>
  <c r="B1500" i="14"/>
  <c r="A1500" i="14" s="1"/>
  <c r="B283" i="14"/>
  <c r="A283" i="14" s="1"/>
  <c r="B427" i="14"/>
  <c r="A427" i="14" s="1"/>
  <c r="B571" i="14"/>
  <c r="A571" i="14" s="1"/>
  <c r="B715" i="14"/>
  <c r="A715" i="14" s="1"/>
  <c r="B1119" i="14"/>
  <c r="A1119" i="14" s="1"/>
  <c r="B670" i="14"/>
  <c r="A670" i="14" s="1"/>
  <c r="B865" i="14"/>
  <c r="A865" i="14" s="1"/>
  <c r="B952" i="14"/>
  <c r="A952" i="14" s="1"/>
  <c r="B444" i="14"/>
  <c r="A444" i="14" s="1"/>
  <c r="B1156" i="14"/>
  <c r="A1156" i="14" s="1"/>
  <c r="B181" i="14"/>
  <c r="A181" i="14" s="1"/>
  <c r="B700" i="14"/>
  <c r="A700" i="14" s="1"/>
  <c r="B63" i="14"/>
  <c r="A63" i="14" s="1"/>
  <c r="B322" i="14"/>
  <c r="A322" i="14" s="1"/>
  <c r="B1167" i="14"/>
  <c r="A1167" i="14" s="1"/>
  <c r="B33" i="14"/>
  <c r="A33" i="14" s="1"/>
  <c r="B27" i="14"/>
  <c r="A27" i="14" s="1"/>
  <c r="B193" i="14"/>
  <c r="A193" i="14" s="1"/>
  <c r="B527" i="14"/>
  <c r="A527" i="14" s="1"/>
  <c r="B1300" i="14"/>
  <c r="A1300" i="14" s="1"/>
  <c r="B94" i="14"/>
  <c r="A94" i="14" s="1"/>
  <c r="B20" i="14"/>
  <c r="A20" i="14" s="1"/>
  <c r="B228" i="14"/>
  <c r="A228" i="14" s="1"/>
  <c r="B556" i="14"/>
  <c r="A556" i="14" s="1"/>
  <c r="B78" i="14"/>
  <c r="A78" i="14" s="1"/>
  <c r="B97" i="14"/>
  <c r="A97" i="14" s="1"/>
  <c r="B357" i="14"/>
  <c r="A357" i="14" s="1"/>
  <c r="B891" i="14"/>
  <c r="A891" i="14" s="1"/>
  <c r="B368" i="14"/>
  <c r="A368" i="14" s="1"/>
  <c r="B241" i="14"/>
  <c r="A241" i="14" s="1"/>
  <c r="B1021" i="14"/>
  <c r="A1021" i="14" s="1"/>
  <c r="B51" i="14"/>
  <c r="A51" i="14" s="1"/>
  <c r="B253" i="14"/>
  <c r="A253" i="14" s="1"/>
  <c r="B768" i="14"/>
  <c r="A768" i="14" s="1"/>
  <c r="B1682" i="14"/>
  <c r="A1682" i="14" s="1"/>
  <c r="B188" i="14"/>
  <c r="A188" i="14" s="1"/>
  <c r="B569" i="14"/>
  <c r="A569" i="14" s="1"/>
  <c r="B37" i="14"/>
  <c r="A37" i="14" s="1"/>
  <c r="B189" i="14"/>
  <c r="A189" i="14" s="1"/>
  <c r="B540" i="14"/>
  <c r="A540" i="14" s="1"/>
  <c r="B1269" i="14"/>
  <c r="A1269" i="14" s="1"/>
  <c r="B160" i="14"/>
  <c r="A160" i="14" s="1"/>
  <c r="B490" i="14"/>
  <c r="A490" i="14" s="1"/>
  <c r="B312" i="14"/>
  <c r="A312" i="14" s="1"/>
  <c r="B456" i="14"/>
  <c r="A456" i="14" s="1"/>
  <c r="B600" i="14"/>
  <c r="A600" i="14" s="1"/>
  <c r="B738" i="14"/>
  <c r="A738" i="14" s="1"/>
  <c r="B825" i="14"/>
  <c r="A825" i="14" s="1"/>
  <c r="B911" i="14"/>
  <c r="A911" i="14" s="1"/>
  <c r="B997" i="14"/>
  <c r="A997" i="14" s="1"/>
  <c r="B1195" i="14"/>
  <c r="A1195" i="14" s="1"/>
  <c r="B1381" i="14"/>
  <c r="A1381" i="14" s="1"/>
  <c r="B2235" i="14"/>
  <c r="A2235" i="14" s="1"/>
  <c r="B208" i="14"/>
  <c r="A208" i="14" s="1"/>
  <c r="B352" i="14"/>
  <c r="A352" i="14" s="1"/>
  <c r="B496" i="14"/>
  <c r="A496" i="14" s="1"/>
  <c r="B640" i="14"/>
  <c r="A640" i="14" s="1"/>
  <c r="B1069" i="14"/>
  <c r="A1069" i="14" s="1"/>
  <c r="B1227" i="14"/>
  <c r="A1227" i="14" s="1"/>
  <c r="B1637" i="14"/>
  <c r="A1637" i="14" s="1"/>
  <c r="B56" i="14"/>
  <c r="A56" i="14" s="1"/>
  <c r="B164" i="14"/>
  <c r="A164" i="14" s="1"/>
  <c r="B308" i="14"/>
  <c r="A308" i="14" s="1"/>
  <c r="B452" i="14"/>
  <c r="A452" i="14" s="1"/>
  <c r="B596" i="14"/>
  <c r="A596" i="14" s="1"/>
  <c r="B741" i="14"/>
  <c r="A741" i="14" s="1"/>
  <c r="B827" i="14"/>
  <c r="A827" i="14" s="1"/>
  <c r="B913" i="14"/>
  <c r="A913" i="14" s="1"/>
  <c r="B1000" i="14"/>
  <c r="A1000" i="14" s="1"/>
  <c r="B1209" i="14"/>
  <c r="A1209" i="14" s="1"/>
  <c r="B1387" i="14"/>
  <c r="A1387" i="14" s="1"/>
  <c r="B112" i="14"/>
  <c r="A112" i="14" s="1"/>
  <c r="B256" i="14"/>
  <c r="A256" i="14" s="1"/>
  <c r="B400" i="14"/>
  <c r="A400" i="14" s="1"/>
  <c r="B544" i="14"/>
  <c r="A544" i="14" s="1"/>
  <c r="B688" i="14"/>
  <c r="A688" i="14" s="1"/>
  <c r="B1117" i="14"/>
  <c r="A1117" i="14" s="1"/>
  <c r="B1282" i="14"/>
  <c r="A1282" i="14" s="1"/>
  <c r="B1993" i="14"/>
  <c r="A1993" i="14" s="1"/>
  <c r="B538" i="14"/>
  <c r="A538" i="14" s="1"/>
  <c r="B682" i="14"/>
  <c r="A682" i="14" s="1"/>
  <c r="B785" i="14"/>
  <c r="A785" i="14" s="1"/>
  <c r="B871" i="14"/>
  <c r="A871" i="14" s="1"/>
  <c r="B958" i="14"/>
  <c r="A958" i="14" s="1"/>
  <c r="B1073" i="14"/>
  <c r="A1073" i="14" s="1"/>
  <c r="B1252" i="14"/>
  <c r="A1252" i="14" s="1"/>
  <c r="B1538" i="14"/>
  <c r="A1538" i="14" s="1"/>
  <c r="B290" i="14"/>
  <c r="A290" i="14" s="1"/>
  <c r="B434" i="14"/>
  <c r="A434" i="14" s="1"/>
  <c r="B578" i="14"/>
  <c r="A578" i="14" s="1"/>
  <c r="B722" i="14"/>
  <c r="A722" i="14" s="1"/>
  <c r="B1129" i="14"/>
  <c r="A1129" i="14" s="1"/>
  <c r="B1294" i="14"/>
  <c r="A1294" i="14" s="1"/>
  <c r="B2123" i="14"/>
  <c r="A2123" i="14" s="1"/>
  <c r="B539" i="14"/>
  <c r="A539" i="14" s="1"/>
  <c r="B683" i="14"/>
  <c r="A683" i="14" s="1"/>
  <c r="B786" i="14"/>
  <c r="A786" i="14" s="1"/>
  <c r="B873" i="14"/>
  <c r="A873" i="14" s="1"/>
  <c r="B959" i="14"/>
  <c r="A959" i="14" s="1"/>
  <c r="B1161" i="14"/>
  <c r="A1161" i="14" s="1"/>
  <c r="B226" i="14"/>
  <c r="A226" i="14" s="1"/>
  <c r="B57" i="14"/>
  <c r="A57" i="14" s="1"/>
  <c r="B159" i="14"/>
  <c r="A159" i="14" s="1"/>
  <c r="B574" i="14"/>
  <c r="A574" i="14" s="1"/>
  <c r="B44" i="14"/>
  <c r="A44" i="14" s="1"/>
  <c r="B261" i="14"/>
  <c r="A261" i="14" s="1"/>
  <c r="B1053" i="14"/>
  <c r="A1053" i="14" s="1"/>
  <c r="B196" i="14"/>
  <c r="A196" i="14" s="1"/>
  <c r="B179" i="14"/>
  <c r="A179" i="14" s="1"/>
  <c r="B817" i="14"/>
  <c r="A817" i="14" s="1"/>
  <c r="B483" i="14"/>
  <c r="A483" i="14" s="1"/>
  <c r="B50" i="14"/>
  <c r="A50" i="14" s="1"/>
  <c r="B993" i="14"/>
  <c r="A993" i="14" s="1"/>
  <c r="B531" i="14"/>
  <c r="A531" i="14" s="1"/>
  <c r="B1886" i="14"/>
  <c r="A1886" i="14" s="1"/>
  <c r="B87" i="14"/>
  <c r="A87" i="14" s="1"/>
  <c r="B227" i="14"/>
  <c r="A227" i="14" s="1"/>
  <c r="B64" i="14"/>
  <c r="A64" i="14" s="1"/>
  <c r="B248" i="14"/>
  <c r="A248" i="14" s="1"/>
  <c r="B405" i="14"/>
  <c r="A405" i="14" s="1"/>
  <c r="B934" i="14"/>
  <c r="A934" i="14" s="1"/>
  <c r="B1290" i="14"/>
  <c r="A1290" i="14" s="1"/>
  <c r="B252" i="14"/>
  <c r="A252" i="14" s="1"/>
  <c r="B1071" i="14"/>
  <c r="A1071" i="14" s="1"/>
  <c r="B58" i="14"/>
  <c r="A58" i="14" s="1"/>
  <c r="B281" i="14"/>
  <c r="A281" i="14" s="1"/>
  <c r="B811" i="14"/>
  <c r="A811" i="14" s="1"/>
  <c r="B2658" i="14"/>
  <c r="A2658" i="14" s="1"/>
  <c r="B198" i="14"/>
  <c r="A198" i="14" s="1"/>
  <c r="B687" i="14"/>
  <c r="A687" i="14" s="1"/>
  <c r="B45" i="14"/>
  <c r="A45" i="14" s="1"/>
  <c r="B244" i="14"/>
  <c r="A244" i="14" s="1"/>
  <c r="B575" i="14"/>
  <c r="A575" i="14" s="1"/>
  <c r="B1341" i="14"/>
  <c r="A1341" i="14" s="1"/>
  <c r="B170" i="14"/>
  <c r="A170" i="14" s="1"/>
  <c r="B516" i="14"/>
  <c r="A516" i="14" s="1"/>
  <c r="B325" i="14"/>
  <c r="A325" i="14" s="1"/>
  <c r="B469" i="14"/>
  <c r="A469" i="14" s="1"/>
  <c r="B613" i="14"/>
  <c r="A613" i="14" s="1"/>
  <c r="B745" i="14"/>
  <c r="A745" i="14" s="1"/>
  <c r="B832" i="14"/>
  <c r="A832" i="14" s="1"/>
  <c r="B918" i="14"/>
  <c r="A918" i="14" s="1"/>
  <c r="B1005" i="14"/>
  <c r="A1005" i="14" s="1"/>
  <c r="B1206" i="14"/>
  <c r="A1206" i="14" s="1"/>
  <c r="B1410" i="14"/>
  <c r="A1410" i="14" s="1"/>
  <c r="B2381" i="14"/>
  <c r="A2381" i="14" s="1"/>
  <c r="B221" i="14"/>
  <c r="A221" i="14" s="1"/>
  <c r="B365" i="14"/>
  <c r="A365" i="14" s="1"/>
  <c r="B509" i="14"/>
  <c r="A509" i="14" s="1"/>
  <c r="B653" i="14"/>
  <c r="A653" i="14" s="1"/>
  <c r="B1078" i="14"/>
  <c r="A1078" i="14" s="1"/>
  <c r="B1237" i="14"/>
  <c r="A1237" i="14" s="1"/>
  <c r="B1676" i="14"/>
  <c r="A1676" i="14" s="1"/>
  <c r="B62" i="14"/>
  <c r="A62" i="14" s="1"/>
  <c r="B177" i="14"/>
  <c r="A177" i="14" s="1"/>
  <c r="B321" i="14"/>
  <c r="A321" i="14" s="1"/>
  <c r="B465" i="14"/>
  <c r="A465" i="14" s="1"/>
  <c r="B609" i="14"/>
  <c r="A609" i="14" s="1"/>
  <c r="B748" i="14"/>
  <c r="A748" i="14" s="1"/>
  <c r="B834" i="14"/>
  <c r="A834" i="14" s="1"/>
  <c r="B921" i="14"/>
  <c r="A921" i="14" s="1"/>
  <c r="B1007" i="14"/>
  <c r="A1007" i="14" s="1"/>
  <c r="B1219" i="14"/>
  <c r="A1219" i="14" s="1"/>
  <c r="B1422" i="14"/>
  <c r="A1422" i="14" s="1"/>
  <c r="B125" i="14"/>
  <c r="A125" i="14" s="1"/>
  <c r="B269" i="14"/>
  <c r="A269" i="14" s="1"/>
  <c r="B413" i="14"/>
  <c r="A413" i="14" s="1"/>
  <c r="B557" i="14"/>
  <c r="A557" i="14" s="1"/>
  <c r="B701" i="14"/>
  <c r="A701" i="14" s="1"/>
  <c r="B1128" i="14"/>
  <c r="A1128" i="14" s="1"/>
  <c r="B1315" i="14"/>
  <c r="A1315" i="14" s="1"/>
  <c r="B2052" i="14"/>
  <c r="A2052" i="14" s="1"/>
  <c r="B551" i="14"/>
  <c r="A551" i="14" s="1"/>
  <c r="B695" i="14"/>
  <c r="A695" i="14" s="1"/>
  <c r="B792" i="14"/>
  <c r="A792" i="14" s="1"/>
  <c r="B879" i="14"/>
  <c r="A879" i="14" s="1"/>
  <c r="B965" i="14"/>
  <c r="A965" i="14" s="1"/>
  <c r="B1091" i="14"/>
  <c r="A1091" i="14" s="1"/>
  <c r="B1283" i="14"/>
  <c r="A1283" i="14" s="1"/>
  <c r="B1656" i="14"/>
  <c r="A1656" i="14" s="1"/>
  <c r="B303" i="14"/>
  <c r="A303" i="14" s="1"/>
  <c r="B447" i="14"/>
  <c r="A447" i="14" s="1"/>
  <c r="B591" i="14"/>
  <c r="A591" i="14" s="1"/>
  <c r="B1024" i="14"/>
  <c r="A1024" i="14" s="1"/>
  <c r="B1140" i="14"/>
  <c r="A1140" i="14" s="1"/>
  <c r="B1318" i="14"/>
  <c r="A1318" i="14" s="1"/>
  <c r="B2191" i="14"/>
  <c r="A2191" i="14" s="1"/>
  <c r="B552" i="14"/>
  <c r="A552" i="14" s="1"/>
  <c r="B696" i="14"/>
  <c r="A696" i="14" s="1"/>
  <c r="B793" i="14"/>
  <c r="A793" i="14" s="1"/>
  <c r="B880" i="14"/>
  <c r="A880" i="14" s="1"/>
  <c r="B966" i="14"/>
  <c r="A966" i="14" s="1"/>
  <c r="B1171" i="14"/>
  <c r="A1171" i="14" s="1"/>
  <c r="B468" i="14"/>
  <c r="A468" i="14" s="1"/>
  <c r="B503" i="14"/>
  <c r="A503" i="14" s="1"/>
  <c r="B1259" i="14"/>
  <c r="A1259" i="14" s="1"/>
  <c r="B430" i="14"/>
  <c r="A430" i="14" s="1"/>
  <c r="B144" i="14"/>
  <c r="A144" i="14" s="1"/>
  <c r="B1107" i="14"/>
  <c r="A1107" i="14" s="1"/>
  <c r="B217" i="14"/>
  <c r="A217" i="14" s="1"/>
  <c r="B133" i="14"/>
  <c r="A133" i="14" s="1"/>
  <c r="B510" i="14"/>
  <c r="A510" i="14" s="1"/>
  <c r="B443" i="14"/>
  <c r="A443" i="14" s="1"/>
  <c r="B2091" i="14"/>
  <c r="A2091" i="14" s="1"/>
  <c r="B1217" i="14"/>
  <c r="A1217" i="14" s="1"/>
  <c r="B589" i="14"/>
  <c r="A589" i="14" s="1"/>
  <c r="B387" i="14"/>
  <c r="A387" i="14" s="1"/>
  <c r="B779" i="14"/>
  <c r="A779" i="14" s="1"/>
  <c r="B202" i="14"/>
  <c r="A202" i="14" s="1"/>
  <c r="B1229" i="14"/>
  <c r="A1229" i="14" s="1"/>
  <c r="B634" i="14"/>
  <c r="A634" i="14" s="1"/>
  <c r="B239" i="14"/>
  <c r="A239" i="14" s="1"/>
  <c r="B213" i="14"/>
  <c r="A213" i="14" s="1"/>
  <c r="B353" i="14"/>
  <c r="A353" i="14" s="1"/>
  <c r="B153" i="14"/>
  <c r="A153" i="14" s="1"/>
  <c r="B41" i="14"/>
  <c r="A41" i="14" s="1"/>
  <c r="B238" i="14"/>
  <c r="A238" i="14" s="1"/>
  <c r="B673" i="14"/>
  <c r="A673" i="14" s="1"/>
  <c r="B1867" i="14"/>
  <c r="A1867" i="14" s="1"/>
  <c r="B214" i="14"/>
  <c r="A214" i="14" s="1"/>
  <c r="B72" i="14"/>
  <c r="A72" i="14" s="1"/>
  <c r="B263" i="14"/>
  <c r="A263" i="14" s="1"/>
  <c r="B674" i="14"/>
  <c r="A674" i="14" s="1"/>
  <c r="B549" i="14"/>
  <c r="A549" i="14" s="1"/>
  <c r="B117" i="14"/>
  <c r="A117" i="14" s="1"/>
  <c r="B420" i="14"/>
  <c r="A420" i="14" s="1"/>
  <c r="B977" i="14"/>
  <c r="A977" i="14" s="1"/>
  <c r="B15" i="14"/>
  <c r="A15" i="14" s="1"/>
  <c r="B265" i="14"/>
  <c r="A265" i="14" s="1"/>
  <c r="B1126" i="14"/>
  <c r="A1126" i="14" s="1"/>
  <c r="B66" i="14"/>
  <c r="A66" i="14" s="1"/>
  <c r="B297" i="14"/>
  <c r="A297" i="14" s="1"/>
  <c r="B855" i="14"/>
  <c r="A855" i="14" s="1"/>
  <c r="B104" i="14"/>
  <c r="A104" i="14" s="1"/>
  <c r="B209" i="14"/>
  <c r="A209" i="14" s="1"/>
  <c r="B726" i="14"/>
  <c r="A726" i="14" s="1"/>
  <c r="B52" i="14"/>
  <c r="A52" i="14" s="1"/>
  <c r="B255" i="14"/>
  <c r="A255" i="14" s="1"/>
  <c r="B693" i="14"/>
  <c r="A693" i="14" s="1"/>
  <c r="B1488" i="14"/>
  <c r="A1488" i="14" s="1"/>
  <c r="B200" i="14"/>
  <c r="A200" i="14" s="1"/>
  <c r="B615" i="14"/>
  <c r="A615" i="14" s="1"/>
  <c r="B332" i="14"/>
  <c r="A332" i="14" s="1"/>
  <c r="B476" i="14"/>
  <c r="A476" i="14" s="1"/>
  <c r="B620" i="14"/>
  <c r="A620" i="14" s="1"/>
  <c r="B753" i="14"/>
  <c r="A753" i="14" s="1"/>
  <c r="B839" i="14"/>
  <c r="A839" i="14" s="1"/>
  <c r="B925" i="14"/>
  <c r="A925" i="14" s="1"/>
  <c r="B1012" i="14"/>
  <c r="A1012" i="14" s="1"/>
  <c r="B1216" i="14"/>
  <c r="A1216" i="14" s="1"/>
  <c r="B1446" i="14"/>
  <c r="A1446" i="14" s="1"/>
  <c r="B2903" i="14"/>
  <c r="A2903" i="14" s="1"/>
  <c r="B234" i="14"/>
  <c r="A234" i="14" s="1"/>
  <c r="B378" i="14"/>
  <c r="A378" i="14" s="1"/>
  <c r="B522" i="14"/>
  <c r="A522" i="14" s="1"/>
  <c r="B666" i="14"/>
  <c r="A666" i="14" s="1"/>
  <c r="B1087" i="14"/>
  <c r="A1087" i="14" s="1"/>
  <c r="B1248" i="14"/>
  <c r="A1248" i="14" s="1"/>
  <c r="B1717" i="14"/>
  <c r="A1717" i="14" s="1"/>
  <c r="B68" i="14"/>
  <c r="A68" i="14" s="1"/>
  <c r="B190" i="14"/>
  <c r="A190" i="14" s="1"/>
  <c r="B334" i="14"/>
  <c r="A334" i="14" s="1"/>
  <c r="B478" i="14"/>
  <c r="A478" i="14" s="1"/>
  <c r="B622" i="14"/>
  <c r="A622" i="14" s="1"/>
  <c r="B755" i="14"/>
  <c r="A755" i="14" s="1"/>
  <c r="B841" i="14"/>
  <c r="A841" i="14" s="1"/>
  <c r="B928" i="14"/>
  <c r="A928" i="14" s="1"/>
  <c r="B1014" i="14"/>
  <c r="A1014" i="14" s="1"/>
  <c r="B1230" i="14"/>
  <c r="A1230" i="14" s="1"/>
  <c r="B1458" i="14"/>
  <c r="A1458" i="14" s="1"/>
  <c r="B138" i="14"/>
  <c r="A138" i="14" s="1"/>
  <c r="B282" i="14"/>
  <c r="A282" i="14" s="1"/>
  <c r="B426" i="14"/>
  <c r="A426" i="14" s="1"/>
  <c r="B570" i="14"/>
  <c r="A570" i="14" s="1"/>
  <c r="B714" i="14"/>
  <c r="A714" i="14" s="1"/>
  <c r="B1138" i="14"/>
  <c r="A1138" i="14" s="1"/>
  <c r="B1330" i="14"/>
  <c r="A1330" i="14" s="1"/>
  <c r="B2178" i="14"/>
  <c r="A2178" i="14" s="1"/>
  <c r="B564" i="14"/>
  <c r="A564" i="14" s="1"/>
  <c r="B708" i="14"/>
  <c r="A708" i="14" s="1"/>
  <c r="B799" i="14"/>
  <c r="A799" i="14" s="1"/>
  <c r="B886" i="14"/>
  <c r="A886" i="14" s="1"/>
  <c r="B972" i="14"/>
  <c r="A972" i="14" s="1"/>
  <c r="B1109" i="14"/>
  <c r="A1109" i="14" s="1"/>
  <c r="B1293" i="14"/>
  <c r="A1293" i="14" s="1"/>
  <c r="B1695" i="14"/>
  <c r="A1695" i="14" s="1"/>
  <c r="B316" i="14"/>
  <c r="A316" i="14" s="1"/>
  <c r="B460" i="14"/>
  <c r="A460" i="14" s="1"/>
  <c r="B604" i="14"/>
  <c r="A604" i="14" s="1"/>
  <c r="B1032" i="14"/>
  <c r="A1032" i="14" s="1"/>
  <c r="B1150" i="14"/>
  <c r="A1150" i="14" s="1"/>
  <c r="B1347" i="14"/>
  <c r="A1347" i="14" s="1"/>
  <c r="B2500" i="14"/>
  <c r="A2500" i="14" s="1"/>
  <c r="B565" i="14"/>
  <c r="A565" i="14" s="1"/>
  <c r="B709" i="14"/>
  <c r="A709" i="14" s="1"/>
  <c r="B801" i="14"/>
  <c r="A801" i="14" s="1"/>
  <c r="B887" i="14"/>
  <c r="A887" i="14" s="1"/>
  <c r="B973" i="14"/>
  <c r="A973" i="14" s="1"/>
  <c r="B1182" i="14"/>
  <c r="A1182" i="14" s="1"/>
  <c r="B999" i="14"/>
  <c r="A999" i="14" s="1"/>
  <c r="B433" i="14"/>
  <c r="A433" i="14" s="1"/>
  <c r="B1284" i="14"/>
  <c r="A1284" i="14" s="1"/>
  <c r="B543" i="14"/>
  <c r="A543" i="14" s="1"/>
  <c r="B1045" i="14"/>
  <c r="A1045" i="14" s="1"/>
  <c r="B54" i="14"/>
  <c r="A54" i="14" s="1"/>
  <c r="B143" i="14"/>
  <c r="A143" i="14" s="1"/>
  <c r="B107" i="14"/>
  <c r="A107" i="14" s="1"/>
  <c r="B1279" i="14"/>
  <c r="A1279" i="14" s="1"/>
  <c r="B114" i="14"/>
  <c r="A114" i="14" s="1"/>
  <c r="B660" i="14"/>
  <c r="A660" i="14" s="1"/>
  <c r="B1356" i="14"/>
  <c r="A1356" i="14" s="1"/>
  <c r="B235" i="14"/>
  <c r="A235" i="14" s="1"/>
  <c r="B1157" i="14"/>
  <c r="A1157" i="14" s="1"/>
  <c r="B124" i="14"/>
  <c r="A124" i="14" s="1"/>
  <c r="B369" i="14"/>
  <c r="A369" i="14" s="1"/>
  <c r="B1565" i="14"/>
  <c r="A1565" i="14" s="1"/>
  <c r="B192" i="14"/>
  <c r="A192" i="14" s="1"/>
  <c r="B48" i="14"/>
  <c r="A48" i="14" s="1"/>
  <c r="B250" i="14"/>
  <c r="A250" i="14" s="1"/>
  <c r="B754" i="14"/>
  <c r="A754" i="14" s="1"/>
  <c r="B2251" i="14"/>
  <c r="A2251" i="14" s="1"/>
  <c r="B260" i="14"/>
  <c r="A260" i="14" s="1"/>
  <c r="B88" i="14"/>
  <c r="A88" i="14" s="1"/>
  <c r="B277" i="14"/>
  <c r="A277" i="14" s="1"/>
  <c r="B713" i="14"/>
  <c r="A713" i="14" s="1"/>
  <c r="B1369" i="14"/>
  <c r="A1369" i="14" s="1"/>
  <c r="B156" i="14"/>
  <c r="A156" i="14" s="1"/>
  <c r="B451" i="14"/>
  <c r="A451" i="14" s="1"/>
  <c r="B1125" i="14"/>
  <c r="A1125" i="14" s="1"/>
  <c r="B65" i="14"/>
  <c r="A65" i="14" s="1"/>
  <c r="B296" i="14"/>
  <c r="A296" i="14" s="1"/>
  <c r="B1188" i="14"/>
  <c r="A1188" i="14" s="1"/>
  <c r="B82" i="14"/>
  <c r="A82" i="14" s="1"/>
  <c r="B313" i="14"/>
  <c r="A313" i="14" s="1"/>
  <c r="B898" i="14"/>
  <c r="A898" i="14" s="1"/>
  <c r="B1228" i="14"/>
  <c r="A1228" i="14" s="1"/>
  <c r="B298" i="14"/>
  <c r="A298" i="14" s="1"/>
  <c r="B1080" i="14"/>
  <c r="A1080" i="14" s="1"/>
  <c r="B59" i="14"/>
  <c r="A59" i="14" s="1"/>
  <c r="B268" i="14"/>
  <c r="A268" i="14" s="1"/>
  <c r="B732" i="14"/>
  <c r="A732" i="14" s="1"/>
  <c r="B2975" i="14"/>
  <c r="A2975" i="14" s="1"/>
  <c r="B211" i="14"/>
  <c r="A211" i="14" s="1"/>
  <c r="B654" i="14"/>
  <c r="A654" i="14" s="1"/>
  <c r="B345" i="14"/>
  <c r="A345" i="14" s="1"/>
  <c r="B489" i="14"/>
  <c r="A489" i="14" s="1"/>
  <c r="B633" i="14"/>
  <c r="A633" i="14" s="1"/>
  <c r="B760" i="14"/>
  <c r="A760" i="14" s="1"/>
  <c r="B846" i="14"/>
  <c r="A846" i="14" s="1"/>
  <c r="B933" i="14"/>
  <c r="A933" i="14" s="1"/>
  <c r="B1019" i="14"/>
  <c r="A1019" i="14" s="1"/>
  <c r="B1247" i="14"/>
  <c r="A1247" i="14" s="1"/>
  <c r="B1482" i="14"/>
  <c r="A1482" i="14" s="1"/>
  <c r="B103" i="14"/>
  <c r="A103" i="14" s="1"/>
  <c r="B247" i="14"/>
  <c r="A247" i="14" s="1"/>
  <c r="B391" i="14"/>
  <c r="A391" i="14" s="1"/>
  <c r="B535" i="14"/>
  <c r="A535" i="14" s="1"/>
  <c r="B679" i="14"/>
  <c r="A679" i="14" s="1"/>
  <c r="B1096" i="14"/>
  <c r="A1096" i="14" s="1"/>
  <c r="B1258" i="14"/>
  <c r="A1258" i="14" s="1"/>
  <c r="B1760" i="14"/>
  <c r="A1760" i="14" s="1"/>
  <c r="B74" i="14"/>
  <c r="A74" i="14" s="1"/>
  <c r="B203" i="14"/>
  <c r="A203" i="14" s="1"/>
  <c r="B347" i="14"/>
  <c r="A347" i="14" s="1"/>
  <c r="B491" i="14"/>
  <c r="A491" i="14" s="1"/>
  <c r="B635" i="14"/>
  <c r="A635" i="14" s="1"/>
  <c r="B762" i="14"/>
  <c r="A762" i="14" s="1"/>
  <c r="B849" i="14"/>
  <c r="A849" i="14" s="1"/>
  <c r="B935" i="14"/>
  <c r="A935" i="14" s="1"/>
  <c r="B1030" i="14"/>
  <c r="A1030" i="14" s="1"/>
  <c r="B1240" i="14"/>
  <c r="A1240" i="14" s="1"/>
  <c r="B1494" i="14"/>
  <c r="A1494" i="14" s="1"/>
  <c r="B151" i="14"/>
  <c r="A151" i="14" s="1"/>
  <c r="B295" i="14"/>
  <c r="A295" i="14" s="1"/>
  <c r="B439" i="14"/>
  <c r="A439" i="14" s="1"/>
  <c r="B583" i="14"/>
  <c r="A583" i="14" s="1"/>
  <c r="B727" i="14"/>
  <c r="A727" i="14" s="1"/>
  <c r="B1169" i="14"/>
  <c r="A1169" i="14" s="1"/>
  <c r="B1359" i="14"/>
  <c r="A1359" i="14" s="1"/>
  <c r="B2276" i="14"/>
  <c r="A2276" i="14" s="1"/>
  <c r="B577" i="14"/>
  <c r="A577" i="14" s="1"/>
  <c r="B721" i="14"/>
  <c r="A721" i="14" s="1"/>
  <c r="B807" i="14"/>
  <c r="A807" i="14" s="1"/>
  <c r="B893" i="14"/>
  <c r="A893" i="14" s="1"/>
  <c r="B979" i="14"/>
  <c r="A979" i="14" s="1"/>
  <c r="B1139" i="14"/>
  <c r="A1139" i="14" s="1"/>
  <c r="B1303" i="14"/>
  <c r="A1303" i="14" s="1"/>
  <c r="B1831" i="14"/>
  <c r="A1831" i="14" s="1"/>
  <c r="B329" i="14"/>
  <c r="A329" i="14" s="1"/>
  <c r="B473" i="14"/>
  <c r="A473" i="14" s="1"/>
  <c r="B617" i="14"/>
  <c r="A617" i="14" s="1"/>
  <c r="B1048" i="14"/>
  <c r="A1048" i="14" s="1"/>
  <c r="B1181" i="14"/>
  <c r="A1181" i="14" s="1"/>
  <c r="B1362" i="14"/>
  <c r="A1362" i="14" s="1"/>
  <c r="B2746" i="14"/>
  <c r="A2746" i="14" s="1"/>
  <c r="B572" i="14"/>
  <c r="A572" i="14" s="1"/>
  <c r="B716" i="14"/>
  <c r="A716" i="14" s="1"/>
  <c r="B808" i="14"/>
  <c r="A808" i="14" s="1"/>
  <c r="B894" i="14"/>
  <c r="A894" i="14" s="1"/>
  <c r="B981" i="14"/>
  <c r="A981" i="14" s="1"/>
  <c r="B1192" i="14"/>
  <c r="A1192" i="14" s="1"/>
  <c r="B287" i="14"/>
  <c r="A287" i="14" s="1"/>
  <c r="B667" i="14"/>
  <c r="A667" i="14" s="1"/>
  <c r="B412" i="14"/>
  <c r="A412" i="14" s="1"/>
  <c r="B294" i="14"/>
  <c r="A294" i="14" s="1"/>
  <c r="B36" i="14"/>
  <c r="A36" i="14" s="1"/>
  <c r="B488" i="14"/>
  <c r="A488" i="14" s="1"/>
  <c r="B442" i="14"/>
  <c r="A442" i="14" s="1"/>
  <c r="B1175" i="14"/>
  <c r="A1175" i="14" s="1"/>
  <c r="B2032" i="14"/>
  <c r="A2032" i="14" s="1"/>
  <c r="B1186" i="14"/>
  <c r="A1186" i="14" s="1"/>
  <c r="B172" i="14"/>
  <c r="A172" i="14" s="1"/>
  <c r="B428" i="14"/>
  <c r="A428" i="14" s="1"/>
  <c r="B40" i="14"/>
  <c r="A40" i="14" s="1"/>
  <c r="B310" i="14"/>
  <c r="A310" i="14" s="1"/>
  <c r="B242" i="14"/>
  <c r="A242" i="14" s="1"/>
  <c r="B30" i="14"/>
  <c r="A30" i="14" s="1"/>
  <c r="B150" i="14"/>
  <c r="A150" i="14" s="1"/>
  <c r="B587" i="14"/>
  <c r="A587" i="14" s="1"/>
  <c r="B990" i="14"/>
  <c r="A990" i="14" s="1"/>
  <c r="B339" i="14"/>
  <c r="A339" i="14" s="1"/>
  <c r="B1060" i="14"/>
  <c r="A1060" i="14" s="1"/>
  <c r="B157" i="14"/>
  <c r="A157" i="14" s="1"/>
  <c r="B820" i="14"/>
  <c r="A820" i="14" s="1"/>
  <c r="B1199" i="14"/>
  <c r="A1199" i="14" s="1"/>
  <c r="B1372" i="14"/>
  <c r="A1372" i="14" s="1"/>
  <c r="B99" i="14"/>
  <c r="A99" i="14" s="1"/>
  <c r="B243" i="14"/>
  <c r="A243" i="14" s="1"/>
  <c r="B675" i="14"/>
  <c r="A675" i="14" s="1"/>
  <c r="B1108" i="14"/>
  <c r="A1108" i="14" s="1"/>
  <c r="B1272" i="14"/>
  <c r="A1272" i="14" s="1"/>
  <c r="B525" i="14"/>
  <c r="A525" i="14" s="1"/>
  <c r="B864" i="14"/>
  <c r="A864" i="14" s="1"/>
  <c r="B526" i="14"/>
  <c r="A526" i="14" s="1"/>
  <c r="B1218" i="14"/>
  <c r="A1218" i="14" s="1"/>
  <c r="B337" i="14"/>
  <c r="A337" i="14" s="1"/>
  <c r="B34" i="14"/>
  <c r="A34" i="14" s="1"/>
  <c r="B1386" i="14"/>
  <c r="A1386" i="14" s="1"/>
  <c r="B595" i="14"/>
  <c r="A595" i="14" s="1"/>
  <c r="B621" i="14"/>
  <c r="A621" i="14" s="1"/>
  <c r="B1098" i="14"/>
  <c r="A1098" i="14" s="1"/>
  <c r="B1371" i="14"/>
  <c r="A1371" i="14" s="1"/>
  <c r="B11" i="14"/>
  <c r="A11" i="14" s="1"/>
  <c r="D2" i="15" s="1"/>
  <c r="B739" i="14"/>
  <c r="A739" i="14" s="1"/>
  <c r="B1525" i="14"/>
  <c r="A1525" i="14" s="1"/>
  <c r="B272" i="14"/>
  <c r="A272" i="14" s="1"/>
  <c r="B1768" i="14"/>
  <c r="A1768" i="14" s="1"/>
  <c r="B134" i="14"/>
  <c r="A134" i="14" s="1"/>
  <c r="B385" i="14"/>
  <c r="A385" i="14" s="1"/>
  <c r="B1814" i="14"/>
  <c r="A1814" i="14" s="1"/>
  <c r="B237" i="14"/>
  <c r="A237" i="14" s="1"/>
  <c r="B55" i="14"/>
  <c r="A55" i="14" s="1"/>
  <c r="B276" i="14"/>
  <c r="A276" i="14" s="1"/>
  <c r="B797" i="14"/>
  <c r="A797" i="14" s="1"/>
  <c r="B24" i="14"/>
  <c r="A24" i="14" s="1"/>
  <c r="B289" i="14"/>
  <c r="A289" i="14" s="1"/>
  <c r="B96" i="14"/>
  <c r="A96" i="14" s="1"/>
  <c r="B309" i="14"/>
  <c r="A309" i="14" s="1"/>
  <c r="B1062" i="14"/>
  <c r="A1062" i="14" s="1"/>
  <c r="B14" i="14"/>
  <c r="A14" i="14" s="1"/>
  <c r="B166" i="14"/>
  <c r="A166" i="14" s="1"/>
  <c r="B530" i="14"/>
  <c r="A530" i="14" s="1"/>
  <c r="B1187" i="14"/>
  <c r="A1187" i="14" s="1"/>
  <c r="B73" i="14"/>
  <c r="A73" i="14" s="1"/>
  <c r="B311" i="14"/>
  <c r="A311" i="14" s="1"/>
  <c r="B1249" i="14"/>
  <c r="A1249" i="14" s="1"/>
  <c r="B90" i="14"/>
  <c r="A90" i="14" s="1"/>
  <c r="B344" i="14"/>
  <c r="A344" i="14" s="1"/>
  <c r="B941" i="14"/>
  <c r="A941" i="14" s="1"/>
  <c r="B16" i="14"/>
  <c r="A16" i="14" s="1"/>
  <c r="B314" i="14"/>
  <c r="A314" i="14" s="1"/>
  <c r="B1198" i="14"/>
  <c r="A1198" i="14" s="1"/>
  <c r="B67" i="14"/>
  <c r="A67" i="14" s="1"/>
  <c r="B284" i="14"/>
  <c r="A284" i="14" s="1"/>
  <c r="B775" i="14"/>
  <c r="A775" i="14" s="1"/>
  <c r="B876" i="14"/>
  <c r="A876" i="14" s="1"/>
  <c r="B222" i="14"/>
  <c r="A222" i="14" s="1"/>
  <c r="B1037" i="14"/>
  <c r="A1037" i="14" s="1"/>
  <c r="B358" i="14"/>
  <c r="A358" i="14" s="1"/>
  <c r="B502" i="14"/>
  <c r="A502" i="14" s="1"/>
  <c r="B646" i="14"/>
  <c r="A646" i="14" s="1"/>
  <c r="B767" i="14"/>
  <c r="A767" i="14" s="1"/>
  <c r="B853" i="14"/>
  <c r="A853" i="14" s="1"/>
  <c r="B940" i="14"/>
  <c r="A940" i="14" s="1"/>
  <c r="B1027" i="14"/>
  <c r="A1027" i="14" s="1"/>
  <c r="B1257" i="14"/>
  <c r="A1257" i="14" s="1"/>
  <c r="B1558" i="14"/>
  <c r="A1558" i="14" s="1"/>
  <c r="B110" i="14"/>
  <c r="A110" i="14" s="1"/>
  <c r="B254" i="14"/>
  <c r="A254" i="14" s="1"/>
  <c r="B398" i="14"/>
  <c r="A398" i="14" s="1"/>
  <c r="B542" i="14"/>
  <c r="A542" i="14" s="1"/>
  <c r="B686" i="14"/>
  <c r="A686" i="14" s="1"/>
  <c r="B1105" i="14"/>
  <c r="A1105" i="14" s="1"/>
  <c r="B1289" i="14"/>
  <c r="A1289" i="14" s="1"/>
  <c r="B2156" i="14"/>
  <c r="A2156" i="14" s="1"/>
  <c r="B80" i="14"/>
  <c r="A80" i="14" s="1"/>
  <c r="B216" i="14"/>
  <c r="A216" i="14" s="1"/>
  <c r="B360" i="14"/>
  <c r="A360" i="14" s="1"/>
  <c r="B504" i="14"/>
  <c r="A504" i="14" s="1"/>
  <c r="B648" i="14"/>
  <c r="A648" i="14" s="1"/>
  <c r="B769" i="14"/>
  <c r="A769" i="14" s="1"/>
  <c r="B856" i="14"/>
  <c r="A856" i="14" s="1"/>
  <c r="B942" i="14"/>
  <c r="A942" i="14" s="1"/>
  <c r="B1038" i="14"/>
  <c r="A1038" i="14" s="1"/>
  <c r="B1271" i="14"/>
  <c r="A1271" i="14" s="1"/>
  <c r="B1571" i="14"/>
  <c r="A1571" i="14" s="1"/>
  <c r="B158" i="14"/>
  <c r="A158" i="14" s="1"/>
  <c r="B302" i="14"/>
  <c r="A302" i="14" s="1"/>
  <c r="B446" i="14"/>
  <c r="A446" i="14" s="1"/>
  <c r="B590" i="14"/>
  <c r="A590" i="14" s="1"/>
  <c r="B1023" i="14"/>
  <c r="A1023" i="14" s="1"/>
  <c r="B1179" i="14"/>
  <c r="A1179" i="14" s="1"/>
  <c r="B1374" i="14"/>
  <c r="A1374" i="14" s="1"/>
  <c r="B2702" i="14"/>
  <c r="A2702" i="14" s="1"/>
  <c r="B584" i="14"/>
  <c r="A584" i="14" s="1"/>
  <c r="B728" i="14"/>
  <c r="A728" i="14" s="1"/>
  <c r="B814" i="14"/>
  <c r="A814" i="14" s="1"/>
  <c r="B900" i="14"/>
  <c r="A900" i="14" s="1"/>
  <c r="B987" i="14"/>
  <c r="A987" i="14" s="1"/>
  <c r="B1149" i="14"/>
  <c r="A1149" i="14" s="1"/>
  <c r="B1317" i="14"/>
  <c r="A1317" i="14" s="1"/>
  <c r="B1885" i="14"/>
  <c r="A1885" i="14" s="1"/>
  <c r="B342" i="14"/>
  <c r="A342" i="14" s="1"/>
  <c r="B486" i="14"/>
  <c r="A486" i="14" s="1"/>
  <c r="B630" i="14"/>
  <c r="A630" i="14" s="1"/>
  <c r="B1056" i="14"/>
  <c r="A1056" i="14" s="1"/>
  <c r="B1191" i="14"/>
  <c r="A1191" i="14" s="1"/>
  <c r="B1375" i="14"/>
  <c r="A1375" i="14" s="1"/>
  <c r="B3152" i="14"/>
  <c r="A3152" i="14" s="1"/>
  <c r="B585" i="14"/>
  <c r="A585" i="14" s="1"/>
  <c r="B729" i="14"/>
  <c r="A729" i="14" s="1"/>
  <c r="B815" i="14"/>
  <c r="A815" i="14" s="1"/>
  <c r="B901" i="14"/>
  <c r="A901" i="14" s="1"/>
  <c r="B988" i="14"/>
  <c r="A988" i="14" s="1"/>
  <c r="B1223" i="14"/>
  <c r="A1223" i="14" s="1"/>
  <c r="B1452" i="14"/>
  <c r="A1452" i="14" s="1"/>
  <c r="B21" i="14"/>
  <c r="A21" i="14" s="1"/>
  <c r="B176" i="14"/>
  <c r="A176" i="14" s="1"/>
  <c r="B562" i="14"/>
  <c r="A562" i="14" s="1"/>
  <c r="B1312" i="14"/>
  <c r="A1312" i="14" s="1"/>
  <c r="B89" i="14"/>
  <c r="A89" i="14" s="1"/>
  <c r="B327" i="14"/>
  <c r="A327" i="14" s="1"/>
  <c r="B1314" i="14"/>
  <c r="A1314" i="14" s="1"/>
  <c r="B108" i="14"/>
  <c r="A108" i="14" s="1"/>
  <c r="B392" i="14"/>
  <c r="A392" i="14" s="1"/>
  <c r="B984" i="14"/>
  <c r="A984" i="14" s="1"/>
  <c r="B75" i="14"/>
  <c r="A75" i="14" s="1"/>
  <c r="B346" i="14"/>
  <c r="A346" i="14" s="1"/>
  <c r="B1260" i="14"/>
  <c r="A1260" i="14" s="1"/>
  <c r="B83" i="14"/>
  <c r="A83" i="14" s="1"/>
  <c r="B300" i="14"/>
  <c r="A300" i="14" s="1"/>
  <c r="B819" i="14"/>
  <c r="A819" i="14" s="1"/>
  <c r="B17" i="14"/>
  <c r="A17" i="14" s="1"/>
  <c r="B285" i="14"/>
  <c r="A285" i="14" s="1"/>
  <c r="B1089" i="14"/>
  <c r="A1089" i="14" s="1"/>
  <c r="B371" i="14"/>
  <c r="A371" i="14" s="1"/>
  <c r="B515" i="14"/>
  <c r="A515" i="14" s="1"/>
  <c r="B659" i="14"/>
  <c r="A659" i="14" s="1"/>
  <c r="B774" i="14"/>
  <c r="A774" i="14" s="1"/>
  <c r="B861" i="14"/>
  <c r="A861" i="14" s="1"/>
  <c r="B947" i="14"/>
  <c r="A947" i="14" s="1"/>
  <c r="B1043" i="14"/>
  <c r="A1043" i="14" s="1"/>
  <c r="B1267" i="14"/>
  <c r="A1267" i="14" s="1"/>
  <c r="B1597" i="14"/>
  <c r="A1597" i="14" s="1"/>
  <c r="B123" i="14"/>
  <c r="A123" i="14" s="1"/>
  <c r="B267" i="14"/>
  <c r="A267" i="14" s="1"/>
  <c r="B411" i="14"/>
  <c r="A411" i="14" s="1"/>
  <c r="B555" i="14"/>
  <c r="A555" i="14" s="1"/>
  <c r="B699" i="14"/>
  <c r="A699" i="14" s="1"/>
  <c r="B1114" i="14"/>
  <c r="A1114" i="14" s="1"/>
  <c r="B1299" i="14"/>
  <c r="A1299" i="14" s="1"/>
  <c r="B2236" i="14"/>
  <c r="A2236" i="14" s="1"/>
  <c r="B86" i="14"/>
  <c r="A86" i="14" s="1"/>
  <c r="B229" i="14"/>
  <c r="A229" i="14" s="1"/>
  <c r="B373" i="14"/>
  <c r="A373" i="14" s="1"/>
  <c r="B517" i="14"/>
  <c r="A517" i="14" s="1"/>
  <c r="B661" i="14"/>
  <c r="A661" i="14" s="1"/>
  <c r="B777" i="14"/>
  <c r="A777" i="14" s="1"/>
  <c r="B863" i="14"/>
  <c r="A863" i="14" s="1"/>
  <c r="B949" i="14"/>
  <c r="A949" i="14" s="1"/>
  <c r="B1054" i="14"/>
  <c r="A1054" i="14" s="1"/>
  <c r="B1281" i="14"/>
  <c r="A1281" i="14" s="1"/>
  <c r="B1610" i="14"/>
  <c r="A1610" i="14" s="1"/>
  <c r="B171" i="14"/>
  <c r="A171" i="14" s="1"/>
  <c r="B315" i="14"/>
  <c r="A315" i="14" s="1"/>
  <c r="B459" i="14"/>
  <c r="A459" i="14" s="1"/>
  <c r="B603" i="14"/>
  <c r="A603" i="14" s="1"/>
  <c r="B1047" i="14"/>
  <c r="A1047" i="14" s="1"/>
  <c r="B1189" i="14"/>
  <c r="A1189" i="14" s="1"/>
  <c r="B1389" i="14"/>
  <c r="A1389" i="14" s="1"/>
  <c r="B453" i="14"/>
  <c r="A453" i="14" s="1"/>
  <c r="B597" i="14"/>
  <c r="A597" i="14" s="1"/>
  <c r="B735" i="14"/>
  <c r="A735" i="14" s="1"/>
  <c r="B821" i="14"/>
  <c r="A821" i="14" s="1"/>
  <c r="B907" i="14"/>
  <c r="A907" i="14" s="1"/>
  <c r="B994" i="14"/>
  <c r="A994" i="14" s="1"/>
  <c r="B1159" i="14"/>
  <c r="A1159" i="14" s="1"/>
  <c r="B1332" i="14"/>
  <c r="A1332" i="14" s="1"/>
  <c r="B2060" i="14"/>
  <c r="A2060" i="14" s="1"/>
  <c r="B355" i="14"/>
  <c r="A355" i="14" s="1"/>
  <c r="B499" i="14"/>
  <c r="A499" i="14" s="1"/>
  <c r="B643" i="14"/>
  <c r="A643" i="14" s="1"/>
  <c r="B1065" i="14"/>
  <c r="A1065" i="14" s="1"/>
  <c r="B1201" i="14"/>
  <c r="A1201" i="14" s="1"/>
  <c r="B1578" i="14"/>
  <c r="A1578" i="14" s="1"/>
  <c r="B454" i="14"/>
  <c r="A454" i="14" s="1"/>
  <c r="B598" i="14"/>
  <c r="A598" i="14" s="1"/>
  <c r="B736" i="14"/>
  <c r="A736" i="14" s="1"/>
  <c r="B822" i="14"/>
  <c r="A822" i="14" s="1"/>
  <c r="B909" i="14"/>
  <c r="A909" i="14" s="1"/>
  <c r="B995" i="14"/>
  <c r="A995" i="14" s="1"/>
  <c r="B1233" i="14"/>
  <c r="A1233" i="14" s="1"/>
  <c r="B1813" i="14"/>
  <c r="A1813" i="14" s="1"/>
  <c r="B47" i="14"/>
  <c r="A47" i="14" s="1"/>
  <c r="B169" i="14"/>
  <c r="A169" i="14" s="1"/>
  <c r="B810" i="14"/>
  <c r="A810" i="14" s="1"/>
  <c r="B1044" i="14"/>
  <c r="A1044" i="14" s="1"/>
  <c r="B19" i="14"/>
  <c r="A19" i="14" s="1"/>
  <c r="B1115" i="14"/>
  <c r="A1115" i="14" s="1"/>
  <c r="B847" i="14"/>
  <c r="A847" i="14" s="1"/>
  <c r="B168" i="14"/>
  <c r="A168" i="14" s="1"/>
  <c r="B299" i="14"/>
  <c r="A299" i="14" s="1"/>
  <c r="B1185" i="14"/>
  <c r="A1185" i="14" s="1"/>
  <c r="B445" i="14"/>
  <c r="A445" i="14" s="1"/>
  <c r="B951" i="14"/>
  <c r="A951" i="14" s="1"/>
  <c r="B783" i="14"/>
  <c r="A783" i="14" s="1"/>
  <c r="B163" i="14"/>
  <c r="A163" i="14" s="1"/>
  <c r="B71" i="14"/>
  <c r="A71" i="14" s="1"/>
  <c r="B840" i="14"/>
  <c r="A840" i="14" s="1"/>
  <c r="B383" i="14"/>
  <c r="A383" i="14" s="1"/>
  <c r="B324" i="14"/>
  <c r="A324" i="14" s="1"/>
  <c r="B141" i="14"/>
  <c r="A141" i="14" s="1"/>
  <c r="B61" i="14"/>
  <c r="A61" i="14" s="1"/>
  <c r="B335" i="14"/>
  <c r="A335" i="14" s="1"/>
  <c r="B12" i="14"/>
  <c r="A12" i="14" s="1"/>
  <c r="B173" i="14"/>
  <c r="A173" i="14" s="1"/>
  <c r="B471" i="14"/>
  <c r="A471" i="14" s="1"/>
  <c r="B31" i="14"/>
  <c r="A31" i="14" s="1"/>
  <c r="B399" i="14"/>
  <c r="A399" i="14" s="1"/>
  <c r="B79" i="14"/>
  <c r="A79" i="14" s="1"/>
  <c r="B323" i="14"/>
  <c r="A323" i="14" s="1"/>
  <c r="B883" i="14"/>
  <c r="A883" i="14" s="1"/>
  <c r="B69" i="14"/>
  <c r="A69" i="14" s="1"/>
  <c r="B431" i="14"/>
  <c r="A431" i="14" s="1"/>
  <c r="B126" i="14"/>
  <c r="A126" i="14" s="1"/>
  <c r="B340" i="14"/>
  <c r="A340" i="14" s="1"/>
  <c r="B1177" i="14"/>
  <c r="A1177" i="14" s="1"/>
  <c r="B28" i="14"/>
  <c r="A28" i="14" s="1"/>
  <c r="B218" i="14"/>
  <c r="A218" i="14" s="1"/>
  <c r="B601" i="14"/>
  <c r="A601" i="14" s="1"/>
  <c r="B1416" i="14"/>
  <c r="A1416" i="14" s="1"/>
  <c r="B98" i="14"/>
  <c r="A98" i="14" s="1"/>
  <c r="B359" i="14"/>
  <c r="A359" i="14" s="1"/>
  <c r="B1924" i="14"/>
  <c r="A1924" i="14" s="1"/>
  <c r="B119" i="14"/>
  <c r="A119" i="14" s="1"/>
  <c r="B407" i="14"/>
  <c r="A407" i="14" s="1"/>
  <c r="B1029" i="14"/>
  <c r="A1029" i="14" s="1"/>
  <c r="B100" i="14"/>
  <c r="A100" i="14" s="1"/>
  <c r="B361" i="14"/>
  <c r="A361" i="14" s="1"/>
  <c r="B1327" i="14"/>
  <c r="A1327" i="14" s="1"/>
  <c r="B91" i="14"/>
  <c r="A91" i="14" s="1"/>
  <c r="B394" i="14"/>
  <c r="A394" i="14" s="1"/>
  <c r="B862" i="14"/>
  <c r="A862" i="14" s="1"/>
  <c r="B60" i="14"/>
  <c r="A60" i="14" s="1"/>
  <c r="B333" i="14"/>
  <c r="A333" i="14" s="1"/>
  <c r="B1270" i="14"/>
  <c r="A1270" i="14" s="1"/>
  <c r="B384" i="14"/>
  <c r="A384" i="14" s="1"/>
  <c r="B528" i="14"/>
  <c r="A528" i="14" s="1"/>
  <c r="B672" i="14"/>
  <c r="A672" i="14" s="1"/>
  <c r="B781" i="14"/>
  <c r="A781" i="14" s="1"/>
  <c r="B868" i="14"/>
  <c r="A868" i="14" s="1"/>
  <c r="B954" i="14"/>
  <c r="A954" i="14" s="1"/>
  <c r="B1051" i="14"/>
  <c r="A1051" i="14" s="1"/>
  <c r="B1278" i="14"/>
  <c r="A1278" i="14" s="1"/>
  <c r="B1805" i="14"/>
  <c r="A1805" i="14" s="1"/>
  <c r="B136" i="14"/>
  <c r="A136" i="14" s="1"/>
  <c r="B280" i="14"/>
  <c r="A280" i="14" s="1"/>
  <c r="B424" i="14"/>
  <c r="A424" i="14" s="1"/>
  <c r="B568" i="14"/>
  <c r="A568" i="14" s="1"/>
  <c r="B712" i="14"/>
  <c r="A712" i="14" s="1"/>
  <c r="B1145" i="14"/>
  <c r="A1145" i="14" s="1"/>
  <c r="B1311" i="14"/>
  <c r="A1311" i="14" s="1"/>
  <c r="B2382" i="14"/>
  <c r="A2382" i="14" s="1"/>
  <c r="B92" i="14"/>
  <c r="A92" i="14" s="1"/>
  <c r="B236" i="14"/>
  <c r="A236" i="14" s="1"/>
  <c r="B380" i="14"/>
  <c r="A380" i="14" s="1"/>
  <c r="B524" i="14"/>
  <c r="A524" i="14" s="1"/>
  <c r="B668" i="14"/>
  <c r="A668" i="14" s="1"/>
  <c r="B784" i="14"/>
  <c r="A784" i="14" s="1"/>
  <c r="B870" i="14"/>
  <c r="A870" i="14" s="1"/>
  <c r="B957" i="14"/>
  <c r="A957" i="14" s="1"/>
  <c r="B1127" i="14"/>
  <c r="A1127" i="14" s="1"/>
  <c r="B1291" i="14"/>
  <c r="A1291" i="14" s="1"/>
  <c r="B1823" i="14"/>
  <c r="A1823" i="14" s="1"/>
  <c r="B184" i="14"/>
  <c r="A184" i="14" s="1"/>
  <c r="B328" i="14"/>
  <c r="A328" i="14" s="1"/>
  <c r="B472" i="14"/>
  <c r="A472" i="14" s="1"/>
  <c r="B616" i="14"/>
  <c r="A616" i="14" s="1"/>
  <c r="B1063" i="14"/>
  <c r="A1063" i="14" s="1"/>
  <c r="B1200" i="14"/>
  <c r="A1200" i="14" s="1"/>
  <c r="B1532" i="14"/>
  <c r="A1532" i="14" s="1"/>
  <c r="B466" i="14"/>
  <c r="A466" i="14" s="1"/>
  <c r="B610" i="14"/>
  <c r="A610" i="14" s="1"/>
  <c r="B742" i="14"/>
  <c r="A742" i="14" s="1"/>
  <c r="B828" i="14"/>
  <c r="A828" i="14" s="1"/>
  <c r="B915" i="14"/>
  <c r="A915" i="14" s="1"/>
  <c r="B1001" i="14"/>
  <c r="A1001" i="14" s="1"/>
  <c r="B1170" i="14"/>
  <c r="A1170" i="14" s="1"/>
  <c r="B1345" i="14"/>
  <c r="A1345" i="14" s="1"/>
  <c r="B2499" i="14"/>
  <c r="A2499" i="14" s="1"/>
  <c r="B362" i="14"/>
  <c r="A362" i="14" s="1"/>
  <c r="B506" i="14"/>
  <c r="A506" i="14" s="1"/>
  <c r="B650" i="14"/>
  <c r="A650" i="14" s="1"/>
  <c r="B1074" i="14"/>
  <c r="A1074" i="14" s="1"/>
  <c r="B1212" i="14"/>
  <c r="A1212" i="14" s="1"/>
  <c r="B1617" i="14"/>
  <c r="A1617" i="14" s="1"/>
  <c r="B467" i="14"/>
  <c r="A467" i="14" s="1"/>
  <c r="B611" i="14"/>
  <c r="A611" i="14" s="1"/>
  <c r="B743" i="14"/>
  <c r="A743" i="14" s="1"/>
  <c r="B829" i="14"/>
  <c r="A829" i="14" s="1"/>
  <c r="B916" i="14"/>
  <c r="A916" i="14" s="1"/>
  <c r="B1002" i="14"/>
  <c r="A1002" i="14" s="1"/>
  <c r="B1243" i="14"/>
  <c r="A1243" i="14" s="1"/>
  <c r="B154" i="14"/>
  <c r="A154" i="14" s="1"/>
  <c r="B804" i="14"/>
  <c r="A804" i="14" s="1"/>
  <c r="B23" i="14"/>
  <c r="A23" i="14" s="1"/>
  <c r="B718" i="14"/>
  <c r="A718" i="14" s="1"/>
  <c r="B1383" i="14"/>
  <c r="A1383" i="14" s="1"/>
  <c r="B582" i="14"/>
  <c r="A582" i="14" s="1"/>
  <c r="B501" i="14"/>
  <c r="A501" i="14" s="1"/>
  <c r="B81" i="14"/>
  <c r="A81" i="14" s="1"/>
  <c r="B647" i="14"/>
  <c r="A647" i="14" s="1"/>
  <c r="B464" i="14"/>
  <c r="A464" i="14" s="1"/>
  <c r="B1368" i="14"/>
  <c r="A1368" i="14" s="1"/>
  <c r="B301" i="14"/>
  <c r="A301" i="14" s="1"/>
  <c r="B1242" i="14"/>
  <c r="A1242" i="14" s="1"/>
  <c r="B320" i="14"/>
  <c r="A320" i="14" s="1"/>
  <c r="B416" i="14"/>
  <c r="A416" i="14" s="1"/>
  <c r="B307" i="14"/>
  <c r="A307" i="14" s="1"/>
  <c r="B39" i="14"/>
  <c r="A39" i="14" s="1"/>
  <c r="B116" i="14"/>
  <c r="A116" i="14" s="1"/>
  <c r="B1116" i="14"/>
  <c r="A1116" i="14" s="1"/>
  <c r="B826" i="14"/>
  <c r="A826" i="14" s="1"/>
  <c r="B191" i="14"/>
  <c r="A191" i="14" s="1"/>
  <c r="B869" i="14"/>
  <c r="A869" i="14" s="1"/>
  <c r="B77" i="14"/>
  <c r="A77" i="14" s="1"/>
  <c r="B366" i="14"/>
  <c r="A366" i="14" s="1"/>
  <c r="B70" i="14"/>
  <c r="A70" i="14" s="1"/>
  <c r="B183" i="14"/>
  <c r="A183" i="14" s="1"/>
  <c r="B497" i="14"/>
  <c r="A497" i="14" s="1"/>
  <c r="B53" i="14"/>
  <c r="A53" i="14" s="1"/>
  <c r="B588" i="14"/>
  <c r="A588" i="14" s="1"/>
  <c r="B95" i="14"/>
  <c r="A95" i="14" s="1"/>
  <c r="B370" i="14"/>
  <c r="A370" i="14" s="1"/>
  <c r="B927" i="14"/>
  <c r="A927" i="14" s="1"/>
  <c r="B121" i="14"/>
  <c r="A121" i="14" s="1"/>
  <c r="B706" i="14"/>
  <c r="A706" i="14" s="1"/>
  <c r="B146" i="14"/>
  <c r="A146" i="14" s="1"/>
  <c r="B356" i="14"/>
  <c r="A356" i="14" s="1"/>
  <c r="B1239" i="14"/>
  <c r="A1239" i="14" s="1"/>
  <c r="B35" i="14"/>
  <c r="A35" i="14" s="1"/>
  <c r="B240" i="14"/>
  <c r="A240" i="14" s="1"/>
  <c r="B680" i="14"/>
  <c r="A680" i="14" s="1"/>
  <c r="B1643" i="14"/>
  <c r="A1643" i="14" s="1"/>
  <c r="B127" i="14"/>
  <c r="A127" i="14" s="1"/>
  <c r="B421" i="14"/>
  <c r="A421" i="14" s="1"/>
  <c r="B381" i="14"/>
  <c r="A381" i="14" s="1"/>
  <c r="B128" i="14"/>
  <c r="A128" i="14" s="1"/>
  <c r="B438" i="14"/>
  <c r="A438" i="14" s="1"/>
  <c r="B1079" i="14"/>
  <c r="A1079" i="14" s="1"/>
  <c r="B109" i="14"/>
  <c r="A109" i="14" s="1"/>
  <c r="B408" i="14"/>
  <c r="A408" i="14" s="1"/>
  <c r="B1983" i="14"/>
  <c r="A1983" i="14" s="1"/>
  <c r="B120" i="14"/>
  <c r="A120" i="14" s="1"/>
  <c r="B409" i="14"/>
  <c r="A409" i="14" s="1"/>
  <c r="B905" i="14"/>
  <c r="A905" i="14" s="1"/>
  <c r="B76" i="14"/>
  <c r="A76" i="14" s="1"/>
  <c r="B348" i="14"/>
  <c r="A348" i="14" s="1"/>
  <c r="B1342" i="14"/>
  <c r="A1342" i="14" s="1"/>
  <c r="B397" i="14"/>
  <c r="A397" i="14" s="1"/>
  <c r="B541" i="14"/>
  <c r="A541" i="14" s="1"/>
  <c r="B685" i="14"/>
  <c r="A685" i="14" s="1"/>
  <c r="B789" i="14"/>
  <c r="A789" i="14" s="1"/>
  <c r="B875" i="14"/>
  <c r="A875" i="14" s="1"/>
  <c r="B961" i="14"/>
  <c r="A961" i="14" s="1"/>
  <c r="B1123" i="14"/>
  <c r="A1123" i="14" s="1"/>
  <c r="B1288" i="14"/>
  <c r="A1288" i="14" s="1"/>
  <c r="B1859" i="14"/>
  <c r="A1859" i="14" s="1"/>
  <c r="B149" i="14"/>
  <c r="A149" i="14" s="1"/>
  <c r="B293" i="14"/>
  <c r="A293" i="14" s="1"/>
  <c r="B437" i="14"/>
  <c r="A437" i="14" s="1"/>
  <c r="B581" i="14"/>
  <c r="A581" i="14" s="1"/>
  <c r="B725" i="14"/>
  <c r="A725" i="14" s="1"/>
  <c r="B1155" i="14"/>
  <c r="A1155" i="14" s="1"/>
  <c r="B1326" i="14"/>
  <c r="A1326" i="14" s="1"/>
  <c r="B26" i="14"/>
  <c r="A26" i="14" s="1"/>
  <c r="B105" i="14"/>
  <c r="A105" i="14" s="1"/>
  <c r="B249" i="14"/>
  <c r="A249" i="14" s="1"/>
  <c r="B393" i="14"/>
  <c r="A393" i="14" s="1"/>
  <c r="B537" i="14"/>
  <c r="A537" i="14" s="1"/>
  <c r="B681" i="14"/>
  <c r="A681" i="14" s="1"/>
  <c r="B791" i="14"/>
  <c r="A791" i="14" s="1"/>
  <c r="B877" i="14"/>
  <c r="A877" i="14" s="1"/>
  <c r="B964" i="14"/>
  <c r="A964" i="14" s="1"/>
  <c r="B1137" i="14"/>
  <c r="A1137" i="14" s="1"/>
  <c r="B1302" i="14"/>
  <c r="A1302" i="14" s="1"/>
  <c r="B1877" i="14"/>
  <c r="A1877" i="14" s="1"/>
  <c r="B197" i="14"/>
  <c r="A197" i="14" s="1"/>
  <c r="B341" i="14"/>
  <c r="A341" i="14" s="1"/>
  <c r="B485" i="14"/>
  <c r="A485" i="14" s="1"/>
  <c r="B629" i="14"/>
  <c r="A629" i="14" s="1"/>
  <c r="B1072" i="14"/>
  <c r="A1072" i="14" s="1"/>
  <c r="B1210" i="14"/>
  <c r="A1210" i="14" s="1"/>
  <c r="B1650" i="14"/>
  <c r="A1650" i="14" s="1"/>
  <c r="B479" i="14"/>
  <c r="A479" i="14" s="1"/>
  <c r="B623" i="14"/>
  <c r="A623" i="14" s="1"/>
  <c r="B749" i="14"/>
  <c r="A749" i="14" s="1"/>
  <c r="B835" i="14"/>
  <c r="A835" i="14" s="1"/>
  <c r="B922" i="14"/>
  <c r="A922" i="14" s="1"/>
  <c r="B1008" i="14"/>
  <c r="A1008" i="14" s="1"/>
  <c r="B1180" i="14"/>
  <c r="A1180" i="14" s="1"/>
  <c r="B1360" i="14"/>
  <c r="A1360" i="14" s="1"/>
  <c r="B2744" i="14"/>
  <c r="A2744" i="14" s="1"/>
  <c r="B375" i="14"/>
  <c r="A375" i="14" s="1"/>
  <c r="B519" i="14"/>
  <c r="A519" i="14" s="1"/>
  <c r="B663" i="14"/>
  <c r="A663" i="14" s="1"/>
  <c r="B1083" i="14"/>
  <c r="A1083" i="14" s="1"/>
  <c r="B1222" i="14"/>
  <c r="A1222" i="14" s="1"/>
  <c r="B1696" i="14"/>
  <c r="A1696" i="14" s="1"/>
  <c r="B480" i="14"/>
  <c r="A480" i="14" s="1"/>
  <c r="B624" i="14"/>
  <c r="A624" i="14" s="1"/>
  <c r="B750" i="14"/>
  <c r="A750" i="14" s="1"/>
  <c r="B837" i="14"/>
  <c r="A837" i="14" s="1"/>
  <c r="B923" i="14"/>
  <c r="A923" i="14" s="1"/>
  <c r="B1009" i="14"/>
  <c r="A1009" i="14" s="1"/>
  <c r="B1254" i="14"/>
  <c r="A1254" i="14" s="1"/>
  <c r="B180" i="14"/>
  <c r="A180" i="14" s="1"/>
  <c r="B1868" i="14"/>
  <c r="A1868" i="14" s="1"/>
  <c r="B231" i="14"/>
  <c r="A231" i="14" s="1"/>
  <c r="B1146" i="14"/>
  <c r="A1146" i="14" s="1"/>
  <c r="B897" i="14"/>
  <c r="A897" i="14" s="1"/>
  <c r="B614" i="14"/>
  <c r="A614" i="14" s="1"/>
  <c r="B396" i="14"/>
  <c r="A396" i="14" s="1"/>
  <c r="B165" i="14"/>
  <c r="A165" i="14" s="1"/>
  <c r="B25" i="14"/>
  <c r="A25" i="14" s="1"/>
  <c r="B43" i="14"/>
  <c r="A43" i="14" s="1"/>
  <c r="B1207" i="14"/>
  <c r="A1207" i="14" s="1"/>
  <c r="B904" i="14"/>
  <c r="A904" i="14" s="1"/>
  <c r="B627" i="14"/>
  <c r="A627" i="14" s="1"/>
  <c r="B733" i="14"/>
  <c r="A733" i="14" s="1"/>
  <c r="B1055" i="14"/>
  <c r="A1055" i="14" s="1"/>
  <c r="B18" i="14"/>
  <c r="A18" i="14" s="1"/>
  <c r="B2168" i="14"/>
  <c r="A2168" i="14" s="1"/>
  <c r="B212" i="14"/>
  <c r="A212" i="14" s="1"/>
  <c r="B85" i="14"/>
  <c r="A85" i="14" s="1"/>
  <c r="B225" i="14"/>
  <c r="A225" i="14" s="1"/>
  <c r="B523" i="14"/>
  <c r="A523" i="14" s="1"/>
  <c r="B790" i="14"/>
  <c r="A790" i="14" s="1"/>
  <c r="B386" i="14"/>
  <c r="A386" i="14" s="1"/>
  <c r="B970" i="14"/>
  <c r="A970" i="14" s="1"/>
  <c r="B747" i="14"/>
  <c r="A747" i="14" s="1"/>
  <c r="B155" i="14"/>
  <c r="A155" i="14" s="1"/>
  <c r="B372" i="14"/>
  <c r="A372" i="14" s="1"/>
  <c r="B1301" i="14"/>
  <c r="A1301" i="14" s="1"/>
  <c r="B42" i="14"/>
  <c r="A42" i="14" s="1"/>
  <c r="B251" i="14"/>
  <c r="A251" i="14" s="1"/>
  <c r="B719" i="14"/>
  <c r="A719" i="14" s="1"/>
  <c r="B1923" i="14"/>
  <c r="A1923" i="14" s="1"/>
  <c r="B137" i="14"/>
  <c r="A137" i="14" s="1"/>
  <c r="B455" i="14"/>
  <c r="A455" i="14" s="1"/>
  <c r="B22" i="14"/>
  <c r="A22" i="14" s="1"/>
  <c r="B167" i="14"/>
  <c r="A167" i="14" s="1"/>
  <c r="B457" i="14"/>
  <c r="A457" i="14" s="1"/>
  <c r="B1135" i="14"/>
  <c r="A1135" i="14" s="1"/>
  <c r="B129" i="14"/>
  <c r="A129" i="14" s="1"/>
  <c r="B440" i="14"/>
  <c r="A440" i="14" s="1"/>
  <c r="B2659" i="14"/>
  <c r="A2659" i="14" s="1"/>
  <c r="B130" i="14"/>
  <c r="A130" i="14" s="1"/>
  <c r="B425" i="14"/>
  <c r="A425" i="14" s="1"/>
  <c r="B948" i="14"/>
  <c r="A948" i="14" s="1"/>
  <c r="B84" i="14"/>
  <c r="A84" i="14" s="1"/>
  <c r="B379" i="14"/>
  <c r="A379" i="14" s="1"/>
  <c r="B1724" i="14"/>
  <c r="A1724" i="14" s="1"/>
  <c r="B404" i="14"/>
  <c r="A404" i="14" s="1"/>
  <c r="B548" i="14"/>
  <c r="A548" i="14" s="1"/>
  <c r="B692" i="14"/>
  <c r="A692" i="14" s="1"/>
  <c r="B796" i="14"/>
  <c r="A796" i="14" s="1"/>
  <c r="B882" i="14"/>
  <c r="A882" i="14" s="1"/>
  <c r="B969" i="14"/>
  <c r="A969" i="14" s="1"/>
  <c r="B1134" i="14"/>
  <c r="A1134" i="14" s="1"/>
  <c r="B1309" i="14"/>
  <c r="A1309" i="14" s="1"/>
  <c r="B1914" i="14"/>
  <c r="A1914" i="14" s="1"/>
  <c r="B162" i="14"/>
  <c r="A162" i="14" s="1"/>
  <c r="B306" i="14"/>
  <c r="A306" i="14" s="1"/>
  <c r="B450" i="14"/>
  <c r="A450" i="14" s="1"/>
  <c r="B594" i="14"/>
  <c r="A594" i="14" s="1"/>
  <c r="B1020" i="14"/>
  <c r="A1020" i="14" s="1"/>
  <c r="B1165" i="14"/>
  <c r="A1165" i="14" s="1"/>
  <c r="B1339" i="14"/>
  <c r="A1339" i="14" s="1"/>
  <c r="B32" i="14"/>
  <c r="A32" i="14" s="1"/>
  <c r="B118" i="14"/>
  <c r="A118" i="14" s="1"/>
  <c r="B262" i="14"/>
  <c r="A262" i="14" s="1"/>
  <c r="B406" i="14"/>
  <c r="A406" i="14" s="1"/>
  <c r="B550" i="14"/>
  <c r="A550" i="14" s="1"/>
  <c r="B694" i="14"/>
  <c r="A694" i="14" s="1"/>
  <c r="B798" i="14"/>
  <c r="A798" i="14" s="1"/>
  <c r="B885" i="14"/>
  <c r="A885" i="14" s="1"/>
  <c r="B971" i="14"/>
  <c r="A971" i="14" s="1"/>
  <c r="B1147" i="14"/>
  <c r="A1147" i="14" s="1"/>
  <c r="B1329" i="14"/>
  <c r="A1329" i="14" s="1"/>
  <c r="B2275" i="14"/>
  <c r="A2275" i="14" s="1"/>
  <c r="B210" i="14"/>
  <c r="A210" i="14" s="1"/>
  <c r="B354" i="14"/>
  <c r="A354" i="14" s="1"/>
  <c r="B498" i="14"/>
  <c r="A498" i="14" s="1"/>
  <c r="B642" i="14"/>
  <c r="A642" i="14" s="1"/>
  <c r="B1081" i="14"/>
  <c r="A1081" i="14" s="1"/>
  <c r="B1241" i="14"/>
  <c r="A1241" i="14" s="1"/>
  <c r="B1689" i="14"/>
  <c r="A1689" i="14" s="1"/>
  <c r="B492" i="14"/>
  <c r="A492" i="14" s="1"/>
  <c r="B636" i="14"/>
  <c r="A636" i="14" s="1"/>
  <c r="B756" i="14"/>
  <c r="A756" i="14" s="1"/>
  <c r="B843" i="14"/>
  <c r="A843" i="14" s="1"/>
  <c r="B929" i="14"/>
  <c r="A929" i="14" s="1"/>
  <c r="B1015" i="14"/>
  <c r="A1015" i="14" s="1"/>
  <c r="B1211" i="14"/>
  <c r="A1211" i="14" s="1"/>
  <c r="B1392" i="14"/>
  <c r="A1392" i="14" s="1"/>
  <c r="B3147" i="14"/>
  <c r="A3147" i="14" s="1"/>
  <c r="B388" i="14"/>
  <c r="A388" i="14" s="1"/>
  <c r="B532" i="14"/>
  <c r="A532" i="14" s="1"/>
  <c r="B676" i="14"/>
  <c r="A676" i="14" s="1"/>
  <c r="B1092" i="14"/>
  <c r="A1092" i="14" s="1"/>
  <c r="B1253" i="14"/>
  <c r="A1253" i="14" s="1"/>
  <c r="B1739" i="14"/>
  <c r="A1739" i="14" s="1"/>
  <c r="B493" i="14"/>
  <c r="A493" i="14" s="1"/>
  <c r="B637" i="14"/>
  <c r="A637" i="14" s="1"/>
  <c r="B757" i="14"/>
  <c r="A757" i="14" s="1"/>
  <c r="B844" i="14"/>
  <c r="A844" i="14" s="1"/>
  <c r="B930" i="14"/>
  <c r="A930" i="14" s="1"/>
  <c r="B1017" i="14"/>
  <c r="A1017" i="14" s="1"/>
  <c r="B1264" i="14"/>
  <c r="A1264" i="14" s="1"/>
  <c r="B142" i="14"/>
  <c r="A142" i="14" s="1"/>
  <c r="B919" i="14"/>
  <c r="A919" i="14" s="1"/>
  <c r="B602" i="14"/>
  <c r="A602" i="14" s="1"/>
  <c r="B286" i="14"/>
  <c r="A286" i="14" s="1"/>
  <c r="B288" i="14"/>
  <c r="A288" i="14" s="1"/>
  <c r="B13" i="14"/>
  <c r="A13" i="14" s="1"/>
  <c r="B529" i="14"/>
  <c r="A529" i="14" s="1"/>
  <c r="B641" i="14"/>
  <c r="A641" i="14" s="1"/>
  <c r="B514" i="14"/>
  <c r="A514" i="14" s="1"/>
  <c r="B731" i="14"/>
  <c r="A731" i="14" s="1"/>
  <c r="B195" i="14"/>
  <c r="A195" i="14" s="1"/>
  <c r="B1519" i="14"/>
  <c r="A1519" i="14" s="1"/>
  <c r="B906" i="14"/>
  <c r="A906" i="14" s="1"/>
  <c r="B778" i="14"/>
  <c r="A778" i="14" s="1"/>
  <c r="B46" i="14"/>
  <c r="A46" i="14" s="1"/>
  <c r="B349" i="14"/>
  <c r="A349" i="14" s="1"/>
  <c r="B274" i="14"/>
  <c r="A274" i="14" s="1"/>
  <c r="B912" i="14"/>
  <c r="A912" i="14" s="1"/>
  <c r="B382" i="14"/>
  <c r="A382" i="14" s="1"/>
  <c r="B204" i="14"/>
  <c r="A204" i="14" s="1"/>
  <c r="B93" i="14"/>
  <c r="A93" i="14" s="1"/>
  <c r="B106" i="14"/>
  <c r="A106" i="14" s="1"/>
  <c r="B152" i="14"/>
  <c r="A152" i="14" s="1"/>
  <c r="B224" i="14"/>
  <c r="A224" i="14" s="1"/>
  <c r="B955" i="14"/>
  <c r="A955" i="14" s="1"/>
  <c r="B113" i="14"/>
  <c r="A113" i="14" s="1"/>
  <c r="B429" i="14"/>
  <c r="A429" i="14" s="1"/>
  <c r="B336" i="14"/>
  <c r="A336" i="14" s="1"/>
  <c r="B215" i="14"/>
  <c r="A215" i="14" s="1"/>
  <c r="B628" i="14"/>
  <c r="A628" i="14" s="1"/>
  <c r="B132" i="14"/>
  <c r="A132" i="14" s="1"/>
  <c r="B963" i="14"/>
  <c r="A963" i="14" s="1"/>
  <c r="B145" i="14"/>
  <c r="A145" i="14" s="1"/>
  <c r="B418" i="14"/>
  <c r="A418" i="14" s="1"/>
  <c r="B1013" i="14"/>
  <c r="A1013" i="14" s="1"/>
  <c r="B201" i="14"/>
  <c r="A201" i="14" s="1"/>
  <c r="B833" i="14"/>
  <c r="A833" i="14" s="1"/>
  <c r="B185" i="14"/>
  <c r="A185" i="14" s="1"/>
  <c r="B477" i="14"/>
  <c r="A477" i="14" s="1"/>
  <c r="B1604" i="14"/>
  <c r="A1604" i="14" s="1"/>
  <c r="B49" i="14"/>
  <c r="A49" i="14" s="1"/>
  <c r="B264" i="14"/>
  <c r="A264" i="14" s="1"/>
  <c r="B761" i="14"/>
  <c r="A761" i="14" s="1"/>
  <c r="B2420" i="14"/>
  <c r="A2420" i="14" s="1"/>
  <c r="B147" i="14"/>
  <c r="A147" i="14" s="1"/>
  <c r="B481" i="14"/>
  <c r="A481" i="14" s="1"/>
  <c r="B29" i="14"/>
  <c r="A29" i="14" s="1"/>
  <c r="B178" i="14"/>
  <c r="A178" i="14" s="1"/>
  <c r="B536" i="14"/>
  <c r="A536" i="14" s="1"/>
  <c r="B1197" i="14"/>
  <c r="A1197" i="14" s="1"/>
  <c r="B139" i="14"/>
  <c r="A139" i="14" s="1"/>
  <c r="B458" i="14"/>
  <c r="A458" i="14" s="1"/>
  <c r="B1006" i="14"/>
  <c r="A1006" i="14" s="1"/>
  <c r="B140" i="14"/>
  <c r="A140" i="14" s="1"/>
  <c r="B441" i="14"/>
  <c r="A441" i="14" s="1"/>
  <c r="B991" i="14"/>
  <c r="A991" i="14" s="1"/>
  <c r="B101" i="14"/>
  <c r="A101" i="14" s="1"/>
  <c r="B395" i="14"/>
  <c r="A395" i="14" s="1"/>
  <c r="B273" i="14"/>
  <c r="A273" i="14" s="1"/>
  <c r="B417" i="14"/>
  <c r="A417" i="14" s="1"/>
  <c r="B561" i="14"/>
  <c r="A561" i="14" s="1"/>
  <c r="B705" i="14"/>
  <c r="A705" i="14" s="1"/>
  <c r="B803" i="14"/>
  <c r="A803" i="14" s="1"/>
  <c r="B889" i="14"/>
  <c r="A889" i="14" s="1"/>
  <c r="B976" i="14"/>
  <c r="A976" i="14" s="1"/>
  <c r="B1144" i="14"/>
  <c r="A1144" i="14" s="1"/>
  <c r="B1324" i="14"/>
  <c r="A1324" i="14" s="1"/>
  <c r="B1973" i="14"/>
  <c r="A1973" i="14" s="1"/>
  <c r="B175" i="14"/>
  <c r="A175" i="14" s="1"/>
  <c r="B319" i="14"/>
  <c r="A319" i="14" s="1"/>
  <c r="B463" i="14"/>
  <c r="A463" i="14" s="1"/>
  <c r="B607" i="14"/>
  <c r="A607" i="14" s="1"/>
  <c r="B1036" i="14"/>
  <c r="A1036" i="14" s="1"/>
  <c r="B1176" i="14"/>
  <c r="A1176" i="14" s="1"/>
  <c r="B1354" i="14"/>
  <c r="A1354" i="14" s="1"/>
  <c r="B38" i="14"/>
  <c r="A38" i="14" s="1"/>
  <c r="B131" i="14"/>
  <c r="A131" i="14" s="1"/>
  <c r="B275" i="14"/>
  <c r="A275" i="14" s="1"/>
  <c r="B419" i="14"/>
  <c r="A419" i="14" s="1"/>
  <c r="B563" i="14"/>
  <c r="A563" i="14" s="1"/>
  <c r="B707" i="14"/>
  <c r="A707" i="14" s="1"/>
  <c r="B805" i="14"/>
  <c r="A805" i="14" s="1"/>
  <c r="B892" i="14"/>
  <c r="A892" i="14" s="1"/>
  <c r="B978" i="14"/>
  <c r="A978" i="14" s="1"/>
  <c r="B1158" i="14"/>
  <c r="A1158" i="14" s="1"/>
  <c r="B1344" i="14"/>
  <c r="A1344" i="14" s="1"/>
  <c r="B2701" i="14"/>
  <c r="A2701" i="14" s="1"/>
  <c r="B223" i="14"/>
  <c r="A223" i="14" s="1"/>
  <c r="B367" i="14"/>
  <c r="A367" i="14" s="1"/>
  <c r="B511" i="14"/>
  <c r="A511" i="14" s="1"/>
  <c r="B655" i="14"/>
  <c r="A655" i="14" s="1"/>
  <c r="B1090" i="14"/>
  <c r="A1090" i="14" s="1"/>
  <c r="B1251" i="14"/>
  <c r="A1251" i="14" s="1"/>
  <c r="B1732" i="14"/>
  <c r="A1732" i="14" s="1"/>
  <c r="B505" i="14"/>
  <c r="A505" i="14" s="1"/>
  <c r="B649" i="14"/>
  <c r="A649" i="14" s="1"/>
  <c r="B763" i="14"/>
  <c r="A763" i="14" s="1"/>
  <c r="B850" i="14"/>
  <c r="A850" i="14" s="1"/>
  <c r="B936" i="14"/>
  <c r="A936" i="14" s="1"/>
  <c r="B1031" i="14"/>
  <c r="A1031" i="14" s="1"/>
  <c r="B1221" i="14"/>
  <c r="A1221" i="14" s="1"/>
  <c r="B1428" i="14"/>
  <c r="A1428" i="14" s="1"/>
  <c r="B257" i="14"/>
  <c r="A257" i="14" s="1"/>
  <c r="B401" i="14"/>
  <c r="A401" i="14" s="1"/>
  <c r="B545" i="14"/>
  <c r="A545" i="14" s="1"/>
  <c r="B689" i="14"/>
  <c r="A689" i="14" s="1"/>
  <c r="B1101" i="14"/>
  <c r="A1101" i="14" s="1"/>
  <c r="B1263" i="14"/>
  <c r="A1263" i="14" s="1"/>
  <c r="B1782" i="14"/>
  <c r="A1782" i="14" s="1"/>
  <c r="B500" i="14"/>
  <c r="A500" i="14" s="1"/>
  <c r="B644" i="14"/>
  <c r="A644" i="14" s="1"/>
  <c r="B765" i="14"/>
  <c r="A765" i="14" s="1"/>
  <c r="B851" i="14"/>
  <c r="A851" i="14" s="1"/>
  <c r="B937" i="14"/>
  <c r="A937" i="14" s="1"/>
  <c r="B1041" i="14"/>
  <c r="A1041" i="14" s="1"/>
  <c r="B1295" i="14"/>
  <c r="A1295" i="14" s="1"/>
  <c r="B1061" i="14"/>
  <c r="A1061" i="14" s="1"/>
  <c r="B186" i="14"/>
  <c r="A186" i="14" s="1"/>
  <c r="B484" i="14"/>
  <c r="A484" i="14" s="1"/>
  <c r="B111" i="14"/>
  <c r="A111" i="14" s="1"/>
  <c r="B983" i="14"/>
  <c r="A983" i="14" s="1"/>
  <c r="B1353" i="14"/>
  <c r="A1353" i="14" s="1"/>
  <c r="B182" i="14"/>
  <c r="A182" i="14" s="1"/>
  <c r="B326" i="14"/>
  <c r="A326" i="14" s="1"/>
  <c r="B470" i="14"/>
  <c r="A470" i="14" s="1"/>
  <c r="B432" i="14"/>
  <c r="A432" i="14" s="1"/>
  <c r="B576" i="14"/>
  <c r="A576" i="14" s="1"/>
  <c r="B720" i="14"/>
  <c r="A720" i="14" s="1"/>
  <c r="B813" i="14"/>
  <c r="A813" i="14" s="1"/>
  <c r="B899" i="14"/>
  <c r="A899" i="14" s="1"/>
  <c r="B985" i="14"/>
  <c r="A985" i="14" s="1"/>
  <c r="B1168" i="14"/>
  <c r="A1168" i="14" s="1"/>
  <c r="B1357" i="14"/>
  <c r="A1357" i="14" s="1"/>
  <c r="B3047" i="14"/>
  <c r="A3047" i="14" s="1"/>
  <c r="B230" i="14"/>
  <c r="A230" i="14" s="1"/>
  <c r="B374" i="14"/>
  <c r="A374" i="14" s="1"/>
  <c r="B518" i="14"/>
  <c r="A518" i="14" s="1"/>
  <c r="B662" i="14"/>
  <c r="A662" i="14" s="1"/>
  <c r="B1099" i="14"/>
  <c r="A1099" i="14" s="1"/>
  <c r="B1261" i="14"/>
  <c r="A1261" i="14" s="1"/>
  <c r="B1775" i="14"/>
  <c r="A1775" i="14" s="1"/>
  <c r="B512" i="14"/>
  <c r="A512" i="14" s="1"/>
  <c r="B656" i="14"/>
  <c r="A656" i="14" s="1"/>
  <c r="B771" i="14"/>
  <c r="A771" i="14" s="1"/>
  <c r="B857" i="14"/>
  <c r="A857" i="14" s="1"/>
  <c r="B943" i="14"/>
  <c r="A943" i="14" s="1"/>
  <c r="B1039" i="14"/>
  <c r="A1039" i="14" s="1"/>
  <c r="B1231" i="14"/>
  <c r="A1231" i="14" s="1"/>
  <c r="B1464" i="14"/>
  <c r="A1464" i="14" s="1"/>
  <c r="B270" i="14"/>
  <c r="A270" i="14" s="1"/>
  <c r="B414" i="14"/>
  <c r="A414" i="14" s="1"/>
  <c r="B558" i="14"/>
  <c r="A558" i="14" s="1"/>
  <c r="B702" i="14"/>
  <c r="A702" i="14" s="1"/>
  <c r="B1110" i="14"/>
  <c r="A1110" i="14" s="1"/>
  <c r="B1273" i="14"/>
  <c r="A1273" i="14" s="1"/>
  <c r="B1832" i="14"/>
  <c r="A1832" i="14" s="1"/>
  <c r="B513" i="14"/>
  <c r="A513" i="14" s="1"/>
  <c r="B657" i="14"/>
  <c r="A657" i="14" s="1"/>
  <c r="B772" i="14"/>
  <c r="A772" i="14" s="1"/>
  <c r="B858" i="14"/>
  <c r="A858" i="14" s="1"/>
  <c r="B945" i="14"/>
  <c r="A945" i="14" s="1"/>
  <c r="B1120" i="14"/>
  <c r="A1120" i="14" s="1"/>
  <c r="B1305" i="14"/>
  <c r="A1305" i="14" s="1"/>
  <c r="B1151" i="14"/>
  <c r="A1151" i="14" s="1"/>
  <c r="B1320" i="14"/>
  <c r="A1320" i="14" s="1"/>
  <c r="B1398" i="14"/>
  <c r="A1398" i="14" s="1"/>
  <c r="B3376" i="14"/>
  <c r="A3376" i="14" s="1"/>
  <c r="B330" i="14"/>
  <c r="A330" i="14" s="1"/>
  <c r="B474" i="14"/>
  <c r="A474" i="14" s="1"/>
  <c r="B618" i="14"/>
  <c r="A618" i="14" s="1"/>
  <c r="B1049" i="14"/>
  <c r="A1049" i="14" s="1"/>
  <c r="B1162" i="14"/>
  <c r="A1162" i="14" s="1"/>
  <c r="B1350" i="14"/>
  <c r="A1350" i="14" s="1"/>
  <c r="B2539" i="14"/>
  <c r="A2539" i="14" s="1"/>
  <c r="B671" i="14"/>
  <c r="A671" i="14" s="1"/>
  <c r="B780" i="14"/>
  <c r="A780" i="14" s="1"/>
  <c r="B867" i="14"/>
  <c r="A867" i="14" s="1"/>
  <c r="B953" i="14"/>
  <c r="A953" i="14" s="1"/>
  <c r="B1050" i="14"/>
  <c r="A1050" i="14" s="1"/>
  <c r="B1245" i="14"/>
  <c r="A1245" i="14" s="1"/>
  <c r="B1512" i="14"/>
  <c r="A1512" i="14" s="1"/>
  <c r="B115" i="14"/>
  <c r="A115" i="14" s="1"/>
  <c r="B259" i="14"/>
  <c r="A259" i="14" s="1"/>
  <c r="B403" i="14"/>
  <c r="A403" i="14" s="1"/>
  <c r="B547" i="14"/>
  <c r="A547" i="14" s="1"/>
  <c r="B691" i="14"/>
  <c r="A691" i="14" s="1"/>
  <c r="B1133" i="14"/>
  <c r="A1133" i="14" s="1"/>
  <c r="B1297" i="14"/>
  <c r="A1297" i="14" s="1"/>
  <c r="B2022" i="14"/>
  <c r="A2022" i="14" s="1"/>
  <c r="B1343" i="14"/>
  <c r="A1343" i="14" s="1"/>
  <c r="B1415" i="14"/>
  <c r="A1415" i="14" s="1"/>
  <c r="B1487" i="14"/>
  <c r="A1487" i="14" s="1"/>
  <c r="B1609" i="14"/>
  <c r="A1609" i="14" s="1"/>
  <c r="B1840" i="14"/>
  <c r="A1840" i="14" s="1"/>
  <c r="B2000" i="14"/>
  <c r="A2000" i="14" s="1"/>
  <c r="B2202" i="14"/>
  <c r="A2202" i="14" s="1"/>
  <c r="B2737" i="14"/>
  <c r="A2737" i="14" s="1"/>
  <c r="B1564" i="14"/>
  <c r="A1564" i="14" s="1"/>
  <c r="B1709" i="14"/>
  <c r="A1709" i="14" s="1"/>
  <c r="B1795" i="14"/>
  <c r="A1795" i="14" s="1"/>
  <c r="B2110" i="14"/>
  <c r="A2110" i="14" s="1"/>
  <c r="B2415" i="14"/>
  <c r="A2415" i="14" s="1"/>
  <c r="B1411" i="14"/>
  <c r="A1411" i="14" s="1"/>
  <c r="B1483" i="14"/>
  <c r="A1483" i="14" s="1"/>
  <c r="B1598" i="14"/>
  <c r="A1598" i="14" s="1"/>
  <c r="B1824" i="14"/>
  <c r="A1824" i="14" s="1"/>
  <c r="B1974" i="14"/>
  <c r="A1974" i="14" s="1"/>
  <c r="B2192" i="14"/>
  <c r="A2192" i="14" s="1"/>
  <c r="B3059" i="14"/>
  <c r="A3059" i="14" s="1"/>
  <c r="B1651" i="14"/>
  <c r="A1651" i="14" s="1"/>
  <c r="B1754" i="14"/>
  <c r="A1754" i="14" s="1"/>
  <c r="B2014" i="14"/>
  <c r="A2014" i="14" s="1"/>
  <c r="B2428" i="14"/>
  <c r="A2428" i="14" s="1"/>
  <c r="B752" i="14"/>
  <c r="A752" i="14" s="1"/>
  <c r="B824" i="14"/>
  <c r="A824" i="14" s="1"/>
  <c r="B896" i="14"/>
  <c r="A896" i="14" s="1"/>
  <c r="B968" i="14"/>
  <c r="A968" i="14" s="1"/>
  <c r="B1040" i="14"/>
  <c r="A1040" i="14" s="1"/>
  <c r="B1112" i="14"/>
  <c r="A1112" i="14" s="1"/>
  <c r="B1184" i="14"/>
  <c r="A1184" i="14" s="1"/>
  <c r="B1256" i="14"/>
  <c r="A1256" i="14" s="1"/>
  <c r="B1328" i="14"/>
  <c r="A1328" i="14" s="1"/>
  <c r="B1400" i="14"/>
  <c r="A1400" i="14" s="1"/>
  <c r="B1472" i="14"/>
  <c r="A1472" i="14" s="1"/>
  <c r="B1573" i="14"/>
  <c r="A1573" i="14" s="1"/>
  <c r="B1807" i="14"/>
  <c r="A1807" i="14" s="1"/>
  <c r="B1927" i="14"/>
  <c r="A1927" i="14" s="1"/>
  <c r="B2224" i="14"/>
  <c r="A2224" i="14" s="1"/>
  <c r="B2857" i="14"/>
  <c r="A2857" i="14" s="1"/>
  <c r="B1600" i="14"/>
  <c r="A1600" i="14" s="1"/>
  <c r="B1727" i="14"/>
  <c r="A1727" i="14" s="1"/>
  <c r="B1844" i="14"/>
  <c r="A1844" i="14" s="1"/>
  <c r="B2055" i="14"/>
  <c r="A2055" i="14" s="1"/>
  <c r="B2395" i="14"/>
  <c r="A2395" i="14" s="1"/>
  <c r="B1407" i="14"/>
  <c r="A1407" i="14" s="1"/>
  <c r="B1479" i="14"/>
  <c r="A1479" i="14" s="1"/>
  <c r="B1587" i="14"/>
  <c r="A1587" i="14" s="1"/>
  <c r="B1818" i="14"/>
  <c r="A1818" i="14" s="1"/>
  <c r="B1948" i="14"/>
  <c r="A1948" i="14" s="1"/>
  <c r="B2197" i="14"/>
  <c r="A2197" i="14" s="1"/>
  <c r="B2868" i="14"/>
  <c r="A2868" i="14" s="1"/>
  <c r="B1588" i="14"/>
  <c r="A1588" i="14" s="1"/>
  <c r="B1721" i="14"/>
  <c r="A1721" i="14" s="1"/>
  <c r="B1920" i="14"/>
  <c r="A1920" i="14" s="1"/>
  <c r="B2129" i="14"/>
  <c r="A2129" i="14" s="1"/>
  <c r="B2638" i="14"/>
  <c r="A2638" i="14" s="1"/>
  <c r="B1402" i="14"/>
  <c r="A1402" i="14" s="1"/>
  <c r="B1474" i="14"/>
  <c r="A1474" i="14" s="1"/>
  <c r="B1582" i="14"/>
  <c r="A1582" i="14" s="1"/>
  <c r="B1819" i="14"/>
  <c r="A1819" i="14" s="1"/>
  <c r="B1960" i="14"/>
  <c r="A1960" i="14" s="1"/>
  <c r="B2175" i="14"/>
  <c r="A2175" i="14" s="1"/>
  <c r="B2879" i="14"/>
  <c r="A2879" i="14" s="1"/>
  <c r="B1602" i="14"/>
  <c r="A1602" i="14" s="1"/>
  <c r="B1729" i="14"/>
  <c r="A1729" i="14" s="1"/>
  <c r="B1838" i="14"/>
  <c r="A1838" i="14" s="1"/>
  <c r="B2068" i="14"/>
  <c r="A2068" i="14" s="1"/>
  <c r="B2295" i="14"/>
  <c r="A2295" i="14" s="1"/>
  <c r="B1917" i="14"/>
  <c r="A1917" i="14" s="1"/>
  <c r="B2061" i="14"/>
  <c r="A2061" i="14" s="1"/>
  <c r="B2205" i="14"/>
  <c r="A2205" i="14" s="1"/>
  <c r="B2349" i="14"/>
  <c r="A2349" i="14" s="1"/>
  <c r="B2493" i="14"/>
  <c r="A2493" i="14" s="1"/>
  <c r="B2637" i="14"/>
  <c r="A2637" i="14" s="1"/>
  <c r="B2880" i="14"/>
  <c r="A2880" i="14" s="1"/>
  <c r="B3024" i="14"/>
  <c r="A3024" i="14" s="1"/>
  <c r="B4094" i="14"/>
  <c r="A4094" i="14" s="1"/>
  <c r="B2042" i="14"/>
  <c r="A2042" i="14" s="1"/>
  <c r="B2186" i="14"/>
  <c r="A2186" i="14" s="1"/>
  <c r="B2330" i="14"/>
  <c r="A2330" i="14" s="1"/>
  <c r="B2474" i="14"/>
  <c r="A2474" i="14" s="1"/>
  <c r="B2618" i="14"/>
  <c r="A2618" i="14" s="1"/>
  <c r="B3106" i="14"/>
  <c r="A3106" i="14" s="1"/>
  <c r="B1719" i="14"/>
  <c r="A1719" i="14" s="1"/>
  <c r="B1791" i="14"/>
  <c r="A1791" i="14" s="1"/>
  <c r="B1863" i="14"/>
  <c r="A1863" i="14" s="1"/>
  <c r="B1971" i="14"/>
  <c r="A1971" i="14" s="1"/>
  <c r="B2115" i="14"/>
  <c r="A2115" i="14" s="1"/>
  <c r="B2259" i="14"/>
  <c r="A2259" i="14" s="1"/>
  <c r="B2403" i="14"/>
  <c r="A2403" i="14" s="1"/>
  <c r="B2547" i="14"/>
  <c r="A2547" i="14" s="1"/>
  <c r="B2668" i="14"/>
  <c r="A2668" i="14" s="1"/>
  <c r="B2762" i="14"/>
  <c r="A2762" i="14" s="1"/>
  <c r="B2894" i="14"/>
  <c r="A2894" i="14" s="1"/>
  <c r="B3038" i="14"/>
  <c r="A3038" i="14" s="1"/>
  <c r="B1906" i="14"/>
  <c r="A1906" i="14" s="1"/>
  <c r="B2050" i="14"/>
  <c r="A2050" i="14" s="1"/>
  <c r="B2662" i="14"/>
  <c r="A2662" i="14" s="1"/>
  <c r="B2516" i="14"/>
  <c r="A2516" i="14" s="1"/>
  <c r="B2743" i="14"/>
  <c r="A2743" i="14" s="1"/>
  <c r="B3049" i="14"/>
  <c r="A3049" i="14" s="1"/>
  <c r="B4202" i="14"/>
  <c r="A4202" i="14" s="1"/>
  <c r="B1434" i="14"/>
  <c r="A1434" i="14" s="1"/>
  <c r="B199" i="14"/>
  <c r="A199" i="14" s="1"/>
  <c r="B343" i="14"/>
  <c r="A343" i="14" s="1"/>
  <c r="B487" i="14"/>
  <c r="A487" i="14" s="1"/>
  <c r="B631" i="14"/>
  <c r="A631" i="14" s="1"/>
  <c r="B1057" i="14"/>
  <c r="A1057" i="14" s="1"/>
  <c r="B1193" i="14"/>
  <c r="A1193" i="14" s="1"/>
  <c r="B1363" i="14"/>
  <c r="A1363" i="14" s="1"/>
  <c r="B2794" i="14"/>
  <c r="A2794" i="14" s="1"/>
  <c r="B684" i="14"/>
  <c r="A684" i="14" s="1"/>
  <c r="B787" i="14"/>
  <c r="A787" i="14" s="1"/>
  <c r="B874" i="14"/>
  <c r="A874" i="14" s="1"/>
  <c r="B960" i="14"/>
  <c r="A960" i="14" s="1"/>
  <c r="B1067" i="14"/>
  <c r="A1067" i="14" s="1"/>
  <c r="B1255" i="14"/>
  <c r="A1255" i="14" s="1"/>
  <c r="B1551" i="14"/>
  <c r="A1551" i="14" s="1"/>
  <c r="B122" i="14"/>
  <c r="A122" i="14" s="1"/>
  <c r="B266" i="14"/>
  <c r="A266" i="14" s="1"/>
  <c r="B410" i="14"/>
  <c r="A410" i="14" s="1"/>
  <c r="B554" i="14"/>
  <c r="A554" i="14" s="1"/>
  <c r="B698" i="14"/>
  <c r="A698" i="14" s="1"/>
  <c r="B1143" i="14"/>
  <c r="A1143" i="14" s="1"/>
  <c r="B1323" i="14"/>
  <c r="A1323" i="14" s="1"/>
  <c r="B2081" i="14"/>
  <c r="A2081" i="14" s="1"/>
  <c r="B1349" i="14"/>
  <c r="A1349" i="14" s="1"/>
  <c r="B1421" i="14"/>
  <c r="A1421" i="14" s="1"/>
  <c r="B1493" i="14"/>
  <c r="A1493" i="14" s="1"/>
  <c r="B1622" i="14"/>
  <c r="A1622" i="14" s="1"/>
  <c r="B1848" i="14"/>
  <c r="A1848" i="14" s="1"/>
  <c r="B2011" i="14"/>
  <c r="A2011" i="14" s="1"/>
  <c r="B2216" i="14"/>
  <c r="A2216" i="14" s="1"/>
  <c r="B2784" i="14"/>
  <c r="A2784" i="14" s="1"/>
  <c r="B1577" i="14"/>
  <c r="A1577" i="14" s="1"/>
  <c r="B1716" i="14"/>
  <c r="A1716" i="14" s="1"/>
  <c r="B1922" i="14"/>
  <c r="A1922" i="14" s="1"/>
  <c r="B2120" i="14"/>
  <c r="A2120" i="14" s="1"/>
  <c r="B2454" i="14"/>
  <c r="A2454" i="14" s="1"/>
  <c r="B1417" i="14"/>
  <c r="A1417" i="14" s="1"/>
  <c r="B1489" i="14"/>
  <c r="A1489" i="14" s="1"/>
  <c r="B1611" i="14"/>
  <c r="A1611" i="14" s="1"/>
  <c r="B1834" i="14"/>
  <c r="A1834" i="14" s="1"/>
  <c r="B1985" i="14"/>
  <c r="A1985" i="14" s="1"/>
  <c r="B2237" i="14"/>
  <c r="A2237" i="14" s="1"/>
  <c r="B1520" i="14"/>
  <c r="A1520" i="14" s="1"/>
  <c r="B1664" i="14"/>
  <c r="A1664" i="14" s="1"/>
  <c r="B1762" i="14"/>
  <c r="A1762" i="14" s="1"/>
  <c r="B2025" i="14"/>
  <c r="A2025" i="14" s="1"/>
  <c r="B2467" i="14"/>
  <c r="A2467" i="14" s="1"/>
  <c r="B758" i="14"/>
  <c r="A758" i="14" s="1"/>
  <c r="B830" i="14"/>
  <c r="A830" i="14" s="1"/>
  <c r="B902" i="14"/>
  <c r="A902" i="14" s="1"/>
  <c r="B974" i="14"/>
  <c r="A974" i="14" s="1"/>
  <c r="B1046" i="14"/>
  <c r="A1046" i="14" s="1"/>
  <c r="B1118" i="14"/>
  <c r="A1118" i="14" s="1"/>
  <c r="B1190" i="14"/>
  <c r="A1190" i="14" s="1"/>
  <c r="B1262" i="14"/>
  <c r="A1262" i="14" s="1"/>
  <c r="B1334" i="14"/>
  <c r="A1334" i="14" s="1"/>
  <c r="B1406" i="14"/>
  <c r="A1406" i="14" s="1"/>
  <c r="B1478" i="14"/>
  <c r="A1478" i="14" s="1"/>
  <c r="B1586" i="14"/>
  <c r="A1586" i="14" s="1"/>
  <c r="B1817" i="14"/>
  <c r="A1817" i="14" s="1"/>
  <c r="B1936" i="14"/>
  <c r="A1936" i="14" s="1"/>
  <c r="B2240" i="14"/>
  <c r="A2240" i="14" s="1"/>
  <c r="B2927" i="14"/>
  <c r="A2927" i="14" s="1"/>
  <c r="B1613" i="14"/>
  <c r="A1613" i="14" s="1"/>
  <c r="B1734" i="14"/>
  <c r="A1734" i="14" s="1"/>
  <c r="B1862" i="14"/>
  <c r="A1862" i="14" s="1"/>
  <c r="B2065" i="14"/>
  <c r="A2065" i="14" s="1"/>
  <c r="B2513" i="14"/>
  <c r="A2513" i="14" s="1"/>
  <c r="B1413" i="14"/>
  <c r="A1413" i="14" s="1"/>
  <c r="B1485" i="14"/>
  <c r="A1485" i="14" s="1"/>
  <c r="B1594" i="14"/>
  <c r="A1594" i="14" s="1"/>
  <c r="B1828" i="14"/>
  <c r="A1828" i="14" s="1"/>
  <c r="B1959" i="14"/>
  <c r="A1959" i="14" s="1"/>
  <c r="B2211" i="14"/>
  <c r="A2211" i="14" s="1"/>
  <c r="B2939" i="14"/>
  <c r="A2939" i="14" s="1"/>
  <c r="B1601" i="14"/>
  <c r="A1601" i="14" s="1"/>
  <c r="B1728" i="14"/>
  <c r="A1728" i="14" s="1"/>
  <c r="B1929" i="14"/>
  <c r="A1929" i="14" s="1"/>
  <c r="B2139" i="14"/>
  <c r="A2139" i="14" s="1"/>
  <c r="B2681" i="14"/>
  <c r="A2681" i="14" s="1"/>
  <c r="B1408" i="14"/>
  <c r="A1408" i="14" s="1"/>
  <c r="B1480" i="14"/>
  <c r="A1480" i="14" s="1"/>
  <c r="B1595" i="14"/>
  <c r="A1595" i="14" s="1"/>
  <c r="B1829" i="14"/>
  <c r="A1829" i="14" s="1"/>
  <c r="B1988" i="14"/>
  <c r="A1988" i="14" s="1"/>
  <c r="B2199" i="14"/>
  <c r="A2199" i="14" s="1"/>
  <c r="B2951" i="14"/>
  <c r="A2951" i="14" s="1"/>
  <c r="B1615" i="14"/>
  <c r="A1615" i="14" s="1"/>
  <c r="B1736" i="14"/>
  <c r="A1736" i="14" s="1"/>
  <c r="B1856" i="14"/>
  <c r="A1856" i="14" s="1"/>
  <c r="B2078" i="14"/>
  <c r="A2078" i="14" s="1"/>
  <c r="B2321" i="14"/>
  <c r="A2321" i="14" s="1"/>
  <c r="B1930" i="14"/>
  <c r="A1930" i="14" s="1"/>
  <c r="B2074" i="14"/>
  <c r="A2074" i="14" s="1"/>
  <c r="B2218" i="14"/>
  <c r="A2218" i="14" s="1"/>
  <c r="B2362" i="14"/>
  <c r="A2362" i="14" s="1"/>
  <c r="B2506" i="14"/>
  <c r="A2506" i="14" s="1"/>
  <c r="B2673" i="14"/>
  <c r="A2673" i="14" s="1"/>
  <c r="B2892" i="14"/>
  <c r="A2892" i="14" s="1"/>
  <c r="B3036" i="14"/>
  <c r="A3036" i="14" s="1"/>
  <c r="B1905" i="14"/>
  <c r="A1905" i="14" s="1"/>
  <c r="B2049" i="14"/>
  <c r="A2049" i="14" s="1"/>
  <c r="B2193" i="14"/>
  <c r="A2193" i="14" s="1"/>
  <c r="B2337" i="14"/>
  <c r="A2337" i="14" s="1"/>
  <c r="B2481" i="14"/>
  <c r="A2481" i="14" s="1"/>
  <c r="B2625" i="14"/>
  <c r="A2625" i="14" s="1"/>
  <c r="B3266" i="14"/>
  <c r="A3266" i="14" s="1"/>
  <c r="B1725" i="14"/>
  <c r="A1725" i="14" s="1"/>
  <c r="B1797" i="14"/>
  <c r="A1797" i="14" s="1"/>
  <c r="B1869" i="14"/>
  <c r="A1869" i="14" s="1"/>
  <c r="B1984" i="14"/>
  <c r="A1984" i="14" s="1"/>
  <c r="B2128" i="14"/>
  <c r="A2128" i="14" s="1"/>
  <c r="B2272" i="14"/>
  <c r="A2272" i="14" s="1"/>
  <c r="B2416" i="14"/>
  <c r="A2416" i="14" s="1"/>
  <c r="B2560" i="14"/>
  <c r="A2560" i="14" s="1"/>
  <c r="B2675" i="14"/>
  <c r="A2675" i="14" s="1"/>
  <c r="B2771" i="14"/>
  <c r="A2771" i="14" s="1"/>
  <c r="B2906" i="14"/>
  <c r="A2906" i="14" s="1"/>
  <c r="B3050" i="14"/>
  <c r="A3050" i="14" s="1"/>
  <c r="B1919" i="14"/>
  <c r="A1919" i="14" s="1"/>
  <c r="B2076" i="14"/>
  <c r="A2076" i="14" s="1"/>
  <c r="B2748" i="14"/>
  <c r="A2748" i="14" s="1"/>
  <c r="B2648" i="14"/>
  <c r="A2648" i="14" s="1"/>
  <c r="B2876" i="14"/>
  <c r="A2876" i="14" s="1"/>
  <c r="B3128" i="14"/>
  <c r="A3128" i="14" s="1"/>
  <c r="B3234" i="14"/>
  <c r="A3234" i="14" s="1"/>
  <c r="B1470" i="14"/>
  <c r="A1470" i="14" s="1"/>
  <c r="B206" i="14"/>
  <c r="A206" i="14" s="1"/>
  <c r="B350" i="14"/>
  <c r="A350" i="14" s="1"/>
  <c r="B494" i="14"/>
  <c r="A494" i="14" s="1"/>
  <c r="B638" i="14"/>
  <c r="A638" i="14" s="1"/>
  <c r="B1066" i="14"/>
  <c r="A1066" i="14" s="1"/>
  <c r="B1203" i="14"/>
  <c r="A1203" i="14" s="1"/>
  <c r="B1378" i="14"/>
  <c r="A1378" i="14" s="1"/>
  <c r="B553" i="14"/>
  <c r="A553" i="14" s="1"/>
  <c r="B697" i="14"/>
  <c r="A697" i="14" s="1"/>
  <c r="B795" i="14"/>
  <c r="A795" i="14" s="1"/>
  <c r="B881" i="14"/>
  <c r="A881" i="14" s="1"/>
  <c r="B967" i="14"/>
  <c r="A967" i="14" s="1"/>
  <c r="B1085" i="14"/>
  <c r="A1085" i="14" s="1"/>
  <c r="B1266" i="14"/>
  <c r="A1266" i="14" s="1"/>
  <c r="B1630" i="14"/>
  <c r="A1630" i="14" s="1"/>
  <c r="B135" i="14"/>
  <c r="A135" i="14" s="1"/>
  <c r="B279" i="14"/>
  <c r="A279" i="14" s="1"/>
  <c r="B423" i="14"/>
  <c r="A423" i="14" s="1"/>
  <c r="B567" i="14"/>
  <c r="A567" i="14" s="1"/>
  <c r="B711" i="14"/>
  <c r="A711" i="14" s="1"/>
  <c r="B1153" i="14"/>
  <c r="A1153" i="14" s="1"/>
  <c r="B1338" i="14"/>
  <c r="A1338" i="14" s="1"/>
  <c r="B2145" i="14"/>
  <c r="A2145" i="14" s="1"/>
  <c r="B1355" i="14"/>
  <c r="A1355" i="14" s="1"/>
  <c r="B1427" i="14"/>
  <c r="A1427" i="14" s="1"/>
  <c r="B1499" i="14"/>
  <c r="A1499" i="14" s="1"/>
  <c r="B1635" i="14"/>
  <c r="A1635" i="14" s="1"/>
  <c r="B1858" i="14"/>
  <c r="A1858" i="14" s="1"/>
  <c r="B2020" i="14"/>
  <c r="A2020" i="14" s="1"/>
  <c r="B2249" i="14"/>
  <c r="A2249" i="14" s="1"/>
  <c r="B2832" i="14"/>
  <c r="A2832" i="14" s="1"/>
  <c r="B1590" i="14"/>
  <c r="A1590" i="14" s="1"/>
  <c r="B1723" i="14"/>
  <c r="A1723" i="14" s="1"/>
  <c r="B1933" i="14"/>
  <c r="A1933" i="14" s="1"/>
  <c r="B2143" i="14"/>
  <c r="A2143" i="14" s="1"/>
  <c r="B2572" i="14"/>
  <c r="A2572" i="14" s="1"/>
  <c r="B1423" i="14"/>
  <c r="A1423" i="14" s="1"/>
  <c r="B1495" i="14"/>
  <c r="A1495" i="14" s="1"/>
  <c r="B1618" i="14"/>
  <c r="A1618" i="14" s="1"/>
  <c r="B1842" i="14"/>
  <c r="A1842" i="14" s="1"/>
  <c r="B2024" i="14"/>
  <c r="A2024" i="14" s="1"/>
  <c r="B2356" i="14"/>
  <c r="A2356" i="14" s="1"/>
  <c r="B1533" i="14"/>
  <c r="A1533" i="14" s="1"/>
  <c r="B1677" i="14"/>
  <c r="A1677" i="14" s="1"/>
  <c r="B1769" i="14"/>
  <c r="A1769" i="14" s="1"/>
  <c r="B2053" i="14"/>
  <c r="A2053" i="14" s="1"/>
  <c r="B2585" i="14"/>
  <c r="A2585" i="14" s="1"/>
  <c r="B764" i="14"/>
  <c r="A764" i="14" s="1"/>
  <c r="B836" i="14"/>
  <c r="A836" i="14" s="1"/>
  <c r="B908" i="14"/>
  <c r="A908" i="14" s="1"/>
  <c r="B980" i="14"/>
  <c r="A980" i="14" s="1"/>
  <c r="B1052" i="14"/>
  <c r="A1052" i="14" s="1"/>
  <c r="B1124" i="14"/>
  <c r="A1124" i="14" s="1"/>
  <c r="B1196" i="14"/>
  <c r="A1196" i="14" s="1"/>
  <c r="B1268" i="14"/>
  <c r="A1268" i="14" s="1"/>
  <c r="B1340" i="14"/>
  <c r="A1340" i="14" s="1"/>
  <c r="B1412" i="14"/>
  <c r="A1412" i="14" s="1"/>
  <c r="B1484" i="14"/>
  <c r="A1484" i="14" s="1"/>
  <c r="B1599" i="14"/>
  <c r="A1599" i="14" s="1"/>
  <c r="B1825" i="14"/>
  <c r="A1825" i="14" s="1"/>
  <c r="B1947" i="14"/>
  <c r="A1947" i="14" s="1"/>
  <c r="B2283" i="14"/>
  <c r="A2283" i="14" s="1"/>
  <c r="B2999" i="14"/>
  <c r="A2999" i="14" s="1"/>
  <c r="B1626" i="14"/>
  <c r="A1626" i="14" s="1"/>
  <c r="B1741" i="14"/>
  <c r="A1741" i="14" s="1"/>
  <c r="B1880" i="14"/>
  <c r="A1880" i="14" s="1"/>
  <c r="B2085" i="14"/>
  <c r="A2085" i="14" s="1"/>
  <c r="B2552" i="14"/>
  <c r="A2552" i="14" s="1"/>
  <c r="B1419" i="14"/>
  <c r="A1419" i="14" s="1"/>
  <c r="B1491" i="14"/>
  <c r="A1491" i="14" s="1"/>
  <c r="B1607" i="14"/>
  <c r="A1607" i="14" s="1"/>
  <c r="B1836" i="14"/>
  <c r="A1836" i="14" s="1"/>
  <c r="B1987" i="14"/>
  <c r="A1987" i="14" s="1"/>
  <c r="B2227" i="14"/>
  <c r="A2227" i="14" s="1"/>
  <c r="B3011" i="14"/>
  <c r="A3011" i="14" s="1"/>
  <c r="B1614" i="14"/>
  <c r="A1614" i="14" s="1"/>
  <c r="B1735" i="14"/>
  <c r="A1735" i="14" s="1"/>
  <c r="B1968" i="14"/>
  <c r="A1968" i="14" s="1"/>
  <c r="B2151" i="14"/>
  <c r="A2151" i="14" s="1"/>
  <c r="B2724" i="14"/>
  <c r="A2724" i="14" s="1"/>
  <c r="B1414" i="14"/>
  <c r="A1414" i="14" s="1"/>
  <c r="B1486" i="14"/>
  <c r="A1486" i="14" s="1"/>
  <c r="B1608" i="14"/>
  <c r="A1608" i="14" s="1"/>
  <c r="B1837" i="14"/>
  <c r="A1837" i="14" s="1"/>
  <c r="B1999" i="14"/>
  <c r="A1999" i="14" s="1"/>
  <c r="B2214" i="14"/>
  <c r="A2214" i="14" s="1"/>
  <c r="B3023" i="14"/>
  <c r="A3023" i="14" s="1"/>
  <c r="B1628" i="14"/>
  <c r="A1628" i="14" s="1"/>
  <c r="B1744" i="14"/>
  <c r="A1744" i="14" s="1"/>
  <c r="B1874" i="14"/>
  <c r="A1874" i="14" s="1"/>
  <c r="B2098" i="14"/>
  <c r="A2098" i="14" s="1"/>
  <c r="B2347" i="14"/>
  <c r="A2347" i="14" s="1"/>
  <c r="B1943" i="14"/>
  <c r="A1943" i="14" s="1"/>
  <c r="B2087" i="14"/>
  <c r="A2087" i="14" s="1"/>
  <c r="B2231" i="14"/>
  <c r="A2231" i="14" s="1"/>
  <c r="B2375" i="14"/>
  <c r="A2375" i="14" s="1"/>
  <c r="B2519" i="14"/>
  <c r="A2519" i="14" s="1"/>
  <c r="B2709" i="14"/>
  <c r="A2709" i="14" s="1"/>
  <c r="B2904" i="14"/>
  <c r="A2904" i="14" s="1"/>
  <c r="B3048" i="14"/>
  <c r="A3048" i="14" s="1"/>
  <c r="B1918" i="14"/>
  <c r="A1918" i="14" s="1"/>
  <c r="B2062" i="14"/>
  <c r="A2062" i="14" s="1"/>
  <c r="B2206" i="14"/>
  <c r="A2206" i="14" s="1"/>
  <c r="B2350" i="14"/>
  <c r="A2350" i="14" s="1"/>
  <c r="B2494" i="14"/>
  <c r="A2494" i="14" s="1"/>
  <c r="B2667" i="14"/>
  <c r="A2667" i="14" s="1"/>
  <c r="B3305" i="14"/>
  <c r="A3305" i="14" s="1"/>
  <c r="B1731" i="14"/>
  <c r="A1731" i="14" s="1"/>
  <c r="B1803" i="14"/>
  <c r="A1803" i="14" s="1"/>
  <c r="B1875" i="14"/>
  <c r="A1875" i="14" s="1"/>
  <c r="B1997" i="14"/>
  <c r="A1997" i="14" s="1"/>
  <c r="B2141" i="14"/>
  <c r="A2141" i="14" s="1"/>
  <c r="B2285" i="14"/>
  <c r="A2285" i="14" s="1"/>
  <c r="B2429" i="14"/>
  <c r="A2429" i="14" s="1"/>
  <c r="B2573" i="14"/>
  <c r="A2573" i="14" s="1"/>
  <c r="B2682" i="14"/>
  <c r="A2682" i="14" s="1"/>
  <c r="B2786" i="14"/>
  <c r="A2786" i="14" s="1"/>
  <c r="B2918" i="14"/>
  <c r="A2918" i="14" s="1"/>
  <c r="B3062" i="14"/>
  <c r="A3062" i="14" s="1"/>
  <c r="B1932" i="14"/>
  <c r="A1932" i="14" s="1"/>
  <c r="B2089" i="14"/>
  <c r="A2089" i="14" s="1"/>
  <c r="B2945" i="14"/>
  <c r="A2945" i="14" s="1"/>
  <c r="B2735" i="14"/>
  <c r="A2735" i="14" s="1"/>
  <c r="B3020" i="14"/>
  <c r="A3020" i="14" s="1"/>
  <c r="B3272" i="14"/>
  <c r="A3272" i="14" s="1"/>
  <c r="B3378" i="14"/>
  <c r="A3378" i="14" s="1"/>
  <c r="B1506" i="14"/>
  <c r="A1506" i="14" s="1"/>
  <c r="B219" i="14"/>
  <c r="A219" i="14" s="1"/>
  <c r="B363" i="14"/>
  <c r="A363" i="14" s="1"/>
  <c r="B507" i="14"/>
  <c r="A507" i="14" s="1"/>
  <c r="B651" i="14"/>
  <c r="A651" i="14" s="1"/>
  <c r="B1075" i="14"/>
  <c r="A1075" i="14" s="1"/>
  <c r="B1213" i="14"/>
  <c r="A1213" i="14" s="1"/>
  <c r="B1545" i="14"/>
  <c r="A1545" i="14" s="1"/>
  <c r="B560" i="14"/>
  <c r="A560" i="14" s="1"/>
  <c r="B704" i="14"/>
  <c r="A704" i="14" s="1"/>
  <c r="B802" i="14"/>
  <c r="A802" i="14" s="1"/>
  <c r="B888" i="14"/>
  <c r="A888" i="14" s="1"/>
  <c r="B975" i="14"/>
  <c r="A975" i="14" s="1"/>
  <c r="B1103" i="14"/>
  <c r="A1103" i="14" s="1"/>
  <c r="B1276" i="14"/>
  <c r="A1276" i="14" s="1"/>
  <c r="B1669" i="14"/>
  <c r="A1669" i="14" s="1"/>
  <c r="B148" i="14"/>
  <c r="A148" i="14" s="1"/>
  <c r="B292" i="14"/>
  <c r="A292" i="14" s="1"/>
  <c r="B436" i="14"/>
  <c r="A436" i="14" s="1"/>
  <c r="B580" i="14"/>
  <c r="A580" i="14" s="1"/>
  <c r="B724" i="14"/>
  <c r="A724" i="14" s="1"/>
  <c r="B1164" i="14"/>
  <c r="A1164" i="14" s="1"/>
  <c r="B1351" i="14"/>
  <c r="A1351" i="14" s="1"/>
  <c r="B2355" i="14"/>
  <c r="A2355" i="14" s="1"/>
  <c r="B1361" i="14"/>
  <c r="A1361" i="14" s="1"/>
  <c r="B1433" i="14"/>
  <c r="A1433" i="14" s="1"/>
  <c r="B1505" i="14"/>
  <c r="A1505" i="14" s="1"/>
  <c r="B1642" i="14"/>
  <c r="A1642" i="14" s="1"/>
  <c r="B1866" i="14"/>
  <c r="A1866" i="14" s="1"/>
  <c r="B2031" i="14"/>
  <c r="A2031" i="14" s="1"/>
  <c r="B2296" i="14"/>
  <c r="A2296" i="14" s="1"/>
  <c r="B2891" i="14"/>
  <c r="A2891" i="14" s="1"/>
  <c r="B1603" i="14"/>
  <c r="A1603" i="14" s="1"/>
  <c r="B1730" i="14"/>
  <c r="A1730" i="14" s="1"/>
  <c r="B1942" i="14"/>
  <c r="A1942" i="14" s="1"/>
  <c r="B2155" i="14"/>
  <c r="A2155" i="14" s="1"/>
  <c r="B2611" i="14"/>
  <c r="A2611" i="14" s="1"/>
  <c r="B1429" i="14"/>
  <c r="A1429" i="14" s="1"/>
  <c r="B1501" i="14"/>
  <c r="A1501" i="14" s="1"/>
  <c r="B1631" i="14"/>
  <c r="A1631" i="14" s="1"/>
  <c r="B1852" i="14"/>
  <c r="A1852" i="14" s="1"/>
  <c r="B2033" i="14"/>
  <c r="A2033" i="14" s="1"/>
  <c r="B2427" i="14"/>
  <c r="A2427" i="14" s="1"/>
  <c r="B1540" i="14"/>
  <c r="A1540" i="14" s="1"/>
  <c r="B1684" i="14"/>
  <c r="A1684" i="14" s="1"/>
  <c r="B1776" i="14"/>
  <c r="A1776" i="14" s="1"/>
  <c r="B2064" i="14"/>
  <c r="A2064" i="14" s="1"/>
  <c r="B2624" i="14"/>
  <c r="A2624" i="14" s="1"/>
  <c r="B770" i="14"/>
  <c r="A770" i="14" s="1"/>
  <c r="B842" i="14"/>
  <c r="A842" i="14" s="1"/>
  <c r="B914" i="14"/>
  <c r="A914" i="14" s="1"/>
  <c r="B986" i="14"/>
  <c r="A986" i="14" s="1"/>
  <c r="B1058" i="14"/>
  <c r="A1058" i="14" s="1"/>
  <c r="B1130" i="14"/>
  <c r="A1130" i="14" s="1"/>
  <c r="B1202" i="14"/>
  <c r="A1202" i="14" s="1"/>
  <c r="B1274" i="14"/>
  <c r="A1274" i="14" s="1"/>
  <c r="B1346" i="14"/>
  <c r="A1346" i="14" s="1"/>
  <c r="B1418" i="14"/>
  <c r="A1418" i="14" s="1"/>
  <c r="B1490" i="14"/>
  <c r="A1490" i="14" s="1"/>
  <c r="B1606" i="14"/>
  <c r="A1606" i="14" s="1"/>
  <c r="B1835" i="14"/>
  <c r="A1835" i="14" s="1"/>
  <c r="B1975" i="14"/>
  <c r="A1975" i="14" s="1"/>
  <c r="B2309" i="14"/>
  <c r="A2309" i="14" s="1"/>
  <c r="B3072" i="14"/>
  <c r="A3072" i="14" s="1"/>
  <c r="B1639" i="14"/>
  <c r="A1639" i="14" s="1"/>
  <c r="B1748" i="14"/>
  <c r="A1748" i="14" s="1"/>
  <c r="B1898" i="14"/>
  <c r="A1898" i="14" s="1"/>
  <c r="B2094" i="14"/>
  <c r="A2094" i="14" s="1"/>
  <c r="B2631" i="14"/>
  <c r="A2631" i="14" s="1"/>
  <c r="B1425" i="14"/>
  <c r="A1425" i="14" s="1"/>
  <c r="B1497" i="14"/>
  <c r="A1497" i="14" s="1"/>
  <c r="B1620" i="14"/>
  <c r="A1620" i="14" s="1"/>
  <c r="B1846" i="14"/>
  <c r="A1846" i="14" s="1"/>
  <c r="B1998" i="14"/>
  <c r="A1998" i="14" s="1"/>
  <c r="B2262" i="14"/>
  <c r="A2262" i="14" s="1"/>
  <c r="B3258" i="14"/>
  <c r="A3258" i="14" s="1"/>
  <c r="B1627" i="14"/>
  <c r="A1627" i="14" s="1"/>
  <c r="B1742" i="14"/>
  <c r="A1742" i="14" s="1"/>
  <c r="B1979" i="14"/>
  <c r="A1979" i="14" s="1"/>
  <c r="B2162" i="14"/>
  <c r="A2162" i="14" s="1"/>
  <c r="B2770" i="14"/>
  <c r="A2770" i="14" s="1"/>
  <c r="B1420" i="14"/>
  <c r="A1420" i="14" s="1"/>
  <c r="B1492" i="14"/>
  <c r="A1492" i="14" s="1"/>
  <c r="B1621" i="14"/>
  <c r="A1621" i="14" s="1"/>
  <c r="B1847" i="14"/>
  <c r="A1847" i="14" s="1"/>
  <c r="B2008" i="14"/>
  <c r="A2008" i="14" s="1"/>
  <c r="B2264" i="14"/>
  <c r="A2264" i="14" s="1"/>
  <c r="B3101" i="14"/>
  <c r="A3101" i="14" s="1"/>
  <c r="B1641" i="14"/>
  <c r="A1641" i="14" s="1"/>
  <c r="B1751" i="14"/>
  <c r="A1751" i="14" s="1"/>
  <c r="B1892" i="14"/>
  <c r="A1892" i="14" s="1"/>
  <c r="B2107" i="14"/>
  <c r="A2107" i="14" s="1"/>
  <c r="B2408" i="14"/>
  <c r="A2408" i="14" s="1"/>
  <c r="B1956" i="14"/>
  <c r="A1956" i="14" s="1"/>
  <c r="B2100" i="14"/>
  <c r="A2100" i="14" s="1"/>
  <c r="B2244" i="14"/>
  <c r="A2244" i="14" s="1"/>
  <c r="B2388" i="14"/>
  <c r="A2388" i="14" s="1"/>
  <c r="B2532" i="14"/>
  <c r="A2532" i="14" s="1"/>
  <c r="B2745" i="14"/>
  <c r="A2745" i="14" s="1"/>
  <c r="B2916" i="14"/>
  <c r="A2916" i="14" s="1"/>
  <c r="B3060" i="14"/>
  <c r="A3060" i="14" s="1"/>
  <c r="B1931" i="14"/>
  <c r="A1931" i="14" s="1"/>
  <c r="B2075" i="14"/>
  <c r="A2075" i="14" s="1"/>
  <c r="B2219" i="14"/>
  <c r="A2219" i="14" s="1"/>
  <c r="B2363" i="14"/>
  <c r="A2363" i="14" s="1"/>
  <c r="B2507" i="14"/>
  <c r="A2507" i="14" s="1"/>
  <c r="B2703" i="14"/>
  <c r="A2703" i="14" s="1"/>
  <c r="B3423" i="14"/>
  <c r="A3423" i="14" s="1"/>
  <c r="B1737" i="14"/>
  <c r="A1737" i="14" s="1"/>
  <c r="B1809" i="14"/>
  <c r="A1809" i="14" s="1"/>
  <c r="B1881" i="14"/>
  <c r="A1881" i="14" s="1"/>
  <c r="B2010" i="14"/>
  <c r="A2010" i="14" s="1"/>
  <c r="B2154" i="14"/>
  <c r="A2154" i="14" s="1"/>
  <c r="B2298" i="14"/>
  <c r="A2298" i="14" s="1"/>
  <c r="B2442" i="14"/>
  <c r="A2442" i="14" s="1"/>
  <c r="B2586" i="14"/>
  <c r="A2586" i="14" s="1"/>
  <c r="B2689" i="14"/>
  <c r="A2689" i="14" s="1"/>
  <c r="B2795" i="14"/>
  <c r="A2795" i="14" s="1"/>
  <c r="B2930" i="14"/>
  <c r="A2930" i="14" s="1"/>
  <c r="B3077" i="14"/>
  <c r="A3077" i="14" s="1"/>
  <c r="B1945" i="14"/>
  <c r="A1945" i="14" s="1"/>
  <c r="B2233" i="14"/>
  <c r="A2233" i="14" s="1"/>
  <c r="B3134" i="14"/>
  <c r="A3134" i="14" s="1"/>
  <c r="B3082" i="14"/>
  <c r="A3082" i="14" s="1"/>
  <c r="B3830" i="14"/>
  <c r="A3830" i="14" s="1"/>
  <c r="B3416" i="14"/>
  <c r="A3416" i="14" s="1"/>
  <c r="B3610" i="14"/>
  <c r="A3610" i="14" s="1"/>
  <c r="B1584" i="14"/>
  <c r="A1584" i="14" s="1"/>
  <c r="B232" i="14"/>
  <c r="A232" i="14" s="1"/>
  <c r="B376" i="14"/>
  <c r="A376" i="14" s="1"/>
  <c r="B520" i="14"/>
  <c r="A520" i="14" s="1"/>
  <c r="B664" i="14"/>
  <c r="A664" i="14" s="1"/>
  <c r="B1084" i="14"/>
  <c r="A1084" i="14" s="1"/>
  <c r="B1224" i="14"/>
  <c r="A1224" i="14" s="1"/>
  <c r="B1624" i="14"/>
  <c r="A1624" i="14" s="1"/>
  <c r="B573" i="14"/>
  <c r="A573" i="14" s="1"/>
  <c r="B717" i="14"/>
  <c r="A717" i="14" s="1"/>
  <c r="B809" i="14"/>
  <c r="A809" i="14" s="1"/>
  <c r="B895" i="14"/>
  <c r="A895" i="14" s="1"/>
  <c r="B982" i="14"/>
  <c r="A982" i="14" s="1"/>
  <c r="B1122" i="14"/>
  <c r="A1122" i="14" s="1"/>
  <c r="B1308" i="14"/>
  <c r="A1308" i="14" s="1"/>
  <c r="B1796" i="14"/>
  <c r="A1796" i="14" s="1"/>
  <c r="B161" i="14"/>
  <c r="A161" i="14" s="1"/>
  <c r="B305" i="14"/>
  <c r="A305" i="14" s="1"/>
  <c r="B449" i="14"/>
  <c r="A449" i="14" s="1"/>
  <c r="B593" i="14"/>
  <c r="A593" i="14" s="1"/>
  <c r="B1035" i="14"/>
  <c r="A1035" i="14" s="1"/>
  <c r="B1174" i="14"/>
  <c r="A1174" i="14" s="1"/>
  <c r="B1366" i="14"/>
  <c r="A1366" i="14" s="1"/>
  <c r="B2842" i="14"/>
  <c r="A2842" i="14" s="1"/>
  <c r="B1367" i="14"/>
  <c r="A1367" i="14" s="1"/>
  <c r="B1439" i="14"/>
  <c r="A1439" i="14" s="1"/>
  <c r="B1511" i="14"/>
  <c r="A1511" i="14" s="1"/>
  <c r="B1655" i="14"/>
  <c r="A1655" i="14" s="1"/>
  <c r="B1876" i="14"/>
  <c r="A1876" i="14" s="1"/>
  <c r="B2059" i="14"/>
  <c r="A2059" i="14" s="1"/>
  <c r="B2322" i="14"/>
  <c r="A2322" i="14" s="1"/>
  <c r="B2963" i="14"/>
  <c r="A2963" i="14" s="1"/>
  <c r="B1616" i="14"/>
  <c r="A1616" i="14" s="1"/>
  <c r="B1738" i="14"/>
  <c r="A1738" i="14" s="1"/>
  <c r="B1953" i="14"/>
  <c r="A1953" i="14" s="1"/>
  <c r="B2165" i="14"/>
  <c r="A2165" i="14" s="1"/>
  <c r="B2652" i="14"/>
  <c r="A2652" i="14" s="1"/>
  <c r="B1435" i="14"/>
  <c r="A1435" i="14" s="1"/>
  <c r="B1507" i="14"/>
  <c r="A1507" i="14" s="1"/>
  <c r="B1644" i="14"/>
  <c r="A1644" i="14" s="1"/>
  <c r="B1860" i="14"/>
  <c r="A1860" i="14" s="1"/>
  <c r="B2044" i="14"/>
  <c r="A2044" i="14" s="1"/>
  <c r="B2466" i="14"/>
  <c r="A2466" i="14" s="1"/>
  <c r="B1553" i="14"/>
  <c r="A1553" i="14" s="1"/>
  <c r="B1697" i="14"/>
  <c r="A1697" i="14" s="1"/>
  <c r="B1783" i="14"/>
  <c r="A1783" i="14" s="1"/>
  <c r="B2073" i="14"/>
  <c r="A2073" i="14" s="1"/>
  <c r="B2666" i="14"/>
  <c r="A2666" i="14" s="1"/>
  <c r="B776" i="14"/>
  <c r="A776" i="14" s="1"/>
  <c r="B848" i="14"/>
  <c r="A848" i="14" s="1"/>
  <c r="B920" i="14"/>
  <c r="A920" i="14" s="1"/>
  <c r="B992" i="14"/>
  <c r="A992" i="14" s="1"/>
  <c r="B1064" i="14"/>
  <c r="A1064" i="14" s="1"/>
  <c r="B1136" i="14"/>
  <c r="A1136" i="14" s="1"/>
  <c r="B1208" i="14"/>
  <c r="A1208" i="14" s="1"/>
  <c r="B1280" i="14"/>
  <c r="A1280" i="14" s="1"/>
  <c r="B1352" i="14"/>
  <c r="A1352" i="14" s="1"/>
  <c r="B1424" i="14"/>
  <c r="A1424" i="14" s="1"/>
  <c r="B1496" i="14"/>
  <c r="A1496" i="14" s="1"/>
  <c r="B1619" i="14"/>
  <c r="A1619" i="14" s="1"/>
  <c r="B1843" i="14"/>
  <c r="A1843" i="14" s="1"/>
  <c r="B1986" i="14"/>
  <c r="A1986" i="14" s="1"/>
  <c r="B2335" i="14"/>
  <c r="A2335" i="14" s="1"/>
  <c r="B3219" i="14"/>
  <c r="A3219" i="14" s="1"/>
  <c r="B1652" i="14"/>
  <c r="A1652" i="14" s="1"/>
  <c r="B1756" i="14"/>
  <c r="A1756" i="14" s="1"/>
  <c r="B1908" i="14"/>
  <c r="A1908" i="14" s="1"/>
  <c r="B2116" i="14"/>
  <c r="A2116" i="14" s="1"/>
  <c r="B2674" i="14"/>
  <c r="A2674" i="14" s="1"/>
  <c r="B1431" i="14"/>
  <c r="A1431" i="14" s="1"/>
  <c r="B1503" i="14"/>
  <c r="A1503" i="14" s="1"/>
  <c r="B1633" i="14"/>
  <c r="A1633" i="14" s="1"/>
  <c r="B1854" i="14"/>
  <c r="A1854" i="14" s="1"/>
  <c r="B2007" i="14"/>
  <c r="A2007" i="14" s="1"/>
  <c r="B2288" i="14"/>
  <c r="A2288" i="14" s="1"/>
  <c r="B3494" i="14"/>
  <c r="A3494" i="14" s="1"/>
  <c r="B1640" i="14"/>
  <c r="A1640" i="14" s="1"/>
  <c r="B1750" i="14"/>
  <c r="A1750" i="14" s="1"/>
  <c r="B2018" i="14"/>
  <c r="A2018" i="14" s="1"/>
  <c r="B2212" i="14"/>
  <c r="A2212" i="14" s="1"/>
  <c r="B2818" i="14"/>
  <c r="A2818" i="14" s="1"/>
  <c r="B1426" i="14"/>
  <c r="A1426" i="14" s="1"/>
  <c r="B1498" i="14"/>
  <c r="A1498" i="14" s="1"/>
  <c r="B1634" i="14"/>
  <c r="A1634" i="14" s="1"/>
  <c r="B1855" i="14"/>
  <c r="A1855" i="14" s="1"/>
  <c r="B2019" i="14"/>
  <c r="A2019" i="14" s="1"/>
  <c r="B2343" i="14"/>
  <c r="A2343" i="14" s="1"/>
  <c r="B4086" i="14"/>
  <c r="A4086" i="14" s="1"/>
  <c r="B1648" i="14"/>
  <c r="A1648" i="14" s="1"/>
  <c r="B1758" i="14"/>
  <c r="A1758" i="14" s="1"/>
  <c r="B1911" i="14"/>
  <c r="A1911" i="14" s="1"/>
  <c r="B2130" i="14"/>
  <c r="A2130" i="14" s="1"/>
  <c r="B2487" i="14"/>
  <c r="A2487" i="14" s="1"/>
  <c r="B1969" i="14"/>
  <c r="A1969" i="14" s="1"/>
  <c r="B2113" i="14"/>
  <c r="A2113" i="14" s="1"/>
  <c r="B2257" i="14"/>
  <c r="A2257" i="14" s="1"/>
  <c r="B2401" i="14"/>
  <c r="A2401" i="14" s="1"/>
  <c r="B2545" i="14"/>
  <c r="A2545" i="14" s="1"/>
  <c r="B2753" i="14"/>
  <c r="A2753" i="14" s="1"/>
  <c r="B2928" i="14"/>
  <c r="A2928" i="14" s="1"/>
  <c r="B3088" i="14"/>
  <c r="A3088" i="14" s="1"/>
  <c r="B1944" i="14"/>
  <c r="A1944" i="14" s="1"/>
  <c r="B2088" i="14"/>
  <c r="A2088" i="14" s="1"/>
  <c r="B2232" i="14"/>
  <c r="A2232" i="14" s="1"/>
  <c r="B2376" i="14"/>
  <c r="A2376" i="14" s="1"/>
  <c r="B2520" i="14"/>
  <c r="A2520" i="14" s="1"/>
  <c r="B2739" i="14"/>
  <c r="A2739" i="14" s="1"/>
  <c r="B3462" i="14"/>
  <c r="A3462" i="14" s="1"/>
  <c r="B1743" i="14"/>
  <c r="A1743" i="14" s="1"/>
  <c r="B1815" i="14"/>
  <c r="A1815" i="14" s="1"/>
  <c r="B1887" i="14"/>
  <c r="A1887" i="14" s="1"/>
  <c r="B2023" i="14"/>
  <c r="A2023" i="14" s="1"/>
  <c r="B2167" i="14"/>
  <c r="A2167" i="14" s="1"/>
  <c r="B2311" i="14"/>
  <c r="A2311" i="14" s="1"/>
  <c r="B2455" i="14"/>
  <c r="A2455" i="14" s="1"/>
  <c r="B2599" i="14"/>
  <c r="A2599" i="14" s="1"/>
  <c r="B2696" i="14"/>
  <c r="A2696" i="14" s="1"/>
  <c r="B2810" i="14"/>
  <c r="A2810" i="14" s="1"/>
  <c r="B2942" i="14"/>
  <c r="A2942" i="14" s="1"/>
  <c r="B3107" i="14"/>
  <c r="A3107" i="14" s="1"/>
  <c r="B1958" i="14"/>
  <c r="A1958" i="14" s="1"/>
  <c r="B2377" i="14"/>
  <c r="A2377" i="14" s="1"/>
  <c r="B2234" i="14"/>
  <c r="A2234" i="14" s="1"/>
  <c r="B2124" i="14"/>
  <c r="A2124" i="14" s="1"/>
  <c r="B2315" i="14"/>
  <c r="A2315" i="14" s="1"/>
  <c r="B3543" i="14"/>
  <c r="A3543" i="14" s="1"/>
  <c r="B4507" i="14"/>
  <c r="A4507" i="14" s="1"/>
  <c r="B1623" i="14"/>
  <c r="A1623" i="14" s="1"/>
  <c r="B245" i="14"/>
  <c r="A245" i="14" s="1"/>
  <c r="B389" i="14"/>
  <c r="A389" i="14" s="1"/>
  <c r="B533" i="14"/>
  <c r="A533" i="14" s="1"/>
  <c r="B677" i="14"/>
  <c r="A677" i="14" s="1"/>
  <c r="B1093" i="14"/>
  <c r="A1093" i="14" s="1"/>
  <c r="B1234" i="14"/>
  <c r="A1234" i="14" s="1"/>
  <c r="B1663" i="14"/>
  <c r="A1663" i="14" s="1"/>
  <c r="B586" i="14"/>
  <c r="A586" i="14" s="1"/>
  <c r="B730" i="14"/>
  <c r="A730" i="14" s="1"/>
  <c r="B816" i="14"/>
  <c r="A816" i="14" s="1"/>
  <c r="B903" i="14"/>
  <c r="A903" i="14" s="1"/>
  <c r="B989" i="14"/>
  <c r="A989" i="14" s="1"/>
  <c r="B1132" i="14"/>
  <c r="A1132" i="14" s="1"/>
  <c r="B1321" i="14"/>
  <c r="A1321" i="14" s="1"/>
  <c r="B1849" i="14"/>
  <c r="A1849" i="14" s="1"/>
  <c r="B174" i="14"/>
  <c r="A174" i="14" s="1"/>
  <c r="B318" i="14"/>
  <c r="A318" i="14" s="1"/>
  <c r="B462" i="14"/>
  <c r="A462" i="14" s="1"/>
  <c r="B606" i="14"/>
  <c r="A606" i="14" s="1"/>
  <c r="B1059" i="14"/>
  <c r="A1059" i="14" s="1"/>
  <c r="B1205" i="14"/>
  <c r="A1205" i="14" s="1"/>
  <c r="B1552" i="14"/>
  <c r="A1552" i="14" s="1"/>
  <c r="B3632" i="14"/>
  <c r="A3632" i="14" s="1"/>
  <c r="B1373" i="14"/>
  <c r="A1373" i="14" s="1"/>
  <c r="B1445" i="14"/>
  <c r="A1445" i="14" s="1"/>
  <c r="B1524" i="14"/>
  <c r="A1524" i="14" s="1"/>
  <c r="B1668" i="14"/>
  <c r="A1668" i="14" s="1"/>
  <c r="B1884" i="14"/>
  <c r="A1884" i="14" s="1"/>
  <c r="B2070" i="14"/>
  <c r="A2070" i="14" s="1"/>
  <c r="B2348" i="14"/>
  <c r="A2348" i="14" s="1"/>
  <c r="B3035" i="14"/>
  <c r="A3035" i="14" s="1"/>
  <c r="B1629" i="14"/>
  <c r="A1629" i="14" s="1"/>
  <c r="B1745" i="14"/>
  <c r="A1745" i="14" s="1"/>
  <c r="B1981" i="14"/>
  <c r="A1981" i="14" s="1"/>
  <c r="B2177" i="14"/>
  <c r="A2177" i="14" s="1"/>
  <c r="B2695" i="14"/>
  <c r="A2695" i="14" s="1"/>
  <c r="B1441" i="14"/>
  <c r="A1441" i="14" s="1"/>
  <c r="B1513" i="14"/>
  <c r="A1513" i="14" s="1"/>
  <c r="B1657" i="14"/>
  <c r="A1657" i="14" s="1"/>
  <c r="B1870" i="14"/>
  <c r="A1870" i="14" s="1"/>
  <c r="B2072" i="14"/>
  <c r="A2072" i="14" s="1"/>
  <c r="B2584" i="14"/>
  <c r="A2584" i="14" s="1"/>
  <c r="B1566" i="14"/>
  <c r="A1566" i="14" s="1"/>
  <c r="B1704" i="14"/>
  <c r="A1704" i="14" s="1"/>
  <c r="B1790" i="14"/>
  <c r="A1790" i="14" s="1"/>
  <c r="B2136" i="14"/>
  <c r="A2136" i="14" s="1"/>
  <c r="B2710" i="14"/>
  <c r="A2710" i="14" s="1"/>
  <c r="B782" i="14"/>
  <c r="A782" i="14" s="1"/>
  <c r="B854" i="14"/>
  <c r="A854" i="14" s="1"/>
  <c r="B926" i="14"/>
  <c r="A926" i="14" s="1"/>
  <c r="B998" i="14"/>
  <c r="A998" i="14" s="1"/>
  <c r="B1070" i="14"/>
  <c r="A1070" i="14" s="1"/>
  <c r="B1142" i="14"/>
  <c r="A1142" i="14" s="1"/>
  <c r="B1214" i="14"/>
  <c r="A1214" i="14" s="1"/>
  <c r="B1286" i="14"/>
  <c r="A1286" i="14" s="1"/>
  <c r="B1358" i="14"/>
  <c r="A1358" i="14" s="1"/>
  <c r="B1430" i="14"/>
  <c r="A1430" i="14" s="1"/>
  <c r="B1502" i="14"/>
  <c r="A1502" i="14" s="1"/>
  <c r="B1632" i="14"/>
  <c r="A1632" i="14" s="1"/>
  <c r="B1853" i="14"/>
  <c r="A1853" i="14" s="1"/>
  <c r="B1995" i="14"/>
  <c r="A1995" i="14" s="1"/>
  <c r="B2394" i="14"/>
  <c r="A2394" i="14" s="1"/>
  <c r="B1521" i="14"/>
  <c r="A1521" i="14" s="1"/>
  <c r="B1665" i="14"/>
  <c r="A1665" i="14" s="1"/>
  <c r="B1763" i="14"/>
  <c r="A1763" i="14" s="1"/>
  <c r="B1937" i="14"/>
  <c r="A1937" i="14" s="1"/>
  <c r="B2149" i="14"/>
  <c r="A2149" i="14" s="1"/>
  <c r="B2717" i="14"/>
  <c r="A2717" i="14" s="1"/>
  <c r="B1437" i="14"/>
  <c r="A1437" i="14" s="1"/>
  <c r="B1509" i="14"/>
  <c r="A1509" i="14" s="1"/>
  <c r="B1646" i="14"/>
  <c r="A1646" i="14" s="1"/>
  <c r="B1864" i="14"/>
  <c r="A1864" i="14" s="1"/>
  <c r="B2046" i="14"/>
  <c r="A2046" i="14" s="1"/>
  <c r="B2367" i="14"/>
  <c r="A2367" i="14" s="1"/>
  <c r="B3856" i="14"/>
  <c r="A3856" i="14" s="1"/>
  <c r="B1653" i="14"/>
  <c r="A1653" i="14" s="1"/>
  <c r="B1757" i="14"/>
  <c r="A1757" i="14" s="1"/>
  <c r="B2027" i="14"/>
  <c r="A2027" i="14" s="1"/>
  <c r="B2228" i="14"/>
  <c r="A2228" i="14" s="1"/>
  <c r="B2869" i="14"/>
  <c r="A2869" i="14" s="1"/>
  <c r="B1432" i="14"/>
  <c r="A1432" i="14" s="1"/>
  <c r="B1504" i="14"/>
  <c r="A1504" i="14" s="1"/>
  <c r="B1647" i="14"/>
  <c r="A1647" i="14" s="1"/>
  <c r="B1865" i="14"/>
  <c r="A1865" i="14" s="1"/>
  <c r="B2047" i="14"/>
  <c r="A2047" i="14" s="1"/>
  <c r="B2369" i="14"/>
  <c r="A2369" i="14" s="1"/>
  <c r="B1517" i="14"/>
  <c r="A1517" i="14" s="1"/>
  <c r="B1661" i="14"/>
  <c r="A1661" i="14" s="1"/>
  <c r="B1765" i="14"/>
  <c r="A1765" i="14" s="1"/>
  <c r="B1921" i="14"/>
  <c r="A1921" i="14" s="1"/>
  <c r="B2142" i="14"/>
  <c r="A2142" i="14" s="1"/>
  <c r="B2526" i="14"/>
  <c r="A2526" i="14" s="1"/>
  <c r="B1982" i="14"/>
  <c r="A1982" i="14" s="1"/>
  <c r="B2126" i="14"/>
  <c r="A2126" i="14" s="1"/>
  <c r="B2270" i="14"/>
  <c r="A2270" i="14" s="1"/>
  <c r="B2414" i="14"/>
  <c r="A2414" i="14" s="1"/>
  <c r="B2558" i="14"/>
  <c r="A2558" i="14" s="1"/>
  <c r="B2768" i="14"/>
  <c r="A2768" i="14" s="1"/>
  <c r="B2940" i="14"/>
  <c r="A2940" i="14" s="1"/>
  <c r="B3122" i="14"/>
  <c r="A3122" i="14" s="1"/>
  <c r="B1957" i="14"/>
  <c r="A1957" i="14" s="1"/>
  <c r="B2101" i="14"/>
  <c r="A2101" i="14" s="1"/>
  <c r="B2245" i="14"/>
  <c r="A2245" i="14" s="1"/>
  <c r="B2389" i="14"/>
  <c r="A2389" i="14" s="1"/>
  <c r="B2533" i="14"/>
  <c r="A2533" i="14" s="1"/>
  <c r="B2754" i="14"/>
  <c r="A2754" i="14" s="1"/>
  <c r="B3633" i="14"/>
  <c r="A3633" i="14" s="1"/>
  <c r="B1749" i="14"/>
  <c r="A1749" i="14" s="1"/>
  <c r="B1821" i="14"/>
  <c r="A1821" i="14" s="1"/>
  <c r="B1893" i="14"/>
  <c r="A1893" i="14" s="1"/>
  <c r="B2036" i="14"/>
  <c r="A2036" i="14" s="1"/>
  <c r="B2180" i="14"/>
  <c r="A2180" i="14" s="1"/>
  <c r="B2324" i="14"/>
  <c r="A2324" i="14" s="1"/>
  <c r="B2468" i="14"/>
  <c r="A2468" i="14" s="1"/>
  <c r="B2612" i="14"/>
  <c r="A2612" i="14" s="1"/>
  <c r="B2704" i="14"/>
  <c r="A2704" i="14" s="1"/>
  <c r="B2819" i="14"/>
  <c r="A2819" i="14" s="1"/>
  <c r="B2954" i="14"/>
  <c r="A2954" i="14" s="1"/>
  <c r="B3193" i="14"/>
  <c r="A3193" i="14" s="1"/>
  <c r="B1965" i="14"/>
  <c r="A1965" i="14" s="1"/>
  <c r="B2521" i="14"/>
  <c r="A2521" i="14" s="1"/>
  <c r="B2378" i="14"/>
  <c r="A2378" i="14" s="1"/>
  <c r="B2268" i="14"/>
  <c r="A2268" i="14" s="1"/>
  <c r="B2459" i="14"/>
  <c r="A2459" i="14" s="1"/>
  <c r="B3668" i="14"/>
  <c r="A3668" i="14" s="1"/>
  <c r="B2817" i="14"/>
  <c r="A2817" i="14" s="1"/>
  <c r="B1841" i="14"/>
  <c r="A1841" i="14" s="1"/>
  <c r="B258" i="14"/>
  <c r="A258" i="14" s="1"/>
  <c r="B402" i="14"/>
  <c r="A402" i="14" s="1"/>
  <c r="B546" i="14"/>
  <c r="A546" i="14" s="1"/>
  <c r="B690" i="14"/>
  <c r="A690" i="14" s="1"/>
  <c r="B1102" i="14"/>
  <c r="A1102" i="14" s="1"/>
  <c r="B1265" i="14"/>
  <c r="A1265" i="14" s="1"/>
  <c r="B1703" i="14"/>
  <c r="A1703" i="14" s="1"/>
  <c r="B599" i="14"/>
  <c r="A599" i="14" s="1"/>
  <c r="B737" i="14"/>
  <c r="A737" i="14" s="1"/>
  <c r="B823" i="14"/>
  <c r="A823" i="14" s="1"/>
  <c r="B910" i="14"/>
  <c r="A910" i="14" s="1"/>
  <c r="B996" i="14"/>
  <c r="A996" i="14" s="1"/>
  <c r="B1163" i="14"/>
  <c r="A1163" i="14" s="1"/>
  <c r="B1336" i="14"/>
  <c r="A1336" i="14" s="1"/>
  <c r="B1903" i="14"/>
  <c r="A1903" i="14" s="1"/>
  <c r="B187" i="14"/>
  <c r="A187" i="14" s="1"/>
  <c r="B331" i="14"/>
  <c r="A331" i="14" s="1"/>
  <c r="B475" i="14"/>
  <c r="A475" i="14" s="1"/>
  <c r="B619" i="14"/>
  <c r="A619" i="14" s="1"/>
  <c r="B1068" i="14"/>
  <c r="A1068" i="14" s="1"/>
  <c r="B1215" i="14"/>
  <c r="A1215" i="14" s="1"/>
  <c r="B1591" i="14"/>
  <c r="A1591" i="14" s="1"/>
  <c r="B1307" i="14"/>
  <c r="A1307" i="14" s="1"/>
  <c r="B1379" i="14"/>
  <c r="A1379" i="14" s="1"/>
  <c r="B1451" i="14"/>
  <c r="A1451" i="14" s="1"/>
  <c r="B1537" i="14"/>
  <c r="A1537" i="14" s="1"/>
  <c r="B1681" i="14"/>
  <c r="A1681" i="14" s="1"/>
  <c r="B1894" i="14"/>
  <c r="A1894" i="14" s="1"/>
  <c r="B2079" i="14"/>
  <c r="A2079" i="14" s="1"/>
  <c r="B2453" i="14"/>
  <c r="A2453" i="14" s="1"/>
  <c r="B3121" i="14"/>
  <c r="A3121" i="14" s="1"/>
  <c r="B1636" i="14"/>
  <c r="A1636" i="14" s="1"/>
  <c r="B1752" i="14"/>
  <c r="A1752" i="14" s="1"/>
  <c r="B1992" i="14"/>
  <c r="A1992" i="14" s="1"/>
  <c r="B2190" i="14"/>
  <c r="A2190" i="14" s="1"/>
  <c r="B2738" i="14"/>
  <c r="A2738" i="14" s="1"/>
  <c r="B1447" i="14"/>
  <c r="A1447" i="14" s="1"/>
  <c r="B1526" i="14"/>
  <c r="A1526" i="14" s="1"/>
  <c r="B1670" i="14"/>
  <c r="A1670" i="14" s="1"/>
  <c r="B1878" i="14"/>
  <c r="A1878" i="14" s="1"/>
  <c r="B2083" i="14"/>
  <c r="A2083" i="14" s="1"/>
  <c r="B2623" i="14"/>
  <c r="A2623" i="14" s="1"/>
  <c r="B1579" i="14"/>
  <c r="A1579" i="14" s="1"/>
  <c r="B1711" i="14"/>
  <c r="A1711" i="14" s="1"/>
  <c r="B1907" i="14"/>
  <c r="A1907" i="14" s="1"/>
  <c r="B2158" i="14"/>
  <c r="A2158" i="14" s="1"/>
  <c r="B2850" i="14"/>
  <c r="A2850" i="14" s="1"/>
  <c r="B788" i="14"/>
  <c r="A788" i="14" s="1"/>
  <c r="B860" i="14"/>
  <c r="A860" i="14" s="1"/>
  <c r="B932" i="14"/>
  <c r="A932" i="14" s="1"/>
  <c r="B1004" i="14"/>
  <c r="A1004" i="14" s="1"/>
  <c r="B1076" i="14"/>
  <c r="A1076" i="14" s="1"/>
  <c r="B1148" i="14"/>
  <c r="A1148" i="14" s="1"/>
  <c r="B1220" i="14"/>
  <c r="A1220" i="14" s="1"/>
  <c r="B1292" i="14"/>
  <c r="A1292" i="14" s="1"/>
  <c r="B1364" i="14"/>
  <c r="A1364" i="14" s="1"/>
  <c r="B1436" i="14"/>
  <c r="A1436" i="14" s="1"/>
  <c r="B1508" i="14"/>
  <c r="A1508" i="14" s="1"/>
  <c r="B1645" i="14"/>
  <c r="A1645" i="14" s="1"/>
  <c r="B1861" i="14"/>
  <c r="A1861" i="14" s="1"/>
  <c r="B2034" i="14"/>
  <c r="A2034" i="14" s="1"/>
  <c r="B2512" i="14"/>
  <c r="A2512" i="14" s="1"/>
  <c r="B1528" i="14"/>
  <c r="A1528" i="14" s="1"/>
  <c r="B1672" i="14"/>
  <c r="A1672" i="14" s="1"/>
  <c r="B1770" i="14"/>
  <c r="A1770" i="14" s="1"/>
  <c r="B1967" i="14"/>
  <c r="A1967" i="14" s="1"/>
  <c r="B2171" i="14"/>
  <c r="A2171" i="14" s="1"/>
  <c r="B2761" i="14"/>
  <c r="A2761" i="14" s="1"/>
  <c r="B1443" i="14"/>
  <c r="A1443" i="14" s="1"/>
  <c r="B1515" i="14"/>
  <c r="A1515" i="14" s="1"/>
  <c r="B1659" i="14"/>
  <c r="A1659" i="14" s="1"/>
  <c r="B1872" i="14"/>
  <c r="A1872" i="14" s="1"/>
  <c r="B2057" i="14"/>
  <c r="A2057" i="14" s="1"/>
  <c r="B2440" i="14"/>
  <c r="A2440" i="14" s="1"/>
  <c r="B1516" i="14"/>
  <c r="A1516" i="14" s="1"/>
  <c r="B1660" i="14"/>
  <c r="A1660" i="14" s="1"/>
  <c r="B1764" i="14"/>
  <c r="A1764" i="14" s="1"/>
  <c r="B2038" i="14"/>
  <c r="A2038" i="14" s="1"/>
  <c r="B2263" i="14"/>
  <c r="A2263" i="14" s="1"/>
  <c r="B3089" i="14"/>
  <c r="A3089" i="14" s="1"/>
  <c r="B1438" i="14"/>
  <c r="A1438" i="14" s="1"/>
  <c r="B1510" i="14"/>
  <c r="A1510" i="14" s="1"/>
  <c r="B1654" i="14"/>
  <c r="A1654" i="14" s="1"/>
  <c r="B1873" i="14"/>
  <c r="A1873" i="14" s="1"/>
  <c r="B2058" i="14"/>
  <c r="A2058" i="14" s="1"/>
  <c r="B2407" i="14"/>
  <c r="A2407" i="14" s="1"/>
  <c r="B1530" i="14"/>
  <c r="A1530" i="14" s="1"/>
  <c r="B1674" i="14"/>
  <c r="A1674" i="14" s="1"/>
  <c r="B1772" i="14"/>
  <c r="A1772" i="14" s="1"/>
  <c r="B1941" i="14"/>
  <c r="A1941" i="14" s="1"/>
  <c r="B2152" i="14"/>
  <c r="A2152" i="14" s="1"/>
  <c r="B2645" i="14"/>
  <c r="A2645" i="14" s="1"/>
  <c r="B1989" i="14"/>
  <c r="A1989" i="14" s="1"/>
  <c r="B2133" i="14"/>
  <c r="A2133" i="14" s="1"/>
  <c r="B2277" i="14"/>
  <c r="A2277" i="14" s="1"/>
  <c r="B2421" i="14"/>
  <c r="A2421" i="14" s="1"/>
  <c r="B2565" i="14"/>
  <c r="A2565" i="14" s="1"/>
  <c r="B2777" i="14"/>
  <c r="A2777" i="14" s="1"/>
  <c r="B2952" i="14"/>
  <c r="A2952" i="14" s="1"/>
  <c r="B3148" i="14"/>
  <c r="A3148" i="14" s="1"/>
  <c r="B1970" i="14"/>
  <c r="A1970" i="14" s="1"/>
  <c r="B2114" i="14"/>
  <c r="A2114" i="14" s="1"/>
  <c r="B2258" i="14"/>
  <c r="A2258" i="14" s="1"/>
  <c r="B2402" i="14"/>
  <c r="A2402" i="14" s="1"/>
  <c r="B2546" i="14"/>
  <c r="A2546" i="14" s="1"/>
  <c r="B2778" i="14"/>
  <c r="A2778" i="14" s="1"/>
  <c r="B3758" i="14"/>
  <c r="A3758" i="14" s="1"/>
  <c r="B1755" i="14"/>
  <c r="A1755" i="14" s="1"/>
  <c r="B1827" i="14"/>
  <c r="A1827" i="14" s="1"/>
  <c r="B1899" i="14"/>
  <c r="A1899" i="14" s="1"/>
  <c r="B2043" i="14"/>
  <c r="A2043" i="14" s="1"/>
  <c r="B2187" i="14"/>
  <c r="A2187" i="14" s="1"/>
  <c r="B2331" i="14"/>
  <c r="A2331" i="14" s="1"/>
  <c r="B2475" i="14"/>
  <c r="A2475" i="14" s="1"/>
  <c r="B2619" i="14"/>
  <c r="A2619" i="14" s="1"/>
  <c r="B2711" i="14"/>
  <c r="A2711" i="14" s="1"/>
  <c r="B2834" i="14"/>
  <c r="A2834" i="14" s="1"/>
  <c r="B2966" i="14"/>
  <c r="A2966" i="14" s="1"/>
  <c r="B3232" i="14"/>
  <c r="A3232" i="14" s="1"/>
  <c r="B1978" i="14"/>
  <c r="A1978" i="14" s="1"/>
  <c r="B2733" i="14"/>
  <c r="A2733" i="14" s="1"/>
  <c r="B2522" i="14"/>
  <c r="A2522" i="14" s="1"/>
  <c r="B2412" i="14"/>
  <c r="A2412" i="14" s="1"/>
  <c r="B2603" i="14"/>
  <c r="A2603" i="14" s="1"/>
  <c r="B4193" i="14"/>
  <c r="A4193" i="14" s="1"/>
  <c r="B2889" i="14"/>
  <c r="A2889" i="14" s="1"/>
  <c r="B1895" i="14"/>
  <c r="A1895" i="14" s="1"/>
  <c r="B271" i="14"/>
  <c r="A271" i="14" s="1"/>
  <c r="B415" i="14"/>
  <c r="A415" i="14" s="1"/>
  <c r="B559" i="14"/>
  <c r="A559" i="14" s="1"/>
  <c r="B703" i="14"/>
  <c r="A703" i="14" s="1"/>
  <c r="B1111" i="14"/>
  <c r="A1111" i="14" s="1"/>
  <c r="B1275" i="14"/>
  <c r="A1275" i="14" s="1"/>
  <c r="B1746" i="14"/>
  <c r="A1746" i="14" s="1"/>
  <c r="B612" i="14"/>
  <c r="A612" i="14" s="1"/>
  <c r="B744" i="14"/>
  <c r="A744" i="14" s="1"/>
  <c r="B831" i="14"/>
  <c r="A831" i="14" s="1"/>
  <c r="B917" i="14"/>
  <c r="A917" i="14" s="1"/>
  <c r="B1003" i="14"/>
  <c r="A1003" i="14" s="1"/>
  <c r="B1173" i="14"/>
  <c r="A1173" i="14" s="1"/>
  <c r="B1365" i="14"/>
  <c r="A1365" i="14" s="1"/>
  <c r="B1962" i="14"/>
  <c r="A1962" i="14" s="1"/>
  <c r="B194" i="14"/>
  <c r="A194" i="14" s="1"/>
  <c r="B338" i="14"/>
  <c r="A338" i="14" s="1"/>
  <c r="B482" i="14"/>
  <c r="A482" i="14" s="1"/>
  <c r="B626" i="14"/>
  <c r="A626" i="14" s="1"/>
  <c r="B1077" i="14"/>
  <c r="A1077" i="14" s="1"/>
  <c r="B1225" i="14"/>
  <c r="A1225" i="14" s="1"/>
  <c r="B1710" i="14"/>
  <c r="A1710" i="14" s="1"/>
  <c r="B1313" i="14"/>
  <c r="A1313" i="14" s="1"/>
  <c r="B1385" i="14"/>
  <c r="A1385" i="14" s="1"/>
  <c r="B1457" i="14"/>
  <c r="A1457" i="14" s="1"/>
  <c r="B1550" i="14"/>
  <c r="A1550" i="14" s="1"/>
  <c r="B1694" i="14"/>
  <c r="A1694" i="14" s="1"/>
  <c r="B1902" i="14"/>
  <c r="A1902" i="14" s="1"/>
  <c r="B2119" i="14"/>
  <c r="A2119" i="14" s="1"/>
  <c r="B2492" i="14"/>
  <c r="A2492" i="14" s="1"/>
  <c r="B3337" i="14"/>
  <c r="A3337" i="14" s="1"/>
  <c r="B1649" i="14"/>
  <c r="A1649" i="14" s="1"/>
  <c r="B1759" i="14"/>
  <c r="A1759" i="14" s="1"/>
  <c r="B2001" i="14"/>
  <c r="A2001" i="14" s="1"/>
  <c r="B2203" i="14"/>
  <c r="A2203" i="14" s="1"/>
  <c r="B2785" i="14"/>
  <c r="A2785" i="14" s="1"/>
  <c r="B1453" i="14"/>
  <c r="A1453" i="14" s="1"/>
  <c r="B1539" i="14"/>
  <c r="A1539" i="14" s="1"/>
  <c r="B1683" i="14"/>
  <c r="A1683" i="14" s="1"/>
  <c r="B1888" i="14"/>
  <c r="A1888" i="14" s="1"/>
  <c r="B2092" i="14"/>
  <c r="A2092" i="14" s="1"/>
  <c r="B2665" i="14"/>
  <c r="A2665" i="14" s="1"/>
  <c r="B1592" i="14"/>
  <c r="A1592" i="14" s="1"/>
  <c r="B1718" i="14"/>
  <c r="A1718" i="14" s="1"/>
  <c r="B1946" i="14"/>
  <c r="A1946" i="14" s="1"/>
  <c r="B2223" i="14"/>
  <c r="A2223" i="14" s="1"/>
  <c r="B3186" i="14"/>
  <c r="A3186" i="14" s="1"/>
  <c r="B794" i="14"/>
  <c r="A794" i="14" s="1"/>
  <c r="B866" i="14"/>
  <c r="A866" i="14" s="1"/>
  <c r="B938" i="14"/>
  <c r="A938" i="14" s="1"/>
  <c r="B1010" i="14"/>
  <c r="A1010" i="14" s="1"/>
  <c r="B1082" i="14"/>
  <c r="A1082" i="14" s="1"/>
  <c r="B1154" i="14"/>
  <c r="A1154" i="14" s="1"/>
  <c r="B1226" i="14"/>
  <c r="A1226" i="14" s="1"/>
  <c r="B1298" i="14"/>
  <c r="A1298" i="14" s="1"/>
  <c r="B1370" i="14"/>
  <c r="A1370" i="14" s="1"/>
  <c r="B1442" i="14"/>
  <c r="A1442" i="14" s="1"/>
  <c r="B1514" i="14"/>
  <c r="A1514" i="14" s="1"/>
  <c r="B1658" i="14"/>
  <c r="A1658" i="14" s="1"/>
  <c r="B1871" i="14"/>
  <c r="A1871" i="14" s="1"/>
  <c r="B2045" i="14"/>
  <c r="A2045" i="14" s="1"/>
  <c r="B2551" i="14"/>
  <c r="A2551" i="14" s="1"/>
  <c r="B1541" i="14"/>
  <c r="A1541" i="14" s="1"/>
  <c r="B1685" i="14"/>
  <c r="A1685" i="14" s="1"/>
  <c r="B1777" i="14"/>
  <c r="A1777" i="14" s="1"/>
  <c r="B1976" i="14"/>
  <c r="A1976" i="14" s="1"/>
  <c r="B2225" i="14"/>
  <c r="A2225" i="14" s="1"/>
  <c r="B2809" i="14"/>
  <c r="A2809" i="14" s="1"/>
  <c r="B1449" i="14"/>
  <c r="A1449" i="14" s="1"/>
  <c r="B1522" i="14"/>
  <c r="A1522" i="14" s="1"/>
  <c r="B1666" i="14"/>
  <c r="A1666" i="14" s="1"/>
  <c r="B1882" i="14"/>
  <c r="A1882" i="14" s="1"/>
  <c r="B2096" i="14"/>
  <c r="A2096" i="14" s="1"/>
  <c r="B2479" i="14"/>
  <c r="A2479" i="14" s="1"/>
  <c r="B1529" i="14"/>
  <c r="A1529" i="14" s="1"/>
  <c r="B1673" i="14"/>
  <c r="A1673" i="14" s="1"/>
  <c r="B1771" i="14"/>
  <c r="A1771" i="14" s="1"/>
  <c r="B2066" i="14"/>
  <c r="A2066" i="14" s="1"/>
  <c r="B2368" i="14"/>
  <c r="A2368" i="14" s="1"/>
  <c r="B3265" i="14"/>
  <c r="A3265" i="14" s="1"/>
  <c r="B1444" i="14"/>
  <c r="A1444" i="14" s="1"/>
  <c r="B1523" i="14"/>
  <c r="A1523" i="14" s="1"/>
  <c r="B1667" i="14"/>
  <c r="A1667" i="14" s="1"/>
  <c r="B1883" i="14"/>
  <c r="A1883" i="14" s="1"/>
  <c r="B2067" i="14"/>
  <c r="A2067" i="14" s="1"/>
  <c r="B2525" i="14"/>
  <c r="A2525" i="14" s="1"/>
  <c r="B1543" i="14"/>
  <c r="A1543" i="14" s="1"/>
  <c r="B1687" i="14"/>
  <c r="A1687" i="14" s="1"/>
  <c r="B1780" i="14"/>
  <c r="A1780" i="14" s="1"/>
  <c r="B1950" i="14"/>
  <c r="A1950" i="14" s="1"/>
  <c r="B2164" i="14"/>
  <c r="A2164" i="14" s="1"/>
  <c r="B2688" i="14"/>
  <c r="A2688" i="14" s="1"/>
  <c r="B2002" i="14"/>
  <c r="A2002" i="14" s="1"/>
  <c r="B2146" i="14"/>
  <c r="A2146" i="14" s="1"/>
  <c r="B2290" i="14"/>
  <c r="A2290" i="14" s="1"/>
  <c r="B2434" i="14"/>
  <c r="A2434" i="14" s="1"/>
  <c r="B2578" i="14"/>
  <c r="A2578" i="14" s="1"/>
  <c r="B2792" i="14"/>
  <c r="A2792" i="14" s="1"/>
  <c r="B2964" i="14"/>
  <c r="A2964" i="14" s="1"/>
  <c r="B3181" i="14"/>
  <c r="A3181" i="14" s="1"/>
  <c r="B1977" i="14"/>
  <c r="A1977" i="14" s="1"/>
  <c r="B2121" i="14"/>
  <c r="A2121" i="14" s="1"/>
  <c r="B2265" i="14"/>
  <c r="A2265" i="14" s="1"/>
  <c r="B2409" i="14"/>
  <c r="A2409" i="14" s="1"/>
  <c r="B2553" i="14"/>
  <c r="A2553" i="14" s="1"/>
  <c r="B2802" i="14"/>
  <c r="A2802" i="14" s="1"/>
  <c r="B3889" i="14"/>
  <c r="A3889" i="14" s="1"/>
  <c r="B1761" i="14"/>
  <c r="A1761" i="14" s="1"/>
  <c r="B1833" i="14"/>
  <c r="A1833" i="14" s="1"/>
  <c r="B1912" i="14"/>
  <c r="A1912" i="14" s="1"/>
  <c r="B2056" i="14"/>
  <c r="A2056" i="14" s="1"/>
  <c r="B2200" i="14"/>
  <c r="A2200" i="14" s="1"/>
  <c r="B2344" i="14"/>
  <c r="A2344" i="14" s="1"/>
  <c r="B2488" i="14"/>
  <c r="A2488" i="14" s="1"/>
  <c r="B2632" i="14"/>
  <c r="A2632" i="14" s="1"/>
  <c r="B2718" i="14"/>
  <c r="A2718" i="14" s="1"/>
  <c r="B2843" i="14"/>
  <c r="A2843" i="14" s="1"/>
  <c r="B2978" i="14"/>
  <c r="A2978" i="14" s="1"/>
  <c r="B3350" i="14"/>
  <c r="A3350" i="14" s="1"/>
  <c r="B1991" i="14"/>
  <c r="A1991" i="14" s="1"/>
  <c r="B2896" i="14"/>
  <c r="A2896" i="14" s="1"/>
  <c r="B2727" i="14"/>
  <c r="A2727" i="14" s="1"/>
  <c r="B2556" i="14"/>
  <c r="A2556" i="14" s="1"/>
  <c r="B2824" i="14"/>
  <c r="A2824" i="14" s="1"/>
  <c r="B3129" i="14"/>
  <c r="A3129" i="14" s="1"/>
  <c r="B2961" i="14"/>
  <c r="A2961" i="14" s="1"/>
  <c r="B2012" i="14"/>
  <c r="A2012" i="14" s="1"/>
  <c r="B278" i="14"/>
  <c r="A278" i="14" s="1"/>
  <c r="B422" i="14"/>
  <c r="A422" i="14" s="1"/>
  <c r="B566" i="14"/>
  <c r="A566" i="14" s="1"/>
  <c r="B710" i="14"/>
  <c r="A710" i="14" s="1"/>
  <c r="B1121" i="14"/>
  <c r="A1121" i="14" s="1"/>
  <c r="B1285" i="14"/>
  <c r="A1285" i="14" s="1"/>
  <c r="B1789" i="14"/>
  <c r="A1789" i="14" s="1"/>
  <c r="B625" i="14"/>
  <c r="A625" i="14" s="1"/>
  <c r="B751" i="14"/>
  <c r="A751" i="14" s="1"/>
  <c r="B838" i="14"/>
  <c r="A838" i="14" s="1"/>
  <c r="B924" i="14"/>
  <c r="A924" i="14" s="1"/>
  <c r="B1011" i="14"/>
  <c r="A1011" i="14" s="1"/>
  <c r="B1183" i="14"/>
  <c r="A1183" i="14" s="1"/>
  <c r="B1380" i="14"/>
  <c r="A1380" i="14" s="1"/>
  <c r="B2021" i="14"/>
  <c r="A2021" i="14" s="1"/>
  <c r="B207" i="14"/>
  <c r="A207" i="14" s="1"/>
  <c r="B351" i="14"/>
  <c r="A351" i="14" s="1"/>
  <c r="B495" i="14"/>
  <c r="A495" i="14" s="1"/>
  <c r="B639" i="14"/>
  <c r="A639" i="14" s="1"/>
  <c r="B1086" i="14"/>
  <c r="A1086" i="14" s="1"/>
  <c r="B1236" i="14"/>
  <c r="A1236" i="14" s="1"/>
  <c r="B1753" i="14"/>
  <c r="A1753" i="14" s="1"/>
  <c r="B1319" i="14"/>
  <c r="A1319" i="14" s="1"/>
  <c r="B1391" i="14"/>
  <c r="A1391" i="14" s="1"/>
  <c r="B1463" i="14"/>
  <c r="A1463" i="14" s="1"/>
  <c r="B1563" i="14"/>
  <c r="A1563" i="14" s="1"/>
  <c r="B1804" i="14"/>
  <c r="A1804" i="14" s="1"/>
  <c r="B1913" i="14"/>
  <c r="A1913" i="14" s="1"/>
  <c r="B2131" i="14"/>
  <c r="A2131" i="14" s="1"/>
  <c r="B2571" i="14"/>
  <c r="A2571" i="14" s="1"/>
  <c r="B1518" i="14"/>
  <c r="A1518" i="14" s="1"/>
  <c r="B1662" i="14"/>
  <c r="A1662" i="14" s="1"/>
  <c r="B1766" i="14"/>
  <c r="A1766" i="14" s="1"/>
  <c r="B2040" i="14"/>
  <c r="A2040" i="14" s="1"/>
  <c r="B2250" i="14"/>
  <c r="A2250" i="14" s="1"/>
  <c r="B2833" i="14"/>
  <c r="A2833" i="14" s="1"/>
  <c r="B1459" i="14"/>
  <c r="A1459" i="14" s="1"/>
  <c r="B1546" i="14"/>
  <c r="A1546" i="14" s="1"/>
  <c r="B1690" i="14"/>
  <c r="A1690" i="14" s="1"/>
  <c r="B1896" i="14"/>
  <c r="A1896" i="14" s="1"/>
  <c r="B2103" i="14"/>
  <c r="A2103" i="14" s="1"/>
  <c r="B2708" i="14"/>
  <c r="A2708" i="14" s="1"/>
  <c r="B1605" i="14"/>
  <c r="A1605" i="14" s="1"/>
  <c r="B1726" i="14"/>
  <c r="A1726" i="14" s="1"/>
  <c r="B1955" i="14"/>
  <c r="A1955" i="14" s="1"/>
  <c r="B2238" i="14"/>
  <c r="A2238" i="14" s="1"/>
  <c r="B3422" i="14"/>
  <c r="A3422" i="14" s="1"/>
  <c r="B800" i="14"/>
  <c r="A800" i="14" s="1"/>
  <c r="B872" i="14"/>
  <c r="A872" i="14" s="1"/>
  <c r="B944" i="14"/>
  <c r="A944" i="14" s="1"/>
  <c r="B1016" i="14"/>
  <c r="A1016" i="14" s="1"/>
  <c r="B1088" i="14"/>
  <c r="A1088" i="14" s="1"/>
  <c r="B1160" i="14"/>
  <c r="A1160" i="14" s="1"/>
  <c r="B1232" i="14"/>
  <c r="A1232" i="14" s="1"/>
  <c r="B1304" i="14"/>
  <c r="A1304" i="14" s="1"/>
  <c r="B1376" i="14"/>
  <c r="A1376" i="14" s="1"/>
  <c r="B1448" i="14"/>
  <c r="A1448" i="14" s="1"/>
  <c r="B1527" i="14"/>
  <c r="A1527" i="14" s="1"/>
  <c r="B1671" i="14"/>
  <c r="A1671" i="14" s="1"/>
  <c r="B1879" i="14"/>
  <c r="A1879" i="14" s="1"/>
  <c r="B2084" i="14"/>
  <c r="A2084" i="14" s="1"/>
  <c r="B2672" i="14"/>
  <c r="A2672" i="14" s="1"/>
  <c r="B1554" i="14"/>
  <c r="A1554" i="14" s="1"/>
  <c r="B1698" i="14"/>
  <c r="A1698" i="14" s="1"/>
  <c r="B1784" i="14"/>
  <c r="A1784" i="14" s="1"/>
  <c r="B1996" i="14"/>
  <c r="A1996" i="14" s="1"/>
  <c r="B2260" i="14"/>
  <c r="A2260" i="14" s="1"/>
  <c r="B2858" i="14"/>
  <c r="A2858" i="14" s="1"/>
  <c r="B1455" i="14"/>
  <c r="A1455" i="14" s="1"/>
  <c r="B1535" i="14"/>
  <c r="A1535" i="14" s="1"/>
  <c r="B1679" i="14"/>
  <c r="A1679" i="14" s="1"/>
  <c r="B1890" i="14"/>
  <c r="A1890" i="14" s="1"/>
  <c r="B2105" i="14"/>
  <c r="A2105" i="14" s="1"/>
  <c r="B2597" i="14"/>
  <c r="A2597" i="14" s="1"/>
  <c r="B1542" i="14"/>
  <c r="A1542" i="14" s="1"/>
  <c r="B1686" i="14"/>
  <c r="A1686" i="14" s="1"/>
  <c r="B1778" i="14"/>
  <c r="A1778" i="14" s="1"/>
  <c r="B2077" i="14"/>
  <c r="A2077" i="14" s="1"/>
  <c r="B2441" i="14"/>
  <c r="A2441" i="14" s="1"/>
  <c r="B3882" i="14"/>
  <c r="A3882" i="14" s="1"/>
  <c r="B1450" i="14"/>
  <c r="A1450" i="14" s="1"/>
  <c r="B1536" i="14"/>
  <c r="A1536" i="14" s="1"/>
  <c r="B1680" i="14"/>
  <c r="A1680" i="14" s="1"/>
  <c r="B1891" i="14"/>
  <c r="A1891" i="14" s="1"/>
  <c r="B2106" i="14"/>
  <c r="A2106" i="14" s="1"/>
  <c r="B2564" i="14"/>
  <c r="A2564" i="14" s="1"/>
  <c r="B1556" i="14"/>
  <c r="A1556" i="14" s="1"/>
  <c r="B1700" i="14"/>
  <c r="A1700" i="14" s="1"/>
  <c r="B1787" i="14"/>
  <c r="A1787" i="14" s="1"/>
  <c r="B1980" i="14"/>
  <c r="A1980" i="14" s="1"/>
  <c r="B2188" i="14"/>
  <c r="A2188" i="14" s="1"/>
  <c r="B2731" i="14"/>
  <c r="A2731" i="14" s="1"/>
  <c r="B2015" i="14"/>
  <c r="A2015" i="14" s="1"/>
  <c r="B2159" i="14"/>
  <c r="A2159" i="14" s="1"/>
  <c r="B2303" i="14"/>
  <c r="A2303" i="14" s="1"/>
  <c r="B2447" i="14"/>
  <c r="A2447" i="14" s="1"/>
  <c r="B2591" i="14"/>
  <c r="A2591" i="14" s="1"/>
  <c r="B2801" i="14"/>
  <c r="A2801" i="14" s="1"/>
  <c r="B2976" i="14"/>
  <c r="A2976" i="14" s="1"/>
  <c r="B3220" i="14"/>
  <c r="A3220" i="14" s="1"/>
  <c r="B1990" i="14"/>
  <c r="A1990" i="14" s="1"/>
  <c r="B2134" i="14"/>
  <c r="A2134" i="14" s="1"/>
  <c r="B2278" i="14"/>
  <c r="A2278" i="14" s="1"/>
  <c r="B2422" i="14"/>
  <c r="A2422" i="14" s="1"/>
  <c r="B2566" i="14"/>
  <c r="A2566" i="14" s="1"/>
  <c r="B2826" i="14"/>
  <c r="A2826" i="14" s="1"/>
  <c r="B4146" i="14"/>
  <c r="A4146" i="14" s="1"/>
  <c r="B1767" i="14"/>
  <c r="A1767" i="14" s="1"/>
  <c r="B1839" i="14"/>
  <c r="A1839" i="14" s="1"/>
  <c r="B1925" i="14"/>
  <c r="A1925" i="14" s="1"/>
  <c r="B2069" i="14"/>
  <c r="A2069" i="14" s="1"/>
  <c r="B2213" i="14"/>
  <c r="A2213" i="14" s="1"/>
  <c r="B2357" i="14"/>
  <c r="A2357" i="14" s="1"/>
  <c r="B2501" i="14"/>
  <c r="A2501" i="14" s="1"/>
  <c r="B2639" i="14"/>
  <c r="A2639" i="14" s="1"/>
  <c r="B2725" i="14"/>
  <c r="A2725" i="14" s="1"/>
  <c r="B2851" i="14"/>
  <c r="A2851" i="14" s="1"/>
  <c r="B2990" i="14"/>
  <c r="A2990" i="14" s="1"/>
  <c r="B3389" i="14"/>
  <c r="A3389" i="14" s="1"/>
  <c r="B2004" i="14"/>
  <c r="A2004" i="14" s="1"/>
  <c r="B3040" i="14"/>
  <c r="A3040" i="14" s="1"/>
  <c r="B2886" i="14"/>
  <c r="A2886" i="14" s="1"/>
  <c r="B2814" i="14"/>
  <c r="A2814" i="14" s="1"/>
  <c r="B2974" i="14"/>
  <c r="A2974" i="14" s="1"/>
  <c r="B3273" i="14"/>
  <c r="A3273" i="14" s="1"/>
  <c r="B3033" i="14"/>
  <c r="A3033" i="14" s="1"/>
  <c r="B1333" i="14"/>
  <c r="A1333" i="14" s="1"/>
  <c r="B2071" i="14"/>
  <c r="A2071" i="14" s="1"/>
  <c r="B291" i="14"/>
  <c r="A291" i="14" s="1"/>
  <c r="B435" i="14"/>
  <c r="A435" i="14" s="1"/>
  <c r="B579" i="14"/>
  <c r="A579" i="14" s="1"/>
  <c r="B723" i="14"/>
  <c r="A723" i="14" s="1"/>
  <c r="B1131" i="14"/>
  <c r="A1131" i="14" s="1"/>
  <c r="B1296" i="14"/>
  <c r="A1296" i="14" s="1"/>
  <c r="B1954" i="14"/>
  <c r="A1954" i="14" s="1"/>
  <c r="B632" i="14"/>
  <c r="A632" i="14" s="1"/>
  <c r="B759" i="14"/>
  <c r="A759" i="14" s="1"/>
  <c r="B845" i="14"/>
  <c r="A845" i="14" s="1"/>
  <c r="B931" i="14"/>
  <c r="A931" i="14" s="1"/>
  <c r="B1018" i="14"/>
  <c r="A1018" i="14" s="1"/>
  <c r="B1194" i="14"/>
  <c r="A1194" i="14" s="1"/>
  <c r="B1404" i="14"/>
  <c r="A1404" i="14" s="1"/>
  <c r="B2080" i="14"/>
  <c r="A2080" i="14" s="1"/>
  <c r="B220" i="14"/>
  <c r="A220" i="14" s="1"/>
  <c r="B364" i="14"/>
  <c r="A364" i="14" s="1"/>
  <c r="B508" i="14"/>
  <c r="A508" i="14" s="1"/>
  <c r="B652" i="14"/>
  <c r="A652" i="14" s="1"/>
  <c r="B1095" i="14"/>
  <c r="A1095" i="14" s="1"/>
  <c r="B1246" i="14"/>
  <c r="A1246" i="14" s="1"/>
  <c r="B1850" i="14"/>
  <c r="A1850" i="14" s="1"/>
  <c r="B1325" i="14"/>
  <c r="A1325" i="14" s="1"/>
  <c r="B1397" i="14"/>
  <c r="A1397" i="14" s="1"/>
  <c r="B1469" i="14"/>
  <c r="A1469" i="14" s="1"/>
  <c r="B1570" i="14"/>
  <c r="A1570" i="14" s="1"/>
  <c r="B1812" i="14"/>
  <c r="A1812" i="14" s="1"/>
  <c r="B1952" i="14"/>
  <c r="A1952" i="14" s="1"/>
  <c r="B2153" i="14"/>
  <c r="A2153" i="14" s="1"/>
  <c r="B2610" i="14"/>
  <c r="A2610" i="14" s="1"/>
  <c r="B1531" i="14"/>
  <c r="A1531" i="14" s="1"/>
  <c r="B1675" i="14"/>
  <c r="A1675" i="14" s="1"/>
  <c r="B1774" i="14"/>
  <c r="A1774" i="14" s="1"/>
  <c r="B2051" i="14"/>
  <c r="A2051" i="14" s="1"/>
  <c r="B2271" i="14"/>
  <c r="A2271" i="14" s="1"/>
  <c r="B1393" i="14"/>
  <c r="A1393" i="14" s="1"/>
  <c r="B1465" i="14"/>
  <c r="A1465" i="14" s="1"/>
  <c r="B1559" i="14"/>
  <c r="A1559" i="14" s="1"/>
  <c r="B1798" i="14"/>
  <c r="A1798" i="14" s="1"/>
  <c r="B1915" i="14"/>
  <c r="A1915" i="14" s="1"/>
  <c r="B2112" i="14"/>
  <c r="A2112" i="14" s="1"/>
  <c r="B2849" i="14"/>
  <c r="A2849" i="14" s="1"/>
  <c r="B1612" i="14"/>
  <c r="A1612" i="14" s="1"/>
  <c r="B1733" i="14"/>
  <c r="A1733" i="14" s="1"/>
  <c r="B1966" i="14"/>
  <c r="A1966" i="14" s="1"/>
  <c r="B2308" i="14"/>
  <c r="A2308" i="14" s="1"/>
  <c r="B734" i="14"/>
  <c r="A734" i="14" s="1"/>
  <c r="B806" i="14"/>
  <c r="A806" i="14" s="1"/>
  <c r="B878" i="14"/>
  <c r="A878" i="14" s="1"/>
  <c r="B950" i="14"/>
  <c r="A950" i="14" s="1"/>
  <c r="B1022" i="14"/>
  <c r="A1022" i="14" s="1"/>
  <c r="B1094" i="14"/>
  <c r="A1094" i="14" s="1"/>
  <c r="B1166" i="14"/>
  <c r="A1166" i="14" s="1"/>
  <c r="B1238" i="14"/>
  <c r="A1238" i="14" s="1"/>
  <c r="B1310" i="14"/>
  <c r="A1310" i="14" s="1"/>
  <c r="B1382" i="14"/>
  <c r="A1382" i="14" s="1"/>
  <c r="B1454" i="14"/>
  <c r="A1454" i="14" s="1"/>
  <c r="B1534" i="14"/>
  <c r="A1534" i="14" s="1"/>
  <c r="B1678" i="14"/>
  <c r="A1678" i="14" s="1"/>
  <c r="B1889" i="14"/>
  <c r="A1889" i="14" s="1"/>
  <c r="B2093" i="14"/>
  <c r="A2093" i="14" s="1"/>
  <c r="B2716" i="14"/>
  <c r="A2716" i="14" s="1"/>
  <c r="B1567" i="14"/>
  <c r="A1567" i="14" s="1"/>
  <c r="B1705" i="14"/>
  <c r="A1705" i="14" s="1"/>
  <c r="B1792" i="14"/>
  <c r="A1792" i="14" s="1"/>
  <c r="B2006" i="14"/>
  <c r="A2006" i="14" s="1"/>
  <c r="B2284" i="14"/>
  <c r="A2284" i="14" s="1"/>
  <c r="B3461" i="14"/>
  <c r="A3461" i="14" s="1"/>
  <c r="B1461" i="14"/>
  <c r="A1461" i="14" s="1"/>
  <c r="B1548" i="14"/>
  <c r="A1548" i="14" s="1"/>
  <c r="B1692" i="14"/>
  <c r="A1692" i="14" s="1"/>
  <c r="B1900" i="14"/>
  <c r="A1900" i="14" s="1"/>
  <c r="B2127" i="14"/>
  <c r="A2127" i="14" s="1"/>
  <c r="B2636" i="14"/>
  <c r="A2636" i="14" s="1"/>
  <c r="B1555" i="14"/>
  <c r="A1555" i="14" s="1"/>
  <c r="B1699" i="14"/>
  <c r="A1699" i="14" s="1"/>
  <c r="B1786" i="14"/>
  <c r="A1786" i="14" s="1"/>
  <c r="B2086" i="14"/>
  <c r="A2086" i="14" s="1"/>
  <c r="B2480" i="14"/>
  <c r="A2480" i="14" s="1"/>
  <c r="B1384" i="14"/>
  <c r="A1384" i="14" s="1"/>
  <c r="B1456" i="14"/>
  <c r="A1456" i="14" s="1"/>
  <c r="B1549" i="14"/>
  <c r="A1549" i="14" s="1"/>
  <c r="B1693" i="14"/>
  <c r="A1693" i="14" s="1"/>
  <c r="B1901" i="14"/>
  <c r="A1901" i="14" s="1"/>
  <c r="B2118" i="14"/>
  <c r="A2118" i="14" s="1"/>
  <c r="B2644" i="14"/>
  <c r="A2644" i="14" s="1"/>
  <c r="B1569" i="14"/>
  <c r="A1569" i="14" s="1"/>
  <c r="B1708" i="14"/>
  <c r="A1708" i="14" s="1"/>
  <c r="B1794" i="14"/>
  <c r="A1794" i="14" s="1"/>
  <c r="B2009" i="14"/>
  <c r="A2009" i="14" s="1"/>
  <c r="B2201" i="14"/>
  <c r="A2201" i="14" s="1"/>
  <c r="B3304" i="14"/>
  <c r="A3304" i="14" s="1"/>
  <c r="B2028" i="14"/>
  <c r="A2028" i="14" s="1"/>
  <c r="B2172" i="14"/>
  <c r="A2172" i="14" s="1"/>
  <c r="B2316" i="14"/>
  <c r="A2316" i="14" s="1"/>
  <c r="B2460" i="14"/>
  <c r="A2460" i="14" s="1"/>
  <c r="B2604" i="14"/>
  <c r="A2604" i="14" s="1"/>
  <c r="B2816" i="14"/>
  <c r="A2816" i="14" s="1"/>
  <c r="B2988" i="14"/>
  <c r="A2988" i="14" s="1"/>
  <c r="B3338" i="14"/>
  <c r="A3338" i="14" s="1"/>
  <c r="B2003" i="14"/>
  <c r="A2003" i="14" s="1"/>
  <c r="B2147" i="14"/>
  <c r="A2147" i="14" s="1"/>
  <c r="B2291" i="14"/>
  <c r="A2291" i="14" s="1"/>
  <c r="B2435" i="14"/>
  <c r="A2435" i="14" s="1"/>
  <c r="B2579" i="14"/>
  <c r="A2579" i="14" s="1"/>
  <c r="B2860" i="14"/>
  <c r="A2860" i="14" s="1"/>
  <c r="B1701" i="14"/>
  <c r="A1701" i="14" s="1"/>
  <c r="B1773" i="14"/>
  <c r="A1773" i="14" s="1"/>
  <c r="B1845" i="14"/>
  <c r="A1845" i="14" s="1"/>
  <c r="B1938" i="14"/>
  <c r="A1938" i="14" s="1"/>
  <c r="B2082" i="14"/>
  <c r="A2082" i="14" s="1"/>
  <c r="B2226" i="14"/>
  <c r="A2226" i="14" s="1"/>
  <c r="B2370" i="14"/>
  <c r="A2370" i="14" s="1"/>
  <c r="B2514" i="14"/>
  <c r="A2514" i="14" s="1"/>
  <c r="B2646" i="14"/>
  <c r="A2646" i="14" s="1"/>
  <c r="B2732" i="14"/>
  <c r="A2732" i="14" s="1"/>
  <c r="B2861" i="14"/>
  <c r="A2861" i="14" s="1"/>
  <c r="B3002" i="14"/>
  <c r="A3002" i="14" s="1"/>
  <c r="B3507" i="14"/>
  <c r="A3507" i="14" s="1"/>
  <c r="B2017" i="14"/>
  <c r="A2017" i="14" s="1"/>
  <c r="B3928" i="14"/>
  <c r="A3928" i="14" s="1"/>
  <c r="B3030" i="14"/>
  <c r="A3030" i="14" s="1"/>
  <c r="B2380" i="14"/>
  <c r="A2380" i="14" s="1"/>
  <c r="B3253" i="14"/>
  <c r="A3253" i="14" s="1"/>
  <c r="B3417" i="14"/>
  <c r="A3417" i="14" s="1"/>
  <c r="B3105" i="14"/>
  <c r="A3105" i="14" s="1"/>
  <c r="B1348" i="14"/>
  <c r="A1348" i="14" s="1"/>
  <c r="B2132" i="14"/>
  <c r="A2132" i="14" s="1"/>
  <c r="B304" i="14"/>
  <c r="A304" i="14" s="1"/>
  <c r="B448" i="14"/>
  <c r="A448" i="14" s="1"/>
  <c r="B592" i="14"/>
  <c r="A592" i="14" s="1"/>
  <c r="B1025" i="14"/>
  <c r="A1025" i="14" s="1"/>
  <c r="B1141" i="14"/>
  <c r="A1141" i="14" s="1"/>
  <c r="B1306" i="14"/>
  <c r="A1306" i="14" s="1"/>
  <c r="B2013" i="14"/>
  <c r="A2013" i="14" s="1"/>
  <c r="B645" i="14"/>
  <c r="A645" i="14" s="1"/>
  <c r="B766" i="14"/>
  <c r="A766" i="14" s="1"/>
  <c r="B852" i="14"/>
  <c r="A852" i="14" s="1"/>
  <c r="B939" i="14"/>
  <c r="A939" i="14" s="1"/>
  <c r="B1026" i="14"/>
  <c r="A1026" i="14" s="1"/>
  <c r="B1204" i="14"/>
  <c r="A1204" i="14" s="1"/>
  <c r="B1440" i="14"/>
  <c r="A1440" i="14" s="1"/>
  <c r="B2144" i="14"/>
  <c r="A2144" i="14" s="1"/>
  <c r="B233" i="14"/>
  <c r="A233" i="14" s="1"/>
  <c r="B377" i="14"/>
  <c r="A377" i="14" s="1"/>
  <c r="B521" i="14"/>
  <c r="A521" i="14" s="1"/>
  <c r="B665" i="14"/>
  <c r="A665" i="14" s="1"/>
  <c r="B1104" i="14"/>
  <c r="A1104" i="14" s="1"/>
  <c r="B1277" i="14"/>
  <c r="A1277" i="14" s="1"/>
  <c r="B1904" i="14"/>
  <c r="A1904" i="14" s="1"/>
  <c r="B1331" i="14"/>
  <c r="A1331" i="14" s="1"/>
  <c r="B1403" i="14"/>
  <c r="A1403" i="14" s="1"/>
  <c r="B1475" i="14"/>
  <c r="A1475" i="14" s="1"/>
  <c r="B1583" i="14"/>
  <c r="A1583" i="14" s="1"/>
  <c r="B1822" i="14"/>
  <c r="A1822" i="14" s="1"/>
  <c r="B1961" i="14"/>
  <c r="A1961" i="14" s="1"/>
  <c r="B2176" i="14"/>
  <c r="A2176" i="14" s="1"/>
  <c r="B2651" i="14"/>
  <c r="A2651" i="14" s="1"/>
  <c r="B1544" i="14"/>
  <c r="A1544" i="14" s="1"/>
  <c r="B1688" i="14"/>
  <c r="A1688" i="14" s="1"/>
  <c r="B1781" i="14"/>
  <c r="A1781" i="14" s="1"/>
  <c r="B2090" i="14"/>
  <c r="A2090" i="14" s="1"/>
  <c r="B2297" i="14"/>
  <c r="A2297" i="14" s="1"/>
  <c r="B1399" i="14"/>
  <c r="A1399" i="14" s="1"/>
  <c r="B1471" i="14"/>
  <c r="A1471" i="14" s="1"/>
  <c r="B1572" i="14"/>
  <c r="A1572" i="14" s="1"/>
  <c r="B1806" i="14"/>
  <c r="A1806" i="14" s="1"/>
  <c r="B1926" i="14"/>
  <c r="A1926" i="14" s="1"/>
  <c r="B2169" i="14"/>
  <c r="A2169" i="14" s="1"/>
  <c r="B2915" i="14"/>
  <c r="A2915" i="14" s="1"/>
  <c r="B1625" i="14"/>
  <c r="A1625" i="14" s="1"/>
  <c r="B1740" i="14"/>
  <c r="A1740" i="14" s="1"/>
  <c r="B1994" i="14"/>
  <c r="A1994" i="14" s="1"/>
  <c r="B2334" i="14"/>
  <c r="A2334" i="14" s="1"/>
  <c r="B740" i="14"/>
  <c r="A740" i="14" s="1"/>
  <c r="B812" i="14"/>
  <c r="A812" i="14" s="1"/>
  <c r="B884" i="14"/>
  <c r="A884" i="14" s="1"/>
  <c r="B956" i="14"/>
  <c r="A956" i="14" s="1"/>
  <c r="B1028" i="14"/>
  <c r="A1028" i="14" s="1"/>
  <c r="B1100" i="14"/>
  <c r="A1100" i="14" s="1"/>
  <c r="B1172" i="14"/>
  <c r="A1172" i="14" s="1"/>
  <c r="B1244" i="14"/>
  <c r="A1244" i="14" s="1"/>
  <c r="B1316" i="14"/>
  <c r="A1316" i="14" s="1"/>
  <c r="B1388" i="14"/>
  <c r="A1388" i="14" s="1"/>
  <c r="B1460" i="14"/>
  <c r="A1460" i="14" s="1"/>
  <c r="B1547" i="14"/>
  <c r="A1547" i="14" s="1"/>
  <c r="B1691" i="14"/>
  <c r="A1691" i="14" s="1"/>
  <c r="B1897" i="14"/>
  <c r="A1897" i="14" s="1"/>
  <c r="B2104" i="14"/>
  <c r="A2104" i="14" s="1"/>
  <c r="B2760" i="14"/>
  <c r="A2760" i="14" s="1"/>
  <c r="B1580" i="14"/>
  <c r="A1580" i="14" s="1"/>
  <c r="B1712" i="14"/>
  <c r="A1712" i="14" s="1"/>
  <c r="B1808" i="14"/>
  <c r="A1808" i="14" s="1"/>
  <c r="B2026" i="14"/>
  <c r="A2026" i="14" s="1"/>
  <c r="B2310" i="14"/>
  <c r="A2310" i="14" s="1"/>
  <c r="B1395" i="14"/>
  <c r="A1395" i="14" s="1"/>
  <c r="B1467" i="14"/>
  <c r="A1467" i="14" s="1"/>
  <c r="B1561" i="14"/>
  <c r="A1561" i="14" s="1"/>
  <c r="B1800" i="14"/>
  <c r="A1800" i="14" s="1"/>
  <c r="B1928" i="14"/>
  <c r="A1928" i="14" s="1"/>
  <c r="B2138" i="14"/>
  <c r="A2138" i="14" s="1"/>
  <c r="B2680" i="14"/>
  <c r="A2680" i="14" s="1"/>
  <c r="B1568" i="14"/>
  <c r="A1568" i="14" s="1"/>
  <c r="B1706" i="14"/>
  <c r="A1706" i="14" s="1"/>
  <c r="B1793" i="14"/>
  <c r="A1793" i="14" s="1"/>
  <c r="B2097" i="14"/>
  <c r="A2097" i="14" s="1"/>
  <c r="B2559" i="14"/>
  <c r="A2559" i="14" s="1"/>
  <c r="B1390" i="14"/>
  <c r="A1390" i="14" s="1"/>
  <c r="B1462" i="14"/>
  <c r="A1462" i="14" s="1"/>
  <c r="B1562" i="14"/>
  <c r="A1562" i="14" s="1"/>
  <c r="B1801" i="14"/>
  <c r="A1801" i="14" s="1"/>
  <c r="B1940" i="14"/>
  <c r="A1940" i="14" s="1"/>
  <c r="B2140" i="14"/>
  <c r="A2140" i="14" s="1"/>
  <c r="B2687" i="14"/>
  <c r="A2687" i="14" s="1"/>
  <c r="B1576" i="14"/>
  <c r="A1576" i="14" s="1"/>
  <c r="B1715" i="14"/>
  <c r="A1715" i="14" s="1"/>
  <c r="B1802" i="14"/>
  <c r="A1802" i="14" s="1"/>
  <c r="B2039" i="14"/>
  <c r="A2039" i="14" s="1"/>
  <c r="B2215" i="14"/>
  <c r="A2215" i="14" s="1"/>
  <c r="B4138" i="14"/>
  <c r="A4138" i="14" s="1"/>
  <c r="B2041" i="14"/>
  <c r="A2041" i="14" s="1"/>
  <c r="B2185" i="14"/>
  <c r="A2185" i="14" s="1"/>
  <c r="B2329" i="14"/>
  <c r="A2329" i="14" s="1"/>
  <c r="B2473" i="14"/>
  <c r="A2473" i="14" s="1"/>
  <c r="B2617" i="14"/>
  <c r="A2617" i="14" s="1"/>
  <c r="B2825" i="14"/>
  <c r="A2825" i="14" s="1"/>
  <c r="B3000" i="14"/>
  <c r="A3000" i="14" s="1"/>
  <c r="B3377" i="14"/>
  <c r="A3377" i="14" s="1"/>
  <c r="B2016" i="14"/>
  <c r="A2016" i="14" s="1"/>
  <c r="B2160" i="14"/>
  <c r="A2160" i="14" s="1"/>
  <c r="B2304" i="14"/>
  <c r="A2304" i="14" s="1"/>
  <c r="B2448" i="14"/>
  <c r="A2448" i="14" s="1"/>
  <c r="B2592" i="14"/>
  <c r="A2592" i="14" s="1"/>
  <c r="B3076" i="14"/>
  <c r="A3076" i="14" s="1"/>
  <c r="B1707" i="14"/>
  <c r="A1707" i="14" s="1"/>
  <c r="B1779" i="14"/>
  <c r="A1779" i="14" s="1"/>
  <c r="B1851" i="14"/>
  <c r="A1851" i="14" s="1"/>
  <c r="B1951" i="14"/>
  <c r="A1951" i="14" s="1"/>
  <c r="B2095" i="14"/>
  <c r="A2095" i="14" s="1"/>
  <c r="B2239" i="14"/>
  <c r="A2239" i="14" s="1"/>
  <c r="B2383" i="14"/>
  <c r="A2383" i="14" s="1"/>
  <c r="B2527" i="14"/>
  <c r="A2527" i="14" s="1"/>
  <c r="B2653" i="14"/>
  <c r="A2653" i="14" s="1"/>
  <c r="B2740" i="14"/>
  <c r="A2740" i="14" s="1"/>
  <c r="B2870" i="14"/>
  <c r="A2870" i="14" s="1"/>
  <c r="B3014" i="14"/>
  <c r="A3014" i="14" s="1"/>
  <c r="B3771" i="14"/>
  <c r="A3771" i="14" s="1"/>
  <c r="B2030" i="14"/>
  <c r="A2030" i="14" s="1"/>
  <c r="B2391" i="14"/>
  <c r="A2391" i="14" s="1"/>
  <c r="B3705" i="14"/>
  <c r="A3705" i="14" s="1"/>
  <c r="B2524" i="14"/>
  <c r="A2524" i="14" s="1"/>
  <c r="B2905" i="14"/>
  <c r="A2905" i="14" s="1"/>
  <c r="B3544" i="14"/>
  <c r="A3544" i="14" s="1"/>
  <c r="B3235" i="14"/>
  <c r="A3235" i="14" s="1"/>
  <c r="B1377" i="14"/>
  <c r="A1377" i="14" s="1"/>
  <c r="B2538" i="14"/>
  <c r="A2538" i="14" s="1"/>
  <c r="B317" i="14"/>
  <c r="A317" i="14" s="1"/>
  <c r="B461" i="14"/>
  <c r="A461" i="14" s="1"/>
  <c r="B605" i="14"/>
  <c r="A605" i="14" s="1"/>
  <c r="B1033" i="14"/>
  <c r="A1033" i="14" s="1"/>
  <c r="B1152" i="14"/>
  <c r="A1152" i="14" s="1"/>
  <c r="B1335" i="14"/>
  <c r="A1335" i="14" s="1"/>
  <c r="B2204" i="14"/>
  <c r="A2204" i="14" s="1"/>
  <c r="B658" i="14"/>
  <c r="A658" i="14" s="1"/>
  <c r="B773" i="14"/>
  <c r="A773" i="14" s="1"/>
  <c r="B859" i="14"/>
  <c r="A859" i="14" s="1"/>
  <c r="B946" i="14"/>
  <c r="A946" i="14" s="1"/>
  <c r="B1042" i="14"/>
  <c r="A1042" i="14" s="1"/>
  <c r="B1235" i="14"/>
  <c r="A1235" i="14" s="1"/>
  <c r="B1476" i="14"/>
  <c r="A1476" i="14" s="1"/>
  <c r="B102" i="14"/>
  <c r="A102" i="14" s="1"/>
  <c r="B246" i="14"/>
  <c r="A246" i="14" s="1"/>
  <c r="B390" i="14"/>
  <c r="A390" i="14" s="1"/>
  <c r="B534" i="14"/>
  <c r="A534" i="14" s="1"/>
  <c r="B678" i="14"/>
  <c r="A678" i="14" s="1"/>
  <c r="B1113" i="14"/>
  <c r="A1113" i="14" s="1"/>
  <c r="B1287" i="14"/>
  <c r="A1287" i="14" s="1"/>
  <c r="B1963" i="14"/>
  <c r="A1963" i="14" s="1"/>
  <c r="B1337" i="14"/>
  <c r="A1337" i="14" s="1"/>
  <c r="B1409" i="14"/>
  <c r="A1409" i="14" s="1"/>
  <c r="B1481" i="14"/>
  <c r="A1481" i="14" s="1"/>
  <c r="B1596" i="14"/>
  <c r="A1596" i="14" s="1"/>
  <c r="B1830" i="14"/>
  <c r="A1830" i="14" s="1"/>
  <c r="B1972" i="14"/>
  <c r="A1972" i="14" s="1"/>
  <c r="B2189" i="14"/>
  <c r="A2189" i="14" s="1"/>
  <c r="B2694" i="14"/>
  <c r="A2694" i="14" s="1"/>
  <c r="B1557" i="14"/>
  <c r="A1557" i="14" s="1"/>
  <c r="B1702" i="14"/>
  <c r="A1702" i="14" s="1"/>
  <c r="B1788" i="14"/>
  <c r="A1788" i="14" s="1"/>
  <c r="B2099" i="14"/>
  <c r="A2099" i="14" s="1"/>
  <c r="B2323" i="14"/>
  <c r="A2323" i="14" s="1"/>
  <c r="B1405" i="14"/>
  <c r="A1405" i="14" s="1"/>
  <c r="B1477" i="14"/>
  <c r="A1477" i="14" s="1"/>
  <c r="B1585" i="14"/>
  <c r="A1585" i="14" s="1"/>
  <c r="B1816" i="14"/>
  <c r="A1816" i="14" s="1"/>
  <c r="B1935" i="14"/>
  <c r="A1935" i="14" s="1"/>
  <c r="B2179" i="14"/>
  <c r="A2179" i="14" s="1"/>
  <c r="B2987" i="14"/>
  <c r="A2987" i="14" s="1"/>
  <c r="B1638" i="14"/>
  <c r="A1638" i="14" s="1"/>
  <c r="B1747" i="14"/>
  <c r="A1747" i="14" s="1"/>
  <c r="B2005" i="14"/>
  <c r="A2005" i="14" s="1"/>
  <c r="B2360" i="14"/>
  <c r="A2360" i="14" s="1"/>
  <c r="B746" i="14"/>
  <c r="A746" i="14" s="1"/>
  <c r="B818" i="14"/>
  <c r="A818" i="14" s="1"/>
  <c r="B890" i="14"/>
  <c r="A890" i="14" s="1"/>
  <c r="B962" i="14"/>
  <c r="A962" i="14" s="1"/>
  <c r="B1034" i="14"/>
  <c r="A1034" i="14" s="1"/>
  <c r="B1106" i="14"/>
  <c r="A1106" i="14" s="1"/>
  <c r="B1178" i="14"/>
  <c r="A1178" i="14" s="1"/>
  <c r="B1250" i="14"/>
  <c r="A1250" i="14" s="1"/>
  <c r="B1322" i="14"/>
  <c r="A1322" i="14" s="1"/>
  <c r="B1394" i="14"/>
  <c r="A1394" i="14" s="1"/>
  <c r="B1466" i="14"/>
  <c r="A1466" i="14" s="1"/>
  <c r="B1560" i="14"/>
  <c r="A1560" i="14" s="1"/>
  <c r="B1799" i="14"/>
  <c r="A1799" i="14" s="1"/>
  <c r="B1916" i="14"/>
  <c r="A1916" i="14" s="1"/>
  <c r="B2125" i="14"/>
  <c r="A2125" i="14" s="1"/>
  <c r="B2808" i="14"/>
  <c r="A2808" i="14" s="1"/>
  <c r="B1593" i="14"/>
  <c r="A1593" i="14" s="1"/>
  <c r="B1720" i="14"/>
  <c r="A1720" i="14" s="1"/>
  <c r="B1826" i="14"/>
  <c r="A1826" i="14" s="1"/>
  <c r="B2035" i="14"/>
  <c r="A2035" i="14" s="1"/>
  <c r="B2336" i="14"/>
  <c r="A2336" i="14" s="1"/>
  <c r="B1401" i="14"/>
  <c r="A1401" i="14" s="1"/>
  <c r="B1473" i="14"/>
  <c r="A1473" i="14" s="1"/>
  <c r="B1574" i="14"/>
  <c r="A1574" i="14" s="1"/>
  <c r="B1810" i="14"/>
  <c r="A1810" i="14" s="1"/>
  <c r="B1939" i="14"/>
  <c r="A1939" i="14" s="1"/>
  <c r="B2184" i="14"/>
  <c r="A2184" i="14" s="1"/>
  <c r="B2723" i="14"/>
  <c r="A2723" i="14" s="1"/>
  <c r="B1581" i="14"/>
  <c r="A1581" i="14" s="1"/>
  <c r="B1714" i="14"/>
  <c r="A1714" i="14" s="1"/>
  <c r="B1909" i="14"/>
  <c r="A1909" i="14" s="1"/>
  <c r="B2117" i="14"/>
  <c r="A2117" i="14" s="1"/>
  <c r="B2598" i="14"/>
  <c r="A2598" i="14" s="1"/>
  <c r="B1396" i="14"/>
  <c r="A1396" i="14" s="1"/>
  <c r="B1468" i="14"/>
  <c r="A1468" i="14" s="1"/>
  <c r="B1575" i="14"/>
  <c r="A1575" i="14" s="1"/>
  <c r="B1811" i="14"/>
  <c r="A1811" i="14" s="1"/>
  <c r="B1949" i="14"/>
  <c r="A1949" i="14" s="1"/>
  <c r="B2163" i="14"/>
  <c r="A2163" i="14" s="1"/>
  <c r="B2730" i="14"/>
  <c r="A2730" i="14" s="1"/>
  <c r="B1589" i="14"/>
  <c r="A1589" i="14" s="1"/>
  <c r="B1722" i="14"/>
  <c r="A1722" i="14" s="1"/>
  <c r="B1820" i="14"/>
  <c r="A1820" i="14" s="1"/>
  <c r="B2048" i="14"/>
  <c r="A2048" i="14" s="1"/>
  <c r="B2247" i="14"/>
  <c r="A2247" i="14" s="1"/>
  <c r="B1910" i="14"/>
  <c r="A1910" i="14" s="1"/>
  <c r="B2054" i="14"/>
  <c r="A2054" i="14" s="1"/>
  <c r="B2198" i="14"/>
  <c r="A2198" i="14" s="1"/>
  <c r="B2342" i="14"/>
  <c r="A2342" i="14" s="1"/>
  <c r="B2486" i="14"/>
  <c r="A2486" i="14" s="1"/>
  <c r="B2630" i="14"/>
  <c r="A2630" i="14" s="1"/>
  <c r="B2840" i="14"/>
  <c r="A2840" i="14" s="1"/>
  <c r="B3012" i="14"/>
  <c r="A3012" i="14" s="1"/>
  <c r="B3495" i="14"/>
  <c r="A3495" i="14" s="1"/>
  <c r="B2029" i="14"/>
  <c r="A2029" i="14" s="1"/>
  <c r="B2173" i="14"/>
  <c r="A2173" i="14" s="1"/>
  <c r="B2317" i="14"/>
  <c r="A2317" i="14" s="1"/>
  <c r="B2461" i="14"/>
  <c r="A2461" i="14" s="1"/>
  <c r="B2605" i="14"/>
  <c r="A2605" i="14" s="1"/>
  <c r="B3090" i="14"/>
  <c r="A3090" i="14" s="1"/>
  <c r="B1713" i="14"/>
  <c r="A1713" i="14" s="1"/>
  <c r="B1785" i="14"/>
  <c r="A1785" i="14" s="1"/>
  <c r="B1857" i="14"/>
  <c r="A1857" i="14" s="1"/>
  <c r="B1964" i="14"/>
  <c r="A1964" i="14" s="1"/>
  <c r="B2108" i="14"/>
  <c r="A2108" i="14" s="1"/>
  <c r="B2252" i="14"/>
  <c r="A2252" i="14" s="1"/>
  <c r="B2396" i="14"/>
  <c r="A2396" i="14" s="1"/>
  <c r="B2540" i="14"/>
  <c r="A2540" i="14" s="1"/>
  <c r="B2660" i="14"/>
  <c r="A2660" i="14" s="1"/>
  <c r="B2747" i="14"/>
  <c r="A2747" i="14" s="1"/>
  <c r="B2882" i="14"/>
  <c r="A2882" i="14" s="1"/>
  <c r="B3026" i="14"/>
  <c r="A3026" i="14" s="1"/>
  <c r="B4192" i="14"/>
  <c r="A4192" i="14" s="1"/>
  <c r="B2037" i="14"/>
  <c r="A2037" i="14" s="1"/>
  <c r="B2535" i="14"/>
  <c r="A2535" i="14" s="1"/>
  <c r="B2372" i="14"/>
  <c r="A2372" i="14" s="1"/>
  <c r="B2657" i="14"/>
  <c r="A2657" i="14" s="1"/>
  <c r="B2977" i="14"/>
  <c r="A2977" i="14" s="1"/>
  <c r="B3660" i="14"/>
  <c r="A3660" i="14" s="1"/>
  <c r="B3379" i="14"/>
  <c r="A3379" i="14" s="1"/>
  <c r="B2135" i="14"/>
  <c r="A2135" i="14" s="1"/>
  <c r="B2279" i="14"/>
  <c r="A2279" i="14" s="1"/>
  <c r="B2423" i="14"/>
  <c r="A2423" i="14" s="1"/>
  <c r="B2567" i="14"/>
  <c r="A2567" i="14" s="1"/>
  <c r="B2788" i="14"/>
  <c r="A2788" i="14" s="1"/>
  <c r="B2944" i="14"/>
  <c r="A2944" i="14" s="1"/>
  <c r="B3132" i="14"/>
  <c r="A3132" i="14" s="1"/>
  <c r="B2299" i="14"/>
  <c r="A2299" i="14" s="1"/>
  <c r="B2443" i="14"/>
  <c r="A2443" i="14" s="1"/>
  <c r="B2587" i="14"/>
  <c r="A2587" i="14" s="1"/>
  <c r="B2690" i="14"/>
  <c r="A2690" i="14" s="1"/>
  <c r="B2844" i="14"/>
  <c r="A2844" i="14" s="1"/>
  <c r="B2993" i="14"/>
  <c r="A2993" i="14" s="1"/>
  <c r="B3435" i="14"/>
  <c r="A3435" i="14" s="1"/>
  <c r="B2280" i="14"/>
  <c r="A2280" i="14" s="1"/>
  <c r="B2424" i="14"/>
  <c r="A2424" i="14" s="1"/>
  <c r="B2568" i="14"/>
  <c r="A2568" i="14" s="1"/>
  <c r="B2789" i="14"/>
  <c r="A2789" i="14" s="1"/>
  <c r="B2934" i="14"/>
  <c r="A2934" i="14" s="1"/>
  <c r="B3095" i="14"/>
  <c r="A3095" i="14" s="1"/>
  <c r="B2274" i="14"/>
  <c r="A2274" i="14" s="1"/>
  <c r="B2418" i="14"/>
  <c r="A2418" i="14" s="1"/>
  <c r="B2562" i="14"/>
  <c r="A2562" i="14" s="1"/>
  <c r="B2677" i="14"/>
  <c r="A2677" i="14" s="1"/>
  <c r="B2773" i="14"/>
  <c r="A2773" i="14" s="1"/>
  <c r="B3206" i="14"/>
  <c r="A3206" i="14" s="1"/>
  <c r="B2170" i="14"/>
  <c r="A2170" i="14" s="1"/>
  <c r="B2314" i="14"/>
  <c r="A2314" i="14" s="1"/>
  <c r="B2458" i="14"/>
  <c r="A2458" i="14" s="1"/>
  <c r="B2602" i="14"/>
  <c r="A2602" i="14" s="1"/>
  <c r="B3207" i="14"/>
  <c r="A3207" i="14" s="1"/>
  <c r="B2432" i="14"/>
  <c r="A2432" i="14" s="1"/>
  <c r="B2576" i="14"/>
  <c r="A2576" i="14" s="1"/>
  <c r="B2686" i="14"/>
  <c r="A2686" i="14" s="1"/>
  <c r="B2783" i="14"/>
  <c r="A2783" i="14" s="1"/>
  <c r="B2924" i="14"/>
  <c r="A2924" i="14" s="1"/>
  <c r="B3070" i="14"/>
  <c r="A3070" i="14" s="1"/>
  <c r="B2217" i="14"/>
  <c r="A2217" i="14" s="1"/>
  <c r="B2361" i="14"/>
  <c r="A2361" i="14" s="1"/>
  <c r="B2505" i="14"/>
  <c r="A2505" i="14" s="1"/>
  <c r="B2679" i="14"/>
  <c r="A2679" i="14" s="1"/>
  <c r="B2878" i="14"/>
  <c r="A2878" i="14" s="1"/>
  <c r="B3022" i="14"/>
  <c r="A3022" i="14" s="1"/>
  <c r="B3726" i="14"/>
  <c r="A3726" i="14" s="1"/>
  <c r="B2929" i="14"/>
  <c r="A2929" i="14" s="1"/>
  <c r="B3001" i="14"/>
  <c r="A3001" i="14" s="1"/>
  <c r="B3073" i="14"/>
  <c r="A3073" i="14" s="1"/>
  <c r="B3180" i="14"/>
  <c r="A3180" i="14" s="1"/>
  <c r="B3324" i="14"/>
  <c r="A3324" i="14" s="1"/>
  <c r="B3468" i="14"/>
  <c r="A3468" i="14" s="1"/>
  <c r="B3572" i="14"/>
  <c r="A3572" i="14" s="1"/>
  <c r="B3772" i="14"/>
  <c r="A3772" i="14" s="1"/>
  <c r="B3074" i="14"/>
  <c r="A3074" i="14" s="1"/>
  <c r="B3175" i="14"/>
  <c r="A3175" i="14" s="1"/>
  <c r="B3319" i="14"/>
  <c r="A3319" i="14" s="1"/>
  <c r="B3463" i="14"/>
  <c r="A3463" i="14" s="1"/>
  <c r="B3573" i="14"/>
  <c r="A3573" i="14" s="1"/>
  <c r="B3696" i="14"/>
  <c r="A3696" i="14" s="1"/>
  <c r="B3136" i="14"/>
  <c r="A3136" i="14" s="1"/>
  <c r="B3280" i="14"/>
  <c r="A3280" i="14" s="1"/>
  <c r="B3424" i="14"/>
  <c r="A3424" i="14" s="1"/>
  <c r="B3745" i="14"/>
  <c r="A3745" i="14" s="1"/>
  <c r="B2769" i="14"/>
  <c r="A2769" i="14" s="1"/>
  <c r="B2841" i="14"/>
  <c r="A2841" i="14" s="1"/>
  <c r="B2913" i="14"/>
  <c r="A2913" i="14" s="1"/>
  <c r="B2985" i="14"/>
  <c r="A2985" i="14" s="1"/>
  <c r="B3057" i="14"/>
  <c r="A3057" i="14" s="1"/>
  <c r="B3143" i="14"/>
  <c r="A3143" i="14" s="1"/>
  <c r="B3287" i="14"/>
  <c r="A3287" i="14" s="1"/>
  <c r="B3431" i="14"/>
  <c r="A3431" i="14" s="1"/>
  <c r="B3552" i="14"/>
  <c r="A3552" i="14" s="1"/>
  <c r="B3698" i="14"/>
  <c r="A3698" i="14" s="1"/>
  <c r="B3137" i="14"/>
  <c r="A3137" i="14" s="1"/>
  <c r="B3281" i="14"/>
  <c r="A3281" i="14" s="1"/>
  <c r="B3425" i="14"/>
  <c r="A3425" i="14" s="1"/>
  <c r="B3843" i="14"/>
  <c r="A3843" i="14" s="1"/>
  <c r="B3151" i="14"/>
  <c r="A3151" i="14" s="1"/>
  <c r="B3295" i="14"/>
  <c r="A3295" i="14" s="1"/>
  <c r="B3439" i="14"/>
  <c r="A3439" i="14" s="1"/>
  <c r="B3554" i="14"/>
  <c r="A3554" i="14" s="1"/>
  <c r="B3654" i="14"/>
  <c r="A3654" i="14" s="1"/>
  <c r="B3844" i="14"/>
  <c r="A3844" i="14" s="1"/>
  <c r="B3158" i="14"/>
  <c r="A3158" i="14" s="1"/>
  <c r="B3302" i="14"/>
  <c r="A3302" i="14" s="1"/>
  <c r="B3446" i="14"/>
  <c r="A3446" i="14" s="1"/>
  <c r="B3822" i="14"/>
  <c r="A3822" i="14" s="1"/>
  <c r="B3224" i="14"/>
  <c r="A3224" i="14" s="1"/>
  <c r="B3368" i="14"/>
  <c r="A3368" i="14" s="1"/>
  <c r="B3512" i="14"/>
  <c r="A3512" i="14" s="1"/>
  <c r="B3598" i="14"/>
  <c r="A3598" i="14" s="1"/>
  <c r="B4072" i="14"/>
  <c r="A4072" i="14" s="1"/>
  <c r="B3198" i="14"/>
  <c r="A3198" i="14" s="1"/>
  <c r="B3342" i="14"/>
  <c r="A3342" i="14" s="1"/>
  <c r="B3486" i="14"/>
  <c r="A3486" i="14" s="1"/>
  <c r="B3954" i="14"/>
  <c r="A3954" i="14" s="1"/>
  <c r="B3140" i="14"/>
  <c r="A3140" i="14" s="1"/>
  <c r="B3284" i="14"/>
  <c r="A3284" i="14" s="1"/>
  <c r="B3428" i="14"/>
  <c r="A3428" i="14" s="1"/>
  <c r="B3549" i="14"/>
  <c r="A3549" i="14" s="1"/>
  <c r="B3666" i="14"/>
  <c r="A3666" i="14" s="1"/>
  <c r="B4130" i="14"/>
  <c r="A4130" i="14" s="1"/>
  <c r="B3653" i="14"/>
  <c r="A3653" i="14" s="1"/>
  <c r="B3732" i="14"/>
  <c r="A3732" i="14" s="1"/>
  <c r="B3876" i="14"/>
  <c r="A3876" i="14" s="1"/>
  <c r="B4021" i="14"/>
  <c r="A4021" i="14" s="1"/>
  <c r="B4147" i="14"/>
  <c r="A4147" i="14" s="1"/>
  <c r="B4509" i="14"/>
  <c r="A4509" i="14" s="1"/>
  <c r="B3792" i="14"/>
  <c r="A3792" i="14" s="1"/>
  <c r="B3936" i="14"/>
  <c r="A3936" i="14" s="1"/>
  <c r="B4065" i="14"/>
  <c r="A4065" i="14" s="1"/>
  <c r="B4249" i="14"/>
  <c r="A4249" i="14" s="1"/>
  <c r="B3721" i="14"/>
  <c r="A3721" i="14" s="1"/>
  <c r="B3865" i="14"/>
  <c r="A3865" i="14" s="1"/>
  <c r="B4009" i="14"/>
  <c r="A4009" i="14" s="1"/>
  <c r="B4132" i="14"/>
  <c r="A4132" i="14" s="1"/>
  <c r="B4240" i="14"/>
  <c r="A4240" i="14" s="1"/>
  <c r="B4526" i="14"/>
  <c r="A4526" i="14" s="1"/>
  <c r="B3571" i="14"/>
  <c r="A3571" i="14" s="1"/>
  <c r="B3643" i="14"/>
  <c r="A3643" i="14" s="1"/>
  <c r="B3715" i="14"/>
  <c r="A3715" i="14" s="1"/>
  <c r="B3872" i="14"/>
  <c r="A3872" i="14" s="1"/>
  <c r="B3964" i="14"/>
  <c r="A3964" i="14" s="1"/>
  <c r="B3789" i="14"/>
  <c r="A3789" i="14" s="1"/>
  <c r="B4227" i="14"/>
  <c r="A4227" i="14" s="1"/>
  <c r="B4400" i="14"/>
  <c r="A4400" i="14" s="1"/>
  <c r="B4721" i="14"/>
  <c r="A4721" i="14" s="1"/>
  <c r="B5329" i="14"/>
  <c r="A5329" i="14" s="1"/>
  <c r="B2148" i="14"/>
  <c r="A2148" i="14" s="1"/>
  <c r="B2292" i="14"/>
  <c r="A2292" i="14" s="1"/>
  <c r="B2436" i="14"/>
  <c r="A2436" i="14" s="1"/>
  <c r="B2580" i="14"/>
  <c r="A2580" i="14" s="1"/>
  <c r="B2803" i="14"/>
  <c r="A2803" i="14" s="1"/>
  <c r="B2956" i="14"/>
  <c r="A2956" i="14" s="1"/>
  <c r="B3194" i="14"/>
  <c r="A3194" i="14" s="1"/>
  <c r="B2312" i="14"/>
  <c r="A2312" i="14" s="1"/>
  <c r="B2456" i="14"/>
  <c r="A2456" i="14" s="1"/>
  <c r="B2600" i="14"/>
  <c r="A2600" i="14" s="1"/>
  <c r="B2698" i="14"/>
  <c r="A2698" i="14" s="1"/>
  <c r="B2852" i="14"/>
  <c r="A2852" i="14" s="1"/>
  <c r="B3005" i="14"/>
  <c r="A3005" i="14" s="1"/>
  <c r="B3474" i="14"/>
  <c r="A3474" i="14" s="1"/>
  <c r="B2293" i="14"/>
  <c r="A2293" i="14" s="1"/>
  <c r="B2437" i="14"/>
  <c r="A2437" i="14" s="1"/>
  <c r="B2581" i="14"/>
  <c r="A2581" i="14" s="1"/>
  <c r="B2804" i="14"/>
  <c r="A2804" i="14" s="1"/>
  <c r="B2946" i="14"/>
  <c r="A2946" i="14" s="1"/>
  <c r="B3112" i="14"/>
  <c r="A3112" i="14" s="1"/>
  <c r="B2287" i="14"/>
  <c r="A2287" i="14" s="1"/>
  <c r="B2431" i="14"/>
  <c r="A2431" i="14" s="1"/>
  <c r="B2575" i="14"/>
  <c r="A2575" i="14" s="1"/>
  <c r="B2684" i="14"/>
  <c r="A2684" i="14" s="1"/>
  <c r="B2782" i="14"/>
  <c r="A2782" i="14" s="1"/>
  <c r="B3245" i="14"/>
  <c r="A3245" i="14" s="1"/>
  <c r="B2183" i="14"/>
  <c r="A2183" i="14" s="1"/>
  <c r="B2327" i="14"/>
  <c r="A2327" i="14" s="1"/>
  <c r="B2471" i="14"/>
  <c r="A2471" i="14" s="1"/>
  <c r="B2615" i="14"/>
  <c r="A2615" i="14" s="1"/>
  <c r="B3246" i="14"/>
  <c r="A3246" i="14" s="1"/>
  <c r="B2439" i="14"/>
  <c r="A2439" i="14" s="1"/>
  <c r="B2583" i="14"/>
  <c r="A2583" i="14" s="1"/>
  <c r="B2693" i="14"/>
  <c r="A2693" i="14" s="1"/>
  <c r="B2798" i="14"/>
  <c r="A2798" i="14" s="1"/>
  <c r="B2936" i="14"/>
  <c r="A2936" i="14" s="1"/>
  <c r="B3084" i="14"/>
  <c r="A3084" i="14" s="1"/>
  <c r="B2230" i="14"/>
  <c r="A2230" i="14" s="1"/>
  <c r="B2374" i="14"/>
  <c r="A2374" i="14" s="1"/>
  <c r="B2518" i="14"/>
  <c r="A2518" i="14" s="1"/>
  <c r="B2715" i="14"/>
  <c r="A2715" i="14" s="1"/>
  <c r="B2890" i="14"/>
  <c r="A2890" i="14" s="1"/>
  <c r="B3034" i="14"/>
  <c r="A3034" i="14" s="1"/>
  <c r="B4049" i="14"/>
  <c r="A4049" i="14" s="1"/>
  <c r="B2935" i="14"/>
  <c r="A2935" i="14" s="1"/>
  <c r="B3007" i="14"/>
  <c r="A3007" i="14" s="1"/>
  <c r="B3079" i="14"/>
  <c r="A3079" i="14" s="1"/>
  <c r="B3187" i="14"/>
  <c r="A3187" i="14" s="1"/>
  <c r="B3331" i="14"/>
  <c r="A3331" i="14" s="1"/>
  <c r="B3475" i="14"/>
  <c r="A3475" i="14" s="1"/>
  <c r="B3579" i="14"/>
  <c r="A3579" i="14" s="1"/>
  <c r="B3805" i="14"/>
  <c r="A3805" i="14" s="1"/>
  <c r="B3080" i="14"/>
  <c r="A3080" i="14" s="1"/>
  <c r="B3188" i="14"/>
  <c r="A3188" i="14" s="1"/>
  <c r="B3332" i="14"/>
  <c r="A3332" i="14" s="1"/>
  <c r="B3476" i="14"/>
  <c r="A3476" i="14" s="1"/>
  <c r="B3580" i="14"/>
  <c r="A3580" i="14" s="1"/>
  <c r="B3759" i="14"/>
  <c r="A3759" i="14" s="1"/>
  <c r="B3149" i="14"/>
  <c r="A3149" i="14" s="1"/>
  <c r="B3293" i="14"/>
  <c r="A3293" i="14" s="1"/>
  <c r="B3437" i="14"/>
  <c r="A3437" i="14" s="1"/>
  <c r="B3761" i="14"/>
  <c r="A3761" i="14" s="1"/>
  <c r="B2775" i="14"/>
  <c r="A2775" i="14" s="1"/>
  <c r="B2847" i="14"/>
  <c r="A2847" i="14" s="1"/>
  <c r="B2919" i="14"/>
  <c r="A2919" i="14" s="1"/>
  <c r="B2991" i="14"/>
  <c r="A2991" i="14" s="1"/>
  <c r="B3063" i="14"/>
  <c r="A3063" i="14" s="1"/>
  <c r="B3156" i="14"/>
  <c r="A3156" i="14" s="1"/>
  <c r="B3300" i="14"/>
  <c r="A3300" i="14" s="1"/>
  <c r="B3444" i="14"/>
  <c r="A3444" i="14" s="1"/>
  <c r="B3560" i="14"/>
  <c r="A3560" i="14" s="1"/>
  <c r="B3746" i="14"/>
  <c r="A3746" i="14" s="1"/>
  <c r="B3150" i="14"/>
  <c r="A3150" i="14" s="1"/>
  <c r="B3294" i="14"/>
  <c r="A3294" i="14" s="1"/>
  <c r="B3438" i="14"/>
  <c r="A3438" i="14" s="1"/>
  <c r="B3869" i="14"/>
  <c r="A3869" i="14" s="1"/>
  <c r="B3164" i="14"/>
  <c r="A3164" i="14" s="1"/>
  <c r="B3308" i="14"/>
  <c r="A3308" i="14" s="1"/>
  <c r="B3452" i="14"/>
  <c r="A3452" i="14" s="1"/>
  <c r="B3561" i="14"/>
  <c r="A3561" i="14" s="1"/>
  <c r="B3663" i="14"/>
  <c r="A3663" i="14" s="1"/>
  <c r="B3870" i="14"/>
  <c r="A3870" i="14" s="1"/>
  <c r="B3171" i="14"/>
  <c r="A3171" i="14" s="1"/>
  <c r="B3315" i="14"/>
  <c r="A3315" i="14" s="1"/>
  <c r="B3459" i="14"/>
  <c r="A3459" i="14" s="1"/>
  <c r="B3987" i="14"/>
  <c r="A3987" i="14" s="1"/>
  <c r="B3237" i="14"/>
  <c r="A3237" i="14" s="1"/>
  <c r="B3381" i="14"/>
  <c r="A3381" i="14" s="1"/>
  <c r="B3519" i="14"/>
  <c r="A3519" i="14" s="1"/>
  <c r="B3614" i="14"/>
  <c r="A3614" i="14" s="1"/>
  <c r="B4121" i="14"/>
  <c r="A4121" i="14" s="1"/>
  <c r="B3205" i="14"/>
  <c r="A3205" i="14" s="1"/>
  <c r="B3349" i="14"/>
  <c r="A3349" i="14" s="1"/>
  <c r="B3493" i="14"/>
  <c r="A3493" i="14" s="1"/>
  <c r="B4128" i="14"/>
  <c r="A4128" i="14" s="1"/>
  <c r="B3153" i="14"/>
  <c r="A3153" i="14" s="1"/>
  <c r="B3297" i="14"/>
  <c r="A3297" i="14" s="1"/>
  <c r="B3441" i="14"/>
  <c r="A3441" i="14" s="1"/>
  <c r="B3556" i="14"/>
  <c r="A3556" i="14" s="1"/>
  <c r="B3675" i="14"/>
  <c r="A3675" i="14" s="1"/>
  <c r="B4184" i="14"/>
  <c r="A4184" i="14" s="1"/>
  <c r="B3659" i="14"/>
  <c r="A3659" i="14" s="1"/>
  <c r="B3739" i="14"/>
  <c r="A3739" i="14" s="1"/>
  <c r="B3883" i="14"/>
  <c r="A3883" i="14" s="1"/>
  <c r="B4028" i="14"/>
  <c r="A4028" i="14" s="1"/>
  <c r="B4165" i="14"/>
  <c r="A4165" i="14" s="1"/>
  <c r="B4733" i="14"/>
  <c r="A4733" i="14" s="1"/>
  <c r="B3799" i="14"/>
  <c r="A3799" i="14" s="1"/>
  <c r="B3943" i="14"/>
  <c r="A3943" i="14" s="1"/>
  <c r="B4080" i="14"/>
  <c r="A4080" i="14" s="1"/>
  <c r="B4270" i="14"/>
  <c r="A4270" i="14" s="1"/>
  <c r="B3734" i="14"/>
  <c r="A3734" i="14" s="1"/>
  <c r="B3878" i="14"/>
  <c r="A3878" i="14" s="1"/>
  <c r="B4030" i="14"/>
  <c r="A4030" i="14" s="1"/>
  <c r="B4140" i="14"/>
  <c r="A4140" i="14" s="1"/>
  <c r="B4250" i="14"/>
  <c r="A4250" i="14" s="1"/>
  <c r="B4805" i="14"/>
  <c r="A4805" i="14" s="1"/>
  <c r="B3577" i="14"/>
  <c r="A3577" i="14" s="1"/>
  <c r="B3649" i="14"/>
  <c r="A3649" i="14" s="1"/>
  <c r="B3728" i="14"/>
  <c r="A3728" i="14" s="1"/>
  <c r="B3885" i="14"/>
  <c r="A3885" i="14" s="1"/>
  <c r="B4098" i="14"/>
  <c r="A4098" i="14" s="1"/>
  <c r="B3933" i="14"/>
  <c r="A3933" i="14" s="1"/>
  <c r="B4241" i="14"/>
  <c r="A4241" i="14" s="1"/>
  <c r="B4532" i="14"/>
  <c r="A4532" i="14" s="1"/>
  <c r="B4384" i="14"/>
  <c r="A4384" i="14" s="1"/>
  <c r="B4754" i="14"/>
  <c r="A4754" i="14" s="1"/>
  <c r="B2161" i="14"/>
  <c r="A2161" i="14" s="1"/>
  <c r="B2305" i="14"/>
  <c r="A2305" i="14" s="1"/>
  <c r="B2449" i="14"/>
  <c r="A2449" i="14" s="1"/>
  <c r="B2593" i="14"/>
  <c r="A2593" i="14" s="1"/>
  <c r="B2812" i="14"/>
  <c r="A2812" i="14" s="1"/>
  <c r="B2968" i="14"/>
  <c r="A2968" i="14" s="1"/>
  <c r="B3233" i="14"/>
  <c r="A3233" i="14" s="1"/>
  <c r="B2319" i="14"/>
  <c r="A2319" i="14" s="1"/>
  <c r="B2463" i="14"/>
  <c r="A2463" i="14" s="1"/>
  <c r="B2607" i="14"/>
  <c r="A2607" i="14" s="1"/>
  <c r="B2705" i="14"/>
  <c r="A2705" i="14" s="1"/>
  <c r="B2873" i="14"/>
  <c r="A2873" i="14" s="1"/>
  <c r="B3017" i="14"/>
  <c r="A3017" i="14" s="1"/>
  <c r="B3704" i="14"/>
  <c r="A3704" i="14" s="1"/>
  <c r="B2306" i="14"/>
  <c r="A2306" i="14" s="1"/>
  <c r="B2450" i="14"/>
  <c r="A2450" i="14" s="1"/>
  <c r="B2594" i="14"/>
  <c r="A2594" i="14" s="1"/>
  <c r="B2813" i="14"/>
  <c r="A2813" i="14" s="1"/>
  <c r="B2958" i="14"/>
  <c r="A2958" i="14" s="1"/>
  <c r="B3135" i="14"/>
  <c r="A3135" i="14" s="1"/>
  <c r="B2300" i="14"/>
  <c r="A2300" i="14" s="1"/>
  <c r="B2444" i="14"/>
  <c r="A2444" i="14" s="1"/>
  <c r="B2588" i="14"/>
  <c r="A2588" i="14" s="1"/>
  <c r="B2692" i="14"/>
  <c r="A2692" i="14" s="1"/>
  <c r="B2797" i="14"/>
  <c r="A2797" i="14" s="1"/>
  <c r="B3363" i="14"/>
  <c r="A3363" i="14" s="1"/>
  <c r="B2196" i="14"/>
  <c r="A2196" i="14" s="1"/>
  <c r="B2340" i="14"/>
  <c r="A2340" i="14" s="1"/>
  <c r="B2484" i="14"/>
  <c r="A2484" i="14" s="1"/>
  <c r="B2628" i="14"/>
  <c r="A2628" i="14" s="1"/>
  <c r="B3325" i="14"/>
  <c r="A3325" i="14" s="1"/>
  <c r="B2452" i="14"/>
  <c r="A2452" i="14" s="1"/>
  <c r="B2596" i="14"/>
  <c r="A2596" i="14" s="1"/>
  <c r="B2700" i="14"/>
  <c r="A2700" i="14" s="1"/>
  <c r="B2807" i="14"/>
  <c r="A2807" i="14" s="1"/>
  <c r="B2948" i="14"/>
  <c r="A2948" i="14" s="1"/>
  <c r="B3173" i="14"/>
  <c r="A3173" i="14" s="1"/>
  <c r="B2243" i="14"/>
  <c r="A2243" i="14" s="1"/>
  <c r="B2387" i="14"/>
  <c r="A2387" i="14" s="1"/>
  <c r="B2531" i="14"/>
  <c r="A2531" i="14" s="1"/>
  <c r="B2752" i="14"/>
  <c r="A2752" i="14" s="1"/>
  <c r="B2902" i="14"/>
  <c r="A2902" i="14" s="1"/>
  <c r="B3046" i="14"/>
  <c r="A3046" i="14" s="1"/>
  <c r="B4478" i="14"/>
  <c r="A4478" i="14" s="1"/>
  <c r="B2941" i="14"/>
  <c r="A2941" i="14" s="1"/>
  <c r="B3013" i="14"/>
  <c r="A3013" i="14" s="1"/>
  <c r="B3085" i="14"/>
  <c r="A3085" i="14" s="1"/>
  <c r="B3200" i="14"/>
  <c r="A3200" i="14" s="1"/>
  <c r="B3344" i="14"/>
  <c r="A3344" i="14" s="1"/>
  <c r="B3488" i="14"/>
  <c r="A3488" i="14" s="1"/>
  <c r="B3586" i="14"/>
  <c r="A3586" i="14" s="1"/>
  <c r="B3831" i="14"/>
  <c r="A3831" i="14" s="1"/>
  <c r="B3086" i="14"/>
  <c r="A3086" i="14" s="1"/>
  <c r="B3201" i="14"/>
  <c r="A3201" i="14" s="1"/>
  <c r="B3345" i="14"/>
  <c r="A3345" i="14" s="1"/>
  <c r="B3489" i="14"/>
  <c r="A3489" i="14" s="1"/>
  <c r="B3587" i="14"/>
  <c r="A3587" i="14" s="1"/>
  <c r="B3810" i="14"/>
  <c r="A3810" i="14" s="1"/>
  <c r="B3162" i="14"/>
  <c r="A3162" i="14" s="1"/>
  <c r="B3306" i="14"/>
  <c r="A3306" i="14" s="1"/>
  <c r="B3450" i="14"/>
  <c r="A3450" i="14" s="1"/>
  <c r="B3974" i="14"/>
  <c r="A3974" i="14" s="1"/>
  <c r="B2781" i="14"/>
  <c r="A2781" i="14" s="1"/>
  <c r="B2853" i="14"/>
  <c r="A2853" i="14" s="1"/>
  <c r="B2925" i="14"/>
  <c r="A2925" i="14" s="1"/>
  <c r="B2997" i="14"/>
  <c r="A2997" i="14" s="1"/>
  <c r="B3069" i="14"/>
  <c r="A3069" i="14" s="1"/>
  <c r="B3163" i="14"/>
  <c r="A3163" i="14" s="1"/>
  <c r="B3307" i="14"/>
  <c r="A3307" i="14" s="1"/>
  <c r="B3451" i="14"/>
  <c r="A3451" i="14" s="1"/>
  <c r="B3567" i="14"/>
  <c r="A3567" i="14" s="1"/>
  <c r="B3762" i="14"/>
  <c r="A3762" i="14" s="1"/>
  <c r="B3157" i="14"/>
  <c r="A3157" i="14" s="1"/>
  <c r="B3301" i="14"/>
  <c r="A3301" i="14" s="1"/>
  <c r="B3445" i="14"/>
  <c r="A3445" i="14" s="1"/>
  <c r="B3902" i="14"/>
  <c r="A3902" i="14" s="1"/>
  <c r="B3177" i="14"/>
  <c r="A3177" i="14" s="1"/>
  <c r="B3321" i="14"/>
  <c r="A3321" i="14" s="1"/>
  <c r="B3465" i="14"/>
  <c r="A3465" i="14" s="1"/>
  <c r="B3568" i="14"/>
  <c r="A3568" i="14" s="1"/>
  <c r="B3672" i="14"/>
  <c r="A3672" i="14" s="1"/>
  <c r="B3903" i="14"/>
  <c r="A3903" i="14" s="1"/>
  <c r="B3184" i="14"/>
  <c r="A3184" i="14" s="1"/>
  <c r="B3328" i="14"/>
  <c r="A3328" i="14" s="1"/>
  <c r="B3472" i="14"/>
  <c r="A3472" i="14" s="1"/>
  <c r="B4120" i="14"/>
  <c r="A4120" i="14" s="1"/>
  <c r="B3250" i="14"/>
  <c r="A3250" i="14" s="1"/>
  <c r="B3394" i="14"/>
  <c r="A3394" i="14" s="1"/>
  <c r="B3526" i="14"/>
  <c r="A3526" i="14" s="1"/>
  <c r="B3638" i="14"/>
  <c r="A3638" i="14" s="1"/>
  <c r="B4175" i="14"/>
  <c r="A4175" i="14" s="1"/>
  <c r="B3218" i="14"/>
  <c r="A3218" i="14" s="1"/>
  <c r="B3362" i="14"/>
  <c r="A3362" i="14" s="1"/>
  <c r="B3506" i="14"/>
  <c r="A3506" i="14" s="1"/>
  <c r="B4182" i="14"/>
  <c r="A4182" i="14" s="1"/>
  <c r="B3166" i="14"/>
  <c r="A3166" i="14" s="1"/>
  <c r="B3310" i="14"/>
  <c r="A3310" i="14" s="1"/>
  <c r="B3454" i="14"/>
  <c r="A3454" i="14" s="1"/>
  <c r="B3563" i="14"/>
  <c r="A3563" i="14" s="1"/>
  <c r="B3684" i="14"/>
  <c r="A3684" i="14" s="1"/>
  <c r="B4238" i="14"/>
  <c r="A4238" i="14" s="1"/>
  <c r="B3665" i="14"/>
  <c r="A3665" i="14" s="1"/>
  <c r="B3752" i="14"/>
  <c r="A3752" i="14" s="1"/>
  <c r="B3896" i="14"/>
  <c r="A3896" i="14" s="1"/>
  <c r="B4035" i="14"/>
  <c r="A4035" i="14" s="1"/>
  <c r="B4183" i="14"/>
  <c r="A4183" i="14" s="1"/>
  <c r="B4969" i="14"/>
  <c r="A4969" i="14" s="1"/>
  <c r="B3812" i="14"/>
  <c r="A3812" i="14" s="1"/>
  <c r="B3956" i="14"/>
  <c r="A3956" i="14" s="1"/>
  <c r="B4088" i="14"/>
  <c r="A4088" i="14" s="1"/>
  <c r="B4280" i="14"/>
  <c r="A4280" i="14" s="1"/>
  <c r="B3747" i="14"/>
  <c r="A3747" i="14" s="1"/>
  <c r="B3891" i="14"/>
  <c r="A3891" i="14" s="1"/>
  <c r="B4037" i="14"/>
  <c r="A4037" i="14" s="1"/>
  <c r="B4150" i="14"/>
  <c r="A4150" i="14" s="1"/>
  <c r="B4260" i="14"/>
  <c r="A4260" i="14" s="1"/>
  <c r="B5061" i="14"/>
  <c r="A5061" i="14" s="1"/>
  <c r="B3583" i="14"/>
  <c r="A3583" i="14" s="1"/>
  <c r="B3655" i="14"/>
  <c r="A3655" i="14" s="1"/>
  <c r="B3741" i="14"/>
  <c r="A3741" i="14" s="1"/>
  <c r="B3898" i="14"/>
  <c r="A3898" i="14" s="1"/>
  <c r="B4205" i="14"/>
  <c r="A4205" i="14" s="1"/>
  <c r="B4092" i="14"/>
  <c r="A4092" i="14" s="1"/>
  <c r="B4313" i="14"/>
  <c r="A4313" i="14" s="1"/>
  <c r="B5206" i="14"/>
  <c r="A5206" i="14" s="1"/>
  <c r="B4524" i="14"/>
  <c r="A4524" i="14" s="1"/>
  <c r="B4898" i="14"/>
  <c r="A4898" i="14" s="1"/>
  <c r="B2174" i="14"/>
  <c r="A2174" i="14" s="1"/>
  <c r="B2318" i="14"/>
  <c r="A2318" i="14" s="1"/>
  <c r="B2462" i="14"/>
  <c r="A2462" i="14" s="1"/>
  <c r="B2606" i="14"/>
  <c r="A2606" i="14" s="1"/>
  <c r="B2827" i="14"/>
  <c r="A2827" i="14" s="1"/>
  <c r="B2980" i="14"/>
  <c r="A2980" i="14" s="1"/>
  <c r="B3351" i="14"/>
  <c r="A3351" i="14" s="1"/>
  <c r="B2332" i="14"/>
  <c r="A2332" i="14" s="1"/>
  <c r="B2476" i="14"/>
  <c r="A2476" i="14" s="1"/>
  <c r="B2620" i="14"/>
  <c r="A2620" i="14" s="1"/>
  <c r="B2712" i="14"/>
  <c r="A2712" i="14" s="1"/>
  <c r="B2885" i="14"/>
  <c r="A2885" i="14" s="1"/>
  <c r="B3029" i="14"/>
  <c r="A3029" i="14" s="1"/>
  <c r="B3961" i="14"/>
  <c r="A3961" i="14" s="1"/>
  <c r="B2313" i="14"/>
  <c r="A2313" i="14" s="1"/>
  <c r="B2457" i="14"/>
  <c r="A2457" i="14" s="1"/>
  <c r="B2601" i="14"/>
  <c r="A2601" i="14" s="1"/>
  <c r="B2828" i="14"/>
  <c r="A2828" i="14" s="1"/>
  <c r="B2970" i="14"/>
  <c r="A2970" i="14" s="1"/>
  <c r="B3161" i="14"/>
  <c r="A3161" i="14" s="1"/>
  <c r="B2307" i="14"/>
  <c r="A2307" i="14" s="1"/>
  <c r="B2451" i="14"/>
  <c r="A2451" i="14" s="1"/>
  <c r="B2595" i="14"/>
  <c r="A2595" i="14" s="1"/>
  <c r="B2699" i="14"/>
  <c r="A2699" i="14" s="1"/>
  <c r="B2806" i="14"/>
  <c r="A2806" i="14" s="1"/>
  <c r="B3402" i="14"/>
  <c r="A3402" i="14" s="1"/>
  <c r="B2209" i="14"/>
  <c r="A2209" i="14" s="1"/>
  <c r="B2353" i="14"/>
  <c r="A2353" i="14" s="1"/>
  <c r="B2497" i="14"/>
  <c r="A2497" i="14" s="1"/>
  <c r="B2649" i="14"/>
  <c r="A2649" i="14" s="1"/>
  <c r="B3364" i="14"/>
  <c r="A3364" i="14" s="1"/>
  <c r="B2465" i="14"/>
  <c r="A2465" i="14" s="1"/>
  <c r="B2609" i="14"/>
  <c r="A2609" i="14" s="1"/>
  <c r="B2707" i="14"/>
  <c r="A2707" i="14" s="1"/>
  <c r="B2822" i="14"/>
  <c r="A2822" i="14" s="1"/>
  <c r="B2960" i="14"/>
  <c r="A2960" i="14" s="1"/>
  <c r="B3291" i="14"/>
  <c r="A3291" i="14" s="1"/>
  <c r="B2256" i="14"/>
  <c r="A2256" i="14" s="1"/>
  <c r="B2400" i="14"/>
  <c r="A2400" i="14" s="1"/>
  <c r="B2544" i="14"/>
  <c r="A2544" i="14" s="1"/>
  <c r="B2767" i="14"/>
  <c r="A2767" i="14" s="1"/>
  <c r="B2914" i="14"/>
  <c r="A2914" i="14" s="1"/>
  <c r="B3058" i="14"/>
  <c r="A3058" i="14" s="1"/>
  <c r="B2875" i="14"/>
  <c r="A2875" i="14" s="1"/>
  <c r="B2947" i="14"/>
  <c r="A2947" i="14" s="1"/>
  <c r="B3019" i="14"/>
  <c r="A3019" i="14" s="1"/>
  <c r="B3091" i="14"/>
  <c r="A3091" i="14" s="1"/>
  <c r="B3213" i="14"/>
  <c r="A3213" i="14" s="1"/>
  <c r="B3357" i="14"/>
  <c r="A3357" i="14" s="1"/>
  <c r="B3501" i="14"/>
  <c r="A3501" i="14" s="1"/>
  <c r="B3593" i="14"/>
  <c r="A3593" i="14" s="1"/>
  <c r="B3857" i="14"/>
  <c r="A3857" i="14" s="1"/>
  <c r="B3092" i="14"/>
  <c r="A3092" i="14" s="1"/>
  <c r="B3214" i="14"/>
  <c r="A3214" i="14" s="1"/>
  <c r="B3358" i="14"/>
  <c r="A3358" i="14" s="1"/>
  <c r="B3502" i="14"/>
  <c r="A3502" i="14" s="1"/>
  <c r="B3594" i="14"/>
  <c r="A3594" i="14" s="1"/>
  <c r="B3890" i="14"/>
  <c r="A3890" i="14" s="1"/>
  <c r="B3169" i="14"/>
  <c r="A3169" i="14" s="1"/>
  <c r="B3313" i="14"/>
  <c r="A3313" i="14" s="1"/>
  <c r="B3457" i="14"/>
  <c r="A3457" i="14" s="1"/>
  <c r="B4013" i="14"/>
  <c r="A4013" i="14" s="1"/>
  <c r="B2787" i="14"/>
  <c r="A2787" i="14" s="1"/>
  <c r="B2859" i="14"/>
  <c r="A2859" i="14" s="1"/>
  <c r="B2931" i="14"/>
  <c r="A2931" i="14" s="1"/>
  <c r="B3003" i="14"/>
  <c r="A3003" i="14" s="1"/>
  <c r="B3075" i="14"/>
  <c r="A3075" i="14" s="1"/>
  <c r="B3176" i="14"/>
  <c r="A3176" i="14" s="1"/>
  <c r="B3320" i="14"/>
  <c r="A3320" i="14" s="1"/>
  <c r="B3464" i="14"/>
  <c r="A3464" i="14" s="1"/>
  <c r="B3574" i="14"/>
  <c r="A3574" i="14" s="1"/>
  <c r="B3794" i="14"/>
  <c r="A3794" i="14" s="1"/>
  <c r="B3170" i="14"/>
  <c r="A3170" i="14" s="1"/>
  <c r="B3314" i="14"/>
  <c r="A3314" i="14" s="1"/>
  <c r="B3458" i="14"/>
  <c r="A3458" i="14" s="1"/>
  <c r="B3941" i="14"/>
  <c r="A3941" i="14" s="1"/>
  <c r="B3190" i="14"/>
  <c r="A3190" i="14" s="1"/>
  <c r="B3334" i="14"/>
  <c r="A3334" i="14" s="1"/>
  <c r="B3478" i="14"/>
  <c r="A3478" i="14" s="1"/>
  <c r="B3575" i="14"/>
  <c r="A3575" i="14" s="1"/>
  <c r="B3681" i="14"/>
  <c r="A3681" i="14" s="1"/>
  <c r="B3942" i="14"/>
  <c r="A3942" i="14" s="1"/>
  <c r="B3197" i="14"/>
  <c r="A3197" i="14" s="1"/>
  <c r="B3341" i="14"/>
  <c r="A3341" i="14" s="1"/>
  <c r="B3485" i="14"/>
  <c r="A3485" i="14" s="1"/>
  <c r="B4174" i="14"/>
  <c r="A4174" i="14" s="1"/>
  <c r="B3263" i="14"/>
  <c r="A3263" i="14" s="1"/>
  <c r="B3407" i="14"/>
  <c r="A3407" i="14" s="1"/>
  <c r="B3533" i="14"/>
  <c r="A3533" i="14" s="1"/>
  <c r="B3656" i="14"/>
  <c r="A3656" i="14" s="1"/>
  <c r="B4229" i="14"/>
  <c r="A4229" i="14" s="1"/>
  <c r="B3231" i="14"/>
  <c r="A3231" i="14" s="1"/>
  <c r="B3375" i="14"/>
  <c r="A3375" i="14" s="1"/>
  <c r="B3606" i="14"/>
  <c r="A3606" i="14" s="1"/>
  <c r="B4236" i="14"/>
  <c r="A4236" i="14" s="1"/>
  <c r="B3179" i="14"/>
  <c r="A3179" i="14" s="1"/>
  <c r="B3323" i="14"/>
  <c r="A3323" i="14" s="1"/>
  <c r="B3467" i="14"/>
  <c r="A3467" i="14" s="1"/>
  <c r="B3570" i="14"/>
  <c r="A3570" i="14" s="1"/>
  <c r="B3693" i="14"/>
  <c r="A3693" i="14" s="1"/>
  <c r="B5008" i="14"/>
  <c r="A5008" i="14" s="1"/>
  <c r="B3671" i="14"/>
  <c r="A3671" i="14" s="1"/>
  <c r="B3765" i="14"/>
  <c r="A3765" i="14" s="1"/>
  <c r="B3909" i="14"/>
  <c r="A3909" i="14" s="1"/>
  <c r="B4057" i="14"/>
  <c r="A4057" i="14" s="1"/>
  <c r="B4201" i="14"/>
  <c r="A4201" i="14" s="1"/>
  <c r="B3702" i="14"/>
  <c r="A3702" i="14" s="1"/>
  <c r="B3825" i="14"/>
  <c r="A3825" i="14" s="1"/>
  <c r="B3969" i="14"/>
  <c r="A3969" i="14" s="1"/>
  <c r="B4104" i="14"/>
  <c r="A4104" i="14" s="1"/>
  <c r="B4291" i="14"/>
  <c r="A4291" i="14" s="1"/>
  <c r="B3760" i="14"/>
  <c r="A3760" i="14" s="1"/>
  <c r="B3904" i="14"/>
  <c r="A3904" i="14" s="1"/>
  <c r="B4044" i="14"/>
  <c r="A4044" i="14" s="1"/>
  <c r="B4158" i="14"/>
  <c r="A4158" i="14" s="1"/>
  <c r="B4281" i="14"/>
  <c r="A4281" i="14" s="1"/>
  <c r="B3517" i="14"/>
  <c r="A3517" i="14" s="1"/>
  <c r="B3589" i="14"/>
  <c r="A3589" i="14" s="1"/>
  <c r="B3661" i="14"/>
  <c r="A3661" i="14" s="1"/>
  <c r="B3754" i="14"/>
  <c r="A3754" i="14" s="1"/>
  <c r="B3911" i="14"/>
  <c r="A3911" i="14" s="1"/>
  <c r="B4492" i="14"/>
  <c r="A4492" i="14" s="1"/>
  <c r="B4285" i="14"/>
  <c r="A4285" i="14" s="1"/>
  <c r="B4385" i="14"/>
  <c r="A4385" i="14" s="1"/>
  <c r="B4364" i="14"/>
  <c r="A4364" i="14" s="1"/>
  <c r="B5053" i="14"/>
  <c r="A5053" i="14" s="1"/>
  <c r="B5128" i="14"/>
  <c r="A5128" i="14" s="1"/>
  <c r="B2181" i="14"/>
  <c r="A2181" i="14" s="1"/>
  <c r="B2325" i="14"/>
  <c r="A2325" i="14" s="1"/>
  <c r="B2469" i="14"/>
  <c r="A2469" i="14" s="1"/>
  <c r="B2613" i="14"/>
  <c r="A2613" i="14" s="1"/>
  <c r="B2836" i="14"/>
  <c r="A2836" i="14" s="1"/>
  <c r="B2992" i="14"/>
  <c r="A2992" i="14" s="1"/>
  <c r="B3390" i="14"/>
  <c r="A3390" i="14" s="1"/>
  <c r="B2345" i="14"/>
  <c r="A2345" i="14" s="1"/>
  <c r="B2489" i="14"/>
  <c r="A2489" i="14" s="1"/>
  <c r="B2633" i="14"/>
  <c r="A2633" i="14" s="1"/>
  <c r="B2719" i="14"/>
  <c r="A2719" i="14" s="1"/>
  <c r="B2897" i="14"/>
  <c r="A2897" i="14" s="1"/>
  <c r="B3041" i="14"/>
  <c r="A3041" i="14" s="1"/>
  <c r="B2182" i="14"/>
  <c r="A2182" i="14" s="1"/>
  <c r="B2326" i="14"/>
  <c r="A2326" i="14" s="1"/>
  <c r="B2470" i="14"/>
  <c r="A2470" i="14" s="1"/>
  <c r="B2614" i="14"/>
  <c r="A2614" i="14" s="1"/>
  <c r="B2837" i="14"/>
  <c r="A2837" i="14" s="1"/>
  <c r="B2982" i="14"/>
  <c r="A2982" i="14" s="1"/>
  <c r="B3279" i="14"/>
  <c r="A3279" i="14" s="1"/>
  <c r="B2320" i="14"/>
  <c r="A2320" i="14" s="1"/>
  <c r="B2464" i="14"/>
  <c r="A2464" i="14" s="1"/>
  <c r="B2608" i="14"/>
  <c r="A2608" i="14" s="1"/>
  <c r="B2706" i="14"/>
  <c r="A2706" i="14" s="1"/>
  <c r="B2821" i="14"/>
  <c r="A2821" i="14" s="1"/>
  <c r="B3481" i="14"/>
  <c r="A3481" i="14" s="1"/>
  <c r="B2222" i="14"/>
  <c r="A2222" i="14" s="1"/>
  <c r="B2366" i="14"/>
  <c r="A2366" i="14" s="1"/>
  <c r="B2510" i="14"/>
  <c r="A2510" i="14" s="1"/>
  <c r="B2685" i="14"/>
  <c r="A2685" i="14" s="1"/>
  <c r="B3482" i="14"/>
  <c r="A3482" i="14" s="1"/>
  <c r="B2478" i="14"/>
  <c r="A2478" i="14" s="1"/>
  <c r="B2622" i="14"/>
  <c r="A2622" i="14" s="1"/>
  <c r="B2714" i="14"/>
  <c r="A2714" i="14" s="1"/>
  <c r="B2831" i="14"/>
  <c r="A2831" i="14" s="1"/>
  <c r="B2972" i="14"/>
  <c r="A2972" i="14" s="1"/>
  <c r="B3330" i="14"/>
  <c r="A3330" i="14" s="1"/>
  <c r="B2269" i="14"/>
  <c r="A2269" i="14" s="1"/>
  <c r="B2413" i="14"/>
  <c r="A2413" i="14" s="1"/>
  <c r="B2557" i="14"/>
  <c r="A2557" i="14" s="1"/>
  <c r="B2776" i="14"/>
  <c r="A2776" i="14" s="1"/>
  <c r="B2926" i="14"/>
  <c r="A2926" i="14" s="1"/>
  <c r="B3071" i="14"/>
  <c r="A3071" i="14" s="1"/>
  <c r="B2881" i="14"/>
  <c r="A2881" i="14" s="1"/>
  <c r="B2953" i="14"/>
  <c r="A2953" i="14" s="1"/>
  <c r="B3025" i="14"/>
  <c r="A3025" i="14" s="1"/>
  <c r="B3097" i="14"/>
  <c r="A3097" i="14" s="1"/>
  <c r="B3226" i="14"/>
  <c r="A3226" i="14" s="1"/>
  <c r="B3370" i="14"/>
  <c r="A3370" i="14" s="1"/>
  <c r="B3514" i="14"/>
  <c r="A3514" i="14" s="1"/>
  <c r="B3600" i="14"/>
  <c r="A3600" i="14" s="1"/>
  <c r="B3962" i="14"/>
  <c r="A3962" i="14" s="1"/>
  <c r="B3098" i="14"/>
  <c r="A3098" i="14" s="1"/>
  <c r="B3227" i="14"/>
  <c r="A3227" i="14" s="1"/>
  <c r="B3371" i="14"/>
  <c r="A3371" i="14" s="1"/>
  <c r="B3515" i="14"/>
  <c r="A3515" i="14" s="1"/>
  <c r="B3602" i="14"/>
  <c r="A3602" i="14" s="1"/>
  <c r="B3929" i="14"/>
  <c r="A3929" i="14" s="1"/>
  <c r="B3182" i="14"/>
  <c r="A3182" i="14" s="1"/>
  <c r="B3326" i="14"/>
  <c r="A3326" i="14" s="1"/>
  <c r="B3470" i="14"/>
  <c r="A3470" i="14" s="1"/>
  <c r="B4056" i="14"/>
  <c r="A4056" i="14" s="1"/>
  <c r="B2793" i="14"/>
  <c r="A2793" i="14" s="1"/>
  <c r="B2865" i="14"/>
  <c r="A2865" i="14" s="1"/>
  <c r="B2937" i="14"/>
  <c r="A2937" i="14" s="1"/>
  <c r="B3009" i="14"/>
  <c r="A3009" i="14" s="1"/>
  <c r="B3081" i="14"/>
  <c r="A3081" i="14" s="1"/>
  <c r="B3189" i="14"/>
  <c r="A3189" i="14" s="1"/>
  <c r="B3333" i="14"/>
  <c r="A3333" i="14" s="1"/>
  <c r="B3477" i="14"/>
  <c r="A3477" i="14" s="1"/>
  <c r="B3581" i="14"/>
  <c r="A3581" i="14" s="1"/>
  <c r="B3842" i="14"/>
  <c r="A3842" i="14" s="1"/>
  <c r="B3183" i="14"/>
  <c r="A3183" i="14" s="1"/>
  <c r="B3327" i="14"/>
  <c r="A3327" i="14" s="1"/>
  <c r="B3471" i="14"/>
  <c r="A3471" i="14" s="1"/>
  <c r="B4020" i="14"/>
  <c r="A4020" i="14" s="1"/>
  <c r="B3203" i="14"/>
  <c r="A3203" i="14" s="1"/>
  <c r="B3347" i="14"/>
  <c r="A3347" i="14" s="1"/>
  <c r="B3491" i="14"/>
  <c r="A3491" i="14" s="1"/>
  <c r="B3582" i="14"/>
  <c r="A3582" i="14" s="1"/>
  <c r="B3690" i="14"/>
  <c r="A3690" i="14" s="1"/>
  <c r="B4112" i="14"/>
  <c r="A4112" i="14" s="1"/>
  <c r="B3210" i="14"/>
  <c r="A3210" i="14" s="1"/>
  <c r="B3354" i="14"/>
  <c r="A3354" i="14" s="1"/>
  <c r="B3498" i="14"/>
  <c r="A3498" i="14" s="1"/>
  <c r="B4228" i="14"/>
  <c r="A4228" i="14" s="1"/>
  <c r="B3276" i="14"/>
  <c r="A3276" i="14" s="1"/>
  <c r="B3420" i="14"/>
  <c r="A3420" i="14" s="1"/>
  <c r="B3540" i="14"/>
  <c r="A3540" i="14" s="1"/>
  <c r="B3674" i="14"/>
  <c r="A3674" i="14" s="1"/>
  <c r="B4403" i="14"/>
  <c r="A4403" i="14" s="1"/>
  <c r="B3244" i="14"/>
  <c r="A3244" i="14" s="1"/>
  <c r="B3388" i="14"/>
  <c r="A3388" i="14" s="1"/>
  <c r="B3622" i="14"/>
  <c r="A3622" i="14" s="1"/>
  <c r="B4300" i="14"/>
  <c r="A4300" i="14" s="1"/>
  <c r="B3192" i="14"/>
  <c r="A3192" i="14" s="1"/>
  <c r="B3336" i="14"/>
  <c r="A3336" i="14" s="1"/>
  <c r="B3480" i="14"/>
  <c r="A3480" i="14" s="1"/>
  <c r="B3578" i="14"/>
  <c r="A3578" i="14" s="1"/>
  <c r="B3738" i="14"/>
  <c r="A3738" i="14" s="1"/>
  <c r="B3605" i="14"/>
  <c r="A3605" i="14" s="1"/>
  <c r="B3677" i="14"/>
  <c r="A3677" i="14" s="1"/>
  <c r="B3778" i="14"/>
  <c r="A3778" i="14" s="1"/>
  <c r="B3922" i="14"/>
  <c r="A3922" i="14" s="1"/>
  <c r="B4064" i="14"/>
  <c r="A4064" i="14" s="1"/>
  <c r="B4219" i="14"/>
  <c r="A4219" i="14" s="1"/>
  <c r="B3708" i="14"/>
  <c r="A3708" i="14" s="1"/>
  <c r="B3838" i="14"/>
  <c r="A3838" i="14" s="1"/>
  <c r="B3982" i="14"/>
  <c r="A3982" i="14" s="1"/>
  <c r="B4113" i="14"/>
  <c r="A4113" i="14" s="1"/>
  <c r="B4303" i="14"/>
  <c r="A4303" i="14" s="1"/>
  <c r="B3773" i="14"/>
  <c r="A3773" i="14" s="1"/>
  <c r="B3917" i="14"/>
  <c r="A3917" i="14" s="1"/>
  <c r="B4066" i="14"/>
  <c r="A4066" i="14" s="1"/>
  <c r="B4168" i="14"/>
  <c r="A4168" i="14" s="1"/>
  <c r="B4292" i="14"/>
  <c r="A4292" i="14" s="1"/>
  <c r="B3523" i="14"/>
  <c r="A3523" i="14" s="1"/>
  <c r="B3595" i="14"/>
  <c r="A3595" i="14" s="1"/>
  <c r="B3667" i="14"/>
  <c r="A3667" i="14" s="1"/>
  <c r="B3767" i="14"/>
  <c r="A3767" i="14" s="1"/>
  <c r="B3924" i="14"/>
  <c r="A3924" i="14" s="1"/>
  <c r="B3840" i="14"/>
  <c r="A3840" i="14" s="1"/>
  <c r="B3953" i="14"/>
  <c r="A3953" i="14" s="1"/>
  <c r="B4515" i="14"/>
  <c r="A4515" i="14" s="1"/>
  <c r="B4488" i="14"/>
  <c r="A4488" i="14" s="1"/>
  <c r="B4647" i="14"/>
  <c r="A4647" i="14" s="1"/>
  <c r="B4591" i="14"/>
  <c r="A4591" i="14" s="1"/>
  <c r="B2194" i="14"/>
  <c r="A2194" i="14" s="1"/>
  <c r="B2338" i="14"/>
  <c r="A2338" i="14" s="1"/>
  <c r="B2482" i="14"/>
  <c r="A2482" i="14" s="1"/>
  <c r="B2626" i="14"/>
  <c r="A2626" i="14" s="1"/>
  <c r="B2862" i="14"/>
  <c r="A2862" i="14" s="1"/>
  <c r="B3004" i="14"/>
  <c r="A3004" i="14" s="1"/>
  <c r="B3469" i="14"/>
  <c r="A3469" i="14" s="1"/>
  <c r="B2358" i="14"/>
  <c r="A2358" i="14" s="1"/>
  <c r="B2502" i="14"/>
  <c r="A2502" i="14" s="1"/>
  <c r="B2640" i="14"/>
  <c r="A2640" i="14" s="1"/>
  <c r="B2726" i="14"/>
  <c r="A2726" i="14" s="1"/>
  <c r="B2909" i="14"/>
  <c r="A2909" i="14" s="1"/>
  <c r="B3053" i="14"/>
  <c r="A3053" i="14" s="1"/>
  <c r="B2195" i="14"/>
  <c r="A2195" i="14" s="1"/>
  <c r="B2339" i="14"/>
  <c r="A2339" i="14" s="1"/>
  <c r="B2483" i="14"/>
  <c r="A2483" i="14" s="1"/>
  <c r="B2627" i="14"/>
  <c r="A2627" i="14" s="1"/>
  <c r="B2854" i="14"/>
  <c r="A2854" i="14" s="1"/>
  <c r="B2994" i="14"/>
  <c r="A2994" i="14" s="1"/>
  <c r="B3318" i="14"/>
  <c r="A3318" i="14" s="1"/>
  <c r="B2333" i="14"/>
  <c r="A2333" i="14" s="1"/>
  <c r="B2477" i="14"/>
  <c r="A2477" i="14" s="1"/>
  <c r="B2621" i="14"/>
  <c r="A2621" i="14" s="1"/>
  <c r="B2713" i="14"/>
  <c r="A2713" i="14" s="1"/>
  <c r="B2830" i="14"/>
  <c r="A2830" i="14" s="1"/>
  <c r="B3608" i="14"/>
  <c r="A3608" i="14" s="1"/>
  <c r="B2229" i="14"/>
  <c r="A2229" i="14" s="1"/>
  <c r="B2373" i="14"/>
  <c r="A2373" i="14" s="1"/>
  <c r="B2517" i="14"/>
  <c r="A2517" i="14" s="1"/>
  <c r="B2721" i="14"/>
  <c r="A2721" i="14" s="1"/>
  <c r="B3609" i="14"/>
  <c r="A3609" i="14" s="1"/>
  <c r="B2491" i="14"/>
  <c r="A2491" i="14" s="1"/>
  <c r="B2635" i="14"/>
  <c r="A2635" i="14" s="1"/>
  <c r="B2722" i="14"/>
  <c r="A2722" i="14" s="1"/>
  <c r="B2846" i="14"/>
  <c r="A2846" i="14" s="1"/>
  <c r="B2984" i="14"/>
  <c r="A2984" i="14" s="1"/>
  <c r="B3409" i="14"/>
  <c r="A3409" i="14" s="1"/>
  <c r="B2282" i="14"/>
  <c r="A2282" i="14" s="1"/>
  <c r="B2426" i="14"/>
  <c r="A2426" i="14" s="1"/>
  <c r="B2570" i="14"/>
  <c r="A2570" i="14" s="1"/>
  <c r="B2791" i="14"/>
  <c r="A2791" i="14" s="1"/>
  <c r="B2938" i="14"/>
  <c r="A2938" i="14" s="1"/>
  <c r="B3100" i="14"/>
  <c r="A3100" i="14" s="1"/>
  <c r="B2887" i="14"/>
  <c r="A2887" i="14" s="1"/>
  <c r="B2959" i="14"/>
  <c r="A2959" i="14" s="1"/>
  <c r="B3031" i="14"/>
  <c r="A3031" i="14" s="1"/>
  <c r="B3103" i="14"/>
  <c r="A3103" i="14" s="1"/>
  <c r="B3239" i="14"/>
  <c r="A3239" i="14" s="1"/>
  <c r="B3383" i="14"/>
  <c r="A3383" i="14" s="1"/>
  <c r="B3521" i="14"/>
  <c r="A3521" i="14" s="1"/>
  <c r="B3616" i="14"/>
  <c r="A3616" i="14" s="1"/>
  <c r="B4001" i="14"/>
  <c r="A4001" i="14" s="1"/>
  <c r="B3104" i="14"/>
  <c r="A3104" i="14" s="1"/>
  <c r="B3240" i="14"/>
  <c r="A3240" i="14" s="1"/>
  <c r="B3384" i="14"/>
  <c r="A3384" i="14" s="1"/>
  <c r="B3522" i="14"/>
  <c r="A3522" i="14" s="1"/>
  <c r="B3626" i="14"/>
  <c r="A3626" i="14" s="1"/>
  <c r="B4050" i="14"/>
  <c r="A4050" i="14" s="1"/>
  <c r="B3195" i="14"/>
  <c r="A3195" i="14" s="1"/>
  <c r="B3339" i="14"/>
  <c r="A3339" i="14" s="1"/>
  <c r="B3483" i="14"/>
  <c r="A3483" i="14" s="1"/>
  <c r="B4156" i="14"/>
  <c r="A4156" i="14" s="1"/>
  <c r="B2799" i="14"/>
  <c r="A2799" i="14" s="1"/>
  <c r="B2871" i="14"/>
  <c r="A2871" i="14" s="1"/>
  <c r="B2943" i="14"/>
  <c r="A2943" i="14" s="1"/>
  <c r="B3015" i="14"/>
  <c r="A3015" i="14" s="1"/>
  <c r="B3087" i="14"/>
  <c r="A3087" i="14" s="1"/>
  <c r="B3202" i="14"/>
  <c r="A3202" i="14" s="1"/>
  <c r="B3346" i="14"/>
  <c r="A3346" i="14" s="1"/>
  <c r="B3490" i="14"/>
  <c r="A3490" i="14" s="1"/>
  <c r="B3588" i="14"/>
  <c r="A3588" i="14" s="1"/>
  <c r="B3868" i="14"/>
  <c r="A3868" i="14" s="1"/>
  <c r="B3196" i="14"/>
  <c r="A3196" i="14" s="1"/>
  <c r="B3340" i="14"/>
  <c r="A3340" i="14" s="1"/>
  <c r="B3484" i="14"/>
  <c r="A3484" i="14" s="1"/>
  <c r="B4110" i="14"/>
  <c r="A4110" i="14" s="1"/>
  <c r="B3216" i="14"/>
  <c r="A3216" i="14" s="1"/>
  <c r="B3360" i="14"/>
  <c r="A3360" i="14" s="1"/>
  <c r="B3504" i="14"/>
  <c r="A3504" i="14" s="1"/>
  <c r="B3590" i="14"/>
  <c r="A3590" i="14" s="1"/>
  <c r="B3699" i="14"/>
  <c r="A3699" i="14" s="1"/>
  <c r="B4166" i="14"/>
  <c r="A4166" i="14" s="1"/>
  <c r="B3217" i="14"/>
  <c r="A3217" i="14" s="1"/>
  <c r="B3361" i="14"/>
  <c r="A3361" i="14" s="1"/>
  <c r="B3505" i="14"/>
  <c r="A3505" i="14" s="1"/>
  <c r="B4288" i="14"/>
  <c r="A4288" i="14" s="1"/>
  <c r="B3283" i="14"/>
  <c r="A3283" i="14" s="1"/>
  <c r="B3427" i="14"/>
  <c r="A3427" i="14" s="1"/>
  <c r="B3548" i="14"/>
  <c r="A3548" i="14" s="1"/>
  <c r="B3692" i="14"/>
  <c r="A3692" i="14" s="1"/>
  <c r="B4766" i="14"/>
  <c r="A4766" i="14" s="1"/>
  <c r="B3257" i="14"/>
  <c r="A3257" i="14" s="1"/>
  <c r="B3401" i="14"/>
  <c r="A3401" i="14" s="1"/>
  <c r="B3630" i="14"/>
  <c r="A3630" i="14" s="1"/>
  <c r="B4424" i="14"/>
  <c r="A4424" i="14" s="1"/>
  <c r="B3199" i="14"/>
  <c r="A3199" i="14" s="1"/>
  <c r="B3343" i="14"/>
  <c r="A3343" i="14" s="1"/>
  <c r="B3487" i="14"/>
  <c r="A3487" i="14" s="1"/>
  <c r="B3585" i="14"/>
  <c r="A3585" i="14" s="1"/>
  <c r="B3770" i="14"/>
  <c r="A3770" i="14" s="1"/>
  <c r="B3611" i="14"/>
  <c r="A3611" i="14" s="1"/>
  <c r="B3683" i="14"/>
  <c r="A3683" i="14" s="1"/>
  <c r="B3791" i="14"/>
  <c r="A3791" i="14" s="1"/>
  <c r="B3935" i="14"/>
  <c r="A3935" i="14" s="1"/>
  <c r="B4071" i="14"/>
  <c r="A4071" i="14" s="1"/>
  <c r="B4237" i="14"/>
  <c r="A4237" i="14" s="1"/>
  <c r="B3714" i="14"/>
  <c r="A3714" i="14" s="1"/>
  <c r="B3851" i="14"/>
  <c r="A3851" i="14" s="1"/>
  <c r="B3995" i="14"/>
  <c r="A3995" i="14" s="1"/>
  <c r="B4131" i="14"/>
  <c r="A4131" i="14" s="1"/>
  <c r="B4318" i="14"/>
  <c r="A4318" i="14" s="1"/>
  <c r="B3786" i="14"/>
  <c r="A3786" i="14" s="1"/>
  <c r="B3930" i="14"/>
  <c r="A3930" i="14" s="1"/>
  <c r="B4073" i="14"/>
  <c r="A4073" i="14" s="1"/>
  <c r="B4176" i="14"/>
  <c r="A4176" i="14" s="1"/>
  <c r="B4305" i="14"/>
  <c r="A4305" i="14" s="1"/>
  <c r="B3529" i="14"/>
  <c r="A3529" i="14" s="1"/>
  <c r="B3601" i="14"/>
  <c r="A3601" i="14" s="1"/>
  <c r="B3673" i="14"/>
  <c r="A3673" i="14" s="1"/>
  <c r="B3780" i="14"/>
  <c r="A3780" i="14" s="1"/>
  <c r="B3931" i="14"/>
  <c r="A3931" i="14" s="1"/>
  <c r="B3984" i="14"/>
  <c r="A3984" i="14" s="1"/>
  <c r="B4085" i="14"/>
  <c r="A4085" i="14" s="1"/>
  <c r="B5009" i="14"/>
  <c r="A5009" i="14" s="1"/>
  <c r="B4786" i="14"/>
  <c r="A4786" i="14" s="1"/>
  <c r="B4791" i="14"/>
  <c r="A4791" i="14" s="1"/>
  <c r="B4735" i="14"/>
  <c r="A4735" i="14" s="1"/>
  <c r="B2063" i="14"/>
  <c r="A2063" i="14" s="1"/>
  <c r="B2207" i="14"/>
  <c r="A2207" i="14" s="1"/>
  <c r="B2351" i="14"/>
  <c r="A2351" i="14" s="1"/>
  <c r="B2495" i="14"/>
  <c r="A2495" i="14" s="1"/>
  <c r="B2661" i="14"/>
  <c r="A2661" i="14" s="1"/>
  <c r="B2872" i="14"/>
  <c r="A2872" i="14" s="1"/>
  <c r="B3016" i="14"/>
  <c r="A3016" i="14" s="1"/>
  <c r="B3508" i="14"/>
  <c r="A3508" i="14" s="1"/>
  <c r="B2371" i="14"/>
  <c r="A2371" i="14" s="1"/>
  <c r="B2515" i="14"/>
  <c r="A2515" i="14" s="1"/>
  <c r="B2647" i="14"/>
  <c r="A2647" i="14" s="1"/>
  <c r="B2734" i="14"/>
  <c r="A2734" i="14" s="1"/>
  <c r="B2921" i="14"/>
  <c r="A2921" i="14" s="1"/>
  <c r="B3065" i="14"/>
  <c r="A3065" i="14" s="1"/>
  <c r="B2208" i="14"/>
  <c r="A2208" i="14" s="1"/>
  <c r="B2352" i="14"/>
  <c r="A2352" i="14" s="1"/>
  <c r="B2496" i="14"/>
  <c r="A2496" i="14" s="1"/>
  <c r="B2655" i="14"/>
  <c r="A2655" i="14" s="1"/>
  <c r="B2863" i="14"/>
  <c r="A2863" i="14" s="1"/>
  <c r="B3006" i="14"/>
  <c r="A3006" i="14" s="1"/>
  <c r="B3397" i="14"/>
  <c r="A3397" i="14" s="1"/>
  <c r="B2346" i="14"/>
  <c r="A2346" i="14" s="1"/>
  <c r="B2490" i="14"/>
  <c r="A2490" i="14" s="1"/>
  <c r="B2634" i="14"/>
  <c r="A2634" i="14" s="1"/>
  <c r="B2720" i="14"/>
  <c r="A2720" i="14" s="1"/>
  <c r="B2845" i="14"/>
  <c r="A2845" i="14" s="1"/>
  <c r="B4000" i="14"/>
  <c r="A4000" i="14" s="1"/>
  <c r="B2242" i="14"/>
  <c r="A2242" i="14" s="1"/>
  <c r="B2386" i="14"/>
  <c r="A2386" i="14" s="1"/>
  <c r="B2530" i="14"/>
  <c r="A2530" i="14" s="1"/>
  <c r="B2766" i="14"/>
  <c r="A2766" i="14" s="1"/>
  <c r="B3716" i="14"/>
  <c r="A3716" i="14" s="1"/>
  <c r="B2504" i="14"/>
  <c r="A2504" i="14" s="1"/>
  <c r="B2642" i="14"/>
  <c r="A2642" i="14" s="1"/>
  <c r="B2729" i="14"/>
  <c r="A2729" i="14" s="1"/>
  <c r="B2856" i="14"/>
  <c r="A2856" i="14" s="1"/>
  <c r="B2996" i="14"/>
  <c r="A2996" i="14" s="1"/>
  <c r="B3448" i="14"/>
  <c r="A3448" i="14" s="1"/>
  <c r="B2289" i="14"/>
  <c r="A2289" i="14" s="1"/>
  <c r="B2433" i="14"/>
  <c r="A2433" i="14" s="1"/>
  <c r="B2577" i="14"/>
  <c r="A2577" i="14" s="1"/>
  <c r="B2800" i="14"/>
  <c r="A2800" i="14" s="1"/>
  <c r="B2950" i="14"/>
  <c r="A2950" i="14" s="1"/>
  <c r="B3119" i="14"/>
  <c r="A3119" i="14" s="1"/>
  <c r="B2893" i="14"/>
  <c r="A2893" i="14" s="1"/>
  <c r="B2965" i="14"/>
  <c r="A2965" i="14" s="1"/>
  <c r="B3037" i="14"/>
  <c r="A3037" i="14" s="1"/>
  <c r="B3109" i="14"/>
  <c r="A3109" i="14" s="1"/>
  <c r="B3252" i="14"/>
  <c r="A3252" i="14" s="1"/>
  <c r="B3396" i="14"/>
  <c r="A3396" i="14" s="1"/>
  <c r="B3528" i="14"/>
  <c r="A3528" i="14" s="1"/>
  <c r="B3624" i="14"/>
  <c r="A3624" i="14" s="1"/>
  <c r="B4043" i="14"/>
  <c r="A4043" i="14" s="1"/>
  <c r="B3110" i="14"/>
  <c r="A3110" i="14" s="1"/>
  <c r="B3247" i="14"/>
  <c r="A3247" i="14" s="1"/>
  <c r="B3391" i="14"/>
  <c r="A3391" i="14" s="1"/>
  <c r="B3530" i="14"/>
  <c r="A3530" i="14" s="1"/>
  <c r="B3642" i="14"/>
  <c r="A3642" i="14" s="1"/>
  <c r="B4096" i="14"/>
  <c r="A4096" i="14" s="1"/>
  <c r="B3208" i="14"/>
  <c r="A3208" i="14" s="1"/>
  <c r="B3352" i="14"/>
  <c r="A3352" i="14" s="1"/>
  <c r="B3496" i="14"/>
  <c r="A3496" i="14" s="1"/>
  <c r="B4210" i="14"/>
  <c r="A4210" i="14" s="1"/>
  <c r="B2805" i="14"/>
  <c r="A2805" i="14" s="1"/>
  <c r="B2877" i="14"/>
  <c r="A2877" i="14" s="1"/>
  <c r="B2949" i="14"/>
  <c r="A2949" i="14" s="1"/>
  <c r="B3021" i="14"/>
  <c r="A3021" i="14" s="1"/>
  <c r="B3093" i="14"/>
  <c r="A3093" i="14" s="1"/>
  <c r="B3215" i="14"/>
  <c r="A3215" i="14" s="1"/>
  <c r="B3359" i="14"/>
  <c r="A3359" i="14" s="1"/>
  <c r="B3503" i="14"/>
  <c r="A3503" i="14" s="1"/>
  <c r="B3596" i="14"/>
  <c r="A3596" i="14" s="1"/>
  <c r="B3975" i="14"/>
  <c r="A3975" i="14" s="1"/>
  <c r="B3209" i="14"/>
  <c r="A3209" i="14" s="1"/>
  <c r="B3353" i="14"/>
  <c r="A3353" i="14" s="1"/>
  <c r="B3497" i="14"/>
  <c r="A3497" i="14" s="1"/>
  <c r="B4164" i="14"/>
  <c r="A4164" i="14" s="1"/>
  <c r="B3223" i="14"/>
  <c r="A3223" i="14" s="1"/>
  <c r="B3367" i="14"/>
  <c r="A3367" i="14" s="1"/>
  <c r="B3511" i="14"/>
  <c r="A3511" i="14" s="1"/>
  <c r="B3597" i="14"/>
  <c r="A3597" i="14" s="1"/>
  <c r="B3710" i="14"/>
  <c r="A3710" i="14" s="1"/>
  <c r="B4220" i="14"/>
  <c r="A4220" i="14" s="1"/>
  <c r="B3230" i="14"/>
  <c r="A3230" i="14" s="1"/>
  <c r="B3374" i="14"/>
  <c r="A3374" i="14" s="1"/>
  <c r="B3621" i="14"/>
  <c r="A3621" i="14" s="1"/>
  <c r="B4727" i="14"/>
  <c r="A4727" i="14" s="1"/>
  <c r="B3296" i="14"/>
  <c r="A3296" i="14" s="1"/>
  <c r="B3440" i="14"/>
  <c r="A3440" i="14" s="1"/>
  <c r="B3555" i="14"/>
  <c r="A3555" i="14" s="1"/>
  <c r="B3711" i="14"/>
  <c r="A3711" i="14" s="1"/>
  <c r="B3126" i="14"/>
  <c r="A3126" i="14" s="1"/>
  <c r="B3270" i="14"/>
  <c r="A3270" i="14" s="1"/>
  <c r="B3414" i="14"/>
  <c r="A3414" i="14" s="1"/>
  <c r="B3723" i="14"/>
  <c r="A3723" i="14" s="1"/>
  <c r="B4962" i="14"/>
  <c r="A4962" i="14" s="1"/>
  <c r="B3212" i="14"/>
  <c r="A3212" i="14" s="1"/>
  <c r="B3356" i="14"/>
  <c r="A3356" i="14" s="1"/>
  <c r="B3500" i="14"/>
  <c r="A3500" i="14" s="1"/>
  <c r="B3592" i="14"/>
  <c r="A3592" i="14" s="1"/>
  <c r="B3785" i="14"/>
  <c r="A3785" i="14" s="1"/>
  <c r="B3617" i="14"/>
  <c r="A3617" i="14" s="1"/>
  <c r="B3689" i="14"/>
  <c r="A3689" i="14" s="1"/>
  <c r="B3804" i="14"/>
  <c r="A3804" i="14" s="1"/>
  <c r="B3948" i="14"/>
  <c r="A3948" i="14" s="1"/>
  <c r="B4079" i="14"/>
  <c r="A4079" i="14" s="1"/>
  <c r="B4258" i="14"/>
  <c r="A4258" i="14" s="1"/>
  <c r="B3720" i="14"/>
  <c r="A3720" i="14" s="1"/>
  <c r="B3864" i="14"/>
  <c r="A3864" i="14" s="1"/>
  <c r="B4008" i="14"/>
  <c r="A4008" i="14" s="1"/>
  <c r="B4149" i="14"/>
  <c r="A4149" i="14" s="1"/>
  <c r="B4336" i="14"/>
  <c r="A4336" i="14" s="1"/>
  <c r="B3793" i="14"/>
  <c r="A3793" i="14" s="1"/>
  <c r="B3937" i="14"/>
  <c r="A3937" i="14" s="1"/>
  <c r="B4081" i="14"/>
  <c r="A4081" i="14" s="1"/>
  <c r="B4186" i="14"/>
  <c r="A4186" i="14" s="1"/>
  <c r="B4357" i="14"/>
  <c r="A4357" i="14" s="1"/>
  <c r="B3535" i="14"/>
  <c r="A3535" i="14" s="1"/>
  <c r="B3607" i="14"/>
  <c r="A3607" i="14" s="1"/>
  <c r="B3679" i="14"/>
  <c r="A3679" i="14" s="1"/>
  <c r="B3787" i="14"/>
  <c r="A3787" i="14" s="1"/>
  <c r="B3944" i="14"/>
  <c r="A3944" i="14" s="1"/>
  <c r="B4125" i="14"/>
  <c r="A4125" i="14" s="1"/>
  <c r="B4190" i="14"/>
  <c r="A4190" i="14" s="1"/>
  <c r="B4344" i="14"/>
  <c r="A4344" i="14" s="1"/>
  <c r="B4447" i="14"/>
  <c r="A4447" i="14" s="1"/>
  <c r="B4935" i="14"/>
  <c r="A4935" i="14" s="1"/>
  <c r="B4879" i="14"/>
  <c r="A4879" i="14" s="1"/>
  <c r="B2220" i="14"/>
  <c r="A2220" i="14" s="1"/>
  <c r="B2364" i="14"/>
  <c r="A2364" i="14" s="1"/>
  <c r="B2508" i="14"/>
  <c r="A2508" i="14" s="1"/>
  <c r="B2697" i="14"/>
  <c r="A2697" i="14" s="1"/>
  <c r="B2884" i="14"/>
  <c r="A2884" i="14" s="1"/>
  <c r="B3028" i="14"/>
  <c r="A3028" i="14" s="1"/>
  <c r="B3774" i="14"/>
  <c r="A3774" i="14" s="1"/>
  <c r="B2384" i="14"/>
  <c r="A2384" i="14" s="1"/>
  <c r="B2528" i="14"/>
  <c r="A2528" i="14" s="1"/>
  <c r="B2654" i="14"/>
  <c r="A2654" i="14" s="1"/>
  <c r="B2741" i="14"/>
  <c r="A2741" i="14" s="1"/>
  <c r="B2933" i="14"/>
  <c r="A2933" i="14" s="1"/>
  <c r="B3094" i="14"/>
  <c r="A3094" i="14" s="1"/>
  <c r="B2221" i="14"/>
  <c r="A2221" i="14" s="1"/>
  <c r="B2365" i="14"/>
  <c r="A2365" i="14" s="1"/>
  <c r="B2509" i="14"/>
  <c r="A2509" i="14" s="1"/>
  <c r="B2691" i="14"/>
  <c r="A2691" i="14" s="1"/>
  <c r="B2874" i="14"/>
  <c r="A2874" i="14" s="1"/>
  <c r="B3018" i="14"/>
  <c r="A3018" i="14" s="1"/>
  <c r="B3436" i="14"/>
  <c r="A3436" i="14" s="1"/>
  <c r="B2359" i="14"/>
  <c r="A2359" i="14" s="1"/>
  <c r="B2503" i="14"/>
  <c r="A2503" i="14" s="1"/>
  <c r="B2641" i="14"/>
  <c r="A2641" i="14" s="1"/>
  <c r="B2728" i="14"/>
  <c r="A2728" i="14" s="1"/>
  <c r="B2855" i="14"/>
  <c r="A2855" i="14" s="1"/>
  <c r="B2111" i="14"/>
  <c r="A2111" i="14" s="1"/>
  <c r="B2255" i="14"/>
  <c r="A2255" i="14" s="1"/>
  <c r="B2399" i="14"/>
  <c r="A2399" i="14" s="1"/>
  <c r="B2543" i="14"/>
  <c r="A2543" i="14" s="1"/>
  <c r="B2790" i="14"/>
  <c r="A2790" i="14" s="1"/>
  <c r="B3809" i="14"/>
  <c r="A3809" i="14" s="1"/>
  <c r="B2511" i="14"/>
  <c r="A2511" i="14" s="1"/>
  <c r="B2650" i="14"/>
  <c r="A2650" i="14" s="1"/>
  <c r="B2736" i="14"/>
  <c r="A2736" i="14" s="1"/>
  <c r="B2866" i="14"/>
  <c r="A2866" i="14" s="1"/>
  <c r="B3008" i="14"/>
  <c r="A3008" i="14" s="1"/>
  <c r="B3724" i="14"/>
  <c r="A3724" i="14" s="1"/>
  <c r="B2302" i="14"/>
  <c r="A2302" i="14" s="1"/>
  <c r="B2446" i="14"/>
  <c r="A2446" i="14" s="1"/>
  <c r="B2590" i="14"/>
  <c r="A2590" i="14" s="1"/>
  <c r="B2815" i="14"/>
  <c r="A2815" i="14" s="1"/>
  <c r="B2962" i="14"/>
  <c r="A2962" i="14" s="1"/>
  <c r="B3174" i="14"/>
  <c r="A3174" i="14" s="1"/>
  <c r="B2899" i="14"/>
  <c r="A2899" i="14" s="1"/>
  <c r="B2971" i="14"/>
  <c r="A2971" i="14" s="1"/>
  <c r="B3043" i="14"/>
  <c r="A3043" i="14" s="1"/>
  <c r="B3115" i="14"/>
  <c r="A3115" i="14" s="1"/>
  <c r="B3259" i="14"/>
  <c r="A3259" i="14" s="1"/>
  <c r="B3403" i="14"/>
  <c r="A3403" i="14" s="1"/>
  <c r="B3536" i="14"/>
  <c r="A3536" i="14" s="1"/>
  <c r="B3650" i="14"/>
  <c r="A3650" i="14" s="1"/>
  <c r="B4139" i="14"/>
  <c r="A4139" i="14" s="1"/>
  <c r="B3116" i="14"/>
  <c r="A3116" i="14" s="1"/>
  <c r="B3260" i="14"/>
  <c r="A3260" i="14" s="1"/>
  <c r="B3404" i="14"/>
  <c r="A3404" i="14" s="1"/>
  <c r="B3537" i="14"/>
  <c r="A3537" i="14" s="1"/>
  <c r="B3651" i="14"/>
  <c r="A3651" i="14" s="1"/>
  <c r="B4148" i="14"/>
  <c r="A4148" i="14" s="1"/>
  <c r="B3221" i="14"/>
  <c r="A3221" i="14" s="1"/>
  <c r="B3365" i="14"/>
  <c r="A3365" i="14" s="1"/>
  <c r="B3509" i="14"/>
  <c r="A3509" i="14" s="1"/>
  <c r="B4267" i="14"/>
  <c r="A4267" i="14" s="1"/>
  <c r="B2811" i="14"/>
  <c r="A2811" i="14" s="1"/>
  <c r="B2883" i="14"/>
  <c r="A2883" i="14" s="1"/>
  <c r="B2955" i="14"/>
  <c r="A2955" i="14" s="1"/>
  <c r="B3027" i="14"/>
  <c r="A3027" i="14" s="1"/>
  <c r="B3099" i="14"/>
  <c r="A3099" i="14" s="1"/>
  <c r="B3228" i="14"/>
  <c r="A3228" i="14" s="1"/>
  <c r="B3372" i="14"/>
  <c r="A3372" i="14" s="1"/>
  <c r="B3516" i="14"/>
  <c r="A3516" i="14" s="1"/>
  <c r="B3603" i="14"/>
  <c r="A3603" i="14" s="1"/>
  <c r="B4014" i="14"/>
  <c r="A4014" i="14" s="1"/>
  <c r="B3222" i="14"/>
  <c r="A3222" i="14" s="1"/>
  <c r="B3366" i="14"/>
  <c r="A3366" i="14" s="1"/>
  <c r="B3510" i="14"/>
  <c r="A3510" i="14" s="1"/>
  <c r="B4218" i="14"/>
  <c r="A4218" i="14" s="1"/>
  <c r="B3236" i="14"/>
  <c r="A3236" i="14" s="1"/>
  <c r="B3380" i="14"/>
  <c r="A3380" i="14" s="1"/>
  <c r="B3518" i="14"/>
  <c r="A3518" i="14" s="1"/>
  <c r="B3604" i="14"/>
  <c r="A3604" i="14" s="1"/>
  <c r="B3733" i="14"/>
  <c r="A3733" i="14" s="1"/>
  <c r="B4279" i="14"/>
  <c r="A4279" i="14" s="1"/>
  <c r="B3243" i="14"/>
  <c r="A3243" i="14" s="1"/>
  <c r="B3387" i="14"/>
  <c r="A3387" i="14" s="1"/>
  <c r="B3722" i="14"/>
  <c r="A3722" i="14" s="1"/>
  <c r="B3165" i="14"/>
  <c r="A3165" i="14" s="1"/>
  <c r="B3309" i="14"/>
  <c r="A3309" i="14" s="1"/>
  <c r="B3453" i="14"/>
  <c r="A3453" i="14" s="1"/>
  <c r="B3562" i="14"/>
  <c r="A3562" i="14" s="1"/>
  <c r="B3736" i="14"/>
  <c r="A3736" i="14" s="1"/>
  <c r="B3133" i="14"/>
  <c r="A3133" i="14" s="1"/>
  <c r="B3277" i="14"/>
  <c r="A3277" i="14" s="1"/>
  <c r="B3421" i="14"/>
  <c r="A3421" i="14" s="1"/>
  <c r="B3737" i="14"/>
  <c r="A3737" i="14" s="1"/>
  <c r="B3102" i="14"/>
  <c r="A3102" i="14" s="1"/>
  <c r="B3225" i="14"/>
  <c r="A3225" i="14" s="1"/>
  <c r="B3369" i="14"/>
  <c r="A3369" i="14" s="1"/>
  <c r="B3513" i="14"/>
  <c r="A3513" i="14" s="1"/>
  <c r="B3599" i="14"/>
  <c r="A3599" i="14" s="1"/>
  <c r="B3829" i="14"/>
  <c r="A3829" i="14" s="1"/>
  <c r="B3623" i="14"/>
  <c r="A3623" i="14" s="1"/>
  <c r="B3695" i="14"/>
  <c r="A3695" i="14" s="1"/>
  <c r="B3811" i="14"/>
  <c r="A3811" i="14" s="1"/>
  <c r="B3955" i="14"/>
  <c r="A3955" i="14" s="1"/>
  <c r="B4087" i="14"/>
  <c r="A4087" i="14" s="1"/>
  <c r="B4268" i="14"/>
  <c r="A4268" i="14" s="1"/>
  <c r="B3727" i="14"/>
  <c r="A3727" i="14" s="1"/>
  <c r="B3871" i="14"/>
  <c r="A3871" i="14" s="1"/>
  <c r="B4015" i="14"/>
  <c r="A4015" i="14" s="1"/>
  <c r="B4167" i="14"/>
  <c r="A4167" i="14" s="1"/>
  <c r="B4404" i="14"/>
  <c r="A4404" i="14" s="1"/>
  <c r="B3806" i="14"/>
  <c r="A3806" i="14" s="1"/>
  <c r="B3950" i="14"/>
  <c r="A3950" i="14" s="1"/>
  <c r="B4089" i="14"/>
  <c r="A4089" i="14" s="1"/>
  <c r="B4194" i="14"/>
  <c r="A4194" i="14" s="1"/>
  <c r="B4381" i="14"/>
  <c r="A4381" i="14" s="1"/>
  <c r="B3541" i="14"/>
  <c r="A3541" i="14" s="1"/>
  <c r="B3613" i="14"/>
  <c r="A3613" i="14" s="1"/>
  <c r="B3685" i="14"/>
  <c r="A3685" i="14" s="1"/>
  <c r="B3800" i="14"/>
  <c r="A3800" i="14" s="1"/>
  <c r="B3970" i="14"/>
  <c r="A3970" i="14" s="1"/>
  <c r="B4363" i="14"/>
  <c r="A4363" i="14" s="1"/>
  <c r="B4327" i="14"/>
  <c r="A4327" i="14" s="1"/>
  <c r="B4431" i="14"/>
  <c r="A4431" i="14" s="1"/>
  <c r="B4570" i="14"/>
  <c r="A4570" i="14" s="1"/>
  <c r="B5138" i="14"/>
  <c r="A5138" i="14" s="1"/>
  <c r="B5010" i="14"/>
  <c r="A5010" i="14" s="1"/>
  <c r="B3524" i="14"/>
  <c r="A3524" i="14" s="1"/>
  <c r="B3627" i="14"/>
  <c r="A3627" i="14" s="1"/>
  <c r="B4157" i="14"/>
  <c r="A4157" i="14" s="1"/>
  <c r="B3229" i="14"/>
  <c r="A3229" i="14" s="1"/>
  <c r="B3373" i="14"/>
  <c r="A3373" i="14" s="1"/>
  <c r="B3620" i="14"/>
  <c r="A3620" i="14" s="1"/>
  <c r="B4575" i="14"/>
  <c r="A4575" i="14" s="1"/>
  <c r="B3249" i="14"/>
  <c r="A3249" i="14" s="1"/>
  <c r="B3393" i="14"/>
  <c r="A3393" i="14" s="1"/>
  <c r="B3525" i="14"/>
  <c r="A3525" i="14" s="1"/>
  <c r="B3612" i="14"/>
  <c r="A3612" i="14" s="1"/>
  <c r="B3749" i="14"/>
  <c r="A3749" i="14" s="1"/>
  <c r="B4596" i="14"/>
  <c r="A4596" i="14" s="1"/>
  <c r="B3256" i="14"/>
  <c r="A3256" i="14" s="1"/>
  <c r="B3400" i="14"/>
  <c r="A3400" i="14" s="1"/>
  <c r="B3735" i="14"/>
  <c r="A3735" i="14" s="1"/>
  <c r="B3178" i="14"/>
  <c r="A3178" i="14" s="1"/>
  <c r="B3322" i="14"/>
  <c r="A3322" i="14" s="1"/>
  <c r="B3466" i="14"/>
  <c r="A3466" i="14" s="1"/>
  <c r="B3569" i="14"/>
  <c r="A3569" i="14" s="1"/>
  <c r="B3783" i="14"/>
  <c r="A3783" i="14" s="1"/>
  <c r="B3146" i="14"/>
  <c r="A3146" i="14" s="1"/>
  <c r="B3290" i="14"/>
  <c r="A3290" i="14" s="1"/>
  <c r="B3434" i="14"/>
  <c r="A3434" i="14" s="1"/>
  <c r="B3769" i="14"/>
  <c r="A3769" i="14" s="1"/>
  <c r="B3108" i="14"/>
  <c r="A3108" i="14" s="1"/>
  <c r="B3238" i="14"/>
  <c r="A3238" i="14" s="1"/>
  <c r="B3382" i="14"/>
  <c r="A3382" i="14" s="1"/>
  <c r="B3520" i="14"/>
  <c r="A3520" i="14" s="1"/>
  <c r="B3615" i="14"/>
  <c r="A3615" i="14" s="1"/>
  <c r="B3855" i="14"/>
  <c r="A3855" i="14" s="1"/>
  <c r="B3629" i="14"/>
  <c r="A3629" i="14" s="1"/>
  <c r="B3701" i="14"/>
  <c r="A3701" i="14" s="1"/>
  <c r="B3824" i="14"/>
  <c r="A3824" i="14" s="1"/>
  <c r="B3968" i="14"/>
  <c r="A3968" i="14" s="1"/>
  <c r="B4095" i="14"/>
  <c r="A4095" i="14" s="1"/>
  <c r="B4278" i="14"/>
  <c r="A4278" i="14" s="1"/>
  <c r="B3740" i="14"/>
  <c r="A3740" i="14" s="1"/>
  <c r="B3884" i="14"/>
  <c r="A3884" i="14" s="1"/>
  <c r="B4022" i="14"/>
  <c r="A4022" i="14" s="1"/>
  <c r="B4185" i="14"/>
  <c r="A4185" i="14" s="1"/>
  <c r="B4485" i="14"/>
  <c r="A4485" i="14" s="1"/>
  <c r="B3819" i="14"/>
  <c r="A3819" i="14" s="1"/>
  <c r="B3963" i="14"/>
  <c r="A3963" i="14" s="1"/>
  <c r="B4097" i="14"/>
  <c r="A4097" i="14" s="1"/>
  <c r="B4204" i="14"/>
  <c r="A4204" i="14" s="1"/>
  <c r="B4406" i="14"/>
  <c r="A4406" i="14" s="1"/>
  <c r="B3547" i="14"/>
  <c r="A3547" i="14" s="1"/>
  <c r="B3619" i="14"/>
  <c r="A3619" i="14" s="1"/>
  <c r="B3691" i="14"/>
  <c r="A3691" i="14" s="1"/>
  <c r="B3826" i="14"/>
  <c r="A3826" i="14" s="1"/>
  <c r="B4003" i="14"/>
  <c r="A4003" i="14" s="1"/>
  <c r="B3893" i="14"/>
  <c r="A3893" i="14" s="1"/>
  <c r="B3658" i="14"/>
  <c r="A3658" i="14" s="1"/>
  <c r="B4578" i="14"/>
  <c r="A4578" i="14" s="1"/>
  <c r="B4335" i="14"/>
  <c r="A4335" i="14" s="1"/>
  <c r="B5542" i="14"/>
  <c r="A5542" i="14" s="1"/>
  <c r="B5415" i="14"/>
  <c r="A5415" i="14" s="1"/>
  <c r="B2102" i="14"/>
  <c r="A2102" i="14" s="1"/>
  <c r="B2246" i="14"/>
  <c r="A2246" i="14" s="1"/>
  <c r="B2390" i="14"/>
  <c r="A2390" i="14" s="1"/>
  <c r="B2534" i="14"/>
  <c r="A2534" i="14" s="1"/>
  <c r="B2755" i="14"/>
  <c r="A2755" i="14" s="1"/>
  <c r="B2908" i="14"/>
  <c r="A2908" i="14" s="1"/>
  <c r="B3052" i="14"/>
  <c r="A3052" i="14" s="1"/>
  <c r="B4200" i="14"/>
  <c r="A4200" i="14" s="1"/>
  <c r="B2404" i="14"/>
  <c r="A2404" i="14" s="1"/>
  <c r="B2548" i="14"/>
  <c r="A2548" i="14" s="1"/>
  <c r="B2669" i="14"/>
  <c r="A2669" i="14" s="1"/>
  <c r="B2772" i="14"/>
  <c r="A2772" i="14" s="1"/>
  <c r="B2957" i="14"/>
  <c r="A2957" i="14" s="1"/>
  <c r="B3160" i="14"/>
  <c r="A3160" i="14" s="1"/>
  <c r="B2241" i="14"/>
  <c r="A2241" i="14" s="1"/>
  <c r="B2385" i="14"/>
  <c r="A2385" i="14" s="1"/>
  <c r="B2529" i="14"/>
  <c r="A2529" i="14" s="1"/>
  <c r="B2756" i="14"/>
  <c r="A2756" i="14" s="1"/>
  <c r="B2898" i="14"/>
  <c r="A2898" i="14" s="1"/>
  <c r="B3042" i="14"/>
  <c r="A3042" i="14" s="1"/>
  <c r="B4257" i="14"/>
  <c r="A4257" i="14" s="1"/>
  <c r="B2379" i="14"/>
  <c r="A2379" i="14" s="1"/>
  <c r="B2523" i="14"/>
  <c r="A2523" i="14" s="1"/>
  <c r="B2656" i="14"/>
  <c r="A2656" i="14" s="1"/>
  <c r="B2742" i="14"/>
  <c r="A2742" i="14" s="1"/>
  <c r="B3096" i="14"/>
  <c r="A3096" i="14" s="1"/>
  <c r="B2137" i="14"/>
  <c r="A2137" i="14" s="1"/>
  <c r="B2281" i="14"/>
  <c r="A2281" i="14" s="1"/>
  <c r="B2425" i="14"/>
  <c r="A2425" i="14" s="1"/>
  <c r="B2569" i="14"/>
  <c r="A2569" i="14" s="1"/>
  <c r="B2838" i="14"/>
  <c r="A2838" i="14" s="1"/>
  <c r="B2393" i="14"/>
  <c r="A2393" i="14" s="1"/>
  <c r="B2537" i="14"/>
  <c r="A2537" i="14" s="1"/>
  <c r="B2664" i="14"/>
  <c r="A2664" i="14" s="1"/>
  <c r="B2750" i="14"/>
  <c r="A2750" i="14" s="1"/>
  <c r="B2888" i="14"/>
  <c r="A2888" i="14" s="1"/>
  <c r="B3032" i="14"/>
  <c r="A3032" i="14" s="1"/>
  <c r="B4042" i="14"/>
  <c r="A4042" i="14" s="1"/>
  <c r="B2328" i="14"/>
  <c r="A2328" i="14" s="1"/>
  <c r="B2472" i="14"/>
  <c r="A2472" i="14" s="1"/>
  <c r="B2616" i="14"/>
  <c r="A2616" i="14" s="1"/>
  <c r="B2839" i="14"/>
  <c r="A2839" i="14" s="1"/>
  <c r="B2986" i="14"/>
  <c r="A2986" i="14" s="1"/>
  <c r="B3292" i="14"/>
  <c r="A3292" i="14" s="1"/>
  <c r="B2911" i="14"/>
  <c r="A2911" i="14" s="1"/>
  <c r="B2983" i="14"/>
  <c r="A2983" i="14" s="1"/>
  <c r="B3055" i="14"/>
  <c r="A3055" i="14" s="1"/>
  <c r="B3141" i="14"/>
  <c r="A3141" i="14" s="1"/>
  <c r="B3285" i="14"/>
  <c r="A3285" i="14" s="1"/>
  <c r="B3429" i="14"/>
  <c r="A3429" i="14" s="1"/>
  <c r="B3550" i="14"/>
  <c r="A3550" i="14" s="1"/>
  <c r="B3686" i="14"/>
  <c r="A3686" i="14" s="1"/>
  <c r="B4248" i="14"/>
  <c r="A4248" i="14" s="1"/>
  <c r="B3142" i="14"/>
  <c r="A3142" i="14" s="1"/>
  <c r="B3286" i="14"/>
  <c r="A3286" i="14" s="1"/>
  <c r="B3430" i="14"/>
  <c r="A3430" i="14" s="1"/>
  <c r="B3551" i="14"/>
  <c r="A3551" i="14" s="1"/>
  <c r="B3669" i="14"/>
  <c r="A3669" i="14" s="1"/>
  <c r="B4333" i="14"/>
  <c r="A4333" i="14" s="1"/>
  <c r="B3241" i="14"/>
  <c r="A3241" i="14" s="1"/>
  <c r="B3385" i="14"/>
  <c r="A3385" i="14" s="1"/>
  <c r="B3618" i="14"/>
  <c r="A3618" i="14" s="1"/>
  <c r="B2751" i="14"/>
  <c r="A2751" i="14" s="1"/>
  <c r="B2823" i="14"/>
  <c r="A2823" i="14" s="1"/>
  <c r="B2895" i="14"/>
  <c r="A2895" i="14" s="1"/>
  <c r="B2967" i="14"/>
  <c r="A2967" i="14" s="1"/>
  <c r="B3039" i="14"/>
  <c r="A3039" i="14" s="1"/>
  <c r="B3111" i="14"/>
  <c r="A3111" i="14" s="1"/>
  <c r="B3248" i="14"/>
  <c r="A3248" i="14" s="1"/>
  <c r="B3392" i="14"/>
  <c r="A3392" i="14" s="1"/>
  <c r="B3531" i="14"/>
  <c r="A3531" i="14" s="1"/>
  <c r="B3644" i="14"/>
  <c r="A3644" i="14" s="1"/>
  <c r="B4211" i="14"/>
  <c r="A4211" i="14" s="1"/>
  <c r="B3242" i="14"/>
  <c r="A3242" i="14" s="1"/>
  <c r="B3386" i="14"/>
  <c r="A3386" i="14" s="1"/>
  <c r="B3748" i="14"/>
  <c r="A3748" i="14" s="1"/>
  <c r="B3118" i="14"/>
  <c r="A3118" i="14" s="1"/>
  <c r="B3262" i="14"/>
  <c r="A3262" i="14" s="1"/>
  <c r="B3406" i="14"/>
  <c r="A3406" i="14" s="1"/>
  <c r="B3532" i="14"/>
  <c r="A3532" i="14" s="1"/>
  <c r="B3628" i="14"/>
  <c r="A3628" i="14" s="1"/>
  <c r="B3781" i="14"/>
  <c r="A3781" i="14" s="1"/>
  <c r="B3125" i="14"/>
  <c r="A3125" i="14" s="1"/>
  <c r="B3269" i="14"/>
  <c r="A3269" i="14" s="1"/>
  <c r="B3413" i="14"/>
  <c r="A3413" i="14" s="1"/>
  <c r="B3750" i="14"/>
  <c r="A3750" i="14" s="1"/>
  <c r="B3191" i="14"/>
  <c r="A3191" i="14" s="1"/>
  <c r="B3335" i="14"/>
  <c r="A3335" i="14" s="1"/>
  <c r="B3479" i="14"/>
  <c r="A3479" i="14" s="1"/>
  <c r="B3576" i="14"/>
  <c r="A3576" i="14" s="1"/>
  <c r="B3798" i="14"/>
  <c r="A3798" i="14" s="1"/>
  <c r="B3159" i="14"/>
  <c r="A3159" i="14" s="1"/>
  <c r="B3303" i="14"/>
  <c r="A3303" i="14" s="1"/>
  <c r="B3447" i="14"/>
  <c r="A3447" i="14" s="1"/>
  <c r="B3784" i="14"/>
  <c r="A3784" i="14" s="1"/>
  <c r="B3114" i="14"/>
  <c r="A3114" i="14" s="1"/>
  <c r="B3251" i="14"/>
  <c r="A3251" i="14" s="1"/>
  <c r="B3395" i="14"/>
  <c r="A3395" i="14" s="1"/>
  <c r="B3527" i="14"/>
  <c r="A3527" i="14" s="1"/>
  <c r="B3639" i="14"/>
  <c r="A3639" i="14" s="1"/>
  <c r="B3881" i="14"/>
  <c r="A3881" i="14" s="1"/>
  <c r="B3635" i="14"/>
  <c r="A3635" i="14" s="1"/>
  <c r="B3707" i="14"/>
  <c r="A3707" i="14" s="1"/>
  <c r="B3837" i="14"/>
  <c r="A3837" i="14" s="1"/>
  <c r="B3981" i="14"/>
  <c r="A3981" i="14" s="1"/>
  <c r="B4103" i="14"/>
  <c r="A4103" i="14" s="1"/>
  <c r="B4315" i="14"/>
  <c r="A4315" i="14" s="1"/>
  <c r="B3753" i="14"/>
  <c r="A3753" i="14" s="1"/>
  <c r="B3897" i="14"/>
  <c r="A3897" i="14" s="1"/>
  <c r="B4029" i="14"/>
  <c r="A4029" i="14" s="1"/>
  <c r="B4203" i="14"/>
  <c r="A4203" i="14" s="1"/>
  <c r="B4516" i="14"/>
  <c r="A4516" i="14" s="1"/>
  <c r="B3832" i="14"/>
  <c r="A3832" i="14" s="1"/>
  <c r="B3976" i="14"/>
  <c r="A3976" i="14" s="1"/>
  <c r="B4105" i="14"/>
  <c r="A4105" i="14" s="1"/>
  <c r="B4212" i="14"/>
  <c r="A4212" i="14" s="1"/>
  <c r="B4432" i="14"/>
  <c r="A4432" i="14" s="1"/>
  <c r="B3553" i="14"/>
  <c r="A3553" i="14" s="1"/>
  <c r="B3625" i="14"/>
  <c r="A3625" i="14" s="1"/>
  <c r="B3697" i="14"/>
  <c r="A3697" i="14" s="1"/>
  <c r="B3839" i="14"/>
  <c r="A3839" i="14" s="1"/>
  <c r="B4016" i="14"/>
  <c r="A4016" i="14" s="1"/>
  <c r="B4025" i="14"/>
  <c r="A4025" i="14" s="1"/>
  <c r="B3744" i="14"/>
  <c r="A3744" i="14" s="1"/>
  <c r="B4399" i="14"/>
  <c r="A4399" i="14" s="1"/>
  <c r="B4421" i="14"/>
  <c r="A4421" i="14" s="1"/>
  <c r="B4680" i="14"/>
  <c r="A4680" i="14" s="1"/>
  <c r="B4537" i="14"/>
  <c r="A4537" i="14" s="1"/>
  <c r="B2109" i="14"/>
  <c r="A2109" i="14" s="1"/>
  <c r="B2253" i="14"/>
  <c r="A2253" i="14" s="1"/>
  <c r="B2397" i="14"/>
  <c r="A2397" i="14" s="1"/>
  <c r="B2541" i="14"/>
  <c r="A2541" i="14" s="1"/>
  <c r="B2764" i="14"/>
  <c r="A2764" i="14" s="1"/>
  <c r="B2920" i="14"/>
  <c r="A2920" i="14" s="1"/>
  <c r="B3064" i="14"/>
  <c r="A3064" i="14" s="1"/>
  <c r="B2273" i="14"/>
  <c r="A2273" i="14" s="1"/>
  <c r="B2417" i="14"/>
  <c r="A2417" i="14" s="1"/>
  <c r="B2561" i="14"/>
  <c r="A2561" i="14" s="1"/>
  <c r="B2676" i="14"/>
  <c r="A2676" i="14" s="1"/>
  <c r="B2796" i="14"/>
  <c r="A2796" i="14" s="1"/>
  <c r="B2969" i="14"/>
  <c r="A2969" i="14" s="1"/>
  <c r="B3278" i="14"/>
  <c r="A3278" i="14" s="1"/>
  <c r="B2254" i="14"/>
  <c r="A2254" i="14" s="1"/>
  <c r="B2398" i="14"/>
  <c r="A2398" i="14" s="1"/>
  <c r="B2542" i="14"/>
  <c r="A2542" i="14" s="1"/>
  <c r="B2765" i="14"/>
  <c r="A2765" i="14" s="1"/>
  <c r="B2910" i="14"/>
  <c r="A2910" i="14" s="1"/>
  <c r="B3054" i="14"/>
  <c r="A3054" i="14" s="1"/>
  <c r="B2248" i="14"/>
  <c r="A2248" i="14" s="1"/>
  <c r="B2392" i="14"/>
  <c r="A2392" i="14" s="1"/>
  <c r="B2536" i="14"/>
  <c r="A2536" i="14" s="1"/>
  <c r="B2663" i="14"/>
  <c r="A2663" i="14" s="1"/>
  <c r="B2749" i="14"/>
  <c r="A2749" i="14" s="1"/>
  <c r="B3113" i="14"/>
  <c r="A3113" i="14" s="1"/>
  <c r="B2150" i="14"/>
  <c r="A2150" i="14" s="1"/>
  <c r="B2294" i="14"/>
  <c r="A2294" i="14" s="1"/>
  <c r="B2438" i="14"/>
  <c r="A2438" i="14" s="1"/>
  <c r="B2582" i="14"/>
  <c r="A2582" i="14" s="1"/>
  <c r="B2864" i="14"/>
  <c r="A2864" i="14" s="1"/>
  <c r="B2406" i="14"/>
  <c r="A2406" i="14" s="1"/>
  <c r="B2550" i="14"/>
  <c r="A2550" i="14" s="1"/>
  <c r="B2671" i="14"/>
  <c r="A2671" i="14" s="1"/>
  <c r="B2759" i="14"/>
  <c r="A2759" i="14" s="1"/>
  <c r="B2900" i="14"/>
  <c r="A2900" i="14" s="1"/>
  <c r="B3044" i="14"/>
  <c r="A3044" i="14" s="1"/>
  <c r="B4450" i="14"/>
  <c r="A4450" i="14" s="1"/>
  <c r="B2341" i="14"/>
  <c r="A2341" i="14" s="1"/>
  <c r="B2485" i="14"/>
  <c r="A2485" i="14" s="1"/>
  <c r="B2629" i="14"/>
  <c r="A2629" i="14" s="1"/>
  <c r="B2848" i="14"/>
  <c r="A2848" i="14" s="1"/>
  <c r="B2998" i="14"/>
  <c r="A2998" i="14" s="1"/>
  <c r="B3410" i="14"/>
  <c r="A3410" i="14" s="1"/>
  <c r="B2917" i="14"/>
  <c r="A2917" i="14" s="1"/>
  <c r="B2989" i="14"/>
  <c r="A2989" i="14" s="1"/>
  <c r="B3061" i="14"/>
  <c r="A3061" i="14" s="1"/>
  <c r="B3154" i="14"/>
  <c r="A3154" i="14" s="1"/>
  <c r="B3298" i="14"/>
  <c r="A3298" i="14" s="1"/>
  <c r="B3442" i="14"/>
  <c r="A3442" i="14" s="1"/>
  <c r="B3557" i="14"/>
  <c r="A3557" i="14" s="1"/>
  <c r="B3725" i="14"/>
  <c r="A3725" i="14" s="1"/>
  <c r="B4317" i="14"/>
  <c r="A4317" i="14" s="1"/>
  <c r="B3155" i="14"/>
  <c r="A3155" i="14" s="1"/>
  <c r="B3299" i="14"/>
  <c r="A3299" i="14" s="1"/>
  <c r="B3443" i="14"/>
  <c r="A3443" i="14" s="1"/>
  <c r="B3558" i="14"/>
  <c r="A3558" i="14" s="1"/>
  <c r="B3678" i="14"/>
  <c r="A3678" i="14" s="1"/>
  <c r="B4484" i="14"/>
  <c r="A4484" i="14" s="1"/>
  <c r="B3254" i="14"/>
  <c r="A3254" i="14" s="1"/>
  <c r="B3398" i="14"/>
  <c r="A3398" i="14" s="1"/>
  <c r="B3634" i="14"/>
  <c r="A3634" i="14" s="1"/>
  <c r="B2757" i="14"/>
  <c r="A2757" i="14" s="1"/>
  <c r="B2829" i="14"/>
  <c r="A2829" i="14" s="1"/>
  <c r="B2901" i="14"/>
  <c r="A2901" i="14" s="1"/>
  <c r="B2973" i="14"/>
  <c r="A2973" i="14" s="1"/>
  <c r="B3045" i="14"/>
  <c r="A3045" i="14" s="1"/>
  <c r="B3117" i="14"/>
  <c r="A3117" i="14" s="1"/>
  <c r="B3261" i="14"/>
  <c r="A3261" i="14" s="1"/>
  <c r="B3405" i="14"/>
  <c r="A3405" i="14" s="1"/>
  <c r="B3538" i="14"/>
  <c r="A3538" i="14" s="1"/>
  <c r="B3662" i="14"/>
  <c r="A3662" i="14" s="1"/>
  <c r="B4269" i="14"/>
  <c r="A4269" i="14" s="1"/>
  <c r="B3255" i="14"/>
  <c r="A3255" i="14" s="1"/>
  <c r="B3399" i="14"/>
  <c r="A3399" i="14" s="1"/>
  <c r="B3795" i="14"/>
  <c r="A3795" i="14" s="1"/>
  <c r="B3131" i="14"/>
  <c r="A3131" i="14" s="1"/>
  <c r="B3275" i="14"/>
  <c r="A3275" i="14" s="1"/>
  <c r="B3419" i="14"/>
  <c r="A3419" i="14" s="1"/>
  <c r="B3539" i="14"/>
  <c r="A3539" i="14" s="1"/>
  <c r="B3636" i="14"/>
  <c r="A3636" i="14" s="1"/>
  <c r="B3796" i="14"/>
  <c r="A3796" i="14" s="1"/>
  <c r="B3138" i="14"/>
  <c r="A3138" i="14" s="1"/>
  <c r="B3282" i="14"/>
  <c r="A3282" i="14" s="1"/>
  <c r="B3426" i="14"/>
  <c r="A3426" i="14" s="1"/>
  <c r="B3782" i="14"/>
  <c r="A3782" i="14" s="1"/>
  <c r="B3204" i="14"/>
  <c r="A3204" i="14" s="1"/>
  <c r="B3348" i="14"/>
  <c r="A3348" i="14" s="1"/>
  <c r="B3492" i="14"/>
  <c r="A3492" i="14" s="1"/>
  <c r="B3584" i="14"/>
  <c r="A3584" i="14" s="1"/>
  <c r="B3949" i="14"/>
  <c r="A3949" i="14" s="1"/>
  <c r="B3172" i="14"/>
  <c r="A3172" i="14" s="1"/>
  <c r="B3316" i="14"/>
  <c r="A3316" i="14" s="1"/>
  <c r="B3460" i="14"/>
  <c r="A3460" i="14" s="1"/>
  <c r="B3877" i="14"/>
  <c r="A3877" i="14" s="1"/>
  <c r="B3120" i="14"/>
  <c r="A3120" i="14" s="1"/>
  <c r="B3264" i="14"/>
  <c r="A3264" i="14" s="1"/>
  <c r="B3408" i="14"/>
  <c r="A3408" i="14" s="1"/>
  <c r="B3534" i="14"/>
  <c r="A3534" i="14" s="1"/>
  <c r="B3648" i="14"/>
  <c r="A3648" i="14" s="1"/>
  <c r="B3916" i="14"/>
  <c r="A3916" i="14" s="1"/>
  <c r="B3641" i="14"/>
  <c r="A3641" i="14" s="1"/>
  <c r="B3713" i="14"/>
  <c r="A3713" i="14" s="1"/>
  <c r="B3850" i="14"/>
  <c r="A3850" i="14" s="1"/>
  <c r="B3994" i="14"/>
  <c r="A3994" i="14" s="1"/>
  <c r="B4111" i="14"/>
  <c r="A4111" i="14" s="1"/>
  <c r="B4351" i="14"/>
  <c r="A4351" i="14" s="1"/>
  <c r="B3766" i="14"/>
  <c r="A3766" i="14" s="1"/>
  <c r="B3910" i="14"/>
  <c r="A3910" i="14" s="1"/>
  <c r="B4051" i="14"/>
  <c r="A4051" i="14" s="1"/>
  <c r="B4221" i="14"/>
  <c r="A4221" i="14" s="1"/>
  <c r="B4602" i="14"/>
  <c r="A4602" i="14" s="1"/>
  <c r="B3845" i="14"/>
  <c r="A3845" i="14" s="1"/>
  <c r="B3989" i="14"/>
  <c r="A3989" i="14" s="1"/>
  <c r="B4114" i="14"/>
  <c r="A4114" i="14" s="1"/>
  <c r="B4222" i="14"/>
  <c r="A4222" i="14" s="1"/>
  <c r="B4458" i="14"/>
  <c r="A4458" i="14" s="1"/>
  <c r="B3559" i="14"/>
  <c r="A3559" i="14" s="1"/>
  <c r="B3631" i="14"/>
  <c r="A3631" i="14" s="1"/>
  <c r="B3703" i="14"/>
  <c r="A3703" i="14" s="1"/>
  <c r="B3852" i="14"/>
  <c r="A3852" i="14" s="1"/>
  <c r="B4231" i="14"/>
  <c r="A4231" i="14" s="1"/>
  <c r="B4162" i="14"/>
  <c r="A4162" i="14" s="1"/>
  <c r="B3888" i="14"/>
  <c r="A3888" i="14" s="1"/>
  <c r="B4708" i="14"/>
  <c r="A4708" i="14" s="1"/>
  <c r="B4642" i="14"/>
  <c r="A4642" i="14" s="1"/>
  <c r="B4824" i="14"/>
  <c r="A4824" i="14" s="1"/>
  <c r="B4637" i="14"/>
  <c r="A4637" i="14" s="1"/>
  <c r="B2122" i="14"/>
  <c r="A2122" i="14" s="1"/>
  <c r="B2266" i="14"/>
  <c r="A2266" i="14" s="1"/>
  <c r="B2410" i="14"/>
  <c r="A2410" i="14" s="1"/>
  <c r="B2554" i="14"/>
  <c r="A2554" i="14" s="1"/>
  <c r="B2779" i="14"/>
  <c r="A2779" i="14" s="1"/>
  <c r="B2932" i="14"/>
  <c r="A2932" i="14" s="1"/>
  <c r="B3078" i="14"/>
  <c r="A3078" i="14" s="1"/>
  <c r="B2286" i="14"/>
  <c r="A2286" i="14" s="1"/>
  <c r="B2430" i="14"/>
  <c r="A2430" i="14" s="1"/>
  <c r="B2574" i="14"/>
  <c r="A2574" i="14" s="1"/>
  <c r="B2683" i="14"/>
  <c r="A2683" i="14" s="1"/>
  <c r="B2820" i="14"/>
  <c r="A2820" i="14" s="1"/>
  <c r="B2981" i="14"/>
  <c r="A2981" i="14" s="1"/>
  <c r="B3317" i="14"/>
  <c r="A3317" i="14" s="1"/>
  <c r="B2267" i="14"/>
  <c r="A2267" i="14" s="1"/>
  <c r="B2411" i="14"/>
  <c r="A2411" i="14" s="1"/>
  <c r="B2555" i="14"/>
  <c r="A2555" i="14" s="1"/>
  <c r="B2780" i="14"/>
  <c r="A2780" i="14" s="1"/>
  <c r="B2922" i="14"/>
  <c r="A2922" i="14" s="1"/>
  <c r="B3066" i="14"/>
  <c r="A3066" i="14" s="1"/>
  <c r="B2261" i="14"/>
  <c r="A2261" i="14" s="1"/>
  <c r="B2405" i="14"/>
  <c r="A2405" i="14" s="1"/>
  <c r="B2549" i="14"/>
  <c r="A2549" i="14" s="1"/>
  <c r="B2670" i="14"/>
  <c r="A2670" i="14" s="1"/>
  <c r="B2758" i="14"/>
  <c r="A2758" i="14" s="1"/>
  <c r="B3139" i="14"/>
  <c r="A3139" i="14" s="1"/>
  <c r="B2157" i="14"/>
  <c r="A2157" i="14" s="1"/>
  <c r="B2301" i="14"/>
  <c r="A2301" i="14" s="1"/>
  <c r="B2445" i="14"/>
  <c r="A2445" i="14" s="1"/>
  <c r="B2589" i="14"/>
  <c r="A2589" i="14" s="1"/>
  <c r="B3083" i="14"/>
  <c r="A3083" i="14" s="1"/>
  <c r="B2419" i="14"/>
  <c r="A2419" i="14" s="1"/>
  <c r="B2563" i="14"/>
  <c r="A2563" i="14" s="1"/>
  <c r="B2678" i="14"/>
  <c r="A2678" i="14" s="1"/>
  <c r="B2774" i="14"/>
  <c r="A2774" i="14" s="1"/>
  <c r="B2912" i="14"/>
  <c r="A2912" i="14" s="1"/>
  <c r="B3056" i="14"/>
  <c r="A3056" i="14" s="1"/>
  <c r="B2210" i="14"/>
  <c r="A2210" i="14" s="1"/>
  <c r="B2354" i="14"/>
  <c r="A2354" i="14" s="1"/>
  <c r="B2498" i="14"/>
  <c r="A2498" i="14" s="1"/>
  <c r="B2643" i="14"/>
  <c r="A2643" i="14" s="1"/>
  <c r="B2867" i="14"/>
  <c r="A2867" i="14" s="1"/>
  <c r="B3010" i="14"/>
  <c r="A3010" i="14" s="1"/>
  <c r="B3449" i="14"/>
  <c r="A3449" i="14" s="1"/>
  <c r="B2923" i="14"/>
  <c r="A2923" i="14" s="1"/>
  <c r="B2995" i="14"/>
  <c r="A2995" i="14" s="1"/>
  <c r="B3067" i="14"/>
  <c r="A3067" i="14" s="1"/>
  <c r="B3167" i="14"/>
  <c r="A3167" i="14" s="1"/>
  <c r="B3311" i="14"/>
  <c r="A3311" i="14" s="1"/>
  <c r="B3455" i="14"/>
  <c r="A3455" i="14" s="1"/>
  <c r="B3564" i="14"/>
  <c r="A3564" i="14" s="1"/>
  <c r="B3757" i="14"/>
  <c r="A3757" i="14" s="1"/>
  <c r="B3068" i="14"/>
  <c r="A3068" i="14" s="1"/>
  <c r="B3168" i="14"/>
  <c r="A3168" i="14" s="1"/>
  <c r="B3312" i="14"/>
  <c r="A3312" i="14" s="1"/>
  <c r="B3456" i="14"/>
  <c r="A3456" i="14" s="1"/>
  <c r="B3566" i="14"/>
  <c r="A3566" i="14" s="1"/>
  <c r="B3687" i="14"/>
  <c r="A3687" i="14" s="1"/>
  <c r="B3123" i="14"/>
  <c r="A3123" i="14" s="1"/>
  <c r="B3267" i="14"/>
  <c r="A3267" i="14" s="1"/>
  <c r="B3411" i="14"/>
  <c r="A3411" i="14" s="1"/>
  <c r="B3717" i="14"/>
  <c r="A3717" i="14" s="1"/>
  <c r="B2763" i="14"/>
  <c r="A2763" i="14" s="1"/>
  <c r="B2835" i="14"/>
  <c r="A2835" i="14" s="1"/>
  <c r="B2907" i="14"/>
  <c r="A2907" i="14" s="1"/>
  <c r="B2979" i="14"/>
  <c r="A2979" i="14" s="1"/>
  <c r="B3051" i="14"/>
  <c r="A3051" i="14" s="1"/>
  <c r="B3130" i="14"/>
  <c r="A3130" i="14" s="1"/>
  <c r="B3274" i="14"/>
  <c r="A3274" i="14" s="1"/>
  <c r="B3418" i="14"/>
  <c r="A3418" i="14" s="1"/>
  <c r="B3545" i="14"/>
  <c r="A3545" i="14" s="1"/>
  <c r="B3680" i="14"/>
  <c r="A3680" i="14" s="1"/>
  <c r="B3124" i="14"/>
  <c r="A3124" i="14" s="1"/>
  <c r="B3268" i="14"/>
  <c r="A3268" i="14" s="1"/>
  <c r="B3412" i="14"/>
  <c r="A3412" i="14" s="1"/>
  <c r="B3817" i="14"/>
  <c r="A3817" i="14" s="1"/>
  <c r="B3144" i="14"/>
  <c r="A3144" i="14" s="1"/>
  <c r="B3288" i="14"/>
  <c r="A3288" i="14" s="1"/>
  <c r="B3432" i="14"/>
  <c r="A3432" i="14" s="1"/>
  <c r="B3546" i="14"/>
  <c r="A3546" i="14" s="1"/>
  <c r="B3645" i="14"/>
  <c r="A3645" i="14" s="1"/>
  <c r="B3818" i="14"/>
  <c r="A3818" i="14" s="1"/>
  <c r="B3145" i="14"/>
  <c r="A3145" i="14" s="1"/>
  <c r="B3289" i="14"/>
  <c r="A3289" i="14" s="1"/>
  <c r="B3433" i="14"/>
  <c r="A3433" i="14" s="1"/>
  <c r="B3797" i="14"/>
  <c r="A3797" i="14" s="1"/>
  <c r="B3211" i="14"/>
  <c r="A3211" i="14" s="1"/>
  <c r="B3355" i="14"/>
  <c r="A3355" i="14" s="1"/>
  <c r="B3499" i="14"/>
  <c r="A3499" i="14" s="1"/>
  <c r="B3591" i="14"/>
  <c r="A3591" i="14" s="1"/>
  <c r="B3988" i="14"/>
  <c r="A3988" i="14" s="1"/>
  <c r="B3185" i="14"/>
  <c r="A3185" i="14" s="1"/>
  <c r="B3329" i="14"/>
  <c r="A3329" i="14" s="1"/>
  <c r="B3473" i="14"/>
  <c r="A3473" i="14" s="1"/>
  <c r="B3915" i="14"/>
  <c r="A3915" i="14" s="1"/>
  <c r="B3127" i="14"/>
  <c r="A3127" i="14" s="1"/>
  <c r="B3271" i="14"/>
  <c r="A3271" i="14" s="1"/>
  <c r="B3415" i="14"/>
  <c r="A3415" i="14" s="1"/>
  <c r="B3542" i="14"/>
  <c r="A3542" i="14" s="1"/>
  <c r="B3657" i="14"/>
  <c r="A3657" i="14" s="1"/>
  <c r="B4036" i="14"/>
  <c r="A4036" i="14" s="1"/>
  <c r="B3647" i="14"/>
  <c r="A3647" i="14" s="1"/>
  <c r="B3719" i="14"/>
  <c r="A3719" i="14" s="1"/>
  <c r="B3863" i="14"/>
  <c r="A3863" i="14" s="1"/>
  <c r="B4007" i="14"/>
  <c r="A4007" i="14" s="1"/>
  <c r="B4129" i="14"/>
  <c r="A4129" i="14" s="1"/>
  <c r="B4375" i="14"/>
  <c r="A4375" i="14" s="1"/>
  <c r="B3779" i="14"/>
  <c r="A3779" i="14" s="1"/>
  <c r="B3923" i="14"/>
  <c r="A3923" i="14" s="1"/>
  <c r="B4058" i="14"/>
  <c r="A4058" i="14" s="1"/>
  <c r="B4239" i="14"/>
  <c r="A4239" i="14" s="1"/>
  <c r="B5016" i="14"/>
  <c r="A5016" i="14" s="1"/>
  <c r="B3858" i="14"/>
  <c r="A3858" i="14" s="1"/>
  <c r="B4002" i="14"/>
  <c r="A4002" i="14" s="1"/>
  <c r="B4122" i="14"/>
  <c r="A4122" i="14" s="1"/>
  <c r="B4230" i="14"/>
  <c r="A4230" i="14" s="1"/>
  <c r="B4487" i="14"/>
  <c r="A4487" i="14" s="1"/>
  <c r="B3565" i="14"/>
  <c r="A3565" i="14" s="1"/>
  <c r="B3637" i="14"/>
  <c r="A3637" i="14" s="1"/>
  <c r="B3709" i="14"/>
  <c r="A3709" i="14" s="1"/>
  <c r="B3859" i="14"/>
  <c r="A3859" i="14" s="1"/>
  <c r="B3820" i="14"/>
  <c r="A3820" i="14" s="1"/>
  <c r="B4284" i="14"/>
  <c r="A4284" i="14" s="1"/>
  <c r="B4034" i="14"/>
  <c r="A4034" i="14" s="1"/>
  <c r="B4554" i="14"/>
  <c r="A4554" i="14" s="1"/>
  <c r="B4435" i="14"/>
  <c r="A4435" i="14" s="1"/>
  <c r="B4968" i="14"/>
  <c r="A4968" i="14" s="1"/>
  <c r="B4781" i="14"/>
  <c r="A4781" i="14" s="1"/>
  <c r="B4059" i="14"/>
  <c r="A4059" i="14" s="1"/>
  <c r="B4293" i="14"/>
  <c r="A4293" i="14" s="1"/>
  <c r="B3866" i="14"/>
  <c r="A3866" i="14" s="1"/>
  <c r="B4010" i="14"/>
  <c r="A4010" i="14" s="1"/>
  <c r="B4133" i="14"/>
  <c r="A4133" i="14" s="1"/>
  <c r="B4252" i="14"/>
  <c r="A4252" i="14" s="1"/>
  <c r="B3742" i="14"/>
  <c r="A3742" i="14" s="1"/>
  <c r="B3886" i="14"/>
  <c r="A3886" i="14" s="1"/>
  <c r="B4039" i="14"/>
  <c r="A4039" i="14" s="1"/>
  <c r="B4197" i="14"/>
  <c r="A4197" i="14" s="1"/>
  <c r="B4851" i="14"/>
  <c r="A4851" i="14" s="1"/>
  <c r="B3939" i="14"/>
  <c r="A3939" i="14" s="1"/>
  <c r="B4068" i="14"/>
  <c r="A4068" i="14" s="1"/>
  <c r="B4198" i="14"/>
  <c r="A4198" i="14" s="1"/>
  <c r="B4550" i="14"/>
  <c r="A4550" i="14" s="1"/>
  <c r="B3835" i="14"/>
  <c r="A3835" i="14" s="1"/>
  <c r="B3979" i="14"/>
  <c r="A3979" i="14" s="1"/>
  <c r="B4153" i="14"/>
  <c r="A4153" i="14" s="1"/>
  <c r="B4552" i="14"/>
  <c r="A4552" i="14" s="1"/>
  <c r="B3999" i="14"/>
  <c r="A3999" i="14" s="1"/>
  <c r="B4118" i="14"/>
  <c r="A4118" i="14" s="1"/>
  <c r="B4226" i="14"/>
  <c r="A4226" i="14" s="1"/>
  <c r="B4419" i="14"/>
  <c r="A4419" i="14" s="1"/>
  <c r="B3682" i="14"/>
  <c r="A3682" i="14" s="1"/>
  <c r="B3790" i="14"/>
  <c r="A3790" i="14" s="1"/>
  <c r="B3934" i="14"/>
  <c r="A3934" i="14" s="1"/>
  <c r="B4078" i="14"/>
  <c r="A4078" i="14" s="1"/>
  <c r="B4287" i="14"/>
  <c r="A4287" i="14" s="1"/>
  <c r="B4265" i="14"/>
  <c r="A4265" i="14" s="1"/>
  <c r="B4337" i="14"/>
  <c r="A4337" i="14" s="1"/>
  <c r="B4417" i="14"/>
  <c r="A4417" i="14" s="1"/>
  <c r="B4563" i="14"/>
  <c r="A4563" i="14" s="1"/>
  <c r="B4296" i="14"/>
  <c r="A4296" i="14" s="1"/>
  <c r="B4368" i="14"/>
  <c r="A4368" i="14" s="1"/>
  <c r="B4493" i="14"/>
  <c r="A4493" i="14" s="1"/>
  <c r="B4773" i="14"/>
  <c r="A4773" i="14" s="1"/>
  <c r="B4451" i="14"/>
  <c r="A4451" i="14" s="1"/>
  <c r="B4936" i="14"/>
  <c r="A4936" i="14" s="1"/>
  <c r="B4635" i="14"/>
  <c r="A4635" i="14" s="1"/>
  <c r="B4452" i="14"/>
  <c r="A4452" i="14" s="1"/>
  <c r="B4688" i="14"/>
  <c r="A4688" i="14" s="1"/>
  <c r="B4316" i="14"/>
  <c r="A4316" i="14" s="1"/>
  <c r="B4388" i="14"/>
  <c r="A4388" i="14" s="1"/>
  <c r="B4545" i="14"/>
  <c r="A4545" i="14" s="1"/>
  <c r="B5035" i="14"/>
  <c r="A5035" i="14" s="1"/>
  <c r="B4489" i="14"/>
  <c r="A4489" i="14" s="1"/>
  <c r="B4753" i="14"/>
  <c r="A4753" i="14" s="1"/>
  <c r="B4359" i="14"/>
  <c r="A4359" i="14" s="1"/>
  <c r="B4475" i="14"/>
  <c r="A4475" i="14" s="1"/>
  <c r="B4993" i="14"/>
  <c r="A4993" i="14" s="1"/>
  <c r="B4483" i="14"/>
  <c r="A4483" i="14" s="1"/>
  <c r="B5052" i="14"/>
  <c r="A5052" i="14" s="1"/>
  <c r="B4422" i="14"/>
  <c r="A4422" i="14" s="1"/>
  <c r="B4572" i="14"/>
  <c r="A4572" i="14" s="1"/>
  <c r="B6084" i="14"/>
  <c r="A6084" i="14" s="1"/>
  <c r="B4693" i="14"/>
  <c r="A4693" i="14" s="1"/>
  <c r="B4837" i="14"/>
  <c r="A4837" i="14" s="1"/>
  <c r="B4991" i="14"/>
  <c r="A4991" i="14" s="1"/>
  <c r="B5231" i="14"/>
  <c r="A5231" i="14" s="1"/>
  <c r="B6035" i="14"/>
  <c r="A6035" i="14" s="1"/>
  <c r="B4726" i="14"/>
  <c r="A4726" i="14" s="1"/>
  <c r="B4870" i="14"/>
  <c r="A4870" i="14" s="1"/>
  <c r="B5042" i="14"/>
  <c r="A5042" i="14" s="1"/>
  <c r="B5495" i="14"/>
  <c r="A5495" i="14" s="1"/>
  <c r="B4806" i="14"/>
  <c r="A4806" i="14" s="1"/>
  <c r="B4950" i="14"/>
  <c r="A4950" i="14" s="1"/>
  <c r="B5273" i="14"/>
  <c r="A5273" i="14" s="1"/>
  <c r="B4643" i="14"/>
  <c r="A4643" i="14" s="1"/>
  <c r="B4787" i="14"/>
  <c r="A4787" i="14" s="1"/>
  <c r="B4931" i="14"/>
  <c r="A4931" i="14" s="1"/>
  <c r="B5064" i="14"/>
  <c r="A5064" i="14" s="1"/>
  <c r="B5607" i="14"/>
  <c r="A5607" i="14" s="1"/>
  <c r="B4561" i="14"/>
  <c r="A4561" i="14" s="1"/>
  <c r="B4683" i="14"/>
  <c r="A4683" i="14" s="1"/>
  <c r="B4827" i="14"/>
  <c r="A4827" i="14" s="1"/>
  <c r="B4971" i="14"/>
  <c r="A4971" i="14" s="1"/>
  <c r="B5163" i="14"/>
  <c r="A5163" i="14" s="1"/>
  <c r="B5616" i="14"/>
  <c r="A5616" i="14" s="1"/>
  <c r="B4703" i="14"/>
  <c r="A4703" i="14" s="1"/>
  <c r="B4847" i="14"/>
  <c r="A4847" i="14" s="1"/>
  <c r="B4995" i="14"/>
  <c r="A4995" i="14" s="1"/>
  <c r="B5281" i="14"/>
  <c r="A5281" i="14" s="1"/>
  <c r="B4580" i="14"/>
  <c r="A4580" i="14" s="1"/>
  <c r="B4717" i="14"/>
  <c r="A4717" i="14" s="1"/>
  <c r="B4861" i="14"/>
  <c r="A4861" i="14" s="1"/>
  <c r="B5004" i="14"/>
  <c r="A5004" i="14" s="1"/>
  <c r="B5626" i="14"/>
  <c r="A5626" i="14" s="1"/>
  <c r="B4691" i="14"/>
  <c r="A4691" i="14" s="1"/>
  <c r="B4835" i="14"/>
  <c r="A4835" i="14" s="1"/>
  <c r="B4973" i="14"/>
  <c r="A4973" i="14" s="1"/>
  <c r="B5169" i="14"/>
  <c r="A5169" i="14" s="1"/>
  <c r="B5627" i="14"/>
  <c r="A5627" i="14" s="1"/>
  <c r="B4685" i="14"/>
  <c r="A4685" i="14" s="1"/>
  <c r="B4829" i="14"/>
  <c r="A4829" i="14" s="1"/>
  <c r="B4989" i="14"/>
  <c r="A4989" i="14" s="1"/>
  <c r="B5257" i="14"/>
  <c r="A5257" i="14" s="1"/>
  <c r="B4627" i="14"/>
  <c r="A4627" i="14" s="1"/>
  <c r="B4771" i="14"/>
  <c r="A4771" i="14" s="1"/>
  <c r="B4915" i="14"/>
  <c r="A4915" i="14" s="1"/>
  <c r="B5031" i="14"/>
  <c r="A5031" i="14" s="1"/>
  <c r="B5583" i="14"/>
  <c r="A5583" i="14" s="1"/>
  <c r="B5168" i="14"/>
  <c r="A5168" i="14" s="1"/>
  <c r="B5269" i="14"/>
  <c r="A5269" i="14" s="1"/>
  <c r="B5365" i="14"/>
  <c r="A5365" i="14" s="1"/>
  <c r="B5461" i="14"/>
  <c r="A5461" i="14" s="1"/>
  <c r="B5557" i="14"/>
  <c r="A5557" i="14" s="1"/>
  <c r="B5709" i="14"/>
  <c r="A5709" i="14" s="1"/>
  <c r="B6176" i="14"/>
  <c r="A6176" i="14" s="1"/>
  <c r="B5090" i="14"/>
  <c r="A5090" i="14" s="1"/>
  <c r="B5238" i="14"/>
  <c r="A5238" i="14" s="1"/>
  <c r="B5382" i="14"/>
  <c r="A5382" i="14" s="1"/>
  <c r="B5526" i="14"/>
  <c r="A5526" i="14" s="1"/>
  <c r="B5682" i="14"/>
  <c r="A5682" i="14" s="1"/>
  <c r="B5072" i="14"/>
  <c r="A5072" i="14" s="1"/>
  <c r="B5216" i="14"/>
  <c r="A5216" i="14" s="1"/>
  <c r="B5360" i="14"/>
  <c r="A5360" i="14" s="1"/>
  <c r="B5504" i="14"/>
  <c r="A5504" i="14" s="1"/>
  <c r="B5649" i="14"/>
  <c r="A5649" i="14" s="1"/>
  <c r="B6006" i="14"/>
  <c r="A6006" i="14" s="1"/>
  <c r="B5296" i="14"/>
  <c r="A5296" i="14" s="1"/>
  <c r="B5584" i="14"/>
  <c r="A5584" i="14" s="1"/>
  <c r="B5911" i="14"/>
  <c r="A5911" i="14" s="1"/>
  <c r="B5441" i="14"/>
  <c r="A5441" i="14" s="1"/>
  <c r="B5537" i="14"/>
  <c r="A5537" i="14" s="1"/>
  <c r="B5650" i="14"/>
  <c r="A5650" i="14" s="1"/>
  <c r="B5856" i="14"/>
  <c r="A5856" i="14" s="1"/>
  <c r="B4090" i="14"/>
  <c r="A4090" i="14" s="1"/>
  <c r="B4306" i="14"/>
  <c r="A4306" i="14" s="1"/>
  <c r="B3879" i="14"/>
  <c r="A3879" i="14" s="1"/>
  <c r="B4024" i="14"/>
  <c r="A4024" i="14" s="1"/>
  <c r="B4142" i="14"/>
  <c r="A4142" i="14" s="1"/>
  <c r="B4262" i="14"/>
  <c r="A4262" i="14" s="1"/>
  <c r="B3755" i="14"/>
  <c r="A3755" i="14" s="1"/>
  <c r="B3899" i="14"/>
  <c r="A3899" i="14" s="1"/>
  <c r="B4046" i="14"/>
  <c r="A4046" i="14" s="1"/>
  <c r="B4215" i="14"/>
  <c r="A4215" i="14" s="1"/>
  <c r="B3808" i="14"/>
  <c r="A3808" i="14" s="1"/>
  <c r="B3952" i="14"/>
  <c r="A3952" i="14" s="1"/>
  <c r="B4084" i="14"/>
  <c r="A4084" i="14" s="1"/>
  <c r="B4206" i="14"/>
  <c r="A4206" i="14" s="1"/>
  <c r="B4675" i="14"/>
  <c r="A4675" i="14" s="1"/>
  <c r="B3848" i="14"/>
  <c r="A3848" i="14" s="1"/>
  <c r="B3992" i="14"/>
  <c r="A3992" i="14" s="1"/>
  <c r="B4171" i="14"/>
  <c r="A4171" i="14" s="1"/>
  <c r="B4681" i="14"/>
  <c r="A4681" i="14" s="1"/>
  <c r="B4012" i="14"/>
  <c r="A4012" i="14" s="1"/>
  <c r="B4127" i="14"/>
  <c r="A4127" i="14" s="1"/>
  <c r="B4235" i="14"/>
  <c r="A4235" i="14" s="1"/>
  <c r="B4445" i="14"/>
  <c r="A4445" i="14" s="1"/>
  <c r="B3688" i="14"/>
  <c r="A3688" i="14" s="1"/>
  <c r="B3803" i="14"/>
  <c r="A3803" i="14" s="1"/>
  <c r="B3947" i="14"/>
  <c r="A3947" i="14" s="1"/>
  <c r="B4102" i="14"/>
  <c r="A4102" i="14" s="1"/>
  <c r="B4299" i="14"/>
  <c r="A4299" i="14" s="1"/>
  <c r="B4271" i="14"/>
  <c r="A4271" i="14" s="1"/>
  <c r="B4343" i="14"/>
  <c r="A4343" i="14" s="1"/>
  <c r="B4430" i="14"/>
  <c r="A4430" i="14" s="1"/>
  <c r="B4577" i="14"/>
  <c r="A4577" i="14" s="1"/>
  <c r="B4302" i="14"/>
  <c r="A4302" i="14" s="1"/>
  <c r="B4374" i="14"/>
  <c r="A4374" i="14" s="1"/>
  <c r="B4500" i="14"/>
  <c r="A4500" i="14" s="1"/>
  <c r="B4812" i="14"/>
  <c r="A4812" i="14" s="1"/>
  <c r="B4465" i="14"/>
  <c r="A4465" i="14" s="1"/>
  <c r="B4976" i="14"/>
  <c r="A4976" i="14" s="1"/>
  <c r="B4661" i="14"/>
  <c r="A4661" i="14" s="1"/>
  <c r="B4459" i="14"/>
  <c r="A4459" i="14" s="1"/>
  <c r="B4714" i="14"/>
  <c r="A4714" i="14" s="1"/>
  <c r="B4322" i="14"/>
  <c r="A4322" i="14" s="1"/>
  <c r="B4394" i="14"/>
  <c r="A4394" i="14" s="1"/>
  <c r="B4557" i="14"/>
  <c r="A4557" i="14" s="1"/>
  <c r="B5207" i="14"/>
  <c r="A5207" i="14" s="1"/>
  <c r="B4496" i="14"/>
  <c r="A4496" i="14" s="1"/>
  <c r="B4792" i="14"/>
  <c r="A4792" i="14" s="1"/>
  <c r="B4365" i="14"/>
  <c r="A4365" i="14" s="1"/>
  <c r="B4482" i="14"/>
  <c r="A4482" i="14" s="1"/>
  <c r="B5043" i="14"/>
  <c r="A5043" i="14" s="1"/>
  <c r="B4490" i="14"/>
  <c r="A4490" i="14" s="1"/>
  <c r="B6075" i="14"/>
  <c r="A6075" i="14" s="1"/>
  <c r="B4429" i="14"/>
  <c r="A4429" i="14" s="1"/>
  <c r="B4622" i="14"/>
  <c r="A4622" i="14" s="1"/>
  <c r="B4576" i="14"/>
  <c r="A4576" i="14" s="1"/>
  <c r="B4706" i="14"/>
  <c r="A4706" i="14" s="1"/>
  <c r="B4850" i="14"/>
  <c r="A4850" i="14" s="1"/>
  <c r="B4999" i="14"/>
  <c r="A4999" i="14" s="1"/>
  <c r="B5263" i="14"/>
  <c r="A5263" i="14" s="1"/>
  <c r="B4595" i="14"/>
  <c r="A4595" i="14" s="1"/>
  <c r="B4739" i="14"/>
  <c r="A4739" i="14" s="1"/>
  <c r="B4883" i="14"/>
  <c r="A4883" i="14" s="1"/>
  <c r="B5082" i="14"/>
  <c r="A5082" i="14" s="1"/>
  <c r="B5543" i="14"/>
  <c r="A5543" i="14" s="1"/>
  <c r="B4813" i="14"/>
  <c r="A4813" i="14" s="1"/>
  <c r="B4957" i="14"/>
  <c r="A4957" i="14" s="1"/>
  <c r="B5305" i="14"/>
  <c r="A5305" i="14" s="1"/>
  <c r="B4656" i="14"/>
  <c r="A4656" i="14" s="1"/>
  <c r="B4800" i="14"/>
  <c r="A4800" i="14" s="1"/>
  <c r="B4944" i="14"/>
  <c r="A4944" i="14" s="1"/>
  <c r="B5074" i="14"/>
  <c r="A5074" i="14" s="1"/>
  <c r="B5670" i="14"/>
  <c r="A5670" i="14" s="1"/>
  <c r="B4567" i="14"/>
  <c r="A4567" i="14" s="1"/>
  <c r="B4696" i="14"/>
  <c r="A4696" i="14" s="1"/>
  <c r="B4840" i="14"/>
  <c r="A4840" i="14" s="1"/>
  <c r="B4979" i="14"/>
  <c r="A4979" i="14" s="1"/>
  <c r="B5183" i="14"/>
  <c r="A5183" i="14" s="1"/>
  <c r="B5779" i="14"/>
  <c r="A5779" i="14" s="1"/>
  <c r="B4716" i="14"/>
  <c r="A4716" i="14" s="1"/>
  <c r="B4860" i="14"/>
  <c r="A4860" i="14" s="1"/>
  <c r="B5019" i="14"/>
  <c r="A5019" i="14" s="1"/>
  <c r="B5313" i="14"/>
  <c r="A5313" i="14" s="1"/>
  <c r="B4586" i="14"/>
  <c r="A4586" i="14" s="1"/>
  <c r="B4730" i="14"/>
  <c r="A4730" i="14" s="1"/>
  <c r="B4874" i="14"/>
  <c r="A4874" i="14" s="1"/>
  <c r="B5012" i="14"/>
  <c r="A5012" i="14" s="1"/>
  <c r="B5697" i="14"/>
  <c r="A5697" i="14" s="1"/>
  <c r="B4704" i="14"/>
  <c r="A4704" i="14" s="1"/>
  <c r="B4848" i="14"/>
  <c r="A4848" i="14" s="1"/>
  <c r="B4981" i="14"/>
  <c r="A4981" i="14" s="1"/>
  <c r="B5191" i="14"/>
  <c r="A5191" i="14" s="1"/>
  <c r="B5698" i="14"/>
  <c r="A5698" i="14" s="1"/>
  <c r="B4698" i="14"/>
  <c r="A4698" i="14" s="1"/>
  <c r="B4842" i="14"/>
  <c r="A4842" i="14" s="1"/>
  <c r="B5013" i="14"/>
  <c r="A5013" i="14" s="1"/>
  <c r="B5289" i="14"/>
  <c r="A5289" i="14" s="1"/>
  <c r="B4640" i="14"/>
  <c r="A4640" i="14" s="1"/>
  <c r="B4784" i="14"/>
  <c r="A4784" i="14" s="1"/>
  <c r="B4928" i="14"/>
  <c r="A4928" i="14" s="1"/>
  <c r="B5041" i="14"/>
  <c r="A5041" i="14" s="1"/>
  <c r="B5826" i="14"/>
  <c r="A5826" i="14" s="1"/>
  <c r="B5181" i="14"/>
  <c r="A5181" i="14" s="1"/>
  <c r="B5277" i="14"/>
  <c r="A5277" i="14" s="1"/>
  <c r="B5373" i="14"/>
  <c r="A5373" i="14" s="1"/>
  <c r="B5469" i="14"/>
  <c r="A5469" i="14" s="1"/>
  <c r="B5565" i="14"/>
  <c r="A5565" i="14" s="1"/>
  <c r="B5724" i="14"/>
  <c r="A5724" i="14" s="1"/>
  <c r="B6279" i="14"/>
  <c r="A6279" i="14" s="1"/>
  <c r="B5103" i="14"/>
  <c r="A5103" i="14" s="1"/>
  <c r="B5246" i="14"/>
  <c r="A5246" i="14" s="1"/>
  <c r="B5390" i="14"/>
  <c r="A5390" i="14" s="1"/>
  <c r="B5534" i="14"/>
  <c r="A5534" i="14" s="1"/>
  <c r="B5695" i="14"/>
  <c r="A5695" i="14" s="1"/>
  <c r="B5085" i="14"/>
  <c r="A5085" i="14" s="1"/>
  <c r="B5232" i="14"/>
  <c r="A5232" i="14" s="1"/>
  <c r="B5376" i="14"/>
  <c r="A5376" i="14" s="1"/>
  <c r="B5520" i="14"/>
  <c r="A5520" i="14" s="1"/>
  <c r="B5685" i="14"/>
  <c r="A5685" i="14" s="1"/>
  <c r="B6044" i="14"/>
  <c r="A6044" i="14" s="1"/>
  <c r="B5320" i="14"/>
  <c r="A5320" i="14" s="1"/>
  <c r="B5608" i="14"/>
  <c r="A5608" i="14" s="1"/>
  <c r="B5975" i="14"/>
  <c r="A5975" i="14" s="1"/>
  <c r="B5449" i="14"/>
  <c r="A5449" i="14" s="1"/>
  <c r="B5545" i="14"/>
  <c r="A5545" i="14" s="1"/>
  <c r="B5661" i="14"/>
  <c r="A5661" i="14" s="1"/>
  <c r="B5949" i="14"/>
  <c r="A5949" i="14" s="1"/>
  <c r="B4123" i="14"/>
  <c r="A4123" i="14" s="1"/>
  <c r="B4436" i="14"/>
  <c r="A4436" i="14" s="1"/>
  <c r="B3892" i="14"/>
  <c r="A3892" i="14" s="1"/>
  <c r="B4031" i="14"/>
  <c r="A4031" i="14" s="1"/>
  <c r="B4151" i="14"/>
  <c r="A4151" i="14" s="1"/>
  <c r="B4272" i="14"/>
  <c r="A4272" i="14" s="1"/>
  <c r="B3768" i="14"/>
  <c r="A3768" i="14" s="1"/>
  <c r="B3912" i="14"/>
  <c r="A3912" i="14" s="1"/>
  <c r="B4053" i="14"/>
  <c r="A4053" i="14" s="1"/>
  <c r="B4233" i="14"/>
  <c r="A4233" i="14" s="1"/>
  <c r="B3821" i="14"/>
  <c r="A3821" i="14" s="1"/>
  <c r="B3965" i="14"/>
  <c r="A3965" i="14" s="1"/>
  <c r="B4108" i="14"/>
  <c r="A4108" i="14" s="1"/>
  <c r="B4216" i="14"/>
  <c r="A4216" i="14" s="1"/>
  <c r="B5302" i="14"/>
  <c r="A5302" i="14" s="1"/>
  <c r="B3861" i="14"/>
  <c r="A3861" i="14" s="1"/>
  <c r="B4005" i="14"/>
  <c r="A4005" i="14" s="1"/>
  <c r="B4189" i="14"/>
  <c r="A4189" i="14" s="1"/>
  <c r="B4890" i="14"/>
  <c r="A4890" i="14" s="1"/>
  <c r="B4019" i="14"/>
  <c r="A4019" i="14" s="1"/>
  <c r="B4136" i="14"/>
  <c r="A4136" i="14" s="1"/>
  <c r="B4245" i="14"/>
  <c r="A4245" i="14" s="1"/>
  <c r="B4562" i="14"/>
  <c r="A4562" i="14" s="1"/>
  <c r="B3694" i="14"/>
  <c r="A3694" i="14" s="1"/>
  <c r="B3816" i="14"/>
  <c r="A3816" i="14" s="1"/>
  <c r="B3960" i="14"/>
  <c r="A3960" i="14" s="1"/>
  <c r="B4119" i="14"/>
  <c r="A4119" i="14" s="1"/>
  <c r="B4330" i="14"/>
  <c r="A4330" i="14" s="1"/>
  <c r="B4277" i="14"/>
  <c r="A4277" i="14" s="1"/>
  <c r="B4349" i="14"/>
  <c r="A4349" i="14" s="1"/>
  <c r="B4443" i="14"/>
  <c r="A4443" i="14" s="1"/>
  <c r="B4597" i="14"/>
  <c r="A4597" i="14" s="1"/>
  <c r="B4308" i="14"/>
  <c r="A4308" i="14" s="1"/>
  <c r="B4380" i="14"/>
  <c r="A4380" i="14" s="1"/>
  <c r="B4508" i="14"/>
  <c r="A4508" i="14" s="1"/>
  <c r="B4891" i="14"/>
  <c r="A4891" i="14" s="1"/>
  <c r="B4472" i="14"/>
  <c r="A4472" i="14" s="1"/>
  <c r="B5084" i="14"/>
  <c r="A5084" i="14" s="1"/>
  <c r="B4740" i="14"/>
  <c r="A4740" i="14" s="1"/>
  <c r="B4466" i="14"/>
  <c r="A4466" i="14" s="1"/>
  <c r="B4746" i="14"/>
  <c r="A4746" i="14" s="1"/>
  <c r="B4328" i="14"/>
  <c r="A4328" i="14" s="1"/>
  <c r="B4407" i="14"/>
  <c r="A4407" i="14" s="1"/>
  <c r="B4569" i="14"/>
  <c r="A4569" i="14" s="1"/>
  <c r="B5407" i="14"/>
  <c r="A5407" i="14" s="1"/>
  <c r="B4503" i="14"/>
  <c r="A4503" i="14" s="1"/>
  <c r="B4910" i="14"/>
  <c r="A4910" i="14" s="1"/>
  <c r="B4371" i="14"/>
  <c r="A4371" i="14" s="1"/>
  <c r="B4523" i="14"/>
  <c r="A4523" i="14" s="1"/>
  <c r="B5239" i="14"/>
  <c r="A5239" i="14" s="1"/>
  <c r="B4497" i="14"/>
  <c r="A4497" i="14" s="1"/>
  <c r="B4348" i="14"/>
  <c r="A4348" i="14" s="1"/>
  <c r="B4442" i="14"/>
  <c r="A4442" i="14" s="1"/>
  <c r="B4648" i="14"/>
  <c r="A4648" i="14" s="1"/>
  <c r="B4582" i="14"/>
  <c r="A4582" i="14" s="1"/>
  <c r="B4719" i="14"/>
  <c r="A4719" i="14" s="1"/>
  <c r="B4863" i="14"/>
  <c r="A4863" i="14" s="1"/>
  <c r="B5015" i="14"/>
  <c r="A5015" i="14" s="1"/>
  <c r="B5295" i="14"/>
  <c r="A5295" i="14" s="1"/>
  <c r="B4608" i="14"/>
  <c r="A4608" i="14" s="1"/>
  <c r="B4752" i="14"/>
  <c r="A4752" i="14" s="1"/>
  <c r="B4896" i="14"/>
  <c r="A4896" i="14" s="1"/>
  <c r="B5095" i="14"/>
  <c r="A5095" i="14" s="1"/>
  <c r="B5591" i="14"/>
  <c r="A5591" i="14" s="1"/>
  <c r="B4826" i="14"/>
  <c r="A4826" i="14" s="1"/>
  <c r="B4970" i="14"/>
  <c r="A4970" i="14" s="1"/>
  <c r="B5337" i="14"/>
  <c r="A5337" i="14" s="1"/>
  <c r="B4663" i="14"/>
  <c r="A4663" i="14" s="1"/>
  <c r="B4807" i="14"/>
  <c r="A4807" i="14" s="1"/>
  <c r="B4951" i="14"/>
  <c r="A4951" i="14" s="1"/>
  <c r="B5086" i="14"/>
  <c r="A5086" i="14" s="1"/>
  <c r="B5764" i="14"/>
  <c r="A5764" i="14" s="1"/>
  <c r="B4573" i="14"/>
  <c r="A4573" i="14" s="1"/>
  <c r="B4709" i="14"/>
  <c r="A4709" i="14" s="1"/>
  <c r="B4853" i="14"/>
  <c r="A4853" i="14" s="1"/>
  <c r="B4987" i="14"/>
  <c r="A4987" i="14" s="1"/>
  <c r="B5215" i="14"/>
  <c r="A5215" i="14" s="1"/>
  <c r="B5935" i="14"/>
  <c r="A5935" i="14" s="1"/>
  <c r="B4723" i="14"/>
  <c r="A4723" i="14" s="1"/>
  <c r="B4867" i="14"/>
  <c r="A4867" i="14" s="1"/>
  <c r="B5029" i="14"/>
  <c r="A5029" i="14" s="1"/>
  <c r="B5345" i="14"/>
  <c r="A5345" i="14" s="1"/>
  <c r="B4599" i="14"/>
  <c r="A4599" i="14" s="1"/>
  <c r="B4743" i="14"/>
  <c r="A4743" i="14" s="1"/>
  <c r="B4887" i="14"/>
  <c r="A4887" i="14" s="1"/>
  <c r="B5020" i="14"/>
  <c r="A5020" i="14" s="1"/>
  <c r="B5797" i="14"/>
  <c r="A5797" i="14" s="1"/>
  <c r="B4711" i="14"/>
  <c r="A4711" i="14" s="1"/>
  <c r="B4855" i="14"/>
  <c r="A4855" i="14" s="1"/>
  <c r="B4997" i="14"/>
  <c r="A4997" i="14" s="1"/>
  <c r="B5223" i="14"/>
  <c r="A5223" i="14" s="1"/>
  <c r="B5802" i="14"/>
  <c r="A5802" i="14" s="1"/>
  <c r="B4705" i="14"/>
  <c r="A4705" i="14" s="1"/>
  <c r="B4849" i="14"/>
  <c r="A4849" i="14" s="1"/>
  <c r="B5022" i="14"/>
  <c r="A5022" i="14" s="1"/>
  <c r="B5321" i="14"/>
  <c r="A5321" i="14" s="1"/>
  <c r="B4653" i="14"/>
  <c r="A4653" i="14" s="1"/>
  <c r="B4797" i="14"/>
  <c r="A4797" i="14" s="1"/>
  <c r="B4941" i="14"/>
  <c r="A4941" i="14" s="1"/>
  <c r="B5049" i="14"/>
  <c r="A5049" i="14" s="1"/>
  <c r="B6613" i="14"/>
  <c r="A6613" i="14" s="1"/>
  <c r="B5189" i="14"/>
  <c r="A5189" i="14" s="1"/>
  <c r="B5285" i="14"/>
  <c r="A5285" i="14" s="1"/>
  <c r="B5381" i="14"/>
  <c r="A5381" i="14" s="1"/>
  <c r="B5477" i="14"/>
  <c r="A5477" i="14" s="1"/>
  <c r="B5573" i="14"/>
  <c r="A5573" i="14" s="1"/>
  <c r="B5742" i="14"/>
  <c r="A5742" i="14" s="1"/>
  <c r="B6505" i="14"/>
  <c r="A6505" i="14" s="1"/>
  <c r="B5116" i="14"/>
  <c r="A5116" i="14" s="1"/>
  <c r="B5262" i="14"/>
  <c r="A5262" i="14" s="1"/>
  <c r="B5406" i="14"/>
  <c r="A5406" i="14" s="1"/>
  <c r="B5550" i="14"/>
  <c r="A5550" i="14" s="1"/>
  <c r="B5710" i="14"/>
  <c r="A5710" i="14" s="1"/>
  <c r="B5098" i="14"/>
  <c r="A5098" i="14" s="1"/>
  <c r="B5240" i="14"/>
  <c r="A5240" i="14" s="1"/>
  <c r="B5384" i="14"/>
  <c r="A5384" i="14" s="1"/>
  <c r="B5528" i="14"/>
  <c r="A5528" i="14" s="1"/>
  <c r="B5700" i="14"/>
  <c r="A5700" i="14" s="1"/>
  <c r="B6132" i="14"/>
  <c r="A6132" i="14" s="1"/>
  <c r="B5344" i="14"/>
  <c r="A5344" i="14" s="1"/>
  <c r="B5619" i="14"/>
  <c r="A5619" i="14" s="1"/>
  <c r="B6086" i="14"/>
  <c r="A6086" i="14" s="1"/>
  <c r="B5457" i="14"/>
  <c r="A5457" i="14" s="1"/>
  <c r="B5553" i="14"/>
  <c r="A5553" i="14" s="1"/>
  <c r="B5673" i="14"/>
  <c r="A5673" i="14" s="1"/>
  <c r="B6095" i="14"/>
  <c r="A6095" i="14" s="1"/>
  <c r="B3813" i="14"/>
  <c r="A3813" i="14" s="1"/>
  <c r="B3957" i="14"/>
  <c r="A3957" i="14" s="1"/>
  <c r="B4141" i="14"/>
  <c r="A4141" i="14" s="1"/>
  <c r="B4462" i="14"/>
  <c r="A4462" i="14" s="1"/>
  <c r="B3905" i="14"/>
  <c r="A3905" i="14" s="1"/>
  <c r="B4038" i="14"/>
  <c r="A4038" i="14" s="1"/>
  <c r="B4160" i="14"/>
  <c r="A4160" i="14" s="1"/>
  <c r="B4294" i="14"/>
  <c r="A4294" i="14" s="1"/>
  <c r="B3775" i="14"/>
  <c r="A3775" i="14" s="1"/>
  <c r="B3919" i="14"/>
  <c r="A3919" i="14" s="1"/>
  <c r="B4075" i="14"/>
  <c r="A4075" i="14" s="1"/>
  <c r="B4242" i="14"/>
  <c r="A4242" i="14" s="1"/>
  <c r="B3834" i="14"/>
  <c r="A3834" i="14" s="1"/>
  <c r="B3978" i="14"/>
  <c r="A3978" i="14" s="1"/>
  <c r="B4116" i="14"/>
  <c r="A4116" i="14" s="1"/>
  <c r="B4224" i="14"/>
  <c r="A4224" i="14" s="1"/>
  <c r="B3730" i="14"/>
  <c r="A3730" i="14" s="1"/>
  <c r="B3874" i="14"/>
  <c r="A3874" i="14" s="1"/>
  <c r="B4033" i="14"/>
  <c r="A4033" i="14" s="1"/>
  <c r="B4207" i="14"/>
  <c r="A4207" i="14" s="1"/>
  <c r="B3894" i="14"/>
  <c r="A3894" i="14" s="1"/>
  <c r="B4026" i="14"/>
  <c r="A4026" i="14" s="1"/>
  <c r="B4145" i="14"/>
  <c r="A4145" i="14" s="1"/>
  <c r="B4255" i="14"/>
  <c r="A4255" i="14" s="1"/>
  <c r="B4701" i="14"/>
  <c r="A4701" i="14" s="1"/>
  <c r="B3700" i="14"/>
  <c r="A3700" i="14" s="1"/>
  <c r="B3823" i="14"/>
  <c r="A3823" i="14" s="1"/>
  <c r="B3967" i="14"/>
  <c r="A3967" i="14" s="1"/>
  <c r="B4137" i="14"/>
  <c r="A4137" i="14" s="1"/>
  <c r="B4423" i="14"/>
  <c r="A4423" i="14" s="1"/>
  <c r="B4283" i="14"/>
  <c r="A4283" i="14" s="1"/>
  <c r="B4355" i="14"/>
  <c r="A4355" i="14" s="1"/>
  <c r="B4456" i="14"/>
  <c r="A4456" i="14" s="1"/>
  <c r="B4623" i="14"/>
  <c r="A4623" i="14" s="1"/>
  <c r="B4314" i="14"/>
  <c r="A4314" i="14" s="1"/>
  <c r="B4386" i="14"/>
  <c r="A4386" i="14" s="1"/>
  <c r="B4517" i="14"/>
  <c r="A4517" i="14" s="1"/>
  <c r="B4930" i="14"/>
  <c r="A4930" i="14" s="1"/>
  <c r="B4479" i="14"/>
  <c r="A4479" i="14" s="1"/>
  <c r="B5176" i="14"/>
  <c r="A5176" i="14" s="1"/>
  <c r="B4819" i="14"/>
  <c r="A4819" i="14" s="1"/>
  <c r="B4473" i="14"/>
  <c r="A4473" i="14" s="1"/>
  <c r="B4825" i="14"/>
  <c r="A4825" i="14" s="1"/>
  <c r="B4334" i="14"/>
  <c r="A4334" i="14" s="1"/>
  <c r="B4420" i="14"/>
  <c r="A4420" i="14" s="1"/>
  <c r="B4584" i="14"/>
  <c r="A4584" i="14" s="1"/>
  <c r="B5746" i="14"/>
  <c r="A5746" i="14" s="1"/>
  <c r="B4511" i="14"/>
  <c r="A4511" i="14" s="1"/>
  <c r="B4949" i="14"/>
  <c r="A4949" i="14" s="1"/>
  <c r="B4377" i="14"/>
  <c r="A4377" i="14" s="1"/>
  <c r="B4535" i="14"/>
  <c r="A4535" i="14" s="1"/>
  <c r="B5455" i="14"/>
  <c r="A5455" i="14" s="1"/>
  <c r="B4504" i="14"/>
  <c r="A4504" i="14" s="1"/>
  <c r="B4354" i="14"/>
  <c r="A4354" i="14" s="1"/>
  <c r="B4455" i="14"/>
  <c r="A4455" i="14" s="1"/>
  <c r="B4674" i="14"/>
  <c r="A4674" i="14" s="1"/>
  <c r="B4588" i="14"/>
  <c r="A4588" i="14" s="1"/>
  <c r="B4732" i="14"/>
  <c r="A4732" i="14" s="1"/>
  <c r="B4876" i="14"/>
  <c r="A4876" i="14" s="1"/>
  <c r="B5032" i="14"/>
  <c r="A5032" i="14" s="1"/>
  <c r="B5327" i="14"/>
  <c r="A5327" i="14" s="1"/>
  <c r="B4615" i="14"/>
  <c r="A4615" i="14" s="1"/>
  <c r="B4759" i="14"/>
  <c r="A4759" i="14" s="1"/>
  <c r="B4903" i="14"/>
  <c r="A4903" i="14" s="1"/>
  <c r="B5156" i="14"/>
  <c r="A5156" i="14" s="1"/>
  <c r="B5647" i="14"/>
  <c r="A5647" i="14" s="1"/>
  <c r="B4839" i="14"/>
  <c r="A4839" i="14" s="1"/>
  <c r="B4977" i="14"/>
  <c r="A4977" i="14" s="1"/>
  <c r="B5369" i="14"/>
  <c r="A5369" i="14" s="1"/>
  <c r="B4676" i="14"/>
  <c r="A4676" i="14" s="1"/>
  <c r="B4820" i="14"/>
  <c r="A4820" i="14" s="1"/>
  <c r="B4964" i="14"/>
  <c r="A4964" i="14" s="1"/>
  <c r="B5099" i="14"/>
  <c r="A5099" i="14" s="1"/>
  <c r="B6129" i="14"/>
  <c r="A6129" i="14" s="1"/>
  <c r="B4579" i="14"/>
  <c r="A4579" i="14" s="1"/>
  <c r="B4722" i="14"/>
  <c r="A4722" i="14" s="1"/>
  <c r="B4866" i="14"/>
  <c r="A4866" i="14" s="1"/>
  <c r="B5003" i="14"/>
  <c r="A5003" i="14" s="1"/>
  <c r="B5247" i="14"/>
  <c r="A5247" i="14" s="1"/>
  <c r="B4592" i="14"/>
  <c r="A4592" i="14" s="1"/>
  <c r="B4736" i="14"/>
  <c r="A4736" i="14" s="1"/>
  <c r="B4880" i="14"/>
  <c r="A4880" i="14" s="1"/>
  <c r="B5037" i="14"/>
  <c r="A5037" i="14" s="1"/>
  <c r="B5377" i="14"/>
  <c r="A5377" i="14" s="1"/>
  <c r="B4612" i="14"/>
  <c r="A4612" i="14" s="1"/>
  <c r="B4756" i="14"/>
  <c r="A4756" i="14" s="1"/>
  <c r="B4900" i="14"/>
  <c r="A4900" i="14" s="1"/>
  <c r="B5038" i="14"/>
  <c r="A5038" i="14" s="1"/>
  <c r="B6288" i="14"/>
  <c r="A6288" i="14" s="1"/>
  <c r="B4724" i="14"/>
  <c r="A4724" i="14" s="1"/>
  <c r="B4868" i="14"/>
  <c r="A4868" i="14" s="1"/>
  <c r="B5005" i="14"/>
  <c r="A5005" i="14" s="1"/>
  <c r="B5255" i="14"/>
  <c r="A5255" i="14" s="1"/>
  <c r="B5973" i="14"/>
  <c r="A5973" i="14" s="1"/>
  <c r="B4718" i="14"/>
  <c r="A4718" i="14" s="1"/>
  <c r="B4862" i="14"/>
  <c r="A4862" i="14" s="1"/>
  <c r="B5040" i="14"/>
  <c r="A5040" i="14" s="1"/>
  <c r="B5353" i="14"/>
  <c r="A5353" i="14" s="1"/>
  <c r="B4666" i="14"/>
  <c r="A4666" i="14" s="1"/>
  <c r="B4810" i="14"/>
  <c r="A4810" i="14" s="1"/>
  <c r="B4954" i="14"/>
  <c r="A4954" i="14" s="1"/>
  <c r="B5059" i="14"/>
  <c r="A5059" i="14" s="1"/>
  <c r="B5063" i="14"/>
  <c r="A5063" i="14" s="1"/>
  <c r="B5197" i="14"/>
  <c r="A5197" i="14" s="1"/>
  <c r="B5293" i="14"/>
  <c r="A5293" i="14" s="1"/>
  <c r="B5389" i="14"/>
  <c r="A5389" i="14" s="1"/>
  <c r="B5485" i="14"/>
  <c r="A5485" i="14" s="1"/>
  <c r="B5581" i="14"/>
  <c r="A5581" i="14" s="1"/>
  <c r="B5760" i="14"/>
  <c r="A5760" i="14" s="1"/>
  <c r="B5021" i="14"/>
  <c r="A5021" i="14" s="1"/>
  <c r="B5129" i="14"/>
  <c r="A5129" i="14" s="1"/>
  <c r="B5270" i="14"/>
  <c r="A5270" i="14" s="1"/>
  <c r="B5414" i="14"/>
  <c r="A5414" i="14" s="1"/>
  <c r="B5558" i="14"/>
  <c r="A5558" i="14" s="1"/>
  <c r="B5870" i="14"/>
  <c r="A5870" i="14" s="1"/>
  <c r="B5111" i="14"/>
  <c r="A5111" i="14" s="1"/>
  <c r="B5256" i="14"/>
  <c r="A5256" i="14" s="1"/>
  <c r="B5400" i="14"/>
  <c r="A5400" i="14" s="1"/>
  <c r="B5544" i="14"/>
  <c r="A5544" i="14" s="1"/>
  <c r="B5713" i="14"/>
  <c r="A5713" i="14" s="1"/>
  <c r="B6200" i="14"/>
  <c r="A6200" i="14" s="1"/>
  <c r="B5368" i="14"/>
  <c r="A5368" i="14" s="1"/>
  <c r="B5639" i="14"/>
  <c r="A5639" i="14" s="1"/>
  <c r="B6335" i="14"/>
  <c r="A6335" i="14" s="1"/>
  <c r="B5465" i="14"/>
  <c r="A5465" i="14" s="1"/>
  <c r="B5561" i="14"/>
  <c r="A5561" i="14" s="1"/>
  <c r="B5688" i="14"/>
  <c r="A5688" i="14" s="1"/>
  <c r="B6144" i="14"/>
  <c r="A6144" i="14" s="1"/>
  <c r="B4159" i="14"/>
  <c r="A4159" i="14" s="1"/>
  <c r="B4491" i="14"/>
  <c r="A4491" i="14" s="1"/>
  <c r="B3918" i="14"/>
  <c r="A3918" i="14" s="1"/>
  <c r="B4060" i="14"/>
  <c r="A4060" i="14" s="1"/>
  <c r="B4169" i="14"/>
  <c r="A4169" i="14" s="1"/>
  <c r="B4321" i="14"/>
  <c r="A4321" i="14" s="1"/>
  <c r="B3788" i="14"/>
  <c r="A3788" i="14" s="1"/>
  <c r="B3932" i="14"/>
  <c r="A3932" i="14" s="1"/>
  <c r="B4083" i="14"/>
  <c r="A4083" i="14" s="1"/>
  <c r="B4263" i="14"/>
  <c r="A4263" i="14" s="1"/>
  <c r="B3841" i="14"/>
  <c r="A3841" i="14" s="1"/>
  <c r="B3985" i="14"/>
  <c r="A3985" i="14" s="1"/>
  <c r="B4126" i="14"/>
  <c r="A4126" i="14" s="1"/>
  <c r="B4234" i="14"/>
  <c r="A4234" i="14" s="1"/>
  <c r="B3743" i="14"/>
  <c r="A3743" i="14" s="1"/>
  <c r="B3887" i="14"/>
  <c r="A3887" i="14" s="1"/>
  <c r="B4040" i="14"/>
  <c r="A4040" i="14" s="1"/>
  <c r="B4225" i="14"/>
  <c r="A4225" i="14" s="1"/>
  <c r="B3901" i="14"/>
  <c r="A3901" i="14" s="1"/>
  <c r="B4048" i="14"/>
  <c r="A4048" i="14" s="1"/>
  <c r="B4154" i="14"/>
  <c r="A4154" i="14" s="1"/>
  <c r="B4276" i="14"/>
  <c r="A4276" i="14" s="1"/>
  <c r="B4923" i="14"/>
  <c r="A4923" i="14" s="1"/>
  <c r="B3706" i="14"/>
  <c r="A3706" i="14" s="1"/>
  <c r="B3836" i="14"/>
  <c r="A3836" i="14" s="1"/>
  <c r="B3980" i="14"/>
  <c r="A3980" i="14" s="1"/>
  <c r="B4155" i="14"/>
  <c r="A4155" i="14" s="1"/>
  <c r="B4449" i="14"/>
  <c r="A4449" i="14" s="1"/>
  <c r="B4289" i="14"/>
  <c r="A4289" i="14" s="1"/>
  <c r="B4361" i="14"/>
  <c r="A4361" i="14" s="1"/>
  <c r="B4463" i="14"/>
  <c r="A4463" i="14" s="1"/>
  <c r="B4649" i="14"/>
  <c r="A4649" i="14" s="1"/>
  <c r="B4320" i="14"/>
  <c r="A4320" i="14" s="1"/>
  <c r="B4392" i="14"/>
  <c r="A4392" i="14" s="1"/>
  <c r="B4529" i="14"/>
  <c r="A4529" i="14" s="1"/>
  <c r="B5017" i="14"/>
  <c r="A5017" i="14" s="1"/>
  <c r="B4486" i="14"/>
  <c r="A4486" i="14" s="1"/>
  <c r="B5657" i="14"/>
  <c r="A5657" i="14" s="1"/>
  <c r="B4858" i="14"/>
  <c r="A4858" i="14" s="1"/>
  <c r="B4480" i="14"/>
  <c r="A4480" i="14" s="1"/>
  <c r="B4864" i="14"/>
  <c r="A4864" i="14" s="1"/>
  <c r="B4340" i="14"/>
  <c r="A4340" i="14" s="1"/>
  <c r="B4433" i="14"/>
  <c r="A4433" i="14" s="1"/>
  <c r="B4610" i="14"/>
  <c r="A4610" i="14" s="1"/>
  <c r="B4401" i="14"/>
  <c r="A4401" i="14" s="1"/>
  <c r="B4522" i="14"/>
  <c r="A4522" i="14" s="1"/>
  <c r="B4992" i="14"/>
  <c r="A4992" i="14" s="1"/>
  <c r="B4383" i="14"/>
  <c r="A4383" i="14" s="1"/>
  <c r="B4547" i="14"/>
  <c r="A4547" i="14" s="1"/>
  <c r="B5877" i="14"/>
  <c r="A5877" i="14" s="1"/>
  <c r="B4512" i="14"/>
  <c r="A4512" i="14" s="1"/>
  <c r="B4360" i="14"/>
  <c r="A4360" i="14" s="1"/>
  <c r="B4469" i="14"/>
  <c r="A4469" i="14" s="1"/>
  <c r="B4760" i="14"/>
  <c r="A4760" i="14" s="1"/>
  <c r="B4601" i="14"/>
  <c r="A4601" i="14" s="1"/>
  <c r="B4745" i="14"/>
  <c r="A4745" i="14" s="1"/>
  <c r="B4889" i="14"/>
  <c r="A4889" i="14" s="1"/>
  <c r="B5050" i="14"/>
  <c r="A5050" i="14" s="1"/>
  <c r="B5359" i="14"/>
  <c r="A5359" i="14" s="1"/>
  <c r="B4628" i="14"/>
  <c r="A4628" i="14" s="1"/>
  <c r="B4772" i="14"/>
  <c r="A4772" i="14" s="1"/>
  <c r="B4916" i="14"/>
  <c r="A4916" i="14" s="1"/>
  <c r="B5201" i="14"/>
  <c r="A5201" i="14" s="1"/>
  <c r="B5728" i="14"/>
  <c r="A5728" i="14" s="1"/>
  <c r="B4852" i="14"/>
  <c r="A4852" i="14" s="1"/>
  <c r="B5001" i="14"/>
  <c r="A5001" i="14" s="1"/>
  <c r="B5668" i="14"/>
  <c r="A5668" i="14" s="1"/>
  <c r="B4689" i="14"/>
  <c r="A4689" i="14" s="1"/>
  <c r="B4833" i="14"/>
  <c r="A4833" i="14" s="1"/>
  <c r="B4978" i="14"/>
  <c r="A4978" i="14" s="1"/>
  <c r="B5112" i="14"/>
  <c r="A5112" i="14" s="1"/>
  <c r="B4513" i="14"/>
  <c r="A4513" i="14" s="1"/>
  <c r="B4585" i="14"/>
  <c r="A4585" i="14" s="1"/>
  <c r="B4729" i="14"/>
  <c r="A4729" i="14" s="1"/>
  <c r="B4873" i="14"/>
  <c r="A4873" i="14" s="1"/>
  <c r="B5011" i="14"/>
  <c r="A5011" i="14" s="1"/>
  <c r="B5279" i="14"/>
  <c r="A5279" i="14" s="1"/>
  <c r="B4605" i="14"/>
  <c r="A4605" i="14" s="1"/>
  <c r="B4749" i="14"/>
  <c r="A4749" i="14" s="1"/>
  <c r="B4893" i="14"/>
  <c r="A4893" i="14" s="1"/>
  <c r="B5047" i="14"/>
  <c r="A5047" i="14" s="1"/>
  <c r="B5423" i="14"/>
  <c r="A5423" i="14" s="1"/>
  <c r="B4625" i="14"/>
  <c r="A4625" i="14" s="1"/>
  <c r="B4769" i="14"/>
  <c r="A4769" i="14" s="1"/>
  <c r="B4913" i="14"/>
  <c r="A4913" i="14" s="1"/>
  <c r="B5056" i="14"/>
  <c r="A5056" i="14" s="1"/>
  <c r="B4593" i="14"/>
  <c r="A4593" i="14" s="1"/>
  <c r="B4737" i="14"/>
  <c r="A4737" i="14" s="1"/>
  <c r="B4881" i="14"/>
  <c r="A4881" i="14" s="1"/>
  <c r="B5030" i="14"/>
  <c r="A5030" i="14" s="1"/>
  <c r="B5287" i="14"/>
  <c r="A5287" i="14" s="1"/>
  <c r="B4587" i="14"/>
  <c r="A4587" i="14" s="1"/>
  <c r="B4731" i="14"/>
  <c r="A4731" i="14" s="1"/>
  <c r="B4875" i="14"/>
  <c r="A4875" i="14" s="1"/>
  <c r="B5058" i="14"/>
  <c r="A5058" i="14" s="1"/>
  <c r="B5637" i="14"/>
  <c r="A5637" i="14" s="1"/>
  <c r="B4679" i="14"/>
  <c r="A4679" i="14" s="1"/>
  <c r="B4823" i="14"/>
  <c r="A4823" i="14" s="1"/>
  <c r="B4967" i="14"/>
  <c r="A4967" i="14" s="1"/>
  <c r="B5068" i="14"/>
  <c r="A5068" i="14" s="1"/>
  <c r="B5076" i="14"/>
  <c r="A5076" i="14" s="1"/>
  <c r="B5205" i="14"/>
  <c r="A5205" i="14" s="1"/>
  <c r="B5301" i="14"/>
  <c r="A5301" i="14" s="1"/>
  <c r="B5397" i="14"/>
  <c r="A5397" i="14" s="1"/>
  <c r="B5493" i="14"/>
  <c r="A5493" i="14" s="1"/>
  <c r="B5589" i="14"/>
  <c r="A5589" i="14" s="1"/>
  <c r="B5778" i="14"/>
  <c r="A5778" i="14" s="1"/>
  <c r="B5027" i="14"/>
  <c r="A5027" i="14" s="1"/>
  <c r="B5142" i="14"/>
  <c r="A5142" i="14" s="1"/>
  <c r="B5286" i="14"/>
  <c r="A5286" i="14" s="1"/>
  <c r="B5430" i="14"/>
  <c r="A5430" i="14" s="1"/>
  <c r="B5574" i="14"/>
  <c r="A5574" i="14" s="1"/>
  <c r="B5902" i="14"/>
  <c r="A5902" i="14" s="1"/>
  <c r="B5124" i="14"/>
  <c r="A5124" i="14" s="1"/>
  <c r="B5264" i="14"/>
  <c r="A5264" i="14" s="1"/>
  <c r="B5408" i="14"/>
  <c r="A5408" i="14" s="1"/>
  <c r="B5552" i="14"/>
  <c r="A5552" i="14" s="1"/>
  <c r="B5730" i="14"/>
  <c r="A5730" i="14" s="1"/>
  <c r="B6333" i="14"/>
  <c r="A6333" i="14" s="1"/>
  <c r="B5392" i="14"/>
  <c r="A5392" i="14" s="1"/>
  <c r="B5659" i="14"/>
  <c r="A5659" i="14" s="1"/>
  <c r="B6644" i="14"/>
  <c r="A6644" i="14" s="1"/>
  <c r="B5473" i="14"/>
  <c r="A5473" i="14" s="1"/>
  <c r="B5569" i="14"/>
  <c r="A5569" i="14" s="1"/>
  <c r="B5701" i="14"/>
  <c r="A5701" i="14" s="1"/>
  <c r="B6218" i="14"/>
  <c r="A6218" i="14" s="1"/>
  <c r="B3983" i="14"/>
  <c r="A3983" i="14" s="1"/>
  <c r="B4177" i="14"/>
  <c r="A4177" i="14" s="1"/>
  <c r="B4528" i="14"/>
  <c r="A4528" i="14" s="1"/>
  <c r="B3925" i="14"/>
  <c r="A3925" i="14" s="1"/>
  <c r="B4067" i="14"/>
  <c r="A4067" i="14" s="1"/>
  <c r="B4178" i="14"/>
  <c r="A4178" i="14" s="1"/>
  <c r="B4339" i="14"/>
  <c r="A4339" i="14" s="1"/>
  <c r="B3801" i="14"/>
  <c r="A3801" i="14" s="1"/>
  <c r="B3945" i="14"/>
  <c r="A3945" i="14" s="1"/>
  <c r="B4091" i="14"/>
  <c r="A4091" i="14" s="1"/>
  <c r="B4273" i="14"/>
  <c r="A4273" i="14" s="1"/>
  <c r="B3854" i="14"/>
  <c r="A3854" i="14" s="1"/>
  <c r="B3998" i="14"/>
  <c r="A3998" i="14" s="1"/>
  <c r="B4134" i="14"/>
  <c r="A4134" i="14" s="1"/>
  <c r="B4243" i="14"/>
  <c r="A4243" i="14" s="1"/>
  <c r="B3756" i="14"/>
  <c r="A3756" i="14" s="1"/>
  <c r="B3900" i="14"/>
  <c r="A3900" i="14" s="1"/>
  <c r="B4047" i="14"/>
  <c r="A4047" i="14" s="1"/>
  <c r="B4244" i="14"/>
  <c r="A4244" i="14" s="1"/>
  <c r="B3914" i="14"/>
  <c r="A3914" i="14" s="1"/>
  <c r="B4055" i="14"/>
  <c r="A4055" i="14" s="1"/>
  <c r="B4163" i="14"/>
  <c r="A4163" i="14" s="1"/>
  <c r="B4286" i="14"/>
  <c r="A4286" i="14" s="1"/>
  <c r="B3640" i="14"/>
  <c r="A3640" i="14" s="1"/>
  <c r="B3712" i="14"/>
  <c r="A3712" i="14" s="1"/>
  <c r="B3849" i="14"/>
  <c r="A3849" i="14" s="1"/>
  <c r="B3993" i="14"/>
  <c r="A3993" i="14" s="1"/>
  <c r="B4173" i="14"/>
  <c r="A4173" i="14" s="1"/>
  <c r="B4477" i="14"/>
  <c r="A4477" i="14" s="1"/>
  <c r="B4295" i="14"/>
  <c r="A4295" i="14" s="1"/>
  <c r="B4367" i="14"/>
  <c r="A4367" i="14" s="1"/>
  <c r="B4470" i="14"/>
  <c r="A4470" i="14" s="1"/>
  <c r="B4845" i="14"/>
  <c r="A4845" i="14" s="1"/>
  <c r="B4326" i="14"/>
  <c r="A4326" i="14" s="1"/>
  <c r="B4398" i="14"/>
  <c r="A4398" i="14" s="1"/>
  <c r="B4541" i="14"/>
  <c r="A4541" i="14" s="1"/>
  <c r="B5158" i="14"/>
  <c r="A5158" i="14" s="1"/>
  <c r="B4501" i="14"/>
  <c r="A4501" i="14" s="1"/>
  <c r="B4518" i="14"/>
  <c r="A4518" i="14" s="1"/>
  <c r="B5025" i="14"/>
  <c r="A5025" i="14" s="1"/>
  <c r="B4495" i="14"/>
  <c r="A4495" i="14" s="1"/>
  <c r="B4984" i="14"/>
  <c r="A4984" i="14" s="1"/>
  <c r="B4346" i="14"/>
  <c r="A4346" i="14" s="1"/>
  <c r="B4446" i="14"/>
  <c r="A4446" i="14" s="1"/>
  <c r="B4636" i="14"/>
  <c r="A4636" i="14" s="1"/>
  <c r="B4414" i="14"/>
  <c r="A4414" i="14" s="1"/>
  <c r="B4534" i="14"/>
  <c r="A4534" i="14" s="1"/>
  <c r="B5110" i="14"/>
  <c r="A5110" i="14" s="1"/>
  <c r="B4389" i="14"/>
  <c r="A4389" i="14" s="1"/>
  <c r="B4559" i="14"/>
  <c r="A4559" i="14" s="1"/>
  <c r="B4402" i="14"/>
  <c r="A4402" i="14" s="1"/>
  <c r="B4590" i="14"/>
  <c r="A4590" i="14" s="1"/>
  <c r="B4366" i="14"/>
  <c r="A4366" i="14" s="1"/>
  <c r="B4476" i="14"/>
  <c r="A4476" i="14" s="1"/>
  <c r="B4799" i="14"/>
  <c r="A4799" i="14" s="1"/>
  <c r="B4614" i="14"/>
  <c r="A4614" i="14" s="1"/>
  <c r="B4758" i="14"/>
  <c r="A4758" i="14" s="1"/>
  <c r="B4902" i="14"/>
  <c r="A4902" i="14" s="1"/>
  <c r="B5060" i="14"/>
  <c r="A5060" i="14" s="1"/>
  <c r="B5398" i="14"/>
  <c r="A5398" i="14" s="1"/>
  <c r="B4641" i="14"/>
  <c r="A4641" i="14" s="1"/>
  <c r="B4785" i="14"/>
  <c r="A4785" i="14" s="1"/>
  <c r="B4929" i="14"/>
  <c r="A4929" i="14" s="1"/>
  <c r="B5233" i="14"/>
  <c r="A5233" i="14" s="1"/>
  <c r="B5850" i="14"/>
  <c r="A5850" i="14" s="1"/>
  <c r="B4865" i="14"/>
  <c r="A4865" i="14" s="1"/>
  <c r="B5026" i="14"/>
  <c r="A5026" i="14" s="1"/>
  <c r="B5761" i="14"/>
  <c r="A5761" i="14" s="1"/>
  <c r="B4702" i="14"/>
  <c r="A4702" i="14" s="1"/>
  <c r="B4846" i="14"/>
  <c r="A4846" i="14" s="1"/>
  <c r="B4986" i="14"/>
  <c r="A4986" i="14" s="1"/>
  <c r="B5182" i="14"/>
  <c r="A5182" i="14" s="1"/>
  <c r="B4519" i="14"/>
  <c r="A4519" i="14" s="1"/>
  <c r="B4598" i="14"/>
  <c r="A4598" i="14" s="1"/>
  <c r="B4742" i="14"/>
  <c r="A4742" i="14" s="1"/>
  <c r="B4886" i="14"/>
  <c r="A4886" i="14" s="1"/>
  <c r="B5028" i="14"/>
  <c r="A5028" i="14" s="1"/>
  <c r="B5311" i="14"/>
  <c r="A5311" i="14" s="1"/>
  <c r="B4618" i="14"/>
  <c r="A4618" i="14" s="1"/>
  <c r="B4762" i="14"/>
  <c r="A4762" i="14" s="1"/>
  <c r="B4906" i="14"/>
  <c r="A4906" i="14" s="1"/>
  <c r="B5055" i="14"/>
  <c r="A5055" i="14" s="1"/>
  <c r="B5471" i="14"/>
  <c r="A5471" i="14" s="1"/>
  <c r="B4638" i="14"/>
  <c r="A4638" i="14" s="1"/>
  <c r="B4782" i="14"/>
  <c r="A4782" i="14" s="1"/>
  <c r="B4926" i="14"/>
  <c r="A4926" i="14" s="1"/>
  <c r="B5077" i="14"/>
  <c r="A5077" i="14" s="1"/>
  <c r="B4606" i="14"/>
  <c r="A4606" i="14" s="1"/>
  <c r="B4750" i="14"/>
  <c r="A4750" i="14" s="1"/>
  <c r="B4894" i="14"/>
  <c r="A4894" i="14" s="1"/>
  <c r="B5048" i="14"/>
  <c r="A5048" i="14" s="1"/>
  <c r="B5319" i="14"/>
  <c r="A5319" i="14" s="1"/>
  <c r="B4600" i="14"/>
  <c r="A4600" i="14" s="1"/>
  <c r="B4744" i="14"/>
  <c r="A4744" i="14" s="1"/>
  <c r="B4888" i="14"/>
  <c r="A4888" i="14" s="1"/>
  <c r="B5079" i="14"/>
  <c r="A5079" i="14" s="1"/>
  <c r="B5712" i="14"/>
  <c r="A5712" i="14" s="1"/>
  <c r="B4692" i="14"/>
  <c r="A4692" i="14" s="1"/>
  <c r="B4836" i="14"/>
  <c r="A4836" i="14" s="1"/>
  <c r="B4974" i="14"/>
  <c r="A4974" i="14" s="1"/>
  <c r="B5171" i="14"/>
  <c r="A5171" i="14" s="1"/>
  <c r="B5089" i="14"/>
  <c r="A5089" i="14" s="1"/>
  <c r="B5213" i="14"/>
  <c r="A5213" i="14" s="1"/>
  <c r="B5309" i="14"/>
  <c r="A5309" i="14" s="1"/>
  <c r="B5405" i="14"/>
  <c r="A5405" i="14" s="1"/>
  <c r="B5501" i="14"/>
  <c r="A5501" i="14" s="1"/>
  <c r="B5597" i="14"/>
  <c r="A5597" i="14" s="1"/>
  <c r="B5796" i="14"/>
  <c r="A5796" i="14" s="1"/>
  <c r="B5033" i="14"/>
  <c r="A5033" i="14" s="1"/>
  <c r="B5155" i="14"/>
  <c r="A5155" i="14" s="1"/>
  <c r="B5294" i="14"/>
  <c r="A5294" i="14" s="1"/>
  <c r="B5438" i="14"/>
  <c r="A5438" i="14" s="1"/>
  <c r="B5582" i="14"/>
  <c r="A5582" i="14" s="1"/>
  <c r="B5934" i="14"/>
  <c r="A5934" i="14" s="1"/>
  <c r="B5137" i="14"/>
  <c r="A5137" i="14" s="1"/>
  <c r="B5280" i="14"/>
  <c r="A5280" i="14" s="1"/>
  <c r="B5424" i="14"/>
  <c r="A5424" i="14" s="1"/>
  <c r="B5568" i="14"/>
  <c r="A5568" i="14" s="1"/>
  <c r="B5748" i="14"/>
  <c r="A5748" i="14" s="1"/>
  <c r="B6638" i="14"/>
  <c r="A6638" i="14" s="1"/>
  <c r="B5416" i="14"/>
  <c r="A5416" i="14" s="1"/>
  <c r="B5671" i="14"/>
  <c r="A5671" i="14" s="1"/>
  <c r="B5385" i="14"/>
  <c r="A5385" i="14" s="1"/>
  <c r="B5481" i="14"/>
  <c r="A5481" i="14" s="1"/>
  <c r="B5577" i="14"/>
  <c r="A5577" i="14" s="1"/>
  <c r="B5716" i="14"/>
  <c r="A5716" i="14" s="1"/>
  <c r="B6744" i="14"/>
  <c r="A6744" i="14" s="1"/>
  <c r="B3996" i="14"/>
  <c r="A3996" i="14" s="1"/>
  <c r="B4195" i="14"/>
  <c r="A4195" i="14" s="1"/>
  <c r="B5071" i="14"/>
  <c r="A5071" i="14" s="1"/>
  <c r="B3938" i="14"/>
  <c r="A3938" i="14" s="1"/>
  <c r="B4074" i="14"/>
  <c r="A4074" i="14" s="1"/>
  <c r="B4187" i="14"/>
  <c r="A4187" i="14" s="1"/>
  <c r="B4411" i="14"/>
  <c r="A4411" i="14" s="1"/>
  <c r="B3814" i="14"/>
  <c r="A3814" i="14" s="1"/>
  <c r="B3958" i="14"/>
  <c r="A3958" i="14" s="1"/>
  <c r="B4099" i="14"/>
  <c r="A4099" i="14" s="1"/>
  <c r="B4324" i="14"/>
  <c r="A4324" i="14" s="1"/>
  <c r="B3867" i="14"/>
  <c r="A3867" i="14" s="1"/>
  <c r="B4011" i="14"/>
  <c r="A4011" i="14" s="1"/>
  <c r="B4144" i="14"/>
  <c r="A4144" i="14" s="1"/>
  <c r="B4264" i="14"/>
  <c r="A4264" i="14" s="1"/>
  <c r="B3763" i="14"/>
  <c r="A3763" i="14" s="1"/>
  <c r="B3907" i="14"/>
  <c r="A3907" i="14" s="1"/>
  <c r="B4069" i="14"/>
  <c r="A4069" i="14" s="1"/>
  <c r="B4254" i="14"/>
  <c r="A4254" i="14" s="1"/>
  <c r="B3927" i="14"/>
  <c r="A3927" i="14" s="1"/>
  <c r="B4062" i="14"/>
  <c r="A4062" i="14" s="1"/>
  <c r="B4172" i="14"/>
  <c r="A4172" i="14" s="1"/>
  <c r="B4298" i="14"/>
  <c r="A4298" i="14" s="1"/>
  <c r="B3646" i="14"/>
  <c r="A3646" i="14" s="1"/>
  <c r="B3718" i="14"/>
  <c r="A3718" i="14" s="1"/>
  <c r="B3862" i="14"/>
  <c r="A3862" i="14" s="1"/>
  <c r="B4006" i="14"/>
  <c r="A4006" i="14" s="1"/>
  <c r="B4191" i="14"/>
  <c r="A4191" i="14" s="1"/>
  <c r="B4564" i="14"/>
  <c r="A4564" i="14" s="1"/>
  <c r="B4301" i="14"/>
  <c r="A4301" i="14" s="1"/>
  <c r="B4373" i="14"/>
  <c r="A4373" i="14" s="1"/>
  <c r="B4499" i="14"/>
  <c r="A4499" i="14" s="1"/>
  <c r="B4884" i="14"/>
  <c r="A4884" i="14" s="1"/>
  <c r="B4332" i="14"/>
  <c r="A4332" i="14" s="1"/>
  <c r="B4405" i="14"/>
  <c r="A4405" i="14" s="1"/>
  <c r="B4553" i="14"/>
  <c r="A4553" i="14" s="1"/>
  <c r="B5335" i="14"/>
  <c r="A5335" i="14" s="1"/>
  <c r="B4581" i="14"/>
  <c r="A4581" i="14" s="1"/>
  <c r="B4530" i="14"/>
  <c r="A4530" i="14" s="1"/>
  <c r="B5367" i="14"/>
  <c r="A5367" i="14" s="1"/>
  <c r="B4502" i="14"/>
  <c r="A4502" i="14" s="1"/>
  <c r="B5034" i="14"/>
  <c r="A5034" i="14" s="1"/>
  <c r="B4352" i="14"/>
  <c r="A4352" i="14" s="1"/>
  <c r="B4453" i="14"/>
  <c r="A4453" i="14" s="1"/>
  <c r="B4662" i="14"/>
  <c r="A4662" i="14" s="1"/>
  <c r="B4427" i="14"/>
  <c r="A4427" i="14" s="1"/>
  <c r="B4546" i="14"/>
  <c r="A4546" i="14" s="1"/>
  <c r="B4323" i="14"/>
  <c r="A4323" i="14" s="1"/>
  <c r="B4395" i="14"/>
  <c r="A4395" i="14" s="1"/>
  <c r="B4571" i="14"/>
  <c r="A4571" i="14" s="1"/>
  <c r="B4415" i="14"/>
  <c r="A4415" i="14" s="1"/>
  <c r="B4669" i="14"/>
  <c r="A4669" i="14" s="1"/>
  <c r="B4372" i="14"/>
  <c r="A4372" i="14" s="1"/>
  <c r="B4505" i="14"/>
  <c r="A4505" i="14" s="1"/>
  <c r="B4917" i="14"/>
  <c r="A4917" i="14" s="1"/>
  <c r="B4621" i="14"/>
  <c r="A4621" i="14" s="1"/>
  <c r="B4765" i="14"/>
  <c r="A4765" i="14" s="1"/>
  <c r="B4909" i="14"/>
  <c r="A4909" i="14" s="1"/>
  <c r="B5069" i="14"/>
  <c r="A5069" i="14" s="1"/>
  <c r="B5446" i="14"/>
  <c r="A5446" i="14" s="1"/>
  <c r="B4654" i="14"/>
  <c r="A4654" i="14" s="1"/>
  <c r="B4798" i="14"/>
  <c r="A4798" i="14" s="1"/>
  <c r="B4942" i="14"/>
  <c r="A4942" i="14" s="1"/>
  <c r="B5265" i="14"/>
  <c r="A5265" i="14" s="1"/>
  <c r="B4734" i="14"/>
  <c r="A4734" i="14" s="1"/>
  <c r="B4878" i="14"/>
  <c r="A4878" i="14" s="1"/>
  <c r="B5044" i="14"/>
  <c r="A5044" i="14" s="1"/>
  <c r="B5903" i="14"/>
  <c r="A5903" i="14" s="1"/>
  <c r="B4715" i="14"/>
  <c r="A4715" i="14" s="1"/>
  <c r="B4859" i="14"/>
  <c r="A4859" i="14" s="1"/>
  <c r="B4994" i="14"/>
  <c r="A4994" i="14" s="1"/>
  <c r="B5278" i="14"/>
  <c r="A5278" i="14" s="1"/>
  <c r="B4525" i="14"/>
  <c r="A4525" i="14" s="1"/>
  <c r="B4611" i="14"/>
  <c r="A4611" i="14" s="1"/>
  <c r="B4755" i="14"/>
  <c r="A4755" i="14" s="1"/>
  <c r="B4899" i="14"/>
  <c r="A4899" i="14" s="1"/>
  <c r="B5046" i="14"/>
  <c r="A5046" i="14" s="1"/>
  <c r="B5343" i="14"/>
  <c r="A5343" i="14" s="1"/>
  <c r="B4631" i="14"/>
  <c r="A4631" i="14" s="1"/>
  <c r="B4775" i="14"/>
  <c r="A4775" i="14" s="1"/>
  <c r="B4919" i="14"/>
  <c r="A4919" i="14" s="1"/>
  <c r="B5066" i="14"/>
  <c r="A5066" i="14" s="1"/>
  <c r="B5519" i="14"/>
  <c r="A5519" i="14" s="1"/>
  <c r="B4645" i="14"/>
  <c r="A4645" i="14" s="1"/>
  <c r="B4789" i="14"/>
  <c r="A4789" i="14" s="1"/>
  <c r="B4933" i="14"/>
  <c r="A4933" i="14" s="1"/>
  <c r="B5117" i="14"/>
  <c r="A5117" i="14" s="1"/>
  <c r="B4619" i="14"/>
  <c r="A4619" i="14" s="1"/>
  <c r="B4763" i="14"/>
  <c r="A4763" i="14" s="1"/>
  <c r="B4907" i="14"/>
  <c r="A4907" i="14" s="1"/>
  <c r="B5067" i="14"/>
  <c r="A5067" i="14" s="1"/>
  <c r="B5351" i="14"/>
  <c r="A5351" i="14" s="1"/>
  <c r="B4613" i="14"/>
  <c r="A4613" i="14" s="1"/>
  <c r="B4757" i="14"/>
  <c r="A4757" i="14" s="1"/>
  <c r="B4901" i="14"/>
  <c r="A4901" i="14" s="1"/>
  <c r="B5092" i="14"/>
  <c r="A5092" i="14" s="1"/>
  <c r="B5821" i="14"/>
  <c r="A5821" i="14" s="1"/>
  <c r="B4699" i="14"/>
  <c r="A4699" i="14" s="1"/>
  <c r="B4843" i="14"/>
  <c r="A4843" i="14" s="1"/>
  <c r="B4982" i="14"/>
  <c r="A4982" i="14" s="1"/>
  <c r="B5230" i="14"/>
  <c r="A5230" i="14" s="1"/>
  <c r="B5096" i="14"/>
  <c r="A5096" i="14" s="1"/>
  <c r="B5221" i="14"/>
  <c r="A5221" i="14" s="1"/>
  <c r="B5317" i="14"/>
  <c r="A5317" i="14" s="1"/>
  <c r="B5413" i="14"/>
  <c r="A5413" i="14" s="1"/>
  <c r="B5509" i="14"/>
  <c r="A5509" i="14" s="1"/>
  <c r="B5605" i="14"/>
  <c r="A5605" i="14" s="1"/>
  <c r="B5820" i="14"/>
  <c r="A5820" i="14" s="1"/>
  <c r="B5039" i="14"/>
  <c r="A5039" i="14" s="1"/>
  <c r="B5162" i="14"/>
  <c r="A5162" i="14" s="1"/>
  <c r="B5310" i="14"/>
  <c r="A5310" i="14" s="1"/>
  <c r="B5454" i="14"/>
  <c r="A5454" i="14" s="1"/>
  <c r="B5598" i="14"/>
  <c r="A5598" i="14" s="1"/>
  <c r="B5966" i="14"/>
  <c r="A5966" i="14" s="1"/>
  <c r="B5144" i="14"/>
  <c r="A5144" i="14" s="1"/>
  <c r="B5288" i="14"/>
  <c r="A5288" i="14" s="1"/>
  <c r="B5432" i="14"/>
  <c r="A5432" i="14" s="1"/>
  <c r="B5576" i="14"/>
  <c r="A5576" i="14" s="1"/>
  <c r="B5766" i="14"/>
  <c r="A5766" i="14" s="1"/>
  <c r="B5164" i="14"/>
  <c r="A5164" i="14" s="1"/>
  <c r="B5440" i="14"/>
  <c r="A5440" i="14" s="1"/>
  <c r="B5686" i="14"/>
  <c r="A5686" i="14" s="1"/>
  <c r="B5393" i="14"/>
  <c r="A5393" i="14" s="1"/>
  <c r="B5489" i="14"/>
  <c r="A5489" i="14" s="1"/>
  <c r="B5585" i="14"/>
  <c r="A5585" i="14" s="1"/>
  <c r="B5731" i="14"/>
  <c r="A5731" i="14" s="1"/>
  <c r="B5080" i="14"/>
  <c r="A5080" i="14" s="1"/>
  <c r="B4213" i="14"/>
  <c r="A4213" i="14" s="1"/>
  <c r="B3807" i="14"/>
  <c r="A3807" i="14" s="1"/>
  <c r="B3951" i="14"/>
  <c r="A3951" i="14" s="1"/>
  <c r="B4082" i="14"/>
  <c r="A4082" i="14" s="1"/>
  <c r="B4196" i="14"/>
  <c r="A4196" i="14" s="1"/>
  <c r="B4437" i="14"/>
  <c r="A4437" i="14" s="1"/>
  <c r="B3827" i="14"/>
  <c r="A3827" i="14" s="1"/>
  <c r="B3971" i="14"/>
  <c r="A3971" i="14" s="1"/>
  <c r="B4107" i="14"/>
  <c r="A4107" i="14" s="1"/>
  <c r="B4342" i="14"/>
  <c r="A4342" i="14" s="1"/>
  <c r="B3880" i="14"/>
  <c r="A3880" i="14" s="1"/>
  <c r="B4018" i="14"/>
  <c r="A4018" i="14" s="1"/>
  <c r="B4152" i="14"/>
  <c r="A4152" i="14" s="1"/>
  <c r="B4274" i="14"/>
  <c r="A4274" i="14" s="1"/>
  <c r="B3776" i="14"/>
  <c r="A3776" i="14" s="1"/>
  <c r="B3920" i="14"/>
  <c r="A3920" i="14" s="1"/>
  <c r="B4076" i="14"/>
  <c r="A4076" i="14" s="1"/>
  <c r="B4275" i="14"/>
  <c r="A4275" i="14" s="1"/>
  <c r="B3940" i="14"/>
  <c r="A3940" i="14" s="1"/>
  <c r="B4077" i="14"/>
  <c r="A4077" i="14" s="1"/>
  <c r="B4181" i="14"/>
  <c r="A4181" i="14" s="1"/>
  <c r="B4312" i="14"/>
  <c r="A4312" i="14" s="1"/>
  <c r="B3652" i="14"/>
  <c r="A3652" i="14" s="1"/>
  <c r="B3731" i="14"/>
  <c r="A3731" i="14" s="1"/>
  <c r="B3875" i="14"/>
  <c r="A3875" i="14" s="1"/>
  <c r="B4027" i="14"/>
  <c r="A4027" i="14" s="1"/>
  <c r="B4209" i="14"/>
  <c r="A4209" i="14" s="1"/>
  <c r="B4707" i="14"/>
  <c r="A4707" i="14" s="1"/>
  <c r="B4307" i="14"/>
  <c r="A4307" i="14" s="1"/>
  <c r="B4379" i="14"/>
  <c r="A4379" i="14" s="1"/>
  <c r="B4506" i="14"/>
  <c r="A4506" i="14" s="1"/>
  <c r="B4963" i="14"/>
  <c r="A4963" i="14" s="1"/>
  <c r="B4338" i="14"/>
  <c r="A4338" i="14" s="1"/>
  <c r="B4418" i="14"/>
  <c r="A4418" i="14" s="1"/>
  <c r="B4565" i="14"/>
  <c r="A4565" i="14" s="1"/>
  <c r="B5599" i="14"/>
  <c r="A5599" i="14" s="1"/>
  <c r="B4682" i="14"/>
  <c r="A4682" i="14" s="1"/>
  <c r="B4542" i="14"/>
  <c r="A4542" i="14" s="1"/>
  <c r="B5658" i="14"/>
  <c r="A5658" i="14" s="1"/>
  <c r="B4520" i="14"/>
  <c r="A4520" i="14" s="1"/>
  <c r="B5097" i="14"/>
  <c r="A5097" i="14" s="1"/>
  <c r="B4358" i="14"/>
  <c r="A4358" i="14" s="1"/>
  <c r="B4481" i="14"/>
  <c r="A4481" i="14" s="1"/>
  <c r="B4747" i="14"/>
  <c r="A4747" i="14" s="1"/>
  <c r="B4440" i="14"/>
  <c r="A4440" i="14" s="1"/>
  <c r="B4558" i="14"/>
  <c r="A4558" i="14" s="1"/>
  <c r="B4329" i="14"/>
  <c r="A4329" i="14" s="1"/>
  <c r="B4408" i="14"/>
  <c r="A4408" i="14" s="1"/>
  <c r="B4616" i="14"/>
  <c r="A4616" i="14" s="1"/>
  <c r="B4428" i="14"/>
  <c r="A4428" i="14" s="1"/>
  <c r="B4695" i="14"/>
  <c r="A4695" i="14" s="1"/>
  <c r="B4378" i="14"/>
  <c r="A4378" i="14" s="1"/>
  <c r="B4514" i="14"/>
  <c r="A4514" i="14" s="1"/>
  <c r="B4956" i="14"/>
  <c r="A4956" i="14" s="1"/>
  <c r="B4634" i="14"/>
  <c r="A4634" i="14" s="1"/>
  <c r="B4778" i="14"/>
  <c r="A4778" i="14" s="1"/>
  <c r="B4922" i="14"/>
  <c r="A4922" i="14" s="1"/>
  <c r="B5123" i="14"/>
  <c r="A5123" i="14" s="1"/>
  <c r="B5494" i="14"/>
  <c r="A5494" i="14" s="1"/>
  <c r="B4667" i="14"/>
  <c r="A4667" i="14" s="1"/>
  <c r="B4811" i="14"/>
  <c r="A4811" i="14" s="1"/>
  <c r="B4955" i="14"/>
  <c r="A4955" i="14" s="1"/>
  <c r="B5297" i="14"/>
  <c r="A5297" i="14" s="1"/>
  <c r="B4741" i="14"/>
  <c r="A4741" i="14" s="1"/>
  <c r="B4885" i="14"/>
  <c r="A4885" i="14" s="1"/>
  <c r="B5073" i="14"/>
  <c r="A5073" i="14" s="1"/>
  <c r="B6118" i="14"/>
  <c r="A6118" i="14" s="1"/>
  <c r="B4728" i="14"/>
  <c r="A4728" i="14" s="1"/>
  <c r="B4872" i="14"/>
  <c r="A4872" i="14" s="1"/>
  <c r="B5002" i="14"/>
  <c r="A5002" i="14" s="1"/>
  <c r="B5374" i="14"/>
  <c r="A5374" i="14" s="1"/>
  <c r="B4531" i="14"/>
  <c r="A4531" i="14" s="1"/>
  <c r="B4624" i="14"/>
  <c r="A4624" i="14" s="1"/>
  <c r="B4768" i="14"/>
  <c r="A4768" i="14" s="1"/>
  <c r="B4912" i="14"/>
  <c r="A4912" i="14" s="1"/>
  <c r="B5087" i="14"/>
  <c r="A5087" i="14" s="1"/>
  <c r="B5375" i="14"/>
  <c r="A5375" i="14" s="1"/>
  <c r="B4644" i="14"/>
  <c r="A4644" i="14" s="1"/>
  <c r="B4788" i="14"/>
  <c r="A4788" i="14" s="1"/>
  <c r="B4932" i="14"/>
  <c r="A4932" i="14" s="1"/>
  <c r="B5102" i="14"/>
  <c r="A5102" i="14" s="1"/>
  <c r="B5567" i="14"/>
  <c r="A5567" i="14" s="1"/>
  <c r="B4658" i="14"/>
  <c r="A4658" i="14" s="1"/>
  <c r="B4802" i="14"/>
  <c r="A4802" i="14" s="1"/>
  <c r="B4946" i="14"/>
  <c r="A4946" i="14" s="1"/>
  <c r="B5132" i="14"/>
  <c r="A5132" i="14" s="1"/>
  <c r="B4632" i="14"/>
  <c r="A4632" i="14" s="1"/>
  <c r="B4776" i="14"/>
  <c r="A4776" i="14" s="1"/>
  <c r="B4920" i="14"/>
  <c r="A4920" i="14" s="1"/>
  <c r="B5078" i="14"/>
  <c r="A5078" i="14" s="1"/>
  <c r="B5383" i="14"/>
  <c r="A5383" i="14" s="1"/>
  <c r="B4626" i="14"/>
  <c r="A4626" i="14" s="1"/>
  <c r="B4770" i="14"/>
  <c r="A4770" i="14" s="1"/>
  <c r="B4914" i="14"/>
  <c r="A4914" i="14" s="1"/>
  <c r="B5105" i="14"/>
  <c r="A5105" i="14" s="1"/>
  <c r="B5999" i="14"/>
  <c r="A5999" i="14" s="1"/>
  <c r="B4712" i="14"/>
  <c r="A4712" i="14" s="1"/>
  <c r="B4856" i="14"/>
  <c r="A4856" i="14" s="1"/>
  <c r="B4990" i="14"/>
  <c r="A4990" i="14" s="1"/>
  <c r="B5326" i="14"/>
  <c r="A5326" i="14" s="1"/>
  <c r="B5109" i="14"/>
  <c r="A5109" i="14" s="1"/>
  <c r="B5229" i="14"/>
  <c r="A5229" i="14" s="1"/>
  <c r="B5325" i="14"/>
  <c r="A5325" i="14" s="1"/>
  <c r="B5421" i="14"/>
  <c r="A5421" i="14" s="1"/>
  <c r="B5517" i="14"/>
  <c r="A5517" i="14" s="1"/>
  <c r="B5614" i="14"/>
  <c r="A5614" i="14" s="1"/>
  <c r="B5844" i="14"/>
  <c r="A5844" i="14" s="1"/>
  <c r="B5045" i="14"/>
  <c r="A5045" i="14" s="1"/>
  <c r="B5175" i="14"/>
  <c r="A5175" i="14" s="1"/>
  <c r="B5318" i="14"/>
  <c r="A5318" i="14" s="1"/>
  <c r="B5462" i="14"/>
  <c r="A5462" i="14" s="1"/>
  <c r="B5606" i="14"/>
  <c r="A5606" i="14" s="1"/>
  <c r="B5998" i="14"/>
  <c r="A5998" i="14" s="1"/>
  <c r="B5157" i="14"/>
  <c r="A5157" i="14" s="1"/>
  <c r="B5304" i="14"/>
  <c r="A5304" i="14" s="1"/>
  <c r="B5448" i="14"/>
  <c r="A5448" i="14" s="1"/>
  <c r="B5592" i="14"/>
  <c r="A5592" i="14" s="1"/>
  <c r="B5784" i="14"/>
  <c r="A5784" i="14" s="1"/>
  <c r="B5177" i="14"/>
  <c r="A5177" i="14" s="1"/>
  <c r="B5464" i="14"/>
  <c r="A5464" i="14" s="1"/>
  <c r="B5715" i="14"/>
  <c r="A5715" i="14" s="1"/>
  <c r="B5401" i="14"/>
  <c r="A5401" i="14" s="1"/>
  <c r="B5497" i="14"/>
  <c r="A5497" i="14" s="1"/>
  <c r="B5593" i="14"/>
  <c r="A5593" i="14" s="1"/>
  <c r="B5749" i="14"/>
  <c r="A5749" i="14" s="1"/>
  <c r="B5093" i="14"/>
  <c r="A5093" i="14" s="1"/>
  <c r="B4925" i="14"/>
  <c r="A4925" i="14" s="1"/>
  <c r="B5100" i="14"/>
  <c r="A5100" i="14" s="1"/>
  <c r="B5422" i="14"/>
  <c r="A5422" i="14" s="1"/>
  <c r="B4651" i="14"/>
  <c r="A4651" i="14" s="1"/>
  <c r="B4795" i="14"/>
  <c r="A4795" i="14" s="1"/>
  <c r="B4939" i="14"/>
  <c r="A4939" i="14" s="1"/>
  <c r="B5131" i="14"/>
  <c r="A5131" i="14" s="1"/>
  <c r="B5683" i="14"/>
  <c r="A5683" i="14" s="1"/>
  <c r="B4671" i="14"/>
  <c r="A4671" i="14" s="1"/>
  <c r="B4815" i="14"/>
  <c r="A4815" i="14" s="1"/>
  <c r="B4959" i="14"/>
  <c r="A4959" i="14" s="1"/>
  <c r="B5149" i="14"/>
  <c r="A5149" i="14" s="1"/>
  <c r="B4639" i="14"/>
  <c r="A4639" i="14" s="1"/>
  <c r="B4783" i="14"/>
  <c r="A4783" i="14" s="1"/>
  <c r="B4927" i="14"/>
  <c r="A4927" i="14" s="1"/>
  <c r="B5091" i="14"/>
  <c r="A5091" i="14" s="1"/>
  <c r="B5431" i="14"/>
  <c r="A5431" i="14" s="1"/>
  <c r="B4633" i="14"/>
  <c r="A4633" i="14" s="1"/>
  <c r="B4777" i="14"/>
  <c r="A4777" i="14" s="1"/>
  <c r="B4921" i="14"/>
  <c r="A4921" i="14" s="1"/>
  <c r="B5136" i="14"/>
  <c r="A5136" i="14" s="1"/>
  <c r="B6530" i="14"/>
  <c r="A6530" i="14" s="1"/>
  <c r="B4725" i="14"/>
  <c r="A4725" i="14" s="1"/>
  <c r="B4869" i="14"/>
  <c r="A4869" i="14" s="1"/>
  <c r="B4998" i="14"/>
  <c r="A4998" i="14" s="1"/>
  <c r="B5391" i="14"/>
  <c r="A5391" i="14" s="1"/>
  <c r="B5122" i="14"/>
  <c r="A5122" i="14" s="1"/>
  <c r="B5237" i="14"/>
  <c r="A5237" i="14" s="1"/>
  <c r="B5333" i="14"/>
  <c r="A5333" i="14" s="1"/>
  <c r="B5429" i="14"/>
  <c r="A5429" i="14" s="1"/>
  <c r="B5525" i="14"/>
  <c r="A5525" i="14" s="1"/>
  <c r="B5625" i="14"/>
  <c r="A5625" i="14" s="1"/>
  <c r="B5901" i="14"/>
  <c r="A5901" i="14" s="1"/>
  <c r="B5051" i="14"/>
  <c r="A5051" i="14" s="1"/>
  <c r="B5190" i="14"/>
  <c r="A5190" i="14" s="1"/>
  <c r="B5334" i="14"/>
  <c r="A5334" i="14" s="1"/>
  <c r="B5478" i="14"/>
  <c r="A5478" i="14" s="1"/>
  <c r="B5615" i="14"/>
  <c r="A5615" i="14" s="1"/>
  <c r="B6033" i="14"/>
  <c r="A6033" i="14" s="1"/>
  <c r="B5170" i="14"/>
  <c r="A5170" i="14" s="1"/>
  <c r="B5312" i="14"/>
  <c r="A5312" i="14" s="1"/>
  <c r="B5456" i="14"/>
  <c r="A5456" i="14" s="1"/>
  <c r="B5600" i="14"/>
  <c r="A5600" i="14" s="1"/>
  <c r="B5878" i="14"/>
  <c r="A5878" i="14" s="1"/>
  <c r="B5200" i="14"/>
  <c r="A5200" i="14" s="1"/>
  <c r="B5488" i="14"/>
  <c r="A5488" i="14" s="1"/>
  <c r="B5803" i="14"/>
  <c r="A5803" i="14" s="1"/>
  <c r="B5409" i="14"/>
  <c r="A5409" i="14" s="1"/>
  <c r="B5505" i="14"/>
  <c r="A5505" i="14" s="1"/>
  <c r="B5601" i="14"/>
  <c r="A5601" i="14" s="1"/>
  <c r="B5767" i="14"/>
  <c r="A5767" i="14" s="1"/>
  <c r="B5106" i="14"/>
  <c r="A5106" i="14" s="1"/>
  <c r="B4023" i="14"/>
  <c r="A4023" i="14" s="1"/>
  <c r="B4251" i="14"/>
  <c r="A4251" i="14" s="1"/>
  <c r="B3833" i="14"/>
  <c r="A3833" i="14" s="1"/>
  <c r="B3977" i="14"/>
  <c r="A3977" i="14" s="1"/>
  <c r="B4106" i="14"/>
  <c r="A4106" i="14" s="1"/>
  <c r="B4214" i="14"/>
  <c r="A4214" i="14" s="1"/>
  <c r="B4538" i="14"/>
  <c r="A4538" i="14" s="1"/>
  <c r="B3847" i="14"/>
  <c r="A3847" i="14" s="1"/>
  <c r="B3991" i="14"/>
  <c r="A3991" i="14" s="1"/>
  <c r="B4143" i="14"/>
  <c r="A4143" i="14" s="1"/>
  <c r="B4387" i="14"/>
  <c r="A4387" i="14" s="1"/>
  <c r="B3906" i="14"/>
  <c r="A3906" i="14" s="1"/>
  <c r="B4032" i="14"/>
  <c r="A4032" i="14" s="1"/>
  <c r="B4170" i="14"/>
  <c r="A4170" i="14" s="1"/>
  <c r="B4309" i="14"/>
  <c r="A4309" i="14" s="1"/>
  <c r="B3802" i="14"/>
  <c r="A3802" i="14" s="1"/>
  <c r="B3946" i="14"/>
  <c r="A3946" i="14" s="1"/>
  <c r="B4100" i="14"/>
  <c r="A4100" i="14" s="1"/>
  <c r="B4297" i="14"/>
  <c r="A4297" i="14" s="1"/>
  <c r="B3966" i="14"/>
  <c r="A3966" i="14" s="1"/>
  <c r="B4093" i="14"/>
  <c r="A4093" i="14" s="1"/>
  <c r="B4199" i="14"/>
  <c r="A4199" i="14" s="1"/>
  <c r="B4345" i="14"/>
  <c r="A4345" i="14" s="1"/>
  <c r="B3664" i="14"/>
  <c r="A3664" i="14" s="1"/>
  <c r="B3751" i="14"/>
  <c r="A3751" i="14" s="1"/>
  <c r="B3895" i="14"/>
  <c r="A3895" i="14" s="1"/>
  <c r="B4041" i="14"/>
  <c r="A4041" i="14" s="1"/>
  <c r="B4246" i="14"/>
  <c r="A4246" i="14" s="1"/>
  <c r="B4247" i="14"/>
  <c r="A4247" i="14" s="1"/>
  <c r="B4319" i="14"/>
  <c r="A4319" i="14" s="1"/>
  <c r="B4391" i="14"/>
  <c r="A4391" i="14" s="1"/>
  <c r="B4527" i="14"/>
  <c r="A4527" i="14" s="1"/>
  <c r="B5303" i="14"/>
  <c r="A5303" i="14" s="1"/>
  <c r="B4350" i="14"/>
  <c r="A4350" i="14" s="1"/>
  <c r="B4444" i="14"/>
  <c r="A4444" i="14" s="1"/>
  <c r="B4603" i="14"/>
  <c r="A4603" i="14" s="1"/>
  <c r="B4412" i="14"/>
  <c r="A4412" i="14" s="1"/>
  <c r="B4779" i="14"/>
  <c r="A4779" i="14" s="1"/>
  <c r="B4566" i="14"/>
  <c r="A4566" i="14" s="1"/>
  <c r="B4413" i="14"/>
  <c r="A4413" i="14" s="1"/>
  <c r="B4544" i="14"/>
  <c r="A4544" i="14" s="1"/>
  <c r="B5743" i="14"/>
  <c r="A5743" i="14" s="1"/>
  <c r="B4370" i="14"/>
  <c r="A4370" i="14" s="1"/>
  <c r="B4510" i="14"/>
  <c r="A4510" i="14" s="1"/>
  <c r="B4904" i="14"/>
  <c r="A4904" i="14" s="1"/>
  <c r="B4460" i="14"/>
  <c r="A4460" i="14" s="1"/>
  <c r="B4589" i="14"/>
  <c r="A4589" i="14" s="1"/>
  <c r="B4341" i="14"/>
  <c r="A4341" i="14" s="1"/>
  <c r="B4434" i="14"/>
  <c r="A4434" i="14" s="1"/>
  <c r="B4668" i="14"/>
  <c r="A4668" i="14" s="1"/>
  <c r="B4448" i="14"/>
  <c r="A4448" i="14" s="1"/>
  <c r="B4838" i="14"/>
  <c r="A4838" i="14" s="1"/>
  <c r="B4390" i="14"/>
  <c r="A4390" i="14" s="1"/>
  <c r="B4536" i="14"/>
  <c r="A4536" i="14" s="1"/>
  <c r="B5125" i="14"/>
  <c r="A5125" i="14" s="1"/>
  <c r="B4660" i="14"/>
  <c r="A4660" i="14" s="1"/>
  <c r="B4804" i="14"/>
  <c r="A4804" i="14" s="1"/>
  <c r="B4948" i="14"/>
  <c r="A4948" i="14" s="1"/>
  <c r="B5154" i="14"/>
  <c r="A5154" i="14" s="1"/>
  <c r="B5590" i="14"/>
  <c r="A5590" i="14" s="1"/>
  <c r="B4687" i="14"/>
  <c r="A4687" i="14" s="1"/>
  <c r="B4831" i="14"/>
  <c r="A4831" i="14" s="1"/>
  <c r="B4983" i="14"/>
  <c r="A4983" i="14" s="1"/>
  <c r="B5361" i="14"/>
  <c r="A5361" i="14" s="1"/>
  <c r="B4767" i="14"/>
  <c r="A4767" i="14" s="1"/>
  <c r="B4911" i="14"/>
  <c r="A4911" i="14" s="1"/>
  <c r="B5143" i="14"/>
  <c r="A5143" i="14" s="1"/>
  <c r="B4604" i="14"/>
  <c r="A4604" i="14" s="1"/>
  <c r="B4748" i="14"/>
  <c r="A4748" i="14" s="1"/>
  <c r="B4892" i="14"/>
  <c r="A4892" i="14" s="1"/>
  <c r="B5018" i="14"/>
  <c r="A5018" i="14" s="1"/>
  <c r="B5463" i="14"/>
  <c r="A5463" i="14" s="1"/>
  <c r="B4543" i="14"/>
  <c r="A4543" i="14" s="1"/>
  <c r="B4650" i="14"/>
  <c r="A4650" i="14" s="1"/>
  <c r="B4794" i="14"/>
  <c r="A4794" i="14" s="1"/>
  <c r="B4938" i="14"/>
  <c r="A4938" i="14" s="1"/>
  <c r="B5115" i="14"/>
  <c r="A5115" i="14" s="1"/>
  <c r="B5470" i="14"/>
  <c r="A5470" i="14" s="1"/>
  <c r="B4664" i="14"/>
  <c r="A4664" i="14" s="1"/>
  <c r="B4808" i="14"/>
  <c r="A4808" i="14" s="1"/>
  <c r="B4952" i="14"/>
  <c r="A4952" i="14" s="1"/>
  <c r="B5185" i="14"/>
  <c r="A5185" i="14" s="1"/>
  <c r="B5782" i="14"/>
  <c r="A5782" i="14" s="1"/>
  <c r="B4684" i="14"/>
  <c r="A4684" i="14" s="1"/>
  <c r="B4828" i="14"/>
  <c r="A4828" i="14" s="1"/>
  <c r="B4980" i="14"/>
  <c r="A4980" i="14" s="1"/>
  <c r="B5167" i="14"/>
  <c r="A5167" i="14" s="1"/>
  <c r="B4652" i="14"/>
  <c r="A4652" i="14" s="1"/>
  <c r="B4796" i="14"/>
  <c r="A4796" i="14" s="1"/>
  <c r="B4940" i="14"/>
  <c r="A4940" i="14" s="1"/>
  <c r="B5104" i="14"/>
  <c r="A5104" i="14" s="1"/>
  <c r="B5479" i="14"/>
  <c r="A5479" i="14" s="1"/>
  <c r="B4646" i="14"/>
  <c r="A4646" i="14" s="1"/>
  <c r="B4790" i="14"/>
  <c r="A4790" i="14" s="1"/>
  <c r="B4934" i="14"/>
  <c r="A4934" i="14" s="1"/>
  <c r="B5151" i="14"/>
  <c r="A5151" i="14" s="1"/>
  <c r="B4594" i="14"/>
  <c r="A4594" i="14" s="1"/>
  <c r="B4738" i="14"/>
  <c r="A4738" i="14" s="1"/>
  <c r="B4882" i="14"/>
  <c r="A4882" i="14" s="1"/>
  <c r="B5006" i="14"/>
  <c r="A5006" i="14" s="1"/>
  <c r="B5439" i="14"/>
  <c r="A5439" i="14" s="1"/>
  <c r="B5135" i="14"/>
  <c r="A5135" i="14" s="1"/>
  <c r="B5245" i="14"/>
  <c r="A5245" i="14" s="1"/>
  <c r="B5341" i="14"/>
  <c r="A5341" i="14" s="1"/>
  <c r="B5437" i="14"/>
  <c r="A5437" i="14" s="1"/>
  <c r="B5533" i="14"/>
  <c r="A5533" i="14" s="1"/>
  <c r="B5645" i="14"/>
  <c r="A5645" i="14" s="1"/>
  <c r="B5997" i="14"/>
  <c r="A5997" i="14" s="1"/>
  <c r="B5057" i="14"/>
  <c r="A5057" i="14" s="1"/>
  <c r="B5198" i="14"/>
  <c r="A5198" i="14" s="1"/>
  <c r="B5342" i="14"/>
  <c r="A5342" i="14" s="1"/>
  <c r="B5486" i="14"/>
  <c r="A5486" i="14" s="1"/>
  <c r="B5635" i="14"/>
  <c r="A5635" i="14" s="1"/>
  <c r="B6179" i="14"/>
  <c r="A6179" i="14" s="1"/>
  <c r="B5184" i="14"/>
  <c r="A5184" i="14" s="1"/>
  <c r="B5328" i="14"/>
  <c r="A5328" i="14" s="1"/>
  <c r="B5472" i="14"/>
  <c r="A5472" i="14" s="1"/>
  <c r="B5617" i="14"/>
  <c r="A5617" i="14" s="1"/>
  <c r="B5910" i="14"/>
  <c r="A5910" i="14" s="1"/>
  <c r="B5224" i="14"/>
  <c r="A5224" i="14" s="1"/>
  <c r="B5512" i="14"/>
  <c r="A5512" i="14" s="1"/>
  <c r="B5827" i="14"/>
  <c r="A5827" i="14" s="1"/>
  <c r="B5417" i="14"/>
  <c r="A5417" i="14" s="1"/>
  <c r="B5513" i="14"/>
  <c r="A5513" i="14" s="1"/>
  <c r="B5609" i="14"/>
  <c r="A5609" i="14" s="1"/>
  <c r="B5785" i="14"/>
  <c r="A5785" i="14" s="1"/>
  <c r="B5119" i="14"/>
  <c r="A5119" i="14" s="1"/>
  <c r="B4045" i="14"/>
  <c r="A4045" i="14" s="1"/>
  <c r="B4261" i="14"/>
  <c r="A4261" i="14" s="1"/>
  <c r="B3846" i="14"/>
  <c r="A3846" i="14" s="1"/>
  <c r="B3990" i="14"/>
  <c r="A3990" i="14" s="1"/>
  <c r="B4115" i="14"/>
  <c r="A4115" i="14" s="1"/>
  <c r="B4223" i="14"/>
  <c r="A4223" i="14" s="1"/>
  <c r="B5141" i="14"/>
  <c r="A5141" i="14" s="1"/>
  <c r="B3860" i="14"/>
  <c r="A3860" i="14" s="1"/>
  <c r="B4004" i="14"/>
  <c r="A4004" i="14" s="1"/>
  <c r="B4161" i="14"/>
  <c r="A4161" i="14" s="1"/>
  <c r="B4494" i="14"/>
  <c r="A4494" i="14" s="1"/>
  <c r="B3913" i="14"/>
  <c r="A3913" i="14" s="1"/>
  <c r="B4054" i="14"/>
  <c r="A4054" i="14" s="1"/>
  <c r="B4180" i="14"/>
  <c r="A4180" i="14" s="1"/>
  <c r="B4416" i="14"/>
  <c r="A4416" i="14" s="1"/>
  <c r="B3815" i="14"/>
  <c r="A3815" i="14" s="1"/>
  <c r="B3959" i="14"/>
  <c r="A3959" i="14" s="1"/>
  <c r="B4117" i="14"/>
  <c r="A4117" i="14" s="1"/>
  <c r="B4311" i="14"/>
  <c r="A4311" i="14" s="1"/>
  <c r="B3973" i="14"/>
  <c r="A3973" i="14" s="1"/>
  <c r="B4101" i="14"/>
  <c r="A4101" i="14" s="1"/>
  <c r="B4208" i="14"/>
  <c r="A4208" i="14" s="1"/>
  <c r="B4369" i="14"/>
  <c r="A4369" i="14" s="1"/>
  <c r="B3670" i="14"/>
  <c r="A3670" i="14" s="1"/>
  <c r="B3764" i="14"/>
  <c r="A3764" i="14" s="1"/>
  <c r="B3908" i="14"/>
  <c r="A3908" i="14" s="1"/>
  <c r="B4063" i="14"/>
  <c r="A4063" i="14" s="1"/>
  <c r="B4256" i="14"/>
  <c r="A4256" i="14" s="1"/>
  <c r="B4253" i="14"/>
  <c r="A4253" i="14" s="1"/>
  <c r="B4325" i="14"/>
  <c r="A4325" i="14" s="1"/>
  <c r="B4397" i="14"/>
  <c r="A4397" i="14" s="1"/>
  <c r="B4539" i="14"/>
  <c r="A4539" i="14" s="1"/>
  <c r="B5551" i="14"/>
  <c r="A5551" i="14" s="1"/>
  <c r="B4356" i="14"/>
  <c r="A4356" i="14" s="1"/>
  <c r="B4457" i="14"/>
  <c r="A4457" i="14" s="1"/>
  <c r="B4629" i="14"/>
  <c r="A4629" i="14" s="1"/>
  <c r="B4425" i="14"/>
  <c r="A4425" i="14" s="1"/>
  <c r="B4818" i="14"/>
  <c r="A4818" i="14" s="1"/>
  <c r="B4583" i="14"/>
  <c r="A4583" i="14" s="1"/>
  <c r="B4426" i="14"/>
  <c r="A4426" i="14" s="1"/>
  <c r="B4556" i="14"/>
  <c r="A4556" i="14" s="1"/>
  <c r="B4304" i="14"/>
  <c r="A4304" i="14" s="1"/>
  <c r="B4376" i="14"/>
  <c r="A4376" i="14" s="1"/>
  <c r="B4521" i="14"/>
  <c r="A4521" i="14" s="1"/>
  <c r="B4943" i="14"/>
  <c r="A4943" i="14" s="1"/>
  <c r="B4467" i="14"/>
  <c r="A4467" i="14" s="1"/>
  <c r="B4694" i="14"/>
  <c r="A4694" i="14" s="1"/>
  <c r="B4347" i="14"/>
  <c r="A4347" i="14" s="1"/>
  <c r="B4441" i="14"/>
  <c r="A4441" i="14" s="1"/>
  <c r="B4832" i="14"/>
  <c r="A4832" i="14" s="1"/>
  <c r="B4461" i="14"/>
  <c r="A4461" i="14" s="1"/>
  <c r="B4877" i="14"/>
  <c r="A4877" i="14" s="1"/>
  <c r="B4396" i="14"/>
  <c r="A4396" i="14" s="1"/>
  <c r="B4548" i="14"/>
  <c r="A4548" i="14" s="1"/>
  <c r="B5271" i="14"/>
  <c r="A5271" i="14" s="1"/>
  <c r="B4673" i="14"/>
  <c r="A4673" i="14" s="1"/>
  <c r="B4817" i="14"/>
  <c r="A4817" i="14" s="1"/>
  <c r="B4961" i="14"/>
  <c r="A4961" i="14" s="1"/>
  <c r="B5174" i="14"/>
  <c r="A5174" i="14" s="1"/>
  <c r="B5725" i="14"/>
  <c r="A5725" i="14" s="1"/>
  <c r="B4700" i="14"/>
  <c r="A4700" i="14" s="1"/>
  <c r="B4844" i="14"/>
  <c r="A4844" i="14" s="1"/>
  <c r="B5007" i="14"/>
  <c r="A5007" i="14" s="1"/>
  <c r="B5399" i="14"/>
  <c r="A5399" i="14" s="1"/>
  <c r="B4780" i="14"/>
  <c r="A4780" i="14" s="1"/>
  <c r="B4924" i="14"/>
  <c r="A4924" i="14" s="1"/>
  <c r="B5209" i="14"/>
  <c r="A5209" i="14" s="1"/>
  <c r="B4617" i="14"/>
  <c r="A4617" i="14" s="1"/>
  <c r="B4761" i="14"/>
  <c r="A4761" i="14" s="1"/>
  <c r="B4905" i="14"/>
  <c r="A4905" i="14" s="1"/>
  <c r="B5036" i="14"/>
  <c r="A5036" i="14" s="1"/>
  <c r="B5511" i="14"/>
  <c r="A5511" i="14" s="1"/>
  <c r="B4549" i="14"/>
  <c r="A4549" i="14" s="1"/>
  <c r="B4657" i="14"/>
  <c r="A4657" i="14" s="1"/>
  <c r="B4801" i="14"/>
  <c r="A4801" i="14" s="1"/>
  <c r="B4945" i="14"/>
  <c r="A4945" i="14" s="1"/>
  <c r="B5130" i="14"/>
  <c r="A5130" i="14" s="1"/>
  <c r="B5518" i="14"/>
  <c r="A5518" i="14" s="1"/>
  <c r="B4677" i="14"/>
  <c r="A4677" i="14" s="1"/>
  <c r="B4821" i="14"/>
  <c r="A4821" i="14" s="1"/>
  <c r="B4965" i="14"/>
  <c r="A4965" i="14" s="1"/>
  <c r="B5217" i="14"/>
  <c r="A5217" i="14" s="1"/>
  <c r="B6197" i="14"/>
  <c r="A6197" i="14" s="1"/>
  <c r="B4697" i="14"/>
  <c r="A4697" i="14" s="1"/>
  <c r="B4841" i="14"/>
  <c r="A4841" i="14" s="1"/>
  <c r="B4988" i="14"/>
  <c r="A4988" i="14" s="1"/>
  <c r="B5254" i="14"/>
  <c r="A5254" i="14" s="1"/>
  <c r="B4665" i="14"/>
  <c r="A4665" i="14" s="1"/>
  <c r="B4809" i="14"/>
  <c r="A4809" i="14" s="1"/>
  <c r="B4953" i="14"/>
  <c r="A4953" i="14" s="1"/>
  <c r="B5118" i="14"/>
  <c r="A5118" i="14" s="1"/>
  <c r="B5527" i="14"/>
  <c r="A5527" i="14" s="1"/>
  <c r="B4659" i="14"/>
  <c r="A4659" i="14" s="1"/>
  <c r="B4803" i="14"/>
  <c r="A4803" i="14" s="1"/>
  <c r="B4947" i="14"/>
  <c r="A4947" i="14" s="1"/>
  <c r="B5193" i="14"/>
  <c r="A5193" i="14" s="1"/>
  <c r="B4607" i="14"/>
  <c r="A4607" i="14" s="1"/>
  <c r="B4751" i="14"/>
  <c r="A4751" i="14" s="1"/>
  <c r="B4895" i="14"/>
  <c r="A4895" i="14" s="1"/>
  <c r="B5014" i="14"/>
  <c r="A5014" i="14" s="1"/>
  <c r="B5487" i="14"/>
  <c r="A5487" i="14" s="1"/>
  <c r="B5148" i="14"/>
  <c r="A5148" i="14" s="1"/>
  <c r="B5253" i="14"/>
  <c r="A5253" i="14" s="1"/>
  <c r="B5349" i="14"/>
  <c r="A5349" i="14" s="1"/>
  <c r="B5445" i="14"/>
  <c r="A5445" i="14" s="1"/>
  <c r="B5541" i="14"/>
  <c r="A5541" i="14" s="1"/>
  <c r="B5667" i="14"/>
  <c r="A5667" i="14" s="1"/>
  <c r="B6074" i="14"/>
  <c r="A6074" i="14" s="1"/>
  <c r="B5070" i="14"/>
  <c r="A5070" i="14" s="1"/>
  <c r="B5214" i="14"/>
  <c r="A5214" i="14" s="1"/>
  <c r="B5358" i="14"/>
  <c r="A5358" i="14" s="1"/>
  <c r="B5502" i="14"/>
  <c r="A5502" i="14" s="1"/>
  <c r="B5646" i="14"/>
  <c r="A5646" i="14" s="1"/>
  <c r="B6525" i="14"/>
  <c r="A6525" i="14" s="1"/>
  <c r="B5192" i="14"/>
  <c r="A5192" i="14" s="1"/>
  <c r="B5336" i="14"/>
  <c r="A5336" i="14" s="1"/>
  <c r="B5480" i="14"/>
  <c r="A5480" i="14" s="1"/>
  <c r="B5628" i="14"/>
  <c r="A5628" i="14" s="1"/>
  <c r="B5942" i="14"/>
  <c r="A5942" i="14" s="1"/>
  <c r="B5248" i="14"/>
  <c r="A5248" i="14" s="1"/>
  <c r="B5536" i="14"/>
  <c r="A5536" i="14" s="1"/>
  <c r="B5851" i="14"/>
  <c r="A5851" i="14" s="1"/>
  <c r="B5425" i="14"/>
  <c r="A5425" i="14" s="1"/>
  <c r="B5521" i="14"/>
  <c r="A5521" i="14" s="1"/>
  <c r="B5629" i="14"/>
  <c r="A5629" i="14" s="1"/>
  <c r="B5808" i="14"/>
  <c r="A5808" i="14" s="1"/>
  <c r="B5139" i="14"/>
  <c r="A5139" i="14" s="1"/>
  <c r="B4052" i="14"/>
  <c r="A4052" i="14" s="1"/>
  <c r="B4282" i="14"/>
  <c r="A4282" i="14" s="1"/>
  <c r="B3853" i="14"/>
  <c r="A3853" i="14" s="1"/>
  <c r="B3997" i="14"/>
  <c r="A3997" i="14" s="1"/>
  <c r="B4124" i="14"/>
  <c r="A4124" i="14" s="1"/>
  <c r="B4232" i="14"/>
  <c r="A4232" i="14" s="1"/>
  <c r="B3729" i="14"/>
  <c r="A3729" i="14" s="1"/>
  <c r="B3873" i="14"/>
  <c r="A3873" i="14" s="1"/>
  <c r="B4017" i="14"/>
  <c r="A4017" i="14" s="1"/>
  <c r="B4179" i="14"/>
  <c r="A4179" i="14" s="1"/>
  <c r="B4540" i="14"/>
  <c r="A4540" i="14" s="1"/>
  <c r="B3926" i="14"/>
  <c r="A3926" i="14" s="1"/>
  <c r="B4061" i="14"/>
  <c r="A4061" i="14" s="1"/>
  <c r="B4188" i="14"/>
  <c r="A4188" i="14" s="1"/>
  <c r="B4498" i="14"/>
  <c r="A4498" i="14" s="1"/>
  <c r="B3828" i="14"/>
  <c r="A3828" i="14" s="1"/>
  <c r="B3972" i="14"/>
  <c r="A3972" i="14" s="1"/>
  <c r="B4135" i="14"/>
  <c r="A4135" i="14" s="1"/>
  <c r="B4471" i="14"/>
  <c r="A4471" i="14" s="1"/>
  <c r="B3986" i="14"/>
  <c r="A3986" i="14" s="1"/>
  <c r="B4109" i="14"/>
  <c r="A4109" i="14" s="1"/>
  <c r="B4217" i="14"/>
  <c r="A4217" i="14" s="1"/>
  <c r="B4393" i="14"/>
  <c r="A4393" i="14" s="1"/>
  <c r="B3676" i="14"/>
  <c r="A3676" i="14" s="1"/>
  <c r="B3777" i="14"/>
  <c r="A3777" i="14" s="1"/>
  <c r="B3921" i="14"/>
  <c r="A3921" i="14" s="1"/>
  <c r="B4070" i="14"/>
  <c r="A4070" i="14" s="1"/>
  <c r="B4266" i="14"/>
  <c r="A4266" i="14" s="1"/>
  <c r="B4259" i="14"/>
  <c r="A4259" i="14" s="1"/>
  <c r="B4331" i="14"/>
  <c r="A4331" i="14" s="1"/>
  <c r="B4410" i="14"/>
  <c r="A4410" i="14" s="1"/>
  <c r="B4551" i="14"/>
  <c r="A4551" i="14" s="1"/>
  <c r="B4290" i="14"/>
  <c r="A4290" i="14" s="1"/>
  <c r="B4362" i="14"/>
  <c r="A4362" i="14" s="1"/>
  <c r="B4464" i="14"/>
  <c r="A4464" i="14" s="1"/>
  <c r="B4655" i="14"/>
  <c r="A4655" i="14" s="1"/>
  <c r="B4438" i="14"/>
  <c r="A4438" i="14" s="1"/>
  <c r="B4897" i="14"/>
  <c r="A4897" i="14" s="1"/>
  <c r="B4609" i="14"/>
  <c r="A4609" i="14" s="1"/>
  <c r="B4439" i="14"/>
  <c r="A4439" i="14" s="1"/>
  <c r="B4568" i="14"/>
  <c r="A4568" i="14" s="1"/>
  <c r="B4310" i="14"/>
  <c r="A4310" i="14" s="1"/>
  <c r="B4382" i="14"/>
  <c r="A4382" i="14" s="1"/>
  <c r="B4533" i="14"/>
  <c r="A4533" i="14" s="1"/>
  <c r="B4985" i="14"/>
  <c r="A4985" i="14" s="1"/>
  <c r="B4474" i="14"/>
  <c r="A4474" i="14" s="1"/>
  <c r="B4720" i="14"/>
  <c r="A4720" i="14" s="1"/>
  <c r="B4353" i="14"/>
  <c r="A4353" i="14" s="1"/>
  <c r="B4454" i="14"/>
  <c r="A4454" i="14" s="1"/>
  <c r="B4871" i="14"/>
  <c r="A4871" i="14" s="1"/>
  <c r="B4468" i="14"/>
  <c r="A4468" i="14" s="1"/>
  <c r="B5000" i="14"/>
  <c r="A5000" i="14" s="1"/>
  <c r="B4409" i="14"/>
  <c r="A4409" i="14" s="1"/>
  <c r="B4560" i="14"/>
  <c r="A4560" i="14" s="1"/>
  <c r="B5503" i="14"/>
  <c r="A5503" i="14" s="1"/>
  <c r="B4686" i="14"/>
  <c r="A4686" i="14" s="1"/>
  <c r="B4830" i="14"/>
  <c r="A4830" i="14" s="1"/>
  <c r="B4975" i="14"/>
  <c r="A4975" i="14" s="1"/>
  <c r="B5199" i="14"/>
  <c r="A5199" i="14" s="1"/>
  <c r="B5845" i="14"/>
  <c r="A5845" i="14" s="1"/>
  <c r="B4713" i="14"/>
  <c r="A4713" i="14" s="1"/>
  <c r="B4857" i="14"/>
  <c r="A4857" i="14" s="1"/>
  <c r="B5024" i="14"/>
  <c r="A5024" i="14" s="1"/>
  <c r="B5447" i="14"/>
  <c r="A5447" i="14" s="1"/>
  <c r="B4793" i="14"/>
  <c r="A4793" i="14" s="1"/>
  <c r="B4937" i="14"/>
  <c r="A4937" i="14" s="1"/>
  <c r="B5241" i="14"/>
  <c r="A5241" i="14" s="1"/>
  <c r="B4630" i="14"/>
  <c r="A4630" i="14" s="1"/>
  <c r="B4774" i="14"/>
  <c r="A4774" i="14" s="1"/>
  <c r="B4918" i="14"/>
  <c r="A4918" i="14" s="1"/>
  <c r="B5054" i="14"/>
  <c r="A5054" i="14" s="1"/>
  <c r="B5559" i="14"/>
  <c r="A5559" i="14" s="1"/>
  <c r="B4555" i="14"/>
  <c r="A4555" i="14" s="1"/>
  <c r="B4670" i="14"/>
  <c r="A4670" i="14" s="1"/>
  <c r="B4814" i="14"/>
  <c r="A4814" i="14" s="1"/>
  <c r="B4958" i="14"/>
  <c r="A4958" i="14" s="1"/>
  <c r="B5145" i="14"/>
  <c r="A5145" i="14" s="1"/>
  <c r="B5566" i="14"/>
  <c r="A5566" i="14" s="1"/>
  <c r="B4690" i="14"/>
  <c r="A4690" i="14" s="1"/>
  <c r="B4834" i="14"/>
  <c r="A4834" i="14" s="1"/>
  <c r="B4972" i="14"/>
  <c r="A4972" i="14" s="1"/>
  <c r="B5249" i="14"/>
  <c r="A5249" i="14" s="1"/>
  <c r="B4574" i="14"/>
  <c r="A4574" i="14" s="1"/>
  <c r="B4710" i="14"/>
  <c r="A4710" i="14" s="1"/>
  <c r="B4854" i="14"/>
  <c r="A4854" i="14" s="1"/>
  <c r="B4996" i="14"/>
  <c r="A4996" i="14" s="1"/>
  <c r="B5350" i="14"/>
  <c r="A5350" i="14" s="1"/>
  <c r="B4678" i="14"/>
  <c r="A4678" i="14" s="1"/>
  <c r="B4822" i="14"/>
  <c r="A4822" i="14" s="1"/>
  <c r="B4966" i="14"/>
  <c r="A4966" i="14" s="1"/>
  <c r="B5150" i="14"/>
  <c r="A5150" i="14" s="1"/>
  <c r="B5575" i="14"/>
  <c r="A5575" i="14" s="1"/>
  <c r="B4672" i="14"/>
  <c r="A4672" i="14" s="1"/>
  <c r="B4816" i="14"/>
  <c r="A4816" i="14" s="1"/>
  <c r="B4960" i="14"/>
  <c r="A4960" i="14" s="1"/>
  <c r="B5225" i="14"/>
  <c r="A5225" i="14" s="1"/>
  <c r="B4620" i="14"/>
  <c r="A4620" i="14" s="1"/>
  <c r="B4764" i="14"/>
  <c r="A4764" i="14" s="1"/>
  <c r="B4908" i="14"/>
  <c r="A4908" i="14" s="1"/>
  <c r="B5023" i="14"/>
  <c r="A5023" i="14" s="1"/>
  <c r="B5535" i="14"/>
  <c r="A5535" i="14" s="1"/>
  <c r="B5161" i="14"/>
  <c r="A5161" i="14" s="1"/>
  <c r="B5261" i="14"/>
  <c r="A5261" i="14" s="1"/>
  <c r="B5357" i="14"/>
  <c r="A5357" i="14" s="1"/>
  <c r="B5453" i="14"/>
  <c r="A5453" i="14" s="1"/>
  <c r="B5549" i="14"/>
  <c r="A5549" i="14" s="1"/>
  <c r="B5680" i="14"/>
  <c r="A5680" i="14" s="1"/>
  <c r="B6117" i="14"/>
  <c r="A6117" i="14" s="1"/>
  <c r="B5083" i="14"/>
  <c r="A5083" i="14" s="1"/>
  <c r="B5222" i="14"/>
  <c r="A5222" i="14" s="1"/>
  <c r="B5366" i="14"/>
  <c r="A5366" i="14" s="1"/>
  <c r="B5510" i="14"/>
  <c r="A5510" i="14" s="1"/>
  <c r="B5656" i="14"/>
  <c r="A5656" i="14" s="1"/>
  <c r="B5065" i="14"/>
  <c r="A5065" i="14" s="1"/>
  <c r="B5208" i="14"/>
  <c r="A5208" i="14" s="1"/>
  <c r="B5352" i="14"/>
  <c r="A5352" i="14" s="1"/>
  <c r="B5496" i="14"/>
  <c r="A5496" i="14" s="1"/>
  <c r="B5638" i="14"/>
  <c r="A5638" i="14" s="1"/>
  <c r="B5974" i="14"/>
  <c r="A5974" i="14" s="1"/>
  <c r="B5272" i="14"/>
  <c r="A5272" i="14" s="1"/>
  <c r="B5560" i="14"/>
  <c r="A5560" i="14" s="1"/>
  <c r="B5879" i="14"/>
  <c r="A5879" i="14" s="1"/>
  <c r="B5433" i="14"/>
  <c r="A5433" i="14" s="1"/>
  <c r="B5529" i="14"/>
  <c r="A5529" i="14" s="1"/>
  <c r="B5640" i="14"/>
  <c r="A5640" i="14" s="1"/>
  <c r="B5832" i="14"/>
  <c r="A5832" i="14" s="1"/>
  <c r="B5226" i="14"/>
  <c r="A5226" i="14" s="1"/>
  <c r="B5234" i="14"/>
  <c r="A5234" i="14" s="1"/>
  <c r="B5378" i="14"/>
  <c r="A5378" i="14" s="1"/>
  <c r="B5522" i="14"/>
  <c r="A5522" i="14" s="1"/>
  <c r="B5703" i="14"/>
  <c r="A5703" i="14" s="1"/>
  <c r="B6146" i="14"/>
  <c r="A6146" i="14" s="1"/>
  <c r="B5242" i="14"/>
  <c r="A5242" i="14" s="1"/>
  <c r="B5530" i="14"/>
  <c r="A5530" i="14" s="1"/>
  <c r="B5754" i="14"/>
  <c r="A5754" i="14" s="1"/>
  <c r="B5094" i="14"/>
  <c r="A5094" i="14" s="1"/>
  <c r="B5219" i="14"/>
  <c r="A5219" i="14" s="1"/>
  <c r="B5315" i="14"/>
  <c r="A5315" i="14" s="1"/>
  <c r="B5411" i="14"/>
  <c r="A5411" i="14" s="1"/>
  <c r="B5507" i="14"/>
  <c r="A5507" i="14" s="1"/>
  <c r="B5603" i="14"/>
  <c r="A5603" i="14" s="1"/>
  <c r="B5925" i="14"/>
  <c r="A5925" i="14" s="1"/>
  <c r="B5134" i="14"/>
  <c r="A5134" i="14" s="1"/>
  <c r="B5276" i="14"/>
  <c r="A5276" i="14" s="1"/>
  <c r="B5420" i="14"/>
  <c r="A5420" i="14" s="1"/>
  <c r="B5564" i="14"/>
  <c r="A5564" i="14" s="1"/>
  <c r="B5773" i="14"/>
  <c r="A5773" i="14" s="1"/>
  <c r="B5212" i="14"/>
  <c r="A5212" i="14" s="1"/>
  <c r="B5500" i="14"/>
  <c r="A5500" i="14" s="1"/>
  <c r="B5707" i="14"/>
  <c r="A5707" i="14" s="1"/>
  <c r="B6252" i="14"/>
  <c r="A6252" i="14" s="1"/>
  <c r="B5723" i="14"/>
  <c r="A5723" i="14" s="1"/>
  <c r="B5795" i="14"/>
  <c r="A5795" i="14" s="1"/>
  <c r="B5868" i="14"/>
  <c r="A5868" i="14" s="1"/>
  <c r="B5964" i="14"/>
  <c r="A5964" i="14" s="1"/>
  <c r="B6115" i="14"/>
  <c r="A6115" i="14" s="1"/>
  <c r="B5869" i="14"/>
  <c r="A5869" i="14" s="1"/>
  <c r="B6014" i="14"/>
  <c r="A6014" i="14" s="1"/>
  <c r="B6504" i="14"/>
  <c r="A6504" i="14" s="1"/>
  <c r="B6017" i="14"/>
  <c r="A6017" i="14" s="1"/>
  <c r="B6223" i="14"/>
  <c r="A6223" i="14" s="1"/>
  <c r="B5648" i="14"/>
  <c r="A5648" i="14" s="1"/>
  <c r="B5720" i="14"/>
  <c r="A5720" i="14" s="1"/>
  <c r="B5792" i="14"/>
  <c r="A5792" i="14" s="1"/>
  <c r="B5872" i="14"/>
  <c r="A5872" i="14" s="1"/>
  <c r="B5968" i="14"/>
  <c r="A5968" i="14" s="1"/>
  <c r="B6150" i="14"/>
  <c r="A6150" i="14" s="1"/>
  <c r="B5897" i="14"/>
  <c r="A5897" i="14" s="1"/>
  <c r="B6027" i="14"/>
  <c r="A6027" i="14" s="1"/>
  <c r="B6676" i="14"/>
  <c r="A6676" i="14" s="1"/>
  <c r="B5781" i="14"/>
  <c r="A5781" i="14" s="1"/>
  <c r="B5853" i="14"/>
  <c r="A5853" i="14" s="1"/>
  <c r="B6099" i="14"/>
  <c r="A6099" i="14" s="1"/>
  <c r="B5874" i="14"/>
  <c r="A5874" i="14" s="1"/>
  <c r="B5970" i="14"/>
  <c r="A5970" i="14" s="1"/>
  <c r="B6139" i="14"/>
  <c r="A6139" i="14" s="1"/>
  <c r="B5818" i="14"/>
  <c r="A5818" i="14" s="1"/>
  <c r="B5915" i="14"/>
  <c r="A5915" i="14" s="1"/>
  <c r="B6102" i="14"/>
  <c r="A6102" i="14" s="1"/>
  <c r="B5883" i="14"/>
  <c r="A5883" i="14" s="1"/>
  <c r="B6126" i="14"/>
  <c r="A6126" i="14" s="1"/>
  <c r="B6040" i="14"/>
  <c r="A6040" i="14" s="1"/>
  <c r="B6120" i="14"/>
  <c r="A6120" i="14" s="1"/>
  <c r="B6206" i="14"/>
  <c r="A6206" i="14" s="1"/>
  <c r="B6576" i="14"/>
  <c r="A6576" i="14" s="1"/>
  <c r="B6142" i="14"/>
  <c r="A6142" i="14" s="1"/>
  <c r="B6577" i="14"/>
  <c r="A6577" i="14" s="1"/>
  <c r="B6166" i="14"/>
  <c r="A6166" i="14" s="1"/>
  <c r="B6360" i="14"/>
  <c r="A6360" i="14" s="1"/>
  <c r="B7003" i="14"/>
  <c r="A7003" i="14" s="1"/>
  <c r="B6061" i="14"/>
  <c r="A6061" i="14" s="1"/>
  <c r="B6152" i="14"/>
  <c r="A6152" i="14" s="1"/>
  <c r="B6239" i="14"/>
  <c r="A6239" i="14" s="1"/>
  <c r="B6684" i="14"/>
  <c r="A6684" i="14" s="1"/>
  <c r="B6282" i="14"/>
  <c r="A6282" i="14" s="1"/>
  <c r="B6755" i="14"/>
  <c r="A6755" i="14" s="1"/>
  <c r="B6293" i="14"/>
  <c r="A6293" i="14" s="1"/>
  <c r="B6492" i="14"/>
  <c r="A6492" i="14" s="1"/>
  <c r="B6257" i="14"/>
  <c r="A6257" i="14" s="1"/>
  <c r="B6403" i="14"/>
  <c r="A6403" i="14" s="1"/>
  <c r="B6956" i="14"/>
  <c r="A6956" i="14" s="1"/>
  <c r="B6248" i="14"/>
  <c r="A6248" i="14" s="1"/>
  <c r="B6805" i="14"/>
  <c r="A6805" i="14" s="1"/>
  <c r="B6295" i="14"/>
  <c r="A6295" i="14" s="1"/>
  <c r="B6545" i="14"/>
  <c r="A6545" i="14" s="1"/>
  <c r="B6254" i="14"/>
  <c r="A6254" i="14" s="1"/>
  <c r="B6326" i="14"/>
  <c r="A6326" i="14" s="1"/>
  <c r="B6413" i="14"/>
  <c r="A6413" i="14" s="1"/>
  <c r="B6557" i="14"/>
  <c r="A6557" i="14" s="1"/>
  <c r="B6794" i="14"/>
  <c r="A6794" i="14" s="1"/>
  <c r="B7291" i="14"/>
  <c r="A7291" i="14" s="1"/>
  <c r="B6506" i="14"/>
  <c r="A6506" i="14" s="1"/>
  <c r="B6695" i="14"/>
  <c r="A6695" i="14" s="1"/>
  <c r="B6872" i="14"/>
  <c r="A6872" i="14" s="1"/>
  <c r="B7315" i="14"/>
  <c r="A7315" i="14" s="1"/>
  <c r="B6316" i="14"/>
  <c r="A6316" i="14" s="1"/>
  <c r="B6389" i="14"/>
  <c r="A6389" i="14" s="1"/>
  <c r="B6639" i="14"/>
  <c r="A6639" i="14" s="1"/>
  <c r="B6985" i="14"/>
  <c r="A6985" i="14" s="1"/>
  <c r="B6540" i="14"/>
  <c r="A6540" i="14" s="1"/>
  <c r="B6757" i="14"/>
  <c r="A6757" i="14" s="1"/>
  <c r="B6416" i="14"/>
  <c r="A6416" i="14" s="1"/>
  <c r="B6729" i="14"/>
  <c r="A6729" i="14" s="1"/>
  <c r="B6515" i="14"/>
  <c r="A6515" i="14" s="1"/>
  <c r="B6841" i="14"/>
  <c r="A6841" i="14" s="1"/>
  <c r="B6602" i="14"/>
  <c r="A6602" i="14" s="1"/>
  <c r="B6888" i="14"/>
  <c r="A6888" i="14" s="1"/>
  <c r="B6503" i="14"/>
  <c r="A6503" i="14" s="1"/>
  <c r="B7019" i="14"/>
  <c r="A7019" i="14" s="1"/>
  <c r="B6438" i="14"/>
  <c r="A6438" i="14" s="1"/>
  <c r="B6741" i="14"/>
  <c r="A6741" i="14" s="1"/>
  <c r="B7021" i="14"/>
  <c r="A7021" i="14" s="1"/>
  <c r="B6765" i="14"/>
  <c r="A6765" i="14" s="1"/>
  <c r="B7230" i="14"/>
  <c r="A7230" i="14" s="1"/>
  <c r="B7194" i="14"/>
  <c r="A7194" i="14" s="1"/>
  <c r="B6935" i="14"/>
  <c r="A6935" i="14" s="1"/>
  <c r="B6984" i="14"/>
  <c r="A6984" i="14" s="1"/>
  <c r="B7163" i="14"/>
  <c r="A7163" i="14" s="1"/>
  <c r="B7133" i="14"/>
  <c r="A7133" i="14" s="1"/>
  <c r="B7157" i="14"/>
  <c r="A7157" i="14" s="1"/>
  <c r="B7318" i="14"/>
  <c r="A7318" i="14" s="1"/>
  <c r="B7364" i="14"/>
  <c r="A7364" i="14" s="1"/>
  <c r="B7425" i="14"/>
  <c r="A7425" i="14" s="1"/>
  <c r="B7406" i="14"/>
  <c r="A7406" i="14" s="1"/>
  <c r="B8005" i="14"/>
  <c r="A8005" i="14" s="1"/>
  <c r="B7820" i="14"/>
  <c r="A7820" i="14" s="1"/>
  <c r="B7765" i="14"/>
  <c r="A7765" i="14" s="1"/>
  <c r="B8019" i="14"/>
  <c r="A8019" i="14" s="1"/>
  <c r="B7612" i="14"/>
  <c r="A7612" i="14" s="1"/>
  <c r="B7895" i="14"/>
  <c r="A7895" i="14" s="1"/>
  <c r="B7760" i="14"/>
  <c r="A7760" i="14" s="1"/>
  <c r="B8078" i="14"/>
  <c r="A8078" i="14" s="1"/>
  <c r="B7922" i="14"/>
  <c r="A7922" i="14" s="1"/>
  <c r="B5250" i="14"/>
  <c r="A5250" i="14" s="1"/>
  <c r="B5394" i="14"/>
  <c r="A5394" i="14" s="1"/>
  <c r="B5538" i="14"/>
  <c r="A5538" i="14" s="1"/>
  <c r="B5718" i="14"/>
  <c r="A5718" i="14" s="1"/>
  <c r="B6222" i="14"/>
  <c r="A6222" i="14" s="1"/>
  <c r="B5266" i="14"/>
  <c r="A5266" i="14" s="1"/>
  <c r="B5554" i="14"/>
  <c r="A5554" i="14" s="1"/>
  <c r="B5772" i="14"/>
  <c r="A5772" i="14" s="1"/>
  <c r="B5107" i="14"/>
  <c r="A5107" i="14" s="1"/>
  <c r="B5227" i="14"/>
  <c r="A5227" i="14" s="1"/>
  <c r="B5323" i="14"/>
  <c r="A5323" i="14" s="1"/>
  <c r="B5419" i="14"/>
  <c r="A5419" i="14" s="1"/>
  <c r="B5515" i="14"/>
  <c r="A5515" i="14" s="1"/>
  <c r="B5611" i="14"/>
  <c r="A5611" i="14" s="1"/>
  <c r="B6063" i="14"/>
  <c r="A6063" i="14" s="1"/>
  <c r="B5147" i="14"/>
  <c r="A5147" i="14" s="1"/>
  <c r="B5292" i="14"/>
  <c r="A5292" i="14" s="1"/>
  <c r="B5436" i="14"/>
  <c r="A5436" i="14" s="1"/>
  <c r="B5580" i="14"/>
  <c r="A5580" i="14" s="1"/>
  <c r="B5791" i="14"/>
  <c r="A5791" i="14" s="1"/>
  <c r="B5236" i="14"/>
  <c r="A5236" i="14" s="1"/>
  <c r="B5524" i="14"/>
  <c r="A5524" i="14" s="1"/>
  <c r="B5722" i="14"/>
  <c r="A5722" i="14" s="1"/>
  <c r="B6445" i="14"/>
  <c r="A6445" i="14" s="1"/>
  <c r="B5729" i="14"/>
  <c r="A5729" i="14" s="1"/>
  <c r="B5801" i="14"/>
  <c r="A5801" i="14" s="1"/>
  <c r="B5876" i="14"/>
  <c r="A5876" i="14" s="1"/>
  <c r="B5972" i="14"/>
  <c r="A5972" i="14" s="1"/>
  <c r="B6128" i="14"/>
  <c r="A6128" i="14" s="1"/>
  <c r="B5885" i="14"/>
  <c r="A5885" i="14" s="1"/>
  <c r="B6023" i="14"/>
  <c r="A6023" i="14" s="1"/>
  <c r="B6612" i="14"/>
  <c r="A6612" i="14" s="1"/>
  <c r="B6026" i="14"/>
  <c r="A6026" i="14" s="1"/>
  <c r="B6289" i="14"/>
  <c r="A6289" i="14" s="1"/>
  <c r="B5654" i="14"/>
  <c r="A5654" i="14" s="1"/>
  <c r="B5726" i="14"/>
  <c r="A5726" i="14" s="1"/>
  <c r="B5798" i="14"/>
  <c r="A5798" i="14" s="1"/>
  <c r="B5880" i="14"/>
  <c r="A5880" i="14" s="1"/>
  <c r="B5976" i="14"/>
  <c r="A5976" i="14" s="1"/>
  <c r="B6182" i="14"/>
  <c r="A6182" i="14" s="1"/>
  <c r="B5905" i="14"/>
  <c r="A5905" i="14" s="1"/>
  <c r="B6057" i="14"/>
  <c r="A6057" i="14" s="1"/>
  <c r="B6824" i="14"/>
  <c r="A6824" i="14" s="1"/>
  <c r="B5787" i="14"/>
  <c r="A5787" i="14" s="1"/>
  <c r="B5859" i="14"/>
  <c r="A5859" i="14" s="1"/>
  <c r="B6111" i="14"/>
  <c r="A6111" i="14" s="1"/>
  <c r="B5882" i="14"/>
  <c r="A5882" i="14" s="1"/>
  <c r="B5978" i="14"/>
  <c r="A5978" i="14" s="1"/>
  <c r="B6153" i="14"/>
  <c r="A6153" i="14" s="1"/>
  <c r="B5824" i="14"/>
  <c r="A5824" i="14" s="1"/>
  <c r="B5923" i="14"/>
  <c r="A5923" i="14" s="1"/>
  <c r="B6112" i="14"/>
  <c r="A6112" i="14" s="1"/>
  <c r="B5907" i="14"/>
  <c r="A5907" i="14" s="1"/>
  <c r="B6140" i="14"/>
  <c r="A6140" i="14" s="1"/>
  <c r="B6046" i="14"/>
  <c r="A6046" i="14" s="1"/>
  <c r="B6127" i="14"/>
  <c r="A6127" i="14" s="1"/>
  <c r="B6213" i="14"/>
  <c r="A6213" i="14" s="1"/>
  <c r="B6604" i="14"/>
  <c r="A6604" i="14" s="1"/>
  <c r="B6178" i="14"/>
  <c r="A6178" i="14" s="1"/>
  <c r="B6637" i="14"/>
  <c r="A6637" i="14" s="1"/>
  <c r="B6202" i="14"/>
  <c r="A6202" i="14" s="1"/>
  <c r="B6372" i="14"/>
  <c r="A6372" i="14" s="1"/>
  <c r="B7112" i="14"/>
  <c r="A7112" i="14" s="1"/>
  <c r="B6067" i="14"/>
  <c r="A6067" i="14" s="1"/>
  <c r="B6159" i="14"/>
  <c r="A6159" i="14" s="1"/>
  <c r="B6246" i="14"/>
  <c r="A6246" i="14" s="1"/>
  <c r="B6716" i="14"/>
  <c r="A6716" i="14" s="1"/>
  <c r="B6291" i="14"/>
  <c r="A6291" i="14" s="1"/>
  <c r="B6836" i="14"/>
  <c r="A6836" i="14" s="1"/>
  <c r="B6303" i="14"/>
  <c r="A6303" i="14" s="1"/>
  <c r="B6512" i="14"/>
  <c r="A6512" i="14" s="1"/>
  <c r="B6265" i="14"/>
  <c r="A6265" i="14" s="1"/>
  <c r="B6453" i="14"/>
  <c r="A6453" i="14" s="1"/>
  <c r="B7048" i="14"/>
  <c r="A7048" i="14" s="1"/>
  <c r="B6294" i="14"/>
  <c r="A6294" i="14" s="1"/>
  <c r="B6847" i="14"/>
  <c r="A6847" i="14" s="1"/>
  <c r="B6306" i="14"/>
  <c r="A6306" i="14" s="1"/>
  <c r="B6571" i="14"/>
  <c r="A6571" i="14" s="1"/>
  <c r="B6260" i="14"/>
  <c r="A6260" i="14" s="1"/>
  <c r="B6332" i="14"/>
  <c r="A6332" i="14" s="1"/>
  <c r="B6426" i="14"/>
  <c r="A6426" i="14" s="1"/>
  <c r="B6570" i="14"/>
  <c r="A6570" i="14" s="1"/>
  <c r="B6835" i="14"/>
  <c r="A6835" i="14" s="1"/>
  <c r="B7394" i="14"/>
  <c r="A7394" i="14" s="1"/>
  <c r="B6519" i="14"/>
  <c r="A6519" i="14" s="1"/>
  <c r="B6719" i="14"/>
  <c r="A6719" i="14" s="1"/>
  <c r="B6882" i="14"/>
  <c r="A6882" i="14" s="1"/>
  <c r="B6250" i="14"/>
  <c r="A6250" i="14" s="1"/>
  <c r="B6322" i="14"/>
  <c r="A6322" i="14" s="1"/>
  <c r="B6415" i="14"/>
  <c r="A6415" i="14" s="1"/>
  <c r="B6663" i="14"/>
  <c r="A6663" i="14" s="1"/>
  <c r="B7031" i="14"/>
  <c r="A7031" i="14" s="1"/>
  <c r="B6566" i="14"/>
  <c r="A6566" i="14" s="1"/>
  <c r="B6768" i="14"/>
  <c r="A6768" i="14" s="1"/>
  <c r="B6449" i="14"/>
  <c r="A6449" i="14" s="1"/>
  <c r="B6749" i="14"/>
  <c r="A6749" i="14" s="1"/>
  <c r="B6528" i="14"/>
  <c r="A6528" i="14" s="1"/>
  <c r="B6853" i="14"/>
  <c r="A6853" i="14" s="1"/>
  <c r="B6610" i="14"/>
  <c r="A6610" i="14" s="1"/>
  <c r="B6902" i="14"/>
  <c r="A6902" i="14" s="1"/>
  <c r="B6516" i="14"/>
  <c r="A6516" i="14" s="1"/>
  <c r="B7045" i="14"/>
  <c r="A7045" i="14" s="1"/>
  <c r="B6451" i="14"/>
  <c r="A6451" i="14" s="1"/>
  <c r="B6762" i="14"/>
  <c r="A6762" i="14" s="1"/>
  <c r="B7029" i="14"/>
  <c r="A7029" i="14" s="1"/>
  <c r="B6777" i="14"/>
  <c r="A6777" i="14" s="1"/>
  <c r="B7295" i="14"/>
  <c r="A7295" i="14" s="1"/>
  <c r="B7259" i="14"/>
  <c r="A7259" i="14" s="1"/>
  <c r="B6951" i="14"/>
  <c r="A6951" i="14" s="1"/>
  <c r="B7016" i="14"/>
  <c r="A7016" i="14" s="1"/>
  <c r="B7209" i="14"/>
  <c r="A7209" i="14" s="1"/>
  <c r="B7176" i="14"/>
  <c r="A7176" i="14" s="1"/>
  <c r="B7171" i="14"/>
  <c r="A7171" i="14" s="1"/>
  <c r="B7336" i="14"/>
  <c r="A7336" i="14" s="1"/>
  <c r="B7400" i="14"/>
  <c r="A7400" i="14" s="1"/>
  <c r="B7464" i="14"/>
  <c r="A7464" i="14" s="1"/>
  <c r="B7420" i="14"/>
  <c r="A7420" i="14" s="1"/>
  <c r="B7275" i="14"/>
  <c r="A7275" i="14" s="1"/>
  <c r="B7557" i="14"/>
  <c r="A7557" i="14" s="1"/>
  <c r="B8093" i="14"/>
  <c r="A8093" i="14" s="1"/>
  <c r="B7502" i="14"/>
  <c r="A7502" i="14" s="1"/>
  <c r="B7702" i="14"/>
  <c r="A7702" i="14" s="1"/>
  <c r="B7967" i="14"/>
  <c r="A7967" i="14" s="1"/>
  <c r="B7872" i="14"/>
  <c r="A7872" i="14" s="1"/>
  <c r="B7711" i="14"/>
  <c r="A7711" i="14" s="1"/>
  <c r="B8035" i="14"/>
  <c r="A8035" i="14" s="1"/>
  <c r="B5258" i="14"/>
  <c r="A5258" i="14" s="1"/>
  <c r="B5402" i="14"/>
  <c r="A5402" i="14" s="1"/>
  <c r="B5546" i="14"/>
  <c r="A5546" i="14" s="1"/>
  <c r="B5734" i="14"/>
  <c r="A5734" i="14" s="1"/>
  <c r="B6381" i="14"/>
  <c r="A6381" i="14" s="1"/>
  <c r="B5290" i="14"/>
  <c r="A5290" i="14" s="1"/>
  <c r="B5578" i="14"/>
  <c r="A5578" i="14" s="1"/>
  <c r="B5790" i="14"/>
  <c r="A5790" i="14" s="1"/>
  <c r="B5114" i="14"/>
  <c r="A5114" i="14" s="1"/>
  <c r="B5235" i="14"/>
  <c r="A5235" i="14" s="1"/>
  <c r="B5331" i="14"/>
  <c r="A5331" i="14" s="1"/>
  <c r="B5427" i="14"/>
  <c r="A5427" i="14" s="1"/>
  <c r="B5523" i="14"/>
  <c r="A5523" i="14" s="1"/>
  <c r="B5622" i="14"/>
  <c r="A5622" i="14" s="1"/>
  <c r="B6105" i="14"/>
  <c r="A6105" i="14" s="1"/>
  <c r="B5160" i="14"/>
  <c r="A5160" i="14" s="1"/>
  <c r="B5300" i="14"/>
  <c r="A5300" i="14" s="1"/>
  <c r="B5444" i="14"/>
  <c r="A5444" i="14" s="1"/>
  <c r="B5588" i="14"/>
  <c r="A5588" i="14" s="1"/>
  <c r="B5863" i="14"/>
  <c r="A5863" i="14" s="1"/>
  <c r="B5260" i="14"/>
  <c r="A5260" i="14" s="1"/>
  <c r="B5548" i="14"/>
  <c r="A5548" i="14" s="1"/>
  <c r="B5740" i="14"/>
  <c r="A5740" i="14" s="1"/>
  <c r="B5663" i="14"/>
  <c r="A5663" i="14" s="1"/>
  <c r="B5735" i="14"/>
  <c r="A5735" i="14" s="1"/>
  <c r="B5807" i="14"/>
  <c r="A5807" i="14" s="1"/>
  <c r="B5884" i="14"/>
  <c r="A5884" i="14" s="1"/>
  <c r="B5980" i="14"/>
  <c r="A5980" i="14" s="1"/>
  <c r="B6143" i="14"/>
  <c r="A6143" i="14" s="1"/>
  <c r="B5893" i="14"/>
  <c r="A5893" i="14" s="1"/>
  <c r="B6032" i="14"/>
  <c r="A6032" i="14" s="1"/>
  <c r="B6743" i="14"/>
  <c r="A6743" i="14" s="1"/>
  <c r="B6045" i="14"/>
  <c r="A6045" i="14" s="1"/>
  <c r="B6384" i="14"/>
  <c r="A6384" i="14" s="1"/>
  <c r="B5660" i="14"/>
  <c r="A5660" i="14" s="1"/>
  <c r="B5732" i="14"/>
  <c r="A5732" i="14" s="1"/>
  <c r="B5804" i="14"/>
  <c r="A5804" i="14" s="1"/>
  <c r="B5888" i="14"/>
  <c r="A5888" i="14" s="1"/>
  <c r="B5984" i="14"/>
  <c r="A5984" i="14" s="1"/>
  <c r="B6204" i="14"/>
  <c r="A6204" i="14" s="1"/>
  <c r="B5921" i="14"/>
  <c r="A5921" i="14" s="1"/>
  <c r="B6068" i="14"/>
  <c r="A6068" i="14" s="1"/>
  <c r="B7104" i="14"/>
  <c r="A7104" i="14" s="1"/>
  <c r="B5793" i="14"/>
  <c r="A5793" i="14" s="1"/>
  <c r="B5889" i="14"/>
  <c r="A5889" i="14" s="1"/>
  <c r="B6122" i="14"/>
  <c r="A6122" i="14" s="1"/>
  <c r="B5890" i="14"/>
  <c r="A5890" i="14" s="1"/>
  <c r="B5986" i="14"/>
  <c r="A5986" i="14" s="1"/>
  <c r="B6169" i="14"/>
  <c r="A6169" i="14" s="1"/>
  <c r="B5830" i="14"/>
  <c r="A5830" i="14" s="1"/>
  <c r="B5939" i="14"/>
  <c r="A5939" i="14" s="1"/>
  <c r="B6154" i="14"/>
  <c r="A6154" i="14" s="1"/>
  <c r="B5931" i="14"/>
  <c r="A5931" i="14" s="1"/>
  <c r="B6155" i="14"/>
  <c r="A6155" i="14" s="1"/>
  <c r="B6052" i="14"/>
  <c r="A6052" i="14" s="1"/>
  <c r="B6134" i="14"/>
  <c r="A6134" i="14" s="1"/>
  <c r="B6221" i="14"/>
  <c r="A6221" i="14" s="1"/>
  <c r="B6636" i="14"/>
  <c r="A6636" i="14" s="1"/>
  <c r="B6214" i="14"/>
  <c r="A6214" i="14" s="1"/>
  <c r="B6669" i="14"/>
  <c r="A6669" i="14" s="1"/>
  <c r="B6238" i="14"/>
  <c r="A6238" i="14" s="1"/>
  <c r="B6427" i="14"/>
  <c r="A6427" i="14" s="1"/>
  <c r="B7252" i="14"/>
  <c r="A7252" i="14" s="1"/>
  <c r="B6073" i="14"/>
  <c r="A6073" i="14" s="1"/>
  <c r="B6167" i="14"/>
  <c r="A6167" i="14" s="1"/>
  <c r="B6386" i="14"/>
  <c r="A6386" i="14" s="1"/>
  <c r="B6752" i="14"/>
  <c r="A6752" i="14" s="1"/>
  <c r="B6387" i="14"/>
  <c r="A6387" i="14" s="1"/>
  <c r="B6880" i="14"/>
  <c r="A6880" i="14" s="1"/>
  <c r="B6315" i="14"/>
  <c r="A6315" i="14" s="1"/>
  <c r="B6538" i="14"/>
  <c r="A6538" i="14" s="1"/>
  <c r="B6275" i="14"/>
  <c r="A6275" i="14" s="1"/>
  <c r="B6473" i="14"/>
  <c r="A6473" i="14" s="1"/>
  <c r="B7169" i="14"/>
  <c r="A7169" i="14" s="1"/>
  <c r="B6417" i="14"/>
  <c r="A6417" i="14" s="1"/>
  <c r="B6894" i="14"/>
  <c r="A6894" i="14" s="1"/>
  <c r="B6318" i="14"/>
  <c r="A6318" i="14" s="1"/>
  <c r="B6598" i="14"/>
  <c r="A6598" i="14" s="1"/>
  <c r="B6266" i="14"/>
  <c r="A6266" i="14" s="1"/>
  <c r="B6338" i="14"/>
  <c r="A6338" i="14" s="1"/>
  <c r="B6439" i="14"/>
  <c r="A6439" i="14" s="1"/>
  <c r="B6583" i="14"/>
  <c r="A6583" i="14" s="1"/>
  <c r="B6868" i="14"/>
  <c r="A6868" i="14" s="1"/>
  <c r="B6388" i="14"/>
  <c r="A6388" i="14" s="1"/>
  <c r="B6532" i="14"/>
  <c r="A6532" i="14" s="1"/>
  <c r="B6727" i="14"/>
  <c r="A6727" i="14" s="1"/>
  <c r="B6925" i="14"/>
  <c r="A6925" i="14" s="1"/>
  <c r="B6256" i="14"/>
  <c r="A6256" i="14" s="1"/>
  <c r="B6328" i="14"/>
  <c r="A6328" i="14" s="1"/>
  <c r="B6428" i="14"/>
  <c r="A6428" i="14" s="1"/>
  <c r="B6679" i="14"/>
  <c r="A6679" i="14" s="1"/>
  <c r="B7116" i="14"/>
  <c r="A7116" i="14" s="1"/>
  <c r="B6579" i="14"/>
  <c r="A6579" i="14" s="1"/>
  <c r="B6779" i="14"/>
  <c r="A6779" i="14" s="1"/>
  <c r="B6475" i="14"/>
  <c r="A6475" i="14" s="1"/>
  <c r="B6799" i="14"/>
  <c r="A6799" i="14" s="1"/>
  <c r="B6554" i="14"/>
  <c r="A6554" i="14" s="1"/>
  <c r="B6875" i="14"/>
  <c r="A6875" i="14" s="1"/>
  <c r="B6626" i="14"/>
  <c r="A6626" i="14" s="1"/>
  <c r="B6932" i="14"/>
  <c r="A6932" i="14" s="1"/>
  <c r="B6542" i="14"/>
  <c r="A6542" i="14" s="1"/>
  <c r="B7102" i="14"/>
  <c r="A7102" i="14" s="1"/>
  <c r="B6477" i="14"/>
  <c r="A6477" i="14" s="1"/>
  <c r="B6891" i="14"/>
  <c r="A6891" i="14" s="1"/>
  <c r="B7047" i="14"/>
  <c r="A7047" i="14" s="1"/>
  <c r="B6813" i="14"/>
  <c r="A6813" i="14" s="1"/>
  <c r="B7742" i="14"/>
  <c r="A7742" i="14" s="1"/>
  <c r="B6736" i="14"/>
  <c r="A6736" i="14" s="1"/>
  <c r="B6999" i="14"/>
  <c r="A6999" i="14" s="1"/>
  <c r="B7119" i="14"/>
  <c r="A7119" i="14" s="1"/>
  <c r="B7044" i="14"/>
  <c r="A7044" i="14" s="1"/>
  <c r="B7013" i="14"/>
  <c r="A7013" i="14" s="1"/>
  <c r="B7244" i="14"/>
  <c r="A7244" i="14" s="1"/>
  <c r="B7474" i="14"/>
  <c r="A7474" i="14" s="1"/>
  <c r="B8074" i="14"/>
  <c r="A8074" i="14" s="1"/>
  <c r="B7089" i="14"/>
  <c r="A7089" i="14" s="1"/>
  <c r="B7714" i="14"/>
  <c r="A7714" i="14" s="1"/>
  <c r="B7293" i="14"/>
  <c r="A7293" i="14" s="1"/>
  <c r="B7789" i="14"/>
  <c r="A7789" i="14" s="1"/>
  <c r="B7448" i="14"/>
  <c r="A7448" i="14" s="1"/>
  <c r="B7520" i="14"/>
  <c r="A7520" i="14" s="1"/>
  <c r="B7758" i="14"/>
  <c r="A7758" i="14" s="1"/>
  <c r="B7991" i="14"/>
  <c r="A7991" i="14" s="1"/>
  <c r="B7904" i="14"/>
  <c r="A7904" i="14" s="1"/>
  <c r="B7739" i="14"/>
  <c r="A7739" i="14" s="1"/>
  <c r="B8089" i="14"/>
  <c r="A8089" i="14" s="1"/>
  <c r="B5126" i="14"/>
  <c r="A5126" i="14" s="1"/>
  <c r="B5274" i="14"/>
  <c r="A5274" i="14" s="1"/>
  <c r="B5418" i="14"/>
  <c r="A5418" i="14" s="1"/>
  <c r="B5562" i="14"/>
  <c r="A5562" i="14" s="1"/>
  <c r="B5752" i="14"/>
  <c r="A5752" i="14" s="1"/>
  <c r="B6775" i="14"/>
  <c r="A6775" i="14" s="1"/>
  <c r="B5314" i="14"/>
  <c r="A5314" i="14" s="1"/>
  <c r="B5602" i="14"/>
  <c r="A5602" i="14" s="1"/>
  <c r="B5809" i="14"/>
  <c r="A5809" i="14" s="1"/>
  <c r="B5127" i="14"/>
  <c r="A5127" i="14" s="1"/>
  <c r="B5243" i="14"/>
  <c r="A5243" i="14" s="1"/>
  <c r="B5339" i="14"/>
  <c r="A5339" i="14" s="1"/>
  <c r="B5435" i="14"/>
  <c r="A5435" i="14" s="1"/>
  <c r="B5531" i="14"/>
  <c r="A5531" i="14" s="1"/>
  <c r="B5632" i="14"/>
  <c r="A5632" i="14" s="1"/>
  <c r="B6158" i="14"/>
  <c r="A6158" i="14" s="1"/>
  <c r="B5173" i="14"/>
  <c r="A5173" i="14" s="1"/>
  <c r="B5316" i="14"/>
  <c r="A5316" i="14" s="1"/>
  <c r="B5460" i="14"/>
  <c r="A5460" i="14" s="1"/>
  <c r="B5604" i="14"/>
  <c r="A5604" i="14" s="1"/>
  <c r="B5894" i="14"/>
  <c r="A5894" i="14" s="1"/>
  <c r="B5284" i="14"/>
  <c r="A5284" i="14" s="1"/>
  <c r="B5572" i="14"/>
  <c r="A5572" i="14" s="1"/>
  <c r="B5758" i="14"/>
  <c r="A5758" i="14" s="1"/>
  <c r="B5669" i="14"/>
  <c r="A5669" i="14" s="1"/>
  <c r="B5741" i="14"/>
  <c r="A5741" i="14" s="1"/>
  <c r="B5813" i="14"/>
  <c r="A5813" i="14" s="1"/>
  <c r="B5892" i="14"/>
  <c r="A5892" i="14" s="1"/>
  <c r="B5988" i="14"/>
  <c r="A5988" i="14" s="1"/>
  <c r="B6157" i="14"/>
  <c r="A6157" i="14" s="1"/>
  <c r="B5909" i="14"/>
  <c r="A5909" i="14" s="1"/>
  <c r="B6042" i="14"/>
  <c r="A6042" i="14" s="1"/>
  <c r="B6921" i="14"/>
  <c r="A6921" i="14" s="1"/>
  <c r="B6056" i="14"/>
  <c r="A6056" i="14" s="1"/>
  <c r="B6446" i="14"/>
  <c r="A6446" i="14" s="1"/>
  <c r="B5666" i="14"/>
  <c r="A5666" i="14" s="1"/>
  <c r="B5738" i="14"/>
  <c r="A5738" i="14" s="1"/>
  <c r="B5810" i="14"/>
  <c r="A5810" i="14" s="1"/>
  <c r="B5896" i="14"/>
  <c r="A5896" i="14" s="1"/>
  <c r="B5992" i="14"/>
  <c r="A5992" i="14" s="1"/>
  <c r="B6229" i="14"/>
  <c r="A6229" i="14" s="1"/>
  <c r="B5929" i="14"/>
  <c r="A5929" i="14" s="1"/>
  <c r="B6078" i="14"/>
  <c r="A6078" i="14" s="1"/>
  <c r="B5727" i="14"/>
  <c r="A5727" i="14" s="1"/>
  <c r="B5799" i="14"/>
  <c r="A5799" i="14" s="1"/>
  <c r="B5913" i="14"/>
  <c r="A5913" i="14" s="1"/>
  <c r="B6137" i="14"/>
  <c r="A6137" i="14" s="1"/>
  <c r="B5898" i="14"/>
  <c r="A5898" i="14" s="1"/>
  <c r="B5994" i="14"/>
  <c r="A5994" i="14" s="1"/>
  <c r="B6187" i="14"/>
  <c r="A6187" i="14" s="1"/>
  <c r="B5836" i="14"/>
  <c r="A5836" i="14" s="1"/>
  <c r="B5947" i="14"/>
  <c r="A5947" i="14" s="1"/>
  <c r="B6171" i="14"/>
  <c r="A6171" i="14" s="1"/>
  <c r="B5955" i="14"/>
  <c r="A5955" i="14" s="1"/>
  <c r="B6172" i="14"/>
  <c r="A6172" i="14" s="1"/>
  <c r="B6058" i="14"/>
  <c r="A6058" i="14" s="1"/>
  <c r="B6141" i="14"/>
  <c r="A6141" i="14" s="1"/>
  <c r="B6228" i="14"/>
  <c r="A6228" i="14" s="1"/>
  <c r="B6668" i="14"/>
  <c r="A6668" i="14" s="1"/>
  <c r="B6251" i="14"/>
  <c r="A6251" i="14" s="1"/>
  <c r="B6816" i="14"/>
  <c r="A6816" i="14" s="1"/>
  <c r="B6253" i="14"/>
  <c r="A6253" i="14" s="1"/>
  <c r="B6466" i="14"/>
  <c r="A6466" i="14" s="1"/>
  <c r="B6007" i="14"/>
  <c r="A6007" i="14" s="1"/>
  <c r="B6079" i="14"/>
  <c r="A6079" i="14" s="1"/>
  <c r="B6174" i="14"/>
  <c r="A6174" i="14" s="1"/>
  <c r="B6399" i="14"/>
  <c r="A6399" i="14" s="1"/>
  <c r="B6793" i="14"/>
  <c r="A6793" i="14" s="1"/>
  <c r="B6400" i="14"/>
  <c r="A6400" i="14" s="1"/>
  <c r="B6940" i="14"/>
  <c r="A6940" i="14" s="1"/>
  <c r="B6327" i="14"/>
  <c r="A6327" i="14" s="1"/>
  <c r="B6622" i="14"/>
  <c r="A6622" i="14" s="1"/>
  <c r="B6283" i="14"/>
  <c r="A6283" i="14" s="1"/>
  <c r="B6517" i="14"/>
  <c r="A6517" i="14" s="1"/>
  <c r="B6183" i="14"/>
  <c r="A6183" i="14" s="1"/>
  <c r="B6437" i="14"/>
  <c r="A6437" i="14" s="1"/>
  <c r="B6961" i="14"/>
  <c r="A6961" i="14" s="1"/>
  <c r="B6330" i="14"/>
  <c r="A6330" i="14" s="1"/>
  <c r="B6630" i="14"/>
  <c r="A6630" i="14" s="1"/>
  <c r="B6272" i="14"/>
  <c r="A6272" i="14" s="1"/>
  <c r="B6344" i="14"/>
  <c r="A6344" i="14" s="1"/>
  <c r="B6452" i="14"/>
  <c r="A6452" i="14" s="1"/>
  <c r="B6605" i="14"/>
  <c r="A6605" i="14" s="1"/>
  <c r="B6893" i="14"/>
  <c r="A6893" i="14" s="1"/>
  <c r="B6395" i="14"/>
  <c r="A6395" i="14" s="1"/>
  <c r="B6539" i="14"/>
  <c r="A6539" i="14" s="1"/>
  <c r="B6737" i="14"/>
  <c r="A6737" i="14" s="1"/>
  <c r="B6945" i="14"/>
  <c r="A6945" i="14" s="1"/>
  <c r="B6262" i="14"/>
  <c r="A6262" i="14" s="1"/>
  <c r="B6334" i="14"/>
  <c r="A6334" i="14" s="1"/>
  <c r="B6441" i="14"/>
  <c r="A6441" i="14" s="1"/>
  <c r="B6687" i="14"/>
  <c r="A6687" i="14" s="1"/>
  <c r="B7322" i="14"/>
  <c r="A7322" i="14" s="1"/>
  <c r="B6600" i="14"/>
  <c r="A6600" i="14" s="1"/>
  <c r="B6829" i="14"/>
  <c r="A6829" i="14" s="1"/>
  <c r="B6488" i="14"/>
  <c r="A6488" i="14" s="1"/>
  <c r="B6886" i="14"/>
  <c r="A6886" i="14" s="1"/>
  <c r="B6609" i="14"/>
  <c r="A6609" i="14" s="1"/>
  <c r="B6949" i="14"/>
  <c r="A6949" i="14" s="1"/>
  <c r="B6666" i="14"/>
  <c r="A6666" i="14" s="1"/>
  <c r="B7094" i="14"/>
  <c r="A7094" i="14" s="1"/>
  <c r="B6611" i="14"/>
  <c r="A6611" i="14" s="1"/>
  <c r="B6313" i="14"/>
  <c r="A6313" i="14" s="1"/>
  <c r="B6536" i="14"/>
  <c r="A6536" i="14" s="1"/>
  <c r="B6906" i="14"/>
  <c r="A6906" i="14" s="1"/>
  <c r="B7064" i="14"/>
  <c r="A7064" i="14" s="1"/>
  <c r="B6831" i="14"/>
  <c r="A6831" i="14" s="1"/>
  <c r="B6870" i="14"/>
  <c r="A6870" i="14" s="1"/>
  <c r="B6754" i="14"/>
  <c r="A6754" i="14" s="1"/>
  <c r="B7042" i="14"/>
  <c r="A7042" i="14" s="1"/>
  <c r="B7174" i="14"/>
  <c r="A7174" i="14" s="1"/>
  <c r="B7070" i="14"/>
  <c r="A7070" i="14" s="1"/>
  <c r="B7026" i="14"/>
  <c r="A7026" i="14" s="1"/>
  <c r="B7253" i="14"/>
  <c r="A7253" i="14" s="1"/>
  <c r="B7611" i="14"/>
  <c r="A7611" i="14" s="1"/>
  <c r="B7272" i="14"/>
  <c r="A7272" i="14" s="1"/>
  <c r="B7125" i="14"/>
  <c r="A7125" i="14" s="1"/>
  <c r="B7773" i="14"/>
  <c r="A7773" i="14" s="1"/>
  <c r="B7347" i="14"/>
  <c r="A7347" i="14" s="1"/>
  <c r="B8083" i="14"/>
  <c r="A8083" i="14" s="1"/>
  <c r="B7708" i="14"/>
  <c r="A7708" i="14" s="1"/>
  <c r="B7574" i="14"/>
  <c r="A7574" i="14" s="1"/>
  <c r="B7862" i="14"/>
  <c r="A7862" i="14" s="1"/>
  <c r="B8068" i="14"/>
  <c r="A8068" i="14" s="1"/>
  <c r="B8016" i="14"/>
  <c r="A8016" i="14" s="1"/>
  <c r="B7930" i="14"/>
  <c r="A7930" i="14" s="1"/>
  <c r="B8132" i="14"/>
  <c r="A8132" i="14" s="1"/>
  <c r="B5282" i="14"/>
  <c r="A5282" i="14" s="1"/>
  <c r="B5426" i="14"/>
  <c r="A5426" i="14" s="1"/>
  <c r="B5570" i="14"/>
  <c r="A5570" i="14" s="1"/>
  <c r="B5770" i="14"/>
  <c r="A5770" i="14" s="1"/>
  <c r="B5113" i="14"/>
  <c r="A5113" i="14" s="1"/>
  <c r="B5338" i="14"/>
  <c r="A5338" i="14" s="1"/>
  <c r="B5621" i="14"/>
  <c r="A5621" i="14" s="1"/>
  <c r="B5833" i="14"/>
  <c r="A5833" i="14" s="1"/>
  <c r="B5140" i="14"/>
  <c r="A5140" i="14" s="1"/>
  <c r="B5251" i="14"/>
  <c r="A5251" i="14" s="1"/>
  <c r="B5347" i="14"/>
  <c r="A5347" i="14" s="1"/>
  <c r="B5443" i="14"/>
  <c r="A5443" i="14" s="1"/>
  <c r="B5539" i="14"/>
  <c r="A5539" i="14" s="1"/>
  <c r="B5643" i="14"/>
  <c r="A5643" i="14" s="1"/>
  <c r="B6245" i="14"/>
  <c r="A6245" i="14" s="1"/>
  <c r="B5180" i="14"/>
  <c r="A5180" i="14" s="1"/>
  <c r="B5324" i="14"/>
  <c r="A5324" i="14" s="1"/>
  <c r="B5468" i="14"/>
  <c r="A5468" i="14" s="1"/>
  <c r="B5613" i="14"/>
  <c r="A5613" i="14" s="1"/>
  <c r="B5926" i="14"/>
  <c r="A5926" i="14" s="1"/>
  <c r="B5308" i="14"/>
  <c r="A5308" i="14" s="1"/>
  <c r="B5596" i="14"/>
  <c r="A5596" i="14" s="1"/>
  <c r="B5776" i="14"/>
  <c r="A5776" i="14" s="1"/>
  <c r="B5675" i="14"/>
  <c r="A5675" i="14" s="1"/>
  <c r="B5747" i="14"/>
  <c r="A5747" i="14" s="1"/>
  <c r="B5819" i="14"/>
  <c r="A5819" i="14" s="1"/>
  <c r="B5900" i="14"/>
  <c r="A5900" i="14" s="1"/>
  <c r="B5996" i="14"/>
  <c r="A5996" i="14" s="1"/>
  <c r="B6173" i="14"/>
  <c r="A6173" i="14" s="1"/>
  <c r="B5917" i="14"/>
  <c r="A5917" i="14" s="1"/>
  <c r="B6053" i="14"/>
  <c r="A6053" i="14" s="1"/>
  <c r="B5864" i="14"/>
  <c r="A5864" i="14" s="1"/>
  <c r="B6066" i="14"/>
  <c r="A6066" i="14" s="1"/>
  <c r="B6531" i="14"/>
  <c r="A6531" i="14" s="1"/>
  <c r="B5672" i="14"/>
  <c r="A5672" i="14" s="1"/>
  <c r="B5744" i="14"/>
  <c r="A5744" i="14" s="1"/>
  <c r="B5816" i="14"/>
  <c r="A5816" i="14" s="1"/>
  <c r="B5904" i="14"/>
  <c r="A5904" i="14" s="1"/>
  <c r="B6000" i="14"/>
  <c r="A6000" i="14" s="1"/>
  <c r="B6297" i="14"/>
  <c r="A6297" i="14" s="1"/>
  <c r="B5945" i="14"/>
  <c r="A5945" i="14" s="1"/>
  <c r="B6089" i="14"/>
  <c r="A6089" i="14" s="1"/>
  <c r="B5733" i="14"/>
  <c r="A5733" i="14" s="1"/>
  <c r="B5805" i="14"/>
  <c r="A5805" i="14" s="1"/>
  <c r="B5937" i="14"/>
  <c r="A5937" i="14" s="1"/>
  <c r="B6151" i="14"/>
  <c r="A6151" i="14" s="1"/>
  <c r="B5906" i="14"/>
  <c r="A5906" i="14" s="1"/>
  <c r="B6002" i="14"/>
  <c r="A6002" i="14" s="1"/>
  <c r="B6209" i="14"/>
  <c r="A6209" i="14" s="1"/>
  <c r="B5842" i="14"/>
  <c r="A5842" i="14" s="1"/>
  <c r="B5963" i="14"/>
  <c r="A5963" i="14" s="1"/>
  <c r="B6189" i="14"/>
  <c r="A6189" i="14" s="1"/>
  <c r="B5979" i="14"/>
  <c r="A5979" i="14" s="1"/>
  <c r="B6193" i="14"/>
  <c r="A6193" i="14" s="1"/>
  <c r="B6064" i="14"/>
  <c r="A6064" i="14" s="1"/>
  <c r="B6149" i="14"/>
  <c r="A6149" i="14" s="1"/>
  <c r="B6235" i="14"/>
  <c r="A6235" i="14" s="1"/>
  <c r="B6700" i="14"/>
  <c r="A6700" i="14" s="1"/>
  <c r="B6259" i="14"/>
  <c r="A6259" i="14" s="1"/>
  <c r="B6859" i="14"/>
  <c r="A6859" i="14" s="1"/>
  <c r="B6263" i="14"/>
  <c r="A6263" i="14" s="1"/>
  <c r="B6486" i="14"/>
  <c r="A6486" i="14" s="1"/>
  <c r="B6013" i="14"/>
  <c r="A6013" i="14" s="1"/>
  <c r="B6085" i="14"/>
  <c r="A6085" i="14" s="1"/>
  <c r="B6181" i="14"/>
  <c r="A6181" i="14" s="1"/>
  <c r="B6412" i="14"/>
  <c r="A6412" i="14" s="1"/>
  <c r="B6879" i="14"/>
  <c r="A6879" i="14" s="1"/>
  <c r="B6432" i="14"/>
  <c r="A6432" i="14" s="1"/>
  <c r="B7028" i="14"/>
  <c r="A7028" i="14" s="1"/>
  <c r="B6339" i="14"/>
  <c r="A6339" i="14" s="1"/>
  <c r="B6654" i="14"/>
  <c r="A6654" i="14" s="1"/>
  <c r="B6305" i="14"/>
  <c r="A6305" i="14" s="1"/>
  <c r="B6543" i="14"/>
  <c r="A6543" i="14" s="1"/>
  <c r="B6191" i="14"/>
  <c r="A6191" i="14" s="1"/>
  <c r="B6476" i="14"/>
  <c r="A6476" i="14" s="1"/>
  <c r="B7417" i="14"/>
  <c r="A7417" i="14" s="1"/>
  <c r="B6342" i="14"/>
  <c r="A6342" i="14" s="1"/>
  <c r="B6662" i="14"/>
  <c r="A6662" i="14" s="1"/>
  <c r="B6278" i="14"/>
  <c r="A6278" i="14" s="1"/>
  <c r="B6350" i="14"/>
  <c r="A6350" i="14" s="1"/>
  <c r="B6465" i="14"/>
  <c r="A6465" i="14" s="1"/>
  <c r="B6629" i="14"/>
  <c r="A6629" i="14" s="1"/>
  <c r="B6922" i="14"/>
  <c r="A6922" i="14" s="1"/>
  <c r="B6408" i="14"/>
  <c r="A6408" i="14" s="1"/>
  <c r="B6552" i="14"/>
  <c r="A6552" i="14" s="1"/>
  <c r="B6745" i="14"/>
  <c r="A6745" i="14" s="1"/>
  <c r="B6963" i="14"/>
  <c r="A6963" i="14" s="1"/>
  <c r="B6268" i="14"/>
  <c r="A6268" i="14" s="1"/>
  <c r="B6340" i="14"/>
  <c r="A6340" i="14" s="1"/>
  <c r="B6454" i="14"/>
  <c r="A6454" i="14" s="1"/>
  <c r="B6711" i="14"/>
  <c r="A6711" i="14" s="1"/>
  <c r="B6383" i="14"/>
  <c r="A6383" i="14" s="1"/>
  <c r="B6624" i="14"/>
  <c r="A6624" i="14" s="1"/>
  <c r="B6840" i="14"/>
  <c r="A6840" i="14" s="1"/>
  <c r="B6501" i="14"/>
  <c r="A6501" i="14" s="1"/>
  <c r="B6969" i="14"/>
  <c r="A6969" i="14" s="1"/>
  <c r="B6625" i="14"/>
  <c r="A6625" i="14" s="1"/>
  <c r="B6970" i="14"/>
  <c r="A6970" i="14" s="1"/>
  <c r="B6674" i="14"/>
  <c r="A6674" i="14" s="1"/>
  <c r="B7159" i="14"/>
  <c r="A7159" i="14" s="1"/>
  <c r="B6635" i="14"/>
  <c r="A6635" i="14" s="1"/>
  <c r="B6319" i="14"/>
  <c r="A6319" i="14" s="1"/>
  <c r="B6549" i="14"/>
  <c r="A6549" i="14" s="1"/>
  <c r="B6937" i="14"/>
  <c r="A6937" i="14" s="1"/>
  <c r="B7093" i="14"/>
  <c r="A7093" i="14" s="1"/>
  <c r="B6837" i="14"/>
  <c r="A6837" i="14" s="1"/>
  <c r="B6883" i="14"/>
  <c r="A6883" i="14" s="1"/>
  <c r="B6760" i="14"/>
  <c r="A6760" i="14" s="1"/>
  <c r="B7059" i="14"/>
  <c r="A7059" i="14" s="1"/>
  <c r="B7195" i="14"/>
  <c r="A7195" i="14" s="1"/>
  <c r="B7100" i="14"/>
  <c r="A7100" i="14" s="1"/>
  <c r="B7052" i="14"/>
  <c r="A7052" i="14" s="1"/>
  <c r="B7277" i="14"/>
  <c r="A7277" i="14" s="1"/>
  <c r="B8038" i="14"/>
  <c r="A8038" i="14" s="1"/>
  <c r="B7320" i="14"/>
  <c r="A7320" i="14" s="1"/>
  <c r="B7197" i="14"/>
  <c r="A7197" i="14" s="1"/>
  <c r="B7837" i="14"/>
  <c r="A7837" i="14" s="1"/>
  <c r="B7365" i="14"/>
  <c r="A7365" i="14" s="1"/>
  <c r="B7482" i="14"/>
  <c r="A7482" i="14" s="1"/>
  <c r="B7894" i="14"/>
  <c r="A7894" i="14" s="1"/>
  <c r="B7592" i="14"/>
  <c r="A7592" i="14" s="1"/>
  <c r="B7902" i="14"/>
  <c r="A7902" i="14" s="1"/>
  <c r="B8095" i="14"/>
  <c r="A8095" i="14" s="1"/>
  <c r="B8051" i="14"/>
  <c r="A8051" i="14" s="1"/>
  <c r="B8002" i="14"/>
  <c r="A8002" i="14" s="1"/>
  <c r="B8037" i="14"/>
  <c r="A8037" i="14" s="1"/>
  <c r="B5152" i="14"/>
  <c r="A5152" i="14" s="1"/>
  <c r="B5298" i="14"/>
  <c r="A5298" i="14" s="1"/>
  <c r="B5442" i="14"/>
  <c r="A5442" i="14" s="1"/>
  <c r="B5586" i="14"/>
  <c r="A5586" i="14" s="1"/>
  <c r="B5788" i="14"/>
  <c r="A5788" i="14" s="1"/>
  <c r="B5120" i="14"/>
  <c r="A5120" i="14" s="1"/>
  <c r="B5362" i="14"/>
  <c r="A5362" i="14" s="1"/>
  <c r="B5641" i="14"/>
  <c r="A5641" i="14" s="1"/>
  <c r="B5857" i="14"/>
  <c r="A5857" i="14" s="1"/>
  <c r="B5153" i="14"/>
  <c r="A5153" i="14" s="1"/>
  <c r="B5259" i="14"/>
  <c r="A5259" i="14" s="1"/>
  <c r="B5355" i="14"/>
  <c r="A5355" i="14" s="1"/>
  <c r="B5451" i="14"/>
  <c r="A5451" i="14" s="1"/>
  <c r="B5547" i="14"/>
  <c r="A5547" i="14" s="1"/>
  <c r="B5664" i="14"/>
  <c r="A5664" i="14" s="1"/>
  <c r="B6923" i="14"/>
  <c r="A6923" i="14" s="1"/>
  <c r="B5196" i="14"/>
  <c r="A5196" i="14" s="1"/>
  <c r="B5340" i="14"/>
  <c r="A5340" i="14" s="1"/>
  <c r="B5484" i="14"/>
  <c r="A5484" i="14" s="1"/>
  <c r="B5633" i="14"/>
  <c r="A5633" i="14" s="1"/>
  <c r="B5958" i="14"/>
  <c r="A5958" i="14" s="1"/>
  <c r="B5332" i="14"/>
  <c r="A5332" i="14" s="1"/>
  <c r="B5623" i="14"/>
  <c r="A5623" i="14" s="1"/>
  <c r="B5794" i="14"/>
  <c r="A5794" i="14" s="1"/>
  <c r="B5681" i="14"/>
  <c r="A5681" i="14" s="1"/>
  <c r="B5753" i="14"/>
  <c r="A5753" i="14" s="1"/>
  <c r="B5825" i="14"/>
  <c r="A5825" i="14" s="1"/>
  <c r="B5908" i="14"/>
  <c r="A5908" i="14" s="1"/>
  <c r="B6004" i="14"/>
  <c r="A6004" i="14" s="1"/>
  <c r="B6243" i="14"/>
  <c r="A6243" i="14" s="1"/>
  <c r="B5933" i="14"/>
  <c r="A5933" i="14" s="1"/>
  <c r="B6093" i="14"/>
  <c r="A6093" i="14" s="1"/>
  <c r="B5871" i="14"/>
  <c r="A5871" i="14" s="1"/>
  <c r="B6077" i="14"/>
  <c r="A6077" i="14" s="1"/>
  <c r="B6645" i="14"/>
  <c r="A6645" i="14" s="1"/>
  <c r="B5678" i="14"/>
  <c r="A5678" i="14" s="1"/>
  <c r="B5750" i="14"/>
  <c r="A5750" i="14" s="1"/>
  <c r="B5822" i="14"/>
  <c r="A5822" i="14" s="1"/>
  <c r="B5912" i="14"/>
  <c r="A5912" i="14" s="1"/>
  <c r="B6036" i="14"/>
  <c r="A6036" i="14" s="1"/>
  <c r="B6345" i="14"/>
  <c r="A6345" i="14" s="1"/>
  <c r="B5953" i="14"/>
  <c r="A5953" i="14" s="1"/>
  <c r="B6136" i="14"/>
  <c r="A6136" i="14" s="1"/>
  <c r="B5739" i="14"/>
  <c r="A5739" i="14" s="1"/>
  <c r="B5811" i="14"/>
  <c r="A5811" i="14" s="1"/>
  <c r="B5961" i="14"/>
  <c r="A5961" i="14" s="1"/>
  <c r="B6168" i="14"/>
  <c r="A6168" i="14" s="1"/>
  <c r="B5914" i="14"/>
  <c r="A5914" i="14" s="1"/>
  <c r="B6011" i="14"/>
  <c r="A6011" i="14" s="1"/>
  <c r="B6236" i="14"/>
  <c r="A6236" i="14" s="1"/>
  <c r="B5848" i="14"/>
  <c r="A5848" i="14" s="1"/>
  <c r="B5971" i="14"/>
  <c r="A5971" i="14" s="1"/>
  <c r="B6211" i="14"/>
  <c r="A6211" i="14" s="1"/>
  <c r="B6003" i="14"/>
  <c r="A6003" i="14" s="1"/>
  <c r="B6215" i="14"/>
  <c r="A6215" i="14" s="1"/>
  <c r="B6070" i="14"/>
  <c r="A6070" i="14" s="1"/>
  <c r="B6156" i="14"/>
  <c r="A6156" i="14" s="1"/>
  <c r="B6242" i="14"/>
  <c r="A6242" i="14" s="1"/>
  <c r="B6733" i="14"/>
  <c r="A6733" i="14" s="1"/>
  <c r="B6269" i="14"/>
  <c r="A6269" i="14" s="1"/>
  <c r="B6908" i="14"/>
  <c r="A6908" i="14" s="1"/>
  <c r="B6271" i="14"/>
  <c r="A6271" i="14" s="1"/>
  <c r="B6558" i="14"/>
  <c r="A6558" i="14" s="1"/>
  <c r="B6019" i="14"/>
  <c r="A6019" i="14" s="1"/>
  <c r="B6091" i="14"/>
  <c r="A6091" i="14" s="1"/>
  <c r="B6188" i="14"/>
  <c r="A6188" i="14" s="1"/>
  <c r="B6430" i="14"/>
  <c r="A6430" i="14" s="1"/>
  <c r="B6938" i="14"/>
  <c r="A6938" i="14" s="1"/>
  <c r="B6471" i="14"/>
  <c r="A6471" i="14" s="1"/>
  <c r="B7145" i="14"/>
  <c r="A7145" i="14" s="1"/>
  <c r="B6351" i="14"/>
  <c r="A6351" i="14" s="1"/>
  <c r="B6686" i="14"/>
  <c r="A6686" i="14" s="1"/>
  <c r="B6317" i="14"/>
  <c r="A6317" i="14" s="1"/>
  <c r="B6596" i="14"/>
  <c r="A6596" i="14" s="1"/>
  <c r="B6198" i="14"/>
  <c r="A6198" i="14" s="1"/>
  <c r="B6518" i="14"/>
  <c r="A6518" i="14" s="1"/>
  <c r="B6106" i="14"/>
  <c r="A6106" i="14" s="1"/>
  <c r="B6354" i="14"/>
  <c r="A6354" i="14" s="1"/>
  <c r="B6694" i="14"/>
  <c r="A6694" i="14" s="1"/>
  <c r="B6284" i="14"/>
  <c r="A6284" i="14" s="1"/>
  <c r="B6356" i="14"/>
  <c r="A6356" i="14" s="1"/>
  <c r="B6478" i="14"/>
  <c r="A6478" i="14" s="1"/>
  <c r="B6653" i="14"/>
  <c r="A6653" i="14" s="1"/>
  <c r="B6939" i="14"/>
  <c r="A6939" i="14" s="1"/>
  <c r="B6421" i="14"/>
  <c r="A6421" i="14" s="1"/>
  <c r="B6565" i="14"/>
  <c r="A6565" i="14" s="1"/>
  <c r="B6756" i="14"/>
  <c r="A6756" i="14" s="1"/>
  <c r="B6981" i="14"/>
  <c r="A6981" i="14" s="1"/>
  <c r="B6274" i="14"/>
  <c r="A6274" i="14" s="1"/>
  <c r="B6346" i="14"/>
  <c r="A6346" i="14" s="1"/>
  <c r="B6487" i="14"/>
  <c r="A6487" i="14" s="1"/>
  <c r="B6728" i="14"/>
  <c r="A6728" i="14" s="1"/>
  <c r="B6396" i="14"/>
  <c r="A6396" i="14" s="1"/>
  <c r="B6640" i="14"/>
  <c r="A6640" i="14" s="1"/>
  <c r="B6873" i="14"/>
  <c r="A6873" i="14" s="1"/>
  <c r="B6521" i="14"/>
  <c r="A6521" i="14" s="1"/>
  <c r="B6987" i="14"/>
  <c r="A6987" i="14" s="1"/>
  <c r="B6633" i="14"/>
  <c r="A6633" i="14" s="1"/>
  <c r="B6988" i="14"/>
  <c r="A6988" i="14" s="1"/>
  <c r="B6682" i="14"/>
  <c r="A6682" i="14" s="1"/>
  <c r="B7191" i="14"/>
  <c r="A7191" i="14" s="1"/>
  <c r="B6659" i="14"/>
  <c r="A6659" i="14" s="1"/>
  <c r="B6325" i="14"/>
  <c r="A6325" i="14" s="1"/>
  <c r="B6562" i="14"/>
  <c r="A6562" i="14" s="1"/>
  <c r="B6955" i="14"/>
  <c r="A6955" i="14" s="1"/>
  <c r="B7158" i="14"/>
  <c r="A7158" i="14" s="1"/>
  <c r="B6856" i="14"/>
  <c r="A6856" i="14" s="1"/>
  <c r="B6926" i="14"/>
  <c r="A6926" i="14" s="1"/>
  <c r="B6772" i="14"/>
  <c r="A6772" i="14" s="1"/>
  <c r="B7087" i="14"/>
  <c r="A7087" i="14" s="1"/>
  <c r="B7247" i="14"/>
  <c r="A7247" i="14" s="1"/>
  <c r="B7198" i="14"/>
  <c r="A7198" i="14" s="1"/>
  <c r="B7260" i="14"/>
  <c r="A7260" i="14" s="1"/>
  <c r="B7443" i="14"/>
  <c r="A7443" i="14" s="1"/>
  <c r="B7572" i="14"/>
  <c r="A7572" i="14" s="1"/>
  <c r="B7402" i="14"/>
  <c r="A7402" i="14" s="1"/>
  <c r="B7349" i="14"/>
  <c r="A7349" i="14" s="1"/>
  <c r="B7415" i="14"/>
  <c r="A7415" i="14" s="1"/>
  <c r="B7437" i="14"/>
  <c r="A7437" i="14" s="1"/>
  <c r="B7655" i="14"/>
  <c r="A7655" i="14" s="1"/>
  <c r="B7699" i="14"/>
  <c r="A7699" i="14" s="1"/>
  <c r="B7654" i="14"/>
  <c r="A7654" i="14" s="1"/>
  <c r="B8006" i="14"/>
  <c r="A8006" i="14" s="1"/>
  <c r="B7613" i="14"/>
  <c r="A7613" i="14" s="1"/>
  <c r="B7717" i="14"/>
  <c r="A7717" i="14" s="1"/>
  <c r="B8099" i="14"/>
  <c r="A8099" i="14" s="1"/>
  <c r="B5165" i="14"/>
  <c r="A5165" i="14" s="1"/>
  <c r="B5306" i="14"/>
  <c r="A5306" i="14" s="1"/>
  <c r="B5450" i="14"/>
  <c r="A5450" i="14" s="1"/>
  <c r="B5594" i="14"/>
  <c r="A5594" i="14" s="1"/>
  <c r="B5886" i="14"/>
  <c r="A5886" i="14" s="1"/>
  <c r="B5133" i="14"/>
  <c r="A5133" i="14" s="1"/>
  <c r="B5386" i="14"/>
  <c r="A5386" i="14" s="1"/>
  <c r="B5652" i="14"/>
  <c r="A5652" i="14" s="1"/>
  <c r="B5887" i="14"/>
  <c r="A5887" i="14" s="1"/>
  <c r="B5166" i="14"/>
  <c r="A5166" i="14" s="1"/>
  <c r="B5267" i="14"/>
  <c r="A5267" i="14" s="1"/>
  <c r="B5363" i="14"/>
  <c r="A5363" i="14" s="1"/>
  <c r="B5459" i="14"/>
  <c r="A5459" i="14" s="1"/>
  <c r="B5555" i="14"/>
  <c r="A5555" i="14" s="1"/>
  <c r="B5691" i="14"/>
  <c r="A5691" i="14" s="1"/>
  <c r="B5062" i="14"/>
  <c r="A5062" i="14" s="1"/>
  <c r="B5204" i="14"/>
  <c r="A5204" i="14" s="1"/>
  <c r="B5348" i="14"/>
  <c r="A5348" i="14" s="1"/>
  <c r="B5492" i="14"/>
  <c r="A5492" i="14" s="1"/>
  <c r="B5653" i="14"/>
  <c r="A5653" i="14" s="1"/>
  <c r="B5990" i="14"/>
  <c r="A5990" i="14" s="1"/>
  <c r="B5356" i="14"/>
  <c r="A5356" i="14" s="1"/>
  <c r="B5634" i="14"/>
  <c r="A5634" i="14" s="1"/>
  <c r="B5815" i="14"/>
  <c r="A5815" i="14" s="1"/>
  <c r="B5687" i="14"/>
  <c r="A5687" i="14" s="1"/>
  <c r="B5759" i="14"/>
  <c r="A5759" i="14" s="1"/>
  <c r="B5831" i="14"/>
  <c r="A5831" i="14" s="1"/>
  <c r="B5916" i="14"/>
  <c r="A5916" i="14" s="1"/>
  <c r="B6022" i="14"/>
  <c r="A6022" i="14" s="1"/>
  <c r="B6321" i="14"/>
  <c r="A6321" i="14" s="1"/>
  <c r="B5941" i="14"/>
  <c r="A5941" i="14" s="1"/>
  <c r="B6175" i="14"/>
  <c r="A6175" i="14" s="1"/>
  <c r="B5895" i="14"/>
  <c r="A5895" i="14" s="1"/>
  <c r="B6119" i="14"/>
  <c r="A6119" i="14" s="1"/>
  <c r="B5612" i="14"/>
  <c r="A5612" i="14" s="1"/>
  <c r="B5684" i="14"/>
  <c r="A5684" i="14" s="1"/>
  <c r="B5756" i="14"/>
  <c r="A5756" i="14" s="1"/>
  <c r="B5828" i="14"/>
  <c r="A5828" i="14" s="1"/>
  <c r="B5920" i="14"/>
  <c r="A5920" i="14" s="1"/>
  <c r="B6047" i="14"/>
  <c r="A6047" i="14" s="1"/>
  <c r="B6394" i="14"/>
  <c r="A6394" i="14" s="1"/>
  <c r="B5969" i="14"/>
  <c r="A5969" i="14" s="1"/>
  <c r="B6165" i="14"/>
  <c r="A6165" i="14" s="1"/>
  <c r="B5745" i="14"/>
  <c r="A5745" i="14" s="1"/>
  <c r="B5817" i="14"/>
  <c r="A5817" i="14" s="1"/>
  <c r="B5985" i="14"/>
  <c r="A5985" i="14" s="1"/>
  <c r="B6208" i="14"/>
  <c r="A6208" i="14" s="1"/>
  <c r="B5922" i="14"/>
  <c r="A5922" i="14" s="1"/>
  <c r="B6020" i="14"/>
  <c r="A6020" i="14" s="1"/>
  <c r="B6309" i="14"/>
  <c r="A6309" i="14" s="1"/>
  <c r="B5854" i="14"/>
  <c r="A5854" i="14" s="1"/>
  <c r="B5987" i="14"/>
  <c r="A5987" i="14" s="1"/>
  <c r="B6270" i="14"/>
  <c r="A6270" i="14" s="1"/>
  <c r="B6012" i="14"/>
  <c r="A6012" i="14" s="1"/>
  <c r="B6237" i="14"/>
  <c r="A6237" i="14" s="1"/>
  <c r="B6076" i="14"/>
  <c r="A6076" i="14" s="1"/>
  <c r="B6163" i="14"/>
  <c r="A6163" i="14" s="1"/>
  <c r="B6249" i="14"/>
  <c r="A6249" i="14" s="1"/>
  <c r="B6815" i="14"/>
  <c r="A6815" i="14" s="1"/>
  <c r="B6277" i="14"/>
  <c r="A6277" i="14" s="1"/>
  <c r="B6979" i="14"/>
  <c r="A6979" i="14" s="1"/>
  <c r="B6281" i="14"/>
  <c r="A6281" i="14" s="1"/>
  <c r="B6584" i="14"/>
  <c r="A6584" i="14" s="1"/>
  <c r="B6025" i="14"/>
  <c r="A6025" i="14" s="1"/>
  <c r="B6097" i="14"/>
  <c r="A6097" i="14" s="1"/>
  <c r="B6195" i="14"/>
  <c r="A6195" i="14" s="1"/>
  <c r="B6450" i="14"/>
  <c r="A6450" i="14" s="1"/>
  <c r="B7137" i="14"/>
  <c r="A7137" i="14" s="1"/>
  <c r="B6491" i="14"/>
  <c r="A6491" i="14" s="1"/>
  <c r="B6225" i="14"/>
  <c r="A6225" i="14" s="1"/>
  <c r="B6363" i="14"/>
  <c r="A6363" i="14" s="1"/>
  <c r="B6718" i="14"/>
  <c r="A6718" i="14" s="1"/>
  <c r="B6329" i="14"/>
  <c r="A6329" i="14" s="1"/>
  <c r="B6628" i="14"/>
  <c r="A6628" i="14" s="1"/>
  <c r="B6205" i="14"/>
  <c r="A6205" i="14" s="1"/>
  <c r="B6544" i="14"/>
  <c r="A6544" i="14" s="1"/>
  <c r="B6113" i="14"/>
  <c r="A6113" i="14" s="1"/>
  <c r="B6366" i="14"/>
  <c r="A6366" i="14" s="1"/>
  <c r="B6806" i="14"/>
  <c r="A6806" i="14" s="1"/>
  <c r="B6290" i="14"/>
  <c r="A6290" i="14" s="1"/>
  <c r="B6362" i="14"/>
  <c r="A6362" i="14" s="1"/>
  <c r="B6485" i="14"/>
  <c r="A6485" i="14" s="1"/>
  <c r="B6677" i="14"/>
  <c r="A6677" i="14" s="1"/>
  <c r="B6957" i="14"/>
  <c r="A6957" i="14" s="1"/>
  <c r="B6434" i="14"/>
  <c r="A6434" i="14" s="1"/>
  <c r="B6578" i="14"/>
  <c r="A6578" i="14" s="1"/>
  <c r="B6767" i="14"/>
  <c r="A6767" i="14" s="1"/>
  <c r="B7004" i="14"/>
  <c r="A7004" i="14" s="1"/>
  <c r="B6280" i="14"/>
  <c r="A6280" i="14" s="1"/>
  <c r="B6352" i="14"/>
  <c r="A6352" i="14" s="1"/>
  <c r="B6513" i="14"/>
  <c r="A6513" i="14" s="1"/>
  <c r="B6787" i="14"/>
  <c r="A6787" i="14" s="1"/>
  <c r="B6422" i="14"/>
  <c r="A6422" i="14" s="1"/>
  <c r="B6648" i="14"/>
  <c r="A6648" i="14" s="1"/>
  <c r="B6929" i="14"/>
  <c r="A6929" i="14" s="1"/>
  <c r="B6534" i="14"/>
  <c r="A6534" i="14" s="1"/>
  <c r="B7091" i="14"/>
  <c r="A7091" i="14" s="1"/>
  <c r="B6657" i="14"/>
  <c r="A6657" i="14" s="1"/>
  <c r="B7190" i="14"/>
  <c r="A7190" i="14" s="1"/>
  <c r="B6698" i="14"/>
  <c r="A6698" i="14" s="1"/>
  <c r="B7358" i="14"/>
  <c r="A7358" i="14" s="1"/>
  <c r="B6707" i="14"/>
  <c r="A6707" i="14" s="1"/>
  <c r="B6337" i="14"/>
  <c r="A6337" i="14" s="1"/>
  <c r="B6582" i="14"/>
  <c r="A6582" i="14" s="1"/>
  <c r="B6995" i="14"/>
  <c r="A6995" i="14" s="1"/>
  <c r="B7168" i="14"/>
  <c r="A7168" i="14" s="1"/>
  <c r="B6910" i="14"/>
  <c r="A6910" i="14" s="1"/>
  <c r="B6998" i="14"/>
  <c r="A6998" i="14" s="1"/>
  <c r="B6808" i="14"/>
  <c r="A6808" i="14" s="1"/>
  <c r="B7183" i="14"/>
  <c r="A7183" i="14" s="1"/>
  <c r="B7870" i="14"/>
  <c r="A7870" i="14" s="1"/>
  <c r="B7210" i="14"/>
  <c r="A7210" i="14" s="1"/>
  <c r="B7284" i="14"/>
  <c r="A7284" i="14" s="1"/>
  <c r="B7457" i="14"/>
  <c r="A7457" i="14" s="1"/>
  <c r="B7620" i="14"/>
  <c r="A7620" i="14" s="1"/>
  <c r="B7412" i="14"/>
  <c r="A7412" i="14" s="1"/>
  <c r="B7367" i="14"/>
  <c r="A7367" i="14" s="1"/>
  <c r="B7422" i="14"/>
  <c r="A7422" i="14" s="1"/>
  <c r="B7473" i="14"/>
  <c r="A7473" i="14" s="1"/>
  <c r="B7728" i="14"/>
  <c r="A7728" i="14" s="1"/>
  <c r="B7733" i="14"/>
  <c r="A7733" i="14" s="1"/>
  <c r="B7693" i="14"/>
  <c r="A7693" i="14" s="1"/>
  <c r="B8048" i="14"/>
  <c r="A8048" i="14" s="1"/>
  <c r="B7631" i="14"/>
  <c r="A7631" i="14" s="1"/>
  <c r="B7761" i="14"/>
  <c r="A7761" i="14" s="1"/>
  <c r="B7555" i="14"/>
  <c r="A7555" i="14" s="1"/>
  <c r="B5178" i="14"/>
  <c r="A5178" i="14" s="1"/>
  <c r="B5322" i="14"/>
  <c r="A5322" i="14" s="1"/>
  <c r="B5466" i="14"/>
  <c r="A5466" i="14" s="1"/>
  <c r="B5610" i="14"/>
  <c r="A5610" i="14" s="1"/>
  <c r="B5918" i="14"/>
  <c r="A5918" i="14" s="1"/>
  <c r="B5146" i="14"/>
  <c r="A5146" i="14" s="1"/>
  <c r="B5410" i="14"/>
  <c r="A5410" i="14" s="1"/>
  <c r="B5662" i="14"/>
  <c r="A5662" i="14" s="1"/>
  <c r="B5951" i="14"/>
  <c r="A5951" i="14" s="1"/>
  <c r="B5179" i="14"/>
  <c r="A5179" i="14" s="1"/>
  <c r="B5275" i="14"/>
  <c r="A5275" i="14" s="1"/>
  <c r="B5371" i="14"/>
  <c r="A5371" i="14" s="1"/>
  <c r="B5467" i="14"/>
  <c r="A5467" i="14" s="1"/>
  <c r="B5563" i="14"/>
  <c r="A5563" i="14" s="1"/>
  <c r="B5706" i="14"/>
  <c r="A5706" i="14" s="1"/>
  <c r="B5075" i="14"/>
  <c r="A5075" i="14" s="1"/>
  <c r="B5220" i="14"/>
  <c r="A5220" i="14" s="1"/>
  <c r="B5364" i="14"/>
  <c r="A5364" i="14" s="1"/>
  <c r="B5508" i="14"/>
  <c r="A5508" i="14" s="1"/>
  <c r="B5677" i="14"/>
  <c r="A5677" i="14" s="1"/>
  <c r="B6024" i="14"/>
  <c r="A6024" i="14" s="1"/>
  <c r="B5380" i="14"/>
  <c r="A5380" i="14" s="1"/>
  <c r="B5644" i="14"/>
  <c r="A5644" i="14" s="1"/>
  <c r="B5839" i="14"/>
  <c r="A5839" i="14" s="1"/>
  <c r="B5693" i="14"/>
  <c r="A5693" i="14" s="1"/>
  <c r="B5765" i="14"/>
  <c r="A5765" i="14" s="1"/>
  <c r="B5837" i="14"/>
  <c r="A5837" i="14" s="1"/>
  <c r="B5924" i="14"/>
  <c r="A5924" i="14" s="1"/>
  <c r="B6051" i="14"/>
  <c r="A6051" i="14" s="1"/>
  <c r="B6369" i="14"/>
  <c r="A6369" i="14" s="1"/>
  <c r="B5957" i="14"/>
  <c r="A5957" i="14" s="1"/>
  <c r="B6194" i="14"/>
  <c r="A6194" i="14" s="1"/>
  <c r="B5919" i="14"/>
  <c r="A5919" i="14" s="1"/>
  <c r="B6133" i="14"/>
  <c r="A6133" i="14" s="1"/>
  <c r="B5618" i="14"/>
  <c r="A5618" i="14" s="1"/>
  <c r="B5690" i="14"/>
  <c r="A5690" i="14" s="1"/>
  <c r="B5762" i="14"/>
  <c r="A5762" i="14" s="1"/>
  <c r="B5834" i="14"/>
  <c r="A5834" i="14" s="1"/>
  <c r="B5928" i="14"/>
  <c r="A5928" i="14" s="1"/>
  <c r="B6087" i="14"/>
  <c r="A6087" i="14" s="1"/>
  <c r="B6463" i="14"/>
  <c r="A6463" i="14" s="1"/>
  <c r="B5977" i="14"/>
  <c r="A5977" i="14" s="1"/>
  <c r="B6186" i="14"/>
  <c r="A6186" i="14" s="1"/>
  <c r="B5751" i="14"/>
  <c r="A5751" i="14" s="1"/>
  <c r="B5823" i="14"/>
  <c r="A5823" i="14" s="1"/>
  <c r="B6010" i="14"/>
  <c r="A6010" i="14" s="1"/>
  <c r="B6230" i="14"/>
  <c r="A6230" i="14" s="1"/>
  <c r="B5930" i="14"/>
  <c r="A5930" i="14" s="1"/>
  <c r="B6029" i="14"/>
  <c r="A6029" i="14" s="1"/>
  <c r="B6357" i="14"/>
  <c r="A6357" i="14" s="1"/>
  <c r="B5860" i="14"/>
  <c r="A5860" i="14" s="1"/>
  <c r="B5995" i="14"/>
  <c r="A5995" i="14" s="1"/>
  <c r="B6311" i="14"/>
  <c r="A6311" i="14" s="1"/>
  <c r="B6021" i="14"/>
  <c r="A6021" i="14" s="1"/>
  <c r="B6410" i="14"/>
  <c r="A6410" i="14" s="1"/>
  <c r="B6082" i="14"/>
  <c r="A6082" i="14" s="1"/>
  <c r="B6170" i="14"/>
  <c r="A6170" i="14" s="1"/>
  <c r="B6267" i="14"/>
  <c r="A6267" i="14" s="1"/>
  <c r="B6977" i="14"/>
  <c r="A6977" i="14" s="1"/>
  <c r="B6287" i="14"/>
  <c r="A6287" i="14" s="1"/>
  <c r="B7081" i="14"/>
  <c r="A7081" i="14" s="1"/>
  <c r="B6300" i="14"/>
  <c r="A6300" i="14" s="1"/>
  <c r="B6614" i="14"/>
  <c r="A6614" i="14" s="1"/>
  <c r="B6031" i="14"/>
  <c r="A6031" i="14" s="1"/>
  <c r="B6110" i="14"/>
  <c r="A6110" i="14" s="1"/>
  <c r="B6203" i="14"/>
  <c r="A6203" i="14" s="1"/>
  <c r="B6489" i="14"/>
  <c r="A6489" i="14" s="1"/>
  <c r="B6124" i="14"/>
  <c r="A6124" i="14" s="1"/>
  <c r="B6564" i="14"/>
  <c r="A6564" i="14" s="1"/>
  <c r="B6233" i="14"/>
  <c r="A6233" i="14" s="1"/>
  <c r="B6375" i="14"/>
  <c r="A6375" i="14" s="1"/>
  <c r="B6797" i="14"/>
  <c r="A6797" i="14" s="1"/>
  <c r="B6341" i="14"/>
  <c r="A6341" i="14" s="1"/>
  <c r="B6660" i="14"/>
  <c r="A6660" i="14" s="1"/>
  <c r="B6212" i="14"/>
  <c r="A6212" i="14" s="1"/>
  <c r="B6597" i="14"/>
  <c r="A6597" i="14" s="1"/>
  <c r="B6148" i="14"/>
  <c r="A6148" i="14" s="1"/>
  <c r="B6378" i="14"/>
  <c r="A6378" i="14" s="1"/>
  <c r="B6895" i="14"/>
  <c r="A6895" i="14" s="1"/>
  <c r="B6296" i="14"/>
  <c r="A6296" i="14" s="1"/>
  <c r="B6368" i="14"/>
  <c r="A6368" i="14" s="1"/>
  <c r="B6498" i="14"/>
  <c r="A6498" i="14" s="1"/>
  <c r="B6701" i="14"/>
  <c r="A6701" i="14" s="1"/>
  <c r="B6997" i="14"/>
  <c r="A6997" i="14" s="1"/>
  <c r="B6447" i="14"/>
  <c r="A6447" i="14" s="1"/>
  <c r="B6591" i="14"/>
  <c r="A6591" i="14" s="1"/>
  <c r="B6776" i="14"/>
  <c r="A6776" i="14" s="1"/>
  <c r="B7030" i="14"/>
  <c r="A7030" i="14" s="1"/>
  <c r="B6286" i="14"/>
  <c r="A6286" i="14" s="1"/>
  <c r="B6358" i="14"/>
  <c r="A6358" i="14" s="1"/>
  <c r="B6526" i="14"/>
  <c r="A6526" i="14" s="1"/>
  <c r="B6818" i="14"/>
  <c r="A6818" i="14" s="1"/>
  <c r="B6435" i="14"/>
  <c r="A6435" i="14" s="1"/>
  <c r="B6656" i="14"/>
  <c r="A6656" i="14" s="1"/>
  <c r="B6965" i="14"/>
  <c r="A6965" i="14" s="1"/>
  <c r="B6560" i="14"/>
  <c r="A6560" i="14" s="1"/>
  <c r="B7156" i="14"/>
  <c r="A7156" i="14" s="1"/>
  <c r="B6673" i="14"/>
  <c r="A6673" i="14" s="1"/>
  <c r="B7227" i="14"/>
  <c r="A7227" i="14" s="1"/>
  <c r="B6706" i="14"/>
  <c r="A6706" i="14" s="1"/>
  <c r="B7645" i="14"/>
  <c r="A7645" i="14" s="1"/>
  <c r="B6732" i="14"/>
  <c r="A6732" i="14" s="1"/>
  <c r="B6343" i="14"/>
  <c r="A6343" i="14" s="1"/>
  <c r="B6595" i="14"/>
  <c r="A6595" i="14" s="1"/>
  <c r="B7238" i="14"/>
  <c r="A7238" i="14" s="1"/>
  <c r="B7189" i="14"/>
  <c r="A7189" i="14" s="1"/>
  <c r="B6966" i="14"/>
  <c r="A6966" i="14" s="1"/>
  <c r="B7023" i="14"/>
  <c r="A7023" i="14" s="1"/>
  <c r="B6826" i="14"/>
  <c r="A6826" i="14" s="1"/>
  <c r="B7231" i="14"/>
  <c r="A7231" i="14" s="1"/>
  <c r="B6968" i="14"/>
  <c r="A6968" i="14" s="1"/>
  <c r="B7235" i="14"/>
  <c r="A7235" i="14" s="1"/>
  <c r="B7325" i="14"/>
  <c r="A7325" i="14" s="1"/>
  <c r="B7493" i="14"/>
  <c r="A7493" i="14" s="1"/>
  <c r="B7932" i="14"/>
  <c r="A7932" i="14" s="1"/>
  <c r="B7463" i="14"/>
  <c r="A7463" i="14" s="1"/>
  <c r="B7439" i="14"/>
  <c r="A7439" i="14" s="1"/>
  <c r="B7451" i="14"/>
  <c r="A7451" i="14" s="1"/>
  <c r="B8039" i="14"/>
  <c r="A8039" i="14" s="1"/>
  <c r="B7569" i="14"/>
  <c r="A7569" i="14" s="1"/>
  <c r="B7803" i="14"/>
  <c r="A7803" i="14" s="1"/>
  <c r="B7900" i="14"/>
  <c r="A7900" i="14" s="1"/>
  <c r="B7663" i="14"/>
  <c r="A7663" i="14" s="1"/>
  <c r="B7768" i="14"/>
  <c r="A7768" i="14" s="1"/>
  <c r="B7833" i="14"/>
  <c r="A7833" i="14" s="1"/>
  <c r="B7609" i="14"/>
  <c r="A7609" i="14" s="1"/>
  <c r="B5186" i="14"/>
  <c r="A5186" i="14" s="1"/>
  <c r="B5330" i="14"/>
  <c r="A5330" i="14" s="1"/>
  <c r="B5474" i="14"/>
  <c r="A5474" i="14" s="1"/>
  <c r="B5620" i="14"/>
  <c r="A5620" i="14" s="1"/>
  <c r="B5950" i="14"/>
  <c r="A5950" i="14" s="1"/>
  <c r="B5159" i="14"/>
  <c r="A5159" i="14" s="1"/>
  <c r="B5434" i="14"/>
  <c r="A5434" i="14" s="1"/>
  <c r="B5676" i="14"/>
  <c r="A5676" i="14" s="1"/>
  <c r="B5983" i="14"/>
  <c r="A5983" i="14" s="1"/>
  <c r="B5187" i="14"/>
  <c r="A5187" i="14" s="1"/>
  <c r="B5283" i="14"/>
  <c r="A5283" i="14" s="1"/>
  <c r="B5379" i="14"/>
  <c r="A5379" i="14" s="1"/>
  <c r="B5475" i="14"/>
  <c r="A5475" i="14" s="1"/>
  <c r="B5571" i="14"/>
  <c r="A5571" i="14" s="1"/>
  <c r="B5719" i="14"/>
  <c r="A5719" i="14" s="1"/>
  <c r="B5088" i="14"/>
  <c r="A5088" i="14" s="1"/>
  <c r="B5228" i="14"/>
  <c r="A5228" i="14" s="1"/>
  <c r="B5372" i="14"/>
  <c r="A5372" i="14" s="1"/>
  <c r="B5516" i="14"/>
  <c r="A5516" i="14" s="1"/>
  <c r="B5692" i="14"/>
  <c r="A5692" i="14" s="1"/>
  <c r="B6065" i="14"/>
  <c r="A6065" i="14" s="1"/>
  <c r="B5404" i="14"/>
  <c r="A5404" i="14" s="1"/>
  <c r="B5655" i="14"/>
  <c r="A5655" i="14" s="1"/>
  <c r="B5927" i="14"/>
  <c r="A5927" i="14" s="1"/>
  <c r="B5699" i="14"/>
  <c r="A5699" i="14" s="1"/>
  <c r="B5771" i="14"/>
  <c r="A5771" i="14" s="1"/>
  <c r="B5843" i="14"/>
  <c r="A5843" i="14" s="1"/>
  <c r="B5932" i="14"/>
  <c r="A5932" i="14" s="1"/>
  <c r="B6062" i="14"/>
  <c r="A6062" i="14" s="1"/>
  <c r="B6502" i="14"/>
  <c r="A6502" i="14" s="1"/>
  <c r="B5965" i="14"/>
  <c r="A5965" i="14" s="1"/>
  <c r="B6216" i="14"/>
  <c r="A6216" i="14" s="1"/>
  <c r="B5943" i="14"/>
  <c r="A5943" i="14" s="1"/>
  <c r="B6147" i="14"/>
  <c r="A6147" i="14" s="1"/>
  <c r="B5624" i="14"/>
  <c r="A5624" i="14" s="1"/>
  <c r="B5696" i="14"/>
  <c r="A5696" i="14" s="1"/>
  <c r="B5768" i="14"/>
  <c r="A5768" i="14" s="1"/>
  <c r="B5840" i="14"/>
  <c r="A5840" i="14" s="1"/>
  <c r="B5936" i="14"/>
  <c r="A5936" i="14" s="1"/>
  <c r="B6098" i="14"/>
  <c r="A6098" i="14" s="1"/>
  <c r="B6670" i="14"/>
  <c r="A6670" i="14" s="1"/>
  <c r="B5993" i="14"/>
  <c r="A5993" i="14" s="1"/>
  <c r="B6207" i="14"/>
  <c r="A6207" i="14" s="1"/>
  <c r="B5757" i="14"/>
  <c r="A5757" i="14" s="1"/>
  <c r="B5829" i="14"/>
  <c r="A5829" i="14" s="1"/>
  <c r="B6028" i="14"/>
  <c r="A6028" i="14" s="1"/>
  <c r="B6261" i="14"/>
  <c r="A6261" i="14" s="1"/>
  <c r="B5938" i="14"/>
  <c r="A5938" i="14" s="1"/>
  <c r="B6069" i="14"/>
  <c r="A6069" i="14" s="1"/>
  <c r="B6702" i="14"/>
  <c r="A6702" i="14" s="1"/>
  <c r="B5867" i="14"/>
  <c r="A5867" i="14" s="1"/>
  <c r="B6039" i="14"/>
  <c r="A6039" i="14" s="1"/>
  <c r="B6359" i="14"/>
  <c r="A6359" i="14" s="1"/>
  <c r="B6030" i="14"/>
  <c r="A6030" i="14" s="1"/>
  <c r="B6709" i="14"/>
  <c r="A6709" i="14" s="1"/>
  <c r="B6088" i="14"/>
  <c r="A6088" i="14" s="1"/>
  <c r="B6177" i="14"/>
  <c r="A6177" i="14" s="1"/>
  <c r="B6285" i="14"/>
  <c r="A6285" i="14" s="1"/>
  <c r="B7074" i="14"/>
  <c r="A7074" i="14" s="1"/>
  <c r="B6407" i="14"/>
  <c r="A6407" i="14" s="1"/>
  <c r="B7212" i="14"/>
  <c r="A7212" i="14" s="1"/>
  <c r="B6312" i="14"/>
  <c r="A6312" i="14" s="1"/>
  <c r="B6646" i="14"/>
  <c r="A6646" i="14" s="1"/>
  <c r="B6037" i="14"/>
  <c r="A6037" i="14" s="1"/>
  <c r="B6123" i="14"/>
  <c r="A6123" i="14" s="1"/>
  <c r="B6210" i="14"/>
  <c r="A6210" i="14" s="1"/>
  <c r="B6563" i="14"/>
  <c r="A6563" i="14" s="1"/>
  <c r="B6160" i="14"/>
  <c r="A6160" i="14" s="1"/>
  <c r="B6590" i="14"/>
  <c r="A6590" i="14" s="1"/>
  <c r="B6240" i="14"/>
  <c r="A6240" i="14" s="1"/>
  <c r="B6401" i="14"/>
  <c r="A6401" i="14" s="1"/>
  <c r="B6941" i="14"/>
  <c r="A6941" i="14" s="1"/>
  <c r="B6353" i="14"/>
  <c r="A6353" i="14" s="1"/>
  <c r="B6692" i="14"/>
  <c r="A6692" i="14" s="1"/>
  <c r="B6219" i="14"/>
  <c r="A6219" i="14" s="1"/>
  <c r="B6661" i="14"/>
  <c r="A6661" i="14" s="1"/>
  <c r="B6184" i="14"/>
  <c r="A6184" i="14" s="1"/>
  <c r="B6391" i="14"/>
  <c r="A6391" i="14" s="1"/>
  <c r="B6962" i="14"/>
  <c r="A6962" i="14" s="1"/>
  <c r="B6302" i="14"/>
  <c r="A6302" i="14" s="1"/>
  <c r="B6374" i="14"/>
  <c r="A6374" i="14" s="1"/>
  <c r="B6511" i="14"/>
  <c r="A6511" i="14" s="1"/>
  <c r="B6734" i="14"/>
  <c r="A6734" i="14" s="1"/>
  <c r="B7022" i="14"/>
  <c r="A7022" i="14" s="1"/>
  <c r="B6460" i="14"/>
  <c r="A6460" i="14" s="1"/>
  <c r="B6599" i="14"/>
  <c r="A6599" i="14" s="1"/>
  <c r="B6817" i="14"/>
  <c r="A6817" i="14" s="1"/>
  <c r="B7056" i="14"/>
  <c r="A7056" i="14" s="1"/>
  <c r="B6292" i="14"/>
  <c r="A6292" i="14" s="1"/>
  <c r="B6364" i="14"/>
  <c r="A6364" i="14" s="1"/>
  <c r="B6533" i="14"/>
  <c r="A6533" i="14" s="1"/>
  <c r="B6898" i="14"/>
  <c r="A6898" i="14" s="1"/>
  <c r="B6455" i="14"/>
  <c r="A6455" i="14" s="1"/>
  <c r="B6672" i="14"/>
  <c r="A6672" i="14" s="1"/>
  <c r="B6986" i="14"/>
  <c r="A6986" i="14" s="1"/>
  <c r="B6593" i="14"/>
  <c r="A6593" i="14" s="1"/>
  <c r="B7486" i="14"/>
  <c r="A7486" i="14" s="1"/>
  <c r="B6697" i="14"/>
  <c r="A6697" i="14" s="1"/>
  <c r="B7515" i="14"/>
  <c r="A7515" i="14" s="1"/>
  <c r="B6722" i="14"/>
  <c r="A6722" i="14" s="1"/>
  <c r="B6398" i="14"/>
  <c r="A6398" i="14" s="1"/>
  <c r="B6792" i="14"/>
  <c r="A6792" i="14" s="1"/>
  <c r="B6355" i="14"/>
  <c r="A6355" i="14" s="1"/>
  <c r="B6619" i="14"/>
  <c r="A6619" i="14" s="1"/>
  <c r="B7286" i="14"/>
  <c r="A7286" i="14" s="1"/>
  <c r="B7213" i="14"/>
  <c r="A7213" i="14" s="1"/>
  <c r="B6990" i="14"/>
  <c r="A6990" i="14" s="1"/>
  <c r="B7032" i="14"/>
  <c r="A7032" i="14" s="1"/>
  <c r="B6832" i="14"/>
  <c r="A6832" i="14" s="1"/>
  <c r="B7278" i="14"/>
  <c r="A7278" i="14" s="1"/>
  <c r="B6976" i="14"/>
  <c r="A6976" i="14" s="1"/>
  <c r="B6900" i="14"/>
  <c r="A6900" i="14" s="1"/>
  <c r="B7608" i="14"/>
  <c r="A7608" i="14" s="1"/>
  <c r="B7073" i="14"/>
  <c r="A7073" i="14" s="1"/>
  <c r="B7461" i="14"/>
  <c r="A7461" i="14" s="1"/>
  <c r="B7204" i="14"/>
  <c r="A7204" i="14" s="1"/>
  <c r="B7327" i="14"/>
  <c r="A7327" i="14" s="1"/>
  <c r="B7545" i="14"/>
  <c r="A7545" i="14" s="1"/>
  <c r="B7416" i="14"/>
  <c r="A7416" i="14" s="1"/>
  <c r="B7605" i="14"/>
  <c r="A7605" i="14" s="1"/>
  <c r="B7827" i="14"/>
  <c r="A7827" i="14" s="1"/>
  <c r="B7972" i="14"/>
  <c r="A7972" i="14" s="1"/>
  <c r="B7696" i="14"/>
  <c r="A7696" i="14" s="1"/>
  <c r="B7840" i="14"/>
  <c r="A7840" i="14" s="1"/>
  <c r="B7857" i="14"/>
  <c r="A7857" i="14" s="1"/>
  <c r="B7627" i="14"/>
  <c r="A7627" i="14" s="1"/>
  <c r="B5202" i="14"/>
  <c r="A5202" i="14" s="1"/>
  <c r="B5346" i="14"/>
  <c r="A5346" i="14" s="1"/>
  <c r="B5490" i="14"/>
  <c r="A5490" i="14" s="1"/>
  <c r="B5631" i="14"/>
  <c r="A5631" i="14" s="1"/>
  <c r="B5982" i="14"/>
  <c r="A5982" i="14" s="1"/>
  <c r="B5172" i="14"/>
  <c r="A5172" i="14" s="1"/>
  <c r="B5458" i="14"/>
  <c r="A5458" i="14" s="1"/>
  <c r="B5689" i="14"/>
  <c r="A5689" i="14" s="1"/>
  <c r="B6016" i="14"/>
  <c r="A6016" i="14" s="1"/>
  <c r="B5195" i="14"/>
  <c r="A5195" i="14" s="1"/>
  <c r="B5291" i="14"/>
  <c r="A5291" i="14" s="1"/>
  <c r="B5387" i="14"/>
  <c r="A5387" i="14" s="1"/>
  <c r="B5483" i="14"/>
  <c r="A5483" i="14" s="1"/>
  <c r="B5579" i="14"/>
  <c r="A5579" i="14" s="1"/>
  <c r="B5814" i="14"/>
  <c r="A5814" i="14" s="1"/>
  <c r="B5101" i="14"/>
  <c r="A5101" i="14" s="1"/>
  <c r="B5244" i="14"/>
  <c r="A5244" i="14" s="1"/>
  <c r="B5388" i="14"/>
  <c r="A5388" i="14" s="1"/>
  <c r="B5532" i="14"/>
  <c r="A5532" i="14" s="1"/>
  <c r="B5721" i="14"/>
  <c r="A5721" i="14" s="1"/>
  <c r="B6161" i="14"/>
  <c r="A6161" i="14" s="1"/>
  <c r="B5428" i="14"/>
  <c r="A5428" i="14" s="1"/>
  <c r="B5665" i="14"/>
  <c r="A5665" i="14" s="1"/>
  <c r="B5959" i="14"/>
  <c r="A5959" i="14" s="1"/>
  <c r="B5705" i="14"/>
  <c r="A5705" i="14" s="1"/>
  <c r="B5777" i="14"/>
  <c r="A5777" i="14" s="1"/>
  <c r="B5849" i="14"/>
  <c r="A5849" i="14" s="1"/>
  <c r="B5940" i="14"/>
  <c r="A5940" i="14" s="1"/>
  <c r="B6072" i="14"/>
  <c r="A6072" i="14" s="1"/>
  <c r="B6606" i="14"/>
  <c r="A6606" i="14" s="1"/>
  <c r="B5981" i="14"/>
  <c r="A5981" i="14" s="1"/>
  <c r="B6244" i="14"/>
  <c r="A6244" i="14" s="1"/>
  <c r="B5967" i="14"/>
  <c r="A5967" i="14" s="1"/>
  <c r="B6164" i="14"/>
  <c r="A6164" i="14" s="1"/>
  <c r="B5630" i="14"/>
  <c r="A5630" i="14" s="1"/>
  <c r="B5702" i="14"/>
  <c r="A5702" i="14" s="1"/>
  <c r="B5774" i="14"/>
  <c r="A5774" i="14" s="1"/>
  <c r="B5846" i="14"/>
  <c r="A5846" i="14" s="1"/>
  <c r="B5944" i="14"/>
  <c r="A5944" i="14" s="1"/>
  <c r="B6109" i="14"/>
  <c r="A6109" i="14" s="1"/>
  <c r="B5865" i="14"/>
  <c r="A5865" i="14" s="1"/>
  <c r="B6001" i="14"/>
  <c r="A6001" i="14" s="1"/>
  <c r="B6299" i="14"/>
  <c r="A6299" i="14" s="1"/>
  <c r="B5763" i="14"/>
  <c r="A5763" i="14" s="1"/>
  <c r="B5835" i="14"/>
  <c r="A5835" i="14" s="1"/>
  <c r="B6038" i="14"/>
  <c r="A6038" i="14" s="1"/>
  <c r="B6397" i="14"/>
  <c r="A6397" i="14" s="1"/>
  <c r="B5946" i="14"/>
  <c r="A5946" i="14" s="1"/>
  <c r="B6080" i="14"/>
  <c r="A6080" i="14" s="1"/>
  <c r="B5800" i="14"/>
  <c r="A5800" i="14" s="1"/>
  <c r="B5875" i="14"/>
  <c r="A5875" i="14" s="1"/>
  <c r="B6050" i="14"/>
  <c r="A6050" i="14" s="1"/>
  <c r="B6484" i="14"/>
  <c r="A6484" i="14" s="1"/>
  <c r="B6041" i="14"/>
  <c r="A6041" i="14" s="1"/>
  <c r="B6869" i="14"/>
  <c r="A6869" i="14" s="1"/>
  <c r="B6094" i="14"/>
  <c r="A6094" i="14" s="1"/>
  <c r="B6185" i="14"/>
  <c r="A6185" i="14" s="1"/>
  <c r="B6420" i="14"/>
  <c r="A6420" i="14" s="1"/>
  <c r="B7202" i="14"/>
  <c r="A7202" i="14" s="1"/>
  <c r="B6440" i="14"/>
  <c r="A6440" i="14" s="1"/>
  <c r="B6103" i="14"/>
  <c r="A6103" i="14" s="1"/>
  <c r="B6324" i="14"/>
  <c r="A6324" i="14" s="1"/>
  <c r="B6678" i="14"/>
  <c r="A6678" i="14" s="1"/>
  <c r="B6043" i="14"/>
  <c r="A6043" i="14" s="1"/>
  <c r="B6131" i="14"/>
  <c r="A6131" i="14" s="1"/>
  <c r="B6217" i="14"/>
  <c r="A6217" i="14" s="1"/>
  <c r="B6589" i="14"/>
  <c r="A6589" i="14" s="1"/>
  <c r="B6196" i="14"/>
  <c r="A6196" i="14" s="1"/>
  <c r="B6621" i="14"/>
  <c r="A6621" i="14" s="1"/>
  <c r="B6247" i="14"/>
  <c r="A6247" i="14" s="1"/>
  <c r="B6414" i="14"/>
  <c r="A6414" i="14" s="1"/>
  <c r="B7314" i="14"/>
  <c r="A7314" i="14" s="1"/>
  <c r="B6365" i="14"/>
  <c r="A6365" i="14" s="1"/>
  <c r="B6725" i="14"/>
  <c r="A6725" i="14" s="1"/>
  <c r="B6227" i="14"/>
  <c r="A6227" i="14" s="1"/>
  <c r="B6693" i="14"/>
  <c r="A6693" i="14" s="1"/>
  <c r="B6220" i="14"/>
  <c r="A6220" i="14" s="1"/>
  <c r="B6404" i="14"/>
  <c r="A6404" i="14" s="1"/>
  <c r="B7055" i="14"/>
  <c r="A7055" i="14" s="1"/>
  <c r="B6308" i="14"/>
  <c r="A6308" i="14" s="1"/>
  <c r="B6380" i="14"/>
  <c r="A6380" i="14" s="1"/>
  <c r="B6524" i="14"/>
  <c r="A6524" i="14" s="1"/>
  <c r="B6763" i="14"/>
  <c r="A6763" i="14" s="1"/>
  <c r="B7138" i="14"/>
  <c r="A7138" i="14" s="1"/>
  <c r="B6467" i="14"/>
  <c r="A6467" i="14" s="1"/>
  <c r="B6623" i="14"/>
  <c r="A6623" i="14" s="1"/>
  <c r="B6828" i="14"/>
  <c r="A6828" i="14" s="1"/>
  <c r="B7083" i="14"/>
  <c r="A7083" i="14" s="1"/>
  <c r="B6298" i="14"/>
  <c r="A6298" i="14" s="1"/>
  <c r="B6370" i="14"/>
  <c r="A6370" i="14" s="1"/>
  <c r="B6559" i="14"/>
  <c r="A6559" i="14" s="1"/>
  <c r="B6913" i="14"/>
  <c r="A6913" i="14" s="1"/>
  <c r="B6494" i="14"/>
  <c r="A6494" i="14" s="1"/>
  <c r="B6680" i="14"/>
  <c r="A6680" i="14" s="1"/>
  <c r="B7010" i="14"/>
  <c r="A7010" i="14" s="1"/>
  <c r="B6641" i="14"/>
  <c r="A6641" i="14" s="1"/>
  <c r="B6469" i="14"/>
  <c r="A6469" i="14" s="1"/>
  <c r="B6769" i="14"/>
  <c r="A6769" i="14" s="1"/>
  <c r="B6561" i="14"/>
  <c r="A6561" i="14" s="1"/>
  <c r="B6811" i="14"/>
  <c r="A6811" i="14" s="1"/>
  <c r="B6457" i="14"/>
  <c r="A6457" i="14" s="1"/>
  <c r="B6878" i="14"/>
  <c r="A6878" i="14" s="1"/>
  <c r="B6392" i="14"/>
  <c r="A6392" i="14" s="1"/>
  <c r="B6691" i="14"/>
  <c r="A6691" i="14" s="1"/>
  <c r="B6848" i="14"/>
  <c r="A6848" i="14" s="1"/>
  <c r="B7240" i="14"/>
  <c r="A7240" i="14" s="1"/>
  <c r="B7067" i="14"/>
  <c r="A7067" i="14" s="1"/>
  <c r="B7058" i="14"/>
  <c r="A7058" i="14" s="1"/>
  <c r="B6844" i="14"/>
  <c r="A6844" i="14" s="1"/>
  <c r="B7404" i="14"/>
  <c r="A7404" i="14" s="1"/>
  <c r="B7000" i="14"/>
  <c r="A7000" i="14" s="1"/>
  <c r="B6907" i="14"/>
  <c r="A6907" i="14" s="1"/>
  <c r="B7772" i="14"/>
  <c r="A7772" i="14" s="1"/>
  <c r="B7086" i="14"/>
  <c r="A7086" i="14" s="1"/>
  <c r="B7477" i="14"/>
  <c r="A7477" i="14" s="1"/>
  <c r="B7211" i="14"/>
  <c r="A7211" i="14" s="1"/>
  <c r="B7333" i="14"/>
  <c r="A7333" i="14" s="1"/>
  <c r="B7554" i="14"/>
  <c r="A7554" i="14" s="1"/>
  <c r="B7511" i="14"/>
  <c r="A7511" i="14" s="1"/>
  <c r="B7956" i="14"/>
  <c r="A7956" i="14" s="1"/>
  <c r="B7899" i="14"/>
  <c r="A7899" i="14" s="1"/>
  <c r="B7522" i="14"/>
  <c r="A7522" i="14" s="1"/>
  <c r="B7775" i="14"/>
  <c r="A7775" i="14" s="1"/>
  <c r="B8077" i="14"/>
  <c r="A8077" i="14" s="1"/>
  <c r="B7929" i="14"/>
  <c r="A7929" i="14" s="1"/>
  <c r="B7725" i="14"/>
  <c r="A7725" i="14" s="1"/>
  <c r="B5210" i="14"/>
  <c r="A5210" i="14" s="1"/>
  <c r="B5354" i="14"/>
  <c r="A5354" i="14" s="1"/>
  <c r="B5498" i="14"/>
  <c r="A5498" i="14" s="1"/>
  <c r="B5651" i="14"/>
  <c r="A5651" i="14" s="1"/>
  <c r="B6015" i="14"/>
  <c r="A6015" i="14" s="1"/>
  <c r="B5194" i="14"/>
  <c r="A5194" i="14" s="1"/>
  <c r="B5482" i="14"/>
  <c r="A5482" i="14" s="1"/>
  <c r="B5704" i="14"/>
  <c r="A5704" i="14" s="1"/>
  <c r="B6096" i="14"/>
  <c r="A6096" i="14" s="1"/>
  <c r="B5203" i="14"/>
  <c r="A5203" i="14" s="1"/>
  <c r="B5299" i="14"/>
  <c r="A5299" i="14" s="1"/>
  <c r="B5395" i="14"/>
  <c r="A5395" i="14" s="1"/>
  <c r="B5491" i="14"/>
  <c r="A5491" i="14" s="1"/>
  <c r="B5587" i="14"/>
  <c r="A5587" i="14" s="1"/>
  <c r="B5838" i="14"/>
  <c r="A5838" i="14" s="1"/>
  <c r="B5108" i="14"/>
  <c r="A5108" i="14" s="1"/>
  <c r="B5252" i="14"/>
  <c r="A5252" i="14" s="1"/>
  <c r="B5396" i="14"/>
  <c r="A5396" i="14" s="1"/>
  <c r="B5540" i="14"/>
  <c r="A5540" i="14" s="1"/>
  <c r="B5737" i="14"/>
  <c r="A5737" i="14" s="1"/>
  <c r="B6980" i="14"/>
  <c r="A6980" i="14" s="1"/>
  <c r="B5452" i="14"/>
  <c r="A5452" i="14" s="1"/>
  <c r="B5679" i="14"/>
  <c r="A5679" i="14" s="1"/>
  <c r="B6108" i="14"/>
  <c r="A6108" i="14" s="1"/>
  <c r="B5711" i="14"/>
  <c r="A5711" i="14" s="1"/>
  <c r="B5783" i="14"/>
  <c r="A5783" i="14" s="1"/>
  <c r="B5855" i="14"/>
  <c r="A5855" i="14" s="1"/>
  <c r="B5948" i="14"/>
  <c r="A5948" i="14" s="1"/>
  <c r="B6083" i="14"/>
  <c r="A6083" i="14" s="1"/>
  <c r="B6735" i="14"/>
  <c r="A6735" i="14" s="1"/>
  <c r="B5989" i="14"/>
  <c r="A5989" i="14" s="1"/>
  <c r="B6323" i="14"/>
  <c r="A6323" i="14" s="1"/>
  <c r="B5991" i="14"/>
  <c r="A5991" i="14" s="1"/>
  <c r="B6180" i="14"/>
  <c r="A6180" i="14" s="1"/>
  <c r="B5636" i="14"/>
  <c r="A5636" i="14" s="1"/>
  <c r="B5708" i="14"/>
  <c r="A5708" i="14" s="1"/>
  <c r="B5780" i="14"/>
  <c r="A5780" i="14" s="1"/>
  <c r="B5852" i="14"/>
  <c r="A5852" i="14" s="1"/>
  <c r="B5952" i="14"/>
  <c r="A5952" i="14" s="1"/>
  <c r="B6121" i="14"/>
  <c r="A6121" i="14" s="1"/>
  <c r="B5873" i="14"/>
  <c r="A5873" i="14" s="1"/>
  <c r="B6009" i="14"/>
  <c r="A6009" i="14" s="1"/>
  <c r="B6347" i="14"/>
  <c r="A6347" i="14" s="1"/>
  <c r="B5769" i="14"/>
  <c r="A5769" i="14" s="1"/>
  <c r="B5841" i="14"/>
  <c r="A5841" i="14" s="1"/>
  <c r="B6048" i="14"/>
  <c r="A6048" i="14" s="1"/>
  <c r="B6827" i="14"/>
  <c r="A6827" i="14" s="1"/>
  <c r="B5954" i="14"/>
  <c r="A5954" i="14" s="1"/>
  <c r="B6090" i="14"/>
  <c r="A6090" i="14" s="1"/>
  <c r="B5806" i="14"/>
  <c r="A5806" i="14" s="1"/>
  <c r="B5891" i="14"/>
  <c r="A5891" i="14" s="1"/>
  <c r="B6060" i="14"/>
  <c r="A6060" i="14" s="1"/>
  <c r="B6708" i="14"/>
  <c r="A6708" i="14" s="1"/>
  <c r="B6081" i="14"/>
  <c r="A6081" i="14" s="1"/>
  <c r="B7250" i="14"/>
  <c r="A7250" i="14" s="1"/>
  <c r="B6100" i="14"/>
  <c r="A6100" i="14" s="1"/>
  <c r="B6192" i="14"/>
  <c r="A6192" i="14" s="1"/>
  <c r="B6459" i="14"/>
  <c r="A6459" i="14" s="1"/>
  <c r="B6101" i="14"/>
  <c r="A6101" i="14" s="1"/>
  <c r="B6499" i="14"/>
  <c r="A6499" i="14" s="1"/>
  <c r="B6116" i="14"/>
  <c r="A6116" i="14" s="1"/>
  <c r="B6336" i="14"/>
  <c r="A6336" i="14" s="1"/>
  <c r="B6710" i="14"/>
  <c r="A6710" i="14" s="1"/>
  <c r="B6049" i="14"/>
  <c r="A6049" i="14" s="1"/>
  <c r="B6138" i="14"/>
  <c r="A6138" i="14" s="1"/>
  <c r="B6224" i="14"/>
  <c r="A6224" i="14" s="1"/>
  <c r="B6620" i="14"/>
  <c r="A6620" i="14" s="1"/>
  <c r="B6232" i="14"/>
  <c r="A6232" i="14" s="1"/>
  <c r="B6685" i="14"/>
  <c r="A6685" i="14" s="1"/>
  <c r="B6255" i="14"/>
  <c r="A6255" i="14" s="1"/>
  <c r="B6433" i="14"/>
  <c r="A6433" i="14" s="1"/>
  <c r="B6190" i="14"/>
  <c r="A6190" i="14" s="1"/>
  <c r="B6377" i="14"/>
  <c r="A6377" i="14" s="1"/>
  <c r="B6804" i="14"/>
  <c r="A6804" i="14" s="1"/>
  <c r="B6234" i="14"/>
  <c r="A6234" i="14" s="1"/>
  <c r="B6726" i="14"/>
  <c r="A6726" i="14" s="1"/>
  <c r="B6258" i="14"/>
  <c r="A6258" i="14" s="1"/>
  <c r="B6419" i="14"/>
  <c r="A6419" i="14" s="1"/>
  <c r="B7177" i="14"/>
  <c r="A7177" i="14" s="1"/>
  <c r="B6314" i="14"/>
  <c r="A6314" i="14" s="1"/>
  <c r="B6393" i="14"/>
  <c r="A6393" i="14" s="1"/>
  <c r="B6537" i="14"/>
  <c r="A6537" i="14" s="1"/>
  <c r="B6774" i="14"/>
  <c r="A6774" i="14" s="1"/>
  <c r="B7203" i="14"/>
  <c r="A7203" i="14" s="1"/>
  <c r="B6480" i="14"/>
  <c r="A6480" i="14" s="1"/>
  <c r="B6647" i="14"/>
  <c r="A6647" i="14" s="1"/>
  <c r="B6839" i="14"/>
  <c r="A6839" i="14" s="1"/>
  <c r="B7147" i="14"/>
  <c r="A7147" i="14" s="1"/>
  <c r="B6304" i="14"/>
  <c r="A6304" i="14" s="1"/>
  <c r="B6376" i="14"/>
  <c r="A6376" i="14" s="1"/>
  <c r="B6572" i="14"/>
  <c r="A6572" i="14" s="1"/>
  <c r="B6928" i="14"/>
  <c r="A6928" i="14" s="1"/>
  <c r="B6520" i="14"/>
  <c r="A6520" i="14" s="1"/>
  <c r="B6696" i="14"/>
  <c r="A6696" i="14" s="1"/>
  <c r="B7155" i="14"/>
  <c r="A7155" i="14" s="1"/>
  <c r="B6665" i="14"/>
  <c r="A6665" i="14" s="1"/>
  <c r="B6482" i="14"/>
  <c r="A6482" i="14" s="1"/>
  <c r="B6780" i="14"/>
  <c r="A6780" i="14" s="1"/>
  <c r="B6574" i="14"/>
  <c r="A6574" i="14" s="1"/>
  <c r="B6822" i="14"/>
  <c r="A6822" i="14" s="1"/>
  <c r="B6470" i="14"/>
  <c r="A6470" i="14" s="1"/>
  <c r="B6917" i="14"/>
  <c r="A6917" i="14" s="1"/>
  <c r="B6405" i="14"/>
  <c r="A6405" i="14" s="1"/>
  <c r="B6699" i="14"/>
  <c r="A6699" i="14" s="1"/>
  <c r="B6861" i="14"/>
  <c r="A6861" i="14" s="1"/>
  <c r="B7648" i="14"/>
  <c r="A7648" i="14" s="1"/>
  <c r="B7170" i="14"/>
  <c r="A7170" i="14" s="1"/>
  <c r="B7151" i="14"/>
  <c r="A7151" i="14" s="1"/>
  <c r="B6904" i="14"/>
  <c r="A6904" i="14" s="1"/>
  <c r="B6884" i="14"/>
  <c r="A6884" i="14" s="1"/>
  <c r="B7098" i="14"/>
  <c r="A7098" i="14" s="1"/>
  <c r="B6930" i="14"/>
  <c r="A6930" i="14" s="1"/>
  <c r="B7079" i="14"/>
  <c r="A7079" i="14" s="1"/>
  <c r="B7143" i="14"/>
  <c r="A7143" i="14" s="1"/>
  <c r="B7535" i="14"/>
  <c r="A7535" i="14" s="1"/>
  <c r="B7225" i="14"/>
  <c r="A7225" i="14" s="1"/>
  <c r="B7345" i="14"/>
  <c r="A7345" i="14" s="1"/>
  <c r="B7636" i="14"/>
  <c r="A7636" i="14" s="1"/>
  <c r="B7537" i="14"/>
  <c r="A7537" i="14" s="1"/>
  <c r="B8134" i="14"/>
  <c r="A8134" i="14" s="1"/>
  <c r="B7923" i="14"/>
  <c r="A7923" i="14" s="1"/>
  <c r="B7540" i="14"/>
  <c r="A7540" i="14" s="1"/>
  <c r="B7799" i="14"/>
  <c r="A7799" i="14" s="1"/>
  <c r="B8128" i="14"/>
  <c r="A8128" i="14" s="1"/>
  <c r="B7953" i="14"/>
  <c r="A7953" i="14" s="1"/>
  <c r="B7778" i="14"/>
  <c r="A7778" i="14" s="1"/>
  <c r="B5370" i="14"/>
  <c r="A5370" i="14" s="1"/>
  <c r="B5514" i="14"/>
  <c r="A5514" i="14" s="1"/>
  <c r="B5674" i="14"/>
  <c r="A5674" i="14" s="1"/>
  <c r="B6054" i="14"/>
  <c r="A6054" i="14" s="1"/>
  <c r="B5218" i="14"/>
  <c r="A5218" i="14" s="1"/>
  <c r="B5506" i="14"/>
  <c r="A5506" i="14" s="1"/>
  <c r="B5736" i="14"/>
  <c r="A5736" i="14" s="1"/>
  <c r="B5081" i="14"/>
  <c r="A5081" i="14" s="1"/>
  <c r="B5211" i="14"/>
  <c r="A5211" i="14" s="1"/>
  <c r="B5307" i="14"/>
  <c r="A5307" i="14" s="1"/>
  <c r="B5403" i="14"/>
  <c r="A5403" i="14" s="1"/>
  <c r="B5499" i="14"/>
  <c r="A5499" i="14" s="1"/>
  <c r="B5595" i="14"/>
  <c r="A5595" i="14" s="1"/>
  <c r="B5862" i="14"/>
  <c r="A5862" i="14" s="1"/>
  <c r="B5121" i="14"/>
  <c r="A5121" i="14" s="1"/>
  <c r="B5268" i="14"/>
  <c r="A5268" i="14" s="1"/>
  <c r="B5412" i="14"/>
  <c r="A5412" i="14" s="1"/>
  <c r="B5556" i="14"/>
  <c r="A5556" i="14" s="1"/>
  <c r="B5755" i="14"/>
  <c r="A5755" i="14" s="1"/>
  <c r="B5188" i="14"/>
  <c r="A5188" i="14" s="1"/>
  <c r="B5476" i="14"/>
  <c r="A5476" i="14" s="1"/>
  <c r="B5694" i="14"/>
  <c r="A5694" i="14" s="1"/>
  <c r="B6162" i="14"/>
  <c r="A6162" i="14" s="1"/>
  <c r="B5717" i="14"/>
  <c r="A5717" i="14" s="1"/>
  <c r="B5789" i="14"/>
  <c r="A5789" i="14" s="1"/>
  <c r="B5861" i="14"/>
  <c r="A5861" i="14" s="1"/>
  <c r="B5956" i="14"/>
  <c r="A5956" i="14" s="1"/>
  <c r="B6104" i="14"/>
  <c r="A6104" i="14" s="1"/>
  <c r="B6909" i="14"/>
  <c r="A6909" i="14" s="1"/>
  <c r="B6005" i="14"/>
  <c r="A6005" i="14" s="1"/>
  <c r="B6371" i="14"/>
  <c r="A6371" i="14" s="1"/>
  <c r="B6008" i="14"/>
  <c r="A6008" i="14" s="1"/>
  <c r="B6201" i="14"/>
  <c r="A6201" i="14" s="1"/>
  <c r="B5642" i="14"/>
  <c r="A5642" i="14" s="1"/>
  <c r="B5714" i="14"/>
  <c r="A5714" i="14" s="1"/>
  <c r="B5786" i="14"/>
  <c r="A5786" i="14" s="1"/>
  <c r="B5858" i="14"/>
  <c r="A5858" i="14" s="1"/>
  <c r="B5960" i="14"/>
  <c r="A5960" i="14" s="1"/>
  <c r="B6135" i="14"/>
  <c r="A6135" i="14" s="1"/>
  <c r="B5881" i="14"/>
  <c r="A5881" i="14" s="1"/>
  <c r="B6018" i="14"/>
  <c r="A6018" i="14" s="1"/>
  <c r="B6556" i="14"/>
  <c r="A6556" i="14" s="1"/>
  <c r="B5775" i="14"/>
  <c r="A5775" i="14" s="1"/>
  <c r="B5847" i="14"/>
  <c r="A5847" i="14" s="1"/>
  <c r="B6059" i="14"/>
  <c r="A6059" i="14" s="1"/>
  <c r="B5866" i="14"/>
  <c r="A5866" i="14" s="1"/>
  <c r="B5962" i="14"/>
  <c r="A5962" i="14" s="1"/>
  <c r="B6125" i="14"/>
  <c r="A6125" i="14" s="1"/>
  <c r="B5812" i="14"/>
  <c r="A5812" i="14" s="1"/>
  <c r="B5899" i="14"/>
  <c r="A5899" i="14" s="1"/>
  <c r="B6071" i="14"/>
  <c r="A6071" i="14" s="1"/>
  <c r="B6867" i="14"/>
  <c r="A6867" i="14" s="1"/>
  <c r="B6092" i="14"/>
  <c r="A6092" i="14" s="1"/>
  <c r="B6034" i="14"/>
  <c r="A6034" i="14" s="1"/>
  <c r="B6107" i="14"/>
  <c r="A6107" i="14" s="1"/>
  <c r="B6199" i="14"/>
  <c r="A6199" i="14" s="1"/>
  <c r="B6479" i="14"/>
  <c r="A6479" i="14" s="1"/>
  <c r="B6114" i="14"/>
  <c r="A6114" i="14" s="1"/>
  <c r="B6551" i="14"/>
  <c r="A6551" i="14" s="1"/>
  <c r="B6130" i="14"/>
  <c r="A6130" i="14" s="1"/>
  <c r="B6348" i="14"/>
  <c r="A6348" i="14" s="1"/>
  <c r="B6786" i="14"/>
  <c r="A6786" i="14" s="1"/>
  <c r="B6055" i="14"/>
  <c r="A6055" i="14" s="1"/>
  <c r="B6145" i="14"/>
  <c r="A6145" i="14" s="1"/>
  <c r="B6231" i="14"/>
  <c r="A6231" i="14" s="1"/>
  <c r="B6652" i="14"/>
  <c r="A6652" i="14" s="1"/>
  <c r="B6264" i="14"/>
  <c r="A6264" i="14" s="1"/>
  <c r="B6717" i="14"/>
  <c r="A6717" i="14" s="1"/>
  <c r="B6273" i="14"/>
  <c r="A6273" i="14" s="1"/>
  <c r="B6472" i="14"/>
  <c r="A6472" i="14" s="1"/>
  <c r="B6226" i="14"/>
  <c r="A6226" i="14" s="1"/>
  <c r="B6390" i="14"/>
  <c r="A6390" i="14" s="1"/>
  <c r="B6846" i="14"/>
  <c r="A6846" i="14" s="1"/>
  <c r="B6241" i="14"/>
  <c r="A6241" i="14" s="1"/>
  <c r="B6764" i="14"/>
  <c r="A6764" i="14" s="1"/>
  <c r="B6276" i="14"/>
  <c r="A6276" i="14" s="1"/>
  <c r="B6458" i="14"/>
  <c r="A6458" i="14" s="1"/>
  <c r="B7427" i="14"/>
  <c r="A7427" i="14" s="1"/>
  <c r="B6320" i="14"/>
  <c r="A6320" i="14" s="1"/>
  <c r="B6406" i="14"/>
  <c r="A6406" i="14" s="1"/>
  <c r="B6550" i="14"/>
  <c r="A6550" i="14" s="1"/>
  <c r="B6785" i="14"/>
  <c r="A6785" i="14" s="1"/>
  <c r="B7242" i="14"/>
  <c r="A7242" i="14" s="1"/>
  <c r="B6493" i="14"/>
  <c r="A6493" i="14" s="1"/>
  <c r="B6671" i="14"/>
  <c r="A6671" i="14" s="1"/>
  <c r="B6860" i="14"/>
  <c r="A6860" i="14" s="1"/>
  <c r="B7216" i="14"/>
  <c r="A7216" i="14" s="1"/>
  <c r="B6310" i="14"/>
  <c r="A6310" i="14" s="1"/>
  <c r="B6382" i="14"/>
  <c r="A6382" i="14" s="1"/>
  <c r="B6607" i="14"/>
  <c r="A6607" i="14" s="1"/>
  <c r="B6964" i="14"/>
  <c r="A6964" i="14" s="1"/>
  <c r="B6527" i="14"/>
  <c r="A6527" i="14" s="1"/>
  <c r="B6720" i="14"/>
  <c r="A6720" i="14" s="1"/>
  <c r="B7188" i="14"/>
  <c r="A7188" i="14" s="1"/>
  <c r="B6689" i="14"/>
  <c r="A6689" i="14" s="1"/>
  <c r="B6495" i="14"/>
  <c r="A6495" i="14" s="1"/>
  <c r="B6791" i="14"/>
  <c r="A6791" i="14" s="1"/>
  <c r="B6581" i="14"/>
  <c r="A6581" i="14" s="1"/>
  <c r="B6833" i="14"/>
  <c r="A6833" i="14" s="1"/>
  <c r="B6483" i="14"/>
  <c r="A6483" i="14" s="1"/>
  <c r="B6933" i="14"/>
  <c r="A6933" i="14" s="1"/>
  <c r="B6418" i="14"/>
  <c r="A6418" i="14" s="1"/>
  <c r="B6723" i="14"/>
  <c r="A6723" i="14" s="1"/>
  <c r="B6881" i="14"/>
  <c r="A6881" i="14" s="1"/>
  <c r="B6759" i="14"/>
  <c r="A6759" i="14" s="1"/>
  <c r="B7217" i="14"/>
  <c r="A7217" i="14" s="1"/>
  <c r="B7182" i="14"/>
  <c r="A7182" i="14" s="1"/>
  <c r="B6927" i="14"/>
  <c r="A6927" i="14" s="1"/>
  <c r="B6960" i="14"/>
  <c r="A6960" i="14" s="1"/>
  <c r="B7141" i="14"/>
  <c r="A7141" i="14" s="1"/>
  <c r="B7111" i="14"/>
  <c r="A7111" i="14" s="1"/>
  <c r="B7150" i="14"/>
  <c r="A7150" i="14" s="1"/>
  <c r="B7309" i="14"/>
  <c r="A7309" i="14" s="1"/>
  <c r="B7346" i="14"/>
  <c r="A7346" i="14" s="1"/>
  <c r="B7403" i="14"/>
  <c r="A7403" i="14" s="1"/>
  <c r="B7399" i="14"/>
  <c r="A7399" i="14" s="1"/>
  <c r="B7909" i="14"/>
  <c r="A7909" i="14" s="1"/>
  <c r="B7700" i="14"/>
  <c r="A7700" i="14" s="1"/>
  <c r="B7658" i="14"/>
  <c r="A7658" i="14" s="1"/>
  <c r="B7995" i="14"/>
  <c r="A7995" i="14" s="1"/>
  <c r="B7594" i="14"/>
  <c r="A7594" i="14" s="1"/>
  <c r="B7871" i="14"/>
  <c r="A7871" i="14" s="1"/>
  <c r="B7738" i="14"/>
  <c r="A7738" i="14" s="1"/>
  <c r="B8025" i="14"/>
  <c r="A8025" i="14" s="1"/>
  <c r="B7890" i="14"/>
  <c r="A7890" i="14" s="1"/>
  <c r="B6500" i="14"/>
  <c r="A6500" i="14" s="1"/>
  <c r="B6655" i="14"/>
  <c r="A6655" i="14" s="1"/>
  <c r="B6849" i="14"/>
  <c r="A6849" i="14" s="1"/>
  <c r="B7181" i="14"/>
  <c r="A7181" i="14" s="1"/>
  <c r="B6507" i="14"/>
  <c r="A6507" i="14" s="1"/>
  <c r="B6632" i="14"/>
  <c r="A6632" i="14" s="1"/>
  <c r="B6738" i="14"/>
  <c r="A6738" i="14" s="1"/>
  <c r="B6947" i="14"/>
  <c r="A6947" i="14" s="1"/>
  <c r="B6462" i="14"/>
  <c r="A6462" i="14" s="1"/>
  <c r="B6617" i="14"/>
  <c r="A6617" i="14" s="1"/>
  <c r="B6862" i="14"/>
  <c r="A6862" i="14" s="1"/>
  <c r="B6456" i="14"/>
  <c r="A6456" i="14" s="1"/>
  <c r="B6601" i="14"/>
  <c r="A6601" i="14" s="1"/>
  <c r="B6739" i="14"/>
  <c r="A6739" i="14" s="1"/>
  <c r="B6931" i="14"/>
  <c r="A6931" i="14" s="1"/>
  <c r="B6548" i="14"/>
  <c r="A6548" i="14" s="1"/>
  <c r="B6658" i="14"/>
  <c r="A6658" i="14" s="1"/>
  <c r="B6770" i="14"/>
  <c r="A6770" i="14" s="1"/>
  <c r="B7066" i="14"/>
  <c r="A7066" i="14" s="1"/>
  <c r="B6444" i="14"/>
  <c r="A6444" i="14" s="1"/>
  <c r="B6588" i="14"/>
  <c r="A6588" i="14" s="1"/>
  <c r="B6866" i="14"/>
  <c r="A6866" i="14" s="1"/>
  <c r="B6307" i="14"/>
  <c r="A6307" i="14" s="1"/>
  <c r="B6379" i="14"/>
  <c r="A6379" i="14" s="1"/>
  <c r="B6523" i="14"/>
  <c r="A6523" i="14" s="1"/>
  <c r="B6667" i="14"/>
  <c r="A6667" i="14" s="1"/>
  <c r="B6834" i="14"/>
  <c r="A6834" i="14" s="1"/>
  <c r="B7167" i="14"/>
  <c r="A7167" i="14" s="1"/>
  <c r="B6996" i="14"/>
  <c r="A6996" i="14" s="1"/>
  <c r="B7136" i="14"/>
  <c r="A7136" i="14" s="1"/>
  <c r="B7386" i="14"/>
  <c r="A7386" i="14" s="1"/>
  <c r="B6801" i="14"/>
  <c r="A6801" i="14" s="1"/>
  <c r="B6896" i="14"/>
  <c r="A6896" i="14" s="1"/>
  <c r="B7127" i="14"/>
  <c r="A7127" i="14" s="1"/>
  <c r="B7440" i="14"/>
  <c r="A7440" i="14" s="1"/>
  <c r="B6974" i="14"/>
  <c r="A6974" i="14" s="1"/>
  <c r="B7129" i="14"/>
  <c r="A7129" i="14" s="1"/>
  <c r="B6724" i="14"/>
  <c r="A6724" i="14" s="1"/>
  <c r="B6796" i="14"/>
  <c r="A6796" i="14" s="1"/>
  <c r="B6890" i="14"/>
  <c r="A6890" i="14" s="1"/>
  <c r="B6983" i="14"/>
  <c r="A6983" i="14" s="1"/>
  <c r="B7162" i="14"/>
  <c r="A7162" i="14" s="1"/>
  <c r="B6858" i="14"/>
  <c r="A6858" i="14" s="1"/>
  <c r="B7077" i="14"/>
  <c r="A7077" i="14" s="1"/>
  <c r="B7454" i="14"/>
  <c r="A7454" i="14" s="1"/>
  <c r="B7078" i="14"/>
  <c r="A7078" i="14" s="1"/>
  <c r="B6993" i="14"/>
  <c r="A6993" i="14" s="1"/>
  <c r="B7144" i="14"/>
  <c r="A7144" i="14" s="1"/>
  <c r="B7376" i="14"/>
  <c r="A7376" i="14" s="1"/>
  <c r="B7036" i="14"/>
  <c r="A7036" i="14" s="1"/>
  <c r="B7378" i="14"/>
  <c r="A7378" i="14" s="1"/>
  <c r="B7113" i="14"/>
  <c r="A7113" i="14" s="1"/>
  <c r="B7397" i="14"/>
  <c r="A7397" i="14" s="1"/>
  <c r="B7114" i="14"/>
  <c r="A7114" i="14" s="1"/>
  <c r="B7200" i="14"/>
  <c r="A7200" i="14" s="1"/>
  <c r="B7334" i="14"/>
  <c r="A7334" i="14" s="1"/>
  <c r="B7014" i="14"/>
  <c r="A7014" i="14" s="1"/>
  <c r="B7246" i="14"/>
  <c r="A7246" i="14" s="1"/>
  <c r="B7372" i="14"/>
  <c r="A7372" i="14" s="1"/>
  <c r="B7433" i="14"/>
  <c r="A7433" i="14" s="1"/>
  <c r="B7337" i="14"/>
  <c r="A7337" i="14" s="1"/>
  <c r="B7279" i="14"/>
  <c r="A7279" i="14" s="1"/>
  <c r="B7447" i="14"/>
  <c r="A7447" i="14" s="1"/>
  <c r="B7356" i="14"/>
  <c r="A7356" i="14" s="1"/>
  <c r="B7632" i="14"/>
  <c r="A7632" i="14" s="1"/>
  <c r="B7265" i="14"/>
  <c r="A7265" i="14" s="1"/>
  <c r="B7024" i="14"/>
  <c r="A7024" i="14" s="1"/>
  <c r="B7273" i="14"/>
  <c r="A7273" i="14" s="1"/>
  <c r="B7635" i="14"/>
  <c r="A7635" i="14" s="1"/>
  <c r="B7369" i="14"/>
  <c r="A7369" i="14" s="1"/>
  <c r="B7478" i="14"/>
  <c r="A7478" i="14" s="1"/>
  <c r="B7965" i="14"/>
  <c r="A7965" i="14" s="1"/>
  <c r="B7494" i="14"/>
  <c r="A7494" i="14" s="1"/>
  <c r="B7749" i="14"/>
  <c r="A7749" i="14" s="1"/>
  <c r="B7245" i="14"/>
  <c r="A7245" i="14" s="1"/>
  <c r="B7317" i="14"/>
  <c r="A7317" i="14" s="1"/>
  <c r="B7389" i="14"/>
  <c r="A7389" i="14" s="1"/>
  <c r="B7651" i="14"/>
  <c r="A7651" i="14" s="1"/>
  <c r="B7459" i="14"/>
  <c r="A7459" i="14" s="1"/>
  <c r="B7590" i="14"/>
  <c r="A7590" i="14" s="1"/>
  <c r="B8012" i="14"/>
  <c r="A8012" i="14" s="1"/>
  <c r="B7917" i="14"/>
  <c r="A7917" i="14" s="1"/>
  <c r="B7521" i="14"/>
  <c r="A7521" i="14" s="1"/>
  <c r="B8124" i="14"/>
  <c r="A8124" i="14" s="1"/>
  <c r="B7734" i="14"/>
  <c r="A7734" i="14" s="1"/>
  <c r="B7513" i="14"/>
  <c r="A7513" i="14" s="1"/>
  <c r="B7893" i="14"/>
  <c r="A7893" i="14" s="1"/>
  <c r="B7491" i="14"/>
  <c r="A7491" i="14" s="1"/>
  <c r="B7640" i="14"/>
  <c r="A7640" i="14" s="1"/>
  <c r="B7763" i="14"/>
  <c r="A7763" i="14" s="1"/>
  <c r="B7859" i="14"/>
  <c r="A7859" i="14" s="1"/>
  <c r="B7955" i="14"/>
  <c r="A7955" i="14" s="1"/>
  <c r="B8081" i="14"/>
  <c r="A8081" i="14" s="1"/>
  <c r="B7544" i="14"/>
  <c r="A7544" i="14" s="1"/>
  <c r="B7616" i="14"/>
  <c r="A7616" i="14" s="1"/>
  <c r="B7780" i="14"/>
  <c r="A7780" i="14" s="1"/>
  <c r="B8054" i="14"/>
  <c r="A8054" i="14" s="1"/>
  <c r="B7564" i="14"/>
  <c r="A7564" i="14" s="1"/>
  <c r="B7643" i="14"/>
  <c r="A7643" i="14" s="1"/>
  <c r="B7806" i="14"/>
  <c r="A7806" i="14" s="1"/>
  <c r="B7950" i="14"/>
  <c r="A7950" i="14" s="1"/>
  <c r="B8105" i="14"/>
  <c r="A8105" i="14" s="1"/>
  <c r="B7736" i="14"/>
  <c r="A7736" i="14" s="1"/>
  <c r="B7831" i="14"/>
  <c r="A7831" i="14" s="1"/>
  <c r="B7927" i="14"/>
  <c r="A7927" i="14" s="1"/>
  <c r="B8023" i="14"/>
  <c r="A8023" i="14" s="1"/>
  <c r="B7583" i="14"/>
  <c r="A7583" i="14" s="1"/>
  <c r="B7683" i="14"/>
  <c r="A7683" i="14" s="1"/>
  <c r="B7936" i="14"/>
  <c r="A7936" i="14" s="1"/>
  <c r="B7684" i="14"/>
  <c r="A7684" i="14" s="1"/>
  <c r="B7808" i="14"/>
  <c r="A7808" i="14" s="1"/>
  <c r="B7952" i="14"/>
  <c r="A7952" i="14" s="1"/>
  <c r="B8107" i="14"/>
  <c r="A8107" i="14" s="1"/>
  <c r="B7793" i="14"/>
  <c r="A7793" i="14" s="1"/>
  <c r="B7889" i="14"/>
  <c r="A7889" i="14" s="1"/>
  <c r="B7985" i="14"/>
  <c r="A7985" i="14" s="1"/>
  <c r="B7652" i="14"/>
  <c r="A7652" i="14" s="1"/>
  <c r="B7810" i="14"/>
  <c r="A7810" i="14" s="1"/>
  <c r="B8052" i="14"/>
  <c r="A8052" i="14" s="1"/>
  <c r="B7579" i="14"/>
  <c r="A7579" i="14" s="1"/>
  <c r="B7666" i="14"/>
  <c r="A7666" i="14" s="1"/>
  <c r="B7826" i="14"/>
  <c r="A7826" i="14" s="1"/>
  <c r="B7970" i="14"/>
  <c r="A7970" i="14" s="1"/>
  <c r="B8102" i="14"/>
  <c r="A8102" i="14" s="1"/>
  <c r="B8061" i="14"/>
  <c r="A8061" i="14" s="1"/>
  <c r="B8133" i="14"/>
  <c r="A8133" i="14" s="1"/>
  <c r="B6675" i="14"/>
  <c r="A6675" i="14" s="1"/>
  <c r="B6855" i="14"/>
  <c r="A6855" i="14" s="1"/>
  <c r="B7201" i="14"/>
  <c r="A7201" i="14" s="1"/>
  <c r="B7012" i="14"/>
  <c r="A7012" i="14" s="1"/>
  <c r="B7146" i="14"/>
  <c r="A7146" i="14" s="1"/>
  <c r="B7428" i="14"/>
  <c r="A7428" i="14" s="1"/>
  <c r="B6807" i="14"/>
  <c r="A6807" i="14" s="1"/>
  <c r="B6903" i="14"/>
  <c r="A6903" i="14" s="1"/>
  <c r="B7148" i="14"/>
  <c r="A7148" i="14" s="1"/>
  <c r="B7517" i="14"/>
  <c r="A7517" i="14" s="1"/>
  <c r="B6982" i="14"/>
  <c r="A6982" i="14" s="1"/>
  <c r="B7139" i="14"/>
  <c r="A7139" i="14" s="1"/>
  <c r="B6730" i="14"/>
  <c r="A6730" i="14" s="1"/>
  <c r="B6802" i="14"/>
  <c r="A6802" i="14" s="1"/>
  <c r="B6897" i="14"/>
  <c r="A6897" i="14" s="1"/>
  <c r="B6991" i="14"/>
  <c r="A6991" i="14" s="1"/>
  <c r="B7173" i="14"/>
  <c r="A7173" i="14" s="1"/>
  <c r="B6871" i="14"/>
  <c r="A6871" i="14" s="1"/>
  <c r="B7109" i="14"/>
  <c r="A7109" i="14" s="1"/>
  <c r="B7553" i="14"/>
  <c r="A7553" i="14" s="1"/>
  <c r="B7088" i="14"/>
  <c r="A7088" i="14" s="1"/>
  <c r="B7001" i="14"/>
  <c r="A7001" i="14" s="1"/>
  <c r="B7153" i="14"/>
  <c r="A7153" i="14" s="1"/>
  <c r="B7414" i="14"/>
  <c r="A7414" i="14" s="1"/>
  <c r="B7054" i="14"/>
  <c r="A7054" i="14" s="1"/>
  <c r="B7468" i="14"/>
  <c r="A7468" i="14" s="1"/>
  <c r="B7149" i="14"/>
  <c r="A7149" i="14" s="1"/>
  <c r="B7418" i="14"/>
  <c r="A7418" i="14" s="1"/>
  <c r="B7121" i="14"/>
  <c r="A7121" i="14" s="1"/>
  <c r="B7207" i="14"/>
  <c r="A7207" i="14" s="1"/>
  <c r="B7352" i="14"/>
  <c r="A7352" i="14" s="1"/>
  <c r="B7027" i="14"/>
  <c r="A7027" i="14" s="1"/>
  <c r="B7261" i="14"/>
  <c r="A7261" i="14" s="1"/>
  <c r="B7380" i="14"/>
  <c r="A7380" i="14" s="1"/>
  <c r="B7446" i="14"/>
  <c r="A7446" i="14" s="1"/>
  <c r="B7355" i="14"/>
  <c r="A7355" i="14" s="1"/>
  <c r="B7288" i="14"/>
  <c r="A7288" i="14" s="1"/>
  <c r="B7575" i="14"/>
  <c r="A7575" i="14" s="1"/>
  <c r="B7366" i="14"/>
  <c r="A7366" i="14" s="1"/>
  <c r="B7713" i="14"/>
  <c r="A7713" i="14" s="1"/>
  <c r="B7280" i="14"/>
  <c r="A7280" i="14" s="1"/>
  <c r="B7037" i="14"/>
  <c r="A7037" i="14" s="1"/>
  <c r="B7282" i="14"/>
  <c r="A7282" i="14" s="1"/>
  <c r="B7720" i="14"/>
  <c r="A7720" i="14" s="1"/>
  <c r="B7375" i="14"/>
  <c r="A7375" i="14" s="1"/>
  <c r="B7485" i="14"/>
  <c r="A7485" i="14" s="1"/>
  <c r="B7997" i="14"/>
  <c r="A7997" i="14" s="1"/>
  <c r="B7501" i="14"/>
  <c r="A7501" i="14" s="1"/>
  <c r="B7781" i="14"/>
  <c r="A7781" i="14" s="1"/>
  <c r="B7251" i="14"/>
  <c r="A7251" i="14" s="1"/>
  <c r="B7323" i="14"/>
  <c r="A7323" i="14" s="1"/>
  <c r="B7395" i="14"/>
  <c r="A7395" i="14" s="1"/>
  <c r="B7721" i="14"/>
  <c r="A7721" i="14" s="1"/>
  <c r="B7481" i="14"/>
  <c r="A7481" i="14" s="1"/>
  <c r="B7602" i="14"/>
  <c r="A7602" i="14" s="1"/>
  <c r="B8046" i="14"/>
  <c r="A8046" i="14" s="1"/>
  <c r="B7949" i="14"/>
  <c r="A7949" i="14" s="1"/>
  <c r="B7530" i="14"/>
  <c r="A7530" i="14" s="1"/>
  <c r="B7490" i="14"/>
  <c r="A7490" i="14" s="1"/>
  <c r="B7764" i="14"/>
  <c r="A7764" i="14" s="1"/>
  <c r="B7523" i="14"/>
  <c r="A7523" i="14" s="1"/>
  <c r="B7925" i="14"/>
  <c r="A7925" i="14" s="1"/>
  <c r="B7498" i="14"/>
  <c r="A7498" i="14" s="1"/>
  <c r="B7653" i="14"/>
  <c r="A7653" i="14" s="1"/>
  <c r="B7771" i="14"/>
  <c r="A7771" i="14" s="1"/>
  <c r="B7867" i="14"/>
  <c r="A7867" i="14" s="1"/>
  <c r="B7963" i="14"/>
  <c r="A7963" i="14" s="1"/>
  <c r="B8100" i="14"/>
  <c r="A8100" i="14" s="1"/>
  <c r="B7550" i="14"/>
  <c r="A7550" i="14" s="1"/>
  <c r="B7622" i="14"/>
  <c r="A7622" i="14" s="1"/>
  <c r="B7804" i="14"/>
  <c r="A7804" i="14" s="1"/>
  <c r="B8072" i="14"/>
  <c r="A8072" i="14" s="1"/>
  <c r="B7570" i="14"/>
  <c r="A7570" i="14" s="1"/>
  <c r="B7656" i="14"/>
  <c r="A7656" i="14" s="1"/>
  <c r="B7814" i="14"/>
  <c r="A7814" i="14" s="1"/>
  <c r="B7958" i="14"/>
  <c r="A7958" i="14" s="1"/>
  <c r="B8116" i="14"/>
  <c r="A8116" i="14" s="1"/>
  <c r="B7744" i="14"/>
  <c r="A7744" i="14" s="1"/>
  <c r="B7839" i="14"/>
  <c r="A7839" i="14" s="1"/>
  <c r="B7935" i="14"/>
  <c r="A7935" i="14" s="1"/>
  <c r="B8032" i="14"/>
  <c r="A8032" i="14" s="1"/>
  <c r="B7589" i="14"/>
  <c r="A7589" i="14" s="1"/>
  <c r="B7690" i="14"/>
  <c r="A7690" i="14" s="1"/>
  <c r="B7960" i="14"/>
  <c r="A7960" i="14" s="1"/>
  <c r="B7697" i="14"/>
  <c r="A7697" i="14" s="1"/>
  <c r="B7824" i="14"/>
  <c r="A7824" i="14" s="1"/>
  <c r="B7968" i="14"/>
  <c r="A7968" i="14" s="1"/>
  <c r="B7671" i="14"/>
  <c r="A7671" i="14" s="1"/>
  <c r="B7801" i="14"/>
  <c r="A7801" i="14" s="1"/>
  <c r="B7897" i="14"/>
  <c r="A7897" i="14" s="1"/>
  <c r="B7993" i="14"/>
  <c r="A7993" i="14" s="1"/>
  <c r="B7665" i="14"/>
  <c r="A7665" i="14" s="1"/>
  <c r="B7834" i="14"/>
  <c r="A7834" i="14" s="1"/>
  <c r="B8062" i="14"/>
  <c r="A8062" i="14" s="1"/>
  <c r="B7585" i="14"/>
  <c r="A7585" i="14" s="1"/>
  <c r="B7679" i="14"/>
  <c r="A7679" i="14" s="1"/>
  <c r="B7842" i="14"/>
  <c r="A7842" i="14" s="1"/>
  <c r="B7986" i="14"/>
  <c r="A7986" i="14" s="1"/>
  <c r="B8108" i="14"/>
  <c r="A8108" i="14" s="1"/>
  <c r="B8067" i="14"/>
  <c r="A8067" i="14" s="1"/>
  <c r="B8139" i="14"/>
  <c r="A8139" i="14" s="1"/>
  <c r="B7009" i="14"/>
  <c r="A7009" i="14" s="1"/>
  <c r="B7165" i="14"/>
  <c r="A7165" i="14" s="1"/>
  <c r="B7467" i="14"/>
  <c r="A7467" i="14" s="1"/>
  <c r="B7062" i="14"/>
  <c r="A7062" i="14" s="1"/>
  <c r="B7470" i="14"/>
  <c r="A7470" i="14" s="1"/>
  <c r="B7185" i="14"/>
  <c r="A7185" i="14" s="1"/>
  <c r="B7431" i="14"/>
  <c r="A7431" i="14" s="1"/>
  <c r="B7128" i="14"/>
  <c r="A7128" i="14" s="1"/>
  <c r="B7214" i="14"/>
  <c r="A7214" i="14" s="1"/>
  <c r="B7370" i="14"/>
  <c r="A7370" i="14" s="1"/>
  <c r="B7040" i="14"/>
  <c r="A7040" i="14" s="1"/>
  <c r="B7270" i="14"/>
  <c r="A7270" i="14" s="1"/>
  <c r="B7390" i="14"/>
  <c r="A7390" i="14" s="1"/>
  <c r="B7460" i="14"/>
  <c r="A7460" i="14" s="1"/>
  <c r="B7373" i="14"/>
  <c r="A7373" i="14" s="1"/>
  <c r="B7303" i="14"/>
  <c r="A7303" i="14" s="1"/>
  <c r="B7623" i="14"/>
  <c r="A7623" i="14" s="1"/>
  <c r="B7374" i="14"/>
  <c r="A7374" i="14" s="1"/>
  <c r="B7836" i="14"/>
  <c r="A7836" i="14" s="1"/>
  <c r="B7289" i="14"/>
  <c r="A7289" i="14" s="1"/>
  <c r="B7050" i="14"/>
  <c r="A7050" i="14" s="1"/>
  <c r="B7297" i="14"/>
  <c r="A7297" i="14" s="1"/>
  <c r="B7844" i="14"/>
  <c r="A7844" i="14" s="1"/>
  <c r="B7381" i="14"/>
  <c r="A7381" i="14" s="1"/>
  <c r="B7492" i="14"/>
  <c r="A7492" i="14" s="1"/>
  <c r="B8029" i="14"/>
  <c r="A8029" i="14" s="1"/>
  <c r="B7518" i="14"/>
  <c r="A7518" i="14" s="1"/>
  <c r="B7813" i="14"/>
  <c r="A7813" i="14" s="1"/>
  <c r="B7257" i="14"/>
  <c r="A7257" i="14" s="1"/>
  <c r="B7329" i="14"/>
  <c r="A7329" i="14" s="1"/>
  <c r="B7401" i="14"/>
  <c r="A7401" i="14" s="1"/>
  <c r="B7750" i="14"/>
  <c r="A7750" i="14" s="1"/>
  <c r="B7488" i="14"/>
  <c r="A7488" i="14" s="1"/>
  <c r="B7614" i="14"/>
  <c r="A7614" i="14" s="1"/>
  <c r="B8082" i="14"/>
  <c r="A8082" i="14" s="1"/>
  <c r="B7981" i="14"/>
  <c r="A7981" i="14" s="1"/>
  <c r="B7539" i="14"/>
  <c r="A7539" i="14" s="1"/>
  <c r="B7497" i="14"/>
  <c r="A7497" i="14" s="1"/>
  <c r="B7796" i="14"/>
  <c r="A7796" i="14" s="1"/>
  <c r="B7531" i="14"/>
  <c r="A7531" i="14" s="1"/>
  <c r="B7957" i="14"/>
  <c r="A7957" i="14" s="1"/>
  <c r="B7506" i="14"/>
  <c r="A7506" i="14" s="1"/>
  <c r="B7660" i="14"/>
  <c r="A7660" i="14" s="1"/>
  <c r="B7779" i="14"/>
  <c r="A7779" i="14" s="1"/>
  <c r="B7875" i="14"/>
  <c r="A7875" i="14" s="1"/>
  <c r="B7971" i="14"/>
  <c r="A7971" i="14" s="1"/>
  <c r="B8111" i="14"/>
  <c r="A8111" i="14" s="1"/>
  <c r="B7556" i="14"/>
  <c r="A7556" i="14" s="1"/>
  <c r="B7628" i="14"/>
  <c r="A7628" i="14" s="1"/>
  <c r="B7828" i="14"/>
  <c r="A7828" i="14" s="1"/>
  <c r="B8092" i="14"/>
  <c r="A8092" i="14" s="1"/>
  <c r="B7576" i="14"/>
  <c r="A7576" i="14" s="1"/>
  <c r="B7669" i="14"/>
  <c r="A7669" i="14" s="1"/>
  <c r="B7830" i="14"/>
  <c r="A7830" i="14" s="1"/>
  <c r="B7974" i="14"/>
  <c r="A7974" i="14" s="1"/>
  <c r="B8125" i="14"/>
  <c r="A8125" i="14" s="1"/>
  <c r="B7751" i="14"/>
  <c r="A7751" i="14" s="1"/>
  <c r="B7847" i="14"/>
  <c r="A7847" i="14" s="1"/>
  <c r="B7943" i="14"/>
  <c r="A7943" i="14" s="1"/>
  <c r="B8040" i="14"/>
  <c r="A8040" i="14" s="1"/>
  <c r="B7595" i="14"/>
  <c r="A7595" i="14" s="1"/>
  <c r="B7703" i="14"/>
  <c r="A7703" i="14" s="1"/>
  <c r="B7984" i="14"/>
  <c r="A7984" i="14" s="1"/>
  <c r="B7710" i="14"/>
  <c r="A7710" i="14" s="1"/>
  <c r="B7832" i="14"/>
  <c r="A7832" i="14" s="1"/>
  <c r="B7976" i="14"/>
  <c r="A7976" i="14" s="1"/>
  <c r="B7678" i="14"/>
  <c r="A7678" i="14" s="1"/>
  <c r="B7809" i="14"/>
  <c r="A7809" i="14" s="1"/>
  <c r="B7905" i="14"/>
  <c r="A7905" i="14" s="1"/>
  <c r="B8001" i="14"/>
  <c r="A8001" i="14" s="1"/>
  <c r="B7672" i="14"/>
  <c r="A7672" i="14" s="1"/>
  <c r="B7858" i="14"/>
  <c r="A7858" i="14" s="1"/>
  <c r="B8070" i="14"/>
  <c r="A8070" i="14" s="1"/>
  <c r="B7591" i="14"/>
  <c r="A7591" i="14" s="1"/>
  <c r="B7692" i="14"/>
  <c r="A7692" i="14" s="1"/>
  <c r="B7850" i="14"/>
  <c r="A7850" i="14" s="1"/>
  <c r="B7994" i="14"/>
  <c r="A7994" i="14" s="1"/>
  <c r="B8114" i="14"/>
  <c r="A8114" i="14" s="1"/>
  <c r="B8073" i="14"/>
  <c r="A8073" i="14" s="1"/>
  <c r="B8141" i="14"/>
  <c r="A8141" i="14" s="1"/>
  <c r="B6747" i="14"/>
  <c r="A6747" i="14" s="1"/>
  <c r="B6819" i="14"/>
  <c r="A6819" i="14" s="1"/>
  <c r="B6918" i="14"/>
  <c r="A6918" i="14" s="1"/>
  <c r="B7192" i="14"/>
  <c r="A7192" i="14" s="1"/>
  <c r="B6850" i="14"/>
  <c r="A6850" i="14" s="1"/>
  <c r="B7006" i="14"/>
  <c r="A7006" i="14" s="1"/>
  <c r="B7160" i="14"/>
  <c r="A7160" i="14" s="1"/>
  <c r="B6742" i="14"/>
  <c r="A6742" i="14" s="1"/>
  <c r="B6814" i="14"/>
  <c r="A6814" i="14" s="1"/>
  <c r="B6912" i="14"/>
  <c r="A6912" i="14" s="1"/>
  <c r="B7007" i="14"/>
  <c r="A7007" i="14" s="1"/>
  <c r="B7206" i="14"/>
  <c r="A7206" i="14" s="1"/>
  <c r="B6905" i="14"/>
  <c r="A6905" i="14" s="1"/>
  <c r="B7130" i="14"/>
  <c r="A7130" i="14" s="1"/>
  <c r="B6944" i="14"/>
  <c r="A6944" i="14" s="1"/>
  <c r="B7120" i="14"/>
  <c r="A7120" i="14" s="1"/>
  <c r="B7018" i="14"/>
  <c r="A7018" i="14" s="1"/>
  <c r="B7175" i="14"/>
  <c r="A7175" i="14" s="1"/>
  <c r="B7596" i="14"/>
  <c r="A7596" i="14" s="1"/>
  <c r="B7090" i="14"/>
  <c r="A7090" i="14" s="1"/>
  <c r="B7599" i="14"/>
  <c r="A7599" i="14" s="1"/>
  <c r="B7221" i="14"/>
  <c r="A7221" i="14" s="1"/>
  <c r="B7471" i="14"/>
  <c r="A7471" i="14" s="1"/>
  <c r="B7135" i="14"/>
  <c r="A7135" i="14" s="1"/>
  <c r="B7222" i="14"/>
  <c r="A7222" i="14" s="1"/>
  <c r="B7388" i="14"/>
  <c r="A7388" i="14" s="1"/>
  <c r="B7053" i="14"/>
  <c r="A7053" i="14" s="1"/>
  <c r="B7285" i="14"/>
  <c r="A7285" i="14" s="1"/>
  <c r="B7398" i="14"/>
  <c r="A7398" i="14" s="1"/>
  <c r="B7499" i="14"/>
  <c r="A7499" i="14" s="1"/>
  <c r="B7391" i="14"/>
  <c r="A7391" i="14" s="1"/>
  <c r="B7312" i="14"/>
  <c r="A7312" i="14" s="1"/>
  <c r="B7812" i="14"/>
  <c r="A7812" i="14" s="1"/>
  <c r="B7384" i="14"/>
  <c r="A7384" i="14" s="1"/>
  <c r="B7964" i="14"/>
  <c r="A7964" i="14" s="1"/>
  <c r="B7304" i="14"/>
  <c r="A7304" i="14" s="1"/>
  <c r="B7063" i="14"/>
  <c r="A7063" i="14" s="1"/>
  <c r="B7306" i="14"/>
  <c r="A7306" i="14" s="1"/>
  <c r="B8112" i="14"/>
  <c r="A8112" i="14" s="1"/>
  <c r="B7387" i="14"/>
  <c r="A7387" i="14" s="1"/>
  <c r="B7507" i="14"/>
  <c r="A7507" i="14" s="1"/>
  <c r="B8065" i="14"/>
  <c r="A8065" i="14" s="1"/>
  <c r="B7527" i="14"/>
  <c r="A7527" i="14" s="1"/>
  <c r="B7845" i="14"/>
  <c r="A7845" i="14" s="1"/>
  <c r="B7263" i="14"/>
  <c r="A7263" i="14" s="1"/>
  <c r="B7335" i="14"/>
  <c r="A7335" i="14" s="1"/>
  <c r="B7408" i="14"/>
  <c r="A7408" i="14" s="1"/>
  <c r="B7846" i="14"/>
  <c r="A7846" i="14" s="1"/>
  <c r="B7495" i="14"/>
  <c r="A7495" i="14" s="1"/>
  <c r="B7626" i="14"/>
  <c r="A7626" i="14" s="1"/>
  <c r="B8123" i="14"/>
  <c r="A8123" i="14" s="1"/>
  <c r="B8013" i="14"/>
  <c r="A8013" i="14" s="1"/>
  <c r="B7548" i="14"/>
  <c r="A7548" i="14" s="1"/>
  <c r="B7505" i="14"/>
  <c r="A7505" i="14" s="1"/>
  <c r="B7860" i="14"/>
  <c r="A7860" i="14" s="1"/>
  <c r="B7541" i="14"/>
  <c r="A7541" i="14" s="1"/>
  <c r="B7989" i="14"/>
  <c r="A7989" i="14" s="1"/>
  <c r="B7560" i="14"/>
  <c r="A7560" i="14" s="1"/>
  <c r="B7673" i="14"/>
  <c r="A7673" i="14" s="1"/>
  <c r="B7787" i="14"/>
  <c r="A7787" i="14" s="1"/>
  <c r="B7883" i="14"/>
  <c r="A7883" i="14" s="1"/>
  <c r="B7979" i="14"/>
  <c r="A7979" i="14" s="1"/>
  <c r="B8122" i="14"/>
  <c r="A8122" i="14" s="1"/>
  <c r="B7562" i="14"/>
  <c r="A7562" i="14" s="1"/>
  <c r="B7634" i="14"/>
  <c r="A7634" i="14" s="1"/>
  <c r="B7852" i="14"/>
  <c r="A7852" i="14" s="1"/>
  <c r="B8101" i="14"/>
  <c r="A8101" i="14" s="1"/>
  <c r="B7582" i="14"/>
  <c r="A7582" i="14" s="1"/>
  <c r="B7682" i="14"/>
  <c r="A7682" i="14" s="1"/>
  <c r="B7838" i="14"/>
  <c r="A7838" i="14" s="1"/>
  <c r="B7982" i="14"/>
  <c r="A7982" i="14" s="1"/>
  <c r="B7637" i="14"/>
  <c r="A7637" i="14" s="1"/>
  <c r="B7759" i="14"/>
  <c r="A7759" i="14" s="1"/>
  <c r="B7855" i="14"/>
  <c r="A7855" i="14" s="1"/>
  <c r="B7951" i="14"/>
  <c r="A7951" i="14" s="1"/>
  <c r="B8050" i="14"/>
  <c r="A8050" i="14" s="1"/>
  <c r="B7601" i="14"/>
  <c r="A7601" i="14" s="1"/>
  <c r="B7716" i="14"/>
  <c r="A7716" i="14" s="1"/>
  <c r="B8008" i="14"/>
  <c r="A8008" i="14" s="1"/>
  <c r="B7723" i="14"/>
  <c r="A7723" i="14" s="1"/>
  <c r="B7848" i="14"/>
  <c r="A7848" i="14" s="1"/>
  <c r="B7992" i="14"/>
  <c r="A7992" i="14" s="1"/>
  <c r="B7691" i="14"/>
  <c r="A7691" i="14" s="1"/>
  <c r="B7817" i="14"/>
  <c r="A7817" i="14" s="1"/>
  <c r="B7913" i="14"/>
  <c r="A7913" i="14" s="1"/>
  <c r="B8009" i="14"/>
  <c r="A8009" i="14" s="1"/>
  <c r="B7685" i="14"/>
  <c r="A7685" i="14" s="1"/>
  <c r="B7882" i="14"/>
  <c r="A7882" i="14" s="1"/>
  <c r="B8080" i="14"/>
  <c r="A8080" i="14" s="1"/>
  <c r="B7597" i="14"/>
  <c r="A7597" i="14" s="1"/>
  <c r="B7705" i="14"/>
  <c r="A7705" i="14" s="1"/>
  <c r="B7866" i="14"/>
  <c r="A7866" i="14" s="1"/>
  <c r="B8010" i="14"/>
  <c r="A8010" i="14" s="1"/>
  <c r="B8120" i="14"/>
  <c r="A8120" i="14" s="1"/>
  <c r="B8079" i="14"/>
  <c r="A8079" i="14" s="1"/>
  <c r="B6402" i="14"/>
  <c r="A6402" i="14" s="1"/>
  <c r="B6546" i="14"/>
  <c r="A6546" i="14" s="1"/>
  <c r="B6703" i="14"/>
  <c r="A6703" i="14" s="1"/>
  <c r="B6946" i="14"/>
  <c r="A6946" i="14" s="1"/>
  <c r="B6409" i="14"/>
  <c r="A6409" i="14" s="1"/>
  <c r="B6553" i="14"/>
  <c r="A6553" i="14" s="1"/>
  <c r="B6664" i="14"/>
  <c r="A6664" i="14" s="1"/>
  <c r="B6788" i="14"/>
  <c r="A6788" i="14" s="1"/>
  <c r="B7123" i="14"/>
  <c r="A7123" i="14" s="1"/>
  <c r="B6514" i="14"/>
  <c r="A6514" i="14" s="1"/>
  <c r="B6713" i="14"/>
  <c r="A6713" i="14" s="1"/>
  <c r="B7011" i="14"/>
  <c r="A7011" i="14" s="1"/>
  <c r="B6508" i="14"/>
  <c r="A6508" i="14" s="1"/>
  <c r="B6649" i="14"/>
  <c r="A6649" i="14" s="1"/>
  <c r="B6800" i="14"/>
  <c r="A6800" i="14" s="1"/>
  <c r="B7126" i="14"/>
  <c r="A7126" i="14" s="1"/>
  <c r="B6594" i="14"/>
  <c r="A6594" i="14" s="1"/>
  <c r="B6690" i="14"/>
  <c r="A6690" i="14" s="1"/>
  <c r="B6842" i="14"/>
  <c r="A6842" i="14" s="1"/>
  <c r="B7228" i="14"/>
  <c r="A7228" i="14" s="1"/>
  <c r="B6496" i="14"/>
  <c r="A6496" i="14" s="1"/>
  <c r="B6683" i="14"/>
  <c r="A6683" i="14" s="1"/>
  <c r="B6994" i="14"/>
  <c r="A6994" i="14" s="1"/>
  <c r="B6331" i="14"/>
  <c r="A6331" i="14" s="1"/>
  <c r="B6425" i="14"/>
  <c r="A6425" i="14" s="1"/>
  <c r="B6569" i="14"/>
  <c r="A6569" i="14" s="1"/>
  <c r="B6715" i="14"/>
  <c r="A6715" i="14" s="1"/>
  <c r="B6920" i="14"/>
  <c r="A6920" i="14" s="1"/>
  <c r="B7741" i="14"/>
  <c r="A7741" i="14" s="1"/>
  <c r="B7038" i="14"/>
  <c r="A7038" i="14" s="1"/>
  <c r="B7180" i="14"/>
  <c r="A7180" i="14" s="1"/>
  <c r="B6753" i="14"/>
  <c r="A6753" i="14" s="1"/>
  <c r="B6825" i="14"/>
  <c r="A6825" i="14" s="1"/>
  <c r="B6942" i="14"/>
  <c r="A6942" i="14" s="1"/>
  <c r="B7205" i="14"/>
  <c r="A7205" i="14" s="1"/>
  <c r="B6857" i="14"/>
  <c r="A6857" i="14" s="1"/>
  <c r="B7015" i="14"/>
  <c r="A7015" i="14" s="1"/>
  <c r="B7172" i="14"/>
  <c r="A7172" i="14" s="1"/>
  <c r="B6748" i="14"/>
  <c r="A6748" i="14" s="1"/>
  <c r="B6820" i="14"/>
  <c r="A6820" i="14" s="1"/>
  <c r="B6919" i="14"/>
  <c r="A6919" i="14" s="1"/>
  <c r="B7033" i="14"/>
  <c r="A7033" i="14" s="1"/>
  <c r="B7219" i="14"/>
  <c r="A7219" i="14" s="1"/>
  <c r="B6936" i="14"/>
  <c r="A6936" i="14" s="1"/>
  <c r="B7152" i="14"/>
  <c r="A7152" i="14" s="1"/>
  <c r="B6952" i="14"/>
  <c r="A6952" i="14" s="1"/>
  <c r="B7131" i="14"/>
  <c r="A7131" i="14" s="1"/>
  <c r="B7035" i="14"/>
  <c r="A7035" i="14" s="1"/>
  <c r="B7187" i="14"/>
  <c r="A7187" i="14" s="1"/>
  <c r="B6892" i="14"/>
  <c r="A6892" i="14" s="1"/>
  <c r="B7101" i="14"/>
  <c r="A7101" i="14" s="1"/>
  <c r="B8004" i="14"/>
  <c r="A8004" i="14" s="1"/>
  <c r="B7236" i="14"/>
  <c r="A7236" i="14" s="1"/>
  <c r="B7524" i="14"/>
  <c r="A7524" i="14" s="1"/>
  <c r="B7142" i="14"/>
  <c r="A7142" i="14" s="1"/>
  <c r="B7229" i="14"/>
  <c r="A7229" i="14" s="1"/>
  <c r="B7407" i="14"/>
  <c r="A7407" i="14" s="1"/>
  <c r="B7060" i="14"/>
  <c r="A7060" i="14" s="1"/>
  <c r="B7294" i="14"/>
  <c r="A7294" i="14" s="1"/>
  <c r="B7432" i="14"/>
  <c r="A7432" i="14" s="1"/>
  <c r="B7533" i="14"/>
  <c r="A7533" i="14" s="1"/>
  <c r="B7434" i="14"/>
  <c r="A7434" i="14" s="1"/>
  <c r="B7328" i="14"/>
  <c r="A7328" i="14" s="1"/>
  <c r="B7940" i="14"/>
  <c r="A7940" i="14" s="1"/>
  <c r="B7392" i="14"/>
  <c r="A7392" i="14" s="1"/>
  <c r="B7196" i="14"/>
  <c r="A7196" i="14" s="1"/>
  <c r="B7313" i="14"/>
  <c r="A7313" i="14" s="1"/>
  <c r="B7076" i="14"/>
  <c r="A7076" i="14" s="1"/>
  <c r="B7331" i="14"/>
  <c r="A7331" i="14" s="1"/>
  <c r="B7321" i="14"/>
  <c r="A7321" i="14" s="1"/>
  <c r="B7393" i="14"/>
  <c r="A7393" i="14" s="1"/>
  <c r="B7662" i="14"/>
  <c r="A7662" i="14" s="1"/>
  <c r="B8104" i="14"/>
  <c r="A8104" i="14" s="1"/>
  <c r="B7536" i="14"/>
  <c r="A7536" i="14" s="1"/>
  <c r="B7877" i="14"/>
  <c r="A7877" i="14" s="1"/>
  <c r="B7269" i="14"/>
  <c r="A7269" i="14" s="1"/>
  <c r="B7341" i="14"/>
  <c r="A7341" i="14" s="1"/>
  <c r="B7430" i="14"/>
  <c r="A7430" i="14" s="1"/>
  <c r="B7942" i="14"/>
  <c r="A7942" i="14" s="1"/>
  <c r="B7503" i="14"/>
  <c r="A7503" i="14" s="1"/>
  <c r="B7674" i="14"/>
  <c r="A7674" i="14" s="1"/>
  <c r="B7496" i="14"/>
  <c r="A7496" i="14" s="1"/>
  <c r="B8047" i="14"/>
  <c r="A8047" i="14" s="1"/>
  <c r="B7641" i="14"/>
  <c r="A7641" i="14" s="1"/>
  <c r="B7559" i="14"/>
  <c r="A7559" i="14" s="1"/>
  <c r="B7892" i="14"/>
  <c r="A7892" i="14" s="1"/>
  <c r="B7549" i="14"/>
  <c r="A7549" i="14" s="1"/>
  <c r="B8021" i="14"/>
  <c r="A8021" i="14" s="1"/>
  <c r="B7661" i="14"/>
  <c r="A7661" i="14" s="1"/>
  <c r="B7686" i="14"/>
  <c r="A7686" i="14" s="1"/>
  <c r="B7795" i="14"/>
  <c r="A7795" i="14" s="1"/>
  <c r="B7891" i="14"/>
  <c r="A7891" i="14" s="1"/>
  <c r="B7987" i="14"/>
  <c r="A7987" i="14" s="1"/>
  <c r="B8131" i="14"/>
  <c r="A8131" i="14" s="1"/>
  <c r="B7568" i="14"/>
  <c r="A7568" i="14" s="1"/>
  <c r="B7647" i="14"/>
  <c r="A7647" i="14" s="1"/>
  <c r="B7876" i="14"/>
  <c r="A7876" i="14" s="1"/>
  <c r="B7516" i="14"/>
  <c r="A7516" i="14" s="1"/>
  <c r="B7588" i="14"/>
  <c r="A7588" i="14" s="1"/>
  <c r="B7695" i="14"/>
  <c r="A7695" i="14" s="1"/>
  <c r="B7854" i="14"/>
  <c r="A7854" i="14" s="1"/>
  <c r="B7998" i="14"/>
  <c r="A7998" i="14" s="1"/>
  <c r="B7650" i="14"/>
  <c r="A7650" i="14" s="1"/>
  <c r="B7767" i="14"/>
  <c r="A7767" i="14" s="1"/>
  <c r="B7863" i="14"/>
  <c r="A7863" i="14" s="1"/>
  <c r="B7959" i="14"/>
  <c r="A7959" i="14" s="1"/>
  <c r="B8058" i="14"/>
  <c r="A8058" i="14" s="1"/>
  <c r="B7607" i="14"/>
  <c r="A7607" i="14" s="1"/>
  <c r="B7737" i="14"/>
  <c r="A7737" i="14" s="1"/>
  <c r="B8059" i="14"/>
  <c r="A8059" i="14" s="1"/>
  <c r="B7730" i="14"/>
  <c r="A7730" i="14" s="1"/>
  <c r="B7856" i="14"/>
  <c r="A7856" i="14" s="1"/>
  <c r="B8000" i="14"/>
  <c r="A8000" i="14" s="1"/>
  <c r="B7704" i="14"/>
  <c r="A7704" i="14" s="1"/>
  <c r="B7825" i="14"/>
  <c r="A7825" i="14" s="1"/>
  <c r="B7921" i="14"/>
  <c r="A7921" i="14" s="1"/>
  <c r="B8017" i="14"/>
  <c r="A8017" i="14" s="1"/>
  <c r="B7698" i="14"/>
  <c r="A7698" i="14" s="1"/>
  <c r="B7906" i="14"/>
  <c r="A7906" i="14" s="1"/>
  <c r="B8088" i="14"/>
  <c r="A8088" i="14" s="1"/>
  <c r="B7603" i="14"/>
  <c r="A7603" i="14" s="1"/>
  <c r="B7718" i="14"/>
  <c r="A7718" i="14" s="1"/>
  <c r="B7874" i="14"/>
  <c r="A7874" i="14" s="1"/>
  <c r="B8018" i="14"/>
  <c r="A8018" i="14" s="1"/>
  <c r="B8126" i="14"/>
  <c r="A8126" i="14" s="1"/>
  <c r="B8085" i="14"/>
  <c r="A8085" i="14" s="1"/>
  <c r="B8091" i="14"/>
  <c r="A8091" i="14" s="1"/>
  <c r="B7941" i="14"/>
  <c r="A7941" i="14" s="1"/>
  <c r="B7281" i="14"/>
  <c r="A7281" i="14" s="1"/>
  <c r="B7353" i="14"/>
  <c r="A7353" i="14" s="1"/>
  <c r="B7444" i="14"/>
  <c r="A7444" i="14" s="1"/>
  <c r="B8075" i="14"/>
  <c r="A8075" i="14" s="1"/>
  <c r="B7519" i="14"/>
  <c r="A7519" i="14" s="1"/>
  <c r="B7727" i="14"/>
  <c r="A7727" i="14" s="1"/>
  <c r="B7639" i="14"/>
  <c r="A7639" i="14" s="1"/>
  <c r="B7453" i="14"/>
  <c r="A7453" i="14" s="1"/>
  <c r="B7675" i="14"/>
  <c r="A7675" i="14" s="1"/>
  <c r="B7581" i="14"/>
  <c r="A7581" i="14" s="1"/>
  <c r="B7988" i="14"/>
  <c r="A7988" i="14" s="1"/>
  <c r="B7681" i="14"/>
  <c r="A7681" i="14" s="1"/>
  <c r="B7419" i="14"/>
  <c r="A7419" i="14" s="1"/>
  <c r="B7735" i="14"/>
  <c r="A7735" i="14" s="1"/>
  <c r="B7712" i="14"/>
  <c r="A7712" i="14" s="1"/>
  <c r="B7811" i="14"/>
  <c r="A7811" i="14" s="1"/>
  <c r="B7907" i="14"/>
  <c r="A7907" i="14" s="1"/>
  <c r="B8003" i="14"/>
  <c r="A8003" i="14" s="1"/>
  <c r="B7508" i="14"/>
  <c r="A7508" i="14" s="1"/>
  <c r="B7580" i="14"/>
  <c r="A7580" i="14" s="1"/>
  <c r="B7667" i="14"/>
  <c r="A7667" i="14" s="1"/>
  <c r="B7924" i="14"/>
  <c r="A7924" i="14" s="1"/>
  <c r="B7528" i="14"/>
  <c r="A7528" i="14" s="1"/>
  <c r="B7600" i="14"/>
  <c r="A7600" i="14" s="1"/>
  <c r="B7715" i="14"/>
  <c r="A7715" i="14" s="1"/>
  <c r="B7878" i="14"/>
  <c r="A7878" i="14" s="1"/>
  <c r="B8022" i="14"/>
  <c r="A8022" i="14" s="1"/>
  <c r="B7676" i="14"/>
  <c r="A7676" i="14" s="1"/>
  <c r="B7783" i="14"/>
  <c r="A7783" i="14" s="1"/>
  <c r="B7879" i="14"/>
  <c r="A7879" i="14" s="1"/>
  <c r="B7975" i="14"/>
  <c r="A7975" i="14" s="1"/>
  <c r="B8076" i="14"/>
  <c r="A8076" i="14" s="1"/>
  <c r="B7619" i="14"/>
  <c r="A7619" i="14" s="1"/>
  <c r="B7792" i="14"/>
  <c r="A7792" i="14" s="1"/>
  <c r="B8106" i="14"/>
  <c r="A8106" i="14" s="1"/>
  <c r="B7745" i="14"/>
  <c r="A7745" i="14" s="1"/>
  <c r="B7880" i="14"/>
  <c r="A7880" i="14" s="1"/>
  <c r="B8024" i="14"/>
  <c r="A8024" i="14" s="1"/>
  <c r="B7731" i="14"/>
  <c r="A7731" i="14" s="1"/>
  <c r="B7841" i="14"/>
  <c r="A7841" i="14" s="1"/>
  <c r="B7937" i="14"/>
  <c r="A7937" i="14" s="1"/>
  <c r="B8042" i="14"/>
  <c r="A8042" i="14" s="1"/>
  <c r="B7724" i="14"/>
  <c r="A7724" i="14" s="1"/>
  <c r="B7954" i="14"/>
  <c r="A7954" i="14" s="1"/>
  <c r="B8110" i="14"/>
  <c r="A8110" i="14" s="1"/>
  <c r="B7615" i="14"/>
  <c r="A7615" i="14" s="1"/>
  <c r="B7754" i="14"/>
  <c r="A7754" i="14" s="1"/>
  <c r="B7898" i="14"/>
  <c r="A7898" i="14" s="1"/>
  <c r="B8053" i="14"/>
  <c r="A8053" i="14" s="1"/>
  <c r="B8138" i="14"/>
  <c r="A8138" i="14" s="1"/>
  <c r="B8097" i="14"/>
  <c r="A8097" i="14" s="1"/>
  <c r="B6585" i="14"/>
  <c r="A6585" i="14" s="1"/>
  <c r="B6746" i="14"/>
  <c r="A6746" i="14" s="1"/>
  <c r="B7005" i="14"/>
  <c r="A7005" i="14" s="1"/>
  <c r="B6448" i="14"/>
  <c r="A6448" i="14" s="1"/>
  <c r="B6592" i="14"/>
  <c r="A6592" i="14" s="1"/>
  <c r="B6688" i="14"/>
  <c r="A6688" i="14" s="1"/>
  <c r="B6852" i="14"/>
  <c r="A6852" i="14" s="1"/>
  <c r="B7224" i="14"/>
  <c r="A7224" i="14" s="1"/>
  <c r="B6547" i="14"/>
  <c r="A6547" i="14" s="1"/>
  <c r="B6758" i="14"/>
  <c r="A6758" i="14" s="1"/>
  <c r="B7267" i="14"/>
  <c r="A7267" i="14" s="1"/>
  <c r="B6541" i="14"/>
  <c r="A6541" i="14" s="1"/>
  <c r="B6681" i="14"/>
  <c r="A6681" i="14" s="1"/>
  <c r="B6865" i="14"/>
  <c r="A6865" i="14" s="1"/>
  <c r="B7271" i="14"/>
  <c r="A7271" i="14" s="1"/>
  <c r="B6618" i="14"/>
  <c r="A6618" i="14" s="1"/>
  <c r="B6714" i="14"/>
  <c r="A6714" i="14" s="1"/>
  <c r="B6916" i="14"/>
  <c r="A6916" i="14" s="1"/>
  <c r="B6385" i="14"/>
  <c r="A6385" i="14" s="1"/>
  <c r="B6529" i="14"/>
  <c r="A6529" i="14" s="1"/>
  <c r="B6781" i="14"/>
  <c r="A6781" i="14" s="1"/>
  <c r="B7071" i="14"/>
  <c r="A7071" i="14" s="1"/>
  <c r="B6349" i="14"/>
  <c r="A6349" i="14" s="1"/>
  <c r="B6464" i="14"/>
  <c r="A6464" i="14" s="1"/>
  <c r="B6603" i="14"/>
  <c r="A6603" i="14" s="1"/>
  <c r="B6751" i="14"/>
  <c r="A6751" i="14" s="1"/>
  <c r="B6973" i="14"/>
  <c r="A6973" i="14" s="1"/>
  <c r="B6874" i="14"/>
  <c r="A6874" i="14" s="1"/>
  <c r="B7082" i="14"/>
  <c r="A7082" i="14" s="1"/>
  <c r="B7226" i="14"/>
  <c r="A7226" i="14" s="1"/>
  <c r="B6771" i="14"/>
  <c r="A6771" i="14" s="1"/>
  <c r="B6843" i="14"/>
  <c r="A6843" i="14" s="1"/>
  <c r="B7049" i="14"/>
  <c r="A7049" i="14" s="1"/>
  <c r="B7274" i="14"/>
  <c r="A7274" i="14" s="1"/>
  <c r="B6911" i="14"/>
  <c r="A6911" i="14" s="1"/>
  <c r="B7041" i="14"/>
  <c r="A7041" i="14" s="1"/>
  <c r="B7243" i="14"/>
  <c r="A7243" i="14" s="1"/>
  <c r="B6766" i="14"/>
  <c r="A6766" i="14" s="1"/>
  <c r="B6838" i="14"/>
  <c r="A6838" i="14" s="1"/>
  <c r="B6943" i="14"/>
  <c r="A6943" i="14" s="1"/>
  <c r="B7068" i="14"/>
  <c r="A7068" i="14" s="1"/>
  <c r="B7298" i="14"/>
  <c r="A7298" i="14" s="1"/>
  <c r="B7008" i="14"/>
  <c r="A7008" i="14" s="1"/>
  <c r="B7208" i="14"/>
  <c r="A7208" i="14" s="1"/>
  <c r="B6992" i="14"/>
  <c r="A6992" i="14" s="1"/>
  <c r="B7184" i="14"/>
  <c r="A7184" i="14" s="1"/>
  <c r="B7080" i="14"/>
  <c r="A7080" i="14" s="1"/>
  <c r="B7223" i="14"/>
  <c r="A7223" i="14" s="1"/>
  <c r="B6914" i="14"/>
  <c r="A6914" i="14" s="1"/>
  <c r="B7154" i="14"/>
  <c r="A7154" i="14" s="1"/>
  <c r="B7039" i="14"/>
  <c r="A7039" i="14" s="1"/>
  <c r="B7308" i="14"/>
  <c r="A7308" i="14" s="1"/>
  <c r="B8028" i="14"/>
  <c r="A8028" i="14" s="1"/>
  <c r="B7164" i="14"/>
  <c r="A7164" i="14" s="1"/>
  <c r="B7268" i="14"/>
  <c r="A7268" i="14" s="1"/>
  <c r="B7472" i="14"/>
  <c r="A7472" i="14" s="1"/>
  <c r="B7107" i="14"/>
  <c r="A7107" i="14" s="1"/>
  <c r="B7326" i="14"/>
  <c r="A7326" i="14" s="1"/>
  <c r="B7908" i="14"/>
  <c r="A7908" i="14" s="1"/>
  <c r="B7687" i="14"/>
  <c r="A7687" i="14" s="1"/>
  <c r="B7500" i="14"/>
  <c r="A7500" i="14" s="1"/>
  <c r="B7382" i="14"/>
  <c r="A7382" i="14" s="1"/>
  <c r="B7296" i="14"/>
  <c r="A7296" i="14" s="1"/>
  <c r="B7436" i="14"/>
  <c r="A7436" i="14" s="1"/>
  <c r="B7218" i="14"/>
  <c r="A7218" i="14" s="1"/>
  <c r="B7438" i="14"/>
  <c r="A7438" i="14" s="1"/>
  <c r="B7161" i="14"/>
  <c r="A7161" i="14" s="1"/>
  <c r="B7385" i="14"/>
  <c r="A7385" i="14" s="1"/>
  <c r="B7339" i="14"/>
  <c r="A7339" i="14" s="1"/>
  <c r="B7413" i="14"/>
  <c r="A7413" i="14" s="1"/>
  <c r="B7805" i="14"/>
  <c r="A7805" i="14" s="1"/>
  <c r="B7429" i="14"/>
  <c r="A7429" i="14" s="1"/>
  <c r="B7565" i="14"/>
  <c r="A7565" i="14" s="1"/>
  <c r="B7973" i="14"/>
  <c r="A7973" i="14" s="1"/>
  <c r="B7287" i="14"/>
  <c r="A7287" i="14" s="1"/>
  <c r="B7359" i="14"/>
  <c r="A7359" i="14" s="1"/>
  <c r="B7466" i="14"/>
  <c r="A7466" i="14" s="1"/>
  <c r="B7409" i="14"/>
  <c r="A7409" i="14" s="1"/>
  <c r="B7529" i="14"/>
  <c r="A7529" i="14" s="1"/>
  <c r="B7788" i="14"/>
  <c r="A7788" i="14" s="1"/>
  <c r="B7757" i="14"/>
  <c r="A7757" i="14" s="1"/>
  <c r="B7475" i="14"/>
  <c r="A7475" i="14" s="1"/>
  <c r="B7701" i="14"/>
  <c r="A7701" i="14" s="1"/>
  <c r="B7593" i="14"/>
  <c r="A7593" i="14" s="1"/>
  <c r="B8056" i="14"/>
  <c r="A8056" i="14" s="1"/>
  <c r="B7707" i="14"/>
  <c r="A7707" i="14" s="1"/>
  <c r="B7426" i="14"/>
  <c r="A7426" i="14" s="1"/>
  <c r="B7798" i="14"/>
  <c r="A7798" i="14" s="1"/>
  <c r="B7726" i="14"/>
  <c r="A7726" i="14" s="1"/>
  <c r="B7819" i="14"/>
  <c r="A7819" i="14" s="1"/>
  <c r="B7915" i="14"/>
  <c r="A7915" i="14" s="1"/>
  <c r="B8011" i="14"/>
  <c r="A8011" i="14" s="1"/>
  <c r="B7514" i="14"/>
  <c r="A7514" i="14" s="1"/>
  <c r="B7586" i="14"/>
  <c r="A7586" i="14" s="1"/>
  <c r="B7680" i="14"/>
  <c r="A7680" i="14" s="1"/>
  <c r="B7948" i="14"/>
  <c r="A7948" i="14" s="1"/>
  <c r="B7534" i="14"/>
  <c r="A7534" i="14" s="1"/>
  <c r="B7606" i="14"/>
  <c r="A7606" i="14" s="1"/>
  <c r="B7743" i="14"/>
  <c r="A7743" i="14" s="1"/>
  <c r="B7886" i="14"/>
  <c r="A7886" i="14" s="1"/>
  <c r="B8030" i="14"/>
  <c r="A8030" i="14" s="1"/>
  <c r="B7689" i="14"/>
  <c r="A7689" i="14" s="1"/>
  <c r="B7791" i="14"/>
  <c r="A7791" i="14" s="1"/>
  <c r="B7887" i="14"/>
  <c r="A7887" i="14" s="1"/>
  <c r="B7983" i="14"/>
  <c r="A7983" i="14" s="1"/>
  <c r="B8086" i="14"/>
  <c r="A8086" i="14" s="1"/>
  <c r="B7625" i="14"/>
  <c r="A7625" i="14" s="1"/>
  <c r="B7816" i="14"/>
  <c r="A7816" i="14" s="1"/>
  <c r="B8117" i="14"/>
  <c r="A8117" i="14" s="1"/>
  <c r="B7752" i="14"/>
  <c r="A7752" i="14" s="1"/>
  <c r="B7896" i="14"/>
  <c r="A7896" i="14" s="1"/>
  <c r="B8033" i="14"/>
  <c r="A8033" i="14" s="1"/>
  <c r="B7753" i="14"/>
  <c r="A7753" i="14" s="1"/>
  <c r="B7849" i="14"/>
  <c r="A7849" i="14" s="1"/>
  <c r="B7945" i="14"/>
  <c r="A7945" i="14" s="1"/>
  <c r="B8060" i="14"/>
  <c r="A8060" i="14" s="1"/>
  <c r="B7732" i="14"/>
  <c r="A7732" i="14" s="1"/>
  <c r="B7978" i="14"/>
  <c r="A7978" i="14" s="1"/>
  <c r="B8119" i="14"/>
  <c r="A8119" i="14" s="1"/>
  <c r="B7621" i="14"/>
  <c r="A7621" i="14" s="1"/>
  <c r="B7770" i="14"/>
  <c r="A7770" i="14" s="1"/>
  <c r="B7914" i="14"/>
  <c r="A7914" i="14" s="1"/>
  <c r="B8071" i="14"/>
  <c r="A8071" i="14" s="1"/>
  <c r="B8031" i="14"/>
  <c r="A8031" i="14" s="1"/>
  <c r="B8103" i="14"/>
  <c r="A8103" i="14" s="1"/>
  <c r="B8109" i="14"/>
  <c r="A8109" i="14" s="1"/>
  <c r="B6461" i="14"/>
  <c r="A6461" i="14" s="1"/>
  <c r="B6615" i="14"/>
  <c r="A6615" i="14" s="1"/>
  <c r="B6798" i="14"/>
  <c r="A6798" i="14" s="1"/>
  <c r="B7057" i="14"/>
  <c r="A7057" i="14" s="1"/>
  <c r="B6468" i="14"/>
  <c r="A6468" i="14" s="1"/>
  <c r="B6608" i="14"/>
  <c r="A6608" i="14" s="1"/>
  <c r="B6704" i="14"/>
  <c r="A6704" i="14" s="1"/>
  <c r="B6885" i="14"/>
  <c r="A6885" i="14" s="1"/>
  <c r="B6429" i="14"/>
  <c r="A6429" i="14" s="1"/>
  <c r="B6573" i="14"/>
  <c r="A6573" i="14" s="1"/>
  <c r="B6810" i="14"/>
  <c r="A6810" i="14" s="1"/>
  <c r="B6423" i="14"/>
  <c r="A6423" i="14" s="1"/>
  <c r="B6567" i="14"/>
  <c r="A6567" i="14" s="1"/>
  <c r="B6705" i="14"/>
  <c r="A6705" i="14" s="1"/>
  <c r="B6887" i="14"/>
  <c r="A6887" i="14" s="1"/>
  <c r="B6509" i="14"/>
  <c r="A6509" i="14" s="1"/>
  <c r="B6634" i="14"/>
  <c r="A6634" i="14" s="1"/>
  <c r="B6740" i="14"/>
  <c r="A6740" i="14" s="1"/>
  <c r="B6953" i="14"/>
  <c r="A6953" i="14" s="1"/>
  <c r="B6411" i="14"/>
  <c r="A6411" i="14" s="1"/>
  <c r="B6555" i="14"/>
  <c r="A6555" i="14" s="1"/>
  <c r="B6803" i="14"/>
  <c r="A6803" i="14" s="1"/>
  <c r="B7166" i="14"/>
  <c r="A7166" i="14" s="1"/>
  <c r="B6361" i="14"/>
  <c r="A6361" i="14" s="1"/>
  <c r="B6490" i="14"/>
  <c r="A6490" i="14" s="1"/>
  <c r="B6627" i="14"/>
  <c r="A6627" i="14" s="1"/>
  <c r="B6773" i="14"/>
  <c r="A6773" i="14" s="1"/>
  <c r="B7020" i="14"/>
  <c r="A7020" i="14" s="1"/>
  <c r="B6924" i="14"/>
  <c r="A6924" i="14" s="1"/>
  <c r="B7103" i="14"/>
  <c r="A7103" i="14" s="1"/>
  <c r="B7254" i="14"/>
  <c r="A7254" i="14" s="1"/>
  <c r="B6783" i="14"/>
  <c r="A6783" i="14" s="1"/>
  <c r="B6863" i="14"/>
  <c r="A6863" i="14" s="1"/>
  <c r="B7075" i="14"/>
  <c r="A7075" i="14" s="1"/>
  <c r="B7324" i="14"/>
  <c r="A7324" i="14" s="1"/>
  <c r="B6934" i="14"/>
  <c r="A6934" i="14" s="1"/>
  <c r="B7096" i="14"/>
  <c r="A7096" i="14" s="1"/>
  <c r="B7276" i="14"/>
  <c r="A7276" i="14" s="1"/>
  <c r="B6778" i="14"/>
  <c r="A6778" i="14" s="1"/>
  <c r="B6851" i="14"/>
  <c r="A6851" i="14" s="1"/>
  <c r="B6959" i="14"/>
  <c r="A6959" i="14" s="1"/>
  <c r="B7097" i="14"/>
  <c r="A7097" i="14" s="1"/>
  <c r="B7551" i="14"/>
  <c r="A7551" i="14" s="1"/>
  <c r="B7025" i="14"/>
  <c r="A7025" i="14" s="1"/>
  <c r="B7300" i="14"/>
  <c r="A7300" i="14" s="1"/>
  <c r="B7043" i="14"/>
  <c r="A7043" i="14" s="1"/>
  <c r="B7220" i="14"/>
  <c r="A7220" i="14" s="1"/>
  <c r="B7110" i="14"/>
  <c r="A7110" i="14" s="1"/>
  <c r="B7248" i="14"/>
  <c r="A7248" i="14" s="1"/>
  <c r="B6954" i="14"/>
  <c r="A6954" i="14" s="1"/>
  <c r="B7266" i="14"/>
  <c r="A7266" i="14" s="1"/>
  <c r="B7065" i="14"/>
  <c r="A7065" i="14" s="1"/>
  <c r="B7343" i="14"/>
  <c r="A7343" i="14" s="1"/>
  <c r="B7092" i="14"/>
  <c r="A7092" i="14" s="1"/>
  <c r="B7178" i="14"/>
  <c r="A7178" i="14" s="1"/>
  <c r="B7292" i="14"/>
  <c r="A7292" i="14" s="1"/>
  <c r="B7525" i="14"/>
  <c r="A7525" i="14" s="1"/>
  <c r="B7179" i="14"/>
  <c r="A7179" i="14" s="1"/>
  <c r="B7344" i="14"/>
  <c r="A7344" i="14" s="1"/>
  <c r="B7302" i="14"/>
  <c r="A7302" i="14" s="1"/>
  <c r="B8064" i="14"/>
  <c r="A8064" i="14" s="1"/>
  <c r="B7688" i="14"/>
  <c r="A7688" i="14" s="1"/>
  <c r="B7411" i="14"/>
  <c r="A7411" i="14" s="1"/>
  <c r="B7330" i="14"/>
  <c r="A7330" i="14" s="1"/>
  <c r="B7479" i="14"/>
  <c r="A7479" i="14" s="1"/>
  <c r="B7232" i="14"/>
  <c r="A7232" i="14" s="1"/>
  <c r="B7543" i="14"/>
  <c r="A7543" i="14" s="1"/>
  <c r="B7234" i="14"/>
  <c r="A7234" i="14" s="1"/>
  <c r="B7450" i="14"/>
  <c r="A7450" i="14" s="1"/>
  <c r="B7351" i="14"/>
  <c r="A7351" i="14" s="1"/>
  <c r="B7442" i="14"/>
  <c r="A7442" i="14" s="1"/>
  <c r="B7869" i="14"/>
  <c r="A7869" i="14" s="1"/>
  <c r="B7458" i="14"/>
  <c r="A7458" i="14" s="1"/>
  <c r="B7649" i="14"/>
  <c r="A7649" i="14" s="1"/>
  <c r="B8113" i="14"/>
  <c r="A8113" i="14" s="1"/>
  <c r="B7299" i="14"/>
  <c r="A7299" i="14" s="1"/>
  <c r="B7371" i="14"/>
  <c r="A7371" i="14" s="1"/>
  <c r="B7480" i="14"/>
  <c r="A7480" i="14" s="1"/>
  <c r="B7423" i="14"/>
  <c r="A7423" i="14" s="1"/>
  <c r="B7547" i="14"/>
  <c r="A7547" i="14" s="1"/>
  <c r="B7884" i="14"/>
  <c r="A7884" i="14" s="1"/>
  <c r="B7821" i="14"/>
  <c r="A7821" i="14" s="1"/>
  <c r="B7489" i="14"/>
  <c r="A7489" i="14" s="1"/>
  <c r="B7822" i="14"/>
  <c r="A7822" i="14" s="1"/>
  <c r="B7617" i="14"/>
  <c r="A7617" i="14" s="1"/>
  <c r="B7469" i="14"/>
  <c r="A7469" i="14" s="1"/>
  <c r="B7797" i="14"/>
  <c r="A7797" i="14" s="1"/>
  <c r="B7455" i="14"/>
  <c r="A7455" i="14" s="1"/>
  <c r="B7990" i="14"/>
  <c r="A7990" i="14" s="1"/>
  <c r="B7740" i="14"/>
  <c r="A7740" i="14" s="1"/>
  <c r="B7835" i="14"/>
  <c r="A7835" i="14" s="1"/>
  <c r="B7931" i="14"/>
  <c r="A7931" i="14" s="1"/>
  <c r="B8027" i="14"/>
  <c r="A8027" i="14" s="1"/>
  <c r="B7526" i="14"/>
  <c r="A7526" i="14" s="1"/>
  <c r="B7598" i="14"/>
  <c r="A7598" i="14" s="1"/>
  <c r="B7706" i="14"/>
  <c r="A7706" i="14" s="1"/>
  <c r="B7996" i="14"/>
  <c r="A7996" i="14" s="1"/>
  <c r="B7546" i="14"/>
  <c r="A7546" i="14" s="1"/>
  <c r="B7618" i="14"/>
  <c r="A7618" i="14" s="1"/>
  <c r="B7766" i="14"/>
  <c r="A7766" i="14" s="1"/>
  <c r="B7910" i="14"/>
  <c r="A7910" i="14" s="1"/>
  <c r="B8066" i="14"/>
  <c r="A8066" i="14" s="1"/>
  <c r="B7709" i="14"/>
  <c r="A7709" i="14" s="1"/>
  <c r="B7807" i="14"/>
  <c r="A7807" i="14" s="1"/>
  <c r="B7903" i="14"/>
  <c r="A7903" i="14" s="1"/>
  <c r="B7999" i="14"/>
  <c r="A7999" i="14" s="1"/>
  <c r="B8136" i="14"/>
  <c r="A8136" i="14" s="1"/>
  <c r="B7644" i="14"/>
  <c r="A7644" i="14" s="1"/>
  <c r="B7864" i="14"/>
  <c r="A7864" i="14" s="1"/>
  <c r="B8137" i="14"/>
  <c r="A8137" i="14" s="1"/>
  <c r="B7776" i="14"/>
  <c r="A7776" i="14" s="1"/>
  <c r="B7920" i="14"/>
  <c r="A7920" i="14" s="1"/>
  <c r="B8069" i="14"/>
  <c r="A8069" i="14" s="1"/>
  <c r="B7769" i="14"/>
  <c r="A7769" i="14" s="1"/>
  <c r="B7865" i="14"/>
  <c r="A7865" i="14" s="1"/>
  <c r="B7961" i="14"/>
  <c r="A7961" i="14" s="1"/>
  <c r="B8118" i="14"/>
  <c r="A8118" i="14" s="1"/>
  <c r="B7746" i="14"/>
  <c r="A7746" i="14" s="1"/>
  <c r="B8026" i="14"/>
  <c r="A8026" i="14" s="1"/>
  <c r="B7561" i="14"/>
  <c r="A7561" i="14" s="1"/>
  <c r="B7633" i="14"/>
  <c r="A7633" i="14" s="1"/>
  <c r="B7794" i="14"/>
  <c r="A7794" i="14" s="1"/>
  <c r="B7938" i="14"/>
  <c r="A7938" i="14" s="1"/>
  <c r="B8130" i="14"/>
  <c r="A8130" i="14" s="1"/>
  <c r="B8043" i="14"/>
  <c r="A8043" i="14" s="1"/>
  <c r="B8115" i="14"/>
  <c r="A8115" i="14" s="1"/>
  <c r="B6474" i="14"/>
  <c r="A6474" i="14" s="1"/>
  <c r="B6631" i="14"/>
  <c r="A6631" i="14" s="1"/>
  <c r="B6809" i="14"/>
  <c r="A6809" i="14" s="1"/>
  <c r="B7084" i="14"/>
  <c r="A7084" i="14" s="1"/>
  <c r="B6481" i="14"/>
  <c r="A6481" i="14" s="1"/>
  <c r="B6616" i="14"/>
  <c r="A6616" i="14" s="1"/>
  <c r="B6712" i="14"/>
  <c r="A6712" i="14" s="1"/>
  <c r="B6899" i="14"/>
  <c r="A6899" i="14" s="1"/>
  <c r="B6442" i="14"/>
  <c r="A6442" i="14" s="1"/>
  <c r="B6586" i="14"/>
  <c r="A6586" i="14" s="1"/>
  <c r="B6821" i="14"/>
  <c r="A6821" i="14" s="1"/>
  <c r="B6436" i="14"/>
  <c r="A6436" i="14" s="1"/>
  <c r="B6580" i="14"/>
  <c r="A6580" i="14" s="1"/>
  <c r="B6721" i="14"/>
  <c r="A6721" i="14" s="1"/>
  <c r="B6901" i="14"/>
  <c r="A6901" i="14" s="1"/>
  <c r="B6522" i="14"/>
  <c r="A6522" i="14" s="1"/>
  <c r="B6642" i="14"/>
  <c r="A6642" i="14" s="1"/>
  <c r="B6750" i="14"/>
  <c r="A6750" i="14" s="1"/>
  <c r="B6971" i="14"/>
  <c r="A6971" i="14" s="1"/>
  <c r="B6424" i="14"/>
  <c r="A6424" i="14" s="1"/>
  <c r="B6568" i="14"/>
  <c r="A6568" i="14" s="1"/>
  <c r="B6812" i="14"/>
  <c r="A6812" i="14" s="1"/>
  <c r="B7199" i="14"/>
  <c r="A7199" i="14" s="1"/>
  <c r="B6367" i="14"/>
  <c r="A6367" i="14" s="1"/>
  <c r="B6497" i="14"/>
  <c r="A6497" i="14" s="1"/>
  <c r="B6643" i="14"/>
  <c r="A6643" i="14" s="1"/>
  <c r="B6782" i="14"/>
  <c r="A6782" i="14" s="1"/>
  <c r="B7046" i="14"/>
  <c r="A7046" i="14" s="1"/>
  <c r="B6948" i="14"/>
  <c r="A6948" i="14" s="1"/>
  <c r="B7115" i="14"/>
  <c r="A7115" i="14" s="1"/>
  <c r="B7290" i="14"/>
  <c r="A7290" i="14" s="1"/>
  <c r="B6789" i="14"/>
  <c r="A6789" i="14" s="1"/>
  <c r="B6876" i="14"/>
  <c r="A6876" i="14" s="1"/>
  <c r="B7095" i="14"/>
  <c r="A7095" i="14" s="1"/>
  <c r="B7360" i="14"/>
  <c r="A7360" i="14" s="1"/>
  <c r="B6950" i="14"/>
  <c r="A6950" i="14" s="1"/>
  <c r="B7108" i="14"/>
  <c r="A7108" i="14" s="1"/>
  <c r="B7441" i="14"/>
  <c r="A7441" i="14" s="1"/>
  <c r="B6784" i="14"/>
  <c r="A6784" i="14" s="1"/>
  <c r="B6864" i="14"/>
  <c r="A6864" i="14" s="1"/>
  <c r="B6967" i="14"/>
  <c r="A6967" i="14" s="1"/>
  <c r="B7118" i="14"/>
  <c r="A7118" i="14" s="1"/>
  <c r="B7868" i="14"/>
  <c r="A7868" i="14" s="1"/>
  <c r="B7034" i="14"/>
  <c r="A7034" i="14" s="1"/>
  <c r="B7332" i="14"/>
  <c r="A7332" i="14" s="1"/>
  <c r="B7061" i="14"/>
  <c r="A7061" i="14" s="1"/>
  <c r="B7262" i="14"/>
  <c r="A7262" i="14" s="1"/>
  <c r="B7122" i="14"/>
  <c r="A7122" i="14" s="1"/>
  <c r="B7283" i="14"/>
  <c r="A7283" i="14" s="1"/>
  <c r="B6978" i="14"/>
  <c r="A6978" i="14" s="1"/>
  <c r="B7307" i="14"/>
  <c r="A7307" i="14" s="1"/>
  <c r="B7072" i="14"/>
  <c r="A7072" i="14" s="1"/>
  <c r="B7361" i="14"/>
  <c r="A7361" i="14" s="1"/>
  <c r="B7099" i="14"/>
  <c r="A7099" i="14" s="1"/>
  <c r="B7186" i="14"/>
  <c r="A7186" i="14" s="1"/>
  <c r="B7301" i="14"/>
  <c r="A7301" i="14" s="1"/>
  <c r="B7563" i="14"/>
  <c r="A7563" i="14" s="1"/>
  <c r="B7215" i="14"/>
  <c r="A7215" i="14" s="1"/>
  <c r="B7354" i="14"/>
  <c r="A7354" i="14" s="1"/>
  <c r="B7410" i="14"/>
  <c r="A7410" i="14" s="1"/>
  <c r="B7310" i="14"/>
  <c r="A7310" i="14" s="1"/>
  <c r="B7255" i="14"/>
  <c r="A7255" i="14" s="1"/>
  <c r="B7424" i="14"/>
  <c r="A7424" i="14" s="1"/>
  <c r="B7338" i="14"/>
  <c r="A7338" i="14" s="1"/>
  <c r="B7542" i="14"/>
  <c r="A7542" i="14" s="1"/>
  <c r="B7241" i="14"/>
  <c r="A7241" i="14" s="1"/>
  <c r="B7966" i="14"/>
  <c r="A7966" i="14" s="1"/>
  <c r="B7249" i="14"/>
  <c r="A7249" i="14" s="1"/>
  <c r="B7509" i="14"/>
  <c r="A7509" i="14" s="1"/>
  <c r="B7357" i="14"/>
  <c r="A7357" i="14" s="1"/>
  <c r="B7449" i="14"/>
  <c r="A7449" i="14" s="1"/>
  <c r="B7901" i="14"/>
  <c r="A7901" i="14" s="1"/>
  <c r="B7465" i="14"/>
  <c r="A7465" i="14" s="1"/>
  <c r="B7668" i="14"/>
  <c r="A7668" i="14" s="1"/>
  <c r="B7233" i="14"/>
  <c r="A7233" i="14" s="1"/>
  <c r="B7305" i="14"/>
  <c r="A7305" i="14" s="1"/>
  <c r="B7377" i="14"/>
  <c r="A7377" i="14" s="1"/>
  <c r="B7510" i="14"/>
  <c r="A7510" i="14" s="1"/>
  <c r="B7445" i="14"/>
  <c r="A7445" i="14" s="1"/>
  <c r="B7566" i="14"/>
  <c r="A7566" i="14" s="1"/>
  <c r="B7916" i="14"/>
  <c r="A7916" i="14" s="1"/>
  <c r="B7853" i="14"/>
  <c r="A7853" i="14" s="1"/>
  <c r="B7504" i="14"/>
  <c r="A7504" i="14" s="1"/>
  <c r="B7918" i="14"/>
  <c r="A7918" i="14" s="1"/>
  <c r="B7629" i="14"/>
  <c r="A7629" i="14" s="1"/>
  <c r="B7476" i="14"/>
  <c r="A7476" i="14" s="1"/>
  <c r="B7829" i="14"/>
  <c r="A7829" i="14" s="1"/>
  <c r="B7462" i="14"/>
  <c r="A7462" i="14" s="1"/>
  <c r="B8057" i="14"/>
  <c r="A8057" i="14" s="1"/>
  <c r="B7747" i="14"/>
  <c r="A7747" i="14" s="1"/>
  <c r="B7843" i="14"/>
  <c r="A7843" i="14" s="1"/>
  <c r="B7939" i="14"/>
  <c r="A7939" i="14" s="1"/>
  <c r="B8045" i="14"/>
  <c r="A8045" i="14" s="1"/>
  <c r="B7532" i="14"/>
  <c r="A7532" i="14" s="1"/>
  <c r="B7604" i="14"/>
  <c r="A7604" i="14" s="1"/>
  <c r="B7719" i="14"/>
  <c r="A7719" i="14" s="1"/>
  <c r="B8020" i="14"/>
  <c r="A8020" i="14" s="1"/>
  <c r="B7552" i="14"/>
  <c r="A7552" i="14" s="1"/>
  <c r="B7624" i="14"/>
  <c r="A7624" i="14" s="1"/>
  <c r="B7782" i="14"/>
  <c r="A7782" i="14" s="1"/>
  <c r="B7926" i="14"/>
  <c r="A7926" i="14" s="1"/>
  <c r="B8084" i="14"/>
  <c r="A8084" i="14" s="1"/>
  <c r="B7722" i="14"/>
  <c r="A7722" i="14" s="1"/>
  <c r="B7815" i="14"/>
  <c r="A7815" i="14" s="1"/>
  <c r="B7911" i="14"/>
  <c r="A7911" i="14" s="1"/>
  <c r="B8007" i="14"/>
  <c r="A8007" i="14" s="1"/>
  <c r="B7571" i="14"/>
  <c r="A7571" i="14" s="1"/>
  <c r="B7657" i="14"/>
  <c r="A7657" i="14" s="1"/>
  <c r="B7888" i="14"/>
  <c r="A7888" i="14" s="1"/>
  <c r="B7664" i="14"/>
  <c r="A7664" i="14" s="1"/>
  <c r="B7784" i="14"/>
  <c r="A7784" i="14" s="1"/>
  <c r="B7928" i="14"/>
  <c r="A7928" i="14" s="1"/>
  <c r="B8087" i="14"/>
  <c r="A8087" i="14" s="1"/>
  <c r="B7777" i="14"/>
  <c r="A7777" i="14" s="1"/>
  <c r="B7873" i="14"/>
  <c r="A7873" i="14" s="1"/>
  <c r="B7969" i="14"/>
  <c r="A7969" i="14" s="1"/>
  <c r="B8129" i="14"/>
  <c r="A8129" i="14" s="1"/>
  <c r="B7762" i="14"/>
  <c r="A7762" i="14" s="1"/>
  <c r="B8034" i="14"/>
  <c r="A8034" i="14" s="1"/>
  <c r="B7567" i="14"/>
  <c r="A7567" i="14" s="1"/>
  <c r="B7646" i="14"/>
  <c r="A7646" i="14" s="1"/>
  <c r="B7802" i="14"/>
  <c r="A7802" i="14" s="1"/>
  <c r="B7946" i="14"/>
  <c r="A7946" i="14" s="1"/>
  <c r="B8090" i="14"/>
  <c r="A8090" i="14" s="1"/>
  <c r="B8049" i="14"/>
  <c r="A8049" i="14" s="1"/>
  <c r="B8121" i="14"/>
  <c r="A8121" i="14" s="1"/>
  <c r="B6830" i="14"/>
  <c r="A6830" i="14" s="1"/>
  <c r="B6443" i="14"/>
  <c r="A6443" i="14" s="1"/>
  <c r="B6587" i="14"/>
  <c r="A6587" i="14" s="1"/>
  <c r="B6731" i="14"/>
  <c r="A6731" i="14" s="1"/>
  <c r="B6915" i="14"/>
  <c r="A6915" i="14" s="1"/>
  <c r="B6535" i="14"/>
  <c r="A6535" i="14" s="1"/>
  <c r="B6650" i="14"/>
  <c r="A6650" i="14" s="1"/>
  <c r="B6761" i="14"/>
  <c r="A6761" i="14" s="1"/>
  <c r="B6989" i="14"/>
  <c r="A6989" i="14" s="1"/>
  <c r="B6431" i="14"/>
  <c r="A6431" i="14" s="1"/>
  <c r="B6575" i="14"/>
  <c r="A6575" i="14" s="1"/>
  <c r="B6854" i="14"/>
  <c r="A6854" i="14" s="1"/>
  <c r="B6301" i="14"/>
  <c r="A6301" i="14" s="1"/>
  <c r="B6373" i="14"/>
  <c r="A6373" i="14" s="1"/>
  <c r="B6510" i="14"/>
  <c r="A6510" i="14" s="1"/>
  <c r="B6651" i="14"/>
  <c r="A6651" i="14" s="1"/>
  <c r="B6823" i="14"/>
  <c r="A6823" i="14" s="1"/>
  <c r="B7134" i="14"/>
  <c r="A7134" i="14" s="1"/>
  <c r="B6972" i="14"/>
  <c r="A6972" i="14" s="1"/>
  <c r="B7124" i="14"/>
  <c r="A7124" i="14" s="1"/>
  <c r="B7350" i="14"/>
  <c r="A7350" i="14" s="1"/>
  <c r="B6795" i="14"/>
  <c r="A6795" i="14" s="1"/>
  <c r="B6889" i="14"/>
  <c r="A6889" i="14" s="1"/>
  <c r="B7105" i="14"/>
  <c r="A7105" i="14" s="1"/>
  <c r="B7396" i="14"/>
  <c r="A7396" i="14" s="1"/>
  <c r="B6958" i="14"/>
  <c r="A6958" i="14" s="1"/>
  <c r="B7117" i="14"/>
  <c r="A7117" i="14" s="1"/>
  <c r="B7748" i="14"/>
  <c r="A7748" i="14" s="1"/>
  <c r="B6790" i="14"/>
  <c r="A6790" i="14" s="1"/>
  <c r="B6877" i="14"/>
  <c r="A6877" i="14" s="1"/>
  <c r="B6975" i="14"/>
  <c r="A6975" i="14" s="1"/>
  <c r="B7140" i="14"/>
  <c r="A7140" i="14" s="1"/>
  <c r="B6845" i="14"/>
  <c r="A6845" i="14" s="1"/>
  <c r="B7051" i="14"/>
  <c r="A7051" i="14" s="1"/>
  <c r="B7368" i="14"/>
  <c r="A7368" i="14" s="1"/>
  <c r="B7069" i="14"/>
  <c r="A7069" i="14" s="1"/>
  <c r="B7405" i="14"/>
  <c r="A7405" i="14" s="1"/>
  <c r="B7132" i="14"/>
  <c r="A7132" i="14" s="1"/>
  <c r="B7340" i="14"/>
  <c r="A7340" i="14" s="1"/>
  <c r="B7002" i="14"/>
  <c r="A7002" i="14" s="1"/>
  <c r="B7342" i="14"/>
  <c r="A7342" i="14" s="1"/>
  <c r="B7085" i="14"/>
  <c r="A7085" i="14" s="1"/>
  <c r="B7379" i="14"/>
  <c r="A7379" i="14" s="1"/>
  <c r="B7106" i="14"/>
  <c r="A7106" i="14" s="1"/>
  <c r="B7193" i="14"/>
  <c r="A7193" i="14" s="1"/>
  <c r="B7316" i="14"/>
  <c r="A7316" i="14" s="1"/>
  <c r="B7774" i="14"/>
  <c r="A7774" i="14" s="1"/>
  <c r="B7237" i="14"/>
  <c r="A7237" i="14" s="1"/>
  <c r="B7362" i="14"/>
  <c r="A7362" i="14" s="1"/>
  <c r="B7421" i="14"/>
  <c r="A7421" i="14" s="1"/>
  <c r="B7319" i="14"/>
  <c r="A7319" i="14" s="1"/>
  <c r="B7264" i="14"/>
  <c r="A7264" i="14" s="1"/>
  <c r="B7435" i="14"/>
  <c r="A7435" i="14" s="1"/>
  <c r="B7348" i="14"/>
  <c r="A7348" i="14" s="1"/>
  <c r="B7584" i="14"/>
  <c r="A7584" i="14" s="1"/>
  <c r="B7256" i="14"/>
  <c r="A7256" i="14" s="1"/>
  <c r="B7017" i="14"/>
  <c r="A7017" i="14" s="1"/>
  <c r="B7258" i="14"/>
  <c r="A7258" i="14" s="1"/>
  <c r="B7587" i="14"/>
  <c r="A7587" i="14" s="1"/>
  <c r="B7363" i="14"/>
  <c r="A7363" i="14" s="1"/>
  <c r="B7456" i="14"/>
  <c r="A7456" i="14" s="1"/>
  <c r="B7933" i="14"/>
  <c r="A7933" i="14" s="1"/>
  <c r="B7487" i="14"/>
  <c r="A7487" i="14" s="1"/>
  <c r="B7694" i="14"/>
  <c r="A7694" i="14" s="1"/>
  <c r="B7239" i="14"/>
  <c r="A7239" i="14" s="1"/>
  <c r="B7311" i="14"/>
  <c r="A7311" i="14" s="1"/>
  <c r="B7383" i="14"/>
  <c r="A7383" i="14" s="1"/>
  <c r="B7638" i="14"/>
  <c r="A7638" i="14" s="1"/>
  <c r="B7452" i="14"/>
  <c r="A7452" i="14" s="1"/>
  <c r="B7578" i="14"/>
  <c r="A7578" i="14" s="1"/>
  <c r="B7980" i="14"/>
  <c r="A7980" i="14" s="1"/>
  <c r="B7885" i="14"/>
  <c r="A7885" i="14" s="1"/>
  <c r="B7512" i="14"/>
  <c r="A7512" i="14" s="1"/>
  <c r="B8014" i="14"/>
  <c r="A8014" i="14" s="1"/>
  <c r="B7642" i="14"/>
  <c r="A7642" i="14" s="1"/>
  <c r="B7483" i="14"/>
  <c r="A7483" i="14" s="1"/>
  <c r="B7861" i="14"/>
  <c r="A7861" i="14" s="1"/>
  <c r="B7484" i="14"/>
  <c r="A7484" i="14" s="1"/>
  <c r="B8135" i="14"/>
  <c r="A8135" i="14" s="1"/>
  <c r="B7755" i="14"/>
  <c r="A7755" i="14" s="1"/>
  <c r="B7851" i="14"/>
  <c r="A7851" i="14" s="1"/>
  <c r="B7947" i="14"/>
  <c r="A7947" i="14" s="1"/>
  <c r="B8063" i="14"/>
  <c r="A8063" i="14" s="1"/>
  <c r="B7538" i="14"/>
  <c r="A7538" i="14" s="1"/>
  <c r="B7610" i="14"/>
  <c r="A7610" i="14" s="1"/>
  <c r="B7756" i="14"/>
  <c r="A7756" i="14" s="1"/>
  <c r="B8036" i="14"/>
  <c r="A8036" i="14" s="1"/>
  <c r="B7558" i="14"/>
  <c r="A7558" i="14" s="1"/>
  <c r="B7630" i="14"/>
  <c r="A7630" i="14" s="1"/>
  <c r="B7790" i="14"/>
  <c r="A7790" i="14" s="1"/>
  <c r="B7934" i="14"/>
  <c r="A7934" i="14" s="1"/>
  <c r="B8094" i="14"/>
  <c r="A8094" i="14" s="1"/>
  <c r="B7729" i="14"/>
  <c r="A7729" i="14" s="1"/>
  <c r="B7823" i="14"/>
  <c r="A7823" i="14" s="1"/>
  <c r="B7919" i="14"/>
  <c r="A7919" i="14" s="1"/>
  <c r="B8015" i="14"/>
  <c r="A8015" i="14" s="1"/>
  <c r="B7577" i="14"/>
  <c r="A7577" i="14" s="1"/>
  <c r="B7670" i="14"/>
  <c r="A7670" i="14" s="1"/>
  <c r="B7912" i="14"/>
  <c r="A7912" i="14" s="1"/>
  <c r="B7677" i="14"/>
  <c r="A7677" i="14" s="1"/>
  <c r="B7800" i="14"/>
  <c r="A7800" i="14" s="1"/>
  <c r="B7944" i="14"/>
  <c r="A7944" i="14" s="1"/>
  <c r="B8098" i="14"/>
  <c r="A8098" i="14" s="1"/>
  <c r="B7785" i="14"/>
  <c r="A7785" i="14" s="1"/>
  <c r="B7881" i="14"/>
  <c r="A7881" i="14" s="1"/>
  <c r="B7977" i="14"/>
  <c r="A7977" i="14" s="1"/>
  <c r="B8140" i="14"/>
  <c r="A8140" i="14" s="1"/>
  <c r="B7786" i="14"/>
  <c r="A7786" i="14" s="1"/>
  <c r="B8044" i="14"/>
  <c r="A8044" i="14" s="1"/>
  <c r="B7573" i="14"/>
  <c r="A7573" i="14" s="1"/>
  <c r="B7659" i="14"/>
  <c r="A7659" i="14" s="1"/>
  <c r="B7818" i="14"/>
  <c r="A7818" i="14" s="1"/>
  <c r="B7962" i="14"/>
  <c r="A7962" i="14" s="1"/>
  <c r="B8096" i="14"/>
  <c r="A8096" i="14" s="1"/>
  <c r="B8055" i="14"/>
  <c r="A8055" i="14" s="1"/>
  <c r="B8127" i="14"/>
  <c r="A8127" i="14" s="1"/>
  <c r="B8041" i="14"/>
  <c r="A8041" i="14" s="1"/>
  <c r="E375" i="8"/>
  <c r="D387" i="8"/>
  <c r="A352" i="8"/>
  <c r="D364" i="8"/>
  <c r="A339" i="8"/>
  <c r="D351" i="8"/>
  <c r="D375" i="8"/>
  <c r="A365" i="8"/>
  <c r="A376" i="8"/>
  <c r="D376" i="8" s="1"/>
  <c r="E364" i="8"/>
  <c r="A399" i="8"/>
  <c r="D399" i="8" s="1"/>
  <c r="E387" i="8"/>
  <c r="B366" i="8"/>
  <c r="B354" i="8" s="1"/>
  <c r="B342" i="8" s="1"/>
  <c r="B330" i="8" s="1"/>
  <c r="B318" i="8" s="1"/>
  <c r="B306" i="8" s="1"/>
  <c r="B294" i="8" s="1"/>
  <c r="B282" i="8" s="1"/>
  <c r="B270" i="8" s="1"/>
  <c r="B258" i="8" s="1"/>
  <c r="B246" i="8" s="1"/>
  <c r="B234" i="8" s="1"/>
  <c r="B222" i="8" s="1"/>
  <c r="B210" i="8" s="1"/>
  <c r="B198" i="8" s="1"/>
  <c r="B186" i="8" s="1"/>
  <c r="B174" i="8" s="1"/>
  <c r="B162" i="8" s="1"/>
  <c r="B150" i="8" s="1"/>
  <c r="B138" i="8" s="1"/>
  <c r="B126" i="8" s="1"/>
  <c r="B114" i="8" s="1"/>
  <c r="B102" i="8" s="1"/>
  <c r="B90" i="8" s="1"/>
  <c r="B78" i="8" s="1"/>
  <c r="B66" i="8" s="1"/>
  <c r="B54" i="8" s="1"/>
  <c r="B42" i="8" s="1"/>
  <c r="B30" i="8" s="1"/>
  <c r="B18" i="8" s="1"/>
  <c r="B6" i="8" s="1"/>
  <c r="B377" i="8"/>
  <c r="B389" i="8" s="1"/>
  <c r="B401" i="8" s="1"/>
  <c r="B413" i="8" s="1"/>
  <c r="B425" i="8" s="1"/>
  <c r="B437" i="8" s="1"/>
  <c r="B449" i="8" s="1"/>
  <c r="B461" i="8" s="1"/>
  <c r="B473" i="8" s="1"/>
  <c r="B485" i="8" s="1"/>
  <c r="B497" i="8" s="1"/>
  <c r="B509" i="8" s="1"/>
  <c r="B521" i="8" s="1"/>
  <c r="B533" i="8" s="1"/>
  <c r="B545" i="8" s="1"/>
  <c r="B557" i="8" s="1"/>
  <c r="B569" i="8" s="1"/>
  <c r="B581" i="8" s="1"/>
  <c r="B593" i="8" s="1"/>
  <c r="B605" i="8" s="1"/>
  <c r="B617" i="8" s="1"/>
  <c r="B629" i="8" s="1"/>
  <c r="B641" i="8" s="1"/>
  <c r="A410" i="8"/>
  <c r="D410" i="8" s="1"/>
  <c r="E398" i="8"/>
  <c r="A6" i="23" l="1"/>
  <c r="F5" i="23"/>
  <c r="J5" i="23"/>
  <c r="I5" i="23"/>
  <c r="H5" i="23"/>
  <c r="G5" i="23"/>
  <c r="AF5" i="18"/>
  <c r="T5" i="18"/>
  <c r="AG5" i="18"/>
  <c r="S5" i="18"/>
  <c r="AH5" i="18"/>
  <c r="N6" i="18"/>
  <c r="E6" i="18"/>
  <c r="D6" i="18"/>
  <c r="M6" i="18"/>
  <c r="C6" i="18"/>
  <c r="AD6" i="18"/>
  <c r="G6" i="18"/>
  <c r="F6" i="18"/>
  <c r="I6" i="18"/>
  <c r="L6" i="18"/>
  <c r="H6" i="18"/>
  <c r="K6" i="18"/>
  <c r="J6" i="18"/>
  <c r="Z6" i="18"/>
  <c r="AA6" i="18"/>
  <c r="AC6" i="18"/>
  <c r="AB6" i="18"/>
  <c r="P6" i="18"/>
  <c r="X6" i="18"/>
  <c r="R6" i="18"/>
  <c r="Y6" i="18"/>
  <c r="U6" i="18"/>
  <c r="O6" i="18"/>
  <c r="W6" i="18"/>
  <c r="Q6" i="18"/>
  <c r="A7" i="18"/>
  <c r="B6" i="18"/>
  <c r="E2" i="15"/>
  <c r="E4" i="15"/>
  <c r="E3" i="15"/>
  <c r="D4" i="15"/>
  <c r="D3" i="15"/>
  <c r="B6" i="15"/>
  <c r="B106" i="15"/>
  <c r="B207" i="15" s="1"/>
  <c r="B308" i="15" s="1"/>
  <c r="B409" i="15" s="1"/>
  <c r="B510" i="15" s="1"/>
  <c r="B611" i="15" s="1"/>
  <c r="B712" i="15" s="1"/>
  <c r="B813" i="15" s="1"/>
  <c r="B914" i="15" s="1"/>
  <c r="B1015" i="15" s="1"/>
  <c r="B1116" i="15" s="1"/>
  <c r="B1217" i="15" s="1"/>
  <c r="B1318" i="15" s="1"/>
  <c r="B1419" i="15" s="1"/>
  <c r="B1520" i="15" s="1"/>
  <c r="B1621" i="15" s="1"/>
  <c r="B1722" i="15" s="1"/>
  <c r="B1823" i="15" s="1"/>
  <c r="B1924" i="15" s="1"/>
  <c r="B2025" i="15" s="1"/>
  <c r="B2126" i="15" s="1"/>
  <c r="B2227" i="15" s="1"/>
  <c r="B2328" i="15" s="1"/>
  <c r="B2429" i="15" s="1"/>
  <c r="B2530" i="15" s="1"/>
  <c r="B2631" i="15" s="1"/>
  <c r="B2732" i="15" s="1"/>
  <c r="B2833" i="15" s="1"/>
  <c r="B2934" i="15" s="1"/>
  <c r="B3035" i="15" s="1"/>
  <c r="B3136" i="15" s="1"/>
  <c r="B3237" i="15" s="1"/>
  <c r="B3338" i="15" s="1"/>
  <c r="B3439" i="15" s="1"/>
  <c r="B3540" i="15" s="1"/>
  <c r="B3641" i="15" s="1"/>
  <c r="B3742" i="15" s="1"/>
  <c r="A7" i="15"/>
  <c r="A107" i="15"/>
  <c r="A208" i="15" s="1"/>
  <c r="A309" i="15" s="1"/>
  <c r="A410" i="15" s="1"/>
  <c r="A511" i="15" s="1"/>
  <c r="A612" i="15" s="1"/>
  <c r="A713" i="15" s="1"/>
  <c r="A814" i="15" s="1"/>
  <c r="A915" i="15" s="1"/>
  <c r="A1016" i="15" s="1"/>
  <c r="A1117" i="15" s="1"/>
  <c r="A1218" i="15" s="1"/>
  <c r="A1319" i="15" s="1"/>
  <c r="A1420" i="15" s="1"/>
  <c r="A1521" i="15" s="1"/>
  <c r="A1622" i="15" s="1"/>
  <c r="A1723" i="15" s="1"/>
  <c r="A1824" i="15" s="1"/>
  <c r="A1925" i="15" s="1"/>
  <c r="A2026" i="15" s="1"/>
  <c r="A2127" i="15" s="1"/>
  <c r="A2228" i="15" s="1"/>
  <c r="A2329" i="15" s="1"/>
  <c r="A2430" i="15" s="1"/>
  <c r="A2531" i="15" s="1"/>
  <c r="A2632" i="15" s="1"/>
  <c r="A2733" i="15" s="1"/>
  <c r="A2834" i="15" s="1"/>
  <c r="A2935" i="15" s="1"/>
  <c r="A3036" i="15" s="1"/>
  <c r="A3137" i="15" s="1"/>
  <c r="A3238" i="15" s="1"/>
  <c r="A3339" i="15" s="1"/>
  <c r="A3440" i="15" s="1"/>
  <c r="A3541" i="15" s="1"/>
  <c r="A3642" i="15" s="1"/>
  <c r="A3743" i="15" s="1"/>
  <c r="E6" i="15"/>
  <c r="D5" i="15"/>
  <c r="E5" i="15"/>
  <c r="D6" i="15"/>
  <c r="D105" i="15"/>
  <c r="D509" i="15"/>
  <c r="D1115" i="15"/>
  <c r="D104" i="15"/>
  <c r="D206" i="15"/>
  <c r="D305" i="15"/>
  <c r="D1416" i="15"/>
  <c r="D408" i="15"/>
  <c r="D508" i="15"/>
  <c r="D103" i="15"/>
  <c r="D1114" i="15"/>
  <c r="D205" i="15"/>
  <c r="D710" i="15"/>
  <c r="D712" i="15"/>
  <c r="D407" i="15"/>
  <c r="D1418" i="15"/>
  <c r="D510" i="15"/>
  <c r="D307" i="15"/>
  <c r="D204" i="15"/>
  <c r="D409" i="15"/>
  <c r="D507" i="15"/>
  <c r="D306" i="15"/>
  <c r="D709" i="15"/>
  <c r="D812" i="15"/>
  <c r="D1618" i="15"/>
  <c r="D913" i="15"/>
  <c r="D406" i="15"/>
  <c r="D1417" i="15"/>
  <c r="D2427" i="15"/>
  <c r="D2833" i="15"/>
  <c r="D2630" i="15"/>
  <c r="D2227" i="15"/>
  <c r="D2124" i="15"/>
  <c r="D2325" i="15"/>
  <c r="D2022" i="15"/>
  <c r="D1014" i="15"/>
  <c r="D2527" i="15"/>
  <c r="D2328" i="15"/>
  <c r="D2025" i="15"/>
  <c r="D2023" i="15"/>
  <c r="D1012" i="15"/>
  <c r="D2123" i="15"/>
  <c r="D1921" i="15"/>
  <c r="D2426" i="15"/>
  <c r="D1823" i="15"/>
  <c r="D2125" i="15"/>
  <c r="D2832" i="15"/>
  <c r="D810" i="15"/>
  <c r="D610" i="15"/>
  <c r="D1821" i="15"/>
  <c r="D813" i="15"/>
  <c r="D811" i="15"/>
  <c r="D1318" i="15"/>
  <c r="D1519" i="15"/>
  <c r="D1621" i="15"/>
  <c r="D1113" i="15"/>
  <c r="D1013" i="15"/>
  <c r="D1217" i="15"/>
  <c r="D1215" i="15"/>
  <c r="D2226" i="15"/>
  <c r="D1216" i="15"/>
  <c r="D1517" i="15"/>
  <c r="D711" i="15"/>
  <c r="D1820" i="15"/>
  <c r="D1317" i="15"/>
  <c r="D1518" i="15"/>
  <c r="D609" i="15"/>
  <c r="D1822" i="15"/>
  <c r="D1520" i="15"/>
  <c r="D911" i="15"/>
  <c r="D2529" i="15"/>
  <c r="D608" i="15"/>
  <c r="D1721" i="15"/>
  <c r="D2225" i="15"/>
  <c r="D1722" i="15"/>
  <c r="D1316" i="15"/>
  <c r="D914" i="15"/>
  <c r="D912" i="15"/>
  <c r="D2024" i="15"/>
  <c r="D1315" i="15"/>
  <c r="D1620" i="15"/>
  <c r="D207" i="15"/>
  <c r="D2528" i="15"/>
  <c r="D1214" i="15"/>
  <c r="D1619" i="15"/>
  <c r="D2224" i="15"/>
  <c r="D2126" i="15"/>
  <c r="D1924" i="15"/>
  <c r="D3438" i="15"/>
  <c r="D2530" i="15"/>
  <c r="D2629" i="15"/>
  <c r="D3034" i="15"/>
  <c r="E911" i="15"/>
  <c r="D1719" i="15"/>
  <c r="D3134" i="15"/>
  <c r="D3135" i="15"/>
  <c r="D2931" i="15"/>
  <c r="D3338" i="15"/>
  <c r="D3741" i="15"/>
  <c r="D2628" i="15"/>
  <c r="D1922" i="15"/>
  <c r="D1720" i="15"/>
  <c r="D2428" i="15"/>
  <c r="D2326" i="15"/>
  <c r="D1923" i="15"/>
  <c r="D2327" i="15"/>
  <c r="D2429" i="15"/>
  <c r="D2729" i="15"/>
  <c r="E3539" i="15"/>
  <c r="E2931" i="15"/>
  <c r="E2225" i="15"/>
  <c r="E3639" i="15"/>
  <c r="E2224" i="15"/>
  <c r="E3234" i="15"/>
  <c r="E3638" i="15"/>
  <c r="E3133" i="15"/>
  <c r="E3237" i="15"/>
  <c r="E3641" i="15"/>
  <c r="E3436" i="15"/>
  <c r="E3741" i="15"/>
  <c r="E3136" i="15"/>
  <c r="E2730" i="15"/>
  <c r="E2630" i="15"/>
  <c r="E3437" i="15"/>
  <c r="E2729" i="15"/>
  <c r="E3740" i="15"/>
  <c r="E3135" i="15"/>
  <c r="E2429" i="15"/>
  <c r="E3134" i="15"/>
  <c r="E3235" i="15"/>
  <c r="E2933" i="15"/>
  <c r="E3337" i="15"/>
  <c r="E2427" i="15"/>
  <c r="E2426" i="15"/>
  <c r="E2428" i="15"/>
  <c r="E2832" i="15"/>
  <c r="E2227" i="15"/>
  <c r="E3739" i="15"/>
  <c r="E3438" i="15"/>
  <c r="E2226" i="15"/>
  <c r="E2830" i="15"/>
  <c r="E3032" i="15"/>
  <c r="E2025" i="15"/>
  <c r="E2529" i="15"/>
  <c r="E2833" i="15"/>
  <c r="E3035" i="15"/>
  <c r="E1924" i="15"/>
  <c r="E2527" i="15"/>
  <c r="E2022" i="15"/>
  <c r="E3439" i="15"/>
  <c r="E2126" i="15"/>
  <c r="E3540" i="15"/>
  <c r="E3033" i="15"/>
  <c r="E1922" i="15"/>
  <c r="E2123" i="15"/>
  <c r="E1418" i="15"/>
  <c r="E2631" i="15"/>
  <c r="E3338" i="15"/>
  <c r="E2934" i="15"/>
  <c r="E1823" i="15"/>
  <c r="E2831" i="15"/>
  <c r="E2328" i="15"/>
  <c r="E1822" i="15"/>
  <c r="E2530" i="15"/>
  <c r="E3034" i="15"/>
  <c r="E2327" i="15"/>
  <c r="E1821" i="15"/>
  <c r="E2731" i="15"/>
  <c r="E1214" i="15"/>
  <c r="E3336" i="15"/>
  <c r="E2628" i="15"/>
  <c r="E1619" i="15"/>
  <c r="E2932" i="15"/>
  <c r="E914" i="15"/>
  <c r="E608" i="15"/>
  <c r="E1215" i="15"/>
  <c r="E3640" i="15"/>
  <c r="E1316" i="15"/>
  <c r="E1116" i="15"/>
  <c r="E1520" i="15"/>
  <c r="E1417" i="15"/>
  <c r="E1113" i="15"/>
  <c r="E811" i="15"/>
  <c r="E1820" i="15"/>
  <c r="E813" i="15"/>
  <c r="E1720" i="15"/>
  <c r="E2629" i="15"/>
  <c r="E2732" i="15"/>
  <c r="E1722" i="15"/>
  <c r="E1621" i="15"/>
  <c r="E1012" i="15"/>
  <c r="E1115" i="15"/>
  <c r="E1618" i="15"/>
  <c r="E2024" i="15"/>
  <c r="E1620" i="15"/>
  <c r="E1519" i="15"/>
  <c r="E2023" i="15"/>
  <c r="E810" i="15"/>
  <c r="E812" i="15"/>
  <c r="E2325" i="15"/>
  <c r="E1419" i="15"/>
  <c r="E3335" i="15"/>
  <c r="E913" i="15"/>
  <c r="E609" i="15"/>
  <c r="E1721" i="15"/>
  <c r="E1315" i="15"/>
  <c r="E205" i="15"/>
  <c r="E1317" i="15"/>
  <c r="E1015" i="15"/>
  <c r="E2326" i="15"/>
  <c r="E1517" i="15"/>
  <c r="E2125" i="15"/>
  <c r="E1923" i="15"/>
  <c r="E508" i="15"/>
  <c r="D3337" i="15"/>
  <c r="E610" i="15"/>
  <c r="D2731" i="15"/>
  <c r="D3638" i="15"/>
  <c r="D3539" i="15"/>
  <c r="E1013" i="15"/>
  <c r="E1416" i="15"/>
  <c r="D3640" i="15"/>
  <c r="E509" i="15"/>
  <c r="E406" i="15"/>
  <c r="E104" i="15"/>
  <c r="E407" i="15"/>
  <c r="E711" i="15"/>
  <c r="E106" i="15"/>
  <c r="E409" i="15"/>
  <c r="E204" i="15"/>
  <c r="D3032" i="15"/>
  <c r="D2831" i="15"/>
  <c r="D2932" i="15"/>
  <c r="D3641" i="15"/>
  <c r="D3742" i="15"/>
  <c r="E510" i="15"/>
  <c r="E1518" i="15"/>
  <c r="D3540" i="15"/>
  <c r="D2933" i="15"/>
  <c r="D3235" i="15"/>
  <c r="D3236" i="15"/>
  <c r="E611" i="15"/>
  <c r="E206" i="15"/>
  <c r="E1217" i="15"/>
  <c r="E103" i="15"/>
  <c r="E1921" i="15"/>
  <c r="D2934" i="15"/>
  <c r="D3237" i="15"/>
  <c r="E207" i="15"/>
  <c r="E709" i="15"/>
  <c r="D2730" i="15"/>
  <c r="D3234" i="15"/>
  <c r="D3537" i="15"/>
  <c r="E1114" i="15"/>
  <c r="D3336" i="15"/>
  <c r="D2732" i="15"/>
  <c r="D3639" i="15"/>
  <c r="D3133" i="15"/>
  <c r="E1318" i="15"/>
  <c r="E2124" i="15"/>
  <c r="E308" i="15"/>
  <c r="E105" i="15"/>
  <c r="E408" i="15"/>
  <c r="E306" i="15"/>
  <c r="E1216" i="15"/>
  <c r="E2528" i="15"/>
  <c r="D3136" i="15"/>
  <c r="D3335" i="15"/>
  <c r="E305" i="15"/>
  <c r="E507" i="15"/>
  <c r="D2830" i="15"/>
  <c r="D3436" i="15"/>
  <c r="D3439" i="15"/>
  <c r="E1014" i="15"/>
  <c r="E710" i="15"/>
  <c r="E307" i="15"/>
  <c r="E712" i="15"/>
  <c r="D3033" i="15"/>
  <c r="D3035" i="15"/>
  <c r="D3437" i="15"/>
  <c r="D3739" i="15"/>
  <c r="D3740" i="15"/>
  <c r="D3538" i="15"/>
  <c r="E912" i="15"/>
  <c r="E1719" i="15"/>
  <c r="E3236" i="15"/>
  <c r="E3537" i="15"/>
  <c r="E3538" i="15"/>
  <c r="E3742" i="15"/>
  <c r="A353" i="8"/>
  <c r="D365" i="8"/>
  <c r="A327" i="8"/>
  <c r="D339" i="8"/>
  <c r="A340" i="8"/>
  <c r="D352" i="8"/>
  <c r="A422" i="8"/>
  <c r="D422" i="8" s="1"/>
  <c r="E410" i="8"/>
  <c r="B367" i="8"/>
  <c r="B355" i="8" s="1"/>
  <c r="B343" i="8" s="1"/>
  <c r="B331" i="8" s="1"/>
  <c r="B319" i="8" s="1"/>
  <c r="B307" i="8" s="1"/>
  <c r="B295" i="8" s="1"/>
  <c r="B283" i="8" s="1"/>
  <c r="B271" i="8" s="1"/>
  <c r="B259" i="8" s="1"/>
  <c r="B247" i="8" s="1"/>
  <c r="B235" i="8" s="1"/>
  <c r="B223" i="8" s="1"/>
  <c r="B211" i="8" s="1"/>
  <c r="B199" i="8" s="1"/>
  <c r="B187" i="8" s="1"/>
  <c r="B175" i="8" s="1"/>
  <c r="B163" i="8" s="1"/>
  <c r="B151" i="8" s="1"/>
  <c r="B139" i="8" s="1"/>
  <c r="B127" i="8" s="1"/>
  <c r="B115" i="8" s="1"/>
  <c r="B103" i="8" s="1"/>
  <c r="B91" i="8" s="1"/>
  <c r="B79" i="8" s="1"/>
  <c r="B67" i="8" s="1"/>
  <c r="B55" i="8" s="1"/>
  <c r="B43" i="8" s="1"/>
  <c r="B31" i="8" s="1"/>
  <c r="B19" i="8" s="1"/>
  <c r="B7" i="8" s="1"/>
  <c r="B378" i="8"/>
  <c r="B390" i="8" s="1"/>
  <c r="B402" i="8" s="1"/>
  <c r="B414" i="8" s="1"/>
  <c r="B426" i="8" s="1"/>
  <c r="B438" i="8" s="1"/>
  <c r="B450" i="8" s="1"/>
  <c r="B462" i="8" s="1"/>
  <c r="B474" i="8" s="1"/>
  <c r="B486" i="8" s="1"/>
  <c r="B498" i="8" s="1"/>
  <c r="B510" i="8" s="1"/>
  <c r="B522" i="8" s="1"/>
  <c r="B534" i="8" s="1"/>
  <c r="B546" i="8" s="1"/>
  <c r="B558" i="8" s="1"/>
  <c r="B570" i="8" s="1"/>
  <c r="B582" i="8" s="1"/>
  <c r="B594" i="8" s="1"/>
  <c r="B606" i="8" s="1"/>
  <c r="B618" i="8" s="1"/>
  <c r="B630" i="8" s="1"/>
  <c r="B642" i="8" s="1"/>
  <c r="A411" i="8"/>
  <c r="D411" i="8" s="1"/>
  <c r="E399" i="8"/>
  <c r="A388" i="8"/>
  <c r="D388" i="8" s="1"/>
  <c r="E376" i="8"/>
  <c r="A366" i="8"/>
  <c r="E365" i="8"/>
  <c r="A377" i="8"/>
  <c r="D377" i="8" s="1"/>
  <c r="A7" i="23" l="1"/>
  <c r="J6" i="23"/>
  <c r="I6" i="23"/>
  <c r="H6" i="23"/>
  <c r="F6" i="23"/>
  <c r="G6" i="23"/>
  <c r="AG6" i="18"/>
  <c r="AH6" i="18" s="1"/>
  <c r="S6" i="18"/>
  <c r="AF6" i="18"/>
  <c r="T6" i="18"/>
  <c r="N7" i="18"/>
  <c r="M7" i="18"/>
  <c r="L7" i="18"/>
  <c r="K7" i="18"/>
  <c r="AD7" i="18"/>
  <c r="J7" i="18"/>
  <c r="I7" i="18"/>
  <c r="H7" i="18"/>
  <c r="G7" i="18"/>
  <c r="D7" i="18"/>
  <c r="F7" i="18"/>
  <c r="E7" i="18"/>
  <c r="C7" i="18"/>
  <c r="W7" i="18"/>
  <c r="P7" i="18"/>
  <c r="X7" i="18"/>
  <c r="Q7" i="18"/>
  <c r="AA7" i="18"/>
  <c r="O7" i="18"/>
  <c r="AC7" i="18"/>
  <c r="Y7" i="18"/>
  <c r="R7" i="18"/>
  <c r="AB7" i="18"/>
  <c r="Z7" i="18"/>
  <c r="U7" i="18"/>
  <c r="A8" i="18"/>
  <c r="B7" i="18"/>
  <c r="D1419" i="15"/>
  <c r="D611" i="15"/>
  <c r="D2631" i="15"/>
  <c r="D1116" i="15"/>
  <c r="D1015" i="15"/>
  <c r="D106" i="15"/>
  <c r="D308" i="15"/>
  <c r="B7" i="15"/>
  <c r="B107" i="15"/>
  <c r="A8" i="15"/>
  <c r="A108" i="15"/>
  <c r="A328" i="8"/>
  <c r="D340" i="8"/>
  <c r="A354" i="8"/>
  <c r="D366" i="8"/>
  <c r="A315" i="8"/>
  <c r="D327" i="8"/>
  <c r="A341" i="8"/>
  <c r="D353" i="8"/>
  <c r="A389" i="8"/>
  <c r="D389" i="8" s="1"/>
  <c r="E377" i="8"/>
  <c r="A367" i="8"/>
  <c r="E366" i="8"/>
  <c r="A378" i="8"/>
  <c r="D378" i="8" s="1"/>
  <c r="A400" i="8"/>
  <c r="D400" i="8" s="1"/>
  <c r="E388" i="8"/>
  <c r="A423" i="8"/>
  <c r="D423" i="8" s="1"/>
  <c r="E411" i="8"/>
  <c r="B368" i="8"/>
  <c r="B356" i="8" s="1"/>
  <c r="B344" i="8" s="1"/>
  <c r="B332" i="8" s="1"/>
  <c r="B320" i="8" s="1"/>
  <c r="B308" i="8" s="1"/>
  <c r="B296" i="8" s="1"/>
  <c r="B284" i="8" s="1"/>
  <c r="B272" i="8" s="1"/>
  <c r="B260" i="8" s="1"/>
  <c r="B248" i="8" s="1"/>
  <c r="B236" i="8" s="1"/>
  <c r="B224" i="8" s="1"/>
  <c r="B212" i="8" s="1"/>
  <c r="B200" i="8" s="1"/>
  <c r="B188" i="8" s="1"/>
  <c r="B176" i="8" s="1"/>
  <c r="B164" i="8" s="1"/>
  <c r="B152" i="8" s="1"/>
  <c r="B140" i="8" s="1"/>
  <c r="B128" i="8" s="1"/>
  <c r="B116" i="8" s="1"/>
  <c r="B104" i="8" s="1"/>
  <c r="B92" i="8" s="1"/>
  <c r="B80" i="8" s="1"/>
  <c r="B68" i="8" s="1"/>
  <c r="B56" i="8" s="1"/>
  <c r="B44" i="8" s="1"/>
  <c r="B32" i="8" s="1"/>
  <c r="B20" i="8" s="1"/>
  <c r="B8" i="8" s="1"/>
  <c r="B379" i="8"/>
  <c r="B391" i="8" s="1"/>
  <c r="B403" i="8" s="1"/>
  <c r="B415" i="8" s="1"/>
  <c r="B427" i="8" s="1"/>
  <c r="B439" i="8" s="1"/>
  <c r="B451" i="8" s="1"/>
  <c r="B463" i="8" s="1"/>
  <c r="B475" i="8" s="1"/>
  <c r="B487" i="8" s="1"/>
  <c r="B499" i="8" s="1"/>
  <c r="B511" i="8" s="1"/>
  <c r="B523" i="8" s="1"/>
  <c r="B535" i="8" s="1"/>
  <c r="B547" i="8" s="1"/>
  <c r="B559" i="8" s="1"/>
  <c r="B571" i="8" s="1"/>
  <c r="B583" i="8" s="1"/>
  <c r="B595" i="8" s="1"/>
  <c r="B607" i="8" s="1"/>
  <c r="B619" i="8" s="1"/>
  <c r="B631" i="8" s="1"/>
  <c r="B643" i="8" s="1"/>
  <c r="A434" i="8"/>
  <c r="D434" i="8" s="1"/>
  <c r="E422" i="8"/>
  <c r="A8" i="23" l="1"/>
  <c r="F7" i="23"/>
  <c r="H7" i="23"/>
  <c r="I7" i="23"/>
  <c r="G7" i="23"/>
  <c r="J7" i="23"/>
  <c r="AG7" i="18"/>
  <c r="AH7" i="18" s="1"/>
  <c r="S7" i="18"/>
  <c r="AF7" i="18"/>
  <c r="T7" i="18"/>
  <c r="N8" i="18"/>
  <c r="AD8" i="18"/>
  <c r="F8" i="18"/>
  <c r="E8" i="18"/>
  <c r="D8" i="18"/>
  <c r="M8" i="18"/>
  <c r="G8" i="18"/>
  <c r="L8" i="18"/>
  <c r="C8" i="18"/>
  <c r="K8" i="18"/>
  <c r="J8" i="18"/>
  <c r="I8" i="18"/>
  <c r="H8" i="18"/>
  <c r="AC8" i="18"/>
  <c r="AB8" i="18"/>
  <c r="P8" i="18"/>
  <c r="Z8" i="18"/>
  <c r="AA8" i="18"/>
  <c r="Q8" i="18"/>
  <c r="R8" i="18"/>
  <c r="O8" i="18"/>
  <c r="W8" i="18"/>
  <c r="Y8" i="18"/>
  <c r="X8" i="18"/>
  <c r="U8" i="18"/>
  <c r="A9" i="18"/>
  <c r="B8" i="18"/>
  <c r="B208" i="15"/>
  <c r="D107" i="15"/>
  <c r="E107" i="15"/>
  <c r="B8" i="15"/>
  <c r="B108" i="15"/>
  <c r="B209" i="15" s="1"/>
  <c r="B310" i="15" s="1"/>
  <c r="B411" i="15" s="1"/>
  <c r="B512" i="15" s="1"/>
  <c r="B613" i="15" s="1"/>
  <c r="B714" i="15" s="1"/>
  <c r="B815" i="15" s="1"/>
  <c r="B916" i="15" s="1"/>
  <c r="B1017" i="15" s="1"/>
  <c r="B1118" i="15" s="1"/>
  <c r="B1219" i="15" s="1"/>
  <c r="B1320" i="15" s="1"/>
  <c r="B1421" i="15" s="1"/>
  <c r="B1522" i="15" s="1"/>
  <c r="B1623" i="15" s="1"/>
  <c r="B1724" i="15" s="1"/>
  <c r="B1825" i="15" s="1"/>
  <c r="B1926" i="15" s="1"/>
  <c r="B2027" i="15" s="1"/>
  <c r="B2128" i="15" s="1"/>
  <c r="B2229" i="15" s="1"/>
  <c r="B2330" i="15" s="1"/>
  <c r="B2431" i="15" s="1"/>
  <c r="B2532" i="15" s="1"/>
  <c r="B2633" i="15" s="1"/>
  <c r="B2734" i="15" s="1"/>
  <c r="B2835" i="15" s="1"/>
  <c r="B2936" i="15" s="1"/>
  <c r="B3037" i="15" s="1"/>
  <c r="B3138" i="15" s="1"/>
  <c r="B3239" i="15" s="1"/>
  <c r="B3340" i="15" s="1"/>
  <c r="B3441" i="15" s="1"/>
  <c r="B3542" i="15" s="1"/>
  <c r="B3643" i="15" s="1"/>
  <c r="B3744" i="15" s="1"/>
  <c r="E7" i="15"/>
  <c r="D7" i="15"/>
  <c r="A209" i="15"/>
  <c r="D108" i="15"/>
  <c r="E108" i="15"/>
  <c r="A9" i="15"/>
  <c r="A109" i="15"/>
  <c r="D8" i="15"/>
  <c r="A355" i="8"/>
  <c r="D367" i="8"/>
  <c r="A329" i="8"/>
  <c r="D341" i="8"/>
  <c r="A303" i="8"/>
  <c r="D315" i="8"/>
  <c r="A342" i="8"/>
  <c r="D354" i="8"/>
  <c r="A316" i="8"/>
  <c r="D328" i="8"/>
  <c r="E434" i="8"/>
  <c r="A446" i="8"/>
  <c r="D446" i="8" s="1"/>
  <c r="A435" i="8"/>
  <c r="D435" i="8" s="1"/>
  <c r="E423" i="8"/>
  <c r="B369" i="8"/>
  <c r="B357" i="8" s="1"/>
  <c r="B345" i="8" s="1"/>
  <c r="B333" i="8" s="1"/>
  <c r="B321" i="8" s="1"/>
  <c r="B309" i="8" s="1"/>
  <c r="B297" i="8" s="1"/>
  <c r="B285" i="8" s="1"/>
  <c r="B273" i="8" s="1"/>
  <c r="B261" i="8" s="1"/>
  <c r="B249" i="8" s="1"/>
  <c r="B237" i="8" s="1"/>
  <c r="B225" i="8" s="1"/>
  <c r="B213" i="8" s="1"/>
  <c r="B201" i="8" s="1"/>
  <c r="B189" i="8" s="1"/>
  <c r="B177" i="8" s="1"/>
  <c r="B165" i="8" s="1"/>
  <c r="B153" i="8" s="1"/>
  <c r="B141" i="8" s="1"/>
  <c r="B129" i="8" s="1"/>
  <c r="B117" i="8" s="1"/>
  <c r="B105" i="8" s="1"/>
  <c r="B93" i="8" s="1"/>
  <c r="B81" i="8" s="1"/>
  <c r="B69" i="8" s="1"/>
  <c r="B57" i="8" s="1"/>
  <c r="B45" i="8" s="1"/>
  <c r="B33" i="8" s="1"/>
  <c r="B21" i="8" s="1"/>
  <c r="B9" i="8" s="1"/>
  <c r="B380" i="8"/>
  <c r="B392" i="8" s="1"/>
  <c r="B404" i="8" s="1"/>
  <c r="B416" i="8" s="1"/>
  <c r="B428" i="8" s="1"/>
  <c r="B440" i="8" s="1"/>
  <c r="B452" i="8" s="1"/>
  <c r="B464" i="8" s="1"/>
  <c r="B476" i="8" s="1"/>
  <c r="B488" i="8" s="1"/>
  <c r="B500" i="8" s="1"/>
  <c r="B512" i="8" s="1"/>
  <c r="B524" i="8" s="1"/>
  <c r="B536" i="8" s="1"/>
  <c r="B548" i="8" s="1"/>
  <c r="B560" i="8" s="1"/>
  <c r="B572" i="8" s="1"/>
  <c r="B584" i="8" s="1"/>
  <c r="B596" i="8" s="1"/>
  <c r="B608" i="8" s="1"/>
  <c r="B620" i="8" s="1"/>
  <c r="B632" i="8" s="1"/>
  <c r="B644" i="8" s="1"/>
  <c r="A412" i="8"/>
  <c r="D412" i="8" s="1"/>
  <c r="E400" i="8"/>
  <c r="A390" i="8"/>
  <c r="D390" i="8" s="1"/>
  <c r="E378" i="8"/>
  <c r="A368" i="8"/>
  <c r="E367" i="8"/>
  <c r="A379" i="8"/>
  <c r="D379" i="8" s="1"/>
  <c r="A401" i="8"/>
  <c r="D401" i="8" s="1"/>
  <c r="E389" i="8"/>
  <c r="A9" i="23" l="1"/>
  <c r="F8" i="23"/>
  <c r="J8" i="23"/>
  <c r="I8" i="23"/>
  <c r="H8" i="23"/>
  <c r="G8" i="23"/>
  <c r="I3" i="15"/>
  <c r="I2" i="15"/>
  <c r="AF8" i="18"/>
  <c r="T8" i="18"/>
  <c r="AG8" i="18"/>
  <c r="AH8" i="18" s="1"/>
  <c r="S8" i="18"/>
  <c r="N9" i="18"/>
  <c r="AD9" i="18"/>
  <c r="L9" i="18"/>
  <c r="E9" i="18"/>
  <c r="D9" i="18"/>
  <c r="K9" i="18"/>
  <c r="J9" i="18"/>
  <c r="C9" i="18"/>
  <c r="I9" i="18"/>
  <c r="M9" i="18"/>
  <c r="H9" i="18"/>
  <c r="G9" i="18"/>
  <c r="F9" i="18"/>
  <c r="Z9" i="18"/>
  <c r="Q9" i="18"/>
  <c r="R9" i="18"/>
  <c r="U9" i="18"/>
  <c r="O9" i="18"/>
  <c r="AB9" i="18"/>
  <c r="X9" i="18"/>
  <c r="AA9" i="18"/>
  <c r="Y9" i="18"/>
  <c r="P9" i="18"/>
  <c r="AC9" i="18"/>
  <c r="W9" i="18"/>
  <c r="A10" i="18"/>
  <c r="B9" i="18"/>
  <c r="B9" i="15"/>
  <c r="B109" i="15"/>
  <c r="B210" i="15" s="1"/>
  <c r="B311" i="15" s="1"/>
  <c r="B412" i="15" s="1"/>
  <c r="B513" i="15" s="1"/>
  <c r="B614" i="15" s="1"/>
  <c r="B715" i="15" s="1"/>
  <c r="B816" i="15" s="1"/>
  <c r="B917" i="15" s="1"/>
  <c r="B1018" i="15" s="1"/>
  <c r="B1119" i="15" s="1"/>
  <c r="B1220" i="15" s="1"/>
  <c r="B1321" i="15" s="1"/>
  <c r="B1422" i="15" s="1"/>
  <c r="B1523" i="15" s="1"/>
  <c r="B1624" i="15" s="1"/>
  <c r="B1725" i="15" s="1"/>
  <c r="B1826" i="15" s="1"/>
  <c r="B1927" i="15" s="1"/>
  <c r="B2028" i="15" s="1"/>
  <c r="B2129" i="15" s="1"/>
  <c r="B2230" i="15" s="1"/>
  <c r="B2331" i="15" s="1"/>
  <c r="B2432" i="15" s="1"/>
  <c r="B2533" i="15" s="1"/>
  <c r="B2634" i="15" s="1"/>
  <c r="B2735" i="15" s="1"/>
  <c r="B2836" i="15" s="1"/>
  <c r="B2937" i="15" s="1"/>
  <c r="B3038" i="15" s="1"/>
  <c r="B3139" i="15" s="1"/>
  <c r="B3240" i="15" s="1"/>
  <c r="B3341" i="15" s="1"/>
  <c r="B3442" i="15" s="1"/>
  <c r="B3543" i="15" s="1"/>
  <c r="B3644" i="15" s="1"/>
  <c r="B3745" i="15" s="1"/>
  <c r="E8" i="15"/>
  <c r="B309" i="15"/>
  <c r="D208" i="15"/>
  <c r="E208" i="15"/>
  <c r="A210" i="15"/>
  <c r="A10" i="15"/>
  <c r="A110" i="15"/>
  <c r="E9" i="15"/>
  <c r="D9" i="15"/>
  <c r="A310" i="15"/>
  <c r="D209" i="15"/>
  <c r="E209" i="15"/>
  <c r="A356" i="8"/>
  <c r="D368" i="8"/>
  <c r="A304" i="8"/>
  <c r="D316" i="8"/>
  <c r="A291" i="8"/>
  <c r="D303" i="8"/>
  <c r="A330" i="8"/>
  <c r="D342" i="8"/>
  <c r="A317" i="8"/>
  <c r="D329" i="8"/>
  <c r="A343" i="8"/>
  <c r="D355" i="8"/>
  <c r="B370" i="8"/>
  <c r="B358" i="8" s="1"/>
  <c r="B346" i="8" s="1"/>
  <c r="B334" i="8" s="1"/>
  <c r="B322" i="8" s="1"/>
  <c r="B310" i="8" s="1"/>
  <c r="B298" i="8" s="1"/>
  <c r="B286" i="8" s="1"/>
  <c r="B274" i="8" s="1"/>
  <c r="B262" i="8" s="1"/>
  <c r="B250" i="8" s="1"/>
  <c r="B238" i="8" s="1"/>
  <c r="B226" i="8" s="1"/>
  <c r="B214" i="8" s="1"/>
  <c r="B202" i="8" s="1"/>
  <c r="B190" i="8" s="1"/>
  <c r="B178" i="8" s="1"/>
  <c r="B166" i="8" s="1"/>
  <c r="B154" i="8" s="1"/>
  <c r="B142" i="8" s="1"/>
  <c r="B130" i="8" s="1"/>
  <c r="B118" i="8" s="1"/>
  <c r="B106" i="8" s="1"/>
  <c r="B94" i="8" s="1"/>
  <c r="B82" i="8" s="1"/>
  <c r="B70" i="8" s="1"/>
  <c r="B58" i="8" s="1"/>
  <c r="B46" i="8" s="1"/>
  <c r="B34" i="8" s="1"/>
  <c r="B22" i="8" s="1"/>
  <c r="B10" i="8" s="1"/>
  <c r="B381" i="8"/>
  <c r="B393" i="8" s="1"/>
  <c r="B405" i="8" s="1"/>
  <c r="B417" i="8" s="1"/>
  <c r="B429" i="8" s="1"/>
  <c r="B441" i="8" s="1"/>
  <c r="B453" i="8" s="1"/>
  <c r="B465" i="8" s="1"/>
  <c r="B477" i="8" s="1"/>
  <c r="B489" i="8" s="1"/>
  <c r="B501" i="8" s="1"/>
  <c r="B513" i="8" s="1"/>
  <c r="B525" i="8" s="1"/>
  <c r="B537" i="8" s="1"/>
  <c r="B549" i="8" s="1"/>
  <c r="B561" i="8" s="1"/>
  <c r="B573" i="8" s="1"/>
  <c r="B585" i="8" s="1"/>
  <c r="B597" i="8" s="1"/>
  <c r="B609" i="8" s="1"/>
  <c r="B621" i="8" s="1"/>
  <c r="B633" i="8" s="1"/>
  <c r="B645" i="8" s="1"/>
  <c r="A447" i="8"/>
  <c r="D447" i="8" s="1"/>
  <c r="E435" i="8"/>
  <c r="A369" i="8"/>
  <c r="E368" i="8"/>
  <c r="A380" i="8"/>
  <c r="D380" i="8" s="1"/>
  <c r="A402" i="8"/>
  <c r="D402" i="8" s="1"/>
  <c r="E390" i="8"/>
  <c r="A424" i="8"/>
  <c r="D424" i="8" s="1"/>
  <c r="E412" i="8"/>
  <c r="A413" i="8"/>
  <c r="D413" i="8" s="1"/>
  <c r="E401" i="8"/>
  <c r="A458" i="8"/>
  <c r="D458" i="8" s="1"/>
  <c r="E446" i="8"/>
  <c r="A391" i="8"/>
  <c r="D391" i="8" s="1"/>
  <c r="E379" i="8"/>
  <c r="C2" i="13" l="1"/>
  <c r="C3" i="13"/>
  <c r="A10" i="23"/>
  <c r="J9" i="23"/>
  <c r="I9" i="23"/>
  <c r="G9" i="23"/>
  <c r="H9" i="23"/>
  <c r="F9" i="23"/>
  <c r="I4" i="15"/>
  <c r="AF9" i="18"/>
  <c r="T9" i="18"/>
  <c r="AG9" i="18"/>
  <c r="AH9" i="18" s="1"/>
  <c r="S9" i="18"/>
  <c r="N10" i="18"/>
  <c r="C10" i="18"/>
  <c r="G10" i="18"/>
  <c r="I10" i="18"/>
  <c r="D10" i="18"/>
  <c r="M10" i="18"/>
  <c r="AD10" i="18"/>
  <c r="L10" i="18"/>
  <c r="E10" i="18"/>
  <c r="K10" i="18"/>
  <c r="F10" i="18"/>
  <c r="J10" i="18"/>
  <c r="H10" i="18"/>
  <c r="AC10" i="18"/>
  <c r="W10" i="18"/>
  <c r="Z10" i="18"/>
  <c r="AB10" i="18"/>
  <c r="X10" i="18"/>
  <c r="O10" i="18"/>
  <c r="P10" i="18"/>
  <c r="Q10" i="18"/>
  <c r="AA10" i="18"/>
  <c r="Y10" i="18"/>
  <c r="R10" i="18"/>
  <c r="U10" i="18"/>
  <c r="A11" i="18"/>
  <c r="B10" i="18"/>
  <c r="E109" i="15"/>
  <c r="D109" i="15"/>
  <c r="B410" i="15"/>
  <c r="D309" i="15"/>
  <c r="E309" i="15"/>
  <c r="B10" i="15"/>
  <c r="B110" i="15"/>
  <c r="B211" i="15" s="1"/>
  <c r="B312" i="15" s="1"/>
  <c r="B413" i="15" s="1"/>
  <c r="B514" i="15" s="1"/>
  <c r="B615" i="15" s="1"/>
  <c r="B716" i="15" s="1"/>
  <c r="B817" i="15" s="1"/>
  <c r="B918" i="15" s="1"/>
  <c r="B1019" i="15" s="1"/>
  <c r="B1120" i="15" s="1"/>
  <c r="B1221" i="15" s="1"/>
  <c r="B1322" i="15" s="1"/>
  <c r="B1423" i="15" s="1"/>
  <c r="B1524" i="15" s="1"/>
  <c r="B1625" i="15" s="1"/>
  <c r="B1726" i="15" s="1"/>
  <c r="B1827" i="15" s="1"/>
  <c r="B1928" i="15" s="1"/>
  <c r="B2029" i="15" s="1"/>
  <c r="B2130" i="15" s="1"/>
  <c r="B2231" i="15" s="1"/>
  <c r="B2332" i="15" s="1"/>
  <c r="B2433" i="15" s="1"/>
  <c r="B2534" i="15" s="1"/>
  <c r="B2635" i="15" s="1"/>
  <c r="B2736" i="15" s="1"/>
  <c r="B2837" i="15" s="1"/>
  <c r="B2938" i="15" s="1"/>
  <c r="B3039" i="15" s="1"/>
  <c r="B3140" i="15" s="1"/>
  <c r="B3241" i="15" s="1"/>
  <c r="B3342" i="15" s="1"/>
  <c r="B3443" i="15" s="1"/>
  <c r="B3544" i="15" s="1"/>
  <c r="B3645" i="15" s="1"/>
  <c r="B3746" i="15" s="1"/>
  <c r="A411" i="15"/>
  <c r="D310" i="15"/>
  <c r="E310" i="15"/>
  <c r="A211" i="15"/>
  <c r="A11" i="15"/>
  <c r="A111" i="15"/>
  <c r="A311" i="15"/>
  <c r="D210" i="15"/>
  <c r="E210" i="15"/>
  <c r="A331" i="8"/>
  <c r="D343" i="8"/>
  <c r="A318" i="8"/>
  <c r="D330" i="8"/>
  <c r="A357" i="8"/>
  <c r="D369" i="8"/>
  <c r="A279" i="8"/>
  <c r="D291" i="8"/>
  <c r="A305" i="8"/>
  <c r="D317" i="8"/>
  <c r="A292" i="8"/>
  <c r="D304" i="8"/>
  <c r="A344" i="8"/>
  <c r="D356" i="8"/>
  <c r="E380" i="8"/>
  <c r="A392" i="8"/>
  <c r="D392" i="8" s="1"/>
  <c r="A370" i="8"/>
  <c r="E369" i="8"/>
  <c r="A381" i="8"/>
  <c r="D381" i="8" s="1"/>
  <c r="E424" i="8"/>
  <c r="A436" i="8"/>
  <c r="D436" i="8" s="1"/>
  <c r="A403" i="8"/>
  <c r="D403" i="8" s="1"/>
  <c r="E391" i="8"/>
  <c r="A459" i="8"/>
  <c r="D459" i="8" s="1"/>
  <c r="E447" i="8"/>
  <c r="A425" i="8"/>
  <c r="D425" i="8" s="1"/>
  <c r="E413" i="8"/>
  <c r="A414" i="8"/>
  <c r="D414" i="8" s="1"/>
  <c r="E402" i="8"/>
  <c r="A470" i="8"/>
  <c r="D470" i="8" s="1"/>
  <c r="E458" i="8"/>
  <c r="B371" i="8"/>
  <c r="B359" i="8" s="1"/>
  <c r="B347" i="8" s="1"/>
  <c r="B335" i="8" s="1"/>
  <c r="B323" i="8" s="1"/>
  <c r="B311" i="8" s="1"/>
  <c r="B299" i="8" s="1"/>
  <c r="B287" i="8" s="1"/>
  <c r="B275" i="8" s="1"/>
  <c r="B263" i="8" s="1"/>
  <c r="B251" i="8" s="1"/>
  <c r="B239" i="8" s="1"/>
  <c r="B227" i="8" s="1"/>
  <c r="B215" i="8" s="1"/>
  <c r="B203" i="8" s="1"/>
  <c r="B191" i="8" s="1"/>
  <c r="B179" i="8" s="1"/>
  <c r="B167" i="8" s="1"/>
  <c r="B155" i="8" s="1"/>
  <c r="B143" i="8" s="1"/>
  <c r="B131" i="8" s="1"/>
  <c r="B119" i="8" s="1"/>
  <c r="B107" i="8" s="1"/>
  <c r="B95" i="8" s="1"/>
  <c r="B83" i="8" s="1"/>
  <c r="B71" i="8" s="1"/>
  <c r="B59" i="8" s="1"/>
  <c r="B47" i="8" s="1"/>
  <c r="B35" i="8" s="1"/>
  <c r="B23" i="8" s="1"/>
  <c r="B11" i="8" s="1"/>
  <c r="B382" i="8"/>
  <c r="B394" i="8" s="1"/>
  <c r="B406" i="8" s="1"/>
  <c r="B418" i="8" s="1"/>
  <c r="B430" i="8" s="1"/>
  <c r="B442" i="8" s="1"/>
  <c r="B454" i="8" s="1"/>
  <c r="B466" i="8" s="1"/>
  <c r="B478" i="8" s="1"/>
  <c r="B490" i="8" s="1"/>
  <c r="B502" i="8" s="1"/>
  <c r="B514" i="8" s="1"/>
  <c r="B526" i="8" s="1"/>
  <c r="B538" i="8" s="1"/>
  <c r="B550" i="8" s="1"/>
  <c r="B562" i="8" s="1"/>
  <c r="B574" i="8" s="1"/>
  <c r="B586" i="8" s="1"/>
  <c r="B598" i="8" s="1"/>
  <c r="B610" i="8" s="1"/>
  <c r="B622" i="8" s="1"/>
  <c r="B634" i="8" s="1"/>
  <c r="C4" i="13" l="1"/>
  <c r="A11" i="23"/>
  <c r="G10" i="23"/>
  <c r="H10" i="23"/>
  <c r="F10" i="23"/>
  <c r="J10" i="23"/>
  <c r="I10" i="23"/>
  <c r="I5" i="15"/>
  <c r="AF10" i="18"/>
  <c r="T10" i="18"/>
  <c r="AG10" i="18"/>
  <c r="AH10" i="18" s="1"/>
  <c r="S10" i="18"/>
  <c r="N11" i="18"/>
  <c r="L11" i="18"/>
  <c r="K11" i="18"/>
  <c r="J11" i="18"/>
  <c r="I11" i="18"/>
  <c r="F11" i="18"/>
  <c r="AD11" i="18"/>
  <c r="H11" i="18"/>
  <c r="E11" i="18"/>
  <c r="G11" i="18"/>
  <c r="D11" i="18"/>
  <c r="C11" i="18"/>
  <c r="M11" i="18"/>
  <c r="U11" i="18"/>
  <c r="O11" i="18"/>
  <c r="X11" i="18"/>
  <c r="Y11" i="18"/>
  <c r="W11" i="18"/>
  <c r="Z11" i="18"/>
  <c r="AC11" i="18"/>
  <c r="AB11" i="18"/>
  <c r="AA11" i="18"/>
  <c r="P11" i="18"/>
  <c r="Q11" i="18"/>
  <c r="R11" i="18"/>
  <c r="A12" i="18"/>
  <c r="B11" i="18"/>
  <c r="E110" i="15"/>
  <c r="D110" i="15"/>
  <c r="B11" i="15"/>
  <c r="B111" i="15"/>
  <c r="B212" i="15" s="1"/>
  <c r="B313" i="15" s="1"/>
  <c r="B414" i="15" s="1"/>
  <c r="B515" i="15" s="1"/>
  <c r="B616" i="15" s="1"/>
  <c r="B717" i="15" s="1"/>
  <c r="B818" i="15" s="1"/>
  <c r="B919" i="15" s="1"/>
  <c r="B1020" i="15" s="1"/>
  <c r="B1121" i="15" s="1"/>
  <c r="B1222" i="15" s="1"/>
  <c r="B1323" i="15" s="1"/>
  <c r="B1424" i="15" s="1"/>
  <c r="B1525" i="15" s="1"/>
  <c r="B1626" i="15" s="1"/>
  <c r="B1727" i="15" s="1"/>
  <c r="B1828" i="15" s="1"/>
  <c r="B1929" i="15" s="1"/>
  <c r="B2030" i="15" s="1"/>
  <c r="B2131" i="15" s="1"/>
  <c r="B2232" i="15" s="1"/>
  <c r="B2333" i="15" s="1"/>
  <c r="B2434" i="15" s="1"/>
  <c r="B2535" i="15" s="1"/>
  <c r="B2636" i="15" s="1"/>
  <c r="B2737" i="15" s="1"/>
  <c r="B2838" i="15" s="1"/>
  <c r="B2939" i="15" s="1"/>
  <c r="B3040" i="15" s="1"/>
  <c r="B3141" i="15" s="1"/>
  <c r="B3242" i="15" s="1"/>
  <c r="B3343" i="15" s="1"/>
  <c r="B3444" i="15" s="1"/>
  <c r="B3545" i="15" s="1"/>
  <c r="B3646" i="15" s="1"/>
  <c r="B3747" i="15" s="1"/>
  <c r="D10" i="15"/>
  <c r="E10" i="15"/>
  <c r="B511" i="15"/>
  <c r="D410" i="15"/>
  <c r="E410" i="15"/>
  <c r="A412" i="15"/>
  <c r="D311" i="15"/>
  <c r="E311" i="15"/>
  <c r="A212" i="15"/>
  <c r="D111" i="15"/>
  <c r="E111" i="15"/>
  <c r="A12" i="15"/>
  <c r="A112" i="15"/>
  <c r="D11" i="15"/>
  <c r="E11" i="15"/>
  <c r="A312" i="15"/>
  <c r="D211" i="15"/>
  <c r="E211" i="15"/>
  <c r="A512" i="15"/>
  <c r="D411" i="15"/>
  <c r="E411" i="15"/>
  <c r="A280" i="8"/>
  <c r="D292" i="8"/>
  <c r="A267" i="8"/>
  <c r="D279" i="8"/>
  <c r="A293" i="8"/>
  <c r="D305" i="8"/>
  <c r="A358" i="8"/>
  <c r="D370" i="8"/>
  <c r="A345" i="8"/>
  <c r="D357" i="8"/>
  <c r="A306" i="8"/>
  <c r="D318" i="8"/>
  <c r="A332" i="8"/>
  <c r="D344" i="8"/>
  <c r="A319" i="8"/>
  <c r="D331" i="8"/>
  <c r="A471" i="8"/>
  <c r="D471" i="8" s="1"/>
  <c r="E459" i="8"/>
  <c r="E436" i="8"/>
  <c r="A448" i="8"/>
  <c r="D448" i="8" s="1"/>
  <c r="B372" i="8"/>
  <c r="B360" i="8" s="1"/>
  <c r="B348" i="8" s="1"/>
  <c r="B336" i="8" s="1"/>
  <c r="B324" i="8" s="1"/>
  <c r="B312" i="8" s="1"/>
  <c r="B300" i="8" s="1"/>
  <c r="B288" i="8" s="1"/>
  <c r="B276" i="8" s="1"/>
  <c r="B264" i="8" s="1"/>
  <c r="B252" i="8" s="1"/>
  <c r="B240" i="8" s="1"/>
  <c r="B228" i="8" s="1"/>
  <c r="B216" i="8" s="1"/>
  <c r="B204" i="8" s="1"/>
  <c r="B192" i="8" s="1"/>
  <c r="B180" i="8" s="1"/>
  <c r="B168" i="8" s="1"/>
  <c r="B156" i="8" s="1"/>
  <c r="B144" i="8" s="1"/>
  <c r="B132" i="8" s="1"/>
  <c r="B120" i="8" s="1"/>
  <c r="B108" i="8" s="1"/>
  <c r="B96" i="8" s="1"/>
  <c r="B84" i="8" s="1"/>
  <c r="B72" i="8" s="1"/>
  <c r="B60" i="8" s="1"/>
  <c r="B48" i="8" s="1"/>
  <c r="B36" i="8" s="1"/>
  <c r="B24" i="8" s="1"/>
  <c r="B12" i="8" s="1"/>
  <c r="B383" i="8"/>
  <c r="B395" i="8" s="1"/>
  <c r="B407" i="8" s="1"/>
  <c r="B419" i="8" s="1"/>
  <c r="B431" i="8" s="1"/>
  <c r="B443" i="8" s="1"/>
  <c r="B455" i="8" s="1"/>
  <c r="B467" i="8" s="1"/>
  <c r="B479" i="8" s="1"/>
  <c r="B491" i="8" s="1"/>
  <c r="B503" i="8" s="1"/>
  <c r="B515" i="8" s="1"/>
  <c r="B527" i="8" s="1"/>
  <c r="B539" i="8" s="1"/>
  <c r="B551" i="8" s="1"/>
  <c r="B563" i="8" s="1"/>
  <c r="B575" i="8" s="1"/>
  <c r="B587" i="8" s="1"/>
  <c r="B599" i="8" s="1"/>
  <c r="B611" i="8" s="1"/>
  <c r="B623" i="8" s="1"/>
  <c r="B635" i="8" s="1"/>
  <c r="E425" i="8"/>
  <c r="A437" i="8"/>
  <c r="D437" i="8" s="1"/>
  <c r="A415" i="8"/>
  <c r="D415" i="8" s="1"/>
  <c r="E403" i="8"/>
  <c r="A371" i="8"/>
  <c r="A382" i="8"/>
  <c r="D382" i="8" s="1"/>
  <c r="E370" i="8"/>
  <c r="A393" i="8"/>
  <c r="D393" i="8" s="1"/>
  <c r="E381" i="8"/>
  <c r="A482" i="8"/>
  <c r="D482" i="8" s="1"/>
  <c r="E470" i="8"/>
  <c r="A426" i="8"/>
  <c r="D426" i="8" s="1"/>
  <c r="E414" i="8"/>
  <c r="A404" i="8"/>
  <c r="D404" i="8" s="1"/>
  <c r="E392" i="8"/>
  <c r="C5" i="13" l="1"/>
  <c r="A12" i="23"/>
  <c r="J11" i="23"/>
  <c r="I11" i="23"/>
  <c r="H11" i="23"/>
  <c r="G11" i="23"/>
  <c r="F11" i="23"/>
  <c r="I6" i="15"/>
  <c r="AF11" i="18"/>
  <c r="T11" i="18"/>
  <c r="AG11" i="18"/>
  <c r="AH11" i="18" s="1"/>
  <c r="S11" i="18"/>
  <c r="N12" i="18"/>
  <c r="F12" i="18"/>
  <c r="E12" i="18"/>
  <c r="C12" i="18"/>
  <c r="D12" i="18"/>
  <c r="AD12" i="18"/>
  <c r="AC12" i="18"/>
  <c r="H12" i="18"/>
  <c r="A13" i="18"/>
  <c r="L12" i="18"/>
  <c r="I12" i="18"/>
  <c r="M12" i="18"/>
  <c r="K12" i="18"/>
  <c r="J12" i="18"/>
  <c r="G12" i="18"/>
  <c r="B12" i="18"/>
  <c r="Z12" i="18"/>
  <c r="O12" i="18"/>
  <c r="AB12" i="18"/>
  <c r="R12" i="18"/>
  <c r="T12" i="18" s="1"/>
  <c r="U12" i="18"/>
  <c r="U13" i="18" s="1"/>
  <c r="AA12" i="18"/>
  <c r="P12" i="18"/>
  <c r="Q12" i="18"/>
  <c r="S12" i="18" s="1"/>
  <c r="W12" i="18"/>
  <c r="X12" i="18"/>
  <c r="Y12" i="18"/>
  <c r="B612" i="15"/>
  <c r="D511" i="15"/>
  <c r="E511" i="15"/>
  <c r="B12" i="15"/>
  <c r="B112" i="15"/>
  <c r="B213" i="15" s="1"/>
  <c r="B314" i="15" s="1"/>
  <c r="B415" i="15" s="1"/>
  <c r="B516" i="15" s="1"/>
  <c r="B617" i="15" s="1"/>
  <c r="B718" i="15" s="1"/>
  <c r="B819" i="15" s="1"/>
  <c r="B920" i="15" s="1"/>
  <c r="B1021" i="15" s="1"/>
  <c r="B1122" i="15" s="1"/>
  <c r="B1223" i="15" s="1"/>
  <c r="B1324" i="15" s="1"/>
  <c r="B1425" i="15" s="1"/>
  <c r="B1526" i="15" s="1"/>
  <c r="B1627" i="15" s="1"/>
  <c r="B1728" i="15" s="1"/>
  <c r="B1829" i="15" s="1"/>
  <c r="B1930" i="15" s="1"/>
  <c r="B2031" i="15" s="1"/>
  <c r="B2132" i="15" s="1"/>
  <c r="B2233" i="15" s="1"/>
  <c r="B2334" i="15" s="1"/>
  <c r="B2435" i="15" s="1"/>
  <c r="B2536" i="15" s="1"/>
  <c r="B2637" i="15" s="1"/>
  <c r="B2738" i="15" s="1"/>
  <c r="B2839" i="15" s="1"/>
  <c r="B2940" i="15" s="1"/>
  <c r="B3041" i="15" s="1"/>
  <c r="B3142" i="15" s="1"/>
  <c r="B3243" i="15" s="1"/>
  <c r="B3344" i="15" s="1"/>
  <c r="B3445" i="15" s="1"/>
  <c r="B3546" i="15" s="1"/>
  <c r="B3647" i="15" s="1"/>
  <c r="B3748" i="15" s="1"/>
  <c r="A613" i="15"/>
  <c r="D512" i="15"/>
  <c r="E512" i="15"/>
  <c r="A413" i="15"/>
  <c r="D312" i="15"/>
  <c r="E312" i="15"/>
  <c r="A313" i="15"/>
  <c r="D212" i="15"/>
  <c r="E212" i="15"/>
  <c r="A213" i="15"/>
  <c r="E112" i="15"/>
  <c r="A13" i="15"/>
  <c r="A113" i="15"/>
  <c r="D12" i="15"/>
  <c r="E12" i="15"/>
  <c r="A513" i="15"/>
  <c r="D412" i="15"/>
  <c r="E412" i="15"/>
  <c r="A294" i="8"/>
  <c r="D306" i="8"/>
  <c r="A333" i="8"/>
  <c r="D345" i="8"/>
  <c r="A346" i="8"/>
  <c r="D358" i="8"/>
  <c r="A281" i="8"/>
  <c r="D293" i="8"/>
  <c r="A359" i="8"/>
  <c r="D371" i="8"/>
  <c r="A307" i="8"/>
  <c r="D319" i="8"/>
  <c r="A255" i="8"/>
  <c r="D267" i="8"/>
  <c r="A320" i="8"/>
  <c r="D332" i="8"/>
  <c r="A268" i="8"/>
  <c r="D280" i="8"/>
  <c r="A394" i="8"/>
  <c r="D394" i="8" s="1"/>
  <c r="E382" i="8"/>
  <c r="A372" i="8"/>
  <c r="A383" i="8"/>
  <c r="D383" i="8" s="1"/>
  <c r="E371" i="8"/>
  <c r="A427" i="8"/>
  <c r="D427" i="8" s="1"/>
  <c r="E415" i="8"/>
  <c r="A416" i="8"/>
  <c r="D416" i="8" s="1"/>
  <c r="E404" i="8"/>
  <c r="A449" i="8"/>
  <c r="D449" i="8" s="1"/>
  <c r="E437" i="8"/>
  <c r="E426" i="8"/>
  <c r="A438" i="8"/>
  <c r="D438" i="8" s="1"/>
  <c r="B373" i="8"/>
  <c r="B384" i="8"/>
  <c r="B396" i="8" s="1"/>
  <c r="B408" i="8" s="1"/>
  <c r="B420" i="8" s="1"/>
  <c r="B432" i="8" s="1"/>
  <c r="B444" i="8" s="1"/>
  <c r="B456" i="8" s="1"/>
  <c r="B468" i="8" s="1"/>
  <c r="B480" i="8" s="1"/>
  <c r="B492" i="8" s="1"/>
  <c r="B504" i="8" s="1"/>
  <c r="B516" i="8" s="1"/>
  <c r="B528" i="8" s="1"/>
  <c r="B540" i="8" s="1"/>
  <c r="B552" i="8" s="1"/>
  <c r="B564" i="8" s="1"/>
  <c r="B576" i="8" s="1"/>
  <c r="B588" i="8" s="1"/>
  <c r="B600" i="8" s="1"/>
  <c r="B612" i="8" s="1"/>
  <c r="B624" i="8" s="1"/>
  <c r="B636" i="8" s="1"/>
  <c r="A494" i="8"/>
  <c r="D494" i="8" s="1"/>
  <c r="E482" i="8"/>
  <c r="A460" i="8"/>
  <c r="D460" i="8" s="1"/>
  <c r="E448" i="8"/>
  <c r="A405" i="8"/>
  <c r="D405" i="8" s="1"/>
  <c r="E393" i="8"/>
  <c r="A483" i="8"/>
  <c r="D483" i="8" s="1"/>
  <c r="E471" i="8"/>
  <c r="C6" i="13" l="1"/>
  <c r="A13" i="23"/>
  <c r="J12" i="23"/>
  <c r="G12" i="23"/>
  <c r="I12" i="23"/>
  <c r="H12" i="23"/>
  <c r="F12" i="23"/>
  <c r="I7" i="15"/>
  <c r="Z13" i="18"/>
  <c r="Q13" i="18"/>
  <c r="S13" i="18" s="1"/>
  <c r="AG12" i="18"/>
  <c r="X13" i="18"/>
  <c r="W13" i="18"/>
  <c r="AF12" i="18"/>
  <c r="Y13" i="18"/>
  <c r="P13" i="18"/>
  <c r="B13" i="18"/>
  <c r="AA13" i="18"/>
  <c r="AC13" i="18" s="1"/>
  <c r="AB13" i="18" s="1"/>
  <c r="A14" i="18"/>
  <c r="AD13" i="18"/>
  <c r="O13" i="18"/>
  <c r="N13" i="18"/>
  <c r="D112" i="15"/>
  <c r="B13" i="15"/>
  <c r="B113" i="15"/>
  <c r="B214" i="15" s="1"/>
  <c r="B315" i="15" s="1"/>
  <c r="B416" i="15" s="1"/>
  <c r="B517" i="15" s="1"/>
  <c r="B618" i="15" s="1"/>
  <c r="B719" i="15" s="1"/>
  <c r="B820" i="15" s="1"/>
  <c r="B921" i="15" s="1"/>
  <c r="B1022" i="15" s="1"/>
  <c r="B1123" i="15" s="1"/>
  <c r="B1224" i="15" s="1"/>
  <c r="B1325" i="15" s="1"/>
  <c r="B1426" i="15" s="1"/>
  <c r="B1527" i="15" s="1"/>
  <c r="B1628" i="15" s="1"/>
  <c r="B1729" i="15" s="1"/>
  <c r="B1830" i="15" s="1"/>
  <c r="B1931" i="15" s="1"/>
  <c r="B2032" i="15" s="1"/>
  <c r="B2133" i="15" s="1"/>
  <c r="B2234" i="15" s="1"/>
  <c r="B2335" i="15" s="1"/>
  <c r="B2436" i="15" s="1"/>
  <c r="B2537" i="15" s="1"/>
  <c r="B2638" i="15" s="1"/>
  <c r="B2739" i="15" s="1"/>
  <c r="B2840" i="15" s="1"/>
  <c r="B2941" i="15" s="1"/>
  <c r="B3042" i="15" s="1"/>
  <c r="B3143" i="15" s="1"/>
  <c r="B3244" i="15" s="1"/>
  <c r="B3345" i="15" s="1"/>
  <c r="B3446" i="15" s="1"/>
  <c r="B3547" i="15" s="1"/>
  <c r="B3648" i="15" s="1"/>
  <c r="B3749" i="15" s="1"/>
  <c r="B713" i="15"/>
  <c r="E612" i="15"/>
  <c r="D612" i="15"/>
  <c r="A614" i="15"/>
  <c r="D513" i="15"/>
  <c r="E513" i="15"/>
  <c r="A314" i="15"/>
  <c r="D213" i="15"/>
  <c r="E213" i="15"/>
  <c r="A414" i="15"/>
  <c r="D313" i="15"/>
  <c r="E313" i="15"/>
  <c r="A514" i="15"/>
  <c r="D413" i="15"/>
  <c r="E413" i="15"/>
  <c r="A214" i="15"/>
  <c r="D113" i="15"/>
  <c r="E113" i="15"/>
  <c r="A14" i="15"/>
  <c r="A114" i="15"/>
  <c r="E13" i="15"/>
  <c r="D13" i="15"/>
  <c r="A714" i="15"/>
  <c r="D613" i="15"/>
  <c r="E613" i="15"/>
  <c r="A347" i="8"/>
  <c r="D359" i="8"/>
  <c r="A269" i="8"/>
  <c r="D281" i="8"/>
  <c r="A256" i="8"/>
  <c r="D268" i="8"/>
  <c r="A334" i="8"/>
  <c r="D346" i="8"/>
  <c r="A295" i="8"/>
  <c r="D307" i="8"/>
  <c r="A308" i="8"/>
  <c r="D320" i="8"/>
  <c r="A321" i="8"/>
  <c r="D333" i="8"/>
  <c r="A360" i="8"/>
  <c r="D372" i="8"/>
  <c r="A243" i="8"/>
  <c r="D255" i="8"/>
  <c r="A282" i="8"/>
  <c r="D294" i="8"/>
  <c r="B385" i="8"/>
  <c r="B397" i="8" s="1"/>
  <c r="B409" i="8" s="1"/>
  <c r="B421" i="8" s="1"/>
  <c r="B433" i="8" s="1"/>
  <c r="B445" i="8" s="1"/>
  <c r="B457" i="8" s="1"/>
  <c r="B469" i="8" s="1"/>
  <c r="B481" i="8" s="1"/>
  <c r="B493" i="8" s="1"/>
  <c r="B505" i="8" s="1"/>
  <c r="B517" i="8" s="1"/>
  <c r="B529" i="8" s="1"/>
  <c r="B541" i="8" s="1"/>
  <c r="B553" i="8" s="1"/>
  <c r="B565" i="8" s="1"/>
  <c r="B577" i="8" s="1"/>
  <c r="B589" i="8" s="1"/>
  <c r="B601" i="8" s="1"/>
  <c r="B613" i="8" s="1"/>
  <c r="B625" i="8" s="1"/>
  <c r="B637" i="8" s="1"/>
  <c r="B361" i="8"/>
  <c r="B349" i="8" s="1"/>
  <c r="B337" i="8" s="1"/>
  <c r="B325" i="8" s="1"/>
  <c r="B313" i="8" s="1"/>
  <c r="B301" i="8" s="1"/>
  <c r="B289" i="8" s="1"/>
  <c r="B277" i="8" s="1"/>
  <c r="B265" i="8" s="1"/>
  <c r="B253" i="8" s="1"/>
  <c r="B241" i="8" s="1"/>
  <c r="B229" i="8" s="1"/>
  <c r="B217" i="8" s="1"/>
  <c r="B205" i="8" s="1"/>
  <c r="B193" i="8" s="1"/>
  <c r="B181" i="8" s="1"/>
  <c r="B169" i="8" s="1"/>
  <c r="B157" i="8" s="1"/>
  <c r="B145" i="8" s="1"/>
  <c r="B133" i="8" s="1"/>
  <c r="B121" i="8" s="1"/>
  <c r="B109" i="8" s="1"/>
  <c r="B97" i="8" s="1"/>
  <c r="B85" i="8" s="1"/>
  <c r="B73" i="8" s="1"/>
  <c r="B61" i="8" s="1"/>
  <c r="B49" i="8" s="1"/>
  <c r="B37" i="8" s="1"/>
  <c r="B25" i="8" s="1"/>
  <c r="B13" i="8" s="1"/>
  <c r="A495" i="8"/>
  <c r="D495" i="8" s="1"/>
  <c r="E483" i="8"/>
  <c r="A461" i="8"/>
  <c r="D461" i="8" s="1"/>
  <c r="E449" i="8"/>
  <c r="A472" i="8"/>
  <c r="D472" i="8" s="1"/>
  <c r="E460" i="8"/>
  <c r="E427" i="8"/>
  <c r="A439" i="8"/>
  <c r="D439" i="8" s="1"/>
  <c r="A417" i="8"/>
  <c r="D417" i="8" s="1"/>
  <c r="E405" i="8"/>
  <c r="A395" i="8"/>
  <c r="D395" i="8" s="1"/>
  <c r="E383" i="8"/>
  <c r="A373" i="8"/>
  <c r="A384" i="8"/>
  <c r="D384" i="8" s="1"/>
  <c r="E372" i="8"/>
  <c r="A428" i="8"/>
  <c r="D428" i="8" s="1"/>
  <c r="E416" i="8"/>
  <c r="A506" i="8"/>
  <c r="D506" i="8" s="1"/>
  <c r="E494" i="8"/>
  <c r="A450" i="8"/>
  <c r="D450" i="8" s="1"/>
  <c r="E438" i="8"/>
  <c r="A406" i="8"/>
  <c r="D406" i="8" s="1"/>
  <c r="E394" i="8"/>
  <c r="C7" i="13" l="1"/>
  <c r="A14" i="23"/>
  <c r="I8" i="15"/>
  <c r="O14" i="18"/>
  <c r="K13" i="18"/>
  <c r="X14" i="18"/>
  <c r="W14" i="18"/>
  <c r="Q14" i="18"/>
  <c r="S14" i="18" s="1"/>
  <c r="Y14" i="18"/>
  <c r="Z14" i="18"/>
  <c r="AH12" i="18"/>
  <c r="AH13" i="18" s="1"/>
  <c r="R13" i="18" s="1"/>
  <c r="T13" i="18" s="1"/>
  <c r="N14" i="18"/>
  <c r="A15" i="18"/>
  <c r="AA14" i="18"/>
  <c r="AC14" i="18" s="1"/>
  <c r="AD14" i="18"/>
  <c r="U14" i="18"/>
  <c r="B14" i="18"/>
  <c r="D13" i="18" a="1"/>
  <c r="D13" i="18" s="1"/>
  <c r="M13" i="18" a="1"/>
  <c r="M13" i="18" s="1"/>
  <c r="L13" i="18" a="1"/>
  <c r="L13" i="18" s="1"/>
  <c r="G13" i="18" a="1"/>
  <c r="G13" i="18" s="1"/>
  <c r="H13" i="18" a="1"/>
  <c r="H13" i="18" s="1"/>
  <c r="I13" i="18" a="1"/>
  <c r="I13" i="18" s="1"/>
  <c r="J13" i="18" a="1"/>
  <c r="J13" i="18" s="1"/>
  <c r="E13" i="18" a="1"/>
  <c r="E13" i="18" s="1"/>
  <c r="C13" i="18" a="1"/>
  <c r="C13" i="18" s="1"/>
  <c r="P14" i="18"/>
  <c r="B814" i="15"/>
  <c r="D713" i="15"/>
  <c r="E713" i="15"/>
  <c r="B14" i="15"/>
  <c r="B114" i="15"/>
  <c r="B215" i="15" s="1"/>
  <c r="B316" i="15" s="1"/>
  <c r="B417" i="15" s="1"/>
  <c r="B518" i="15" s="1"/>
  <c r="B619" i="15" s="1"/>
  <c r="B720" i="15" s="1"/>
  <c r="B821" i="15" s="1"/>
  <c r="B922" i="15" s="1"/>
  <c r="B1023" i="15" s="1"/>
  <c r="B1124" i="15" s="1"/>
  <c r="B1225" i="15" s="1"/>
  <c r="B1326" i="15" s="1"/>
  <c r="B1427" i="15" s="1"/>
  <c r="B1528" i="15" s="1"/>
  <c r="B1629" i="15" s="1"/>
  <c r="B1730" i="15" s="1"/>
  <c r="B1831" i="15" s="1"/>
  <c r="B1932" i="15" s="1"/>
  <c r="B2033" i="15" s="1"/>
  <c r="B2134" i="15" s="1"/>
  <c r="B2235" i="15" s="1"/>
  <c r="B2336" i="15" s="1"/>
  <c r="B2437" i="15" s="1"/>
  <c r="B2538" i="15" s="1"/>
  <c r="B2639" i="15" s="1"/>
  <c r="B2740" i="15" s="1"/>
  <c r="B2841" i="15" s="1"/>
  <c r="B2942" i="15" s="1"/>
  <c r="B3043" i="15" s="1"/>
  <c r="B3144" i="15" s="1"/>
  <c r="B3245" i="15" s="1"/>
  <c r="B3346" i="15" s="1"/>
  <c r="B3447" i="15" s="1"/>
  <c r="B3548" i="15" s="1"/>
  <c r="B3649" i="15" s="1"/>
  <c r="B3750" i="15" s="1"/>
  <c r="A15" i="15"/>
  <c r="A115" i="15"/>
  <c r="E14" i="15"/>
  <c r="D14" i="15"/>
  <c r="A815" i="15"/>
  <c r="D714" i="15"/>
  <c r="E714" i="15"/>
  <c r="A415" i="15"/>
  <c r="D314" i="15"/>
  <c r="E314" i="15"/>
  <c r="A615" i="15"/>
  <c r="D514" i="15"/>
  <c r="E514" i="15"/>
  <c r="A515" i="15"/>
  <c r="D414" i="15"/>
  <c r="E414" i="15"/>
  <c r="A215" i="15"/>
  <c r="D114" i="15"/>
  <c r="E114" i="15"/>
  <c r="A315" i="15"/>
  <c r="D214" i="15"/>
  <c r="E214" i="15"/>
  <c r="A715" i="15"/>
  <c r="D614" i="15"/>
  <c r="E614" i="15"/>
  <c r="A296" i="8"/>
  <c r="D308" i="8"/>
  <c r="A270" i="8"/>
  <c r="D282" i="8"/>
  <c r="A322" i="8"/>
  <c r="D334" i="8"/>
  <c r="A361" i="8"/>
  <c r="D373" i="8"/>
  <c r="A231" i="8"/>
  <c r="D243" i="8"/>
  <c r="A244" i="8"/>
  <c r="D256" i="8"/>
  <c r="A283" i="8"/>
  <c r="D295" i="8"/>
  <c r="A348" i="8"/>
  <c r="D360" i="8"/>
  <c r="A257" i="8"/>
  <c r="D269" i="8"/>
  <c r="A309" i="8"/>
  <c r="D321" i="8"/>
  <c r="A335" i="8"/>
  <c r="D347" i="8"/>
  <c r="A407" i="8"/>
  <c r="D407" i="8" s="1"/>
  <c r="E395" i="8"/>
  <c r="A429" i="8"/>
  <c r="D429" i="8" s="1"/>
  <c r="E417" i="8"/>
  <c r="A462" i="8"/>
  <c r="D462" i="8" s="1"/>
  <c r="E450" i="8"/>
  <c r="A451" i="8"/>
  <c r="D451" i="8" s="1"/>
  <c r="E439" i="8"/>
  <c r="A418" i="8"/>
  <c r="D418" i="8" s="1"/>
  <c r="E406" i="8"/>
  <c r="A484" i="8"/>
  <c r="D484" i="8" s="1"/>
  <c r="E472" i="8"/>
  <c r="E428" i="8"/>
  <c r="A440" i="8"/>
  <c r="D440" i="8" s="1"/>
  <c r="A473" i="8"/>
  <c r="D473" i="8" s="1"/>
  <c r="E461" i="8"/>
  <c r="A518" i="8"/>
  <c r="D518" i="8" s="1"/>
  <c r="E506" i="8"/>
  <c r="A396" i="8"/>
  <c r="D396" i="8" s="1"/>
  <c r="E384" i="8"/>
  <c r="A385" i="8"/>
  <c r="D385" i="8" s="1"/>
  <c r="E373" i="8"/>
  <c r="A507" i="8"/>
  <c r="D507" i="8" s="1"/>
  <c r="E495" i="8"/>
  <c r="C8" i="13" l="1"/>
  <c r="I9" i="15"/>
  <c r="J13" i="23"/>
  <c r="I13" i="23"/>
  <c r="H13" i="23"/>
  <c r="G13" i="23"/>
  <c r="F13" i="23"/>
  <c r="A15" i="23"/>
  <c r="U15" i="18"/>
  <c r="K14" i="18"/>
  <c r="R14" i="18"/>
  <c r="T14" i="18" s="1"/>
  <c r="F13" i="18"/>
  <c r="W15" i="18"/>
  <c r="X15" i="18"/>
  <c r="N15" i="18"/>
  <c r="Z15" i="18"/>
  <c r="Y15" i="18"/>
  <c r="P15" i="18"/>
  <c r="O15" i="18"/>
  <c r="B15" i="18"/>
  <c r="D14" i="18" a="1"/>
  <c r="D14" i="18" s="1"/>
  <c r="M14" i="18" a="1"/>
  <c r="M14" i="18" s="1"/>
  <c r="H14" i="18" a="1"/>
  <c r="H14" i="18" s="1"/>
  <c r="E14" i="18" a="1"/>
  <c r="E14" i="18" s="1"/>
  <c r="J14" i="18" a="1"/>
  <c r="J14" i="18" s="1"/>
  <c r="C14" i="18" a="1"/>
  <c r="C14" i="18" s="1"/>
  <c r="I14" i="18" a="1"/>
  <c r="I14" i="18" s="1"/>
  <c r="L14" i="18" a="1"/>
  <c r="L14" i="18" s="1"/>
  <c r="G14" i="18" a="1"/>
  <c r="G14" i="18" s="1"/>
  <c r="A16" i="18"/>
  <c r="N16" i="18" s="1"/>
  <c r="AA15" i="18"/>
  <c r="AC15" i="18" s="1"/>
  <c r="AD15" i="18"/>
  <c r="Q15" i="18"/>
  <c r="S15" i="18" s="1"/>
  <c r="AB14" i="18"/>
  <c r="B15" i="15"/>
  <c r="B115" i="15"/>
  <c r="B216" i="15" s="1"/>
  <c r="B317" i="15" s="1"/>
  <c r="B418" i="15" s="1"/>
  <c r="B519" i="15" s="1"/>
  <c r="B620" i="15" s="1"/>
  <c r="B721" i="15" s="1"/>
  <c r="B822" i="15" s="1"/>
  <c r="B923" i="15" s="1"/>
  <c r="B1024" i="15" s="1"/>
  <c r="B1125" i="15" s="1"/>
  <c r="B1226" i="15" s="1"/>
  <c r="B1327" i="15" s="1"/>
  <c r="B1428" i="15" s="1"/>
  <c r="B1529" i="15" s="1"/>
  <c r="B1630" i="15" s="1"/>
  <c r="B1731" i="15" s="1"/>
  <c r="B1832" i="15" s="1"/>
  <c r="B1933" i="15" s="1"/>
  <c r="B2034" i="15" s="1"/>
  <c r="B2135" i="15" s="1"/>
  <c r="B2236" i="15" s="1"/>
  <c r="B2337" i="15" s="1"/>
  <c r="B2438" i="15" s="1"/>
  <c r="B2539" i="15" s="1"/>
  <c r="B2640" i="15" s="1"/>
  <c r="B2741" i="15" s="1"/>
  <c r="B2842" i="15" s="1"/>
  <c r="B2943" i="15" s="1"/>
  <c r="B3044" i="15" s="1"/>
  <c r="B3145" i="15" s="1"/>
  <c r="B3246" i="15" s="1"/>
  <c r="B3347" i="15" s="1"/>
  <c r="B3448" i="15" s="1"/>
  <c r="B3549" i="15" s="1"/>
  <c r="B3650" i="15" s="1"/>
  <c r="B3751" i="15" s="1"/>
  <c r="B915" i="15"/>
  <c r="D814" i="15"/>
  <c r="E814" i="15"/>
  <c r="A516" i="15"/>
  <c r="D415" i="15"/>
  <c r="E415" i="15"/>
  <c r="A416" i="15"/>
  <c r="D315" i="15"/>
  <c r="E315" i="15"/>
  <c r="A816" i="15"/>
  <c r="D715" i="15"/>
  <c r="E715" i="15"/>
  <c r="A716" i="15"/>
  <c r="D615" i="15"/>
  <c r="E615" i="15"/>
  <c r="A316" i="15"/>
  <c r="D215" i="15"/>
  <c r="E215" i="15"/>
  <c r="A916" i="15"/>
  <c r="D815" i="15"/>
  <c r="E815" i="15"/>
  <c r="A616" i="15"/>
  <c r="D515" i="15"/>
  <c r="E515" i="15"/>
  <c r="A216" i="15"/>
  <c r="E115" i="15"/>
  <c r="A16" i="15"/>
  <c r="A116" i="15"/>
  <c r="D15" i="15"/>
  <c r="E15" i="15"/>
  <c r="A323" i="8"/>
  <c r="D335" i="8"/>
  <c r="A297" i="8"/>
  <c r="D309" i="8"/>
  <c r="A349" i="8"/>
  <c r="D361" i="8"/>
  <c r="A232" i="8"/>
  <c r="D244" i="8"/>
  <c r="A219" i="8"/>
  <c r="D231" i="8"/>
  <c r="A245" i="8"/>
  <c r="D257" i="8"/>
  <c r="A310" i="8"/>
  <c r="D322" i="8"/>
  <c r="A336" i="8"/>
  <c r="D348" i="8"/>
  <c r="A258" i="8"/>
  <c r="D270" i="8"/>
  <c r="A271" i="8"/>
  <c r="D283" i="8"/>
  <c r="A284" i="8"/>
  <c r="D296" i="8"/>
  <c r="A519" i="8"/>
  <c r="D519" i="8" s="1"/>
  <c r="E507" i="8"/>
  <c r="A496" i="8"/>
  <c r="D496" i="8" s="1"/>
  <c r="E484" i="8"/>
  <c r="A397" i="8"/>
  <c r="D397" i="8" s="1"/>
  <c r="E385" i="8"/>
  <c r="A430" i="8"/>
  <c r="D430" i="8" s="1"/>
  <c r="E418" i="8"/>
  <c r="A463" i="8"/>
  <c r="D463" i="8" s="1"/>
  <c r="E451" i="8"/>
  <c r="A408" i="8"/>
  <c r="D408" i="8" s="1"/>
  <c r="E396" i="8"/>
  <c r="A474" i="8"/>
  <c r="D474" i="8" s="1"/>
  <c r="E462" i="8"/>
  <c r="A485" i="8"/>
  <c r="D485" i="8" s="1"/>
  <c r="E473" i="8"/>
  <c r="E429" i="8"/>
  <c r="A441" i="8"/>
  <c r="D441" i="8" s="1"/>
  <c r="A530" i="8"/>
  <c r="D530" i="8" s="1"/>
  <c r="E518" i="8"/>
  <c r="A452" i="8"/>
  <c r="D452" i="8" s="1"/>
  <c r="E440" i="8"/>
  <c r="A419" i="8"/>
  <c r="D419" i="8" s="1"/>
  <c r="E407" i="8"/>
  <c r="C9" i="13" l="1"/>
  <c r="H14" i="23"/>
  <c r="G14" i="23"/>
  <c r="F14" i="23"/>
  <c r="J14" i="23"/>
  <c r="I14" i="23"/>
  <c r="A16" i="23"/>
  <c r="I10" i="15"/>
  <c r="K15" i="18"/>
  <c r="Q16" i="18"/>
  <c r="S16" i="18" s="1"/>
  <c r="Z16" i="18"/>
  <c r="F14" i="18"/>
  <c r="W16" i="18"/>
  <c r="X16" i="18"/>
  <c r="Y16" i="18"/>
  <c r="Y17" i="18" s="1"/>
  <c r="R15" i="18"/>
  <c r="T15" i="18" s="1"/>
  <c r="AB15" i="18"/>
  <c r="B16" i="18"/>
  <c r="K16" i="18" s="1"/>
  <c r="M15" i="18" a="1"/>
  <c r="M15" i="18" s="1"/>
  <c r="D15" i="18" a="1"/>
  <c r="D15" i="18" s="1"/>
  <c r="H15" i="18" a="1"/>
  <c r="H15" i="18" s="1"/>
  <c r="E15" i="18" a="1"/>
  <c r="E15" i="18" s="1"/>
  <c r="C15" i="18" a="1"/>
  <c r="C15" i="18" s="1"/>
  <c r="L15" i="18" a="1"/>
  <c r="L15" i="18" s="1"/>
  <c r="I15" i="18" a="1"/>
  <c r="I15" i="18" s="1"/>
  <c r="J15" i="18" a="1"/>
  <c r="J15" i="18" s="1"/>
  <c r="G15" i="18" a="1"/>
  <c r="G15" i="18" s="1"/>
  <c r="A17" i="18"/>
  <c r="AA16" i="18"/>
  <c r="AC16" i="18" s="1"/>
  <c r="AD16" i="18"/>
  <c r="U16" i="18"/>
  <c r="U17" i="18" s="1"/>
  <c r="O16" i="18"/>
  <c r="O17" i="18" s="1"/>
  <c r="P16" i="18"/>
  <c r="D115" i="15"/>
  <c r="B1016" i="15"/>
  <c r="D915" i="15"/>
  <c r="E915" i="15"/>
  <c r="B16" i="15"/>
  <c r="B116" i="15"/>
  <c r="B217" i="15" s="1"/>
  <c r="B318" i="15" s="1"/>
  <c r="B419" i="15" s="1"/>
  <c r="B520" i="15" s="1"/>
  <c r="B621" i="15" s="1"/>
  <c r="B722" i="15" s="1"/>
  <c r="B823" i="15" s="1"/>
  <c r="B924" i="15" s="1"/>
  <c r="B1025" i="15" s="1"/>
  <c r="B1126" i="15" s="1"/>
  <c r="B1227" i="15" s="1"/>
  <c r="B1328" i="15" s="1"/>
  <c r="B1429" i="15" s="1"/>
  <c r="B1530" i="15" s="1"/>
  <c r="B1631" i="15" s="1"/>
  <c r="B1732" i="15" s="1"/>
  <c r="B1833" i="15" s="1"/>
  <c r="B1934" i="15" s="1"/>
  <c r="B2035" i="15" s="1"/>
  <c r="B2136" i="15" s="1"/>
  <c r="B2237" i="15" s="1"/>
  <c r="B2338" i="15" s="1"/>
  <c r="B2439" i="15" s="1"/>
  <c r="B2540" i="15" s="1"/>
  <c r="B2641" i="15" s="1"/>
  <c r="B2742" i="15" s="1"/>
  <c r="B2843" i="15" s="1"/>
  <c r="B2944" i="15" s="1"/>
  <c r="B3045" i="15" s="1"/>
  <c r="B3146" i="15" s="1"/>
  <c r="B3247" i="15" s="1"/>
  <c r="B3348" i="15" s="1"/>
  <c r="B3449" i="15" s="1"/>
  <c r="B3550" i="15" s="1"/>
  <c r="B3651" i="15" s="1"/>
  <c r="B3752" i="15" s="1"/>
  <c r="A317" i="15"/>
  <c r="D216" i="15"/>
  <c r="E216" i="15"/>
  <c r="A817" i="15"/>
  <c r="D716" i="15"/>
  <c r="E716" i="15"/>
  <c r="A717" i="15"/>
  <c r="D616" i="15"/>
  <c r="E616" i="15"/>
  <c r="A917" i="15"/>
  <c r="D816" i="15"/>
  <c r="E816" i="15"/>
  <c r="A1017" i="15"/>
  <c r="D916" i="15"/>
  <c r="E916" i="15"/>
  <c r="A517" i="15"/>
  <c r="D416" i="15"/>
  <c r="E416" i="15"/>
  <c r="A217" i="15"/>
  <c r="D116" i="15"/>
  <c r="E116" i="15"/>
  <c r="A17" i="15"/>
  <c r="A117" i="15"/>
  <c r="D16" i="15"/>
  <c r="E16" i="15"/>
  <c r="A417" i="15"/>
  <c r="D316" i="15"/>
  <c r="E316" i="15"/>
  <c r="A617" i="15"/>
  <c r="D516" i="15"/>
  <c r="E516" i="15"/>
  <c r="A272" i="8"/>
  <c r="D284" i="8"/>
  <c r="A207" i="8"/>
  <c r="D219" i="8"/>
  <c r="A259" i="8"/>
  <c r="D271" i="8"/>
  <c r="A220" i="8"/>
  <c r="D232" i="8"/>
  <c r="A246" i="8"/>
  <c r="D258" i="8"/>
  <c r="A337" i="8"/>
  <c r="D349" i="8"/>
  <c r="A233" i="8"/>
  <c r="D245" i="8"/>
  <c r="A324" i="8"/>
  <c r="D336" i="8"/>
  <c r="A285" i="8"/>
  <c r="D297" i="8"/>
  <c r="A298" i="8"/>
  <c r="D310" i="8"/>
  <c r="A311" i="8"/>
  <c r="D323" i="8"/>
  <c r="A431" i="8"/>
  <c r="D431" i="8" s="1"/>
  <c r="E419" i="8"/>
  <c r="A420" i="8"/>
  <c r="D420" i="8" s="1"/>
  <c r="E408" i="8"/>
  <c r="A475" i="8"/>
  <c r="D475" i="8" s="1"/>
  <c r="E463" i="8"/>
  <c r="A442" i="8"/>
  <c r="D442" i="8" s="1"/>
  <c r="E430" i="8"/>
  <c r="A409" i="8"/>
  <c r="D409" i="8" s="1"/>
  <c r="E397" i="8"/>
  <c r="A497" i="8"/>
  <c r="D497" i="8" s="1"/>
  <c r="E485" i="8"/>
  <c r="A508" i="8"/>
  <c r="D508" i="8" s="1"/>
  <c r="E496" i="8"/>
  <c r="A464" i="8"/>
  <c r="D464" i="8" s="1"/>
  <c r="E452" i="8"/>
  <c r="A542" i="8"/>
  <c r="D542" i="8" s="1"/>
  <c r="E530" i="8"/>
  <c r="A453" i="8"/>
  <c r="D453" i="8" s="1"/>
  <c r="E441" i="8"/>
  <c r="A486" i="8"/>
  <c r="D486" i="8" s="1"/>
  <c r="E474" i="8"/>
  <c r="A531" i="8"/>
  <c r="D531" i="8" s="1"/>
  <c r="E519" i="8"/>
  <c r="C10" i="13" l="1"/>
  <c r="A17" i="23"/>
  <c r="J15" i="23"/>
  <c r="I15" i="23"/>
  <c r="H15" i="23"/>
  <c r="F15" i="23"/>
  <c r="G15" i="23"/>
  <c r="I11" i="15"/>
  <c r="R16" i="18"/>
  <c r="T16" i="18" s="1"/>
  <c r="P17" i="18"/>
  <c r="W17" i="18"/>
  <c r="X17" i="18"/>
  <c r="Z17" i="18"/>
  <c r="F15" i="18"/>
  <c r="A18" i="18"/>
  <c r="AD17" i="18"/>
  <c r="AA17" i="18"/>
  <c r="AC17" i="18" s="1"/>
  <c r="AB16" i="18"/>
  <c r="N17" i="18"/>
  <c r="O18" i="18"/>
  <c r="B17" i="18"/>
  <c r="H16" i="18" a="1"/>
  <c r="H16" i="18" s="1"/>
  <c r="E16" i="18" a="1"/>
  <c r="E16" i="18" s="1"/>
  <c r="C16" i="18" a="1"/>
  <c r="C16" i="18" s="1"/>
  <c r="I16" i="18" a="1"/>
  <c r="I16" i="18" s="1"/>
  <c r="D16" i="18" a="1"/>
  <c r="D16" i="18" s="1"/>
  <c r="G16" i="18" a="1"/>
  <c r="G16" i="18" s="1"/>
  <c r="J16" i="18" a="1"/>
  <c r="J16" i="18" s="1"/>
  <c r="L16" i="18" a="1"/>
  <c r="L16" i="18" s="1"/>
  <c r="M16" i="18" a="1"/>
  <c r="M16" i="18" s="1"/>
  <c r="Q17" i="18"/>
  <c r="S17" i="18" s="1"/>
  <c r="B17" i="15"/>
  <c r="B117" i="15"/>
  <c r="B218" i="15" s="1"/>
  <c r="B319" i="15" s="1"/>
  <c r="B420" i="15" s="1"/>
  <c r="B521" i="15" s="1"/>
  <c r="B622" i="15" s="1"/>
  <c r="B723" i="15" s="1"/>
  <c r="B824" i="15" s="1"/>
  <c r="B925" i="15" s="1"/>
  <c r="B1026" i="15" s="1"/>
  <c r="B1127" i="15" s="1"/>
  <c r="B1228" i="15" s="1"/>
  <c r="B1329" i="15" s="1"/>
  <c r="B1430" i="15" s="1"/>
  <c r="B1531" i="15" s="1"/>
  <c r="B1632" i="15" s="1"/>
  <c r="B1733" i="15" s="1"/>
  <c r="B1834" i="15" s="1"/>
  <c r="B1935" i="15" s="1"/>
  <c r="B2036" i="15" s="1"/>
  <c r="B2137" i="15" s="1"/>
  <c r="B2238" i="15" s="1"/>
  <c r="B2339" i="15" s="1"/>
  <c r="B2440" i="15" s="1"/>
  <c r="B2541" i="15" s="1"/>
  <c r="B2642" i="15" s="1"/>
  <c r="B2743" i="15" s="1"/>
  <c r="B2844" i="15" s="1"/>
  <c r="B2945" i="15" s="1"/>
  <c r="B3046" i="15" s="1"/>
  <c r="B3147" i="15" s="1"/>
  <c r="B3248" i="15" s="1"/>
  <c r="B3349" i="15" s="1"/>
  <c r="B3450" i="15" s="1"/>
  <c r="B3551" i="15" s="1"/>
  <c r="B3652" i="15" s="1"/>
  <c r="B3753" i="15" s="1"/>
  <c r="B1117" i="15"/>
  <c r="E1016" i="15"/>
  <c r="D1016" i="15"/>
  <c r="A218" i="15"/>
  <c r="D117" i="15"/>
  <c r="E117" i="15"/>
  <c r="A18" i="15"/>
  <c r="A118" i="15"/>
  <c r="D17" i="15"/>
  <c r="E17" i="15"/>
  <c r="A1018" i="15"/>
  <c r="D917" i="15"/>
  <c r="E917" i="15"/>
  <c r="A318" i="15"/>
  <c r="D217" i="15"/>
  <c r="E217" i="15"/>
  <c r="A818" i="15"/>
  <c r="D717" i="15"/>
  <c r="E717" i="15"/>
  <c r="A618" i="15"/>
  <c r="D517" i="15"/>
  <c r="E517" i="15"/>
  <c r="A918" i="15"/>
  <c r="D817" i="15"/>
  <c r="E817" i="15"/>
  <c r="A718" i="15"/>
  <c r="D617" i="15"/>
  <c r="E617" i="15"/>
  <c r="A518" i="15"/>
  <c r="D417" i="15"/>
  <c r="E417" i="15"/>
  <c r="A1118" i="15"/>
  <c r="D1017" i="15"/>
  <c r="E1017" i="15"/>
  <c r="A418" i="15"/>
  <c r="D317" i="15"/>
  <c r="E317" i="15"/>
  <c r="A299" i="8"/>
  <c r="D311" i="8"/>
  <c r="A234" i="8"/>
  <c r="D246" i="8"/>
  <c r="A286" i="8"/>
  <c r="D298" i="8"/>
  <c r="A208" i="8"/>
  <c r="D220" i="8"/>
  <c r="A273" i="8"/>
  <c r="D285" i="8"/>
  <c r="A247" i="8"/>
  <c r="D259" i="8"/>
  <c r="A325" i="8"/>
  <c r="D337" i="8"/>
  <c r="A312" i="8"/>
  <c r="D324" i="8"/>
  <c r="A195" i="8"/>
  <c r="D207" i="8"/>
  <c r="A221" i="8"/>
  <c r="D233" i="8"/>
  <c r="A260" i="8"/>
  <c r="D272" i="8"/>
  <c r="A543" i="8"/>
  <c r="D543" i="8" s="1"/>
  <c r="E531" i="8"/>
  <c r="A498" i="8"/>
  <c r="D498" i="8" s="1"/>
  <c r="E486" i="8"/>
  <c r="A509" i="8"/>
  <c r="D509" i="8" s="1"/>
  <c r="E497" i="8"/>
  <c r="A421" i="8"/>
  <c r="D421" i="8" s="1"/>
  <c r="E409" i="8"/>
  <c r="A465" i="8"/>
  <c r="D465" i="8" s="1"/>
  <c r="E453" i="8"/>
  <c r="A454" i="8"/>
  <c r="D454" i="8" s="1"/>
  <c r="E442" i="8"/>
  <c r="A554" i="8"/>
  <c r="D554" i="8" s="1"/>
  <c r="E542" i="8"/>
  <c r="A487" i="8"/>
  <c r="D487" i="8" s="1"/>
  <c r="E475" i="8"/>
  <c r="A476" i="8"/>
  <c r="D476" i="8" s="1"/>
  <c r="E464" i="8"/>
  <c r="A432" i="8"/>
  <c r="D432" i="8" s="1"/>
  <c r="E420" i="8"/>
  <c r="A520" i="8"/>
  <c r="D520" i="8" s="1"/>
  <c r="E508" i="8"/>
  <c r="A443" i="8"/>
  <c r="D443" i="8" s="1"/>
  <c r="E431" i="8"/>
  <c r="C11" i="13" l="1"/>
  <c r="J16" i="23"/>
  <c r="I16" i="23"/>
  <c r="H16" i="23"/>
  <c r="G16" i="23"/>
  <c r="A18" i="23"/>
  <c r="I12" i="15"/>
  <c r="F16" i="18"/>
  <c r="K17" i="18"/>
  <c r="Q18" i="18"/>
  <c r="S18" i="18" s="1"/>
  <c r="N18" i="18"/>
  <c r="Z18" i="18"/>
  <c r="W18" i="18"/>
  <c r="X18" i="18"/>
  <c r="Y18" i="18"/>
  <c r="R17" i="18"/>
  <c r="T17" i="18" s="1"/>
  <c r="P18" i="18"/>
  <c r="U18" i="18"/>
  <c r="B18" i="18"/>
  <c r="H17" i="18" a="1"/>
  <c r="H17" i="18" s="1"/>
  <c r="E17" i="18" a="1"/>
  <c r="E17" i="18" s="1"/>
  <c r="C17" i="18" a="1"/>
  <c r="C17" i="18" s="1"/>
  <c r="M17" i="18" a="1"/>
  <c r="M17" i="18" s="1"/>
  <c r="I17" i="18" a="1"/>
  <c r="I17" i="18" s="1"/>
  <c r="D17" i="18" a="1"/>
  <c r="D17" i="18" s="1"/>
  <c r="G17" i="18" a="1"/>
  <c r="G17" i="18" s="1"/>
  <c r="J17" i="18" a="1"/>
  <c r="J17" i="18" s="1"/>
  <c r="L17" i="18" a="1"/>
  <c r="L17" i="18" s="1"/>
  <c r="AB17" i="18"/>
  <c r="A19" i="18"/>
  <c r="AD18" i="18"/>
  <c r="AA18" i="18"/>
  <c r="AC18" i="18" s="1"/>
  <c r="B1218" i="15"/>
  <c r="D1117" i="15"/>
  <c r="E1117" i="15"/>
  <c r="B18" i="15"/>
  <c r="B118" i="15"/>
  <c r="B219" i="15" s="1"/>
  <c r="B320" i="15" s="1"/>
  <c r="B421" i="15" s="1"/>
  <c r="B522" i="15" s="1"/>
  <c r="B623" i="15" s="1"/>
  <c r="B724" i="15" s="1"/>
  <c r="B825" i="15" s="1"/>
  <c r="B926" i="15" s="1"/>
  <c r="B1027" i="15" s="1"/>
  <c r="B1128" i="15" s="1"/>
  <c r="B1229" i="15" s="1"/>
  <c r="B1330" i="15" s="1"/>
  <c r="B1431" i="15" s="1"/>
  <c r="B1532" i="15" s="1"/>
  <c r="B1633" i="15" s="1"/>
  <c r="B1734" i="15" s="1"/>
  <c r="B1835" i="15" s="1"/>
  <c r="B1936" i="15" s="1"/>
  <c r="B2037" i="15" s="1"/>
  <c r="B2138" i="15" s="1"/>
  <c r="B2239" i="15" s="1"/>
  <c r="B2340" i="15" s="1"/>
  <c r="B2441" i="15" s="1"/>
  <c r="B2542" i="15" s="1"/>
  <c r="B2643" i="15" s="1"/>
  <c r="B2744" i="15" s="1"/>
  <c r="B2845" i="15" s="1"/>
  <c r="B2946" i="15" s="1"/>
  <c r="B3047" i="15" s="1"/>
  <c r="B3148" i="15" s="1"/>
  <c r="B3249" i="15" s="1"/>
  <c r="B3350" i="15" s="1"/>
  <c r="B3451" i="15" s="1"/>
  <c r="B3552" i="15" s="1"/>
  <c r="B3653" i="15" s="1"/>
  <c r="B3754" i="15" s="1"/>
  <c r="A819" i="15"/>
  <c r="D718" i="15"/>
  <c r="E718" i="15"/>
  <c r="A419" i="15"/>
  <c r="D318" i="15"/>
  <c r="E318" i="15"/>
  <c r="A519" i="15"/>
  <c r="D418" i="15"/>
  <c r="E418" i="15"/>
  <c r="A1019" i="15"/>
  <c r="D918" i="15"/>
  <c r="E918" i="15"/>
  <c r="A1119" i="15"/>
  <c r="D1018" i="15"/>
  <c r="E1018" i="15"/>
  <c r="A1219" i="15"/>
  <c r="D1118" i="15"/>
  <c r="E1118" i="15"/>
  <c r="A719" i="15"/>
  <c r="D618" i="15"/>
  <c r="E618" i="15"/>
  <c r="A219" i="15"/>
  <c r="D118" i="15"/>
  <c r="E118" i="15"/>
  <c r="A19" i="15"/>
  <c r="A119" i="15"/>
  <c r="D18" i="15"/>
  <c r="E18" i="15"/>
  <c r="A619" i="15"/>
  <c r="D518" i="15"/>
  <c r="E518" i="15"/>
  <c r="A919" i="15"/>
  <c r="D818" i="15"/>
  <c r="E818" i="15"/>
  <c r="A319" i="15"/>
  <c r="D218" i="15"/>
  <c r="E218" i="15"/>
  <c r="A248" i="8"/>
  <c r="D260" i="8"/>
  <c r="A261" i="8"/>
  <c r="D273" i="8"/>
  <c r="A209" i="8"/>
  <c r="D221" i="8"/>
  <c r="A196" i="8"/>
  <c r="D208" i="8"/>
  <c r="A183" i="8"/>
  <c r="D195" i="8"/>
  <c r="A274" i="8"/>
  <c r="D286" i="8"/>
  <c r="A300" i="8"/>
  <c r="D312" i="8"/>
  <c r="A222" i="8"/>
  <c r="D234" i="8"/>
  <c r="A235" i="8"/>
  <c r="D247" i="8"/>
  <c r="A313" i="8"/>
  <c r="D325" i="8"/>
  <c r="A287" i="8"/>
  <c r="D299" i="8"/>
  <c r="A477" i="8"/>
  <c r="D477" i="8" s="1"/>
  <c r="E465" i="8"/>
  <c r="A444" i="8"/>
  <c r="D444" i="8" s="1"/>
  <c r="E432" i="8"/>
  <c r="A433" i="8"/>
  <c r="D433" i="8" s="1"/>
  <c r="E421" i="8"/>
  <c r="A521" i="8"/>
  <c r="D521" i="8" s="1"/>
  <c r="E509" i="8"/>
  <c r="A532" i="8"/>
  <c r="D532" i="8" s="1"/>
  <c r="E520" i="8"/>
  <c r="A455" i="8"/>
  <c r="D455" i="8" s="1"/>
  <c r="E443" i="8"/>
  <c r="A466" i="8"/>
  <c r="D466" i="8" s="1"/>
  <c r="E454" i="8"/>
  <c r="A488" i="8"/>
  <c r="D488" i="8" s="1"/>
  <c r="E476" i="8"/>
  <c r="A499" i="8"/>
  <c r="D499" i="8" s="1"/>
  <c r="E487" i="8"/>
  <c r="A510" i="8"/>
  <c r="D510" i="8" s="1"/>
  <c r="E498" i="8"/>
  <c r="A566" i="8"/>
  <c r="D566" i="8" s="1"/>
  <c r="E554" i="8"/>
  <c r="A555" i="8"/>
  <c r="D555" i="8" s="1"/>
  <c r="E543" i="8"/>
  <c r="C12" i="13" l="1"/>
  <c r="J17" i="23"/>
  <c r="H17" i="23"/>
  <c r="I17" i="23"/>
  <c r="G17" i="23"/>
  <c r="F17" i="23"/>
  <c r="A19" i="23"/>
  <c r="I13" i="15"/>
  <c r="K18" i="18"/>
  <c r="P19" i="18"/>
  <c r="N19" i="18"/>
  <c r="R18" i="18"/>
  <c r="T18" i="18" s="1"/>
  <c r="Q19" i="18"/>
  <c r="X19" i="18"/>
  <c r="W19" i="18"/>
  <c r="Y19" i="18"/>
  <c r="Z19" i="18"/>
  <c r="F17" i="18"/>
  <c r="O19" i="18"/>
  <c r="A20" i="18"/>
  <c r="Q20" i="18" s="1"/>
  <c r="S20" i="18" s="1"/>
  <c r="AD19" i="18"/>
  <c r="AA19" i="18"/>
  <c r="AC19" i="18" s="1"/>
  <c r="AB18" i="18"/>
  <c r="B19" i="18"/>
  <c r="K19" i="18" s="1"/>
  <c r="H18" i="18" a="1"/>
  <c r="H18" i="18" s="1"/>
  <c r="E18" i="18" a="1"/>
  <c r="E18" i="18" s="1"/>
  <c r="C18" i="18" a="1"/>
  <c r="C18" i="18" s="1"/>
  <c r="I18" i="18" a="1"/>
  <c r="I18" i="18" s="1"/>
  <c r="J18" i="18" a="1"/>
  <c r="J18" i="18" s="1"/>
  <c r="G18" i="18" a="1"/>
  <c r="G18" i="18" s="1"/>
  <c r="M18" i="18" a="1"/>
  <c r="M18" i="18" s="1"/>
  <c r="D18" i="18" a="1"/>
  <c r="D18" i="18" s="1"/>
  <c r="L18" i="18" a="1"/>
  <c r="L18" i="18" s="1"/>
  <c r="U19" i="18"/>
  <c r="B19" i="15"/>
  <c r="B119" i="15"/>
  <c r="B220" i="15" s="1"/>
  <c r="B321" i="15" s="1"/>
  <c r="B422" i="15" s="1"/>
  <c r="B523" i="15" s="1"/>
  <c r="B624" i="15" s="1"/>
  <c r="B725" i="15" s="1"/>
  <c r="B826" i="15" s="1"/>
  <c r="B927" i="15" s="1"/>
  <c r="B1028" i="15" s="1"/>
  <c r="B1129" i="15" s="1"/>
  <c r="B1230" i="15" s="1"/>
  <c r="B1331" i="15" s="1"/>
  <c r="B1432" i="15" s="1"/>
  <c r="B1533" i="15" s="1"/>
  <c r="B1634" i="15" s="1"/>
  <c r="B1735" i="15" s="1"/>
  <c r="B1836" i="15" s="1"/>
  <c r="B1937" i="15" s="1"/>
  <c r="B2038" i="15" s="1"/>
  <c r="B2139" i="15" s="1"/>
  <c r="B2240" i="15" s="1"/>
  <c r="B2341" i="15" s="1"/>
  <c r="B2442" i="15" s="1"/>
  <c r="B2543" i="15" s="1"/>
  <c r="B2644" i="15" s="1"/>
  <c r="B2745" i="15" s="1"/>
  <c r="B2846" i="15" s="1"/>
  <c r="B2947" i="15" s="1"/>
  <c r="B3048" i="15" s="1"/>
  <c r="B3149" i="15" s="1"/>
  <c r="B3250" i="15" s="1"/>
  <c r="B3351" i="15" s="1"/>
  <c r="B3452" i="15" s="1"/>
  <c r="B3553" i="15" s="1"/>
  <c r="B3654" i="15" s="1"/>
  <c r="B3755" i="15" s="1"/>
  <c r="B1319" i="15"/>
  <c r="D1218" i="15"/>
  <c r="E1218" i="15"/>
  <c r="A420" i="15"/>
  <c r="D319" i="15"/>
  <c r="E319" i="15"/>
  <c r="A320" i="15"/>
  <c r="D219" i="15"/>
  <c r="E219" i="15"/>
  <c r="A1120" i="15"/>
  <c r="D1019" i="15"/>
  <c r="E1019" i="15"/>
  <c r="A820" i="15"/>
  <c r="D719" i="15"/>
  <c r="E719" i="15"/>
  <c r="A620" i="15"/>
  <c r="D519" i="15"/>
  <c r="E519" i="15"/>
  <c r="A1020" i="15"/>
  <c r="D919" i="15"/>
  <c r="E919" i="15"/>
  <c r="A1320" i="15"/>
  <c r="D1219" i="15"/>
  <c r="E1219" i="15"/>
  <c r="A520" i="15"/>
  <c r="D419" i="15"/>
  <c r="E419" i="15"/>
  <c r="A220" i="15"/>
  <c r="D119" i="15"/>
  <c r="E119" i="15"/>
  <c r="A720" i="15"/>
  <c r="D619" i="15"/>
  <c r="E619" i="15"/>
  <c r="A20" i="15"/>
  <c r="A120" i="15"/>
  <c r="D19" i="15"/>
  <c r="E19" i="15"/>
  <c r="A1220" i="15"/>
  <c r="D1119" i="15"/>
  <c r="E1119" i="15"/>
  <c r="A920" i="15"/>
  <c r="D819" i="15"/>
  <c r="E819" i="15"/>
  <c r="A262" i="8"/>
  <c r="D274" i="8"/>
  <c r="A301" i="8"/>
  <c r="D313" i="8"/>
  <c r="A184" i="8"/>
  <c r="D196" i="8"/>
  <c r="A223" i="8"/>
  <c r="D235" i="8"/>
  <c r="A197" i="8"/>
  <c r="D209" i="8"/>
  <c r="A210" i="8"/>
  <c r="D222" i="8"/>
  <c r="A249" i="8"/>
  <c r="D261" i="8"/>
  <c r="A171" i="8"/>
  <c r="D183" i="8"/>
  <c r="A275" i="8"/>
  <c r="D287" i="8"/>
  <c r="A288" i="8"/>
  <c r="D300" i="8"/>
  <c r="A236" i="8"/>
  <c r="D248" i="8"/>
  <c r="A567" i="8"/>
  <c r="D567" i="8" s="1"/>
  <c r="E555" i="8"/>
  <c r="E455" i="8"/>
  <c r="A467" i="8"/>
  <c r="D467" i="8" s="1"/>
  <c r="A578" i="8"/>
  <c r="D578" i="8" s="1"/>
  <c r="E566" i="8"/>
  <c r="A544" i="8"/>
  <c r="D544" i="8" s="1"/>
  <c r="E532" i="8"/>
  <c r="A511" i="8"/>
  <c r="D511" i="8" s="1"/>
  <c r="E499" i="8"/>
  <c r="A445" i="8"/>
  <c r="D445" i="8" s="1"/>
  <c r="E433" i="8"/>
  <c r="A522" i="8"/>
  <c r="D522" i="8" s="1"/>
  <c r="E510" i="8"/>
  <c r="A500" i="8"/>
  <c r="D500" i="8" s="1"/>
  <c r="E488" i="8"/>
  <c r="A456" i="8"/>
  <c r="D456" i="8" s="1"/>
  <c r="E444" i="8"/>
  <c r="A533" i="8"/>
  <c r="D533" i="8" s="1"/>
  <c r="E521" i="8"/>
  <c r="A478" i="8"/>
  <c r="D478" i="8" s="1"/>
  <c r="E466" i="8"/>
  <c r="A489" i="8"/>
  <c r="D489" i="8" s="1"/>
  <c r="E477" i="8"/>
  <c r="C13" i="13" l="1"/>
  <c r="I14" i="15"/>
  <c r="J18" i="23"/>
  <c r="I18" i="23"/>
  <c r="H18" i="23"/>
  <c r="G18" i="23"/>
  <c r="F18" i="23"/>
  <c r="A20" i="23"/>
  <c r="F18" i="18"/>
  <c r="R19" i="18"/>
  <c r="T19" i="18" s="1"/>
  <c r="S19" i="18"/>
  <c r="R20" i="18"/>
  <c r="T20" i="18" s="1"/>
  <c r="Z20" i="18"/>
  <c r="Y20" i="18"/>
  <c r="U20" i="18"/>
  <c r="AA20" i="18"/>
  <c r="AC20" i="18" s="1"/>
  <c r="W20" i="18"/>
  <c r="X20" i="18"/>
  <c r="O20" i="18"/>
  <c r="N20" i="18"/>
  <c r="B20" i="18"/>
  <c r="C19" i="18" a="1"/>
  <c r="C19" i="18" s="1"/>
  <c r="E19" i="18" a="1"/>
  <c r="E19" i="18" s="1"/>
  <c r="I19" i="18" a="1"/>
  <c r="I19" i="18" s="1"/>
  <c r="G19" i="18" a="1"/>
  <c r="G19" i="18" s="1"/>
  <c r="H19" i="18" a="1"/>
  <c r="H19" i="18" s="1"/>
  <c r="J19" i="18" a="1"/>
  <c r="J19" i="18" s="1"/>
  <c r="L19" i="18" a="1"/>
  <c r="L19" i="18" s="1"/>
  <c r="M19" i="18" a="1"/>
  <c r="M19" i="18" s="1"/>
  <c r="D19" i="18" a="1"/>
  <c r="D19" i="18" s="1"/>
  <c r="AB19" i="18"/>
  <c r="A21" i="18"/>
  <c r="AD20" i="18"/>
  <c r="P20" i="18"/>
  <c r="B1420" i="15"/>
  <c r="D1319" i="15"/>
  <c r="I15" i="15" s="1"/>
  <c r="E1319" i="15"/>
  <c r="B20" i="15"/>
  <c r="B120" i="15"/>
  <c r="B221" i="15" s="1"/>
  <c r="B322" i="15" s="1"/>
  <c r="B423" i="15" s="1"/>
  <c r="B524" i="15" s="1"/>
  <c r="B625" i="15" s="1"/>
  <c r="B726" i="15" s="1"/>
  <c r="B827" i="15" s="1"/>
  <c r="B928" i="15" s="1"/>
  <c r="B1029" i="15" s="1"/>
  <c r="B1130" i="15" s="1"/>
  <c r="B1231" i="15" s="1"/>
  <c r="B1332" i="15" s="1"/>
  <c r="B1433" i="15" s="1"/>
  <c r="B1534" i="15" s="1"/>
  <c r="B1635" i="15" s="1"/>
  <c r="B1736" i="15" s="1"/>
  <c r="B1837" i="15" s="1"/>
  <c r="B1938" i="15" s="1"/>
  <c r="B2039" i="15" s="1"/>
  <c r="B2140" i="15" s="1"/>
  <c r="B2241" i="15" s="1"/>
  <c r="B2342" i="15" s="1"/>
  <c r="B2443" i="15" s="1"/>
  <c r="B2544" i="15" s="1"/>
  <c r="B2645" i="15" s="1"/>
  <c r="B2746" i="15" s="1"/>
  <c r="B2847" i="15" s="1"/>
  <c r="B2948" i="15" s="1"/>
  <c r="B3049" i="15" s="1"/>
  <c r="B3150" i="15" s="1"/>
  <c r="B3251" i="15" s="1"/>
  <c r="B3352" i="15" s="1"/>
  <c r="B3453" i="15" s="1"/>
  <c r="B3554" i="15" s="1"/>
  <c r="B3655" i="15" s="1"/>
  <c r="B3756" i="15" s="1"/>
  <c r="A1321" i="15"/>
  <c r="D1220" i="15"/>
  <c r="E1220" i="15"/>
  <c r="A621" i="15"/>
  <c r="D520" i="15"/>
  <c r="E520" i="15"/>
  <c r="A921" i="15"/>
  <c r="D820" i="15"/>
  <c r="E820" i="15"/>
  <c r="A221" i="15"/>
  <c r="E120" i="15"/>
  <c r="A21" i="15"/>
  <c r="A121" i="15"/>
  <c r="D20" i="15"/>
  <c r="E20" i="15"/>
  <c r="A1421" i="15"/>
  <c r="D1320" i="15"/>
  <c r="E1320" i="15"/>
  <c r="A1221" i="15"/>
  <c r="D1120" i="15"/>
  <c r="E1120" i="15"/>
  <c r="A821" i="15"/>
  <c r="D720" i="15"/>
  <c r="E720" i="15"/>
  <c r="A1121" i="15"/>
  <c r="D1020" i="15"/>
  <c r="E1020" i="15"/>
  <c r="A421" i="15"/>
  <c r="D320" i="15"/>
  <c r="E320" i="15"/>
  <c r="A1021" i="15"/>
  <c r="D920" i="15"/>
  <c r="E920" i="15"/>
  <c r="A321" i="15"/>
  <c r="D220" i="15"/>
  <c r="E220" i="15"/>
  <c r="A721" i="15"/>
  <c r="D620" i="15"/>
  <c r="E620" i="15"/>
  <c r="A521" i="15"/>
  <c r="D420" i="15"/>
  <c r="E420" i="15"/>
  <c r="A224" i="8"/>
  <c r="D236" i="8"/>
  <c r="A185" i="8"/>
  <c r="D197" i="8"/>
  <c r="A276" i="8"/>
  <c r="D288" i="8"/>
  <c r="A211" i="8"/>
  <c r="D223" i="8"/>
  <c r="A198" i="8"/>
  <c r="D210" i="8"/>
  <c r="A263" i="8"/>
  <c r="D275" i="8"/>
  <c r="A172" i="8"/>
  <c r="D184" i="8"/>
  <c r="A159" i="8"/>
  <c r="D171" i="8"/>
  <c r="A289" i="8"/>
  <c r="D301" i="8"/>
  <c r="A237" i="8"/>
  <c r="D249" i="8"/>
  <c r="A250" i="8"/>
  <c r="D262" i="8"/>
  <c r="A501" i="8"/>
  <c r="D501" i="8" s="1"/>
  <c r="E489" i="8"/>
  <c r="A490" i="8"/>
  <c r="D490" i="8" s="1"/>
  <c r="E478" i="8"/>
  <c r="A545" i="8"/>
  <c r="D545" i="8" s="1"/>
  <c r="E533" i="8"/>
  <c r="A590" i="8"/>
  <c r="D590" i="8" s="1"/>
  <c r="E578" i="8"/>
  <c r="A479" i="8"/>
  <c r="D479" i="8" s="1"/>
  <c r="E467" i="8"/>
  <c r="A457" i="8"/>
  <c r="D457" i="8" s="1"/>
  <c r="E445" i="8"/>
  <c r="A523" i="8"/>
  <c r="D523" i="8" s="1"/>
  <c r="E511" i="8"/>
  <c r="A556" i="8"/>
  <c r="D556" i="8" s="1"/>
  <c r="E544" i="8"/>
  <c r="A512" i="8"/>
  <c r="D512" i="8" s="1"/>
  <c r="E500" i="8"/>
  <c r="A468" i="8"/>
  <c r="D468" i="8" s="1"/>
  <c r="E456" i="8"/>
  <c r="A534" i="8"/>
  <c r="D534" i="8" s="1"/>
  <c r="E522" i="8"/>
  <c r="A579" i="8"/>
  <c r="D579" i="8" s="1"/>
  <c r="E567" i="8"/>
  <c r="C14" i="13" l="1"/>
  <c r="G19" i="23"/>
  <c r="F19" i="23"/>
  <c r="J19" i="23"/>
  <c r="I19" i="23"/>
  <c r="H19" i="23"/>
  <c r="A21" i="23"/>
  <c r="K20" i="18"/>
  <c r="O21" i="18"/>
  <c r="Q21" i="18"/>
  <c r="S21" i="18" s="1"/>
  <c r="N21" i="18"/>
  <c r="W21" i="18"/>
  <c r="X21" i="18"/>
  <c r="F19" i="18"/>
  <c r="P21" i="18"/>
  <c r="Y21" i="18"/>
  <c r="U21" i="18"/>
  <c r="Z21" i="18"/>
  <c r="R21" i="18"/>
  <c r="T21" i="18" s="1"/>
  <c r="A22" i="18"/>
  <c r="AD21" i="18"/>
  <c r="AA21" i="18"/>
  <c r="AC21" i="18" s="1"/>
  <c r="B21" i="18"/>
  <c r="K21" i="18" s="1"/>
  <c r="I20" i="18" a="1"/>
  <c r="I20" i="18" s="1"/>
  <c r="G20" i="18" a="1"/>
  <c r="G20" i="18" s="1"/>
  <c r="J20" i="18" a="1"/>
  <c r="J20" i="18" s="1"/>
  <c r="H20" i="18" a="1"/>
  <c r="H20" i="18" s="1"/>
  <c r="L20" i="18" a="1"/>
  <c r="L20" i="18" s="1"/>
  <c r="M20" i="18" a="1"/>
  <c r="M20" i="18" s="1"/>
  <c r="D20" i="18" a="1"/>
  <c r="D20" i="18" s="1"/>
  <c r="E20" i="18" a="1"/>
  <c r="E20" i="18" s="1"/>
  <c r="C20" i="18" a="1"/>
  <c r="C20" i="18" s="1"/>
  <c r="AB20" i="18"/>
  <c r="C15" i="13"/>
  <c r="D120" i="15"/>
  <c r="B21" i="15"/>
  <c r="B121" i="15"/>
  <c r="B222" i="15" s="1"/>
  <c r="B323" i="15" s="1"/>
  <c r="B424" i="15" s="1"/>
  <c r="B525" i="15" s="1"/>
  <c r="B626" i="15" s="1"/>
  <c r="B727" i="15" s="1"/>
  <c r="B828" i="15" s="1"/>
  <c r="B929" i="15" s="1"/>
  <c r="B1030" i="15" s="1"/>
  <c r="B1131" i="15" s="1"/>
  <c r="B1232" i="15" s="1"/>
  <c r="B1333" i="15" s="1"/>
  <c r="B1434" i="15" s="1"/>
  <c r="B1535" i="15" s="1"/>
  <c r="B1636" i="15" s="1"/>
  <c r="B1737" i="15" s="1"/>
  <c r="B1838" i="15" s="1"/>
  <c r="B1939" i="15" s="1"/>
  <c r="B2040" i="15" s="1"/>
  <c r="B2141" i="15" s="1"/>
  <c r="B2242" i="15" s="1"/>
  <c r="B2343" i="15" s="1"/>
  <c r="B2444" i="15" s="1"/>
  <c r="B2545" i="15" s="1"/>
  <c r="B2646" i="15" s="1"/>
  <c r="B2747" i="15" s="1"/>
  <c r="B2848" i="15" s="1"/>
  <c r="B2949" i="15" s="1"/>
  <c r="B3050" i="15" s="1"/>
  <c r="B3151" i="15" s="1"/>
  <c r="B3252" i="15" s="1"/>
  <c r="B3353" i="15" s="1"/>
  <c r="B3454" i="15" s="1"/>
  <c r="B3555" i="15" s="1"/>
  <c r="B3656" i="15" s="1"/>
  <c r="B3757" i="15" s="1"/>
  <c r="B1521" i="15"/>
  <c r="D1420" i="15"/>
  <c r="E1420" i="15"/>
  <c r="A422" i="15"/>
  <c r="D321" i="15"/>
  <c r="E321" i="15"/>
  <c r="A922" i="15"/>
  <c r="D821" i="15"/>
  <c r="E821" i="15"/>
  <c r="A322" i="15"/>
  <c r="D221" i="15"/>
  <c r="E221" i="15"/>
  <c r="A1122" i="15"/>
  <c r="D1021" i="15"/>
  <c r="E1021" i="15"/>
  <c r="A1322" i="15"/>
  <c r="D1221" i="15"/>
  <c r="E1221" i="15"/>
  <c r="A1022" i="15"/>
  <c r="D921" i="15"/>
  <c r="E921" i="15"/>
  <c r="A622" i="15"/>
  <c r="D521" i="15"/>
  <c r="E521" i="15"/>
  <c r="A522" i="15"/>
  <c r="D421" i="15"/>
  <c r="E421" i="15"/>
  <c r="A1522" i="15"/>
  <c r="D1421" i="15"/>
  <c r="E1421" i="15"/>
  <c r="A722" i="15"/>
  <c r="D621" i="15"/>
  <c r="E621" i="15"/>
  <c r="A822" i="15"/>
  <c r="D721" i="15"/>
  <c r="E721" i="15"/>
  <c r="A1222" i="15"/>
  <c r="D1121" i="15"/>
  <c r="E1121" i="15"/>
  <c r="A222" i="15"/>
  <c r="D121" i="15"/>
  <c r="E121" i="15"/>
  <c r="A22" i="15"/>
  <c r="A122" i="15"/>
  <c r="D21" i="15"/>
  <c r="E21" i="15"/>
  <c r="A1422" i="15"/>
  <c r="D1321" i="15"/>
  <c r="E1321" i="15"/>
  <c r="A251" i="8"/>
  <c r="D263" i="8"/>
  <c r="A225" i="8"/>
  <c r="D237" i="8"/>
  <c r="A199" i="8"/>
  <c r="D211" i="8"/>
  <c r="A277" i="8"/>
  <c r="D289" i="8"/>
  <c r="A264" i="8"/>
  <c r="D276" i="8"/>
  <c r="A186" i="8"/>
  <c r="D198" i="8"/>
  <c r="A238" i="8"/>
  <c r="D250" i="8"/>
  <c r="A147" i="8"/>
  <c r="D159" i="8"/>
  <c r="A173" i="8"/>
  <c r="D185" i="8"/>
  <c r="A160" i="8"/>
  <c r="D172" i="8"/>
  <c r="A212" i="8"/>
  <c r="D224" i="8"/>
  <c r="A591" i="8"/>
  <c r="D591" i="8" s="1"/>
  <c r="E579" i="8"/>
  <c r="A469" i="8"/>
  <c r="D469" i="8" s="1"/>
  <c r="E457" i="8"/>
  <c r="A491" i="8"/>
  <c r="D491" i="8" s="1"/>
  <c r="E479" i="8"/>
  <c r="A557" i="8"/>
  <c r="D557" i="8" s="1"/>
  <c r="E545" i="8"/>
  <c r="A546" i="8"/>
  <c r="D546" i="8" s="1"/>
  <c r="E534" i="8"/>
  <c r="A602" i="8"/>
  <c r="D602" i="8" s="1"/>
  <c r="E590" i="8"/>
  <c r="A480" i="8"/>
  <c r="D480" i="8" s="1"/>
  <c r="E468" i="8"/>
  <c r="A524" i="8"/>
  <c r="D524" i="8" s="1"/>
  <c r="E512" i="8"/>
  <c r="A568" i="8"/>
  <c r="D568" i="8" s="1"/>
  <c r="E556" i="8"/>
  <c r="A502" i="8"/>
  <c r="D502" i="8" s="1"/>
  <c r="E490" i="8"/>
  <c r="A535" i="8"/>
  <c r="D535" i="8" s="1"/>
  <c r="E523" i="8"/>
  <c r="A513" i="8"/>
  <c r="D513" i="8" s="1"/>
  <c r="E501" i="8"/>
  <c r="I16" i="15" l="1"/>
  <c r="J20" i="23"/>
  <c r="I20" i="23"/>
  <c r="H20" i="23"/>
  <c r="G20" i="23"/>
  <c r="F20" i="23"/>
  <c r="A22" i="23"/>
  <c r="F20" i="18"/>
  <c r="W22" i="18"/>
  <c r="X22" i="18"/>
  <c r="U22" i="18"/>
  <c r="Z22" i="18"/>
  <c r="Y22" i="18"/>
  <c r="O22" i="18"/>
  <c r="Q22" i="18"/>
  <c r="AB21" i="18"/>
  <c r="B22" i="18"/>
  <c r="K22" i="18" s="1"/>
  <c r="I21" i="18" a="1"/>
  <c r="I21" i="18" s="1"/>
  <c r="J21" i="18" a="1"/>
  <c r="J21" i="18" s="1"/>
  <c r="H21" i="18" a="1"/>
  <c r="H21" i="18" s="1"/>
  <c r="L21" i="18" a="1"/>
  <c r="L21" i="18" s="1"/>
  <c r="M21" i="18" a="1"/>
  <c r="M21" i="18" s="1"/>
  <c r="G21" i="18" a="1"/>
  <c r="G21" i="18" s="1"/>
  <c r="D21" i="18" a="1"/>
  <c r="D21" i="18" s="1"/>
  <c r="C21" i="18" a="1"/>
  <c r="C21" i="18" s="1"/>
  <c r="E21" i="18" a="1"/>
  <c r="E21" i="18" s="1"/>
  <c r="A23" i="18"/>
  <c r="U23" i="18" s="1"/>
  <c r="AA22" i="18"/>
  <c r="AC22" i="18" s="1"/>
  <c r="AD22" i="18"/>
  <c r="N22" i="18"/>
  <c r="P22" i="18"/>
  <c r="B1622" i="15"/>
  <c r="D1521" i="15"/>
  <c r="E1521" i="15"/>
  <c r="B22" i="15"/>
  <c r="B122" i="15"/>
  <c r="B223" i="15" s="1"/>
  <c r="B324" i="15" s="1"/>
  <c r="B425" i="15" s="1"/>
  <c r="B526" i="15" s="1"/>
  <c r="B627" i="15" s="1"/>
  <c r="B728" i="15" s="1"/>
  <c r="B829" i="15" s="1"/>
  <c r="B930" i="15" s="1"/>
  <c r="B1031" i="15" s="1"/>
  <c r="B1132" i="15" s="1"/>
  <c r="B1233" i="15" s="1"/>
  <c r="B1334" i="15" s="1"/>
  <c r="B1435" i="15" s="1"/>
  <c r="B1536" i="15" s="1"/>
  <c r="B1637" i="15" s="1"/>
  <c r="B1738" i="15" s="1"/>
  <c r="B1839" i="15" s="1"/>
  <c r="B1940" i="15" s="1"/>
  <c r="B2041" i="15" s="1"/>
  <c r="B2142" i="15" s="1"/>
  <c r="B2243" i="15" s="1"/>
  <c r="B2344" i="15" s="1"/>
  <c r="B2445" i="15" s="1"/>
  <c r="B2546" i="15" s="1"/>
  <c r="B2647" i="15" s="1"/>
  <c r="B2748" i="15" s="1"/>
  <c r="B2849" i="15" s="1"/>
  <c r="B2950" i="15" s="1"/>
  <c r="B3051" i="15" s="1"/>
  <c r="B3152" i="15" s="1"/>
  <c r="B3253" i="15" s="1"/>
  <c r="B3354" i="15" s="1"/>
  <c r="B3455" i="15" s="1"/>
  <c r="B3556" i="15" s="1"/>
  <c r="B3657" i="15" s="1"/>
  <c r="B3758" i="15" s="1"/>
  <c r="A1323" i="15"/>
  <c r="D1222" i="15"/>
  <c r="E1222" i="15"/>
  <c r="A623" i="15"/>
  <c r="D522" i="15"/>
  <c r="E522" i="15"/>
  <c r="A1223" i="15"/>
  <c r="D1122" i="15"/>
  <c r="E1122" i="15"/>
  <c r="A923" i="15"/>
  <c r="D822" i="15"/>
  <c r="E822" i="15"/>
  <c r="A723" i="15"/>
  <c r="D622" i="15"/>
  <c r="E622" i="15"/>
  <c r="A423" i="15"/>
  <c r="D322" i="15"/>
  <c r="E322" i="15"/>
  <c r="A223" i="15"/>
  <c r="D122" i="15"/>
  <c r="E122" i="15"/>
  <c r="A23" i="15"/>
  <c r="A123" i="15"/>
  <c r="D22" i="15"/>
  <c r="E22" i="15"/>
  <c r="A823" i="15"/>
  <c r="D722" i="15"/>
  <c r="E722" i="15"/>
  <c r="A1123" i="15"/>
  <c r="D1022" i="15"/>
  <c r="E1022" i="15"/>
  <c r="A1023" i="15"/>
  <c r="D922" i="15"/>
  <c r="E922" i="15"/>
  <c r="A1523" i="15"/>
  <c r="D1422" i="15"/>
  <c r="E1422" i="15"/>
  <c r="A323" i="15"/>
  <c r="D222" i="15"/>
  <c r="E222" i="15"/>
  <c r="A1623" i="15"/>
  <c r="D1522" i="15"/>
  <c r="E1522" i="15"/>
  <c r="A1423" i="15"/>
  <c r="D1322" i="15"/>
  <c r="E1322" i="15"/>
  <c r="A523" i="15"/>
  <c r="D422" i="15"/>
  <c r="E422" i="15"/>
  <c r="A174" i="8"/>
  <c r="D186" i="8"/>
  <c r="A200" i="8"/>
  <c r="D212" i="8"/>
  <c r="A148" i="8"/>
  <c r="D160" i="8"/>
  <c r="A265" i="8"/>
  <c r="D277" i="8"/>
  <c r="A161" i="8"/>
  <c r="D173" i="8"/>
  <c r="A187" i="8"/>
  <c r="D199" i="8"/>
  <c r="A252" i="8"/>
  <c r="D264" i="8"/>
  <c r="A135" i="8"/>
  <c r="D147" i="8"/>
  <c r="A213" i="8"/>
  <c r="D225" i="8"/>
  <c r="A226" i="8"/>
  <c r="D238" i="8"/>
  <c r="A239" i="8"/>
  <c r="D251" i="8"/>
  <c r="A525" i="8"/>
  <c r="D525" i="8" s="1"/>
  <c r="E513" i="8"/>
  <c r="A547" i="8"/>
  <c r="D547" i="8" s="1"/>
  <c r="E535" i="8"/>
  <c r="A569" i="8"/>
  <c r="D569" i="8" s="1"/>
  <c r="E557" i="8"/>
  <c r="A580" i="8"/>
  <c r="D580" i="8" s="1"/>
  <c r="E568" i="8"/>
  <c r="A481" i="8"/>
  <c r="D481" i="8" s="1"/>
  <c r="E469" i="8"/>
  <c r="A558" i="8"/>
  <c r="D558" i="8" s="1"/>
  <c r="E546" i="8"/>
  <c r="A514" i="8"/>
  <c r="D514" i="8" s="1"/>
  <c r="E502" i="8"/>
  <c r="A503" i="8"/>
  <c r="D503" i="8" s="1"/>
  <c r="E491" i="8"/>
  <c r="A614" i="8"/>
  <c r="D614" i="8" s="1"/>
  <c r="E602" i="8"/>
  <c r="A536" i="8"/>
  <c r="D536" i="8" s="1"/>
  <c r="E524" i="8"/>
  <c r="A492" i="8"/>
  <c r="D492" i="8" s="1"/>
  <c r="E480" i="8"/>
  <c r="A603" i="8"/>
  <c r="D603" i="8" s="1"/>
  <c r="E591" i="8"/>
  <c r="C16" i="13" l="1"/>
  <c r="I17" i="15"/>
  <c r="I21" i="23"/>
  <c r="H21" i="23"/>
  <c r="G21" i="23"/>
  <c r="F21" i="23"/>
  <c r="J21" i="23"/>
  <c r="A23" i="23"/>
  <c r="R22" i="18"/>
  <c r="T22" i="18" s="1"/>
  <c r="S22" i="18"/>
  <c r="F21" i="18"/>
  <c r="Y23" i="18"/>
  <c r="Z23" i="18"/>
  <c r="X23" i="18"/>
  <c r="W23" i="18"/>
  <c r="P23" i="18"/>
  <c r="N23" i="18"/>
  <c r="B23" i="18"/>
  <c r="J22" i="18" a="1"/>
  <c r="J22" i="18" s="1"/>
  <c r="L22" i="18" a="1"/>
  <c r="L22" i="18" s="1"/>
  <c r="E22" i="18" a="1"/>
  <c r="E22" i="18" s="1"/>
  <c r="M22" i="18" a="1"/>
  <c r="M22" i="18" s="1"/>
  <c r="D22" i="18" a="1"/>
  <c r="D22" i="18" s="1"/>
  <c r="G22" i="18" a="1"/>
  <c r="G22" i="18" s="1"/>
  <c r="C22" i="18" a="1"/>
  <c r="C22" i="18" s="1"/>
  <c r="H22" i="18" a="1"/>
  <c r="H22" i="18" s="1"/>
  <c r="I22" i="18" a="1"/>
  <c r="I22" i="18" s="1"/>
  <c r="A24" i="18"/>
  <c r="AA23" i="18"/>
  <c r="AC23" i="18" s="1"/>
  <c r="AD23" i="18"/>
  <c r="Q23" i="18"/>
  <c r="AB22" i="18"/>
  <c r="O23" i="18"/>
  <c r="B23" i="15"/>
  <c r="B123" i="15"/>
  <c r="B224" i="15" s="1"/>
  <c r="B325" i="15" s="1"/>
  <c r="B426" i="15" s="1"/>
  <c r="B527" i="15" s="1"/>
  <c r="B628" i="15" s="1"/>
  <c r="B729" i="15" s="1"/>
  <c r="B830" i="15" s="1"/>
  <c r="B931" i="15" s="1"/>
  <c r="B1032" i="15" s="1"/>
  <c r="B1133" i="15" s="1"/>
  <c r="B1234" i="15" s="1"/>
  <c r="B1335" i="15" s="1"/>
  <c r="B1436" i="15" s="1"/>
  <c r="B1537" i="15" s="1"/>
  <c r="B1638" i="15" s="1"/>
  <c r="B1739" i="15" s="1"/>
  <c r="B1840" i="15" s="1"/>
  <c r="B1941" i="15" s="1"/>
  <c r="B2042" i="15" s="1"/>
  <c r="B2143" i="15" s="1"/>
  <c r="B2244" i="15" s="1"/>
  <c r="B2345" i="15" s="1"/>
  <c r="B2446" i="15" s="1"/>
  <c r="B2547" i="15" s="1"/>
  <c r="B2648" i="15" s="1"/>
  <c r="B2749" i="15" s="1"/>
  <c r="B2850" i="15" s="1"/>
  <c r="B2951" i="15" s="1"/>
  <c r="B3052" i="15" s="1"/>
  <c r="B3153" i="15" s="1"/>
  <c r="B3254" i="15" s="1"/>
  <c r="B3355" i="15" s="1"/>
  <c r="B3456" i="15" s="1"/>
  <c r="B3557" i="15" s="1"/>
  <c r="B3658" i="15" s="1"/>
  <c r="B3759" i="15" s="1"/>
  <c r="B1723" i="15"/>
  <c r="E1622" i="15"/>
  <c r="D1622" i="15"/>
  <c r="I18" i="15" s="1"/>
  <c r="A624" i="15"/>
  <c r="D523" i="15"/>
  <c r="E523" i="15"/>
  <c r="A1624" i="15"/>
  <c r="D1523" i="15"/>
  <c r="E1523" i="15"/>
  <c r="A224" i="15"/>
  <c r="D123" i="15"/>
  <c r="E123" i="15"/>
  <c r="A24" i="15"/>
  <c r="A124" i="15"/>
  <c r="D23" i="15"/>
  <c r="E23" i="15"/>
  <c r="A1024" i="15"/>
  <c r="D923" i="15"/>
  <c r="E923" i="15"/>
  <c r="A1524" i="15"/>
  <c r="D1423" i="15"/>
  <c r="E1423" i="15"/>
  <c r="A1124" i="15"/>
  <c r="D1023" i="15"/>
  <c r="E1023" i="15"/>
  <c r="A324" i="15"/>
  <c r="D223" i="15"/>
  <c r="E223" i="15"/>
  <c r="A1324" i="15"/>
  <c r="D1223" i="15"/>
  <c r="E1223" i="15"/>
  <c r="A1724" i="15"/>
  <c r="D1623" i="15"/>
  <c r="E1623" i="15"/>
  <c r="A1224" i="15"/>
  <c r="D1123" i="15"/>
  <c r="E1123" i="15"/>
  <c r="A524" i="15"/>
  <c r="D423" i="15"/>
  <c r="E423" i="15"/>
  <c r="A724" i="15"/>
  <c r="D623" i="15"/>
  <c r="E623" i="15"/>
  <c r="A424" i="15"/>
  <c r="D323" i="15"/>
  <c r="E323" i="15"/>
  <c r="A924" i="15"/>
  <c r="D823" i="15"/>
  <c r="E823" i="15"/>
  <c r="A824" i="15"/>
  <c r="D723" i="15"/>
  <c r="E723" i="15"/>
  <c r="A1424" i="15"/>
  <c r="D1323" i="15"/>
  <c r="E1323" i="15"/>
  <c r="A175" i="8"/>
  <c r="D187" i="8"/>
  <c r="A214" i="8"/>
  <c r="D226" i="8"/>
  <c r="A253" i="8"/>
  <c r="D265" i="8"/>
  <c r="A201" i="8"/>
  <c r="D213" i="8"/>
  <c r="A136" i="8"/>
  <c r="D148" i="8"/>
  <c r="A149" i="8"/>
  <c r="D161" i="8"/>
  <c r="A227" i="8"/>
  <c r="D239" i="8"/>
  <c r="A123" i="8"/>
  <c r="D135" i="8"/>
  <c r="A188" i="8"/>
  <c r="D200" i="8"/>
  <c r="A240" i="8"/>
  <c r="D252" i="8"/>
  <c r="A162" i="8"/>
  <c r="D174" i="8"/>
  <c r="A615" i="8"/>
  <c r="D615" i="8" s="1"/>
  <c r="E603" i="8"/>
  <c r="A504" i="8"/>
  <c r="D504" i="8" s="1"/>
  <c r="E492" i="8"/>
  <c r="A548" i="8"/>
  <c r="D548" i="8" s="1"/>
  <c r="E536" i="8"/>
  <c r="A570" i="8"/>
  <c r="D570" i="8" s="1"/>
  <c r="E558" i="8"/>
  <c r="A493" i="8"/>
  <c r="D493" i="8" s="1"/>
  <c r="E481" i="8"/>
  <c r="A626" i="8"/>
  <c r="D626" i="8" s="1"/>
  <c r="E614" i="8"/>
  <c r="A592" i="8"/>
  <c r="D592" i="8" s="1"/>
  <c r="E580" i="8"/>
  <c r="A581" i="8"/>
  <c r="D581" i="8" s="1"/>
  <c r="E569" i="8"/>
  <c r="A515" i="8"/>
  <c r="D515" i="8" s="1"/>
  <c r="E503" i="8"/>
  <c r="A559" i="8"/>
  <c r="D559" i="8" s="1"/>
  <c r="E547" i="8"/>
  <c r="A526" i="8"/>
  <c r="D526" i="8" s="1"/>
  <c r="E514" i="8"/>
  <c r="A537" i="8"/>
  <c r="D537" i="8" s="1"/>
  <c r="E525" i="8"/>
  <c r="C17" i="13" l="1"/>
  <c r="J22" i="23"/>
  <c r="I22" i="23"/>
  <c r="G22" i="23"/>
  <c r="H22" i="23"/>
  <c r="F22" i="23"/>
  <c r="A24" i="23"/>
  <c r="Q24" i="18"/>
  <c r="S24" i="18" s="1"/>
  <c r="S23" i="18"/>
  <c r="K23" i="18"/>
  <c r="P24" i="18"/>
  <c r="F22" i="18"/>
  <c r="X24" i="18"/>
  <c r="W24" i="18"/>
  <c r="Z24" i="18"/>
  <c r="Y24" i="18"/>
  <c r="O24" i="18"/>
  <c r="R23" i="18"/>
  <c r="AB23" i="18"/>
  <c r="A25" i="18"/>
  <c r="AA24" i="18"/>
  <c r="AC24" i="18" s="1"/>
  <c r="AD24" i="18"/>
  <c r="B24" i="18"/>
  <c r="L23" i="18" a="1"/>
  <c r="L23" i="18" s="1"/>
  <c r="M23" i="18" a="1"/>
  <c r="M23" i="18" s="1"/>
  <c r="I23" i="18" a="1"/>
  <c r="I23" i="18" s="1"/>
  <c r="D23" i="18" a="1"/>
  <c r="D23" i="18" s="1"/>
  <c r="J23" i="18" a="1"/>
  <c r="J23" i="18" s="1"/>
  <c r="C23" i="18" a="1"/>
  <c r="C23" i="18" s="1"/>
  <c r="E23" i="18" a="1"/>
  <c r="E23" i="18" s="1"/>
  <c r="H23" i="18" a="1"/>
  <c r="H23" i="18" s="1"/>
  <c r="G23" i="18" a="1"/>
  <c r="G23" i="18" s="1"/>
  <c r="N24" i="18"/>
  <c r="N25" i="18" s="1"/>
  <c r="U24" i="18"/>
  <c r="C18" i="13"/>
  <c r="B1824" i="15"/>
  <c r="D1723" i="15"/>
  <c r="E1723" i="15"/>
  <c r="B24" i="15"/>
  <c r="B124" i="15"/>
  <c r="B225" i="15" s="1"/>
  <c r="B326" i="15" s="1"/>
  <c r="B427" i="15" s="1"/>
  <c r="B528" i="15" s="1"/>
  <c r="B629" i="15" s="1"/>
  <c r="B730" i="15" s="1"/>
  <c r="B831" i="15" s="1"/>
  <c r="B932" i="15" s="1"/>
  <c r="B1033" i="15" s="1"/>
  <c r="B1134" i="15" s="1"/>
  <c r="B1235" i="15" s="1"/>
  <c r="B1336" i="15" s="1"/>
  <c r="B1437" i="15" s="1"/>
  <c r="B1538" i="15" s="1"/>
  <c r="B1639" i="15" s="1"/>
  <c r="B1740" i="15" s="1"/>
  <c r="B1841" i="15" s="1"/>
  <c r="B1942" i="15" s="1"/>
  <c r="B2043" i="15" s="1"/>
  <c r="B2144" i="15" s="1"/>
  <c r="B2245" i="15" s="1"/>
  <c r="B2346" i="15" s="1"/>
  <c r="B2447" i="15" s="1"/>
  <c r="B2548" i="15" s="1"/>
  <c r="B2649" i="15" s="1"/>
  <c r="B2750" i="15" s="1"/>
  <c r="B2851" i="15" s="1"/>
  <c r="B2952" i="15" s="1"/>
  <c r="B3053" i="15" s="1"/>
  <c r="B3154" i="15" s="1"/>
  <c r="B3255" i="15" s="1"/>
  <c r="B3356" i="15" s="1"/>
  <c r="B3457" i="15" s="1"/>
  <c r="B3558" i="15" s="1"/>
  <c r="B3659" i="15" s="1"/>
  <c r="B3760" i="15" s="1"/>
  <c r="A925" i="15"/>
  <c r="D824" i="15"/>
  <c r="E824" i="15"/>
  <c r="A625" i="15"/>
  <c r="D524" i="15"/>
  <c r="E524" i="15"/>
  <c r="A425" i="15"/>
  <c r="D324" i="15"/>
  <c r="E324" i="15"/>
  <c r="A225" i="15"/>
  <c r="E124" i="15"/>
  <c r="A25" i="15"/>
  <c r="A125" i="15"/>
  <c r="D24" i="15"/>
  <c r="E24" i="15"/>
  <c r="A1025" i="15"/>
  <c r="D924" i="15"/>
  <c r="E924" i="15"/>
  <c r="A1325" i="15"/>
  <c r="D1224" i="15"/>
  <c r="E1224" i="15"/>
  <c r="A1225" i="15"/>
  <c r="D1124" i="15"/>
  <c r="E1124" i="15"/>
  <c r="A325" i="15"/>
  <c r="D224" i="15"/>
  <c r="E224" i="15"/>
  <c r="A525" i="15"/>
  <c r="D424" i="15"/>
  <c r="E424" i="15"/>
  <c r="A1825" i="15"/>
  <c r="D1724" i="15"/>
  <c r="E1724" i="15"/>
  <c r="A1625" i="15"/>
  <c r="D1524" i="15"/>
  <c r="E1524" i="15"/>
  <c r="A1725" i="15"/>
  <c r="D1624" i="15"/>
  <c r="E1624" i="15"/>
  <c r="A1525" i="15"/>
  <c r="D1424" i="15"/>
  <c r="E1424" i="15"/>
  <c r="A825" i="15"/>
  <c r="D724" i="15"/>
  <c r="E724" i="15"/>
  <c r="A1425" i="15"/>
  <c r="D1324" i="15"/>
  <c r="E1324" i="15"/>
  <c r="A1125" i="15"/>
  <c r="D1024" i="15"/>
  <c r="E1024" i="15"/>
  <c r="A725" i="15"/>
  <c r="D624" i="15"/>
  <c r="E624" i="15"/>
  <c r="A150" i="8"/>
  <c r="D162" i="8"/>
  <c r="A124" i="8"/>
  <c r="D136" i="8"/>
  <c r="A228" i="8"/>
  <c r="D240" i="8"/>
  <c r="A189" i="8"/>
  <c r="D201" i="8"/>
  <c r="A137" i="8"/>
  <c r="D149" i="8"/>
  <c r="A176" i="8"/>
  <c r="D188" i="8"/>
  <c r="A241" i="8"/>
  <c r="D253" i="8"/>
  <c r="A111" i="8"/>
  <c r="D123" i="8"/>
  <c r="A202" i="8"/>
  <c r="D214" i="8"/>
  <c r="A215" i="8"/>
  <c r="D227" i="8"/>
  <c r="A163" i="8"/>
  <c r="D175" i="8"/>
  <c r="E626" i="8"/>
  <c r="A638" i="8"/>
  <c r="A505" i="8"/>
  <c r="D505" i="8" s="1"/>
  <c r="E493" i="8"/>
  <c r="A571" i="8"/>
  <c r="D571" i="8" s="1"/>
  <c r="E559" i="8"/>
  <c r="A549" i="8"/>
  <c r="D549" i="8" s="1"/>
  <c r="E537" i="8"/>
  <c r="A582" i="8"/>
  <c r="D582" i="8" s="1"/>
  <c r="E570" i="8"/>
  <c r="A560" i="8"/>
  <c r="D560" i="8" s="1"/>
  <c r="E548" i="8"/>
  <c r="A538" i="8"/>
  <c r="D538" i="8" s="1"/>
  <c r="E526" i="8"/>
  <c r="A527" i="8"/>
  <c r="D527" i="8" s="1"/>
  <c r="E515" i="8"/>
  <c r="A593" i="8"/>
  <c r="D593" i="8" s="1"/>
  <c r="E581" i="8"/>
  <c r="A516" i="8"/>
  <c r="D516" i="8" s="1"/>
  <c r="E504" i="8"/>
  <c r="A604" i="8"/>
  <c r="D604" i="8" s="1"/>
  <c r="E592" i="8"/>
  <c r="A627" i="8"/>
  <c r="D627" i="8" s="1"/>
  <c r="E615" i="8"/>
  <c r="J23" i="23" l="1"/>
  <c r="I23" i="23"/>
  <c r="H23" i="23"/>
  <c r="G23" i="23"/>
  <c r="F23" i="23"/>
  <c r="A25" i="23"/>
  <c r="I19" i="15"/>
  <c r="R24" i="18"/>
  <c r="T24" i="18" s="1"/>
  <c r="T23" i="18"/>
  <c r="Y25" i="18"/>
  <c r="K24" i="18"/>
  <c r="U25" i="18"/>
  <c r="X25" i="18"/>
  <c r="W25" i="18"/>
  <c r="F23" i="18"/>
  <c r="Z25" i="18"/>
  <c r="Z26" i="18" s="1"/>
  <c r="B25" i="18"/>
  <c r="L24" i="18" a="1"/>
  <c r="L24" i="18" s="1"/>
  <c r="M24" i="18" a="1"/>
  <c r="M24" i="18" s="1"/>
  <c r="D24" i="18" a="1"/>
  <c r="D24" i="18" s="1"/>
  <c r="C24" i="18" a="1"/>
  <c r="C24" i="18" s="1"/>
  <c r="J24" i="18" a="1"/>
  <c r="J24" i="18" s="1"/>
  <c r="H24" i="18" a="1"/>
  <c r="H24" i="18" s="1"/>
  <c r="G24" i="18" a="1"/>
  <c r="G24" i="18" s="1"/>
  <c r="E24" i="18" a="1"/>
  <c r="E24" i="18" s="1"/>
  <c r="I24" i="18" a="1"/>
  <c r="I24" i="18" s="1"/>
  <c r="A26" i="18"/>
  <c r="AA25" i="18"/>
  <c r="AC25" i="18" s="1"/>
  <c r="AD25" i="18"/>
  <c r="Q25" i="18"/>
  <c r="P25" i="18"/>
  <c r="P26" i="18" s="1"/>
  <c r="AB24" i="18"/>
  <c r="O25" i="18"/>
  <c r="O26" i="18" s="1"/>
  <c r="D124" i="15"/>
  <c r="B25" i="15"/>
  <c r="B125" i="15"/>
  <c r="B226" i="15" s="1"/>
  <c r="B327" i="15" s="1"/>
  <c r="B428" i="15" s="1"/>
  <c r="B529" i="15" s="1"/>
  <c r="B630" i="15" s="1"/>
  <c r="B731" i="15" s="1"/>
  <c r="B832" i="15" s="1"/>
  <c r="B933" i="15" s="1"/>
  <c r="B1034" i="15" s="1"/>
  <c r="B1135" i="15" s="1"/>
  <c r="B1236" i="15" s="1"/>
  <c r="B1337" i="15" s="1"/>
  <c r="B1438" i="15" s="1"/>
  <c r="B1539" i="15" s="1"/>
  <c r="B1640" i="15" s="1"/>
  <c r="B1741" i="15" s="1"/>
  <c r="B1842" i="15" s="1"/>
  <c r="B1943" i="15" s="1"/>
  <c r="B2044" i="15" s="1"/>
  <c r="B2145" i="15" s="1"/>
  <c r="B2246" i="15" s="1"/>
  <c r="B2347" i="15" s="1"/>
  <c r="B2448" i="15" s="1"/>
  <c r="B2549" i="15" s="1"/>
  <c r="B2650" i="15" s="1"/>
  <c r="B2751" i="15" s="1"/>
  <c r="B2852" i="15" s="1"/>
  <c r="B2953" i="15" s="1"/>
  <c r="B3054" i="15" s="1"/>
  <c r="B3155" i="15" s="1"/>
  <c r="B3256" i="15" s="1"/>
  <c r="B3357" i="15" s="1"/>
  <c r="B3458" i="15" s="1"/>
  <c r="B3559" i="15" s="1"/>
  <c r="B3660" i="15" s="1"/>
  <c r="B3761" i="15" s="1"/>
  <c r="B1925" i="15"/>
  <c r="D1824" i="15"/>
  <c r="I20" i="15" s="1"/>
  <c r="E1824" i="15"/>
  <c r="A1526" i="15"/>
  <c r="D1425" i="15"/>
  <c r="E1425" i="15"/>
  <c r="A1726" i="15"/>
  <c r="D1625" i="15"/>
  <c r="E1625" i="15"/>
  <c r="A1326" i="15"/>
  <c r="D1225" i="15"/>
  <c r="E1225" i="15"/>
  <c r="A326" i="15"/>
  <c r="D225" i="15"/>
  <c r="E225" i="15"/>
  <c r="A926" i="15"/>
  <c r="D825" i="15"/>
  <c r="E825" i="15"/>
  <c r="A1926" i="15"/>
  <c r="D1825" i="15"/>
  <c r="E1825" i="15"/>
  <c r="A1426" i="15"/>
  <c r="D1325" i="15"/>
  <c r="E1325" i="15"/>
  <c r="A526" i="15"/>
  <c r="D425" i="15"/>
  <c r="E425" i="15"/>
  <c r="A826" i="15"/>
  <c r="D725" i="15"/>
  <c r="E725" i="15"/>
  <c r="A1626" i="15"/>
  <c r="D1525" i="15"/>
  <c r="E1525" i="15"/>
  <c r="A626" i="15"/>
  <c r="D525" i="15"/>
  <c r="E525" i="15"/>
  <c r="A1126" i="15"/>
  <c r="D1025" i="15"/>
  <c r="E1025" i="15"/>
  <c r="A726" i="15"/>
  <c r="D625" i="15"/>
  <c r="E625" i="15"/>
  <c r="A1226" i="15"/>
  <c r="D1125" i="15"/>
  <c r="E1125" i="15"/>
  <c r="A1826" i="15"/>
  <c r="D1725" i="15"/>
  <c r="E1725" i="15"/>
  <c r="A426" i="15"/>
  <c r="D325" i="15"/>
  <c r="E325" i="15"/>
  <c r="A226" i="15"/>
  <c r="D125" i="15"/>
  <c r="E125" i="15"/>
  <c r="A26" i="15"/>
  <c r="A126" i="15"/>
  <c r="D25" i="15"/>
  <c r="E25" i="15"/>
  <c r="A1026" i="15"/>
  <c r="D925" i="15"/>
  <c r="E925" i="15"/>
  <c r="A151" i="8"/>
  <c r="D163" i="8"/>
  <c r="A125" i="8"/>
  <c r="D137" i="8"/>
  <c r="A203" i="8"/>
  <c r="D215" i="8"/>
  <c r="A177" i="8"/>
  <c r="D189" i="8"/>
  <c r="A190" i="8"/>
  <c r="D202" i="8"/>
  <c r="A216" i="8"/>
  <c r="D228" i="8"/>
  <c r="E638" i="8"/>
  <c r="D638" i="8"/>
  <c r="A164" i="8"/>
  <c r="D176" i="8"/>
  <c r="A99" i="8"/>
  <c r="D111" i="8"/>
  <c r="A112" i="8"/>
  <c r="D124" i="8"/>
  <c r="A229" i="8"/>
  <c r="D241" i="8"/>
  <c r="A138" i="8"/>
  <c r="D150" i="8"/>
  <c r="E627" i="8"/>
  <c r="A639" i="8"/>
  <c r="A572" i="8"/>
  <c r="D572" i="8" s="1"/>
  <c r="E560" i="8"/>
  <c r="A616" i="8"/>
  <c r="D616" i="8" s="1"/>
  <c r="E604" i="8"/>
  <c r="A594" i="8"/>
  <c r="D594" i="8" s="1"/>
  <c r="E582" i="8"/>
  <c r="A528" i="8"/>
  <c r="D528" i="8" s="1"/>
  <c r="E516" i="8"/>
  <c r="A561" i="8"/>
  <c r="D561" i="8" s="1"/>
  <c r="E549" i="8"/>
  <c r="A605" i="8"/>
  <c r="D605" i="8" s="1"/>
  <c r="E593" i="8"/>
  <c r="A583" i="8"/>
  <c r="D583" i="8" s="1"/>
  <c r="E571" i="8"/>
  <c r="A539" i="8"/>
  <c r="D539" i="8" s="1"/>
  <c r="E527" i="8"/>
  <c r="A517" i="8"/>
  <c r="D517" i="8" s="1"/>
  <c r="E505" i="8"/>
  <c r="A550" i="8"/>
  <c r="D550" i="8" s="1"/>
  <c r="E538" i="8"/>
  <c r="C19" i="13" l="1"/>
  <c r="F24" i="23"/>
  <c r="I24" i="23"/>
  <c r="J24" i="23"/>
  <c r="H24" i="23"/>
  <c r="G24" i="23"/>
  <c r="A26" i="23"/>
  <c r="Q26" i="18"/>
  <c r="S26" i="18" s="1"/>
  <c r="S25" i="18"/>
  <c r="K25" i="18"/>
  <c r="F24" i="18"/>
  <c r="X26" i="18"/>
  <c r="W26" i="18"/>
  <c r="Y26" i="18"/>
  <c r="R25" i="18"/>
  <c r="AB25" i="18"/>
  <c r="A27" i="18"/>
  <c r="AA26" i="18"/>
  <c r="AC26" i="18" s="1"/>
  <c r="AD26" i="18"/>
  <c r="B26" i="18"/>
  <c r="M25" i="18" a="1"/>
  <c r="M25" i="18" s="1"/>
  <c r="D25" i="18" a="1"/>
  <c r="D25" i="18" s="1"/>
  <c r="C25" i="18" a="1"/>
  <c r="C25" i="18" s="1"/>
  <c r="H25" i="18" a="1"/>
  <c r="H25" i="18" s="1"/>
  <c r="G25" i="18" a="1"/>
  <c r="G25" i="18" s="1"/>
  <c r="E25" i="18" a="1"/>
  <c r="E25" i="18" s="1"/>
  <c r="I25" i="18" a="1"/>
  <c r="I25" i="18" s="1"/>
  <c r="J25" i="18" a="1"/>
  <c r="J25" i="18" s="1"/>
  <c r="L25" i="18" a="1"/>
  <c r="L25" i="18" s="1"/>
  <c r="N26" i="18"/>
  <c r="U26" i="18"/>
  <c r="C20" i="13"/>
  <c r="B2026" i="15"/>
  <c r="E1925" i="15"/>
  <c r="D1925" i="15"/>
  <c r="B26" i="15"/>
  <c r="B126" i="15"/>
  <c r="B227" i="15" s="1"/>
  <c r="B328" i="15" s="1"/>
  <c r="B429" i="15" s="1"/>
  <c r="B530" i="15" s="1"/>
  <c r="B631" i="15" s="1"/>
  <c r="B732" i="15" s="1"/>
  <c r="B833" i="15" s="1"/>
  <c r="B934" i="15" s="1"/>
  <c r="B1035" i="15" s="1"/>
  <c r="B1136" i="15" s="1"/>
  <c r="B1237" i="15" s="1"/>
  <c r="B1338" i="15" s="1"/>
  <c r="B1439" i="15" s="1"/>
  <c r="B1540" i="15" s="1"/>
  <c r="B1641" i="15" s="1"/>
  <c r="B1742" i="15" s="1"/>
  <c r="B1843" i="15" s="1"/>
  <c r="B1944" i="15" s="1"/>
  <c r="B2045" i="15" s="1"/>
  <c r="B2146" i="15" s="1"/>
  <c r="B2247" i="15" s="1"/>
  <c r="B2348" i="15" s="1"/>
  <c r="B2449" i="15" s="1"/>
  <c r="B2550" i="15" s="1"/>
  <c r="B2651" i="15" s="1"/>
  <c r="B2752" i="15" s="1"/>
  <c r="B2853" i="15" s="1"/>
  <c r="B2954" i="15" s="1"/>
  <c r="B3055" i="15" s="1"/>
  <c r="B3156" i="15" s="1"/>
  <c r="B3257" i="15" s="1"/>
  <c r="B3358" i="15" s="1"/>
  <c r="B3459" i="15" s="1"/>
  <c r="B3560" i="15" s="1"/>
  <c r="B3661" i="15" s="1"/>
  <c r="B3762" i="15" s="1"/>
  <c r="A527" i="15"/>
  <c r="D426" i="15"/>
  <c r="E426" i="15"/>
  <c r="A1227" i="15"/>
  <c r="D1126" i="15"/>
  <c r="E1126" i="15"/>
  <c r="A627" i="15"/>
  <c r="D526" i="15"/>
  <c r="E526" i="15"/>
  <c r="A427" i="15"/>
  <c r="D326" i="15"/>
  <c r="E326" i="15"/>
  <c r="A1927" i="15"/>
  <c r="D1826" i="15"/>
  <c r="E1826" i="15"/>
  <c r="A727" i="15"/>
  <c r="D626" i="15"/>
  <c r="E626" i="15"/>
  <c r="A1527" i="15"/>
  <c r="D1426" i="15"/>
  <c r="E1426" i="15"/>
  <c r="A1427" i="15"/>
  <c r="D1326" i="15"/>
  <c r="E1326" i="15"/>
  <c r="A227" i="15"/>
  <c r="D126" i="15"/>
  <c r="E126" i="15"/>
  <c r="A1127" i="15"/>
  <c r="D1026" i="15"/>
  <c r="E1026" i="15"/>
  <c r="A27" i="15"/>
  <c r="A127" i="15"/>
  <c r="D26" i="15"/>
  <c r="E26" i="15"/>
  <c r="A1327" i="15"/>
  <c r="D1226" i="15"/>
  <c r="E1226" i="15"/>
  <c r="A1727" i="15"/>
  <c r="D1626" i="15"/>
  <c r="E1626" i="15"/>
  <c r="A2027" i="15"/>
  <c r="D1926" i="15"/>
  <c r="E1926" i="15"/>
  <c r="A1827" i="15"/>
  <c r="D1726" i="15"/>
  <c r="E1726" i="15"/>
  <c r="A327" i="15"/>
  <c r="D226" i="15"/>
  <c r="E226" i="15"/>
  <c r="A827" i="15"/>
  <c r="D726" i="15"/>
  <c r="E726" i="15"/>
  <c r="A927" i="15"/>
  <c r="D826" i="15"/>
  <c r="E826" i="15"/>
  <c r="A1027" i="15"/>
  <c r="D926" i="15"/>
  <c r="E926" i="15"/>
  <c r="A1627" i="15"/>
  <c r="D1526" i="15"/>
  <c r="E1526" i="15"/>
  <c r="A217" i="8"/>
  <c r="D229" i="8"/>
  <c r="A178" i="8"/>
  <c r="D190" i="8"/>
  <c r="A204" i="8"/>
  <c r="D216" i="8"/>
  <c r="A100" i="8"/>
  <c r="D112" i="8"/>
  <c r="A165" i="8"/>
  <c r="D177" i="8"/>
  <c r="A126" i="8"/>
  <c r="D138" i="8"/>
  <c r="A87" i="8"/>
  <c r="D99" i="8"/>
  <c r="A191" i="8"/>
  <c r="D203" i="8"/>
  <c r="A152" i="8"/>
  <c r="D164" i="8"/>
  <c r="A113" i="8"/>
  <c r="D125" i="8"/>
  <c r="E639" i="8"/>
  <c r="D639" i="8"/>
  <c r="A139" i="8"/>
  <c r="D151" i="8"/>
  <c r="A573" i="8"/>
  <c r="D573" i="8" s="1"/>
  <c r="E561" i="8"/>
  <c r="A540" i="8"/>
  <c r="D540" i="8" s="1"/>
  <c r="E528" i="8"/>
  <c r="A562" i="8"/>
  <c r="D562" i="8" s="1"/>
  <c r="E550" i="8"/>
  <c r="A551" i="8"/>
  <c r="D551" i="8" s="1"/>
  <c r="E539" i="8"/>
  <c r="A628" i="8"/>
  <c r="D628" i="8" s="1"/>
  <c r="E616" i="8"/>
  <c r="A595" i="8"/>
  <c r="D595" i="8" s="1"/>
  <c r="E583" i="8"/>
  <c r="A584" i="8"/>
  <c r="D584" i="8" s="1"/>
  <c r="E572" i="8"/>
  <c r="A529" i="8"/>
  <c r="D529" i="8" s="1"/>
  <c r="E517" i="8"/>
  <c r="A606" i="8"/>
  <c r="D606" i="8" s="1"/>
  <c r="E594" i="8"/>
  <c r="A617" i="8"/>
  <c r="D617" i="8" s="1"/>
  <c r="E605" i="8"/>
  <c r="J25" i="23" l="1"/>
  <c r="I25" i="23"/>
  <c r="H25" i="23"/>
  <c r="G25" i="23"/>
  <c r="F25" i="23"/>
  <c r="A27" i="23"/>
  <c r="I21" i="15"/>
  <c r="U27" i="18"/>
  <c r="N27" i="18"/>
  <c r="R26" i="18"/>
  <c r="T26" i="18" s="1"/>
  <c r="T25" i="18"/>
  <c r="K26" i="18"/>
  <c r="Y27" i="18"/>
  <c r="X27" i="18"/>
  <c r="W27" i="18"/>
  <c r="F25" i="18"/>
  <c r="Z27" i="18"/>
  <c r="B27" i="18"/>
  <c r="C26" i="18" a="1"/>
  <c r="C26" i="18" s="1"/>
  <c r="D26" i="18" a="1"/>
  <c r="D26" i="18" s="1"/>
  <c r="H26" i="18" a="1"/>
  <c r="H26" i="18" s="1"/>
  <c r="G26" i="18" a="1"/>
  <c r="G26" i="18" s="1"/>
  <c r="E26" i="18" a="1"/>
  <c r="E26" i="18" s="1"/>
  <c r="I26" i="18" a="1"/>
  <c r="I26" i="18" s="1"/>
  <c r="L26" i="18" a="1"/>
  <c r="L26" i="18" s="1"/>
  <c r="M26" i="18" a="1"/>
  <c r="M26" i="18" s="1"/>
  <c r="J26" i="18" a="1"/>
  <c r="J26" i="18" s="1"/>
  <c r="A28" i="18"/>
  <c r="AD27" i="18"/>
  <c r="AA27" i="18"/>
  <c r="AC27" i="18" s="1"/>
  <c r="Q27" i="18"/>
  <c r="P27" i="18"/>
  <c r="P28" i="18" s="1"/>
  <c r="AB26" i="18"/>
  <c r="O27" i="18"/>
  <c r="O28" i="18" s="1"/>
  <c r="B27" i="15"/>
  <c r="B127" i="15"/>
  <c r="B228" i="15" s="1"/>
  <c r="B329" i="15" s="1"/>
  <c r="B430" i="15" s="1"/>
  <c r="B531" i="15" s="1"/>
  <c r="B632" i="15" s="1"/>
  <c r="B733" i="15" s="1"/>
  <c r="B834" i="15" s="1"/>
  <c r="B935" i="15" s="1"/>
  <c r="B1036" i="15" s="1"/>
  <c r="B1137" i="15" s="1"/>
  <c r="B1238" i="15" s="1"/>
  <c r="B1339" i="15" s="1"/>
  <c r="B1440" i="15" s="1"/>
  <c r="B1541" i="15" s="1"/>
  <c r="B1642" i="15" s="1"/>
  <c r="B1743" i="15" s="1"/>
  <c r="B1844" i="15" s="1"/>
  <c r="B1945" i="15" s="1"/>
  <c r="B2046" i="15" s="1"/>
  <c r="B2147" i="15" s="1"/>
  <c r="B2248" i="15" s="1"/>
  <c r="B2349" i="15" s="1"/>
  <c r="B2450" i="15" s="1"/>
  <c r="B2551" i="15" s="1"/>
  <c r="B2652" i="15" s="1"/>
  <c r="B2753" i="15" s="1"/>
  <c r="B2854" i="15" s="1"/>
  <c r="B2955" i="15" s="1"/>
  <c r="B3056" i="15" s="1"/>
  <c r="B3157" i="15" s="1"/>
  <c r="B3258" i="15" s="1"/>
  <c r="B3359" i="15" s="1"/>
  <c r="B3460" i="15" s="1"/>
  <c r="B3561" i="15" s="1"/>
  <c r="B3662" i="15" s="1"/>
  <c r="B3763" i="15" s="1"/>
  <c r="B2127" i="15"/>
  <c r="D2026" i="15"/>
  <c r="I22" i="15" s="1"/>
  <c r="E2026" i="15"/>
  <c r="A1728" i="15"/>
  <c r="D1627" i="15"/>
  <c r="E1627" i="15"/>
  <c r="A428" i="15"/>
  <c r="D327" i="15"/>
  <c r="E327" i="15"/>
  <c r="A1428" i="15"/>
  <c r="D1327" i="15"/>
  <c r="E1327" i="15"/>
  <c r="A1528" i="15"/>
  <c r="D1427" i="15"/>
  <c r="E1427" i="15"/>
  <c r="A528" i="15"/>
  <c r="D427" i="15"/>
  <c r="E427" i="15"/>
  <c r="A1128" i="15"/>
  <c r="D1027" i="15"/>
  <c r="E1027" i="15"/>
  <c r="A1928" i="15"/>
  <c r="D1827" i="15"/>
  <c r="E1827" i="15"/>
  <c r="A228" i="15"/>
  <c r="D127" i="15"/>
  <c r="E127" i="15"/>
  <c r="A28" i="15"/>
  <c r="A128" i="15"/>
  <c r="D27" i="15"/>
  <c r="E27" i="15"/>
  <c r="A1628" i="15"/>
  <c r="D1527" i="15"/>
  <c r="E1527" i="15"/>
  <c r="A728" i="15"/>
  <c r="D627" i="15"/>
  <c r="E627" i="15"/>
  <c r="A1028" i="15"/>
  <c r="D927" i="15"/>
  <c r="E927" i="15"/>
  <c r="A2128" i="15"/>
  <c r="D2027" i="15"/>
  <c r="E2027" i="15"/>
  <c r="A1228" i="15"/>
  <c r="D1127" i="15"/>
  <c r="E1127" i="15"/>
  <c r="A828" i="15"/>
  <c r="D727" i="15"/>
  <c r="E727" i="15"/>
  <c r="A1328" i="15"/>
  <c r="D1227" i="15"/>
  <c r="E1227" i="15"/>
  <c r="A928" i="15"/>
  <c r="D827" i="15"/>
  <c r="E827" i="15"/>
  <c r="A1828" i="15"/>
  <c r="D1727" i="15"/>
  <c r="E1727" i="15"/>
  <c r="A328" i="15"/>
  <c r="D227" i="15"/>
  <c r="E227" i="15"/>
  <c r="A2028" i="15"/>
  <c r="D1927" i="15"/>
  <c r="E1927" i="15"/>
  <c r="A628" i="15"/>
  <c r="D527" i="15"/>
  <c r="E527" i="15"/>
  <c r="A153" i="8"/>
  <c r="D165" i="8"/>
  <c r="A114" i="8"/>
  <c r="D126" i="8"/>
  <c r="A101" i="8"/>
  <c r="D113" i="8"/>
  <c r="A88" i="8"/>
  <c r="D100" i="8"/>
  <c r="A140" i="8"/>
  <c r="D152" i="8"/>
  <c r="A192" i="8"/>
  <c r="D204" i="8"/>
  <c r="A179" i="8"/>
  <c r="D191" i="8"/>
  <c r="A166" i="8"/>
  <c r="D178" i="8"/>
  <c r="A127" i="8"/>
  <c r="D139" i="8"/>
  <c r="A75" i="8"/>
  <c r="D87" i="8"/>
  <c r="A205" i="8"/>
  <c r="D217" i="8"/>
  <c r="A607" i="8"/>
  <c r="D607" i="8" s="1"/>
  <c r="E595" i="8"/>
  <c r="A640" i="8"/>
  <c r="E628" i="8"/>
  <c r="A563" i="8"/>
  <c r="D563" i="8" s="1"/>
  <c r="E551" i="8"/>
  <c r="A574" i="8"/>
  <c r="D574" i="8" s="1"/>
  <c r="E562" i="8"/>
  <c r="A541" i="8"/>
  <c r="D541" i="8" s="1"/>
  <c r="E529" i="8"/>
  <c r="A552" i="8"/>
  <c r="D552" i="8" s="1"/>
  <c r="E540" i="8"/>
  <c r="A629" i="8"/>
  <c r="D629" i="8" s="1"/>
  <c r="E617" i="8"/>
  <c r="A618" i="8"/>
  <c r="D618" i="8" s="1"/>
  <c r="E606" i="8"/>
  <c r="A596" i="8"/>
  <c r="D596" i="8" s="1"/>
  <c r="E584" i="8"/>
  <c r="A585" i="8"/>
  <c r="D585" i="8" s="1"/>
  <c r="E573" i="8"/>
  <c r="C21" i="13" l="1"/>
  <c r="G26" i="23"/>
  <c r="F26" i="23"/>
  <c r="J26" i="23"/>
  <c r="H26" i="23"/>
  <c r="I26" i="23"/>
  <c r="A28" i="23"/>
  <c r="Q28" i="18"/>
  <c r="S28" i="18" s="1"/>
  <c r="S27" i="18"/>
  <c r="K27" i="18"/>
  <c r="F26" i="18"/>
  <c r="W28" i="18"/>
  <c r="X28" i="18"/>
  <c r="Z28" i="18"/>
  <c r="Y28" i="18"/>
  <c r="R27" i="18"/>
  <c r="A29" i="18"/>
  <c r="AD28" i="18"/>
  <c r="AA28" i="18"/>
  <c r="AC28" i="18" s="1"/>
  <c r="B28" i="18"/>
  <c r="D27" i="18" a="1"/>
  <c r="D27" i="18" s="1"/>
  <c r="G27" i="18" a="1"/>
  <c r="G27" i="18" s="1"/>
  <c r="L27" i="18" a="1"/>
  <c r="L27" i="18" s="1"/>
  <c r="H27" i="18" a="1"/>
  <c r="H27" i="18" s="1"/>
  <c r="E27" i="18" a="1"/>
  <c r="E27" i="18" s="1"/>
  <c r="I27" i="18" a="1"/>
  <c r="I27" i="18" s="1"/>
  <c r="J27" i="18" a="1"/>
  <c r="J27" i="18" s="1"/>
  <c r="C27" i="18" a="1"/>
  <c r="C27" i="18" s="1"/>
  <c r="M27" i="18" a="1"/>
  <c r="M27" i="18" s="1"/>
  <c r="N28" i="18"/>
  <c r="U28" i="18"/>
  <c r="AB27" i="18"/>
  <c r="C22" i="13"/>
  <c r="B2228" i="15"/>
  <c r="E2127" i="15"/>
  <c r="D2127" i="15"/>
  <c r="B28" i="15"/>
  <c r="B128" i="15"/>
  <c r="B229" i="15" s="1"/>
  <c r="B330" i="15" s="1"/>
  <c r="B431" i="15" s="1"/>
  <c r="B532" i="15" s="1"/>
  <c r="B633" i="15" s="1"/>
  <c r="B734" i="15" s="1"/>
  <c r="B835" i="15" s="1"/>
  <c r="B936" i="15" s="1"/>
  <c r="B1037" i="15" s="1"/>
  <c r="B1138" i="15" s="1"/>
  <c r="B1239" i="15" s="1"/>
  <c r="B1340" i="15" s="1"/>
  <c r="B1441" i="15" s="1"/>
  <c r="B1542" i="15" s="1"/>
  <c r="B1643" i="15" s="1"/>
  <c r="B1744" i="15" s="1"/>
  <c r="B1845" i="15" s="1"/>
  <c r="B1946" i="15" s="1"/>
  <c r="B2047" i="15" s="1"/>
  <c r="B2148" i="15" s="1"/>
  <c r="B2249" i="15" s="1"/>
  <c r="B2350" i="15" s="1"/>
  <c r="B2451" i="15" s="1"/>
  <c r="B2552" i="15" s="1"/>
  <c r="B2653" i="15" s="1"/>
  <c r="B2754" i="15" s="1"/>
  <c r="B2855" i="15" s="1"/>
  <c r="B2956" i="15" s="1"/>
  <c r="B3057" i="15" s="1"/>
  <c r="B3158" i="15" s="1"/>
  <c r="B3259" i="15" s="1"/>
  <c r="B3360" i="15" s="1"/>
  <c r="B3461" i="15" s="1"/>
  <c r="B3562" i="15" s="1"/>
  <c r="B3663" i="15" s="1"/>
  <c r="B3764" i="15" s="1"/>
  <c r="A2129" i="15"/>
  <c r="D2028" i="15"/>
  <c r="E2028" i="15"/>
  <c r="A1429" i="15"/>
  <c r="D1328" i="15"/>
  <c r="E1328" i="15"/>
  <c r="A1129" i="15"/>
  <c r="D1028" i="15"/>
  <c r="E1028" i="15"/>
  <c r="A329" i="15"/>
  <c r="D228" i="15"/>
  <c r="E228" i="15"/>
  <c r="A1629" i="15"/>
  <c r="D1528" i="15"/>
  <c r="E1528" i="15"/>
  <c r="A429" i="15"/>
  <c r="D328" i="15"/>
  <c r="E328" i="15"/>
  <c r="A929" i="15"/>
  <c r="D828" i="15"/>
  <c r="E828" i="15"/>
  <c r="A829" i="15"/>
  <c r="D728" i="15"/>
  <c r="E728" i="15"/>
  <c r="A2029" i="15"/>
  <c r="D1928" i="15"/>
  <c r="E1928" i="15"/>
  <c r="A1529" i="15"/>
  <c r="D1428" i="15"/>
  <c r="E1428" i="15"/>
  <c r="A1929" i="15"/>
  <c r="D1828" i="15"/>
  <c r="E1828" i="15"/>
  <c r="A1329" i="15"/>
  <c r="D1228" i="15"/>
  <c r="E1228" i="15"/>
  <c r="A1729" i="15"/>
  <c r="D1628" i="15"/>
  <c r="E1628" i="15"/>
  <c r="A1229" i="15"/>
  <c r="D1128" i="15"/>
  <c r="E1128" i="15"/>
  <c r="A529" i="15"/>
  <c r="D428" i="15"/>
  <c r="E428" i="15"/>
  <c r="A729" i="15"/>
  <c r="D628" i="15"/>
  <c r="E628" i="15"/>
  <c r="A1029" i="15"/>
  <c r="D928" i="15"/>
  <c r="E928" i="15"/>
  <c r="A2229" i="15"/>
  <c r="D2128" i="15"/>
  <c r="E2128" i="15"/>
  <c r="A229" i="15"/>
  <c r="D128" i="15"/>
  <c r="E128" i="15"/>
  <c r="A29" i="15"/>
  <c r="A129" i="15"/>
  <c r="D28" i="15"/>
  <c r="E28" i="15"/>
  <c r="A629" i="15"/>
  <c r="D528" i="15"/>
  <c r="E528" i="15"/>
  <c r="A1829" i="15"/>
  <c r="D1728" i="15"/>
  <c r="E1728" i="15"/>
  <c r="A180" i="8"/>
  <c r="D192" i="8"/>
  <c r="A128" i="8"/>
  <c r="D140" i="8"/>
  <c r="A193" i="8"/>
  <c r="D205" i="8"/>
  <c r="A63" i="8"/>
  <c r="D75" i="8"/>
  <c r="A76" i="8"/>
  <c r="D88" i="8"/>
  <c r="A115" i="8"/>
  <c r="D127" i="8"/>
  <c r="A89" i="8"/>
  <c r="D101" i="8"/>
  <c r="A154" i="8"/>
  <c r="D166" i="8"/>
  <c r="A102" i="8"/>
  <c r="D114" i="8"/>
  <c r="E640" i="8"/>
  <c r="D640" i="8"/>
  <c r="A167" i="8"/>
  <c r="D179" i="8"/>
  <c r="A141" i="8"/>
  <c r="D153" i="8"/>
  <c r="A564" i="8"/>
  <c r="D564" i="8" s="1"/>
  <c r="E552" i="8"/>
  <c r="A553" i="8"/>
  <c r="D553" i="8" s="1"/>
  <c r="E541" i="8"/>
  <c r="A586" i="8"/>
  <c r="D586" i="8" s="1"/>
  <c r="E574" i="8"/>
  <c r="A608" i="8"/>
  <c r="D608" i="8" s="1"/>
  <c r="E596" i="8"/>
  <c r="A575" i="8"/>
  <c r="D575" i="8" s="1"/>
  <c r="E563" i="8"/>
  <c r="E618" i="8"/>
  <c r="A630" i="8"/>
  <c r="D630" i="8" s="1"/>
  <c r="A597" i="8"/>
  <c r="D597" i="8" s="1"/>
  <c r="E585" i="8"/>
  <c r="E629" i="8"/>
  <c r="A641" i="8"/>
  <c r="A619" i="8"/>
  <c r="D619" i="8" s="1"/>
  <c r="E607" i="8"/>
  <c r="J27" i="23" l="1"/>
  <c r="I27" i="23"/>
  <c r="F27" i="23"/>
  <c r="H27" i="23"/>
  <c r="G27" i="23"/>
  <c r="A29" i="23"/>
  <c r="I23" i="15"/>
  <c r="U29" i="18"/>
  <c r="N29" i="18"/>
  <c r="R28" i="18"/>
  <c r="T28" i="18" s="1"/>
  <c r="T27" i="18"/>
  <c r="Y29" i="18"/>
  <c r="K28" i="18"/>
  <c r="Z29" i="18"/>
  <c r="W29" i="18"/>
  <c r="X29" i="18"/>
  <c r="F27" i="18"/>
  <c r="AB28" i="18"/>
  <c r="B29" i="18"/>
  <c r="G28" i="18" a="1"/>
  <c r="G28" i="18" s="1"/>
  <c r="H28" i="18" a="1"/>
  <c r="H28" i="18" s="1"/>
  <c r="E28" i="18" a="1"/>
  <c r="E28" i="18" s="1"/>
  <c r="D28" i="18" a="1"/>
  <c r="D28" i="18" s="1"/>
  <c r="I28" i="18" a="1"/>
  <c r="I28" i="18" s="1"/>
  <c r="J28" i="18" a="1"/>
  <c r="J28" i="18" s="1"/>
  <c r="C28" i="18" a="1"/>
  <c r="C28" i="18" s="1"/>
  <c r="L28" i="18" a="1"/>
  <c r="L28" i="18" s="1"/>
  <c r="M28" i="18" a="1"/>
  <c r="M28" i="18" s="1"/>
  <c r="A30" i="18"/>
  <c r="AD29" i="18"/>
  <c r="AA29" i="18"/>
  <c r="AC29" i="18" s="1"/>
  <c r="O29" i="18"/>
  <c r="Q29" i="18"/>
  <c r="P29" i="18"/>
  <c r="B29" i="15"/>
  <c r="B129" i="15"/>
  <c r="B230" i="15" s="1"/>
  <c r="B331" i="15" s="1"/>
  <c r="B432" i="15" s="1"/>
  <c r="B533" i="15" s="1"/>
  <c r="B634" i="15" s="1"/>
  <c r="B735" i="15" s="1"/>
  <c r="B836" i="15" s="1"/>
  <c r="B937" i="15" s="1"/>
  <c r="B1038" i="15" s="1"/>
  <c r="B1139" i="15" s="1"/>
  <c r="B1240" i="15" s="1"/>
  <c r="B1341" i="15" s="1"/>
  <c r="B1442" i="15" s="1"/>
  <c r="B1543" i="15" s="1"/>
  <c r="B1644" i="15" s="1"/>
  <c r="B1745" i="15" s="1"/>
  <c r="B1846" i="15" s="1"/>
  <c r="B1947" i="15" s="1"/>
  <c r="B2048" i="15" s="1"/>
  <c r="B2149" i="15" s="1"/>
  <c r="B2250" i="15" s="1"/>
  <c r="B2351" i="15" s="1"/>
  <c r="B2452" i="15" s="1"/>
  <c r="B2553" i="15" s="1"/>
  <c r="B2654" i="15" s="1"/>
  <c r="B2755" i="15" s="1"/>
  <c r="B2856" i="15" s="1"/>
  <c r="B2957" i="15" s="1"/>
  <c r="B3058" i="15" s="1"/>
  <c r="B3159" i="15" s="1"/>
  <c r="B3260" i="15" s="1"/>
  <c r="B3361" i="15" s="1"/>
  <c r="B3462" i="15" s="1"/>
  <c r="B3563" i="15" s="1"/>
  <c r="B3664" i="15" s="1"/>
  <c r="B3765" i="15" s="1"/>
  <c r="B2329" i="15"/>
  <c r="E2228" i="15"/>
  <c r="D2228" i="15"/>
  <c r="A230" i="15"/>
  <c r="D129" i="15"/>
  <c r="E129" i="15"/>
  <c r="A30" i="15"/>
  <c r="A130" i="15"/>
  <c r="D29" i="15"/>
  <c r="E29" i="15"/>
  <c r="A830" i="15"/>
  <c r="D729" i="15"/>
  <c r="E729" i="15"/>
  <c r="A1430" i="15"/>
  <c r="D1329" i="15"/>
  <c r="E1329" i="15"/>
  <c r="A930" i="15"/>
  <c r="D829" i="15"/>
  <c r="E829" i="15"/>
  <c r="A430" i="15"/>
  <c r="D329" i="15"/>
  <c r="E329" i="15"/>
  <c r="A330" i="15"/>
  <c r="D229" i="15"/>
  <c r="E229" i="15"/>
  <c r="A630" i="15"/>
  <c r="D529" i="15"/>
  <c r="E529" i="15"/>
  <c r="A2030" i="15"/>
  <c r="D1929" i="15"/>
  <c r="E1929" i="15"/>
  <c r="A1030" i="15"/>
  <c r="D929" i="15"/>
  <c r="E929" i="15"/>
  <c r="A1230" i="15"/>
  <c r="D1129" i="15"/>
  <c r="E1129" i="15"/>
  <c r="A1930" i="15"/>
  <c r="D1829" i="15"/>
  <c r="E1829" i="15"/>
  <c r="A2330" i="15"/>
  <c r="D2229" i="15"/>
  <c r="E2229" i="15"/>
  <c r="A1330" i="15"/>
  <c r="D1229" i="15"/>
  <c r="E1229" i="15"/>
  <c r="A1630" i="15"/>
  <c r="D1529" i="15"/>
  <c r="E1529" i="15"/>
  <c r="A530" i="15"/>
  <c r="D429" i="15"/>
  <c r="E429" i="15"/>
  <c r="A1530" i="15"/>
  <c r="D1429" i="15"/>
  <c r="E1429" i="15"/>
  <c r="A730" i="15"/>
  <c r="D629" i="15"/>
  <c r="E629" i="15"/>
  <c r="A1130" i="15"/>
  <c r="D1029" i="15"/>
  <c r="E1029" i="15"/>
  <c r="A1830" i="15"/>
  <c r="D1729" i="15"/>
  <c r="E1729" i="15"/>
  <c r="A2130" i="15"/>
  <c r="D2029" i="15"/>
  <c r="E2029" i="15"/>
  <c r="A1730" i="15"/>
  <c r="D1629" i="15"/>
  <c r="E1629" i="15"/>
  <c r="A2230" i="15"/>
  <c r="D2129" i="15"/>
  <c r="E2129" i="15"/>
  <c r="A129" i="8"/>
  <c r="D141" i="8"/>
  <c r="A103" i="8"/>
  <c r="D115" i="8"/>
  <c r="A51" i="8"/>
  <c r="D63" i="8"/>
  <c r="A155" i="8"/>
  <c r="D167" i="8"/>
  <c r="A90" i="8"/>
  <c r="D102" i="8"/>
  <c r="A181" i="8"/>
  <c r="D193" i="8"/>
  <c r="E641" i="8"/>
  <c r="D641" i="8"/>
  <c r="A142" i="8"/>
  <c r="D154" i="8"/>
  <c r="A116" i="8"/>
  <c r="D128" i="8"/>
  <c r="A64" i="8"/>
  <c r="D76" i="8"/>
  <c r="A77" i="8"/>
  <c r="D89" i="8"/>
  <c r="A168" i="8"/>
  <c r="D180" i="8"/>
  <c r="A620" i="8"/>
  <c r="D620" i="8" s="1"/>
  <c r="E608" i="8"/>
  <c r="E619" i="8"/>
  <c r="A631" i="8"/>
  <c r="D631" i="8" s="1"/>
  <c r="A598" i="8"/>
  <c r="D598" i="8" s="1"/>
  <c r="E586" i="8"/>
  <c r="A565" i="8"/>
  <c r="D565" i="8" s="1"/>
  <c r="E553" i="8"/>
  <c r="A642" i="8"/>
  <c r="E630" i="8"/>
  <c r="A587" i="8"/>
  <c r="D587" i="8" s="1"/>
  <c r="E575" i="8"/>
  <c r="A609" i="8"/>
  <c r="D609" i="8" s="1"/>
  <c r="E597" i="8"/>
  <c r="A576" i="8"/>
  <c r="D576" i="8" s="1"/>
  <c r="E564" i="8"/>
  <c r="C23" i="13" l="1"/>
  <c r="I28" i="23"/>
  <c r="H28" i="23"/>
  <c r="G28" i="23"/>
  <c r="F28" i="23"/>
  <c r="J28" i="23"/>
  <c r="A30" i="23"/>
  <c r="I24" i="15"/>
  <c r="P30" i="18"/>
  <c r="Q30" i="18"/>
  <c r="S30" i="18" s="1"/>
  <c r="S29" i="18"/>
  <c r="O30" i="18"/>
  <c r="K29" i="18"/>
  <c r="F28" i="18"/>
  <c r="W30" i="18"/>
  <c r="X30" i="18"/>
  <c r="Z30" i="18"/>
  <c r="Y30" i="18"/>
  <c r="R29" i="18"/>
  <c r="A31" i="18"/>
  <c r="AD30" i="18"/>
  <c r="AA30" i="18"/>
  <c r="AC30" i="18" s="1"/>
  <c r="B30" i="18"/>
  <c r="H29" i="18" a="1"/>
  <c r="H29" i="18" s="1"/>
  <c r="E29" i="18" a="1"/>
  <c r="E29" i="18" s="1"/>
  <c r="I29" i="18" a="1"/>
  <c r="I29" i="18" s="1"/>
  <c r="J29" i="18" a="1"/>
  <c r="J29" i="18" s="1"/>
  <c r="C29" i="18" a="1"/>
  <c r="C29" i="18" s="1"/>
  <c r="L29" i="18" a="1"/>
  <c r="L29" i="18" s="1"/>
  <c r="M29" i="18" a="1"/>
  <c r="M29" i="18" s="1"/>
  <c r="D29" i="18" a="1"/>
  <c r="D29" i="18" s="1"/>
  <c r="G29" i="18" a="1"/>
  <c r="G29" i="18" s="1"/>
  <c r="N30" i="18"/>
  <c r="U30" i="18"/>
  <c r="AB29" i="18"/>
  <c r="B2430" i="15"/>
  <c r="E2329" i="15"/>
  <c r="D2329" i="15"/>
  <c r="B30" i="15"/>
  <c r="B130" i="15"/>
  <c r="B231" i="15" s="1"/>
  <c r="B332" i="15" s="1"/>
  <c r="B433" i="15" s="1"/>
  <c r="B534" i="15" s="1"/>
  <c r="B635" i="15" s="1"/>
  <c r="B736" i="15" s="1"/>
  <c r="B837" i="15" s="1"/>
  <c r="B938" i="15" s="1"/>
  <c r="B1039" i="15" s="1"/>
  <c r="B1140" i="15" s="1"/>
  <c r="B1241" i="15" s="1"/>
  <c r="B1342" i="15" s="1"/>
  <c r="B1443" i="15" s="1"/>
  <c r="B1544" i="15" s="1"/>
  <c r="B1645" i="15" s="1"/>
  <c r="B1746" i="15" s="1"/>
  <c r="B1847" i="15" s="1"/>
  <c r="B1948" i="15" s="1"/>
  <c r="B2049" i="15" s="1"/>
  <c r="B2150" i="15" s="1"/>
  <c r="B2251" i="15" s="1"/>
  <c r="B2352" i="15" s="1"/>
  <c r="B2453" i="15" s="1"/>
  <c r="B2554" i="15" s="1"/>
  <c r="B2655" i="15" s="1"/>
  <c r="B2756" i="15" s="1"/>
  <c r="B2857" i="15" s="1"/>
  <c r="B2958" i="15" s="1"/>
  <c r="B3059" i="15" s="1"/>
  <c r="B3160" i="15" s="1"/>
  <c r="B3261" i="15" s="1"/>
  <c r="B3362" i="15" s="1"/>
  <c r="B3463" i="15" s="1"/>
  <c r="B3564" i="15" s="1"/>
  <c r="B3665" i="15" s="1"/>
  <c r="B3766" i="15" s="1"/>
  <c r="A1931" i="15"/>
  <c r="D1830" i="15"/>
  <c r="E1830" i="15"/>
  <c r="A631" i="15"/>
  <c r="D530" i="15"/>
  <c r="E530" i="15"/>
  <c r="A2031" i="15"/>
  <c r="D1930" i="15"/>
  <c r="E1930" i="15"/>
  <c r="A731" i="15"/>
  <c r="D630" i="15"/>
  <c r="E630" i="15"/>
  <c r="A1531" i="15"/>
  <c r="D1430" i="15"/>
  <c r="E1430" i="15"/>
  <c r="A2331" i="15"/>
  <c r="D2230" i="15"/>
  <c r="E2230" i="15"/>
  <c r="A1231" i="15"/>
  <c r="D1130" i="15"/>
  <c r="E1130" i="15"/>
  <c r="A1731" i="15"/>
  <c r="D1630" i="15"/>
  <c r="E1630" i="15"/>
  <c r="A1331" i="15"/>
  <c r="D1230" i="15"/>
  <c r="E1230" i="15"/>
  <c r="A431" i="15"/>
  <c r="D330" i="15"/>
  <c r="E330" i="15"/>
  <c r="A931" i="15"/>
  <c r="D830" i="15"/>
  <c r="E830" i="15"/>
  <c r="A1831" i="15"/>
  <c r="D1730" i="15"/>
  <c r="E1730" i="15"/>
  <c r="A831" i="15"/>
  <c r="D730" i="15"/>
  <c r="E730" i="15"/>
  <c r="A1431" i="15"/>
  <c r="D1330" i="15"/>
  <c r="E1330" i="15"/>
  <c r="A1131" i="15"/>
  <c r="D1030" i="15"/>
  <c r="E1030" i="15"/>
  <c r="A531" i="15"/>
  <c r="D430" i="15"/>
  <c r="E430" i="15"/>
  <c r="A231" i="15"/>
  <c r="D130" i="15"/>
  <c r="E130" i="15"/>
  <c r="A31" i="15"/>
  <c r="A131" i="15"/>
  <c r="D30" i="15"/>
  <c r="E30" i="15"/>
  <c r="A2231" i="15"/>
  <c r="D2130" i="15"/>
  <c r="E2130" i="15"/>
  <c r="A1631" i="15"/>
  <c r="D1530" i="15"/>
  <c r="E1530" i="15"/>
  <c r="A2431" i="15"/>
  <c r="D2330" i="15"/>
  <c r="E2330" i="15"/>
  <c r="A2131" i="15"/>
  <c r="D2030" i="15"/>
  <c r="E2030" i="15"/>
  <c r="A1031" i="15"/>
  <c r="D930" i="15"/>
  <c r="E930" i="15"/>
  <c r="A331" i="15"/>
  <c r="D230" i="15"/>
  <c r="E230" i="15"/>
  <c r="A156" i="8"/>
  <c r="D168" i="8"/>
  <c r="A169" i="8"/>
  <c r="D181" i="8"/>
  <c r="A65" i="8"/>
  <c r="D77" i="8"/>
  <c r="A52" i="8"/>
  <c r="D64" i="8"/>
  <c r="A143" i="8"/>
  <c r="D155" i="8"/>
  <c r="E642" i="8"/>
  <c r="D642" i="8"/>
  <c r="A104" i="8"/>
  <c r="D116" i="8"/>
  <c r="A39" i="8"/>
  <c r="D51" i="8"/>
  <c r="A130" i="8"/>
  <c r="D142" i="8"/>
  <c r="A91" i="8"/>
  <c r="D103" i="8"/>
  <c r="A78" i="8"/>
  <c r="D90" i="8"/>
  <c r="A117" i="8"/>
  <c r="D129" i="8"/>
  <c r="A599" i="8"/>
  <c r="D599" i="8" s="1"/>
  <c r="E587" i="8"/>
  <c r="A577" i="8"/>
  <c r="D577" i="8" s="1"/>
  <c r="E565" i="8"/>
  <c r="A610" i="8"/>
  <c r="D610" i="8" s="1"/>
  <c r="E598" i="8"/>
  <c r="A643" i="8"/>
  <c r="E631" i="8"/>
  <c r="A588" i="8"/>
  <c r="D588" i="8" s="1"/>
  <c r="E576" i="8"/>
  <c r="A621" i="8"/>
  <c r="D621" i="8" s="1"/>
  <c r="E609" i="8"/>
  <c r="E620" i="8"/>
  <c r="A632" i="8"/>
  <c r="D632" i="8" s="1"/>
  <c r="C24" i="13" l="1"/>
  <c r="J29" i="23"/>
  <c r="I29" i="23"/>
  <c r="H29" i="23"/>
  <c r="G29" i="23"/>
  <c r="F29" i="23"/>
  <c r="A31" i="23"/>
  <c r="I25" i="15"/>
  <c r="R30" i="18"/>
  <c r="T30" i="18" s="1"/>
  <c r="T29" i="18"/>
  <c r="U31" i="18"/>
  <c r="N31" i="18"/>
  <c r="K30" i="18"/>
  <c r="F29" i="18"/>
  <c r="Y31" i="18"/>
  <c r="Z31" i="18"/>
  <c r="X31" i="18"/>
  <c r="W31" i="18"/>
  <c r="AB30" i="18"/>
  <c r="B31" i="18"/>
  <c r="H30" i="18" a="1"/>
  <c r="H30" i="18" s="1"/>
  <c r="E30" i="18" a="1"/>
  <c r="E30" i="18" s="1"/>
  <c r="I30" i="18" a="1"/>
  <c r="I30" i="18" s="1"/>
  <c r="J30" i="18" a="1"/>
  <c r="J30" i="18" s="1"/>
  <c r="L30" i="18" a="1"/>
  <c r="L30" i="18" s="1"/>
  <c r="D30" i="18" a="1"/>
  <c r="D30" i="18" s="1"/>
  <c r="G30" i="18" a="1"/>
  <c r="G30" i="18" s="1"/>
  <c r="M30" i="18" a="1"/>
  <c r="M30" i="18" s="1"/>
  <c r="C30" i="18" a="1"/>
  <c r="C30" i="18" s="1"/>
  <c r="A32" i="18"/>
  <c r="AD31" i="18"/>
  <c r="AA31" i="18"/>
  <c r="AC31" i="18" s="1"/>
  <c r="O31" i="18"/>
  <c r="Q31" i="18"/>
  <c r="P31" i="18"/>
  <c r="B31" i="15"/>
  <c r="B131" i="15"/>
  <c r="B232" i="15" s="1"/>
  <c r="B333" i="15" s="1"/>
  <c r="B434" i="15" s="1"/>
  <c r="B535" i="15" s="1"/>
  <c r="B636" i="15" s="1"/>
  <c r="B737" i="15" s="1"/>
  <c r="B838" i="15" s="1"/>
  <c r="B939" i="15" s="1"/>
  <c r="B1040" i="15" s="1"/>
  <c r="B1141" i="15" s="1"/>
  <c r="B1242" i="15" s="1"/>
  <c r="B1343" i="15" s="1"/>
  <c r="B1444" i="15" s="1"/>
  <c r="B1545" i="15" s="1"/>
  <c r="B1646" i="15" s="1"/>
  <c r="B1747" i="15" s="1"/>
  <c r="B1848" i="15" s="1"/>
  <c r="B1949" i="15" s="1"/>
  <c r="B2050" i="15" s="1"/>
  <c r="B2151" i="15" s="1"/>
  <c r="B2252" i="15" s="1"/>
  <c r="B2353" i="15" s="1"/>
  <c r="B2454" i="15" s="1"/>
  <c r="B2555" i="15" s="1"/>
  <c r="B2656" i="15" s="1"/>
  <c r="B2757" i="15" s="1"/>
  <c r="B2858" i="15" s="1"/>
  <c r="B2959" i="15" s="1"/>
  <c r="B3060" i="15" s="1"/>
  <c r="B3161" i="15" s="1"/>
  <c r="B3262" i="15" s="1"/>
  <c r="B3363" i="15" s="1"/>
  <c r="B3464" i="15" s="1"/>
  <c r="B3565" i="15" s="1"/>
  <c r="B3666" i="15" s="1"/>
  <c r="B3767" i="15" s="1"/>
  <c r="B2531" i="15"/>
  <c r="E2430" i="15"/>
  <c r="D2430" i="15"/>
  <c r="A432" i="15"/>
  <c r="D331" i="15"/>
  <c r="E331" i="15"/>
  <c r="A1732" i="15"/>
  <c r="D1631" i="15"/>
  <c r="E1631" i="15"/>
  <c r="A632" i="15"/>
  <c r="D531" i="15"/>
  <c r="E531" i="15"/>
  <c r="A1932" i="15"/>
  <c r="D1831" i="15"/>
  <c r="E1831" i="15"/>
  <c r="A1832" i="15"/>
  <c r="D1731" i="15"/>
  <c r="E1731" i="15"/>
  <c r="A832" i="15"/>
  <c r="D731" i="15"/>
  <c r="E731" i="15"/>
  <c r="A1132" i="15"/>
  <c r="D1031" i="15"/>
  <c r="E1031" i="15"/>
  <c r="A2332" i="15"/>
  <c r="D2231" i="15"/>
  <c r="E2231" i="15"/>
  <c r="A1232" i="15"/>
  <c r="D1131" i="15"/>
  <c r="E1131" i="15"/>
  <c r="A1032" i="15"/>
  <c r="D931" i="15"/>
  <c r="E931" i="15"/>
  <c r="A1332" i="15"/>
  <c r="D1231" i="15"/>
  <c r="E1231" i="15"/>
  <c r="A2132" i="15"/>
  <c r="D2031" i="15"/>
  <c r="E2031" i="15"/>
  <c r="A2232" i="15"/>
  <c r="D2131" i="15"/>
  <c r="E2131" i="15"/>
  <c r="A232" i="15"/>
  <c r="D131" i="15"/>
  <c r="E131" i="15"/>
  <c r="A32" i="15"/>
  <c r="A132" i="15"/>
  <c r="D31" i="15"/>
  <c r="E31" i="15"/>
  <c r="A1532" i="15"/>
  <c r="D1431" i="15"/>
  <c r="E1431" i="15"/>
  <c r="A532" i="15"/>
  <c r="D431" i="15"/>
  <c r="E431" i="15"/>
  <c r="A2432" i="15"/>
  <c r="D2331" i="15"/>
  <c r="E2331" i="15"/>
  <c r="A732" i="15"/>
  <c r="D631" i="15"/>
  <c r="E631" i="15"/>
  <c r="A2532" i="15"/>
  <c r="D2431" i="15"/>
  <c r="E2431" i="15"/>
  <c r="A332" i="15"/>
  <c r="D231" i="15"/>
  <c r="E231" i="15"/>
  <c r="A932" i="15"/>
  <c r="E831" i="15"/>
  <c r="D831" i="15"/>
  <c r="A1432" i="15"/>
  <c r="D1331" i="15"/>
  <c r="E1331" i="15"/>
  <c r="A1632" i="15"/>
  <c r="D1531" i="15"/>
  <c r="E1531" i="15"/>
  <c r="A2032" i="15"/>
  <c r="D1931" i="15"/>
  <c r="E1931" i="15"/>
  <c r="A105" i="8"/>
  <c r="D117" i="8"/>
  <c r="A66" i="8"/>
  <c r="D78" i="8"/>
  <c r="A131" i="8"/>
  <c r="D143" i="8"/>
  <c r="E643" i="8"/>
  <c r="D643" i="8"/>
  <c r="A79" i="8"/>
  <c r="D91" i="8"/>
  <c r="A40" i="8"/>
  <c r="D52" i="8"/>
  <c r="A118" i="8"/>
  <c r="D130" i="8"/>
  <c r="A53" i="8"/>
  <c r="D65" i="8"/>
  <c r="A27" i="8"/>
  <c r="D39" i="8"/>
  <c r="A157" i="8"/>
  <c r="D169" i="8"/>
  <c r="A92" i="8"/>
  <c r="D104" i="8"/>
  <c r="A144" i="8"/>
  <c r="D156" i="8"/>
  <c r="E621" i="8"/>
  <c r="A633" i="8"/>
  <c r="D633" i="8" s="1"/>
  <c r="A600" i="8"/>
  <c r="D600" i="8" s="1"/>
  <c r="E588" i="8"/>
  <c r="A622" i="8"/>
  <c r="D622" i="8" s="1"/>
  <c r="E610" i="8"/>
  <c r="A589" i="8"/>
  <c r="D589" i="8" s="1"/>
  <c r="E577" i="8"/>
  <c r="A644" i="8"/>
  <c r="E632" i="8"/>
  <c r="A611" i="8"/>
  <c r="D611" i="8" s="1"/>
  <c r="E599" i="8"/>
  <c r="C25" i="13" l="1"/>
  <c r="I26" i="15"/>
  <c r="J30" i="23"/>
  <c r="I30" i="23"/>
  <c r="H30" i="23"/>
  <c r="G30" i="23"/>
  <c r="F30" i="23"/>
  <c r="A32" i="23"/>
  <c r="P32" i="18"/>
  <c r="Q32" i="18"/>
  <c r="S32" i="18" s="1"/>
  <c r="S31" i="18"/>
  <c r="O32" i="18"/>
  <c r="K31" i="18"/>
  <c r="X32" i="18"/>
  <c r="W32" i="18"/>
  <c r="Z32" i="18"/>
  <c r="F30" i="18"/>
  <c r="Y32" i="18"/>
  <c r="R31" i="18"/>
  <c r="AD32" i="18"/>
  <c r="AA32" i="18"/>
  <c r="AC32" i="18" s="1"/>
  <c r="B32" i="18"/>
  <c r="K32" i="18" s="1"/>
  <c r="I31" i="18" a="1"/>
  <c r="I31" i="18" s="1"/>
  <c r="J31" i="18" a="1"/>
  <c r="J31" i="18" s="1"/>
  <c r="E31" i="18" a="1"/>
  <c r="E31" i="18" s="1"/>
  <c r="L31" i="18" a="1"/>
  <c r="L31" i="18" s="1"/>
  <c r="M31" i="18" a="1"/>
  <c r="M31" i="18" s="1"/>
  <c r="C31" i="18" a="1"/>
  <c r="C31" i="18" s="1"/>
  <c r="G31" i="18" a="1"/>
  <c r="G31" i="18" s="1"/>
  <c r="D31" i="18" a="1"/>
  <c r="D31" i="18" s="1"/>
  <c r="H31" i="18" a="1"/>
  <c r="H31" i="18" s="1"/>
  <c r="N32" i="18"/>
  <c r="U32" i="18"/>
  <c r="AB31" i="18"/>
  <c r="B2632" i="15"/>
  <c r="D2531" i="15"/>
  <c r="E2531" i="15"/>
  <c r="B32" i="15"/>
  <c r="B132" i="15"/>
  <c r="B233" i="15" s="1"/>
  <c r="B334" i="15" s="1"/>
  <c r="B435" i="15" s="1"/>
  <c r="B536" i="15" s="1"/>
  <c r="B637" i="15" s="1"/>
  <c r="B738" i="15" s="1"/>
  <c r="B839" i="15" s="1"/>
  <c r="B940" i="15" s="1"/>
  <c r="B1041" i="15" s="1"/>
  <c r="B1142" i="15" s="1"/>
  <c r="B1243" i="15" s="1"/>
  <c r="B1344" i="15" s="1"/>
  <c r="B1445" i="15" s="1"/>
  <c r="B1546" i="15" s="1"/>
  <c r="B1647" i="15" s="1"/>
  <c r="B1748" i="15" s="1"/>
  <c r="B1849" i="15" s="1"/>
  <c r="B1950" i="15" s="1"/>
  <c r="B2051" i="15" s="1"/>
  <c r="B2152" i="15" s="1"/>
  <c r="B2253" i="15" s="1"/>
  <c r="B2354" i="15" s="1"/>
  <c r="B2455" i="15" s="1"/>
  <c r="B2556" i="15" s="1"/>
  <c r="B2657" i="15" s="1"/>
  <c r="B2758" i="15" s="1"/>
  <c r="B2859" i="15" s="1"/>
  <c r="B2960" i="15" s="1"/>
  <c r="B3061" i="15" s="1"/>
  <c r="B3162" i="15" s="1"/>
  <c r="B3263" i="15" s="1"/>
  <c r="B3364" i="15" s="1"/>
  <c r="B3465" i="15" s="1"/>
  <c r="B3566" i="15" s="1"/>
  <c r="B3667" i="15" s="1"/>
  <c r="B3768" i="15" s="1"/>
  <c r="A1733" i="15"/>
  <c r="D1632" i="15"/>
  <c r="E1632" i="15"/>
  <c r="A2633" i="15"/>
  <c r="D2532" i="15"/>
  <c r="E2532" i="15"/>
  <c r="A1633" i="15"/>
  <c r="D1532" i="15"/>
  <c r="E1532" i="15"/>
  <c r="A2233" i="15"/>
  <c r="D2132" i="15"/>
  <c r="E2132" i="15"/>
  <c r="A2433" i="15"/>
  <c r="D2332" i="15"/>
  <c r="E2332" i="15"/>
  <c r="A2033" i="15"/>
  <c r="D1932" i="15"/>
  <c r="E1932" i="15"/>
  <c r="A1533" i="15"/>
  <c r="D1432" i="15"/>
  <c r="E1432" i="15"/>
  <c r="A833" i="15"/>
  <c r="D732" i="15"/>
  <c r="E732" i="15"/>
  <c r="A233" i="15"/>
  <c r="D132" i="15"/>
  <c r="E132" i="15"/>
  <c r="A33" i="15"/>
  <c r="A133" i="15"/>
  <c r="D32" i="15"/>
  <c r="E32" i="15"/>
  <c r="A1433" i="15"/>
  <c r="D1332" i="15"/>
  <c r="E1332" i="15"/>
  <c r="A1233" i="15"/>
  <c r="D1132" i="15"/>
  <c r="E1132" i="15"/>
  <c r="A733" i="15"/>
  <c r="D632" i="15"/>
  <c r="E632" i="15"/>
  <c r="A1033" i="15"/>
  <c r="D932" i="15"/>
  <c r="E932" i="15"/>
  <c r="A2533" i="15"/>
  <c r="D2432" i="15"/>
  <c r="E2432" i="15"/>
  <c r="A333" i="15"/>
  <c r="D232" i="15"/>
  <c r="E232" i="15"/>
  <c r="A1133" i="15"/>
  <c r="D1032" i="15"/>
  <c r="E1032" i="15"/>
  <c r="A933" i="15"/>
  <c r="D832" i="15"/>
  <c r="E832" i="15"/>
  <c r="A1833" i="15"/>
  <c r="D1732" i="15"/>
  <c r="E1732" i="15"/>
  <c r="A2133" i="15"/>
  <c r="D2032" i="15"/>
  <c r="E2032" i="15"/>
  <c r="A433" i="15"/>
  <c r="D332" i="15"/>
  <c r="E332" i="15"/>
  <c r="A633" i="15"/>
  <c r="D532" i="15"/>
  <c r="E532" i="15"/>
  <c r="A2333" i="15"/>
  <c r="D2232" i="15"/>
  <c r="E2232" i="15"/>
  <c r="A1333" i="15"/>
  <c r="D1232" i="15"/>
  <c r="E1232" i="15"/>
  <c r="A1933" i="15"/>
  <c r="D1832" i="15"/>
  <c r="E1832" i="15"/>
  <c r="A533" i="15"/>
  <c r="D432" i="15"/>
  <c r="E432" i="15"/>
  <c r="E644" i="8"/>
  <c r="D644" i="8"/>
  <c r="A80" i="8"/>
  <c r="D92" i="8"/>
  <c r="A67" i="8"/>
  <c r="D79" i="8"/>
  <c r="A145" i="8"/>
  <c r="D157" i="8"/>
  <c r="A132" i="8"/>
  <c r="D144" i="8"/>
  <c r="A15" i="8"/>
  <c r="D27" i="8"/>
  <c r="A119" i="8"/>
  <c r="D131" i="8"/>
  <c r="A41" i="8"/>
  <c r="D53" i="8"/>
  <c r="A54" i="8"/>
  <c r="D66" i="8"/>
  <c r="A28" i="8"/>
  <c r="D40" i="8"/>
  <c r="A106" i="8"/>
  <c r="D118" i="8"/>
  <c r="A93" i="8"/>
  <c r="D105" i="8"/>
  <c r="A634" i="8"/>
  <c r="E622" i="8"/>
  <c r="A623" i="8"/>
  <c r="D623" i="8" s="1"/>
  <c r="E611" i="8"/>
  <c r="A601" i="8"/>
  <c r="D601" i="8" s="1"/>
  <c r="E589" i="8"/>
  <c r="A612" i="8"/>
  <c r="D612" i="8" s="1"/>
  <c r="E600" i="8"/>
  <c r="A645" i="8"/>
  <c r="E633" i="8"/>
  <c r="C26" i="13" l="1"/>
  <c r="G31" i="23"/>
  <c r="J31" i="23"/>
  <c r="I31" i="23"/>
  <c r="H31" i="23"/>
  <c r="I32" i="23"/>
  <c r="J32" i="23"/>
  <c r="H32" i="23"/>
  <c r="G32" i="23"/>
  <c r="I27" i="15"/>
  <c r="R32" i="18"/>
  <c r="T32" i="18" s="1"/>
  <c r="T31" i="18"/>
  <c r="F31" i="18"/>
  <c r="AB32" i="18"/>
  <c r="J32" i="18" a="1"/>
  <c r="J32" i="18" s="1"/>
  <c r="M32" i="18" a="1"/>
  <c r="M32" i="18" s="1"/>
  <c r="L32" i="18" a="1"/>
  <c r="L32" i="18" s="1"/>
  <c r="C32" i="18" a="1"/>
  <c r="C32" i="18" s="1"/>
  <c r="E32" i="18" a="1"/>
  <c r="E32" i="18" s="1"/>
  <c r="H32" i="18" a="1"/>
  <c r="H32" i="18" s="1"/>
  <c r="I32" i="18" a="1"/>
  <c r="I32" i="18" s="1"/>
  <c r="G32" i="18" a="1"/>
  <c r="G32" i="18" s="1"/>
  <c r="D32" i="18" a="1"/>
  <c r="D32" i="18" s="1"/>
  <c r="B33" i="15"/>
  <c r="B133" i="15"/>
  <c r="B234" i="15" s="1"/>
  <c r="B335" i="15" s="1"/>
  <c r="B436" i="15" s="1"/>
  <c r="B537" i="15" s="1"/>
  <c r="B638" i="15" s="1"/>
  <c r="B739" i="15" s="1"/>
  <c r="B840" i="15" s="1"/>
  <c r="B941" i="15" s="1"/>
  <c r="B1042" i="15" s="1"/>
  <c r="B1143" i="15" s="1"/>
  <c r="B1244" i="15" s="1"/>
  <c r="B1345" i="15" s="1"/>
  <c r="B1446" i="15" s="1"/>
  <c r="B1547" i="15" s="1"/>
  <c r="B1648" i="15" s="1"/>
  <c r="B1749" i="15" s="1"/>
  <c r="B1850" i="15" s="1"/>
  <c r="B1951" i="15" s="1"/>
  <c r="B2052" i="15" s="1"/>
  <c r="B2153" i="15" s="1"/>
  <c r="B2254" i="15" s="1"/>
  <c r="B2355" i="15" s="1"/>
  <c r="B2456" i="15" s="1"/>
  <c r="B2557" i="15" s="1"/>
  <c r="B2658" i="15" s="1"/>
  <c r="B2759" i="15" s="1"/>
  <c r="B2860" i="15" s="1"/>
  <c r="B2961" i="15" s="1"/>
  <c r="B3062" i="15" s="1"/>
  <c r="B3163" i="15" s="1"/>
  <c r="B3264" i="15" s="1"/>
  <c r="B3365" i="15" s="1"/>
  <c r="B3466" i="15" s="1"/>
  <c r="B3567" i="15" s="1"/>
  <c r="B3668" i="15" s="1"/>
  <c r="B3769" i="15" s="1"/>
  <c r="B2733" i="15"/>
  <c r="D2632" i="15"/>
  <c r="I28" i="15" s="1"/>
  <c r="E2632" i="15"/>
  <c r="A1434" i="15"/>
  <c r="D1333" i="15"/>
  <c r="E1333" i="15"/>
  <c r="A2234" i="15"/>
  <c r="D2133" i="15"/>
  <c r="E2133" i="15"/>
  <c r="A434" i="15"/>
  <c r="D333" i="15"/>
  <c r="E333" i="15"/>
  <c r="A1334" i="15"/>
  <c r="D1233" i="15"/>
  <c r="E1233" i="15"/>
  <c r="A934" i="15"/>
  <c r="D833" i="15"/>
  <c r="E833" i="15"/>
  <c r="A2334" i="15"/>
  <c r="D2233" i="15"/>
  <c r="E2233" i="15"/>
  <c r="A2434" i="15"/>
  <c r="D2333" i="15"/>
  <c r="E2333" i="15"/>
  <c r="A1934" i="15"/>
  <c r="D1833" i="15"/>
  <c r="E1833" i="15"/>
  <c r="A2634" i="15"/>
  <c r="E2533" i="15"/>
  <c r="D2533" i="15"/>
  <c r="A1534" i="15"/>
  <c r="D1433" i="15"/>
  <c r="E1433" i="15"/>
  <c r="A1634" i="15"/>
  <c r="D1533" i="15"/>
  <c r="E1533" i="15"/>
  <c r="A1734" i="15"/>
  <c r="D1633" i="15"/>
  <c r="E1633" i="15"/>
  <c r="A634" i="15"/>
  <c r="D533" i="15"/>
  <c r="E533" i="15"/>
  <c r="A734" i="15"/>
  <c r="D633" i="15"/>
  <c r="E633" i="15"/>
  <c r="A1034" i="15"/>
  <c r="D933" i="15"/>
  <c r="E933" i="15"/>
  <c r="A1134" i="15"/>
  <c r="D1033" i="15"/>
  <c r="E1033" i="15"/>
  <c r="A234" i="15"/>
  <c r="D133" i="15"/>
  <c r="E133" i="15"/>
  <c r="A34" i="15"/>
  <c r="A134" i="15"/>
  <c r="D33" i="15"/>
  <c r="E33" i="15"/>
  <c r="A2134" i="15"/>
  <c r="D2033" i="15"/>
  <c r="E2033" i="15"/>
  <c r="A2734" i="15"/>
  <c r="D2633" i="15"/>
  <c r="E2633" i="15"/>
  <c r="A2034" i="15"/>
  <c r="D1933" i="15"/>
  <c r="E1933" i="15"/>
  <c r="A534" i="15"/>
  <c r="D433" i="15"/>
  <c r="E433" i="15"/>
  <c r="A1234" i="15"/>
  <c r="D1133" i="15"/>
  <c r="E1133" i="15"/>
  <c r="A834" i="15"/>
  <c r="D733" i="15"/>
  <c r="E733" i="15"/>
  <c r="A334" i="15"/>
  <c r="D233" i="15"/>
  <c r="E233" i="15"/>
  <c r="A2534" i="15"/>
  <c r="D2433" i="15"/>
  <c r="E2433" i="15"/>
  <c r="A1834" i="15"/>
  <c r="D1733" i="15"/>
  <c r="E1733" i="15"/>
  <c r="E645" i="8"/>
  <c r="D645" i="8"/>
  <c r="A94" i="8"/>
  <c r="D106" i="8"/>
  <c r="A120" i="8"/>
  <c r="D132" i="8"/>
  <c r="A3" i="8"/>
  <c r="D15" i="8"/>
  <c r="A16" i="8"/>
  <c r="D28" i="8"/>
  <c r="A133" i="8"/>
  <c r="D145" i="8"/>
  <c r="A42" i="8"/>
  <c r="D54" i="8"/>
  <c r="A55" i="8"/>
  <c r="D67" i="8"/>
  <c r="A29" i="8"/>
  <c r="D41" i="8"/>
  <c r="A68" i="8"/>
  <c r="D80" i="8"/>
  <c r="A81" i="8"/>
  <c r="D93" i="8"/>
  <c r="E634" i="8"/>
  <c r="D634" i="8"/>
  <c r="A107" i="8"/>
  <c r="D119" i="8"/>
  <c r="A624" i="8"/>
  <c r="D624" i="8" s="1"/>
  <c r="E612" i="8"/>
  <c r="A613" i="8"/>
  <c r="D613" i="8" s="1"/>
  <c r="E601" i="8"/>
  <c r="A635" i="8"/>
  <c r="E623" i="8"/>
  <c r="C27" i="13" l="1"/>
  <c r="F32" i="18"/>
  <c r="C28" i="13"/>
  <c r="B2834" i="15"/>
  <c r="E2733" i="15"/>
  <c r="D2733" i="15"/>
  <c r="B34" i="15"/>
  <c r="B134" i="15"/>
  <c r="B235" i="15" s="1"/>
  <c r="B336" i="15" s="1"/>
  <c r="B437" i="15" s="1"/>
  <c r="B538" i="15" s="1"/>
  <c r="B639" i="15" s="1"/>
  <c r="B740" i="15" s="1"/>
  <c r="B841" i="15" s="1"/>
  <c r="B942" i="15" s="1"/>
  <c r="B1043" i="15" s="1"/>
  <c r="B1144" i="15" s="1"/>
  <c r="B1245" i="15" s="1"/>
  <c r="B1346" i="15" s="1"/>
  <c r="B1447" i="15" s="1"/>
  <c r="B1548" i="15" s="1"/>
  <c r="B1649" i="15" s="1"/>
  <c r="B1750" i="15" s="1"/>
  <c r="B1851" i="15" s="1"/>
  <c r="B1952" i="15" s="1"/>
  <c r="B2053" i="15" s="1"/>
  <c r="B2154" i="15" s="1"/>
  <c r="B2255" i="15" s="1"/>
  <c r="B2356" i="15" s="1"/>
  <c r="B2457" i="15" s="1"/>
  <c r="B2558" i="15" s="1"/>
  <c r="B2659" i="15" s="1"/>
  <c r="B2760" i="15" s="1"/>
  <c r="B2861" i="15" s="1"/>
  <c r="B2962" i="15" s="1"/>
  <c r="B3063" i="15" s="1"/>
  <c r="B3164" i="15" s="1"/>
  <c r="B3265" i="15" s="1"/>
  <c r="B3366" i="15" s="1"/>
  <c r="B3467" i="15" s="1"/>
  <c r="B3568" i="15" s="1"/>
  <c r="B3669" i="15" s="1"/>
  <c r="B3770" i="15" s="1"/>
  <c r="A935" i="15"/>
  <c r="D834" i="15"/>
  <c r="E834" i="15"/>
  <c r="A2835" i="15"/>
  <c r="D2734" i="15"/>
  <c r="E2734" i="15"/>
  <c r="A1235" i="15"/>
  <c r="D1134" i="15"/>
  <c r="E1134" i="15"/>
  <c r="A1835" i="15"/>
  <c r="D1734" i="15"/>
  <c r="E1734" i="15"/>
  <c r="A2035" i="15"/>
  <c r="D1934" i="15"/>
  <c r="E1934" i="15"/>
  <c r="A1435" i="15"/>
  <c r="D1334" i="15"/>
  <c r="E1334" i="15"/>
  <c r="A1935" i="15"/>
  <c r="D1834" i="15"/>
  <c r="E1834" i="15"/>
  <c r="A1335" i="15"/>
  <c r="D1234" i="15"/>
  <c r="E1234" i="15"/>
  <c r="A2235" i="15"/>
  <c r="D2134" i="15"/>
  <c r="E2134" i="15"/>
  <c r="A1135" i="15"/>
  <c r="D1034" i="15"/>
  <c r="E1034" i="15"/>
  <c r="A1735" i="15"/>
  <c r="D1634" i="15"/>
  <c r="E1634" i="15"/>
  <c r="A2535" i="15"/>
  <c r="D2434" i="15"/>
  <c r="E2434" i="15"/>
  <c r="A535" i="15"/>
  <c r="D434" i="15"/>
  <c r="E434" i="15"/>
  <c r="A2635" i="15"/>
  <c r="D2534" i="15"/>
  <c r="E2534" i="15"/>
  <c r="A635" i="15"/>
  <c r="D534" i="15"/>
  <c r="E534" i="15"/>
  <c r="A235" i="15"/>
  <c r="D134" i="15"/>
  <c r="E134" i="15"/>
  <c r="A35" i="15"/>
  <c r="A135" i="15"/>
  <c r="D34" i="15"/>
  <c r="E34" i="15"/>
  <c r="A835" i="15"/>
  <c r="D734" i="15"/>
  <c r="E734" i="15"/>
  <c r="A1635" i="15"/>
  <c r="D1534" i="15"/>
  <c r="E1534" i="15"/>
  <c r="A2435" i="15"/>
  <c r="D2334" i="15"/>
  <c r="E2334" i="15"/>
  <c r="A2335" i="15"/>
  <c r="D2234" i="15"/>
  <c r="E2234" i="15"/>
  <c r="A435" i="15"/>
  <c r="D334" i="15"/>
  <c r="E334" i="15"/>
  <c r="A2135" i="15"/>
  <c r="D2034" i="15"/>
  <c r="E2034" i="15"/>
  <c r="A335" i="15"/>
  <c r="D234" i="15"/>
  <c r="E234" i="15"/>
  <c r="A735" i="15"/>
  <c r="D634" i="15"/>
  <c r="E634" i="15"/>
  <c r="A2735" i="15"/>
  <c r="D2634" i="15"/>
  <c r="E2634" i="15"/>
  <c r="A1035" i="15"/>
  <c r="D934" i="15"/>
  <c r="E934" i="15"/>
  <c r="A1535" i="15"/>
  <c r="D1434" i="15"/>
  <c r="E1434" i="15"/>
  <c r="A121" i="8"/>
  <c r="D133" i="8"/>
  <c r="A69" i="8"/>
  <c r="D81" i="8"/>
  <c r="E635" i="8"/>
  <c r="D635" i="8"/>
  <c r="A56" i="8"/>
  <c r="D68" i="8"/>
  <c r="D3" i="8"/>
  <c r="A17" i="8"/>
  <c r="D29" i="8"/>
  <c r="A108" i="8"/>
  <c r="D120" i="8"/>
  <c r="A4" i="8"/>
  <c r="D4" i="8" s="1"/>
  <c r="D16" i="8"/>
  <c r="A43" i="8"/>
  <c r="D55" i="8"/>
  <c r="A82" i="8"/>
  <c r="D94" i="8"/>
  <c r="A95" i="8"/>
  <c r="D107" i="8"/>
  <c r="A30" i="8"/>
  <c r="D42" i="8"/>
  <c r="A625" i="8"/>
  <c r="D625" i="8" s="1"/>
  <c r="E613" i="8"/>
  <c r="E624" i="8"/>
  <c r="A636" i="8"/>
  <c r="I29" i="15" l="1"/>
  <c r="B35" i="15"/>
  <c r="B135" i="15"/>
  <c r="B236" i="15" s="1"/>
  <c r="B337" i="15" s="1"/>
  <c r="B438" i="15" s="1"/>
  <c r="B539" i="15" s="1"/>
  <c r="B640" i="15" s="1"/>
  <c r="B741" i="15" s="1"/>
  <c r="B842" i="15" s="1"/>
  <c r="B943" i="15" s="1"/>
  <c r="B1044" i="15" s="1"/>
  <c r="B1145" i="15" s="1"/>
  <c r="B1246" i="15" s="1"/>
  <c r="B1347" i="15" s="1"/>
  <c r="B1448" i="15" s="1"/>
  <c r="B1549" i="15" s="1"/>
  <c r="B1650" i="15" s="1"/>
  <c r="B1751" i="15" s="1"/>
  <c r="B1852" i="15" s="1"/>
  <c r="B1953" i="15" s="1"/>
  <c r="B2054" i="15" s="1"/>
  <c r="B2155" i="15" s="1"/>
  <c r="B2256" i="15" s="1"/>
  <c r="B2357" i="15" s="1"/>
  <c r="B2458" i="15" s="1"/>
  <c r="B2559" i="15" s="1"/>
  <c r="B2660" i="15" s="1"/>
  <c r="B2761" i="15" s="1"/>
  <c r="B2862" i="15" s="1"/>
  <c r="B2963" i="15" s="1"/>
  <c r="B3064" i="15" s="1"/>
  <c r="B3165" i="15" s="1"/>
  <c r="B3266" i="15" s="1"/>
  <c r="B3367" i="15" s="1"/>
  <c r="B3468" i="15" s="1"/>
  <c r="B3569" i="15" s="1"/>
  <c r="B3670" i="15" s="1"/>
  <c r="B3771" i="15" s="1"/>
  <c r="B2935" i="15"/>
  <c r="D2834" i="15"/>
  <c r="E2834" i="15"/>
  <c r="A1636" i="15"/>
  <c r="D1535" i="15"/>
  <c r="E1535" i="15"/>
  <c r="A436" i="15"/>
  <c r="D335" i="15"/>
  <c r="E335" i="15"/>
  <c r="A2536" i="15"/>
  <c r="D2435" i="15"/>
  <c r="E2435" i="15"/>
  <c r="A336" i="15"/>
  <c r="D235" i="15"/>
  <c r="E235" i="15"/>
  <c r="A2636" i="15"/>
  <c r="D2535" i="15"/>
  <c r="E2535" i="15"/>
  <c r="A1436" i="15"/>
  <c r="D1335" i="15"/>
  <c r="E1335" i="15"/>
  <c r="A1936" i="15"/>
  <c r="D1835" i="15"/>
  <c r="E1835" i="15"/>
  <c r="A1136" i="15"/>
  <c r="D1035" i="15"/>
  <c r="E1035" i="15"/>
  <c r="A2236" i="15"/>
  <c r="D2135" i="15"/>
  <c r="E2135" i="15"/>
  <c r="A1736" i="15"/>
  <c r="D1635" i="15"/>
  <c r="E1635" i="15"/>
  <c r="A736" i="15"/>
  <c r="D635" i="15"/>
  <c r="E635" i="15"/>
  <c r="A1836" i="15"/>
  <c r="D1735" i="15"/>
  <c r="E1735" i="15"/>
  <c r="A2036" i="15"/>
  <c r="D1935" i="15"/>
  <c r="E1935" i="15"/>
  <c r="A1336" i="15"/>
  <c r="D1235" i="15"/>
  <c r="E1235" i="15"/>
  <c r="A2836" i="15"/>
  <c r="D2735" i="15"/>
  <c r="E2735" i="15"/>
  <c r="A536" i="15"/>
  <c r="D435" i="15"/>
  <c r="E435" i="15"/>
  <c r="A936" i="15"/>
  <c r="D835" i="15"/>
  <c r="E835" i="15"/>
  <c r="A2736" i="15"/>
  <c r="D2635" i="15"/>
  <c r="E2635" i="15"/>
  <c r="A1236" i="15"/>
  <c r="D1135" i="15"/>
  <c r="E1135" i="15"/>
  <c r="A1536" i="15"/>
  <c r="D1435" i="15"/>
  <c r="E1435" i="15"/>
  <c r="A2936" i="15"/>
  <c r="D2835" i="15"/>
  <c r="E2835" i="15"/>
  <c r="A2436" i="15"/>
  <c r="D2335" i="15"/>
  <c r="E2335" i="15"/>
  <c r="A236" i="15"/>
  <c r="D135" i="15"/>
  <c r="E135" i="15"/>
  <c r="A836" i="15"/>
  <c r="D735" i="15"/>
  <c r="E735" i="15"/>
  <c r="A36" i="15"/>
  <c r="A136" i="15"/>
  <c r="D35" i="15"/>
  <c r="E35" i="15"/>
  <c r="A636" i="15"/>
  <c r="D535" i="15"/>
  <c r="E535" i="15"/>
  <c r="A2336" i="15"/>
  <c r="D2235" i="15"/>
  <c r="E2235" i="15"/>
  <c r="A2136" i="15"/>
  <c r="D2035" i="15"/>
  <c r="E2035" i="15"/>
  <c r="A1036" i="15"/>
  <c r="D935" i="15"/>
  <c r="E935" i="15"/>
  <c r="A70" i="8"/>
  <c r="D82" i="8"/>
  <c r="A44" i="8"/>
  <c r="D56" i="8"/>
  <c r="A31" i="8"/>
  <c r="D43" i="8"/>
  <c r="A5" i="8"/>
  <c r="D17" i="8"/>
  <c r="A57" i="8"/>
  <c r="D69" i="8"/>
  <c r="E636" i="8"/>
  <c r="D636" i="8"/>
  <c r="A18" i="8"/>
  <c r="D30" i="8"/>
  <c r="A83" i="8"/>
  <c r="D95" i="8"/>
  <c r="A96" i="8"/>
  <c r="D108" i="8"/>
  <c r="A109" i="8"/>
  <c r="D121" i="8"/>
  <c r="A637" i="8"/>
  <c r="E625" i="8"/>
  <c r="C29" i="13" l="1"/>
  <c r="I30" i="15"/>
  <c r="B3036" i="15"/>
  <c r="D2935" i="15"/>
  <c r="E2935" i="15"/>
  <c r="B36" i="15"/>
  <c r="B136" i="15"/>
  <c r="B237" i="15" s="1"/>
  <c r="B338" i="15" s="1"/>
  <c r="B439" i="15" s="1"/>
  <c r="B540" i="15" s="1"/>
  <c r="B641" i="15" s="1"/>
  <c r="B742" i="15" s="1"/>
  <c r="B843" i="15" s="1"/>
  <c r="B944" i="15" s="1"/>
  <c r="B1045" i="15" s="1"/>
  <c r="B1146" i="15" s="1"/>
  <c r="B1247" i="15" s="1"/>
  <c r="B1348" i="15" s="1"/>
  <c r="B1449" i="15" s="1"/>
  <c r="B1550" i="15" s="1"/>
  <c r="B1651" i="15" s="1"/>
  <c r="B1752" i="15" s="1"/>
  <c r="B1853" i="15" s="1"/>
  <c r="B1954" i="15" s="1"/>
  <c r="B2055" i="15" s="1"/>
  <c r="B2156" i="15" s="1"/>
  <c r="B2257" i="15" s="1"/>
  <c r="B2358" i="15" s="1"/>
  <c r="B2459" i="15" s="1"/>
  <c r="B2560" i="15" s="1"/>
  <c r="B2661" i="15" s="1"/>
  <c r="B2762" i="15" s="1"/>
  <c r="B2863" i="15" s="1"/>
  <c r="B2964" i="15" s="1"/>
  <c r="B3065" i="15" s="1"/>
  <c r="B3166" i="15" s="1"/>
  <c r="B3267" i="15" s="1"/>
  <c r="B3368" i="15" s="1"/>
  <c r="B3469" i="15" s="1"/>
  <c r="B3570" i="15" s="1"/>
  <c r="B3671" i="15" s="1"/>
  <c r="B3772" i="15" s="1"/>
  <c r="A2237" i="15"/>
  <c r="D2136" i="15"/>
  <c r="E2136" i="15"/>
  <c r="A937" i="15"/>
  <c r="D836" i="15"/>
  <c r="E836" i="15"/>
  <c r="A1637" i="15"/>
  <c r="D1536" i="15"/>
  <c r="E1536" i="15"/>
  <c r="A637" i="15"/>
  <c r="D536" i="15"/>
  <c r="E536" i="15"/>
  <c r="A1937" i="15"/>
  <c r="D1836" i="15"/>
  <c r="E1836" i="15"/>
  <c r="A1237" i="15"/>
  <c r="D1136" i="15"/>
  <c r="E1136" i="15"/>
  <c r="A437" i="15"/>
  <c r="D336" i="15"/>
  <c r="E336" i="15"/>
  <c r="A2437" i="15"/>
  <c r="D2336" i="15"/>
  <c r="E2336" i="15"/>
  <c r="A337" i="15"/>
  <c r="D236" i="15"/>
  <c r="E236" i="15"/>
  <c r="A1337" i="15"/>
  <c r="D1236" i="15"/>
  <c r="E1236" i="15"/>
  <c r="A2937" i="15"/>
  <c r="E2836" i="15"/>
  <c r="D2836" i="15"/>
  <c r="A837" i="15"/>
  <c r="D736" i="15"/>
  <c r="E736" i="15"/>
  <c r="A2037" i="15"/>
  <c r="D1936" i="15"/>
  <c r="E1936" i="15"/>
  <c r="A2637" i="15"/>
  <c r="D2536" i="15"/>
  <c r="E2536" i="15"/>
  <c r="A737" i="15"/>
  <c r="D636" i="15"/>
  <c r="E636" i="15"/>
  <c r="A2537" i="15"/>
  <c r="D2436" i="15"/>
  <c r="E2436" i="15"/>
  <c r="A2837" i="15"/>
  <c r="D2736" i="15"/>
  <c r="E2736" i="15"/>
  <c r="A1437" i="15"/>
  <c r="D1336" i="15"/>
  <c r="E1336" i="15"/>
  <c r="A1837" i="15"/>
  <c r="D1736" i="15"/>
  <c r="E1736" i="15"/>
  <c r="A1537" i="15"/>
  <c r="D1436" i="15"/>
  <c r="E1436" i="15"/>
  <c r="A537" i="15"/>
  <c r="D436" i="15"/>
  <c r="E436" i="15"/>
  <c r="A1137" i="15"/>
  <c r="D1036" i="15"/>
  <c r="E1036" i="15"/>
  <c r="A237" i="15"/>
  <c r="D136" i="15"/>
  <c r="E136" i="15"/>
  <c r="A37" i="15"/>
  <c r="A137" i="15"/>
  <c r="D36" i="15"/>
  <c r="E36" i="15"/>
  <c r="A3037" i="15"/>
  <c r="D2936" i="15"/>
  <c r="E2936" i="15"/>
  <c r="A1037" i="15"/>
  <c r="D936" i="15"/>
  <c r="E936" i="15"/>
  <c r="A2137" i="15"/>
  <c r="D2036" i="15"/>
  <c r="E2036" i="15"/>
  <c r="A2337" i="15"/>
  <c r="D2236" i="15"/>
  <c r="E2236" i="15"/>
  <c r="A2737" i="15"/>
  <c r="D2636" i="15"/>
  <c r="E2636" i="15"/>
  <c r="A1737" i="15"/>
  <c r="D1636" i="15"/>
  <c r="E1636" i="15"/>
  <c r="E637" i="8"/>
  <c r="D637" i="8"/>
  <c r="A45" i="8"/>
  <c r="D57" i="8"/>
  <c r="D5" i="8"/>
  <c r="A19" i="8"/>
  <c r="D31" i="8"/>
  <c r="A71" i="8"/>
  <c r="D83" i="8"/>
  <c r="A32" i="8"/>
  <c r="D44" i="8"/>
  <c r="A97" i="8"/>
  <c r="D109" i="8"/>
  <c r="A84" i="8"/>
  <c r="D96" i="8"/>
  <c r="A6" i="8"/>
  <c r="D6" i="8" s="1"/>
  <c r="D18" i="8"/>
  <c r="A58" i="8"/>
  <c r="D70" i="8"/>
  <c r="C30" i="13" l="1"/>
  <c r="I31" i="15"/>
  <c r="B37" i="15"/>
  <c r="B137" i="15"/>
  <c r="B238" i="15" s="1"/>
  <c r="B339" i="15" s="1"/>
  <c r="B440" i="15" s="1"/>
  <c r="B541" i="15" s="1"/>
  <c r="B642" i="15" s="1"/>
  <c r="B743" i="15" s="1"/>
  <c r="B844" i="15" s="1"/>
  <c r="B945" i="15" s="1"/>
  <c r="B1046" i="15" s="1"/>
  <c r="B1147" i="15" s="1"/>
  <c r="B1248" i="15" s="1"/>
  <c r="B1349" i="15" s="1"/>
  <c r="B1450" i="15" s="1"/>
  <c r="B1551" i="15" s="1"/>
  <c r="B1652" i="15" s="1"/>
  <c r="B1753" i="15" s="1"/>
  <c r="B1854" i="15" s="1"/>
  <c r="B1955" i="15" s="1"/>
  <c r="B2056" i="15" s="1"/>
  <c r="B2157" i="15" s="1"/>
  <c r="B2258" i="15" s="1"/>
  <c r="B2359" i="15" s="1"/>
  <c r="B2460" i="15" s="1"/>
  <c r="B2561" i="15" s="1"/>
  <c r="B2662" i="15" s="1"/>
  <c r="B2763" i="15" s="1"/>
  <c r="B2864" i="15" s="1"/>
  <c r="B2965" i="15" s="1"/>
  <c r="B3066" i="15" s="1"/>
  <c r="B3167" i="15" s="1"/>
  <c r="B3268" i="15" s="1"/>
  <c r="B3369" i="15" s="1"/>
  <c r="B3470" i="15" s="1"/>
  <c r="B3571" i="15" s="1"/>
  <c r="B3672" i="15" s="1"/>
  <c r="B3773" i="15" s="1"/>
  <c r="B3137" i="15"/>
  <c r="D3036" i="15"/>
  <c r="I32" i="15" s="1"/>
  <c r="E3036" i="15"/>
  <c r="A2438" i="15"/>
  <c r="D2337" i="15"/>
  <c r="E2337" i="15"/>
  <c r="A238" i="15"/>
  <c r="D137" i="15"/>
  <c r="E137" i="15"/>
  <c r="A38" i="15"/>
  <c r="A138" i="15"/>
  <c r="D37" i="15"/>
  <c r="E37" i="15"/>
  <c r="A1638" i="15"/>
  <c r="D1537" i="15"/>
  <c r="E1537" i="15"/>
  <c r="A2638" i="15"/>
  <c r="D2537" i="15"/>
  <c r="E2537" i="15"/>
  <c r="A938" i="15"/>
  <c r="D837" i="15"/>
  <c r="E837" i="15"/>
  <c r="A2538" i="15"/>
  <c r="D2437" i="15"/>
  <c r="E2437" i="15"/>
  <c r="A738" i="15"/>
  <c r="D637" i="15"/>
  <c r="E637" i="15"/>
  <c r="A2238" i="15"/>
  <c r="D2137" i="15"/>
  <c r="E2137" i="15"/>
  <c r="A338" i="15"/>
  <c r="D237" i="15"/>
  <c r="E237" i="15"/>
  <c r="A1938" i="15"/>
  <c r="D1837" i="15"/>
  <c r="E1837" i="15"/>
  <c r="A838" i="15"/>
  <c r="E737" i="15"/>
  <c r="D737" i="15"/>
  <c r="A3038" i="15"/>
  <c r="D2937" i="15"/>
  <c r="E2937" i="15"/>
  <c r="A538" i="15"/>
  <c r="D437" i="15"/>
  <c r="E437" i="15"/>
  <c r="A1738" i="15"/>
  <c r="D1637" i="15"/>
  <c r="E1637" i="15"/>
  <c r="A1838" i="15"/>
  <c r="D1737" i="15"/>
  <c r="E1737" i="15"/>
  <c r="A1138" i="15"/>
  <c r="D1037" i="15"/>
  <c r="E1037" i="15"/>
  <c r="A1238" i="15"/>
  <c r="D1137" i="15"/>
  <c r="E1137" i="15"/>
  <c r="A1538" i="15"/>
  <c r="D1437" i="15"/>
  <c r="E1437" i="15"/>
  <c r="A2738" i="15"/>
  <c r="E2637" i="15"/>
  <c r="D2637" i="15"/>
  <c r="A1438" i="15"/>
  <c r="D1337" i="15"/>
  <c r="E1337" i="15"/>
  <c r="A1338" i="15"/>
  <c r="D1237" i="15"/>
  <c r="E1237" i="15"/>
  <c r="A1038" i="15"/>
  <c r="D937" i="15"/>
  <c r="E937" i="15"/>
  <c r="A2838" i="15"/>
  <c r="D2737" i="15"/>
  <c r="E2737" i="15"/>
  <c r="A3138" i="15"/>
  <c r="E3037" i="15"/>
  <c r="D3037" i="15"/>
  <c r="A638" i="15"/>
  <c r="D537" i="15"/>
  <c r="E537" i="15"/>
  <c r="A2938" i="15"/>
  <c r="E2837" i="15"/>
  <c r="D2837" i="15"/>
  <c r="A2138" i="15"/>
  <c r="D2037" i="15"/>
  <c r="E2037" i="15"/>
  <c r="A438" i="15"/>
  <c r="D337" i="15"/>
  <c r="E337" i="15"/>
  <c r="A2038" i="15"/>
  <c r="D1937" i="15"/>
  <c r="E1937" i="15"/>
  <c r="A2338" i="15"/>
  <c r="D2237" i="15"/>
  <c r="E2237" i="15"/>
  <c r="A46" i="8"/>
  <c r="D58" i="8"/>
  <c r="A7" i="8"/>
  <c r="D19" i="8"/>
  <c r="A20" i="8"/>
  <c r="D32" i="8"/>
  <c r="A59" i="8"/>
  <c r="D71" i="8"/>
  <c r="A72" i="8"/>
  <c r="D84" i="8"/>
  <c r="A33" i="8"/>
  <c r="D45" i="8"/>
  <c r="A85" i="8"/>
  <c r="D97" i="8"/>
  <c r="C31" i="13" l="1"/>
  <c r="C32" i="13"/>
  <c r="B3238" i="15"/>
  <c r="E3137" i="15"/>
  <c r="D3137" i="15"/>
  <c r="B38" i="15"/>
  <c r="B138" i="15"/>
  <c r="B239" i="15" s="1"/>
  <c r="B340" i="15" s="1"/>
  <c r="B441" i="15" s="1"/>
  <c r="B542" i="15" s="1"/>
  <c r="B643" i="15" s="1"/>
  <c r="B744" i="15" s="1"/>
  <c r="B845" i="15" s="1"/>
  <c r="B946" i="15" s="1"/>
  <c r="B1047" i="15" s="1"/>
  <c r="B1148" i="15" s="1"/>
  <c r="B1249" i="15" s="1"/>
  <c r="B1350" i="15" s="1"/>
  <c r="B1451" i="15" s="1"/>
  <c r="B1552" i="15" s="1"/>
  <c r="B1653" i="15" s="1"/>
  <c r="B1754" i="15" s="1"/>
  <c r="B1855" i="15" s="1"/>
  <c r="B1956" i="15" s="1"/>
  <c r="B2057" i="15" s="1"/>
  <c r="B2158" i="15" s="1"/>
  <c r="B2259" i="15" s="1"/>
  <c r="B2360" i="15" s="1"/>
  <c r="B2461" i="15" s="1"/>
  <c r="B2562" i="15" s="1"/>
  <c r="B2663" i="15" s="1"/>
  <c r="B2764" i="15" s="1"/>
  <c r="B2865" i="15" s="1"/>
  <c r="B2966" i="15" s="1"/>
  <c r="B3067" i="15" s="1"/>
  <c r="B3168" i="15" s="1"/>
  <c r="B3269" i="15" s="1"/>
  <c r="B3370" i="15" s="1"/>
  <c r="B3471" i="15" s="1"/>
  <c r="B3572" i="15" s="1"/>
  <c r="B3673" i="15" s="1"/>
  <c r="B3774" i="15" s="1"/>
  <c r="A2239" i="15"/>
  <c r="D2138" i="15"/>
  <c r="E2138" i="15"/>
  <c r="A2939" i="15"/>
  <c r="E2838" i="15"/>
  <c r="D2838" i="15"/>
  <c r="A2839" i="15"/>
  <c r="D2738" i="15"/>
  <c r="E2738" i="15"/>
  <c r="A1939" i="15"/>
  <c r="D1838" i="15"/>
  <c r="E1838" i="15"/>
  <c r="A939" i="15"/>
  <c r="D838" i="15"/>
  <c r="E838" i="15"/>
  <c r="A839" i="15"/>
  <c r="D738" i="15"/>
  <c r="E738" i="15"/>
  <c r="A1739" i="15"/>
  <c r="D1638" i="15"/>
  <c r="E1638" i="15"/>
  <c r="A2439" i="15"/>
  <c r="D2338" i="15"/>
  <c r="E2338" i="15"/>
  <c r="A3039" i="15"/>
  <c r="E2938" i="15"/>
  <c r="D2938" i="15"/>
  <c r="A1139" i="15"/>
  <c r="D1038" i="15"/>
  <c r="E1038" i="15"/>
  <c r="A1639" i="15"/>
  <c r="D1538" i="15"/>
  <c r="E1538" i="15"/>
  <c r="A1839" i="15"/>
  <c r="D1738" i="15"/>
  <c r="E1738" i="15"/>
  <c r="A2039" i="15"/>
  <c r="D1938" i="15"/>
  <c r="E1938" i="15"/>
  <c r="A2639" i="15"/>
  <c r="D2538" i="15"/>
  <c r="E2538" i="15"/>
  <c r="A239" i="15"/>
  <c r="D138" i="15"/>
  <c r="E138" i="15"/>
  <c r="A39" i="15"/>
  <c r="A139" i="15"/>
  <c r="D38" i="15"/>
  <c r="E38" i="15"/>
  <c r="A2139" i="15"/>
  <c r="D2038" i="15"/>
  <c r="E2038" i="15"/>
  <c r="A739" i="15"/>
  <c r="D638" i="15"/>
  <c r="E638" i="15"/>
  <c r="A1439" i="15"/>
  <c r="D1338" i="15"/>
  <c r="E1338" i="15"/>
  <c r="A1339" i="15"/>
  <c r="D1238" i="15"/>
  <c r="E1238" i="15"/>
  <c r="A639" i="15"/>
  <c r="D538" i="15"/>
  <c r="E538" i="15"/>
  <c r="A439" i="15"/>
  <c r="D338" i="15"/>
  <c r="E338" i="15"/>
  <c r="A1039" i="15"/>
  <c r="D938" i="15"/>
  <c r="E938" i="15"/>
  <c r="A339" i="15"/>
  <c r="D238" i="15"/>
  <c r="E238" i="15"/>
  <c r="A539" i="15"/>
  <c r="D438" i="15"/>
  <c r="E438" i="15"/>
  <c r="A3239" i="15"/>
  <c r="E3138" i="15"/>
  <c r="D3138" i="15"/>
  <c r="A1539" i="15"/>
  <c r="D1438" i="15"/>
  <c r="E1438" i="15"/>
  <c r="A1239" i="15"/>
  <c r="D1138" i="15"/>
  <c r="E1138" i="15"/>
  <c r="A3139" i="15"/>
  <c r="E3038" i="15"/>
  <c r="D3038" i="15"/>
  <c r="A2339" i="15"/>
  <c r="D2238" i="15"/>
  <c r="E2238" i="15"/>
  <c r="A2739" i="15"/>
  <c r="D2638" i="15"/>
  <c r="E2638" i="15"/>
  <c r="A2539" i="15"/>
  <c r="D2438" i="15"/>
  <c r="E2438" i="15"/>
  <c r="A21" i="8"/>
  <c r="D33" i="8"/>
  <c r="A60" i="8"/>
  <c r="D72" i="8"/>
  <c r="A47" i="8"/>
  <c r="D59" i="8"/>
  <c r="A8" i="8"/>
  <c r="D8" i="8" s="1"/>
  <c r="D20" i="8"/>
  <c r="D7" i="8"/>
  <c r="A73" i="8"/>
  <c r="D85" i="8"/>
  <c r="A34" i="8"/>
  <c r="D46" i="8"/>
  <c r="I33" i="15" l="1"/>
  <c r="B39" i="15"/>
  <c r="B139" i="15"/>
  <c r="B240" i="15" s="1"/>
  <c r="B341" i="15" s="1"/>
  <c r="B442" i="15" s="1"/>
  <c r="B543" i="15" s="1"/>
  <c r="B644" i="15" s="1"/>
  <c r="B745" i="15" s="1"/>
  <c r="B846" i="15" s="1"/>
  <c r="B947" i="15" s="1"/>
  <c r="B1048" i="15" s="1"/>
  <c r="B1149" i="15" s="1"/>
  <c r="B1250" i="15" s="1"/>
  <c r="B1351" i="15" s="1"/>
  <c r="B1452" i="15" s="1"/>
  <c r="B1553" i="15" s="1"/>
  <c r="B1654" i="15" s="1"/>
  <c r="B1755" i="15" s="1"/>
  <c r="B1856" i="15" s="1"/>
  <c r="B1957" i="15" s="1"/>
  <c r="B2058" i="15" s="1"/>
  <c r="B2159" i="15" s="1"/>
  <c r="B2260" i="15" s="1"/>
  <c r="B2361" i="15" s="1"/>
  <c r="B2462" i="15" s="1"/>
  <c r="B2563" i="15" s="1"/>
  <c r="B2664" i="15" s="1"/>
  <c r="B2765" i="15" s="1"/>
  <c r="B2866" i="15" s="1"/>
  <c r="B2967" i="15" s="1"/>
  <c r="B3068" i="15" s="1"/>
  <c r="B3169" i="15" s="1"/>
  <c r="B3270" i="15" s="1"/>
  <c r="B3371" i="15" s="1"/>
  <c r="B3472" i="15" s="1"/>
  <c r="B3573" i="15" s="1"/>
  <c r="B3674" i="15" s="1"/>
  <c r="B3775" i="15" s="1"/>
  <c r="B3339" i="15"/>
  <c r="E3238" i="15"/>
  <c r="D3238" i="15"/>
  <c r="I34" i="15" s="1"/>
  <c r="A2640" i="15"/>
  <c r="D2539" i="15"/>
  <c r="E2539" i="15"/>
  <c r="A1340" i="15"/>
  <c r="D1239" i="15"/>
  <c r="E1239" i="15"/>
  <c r="A440" i="15"/>
  <c r="D339" i="15"/>
  <c r="E339" i="15"/>
  <c r="A1440" i="15"/>
  <c r="D1339" i="15"/>
  <c r="E1339" i="15"/>
  <c r="A240" i="15"/>
  <c r="D139" i="15"/>
  <c r="E139" i="15"/>
  <c r="A40" i="15"/>
  <c r="A140" i="15"/>
  <c r="D39" i="15"/>
  <c r="E39" i="15"/>
  <c r="A1940" i="15"/>
  <c r="D1839" i="15"/>
  <c r="E1839" i="15"/>
  <c r="A2540" i="15"/>
  <c r="D2439" i="15"/>
  <c r="E2439" i="15"/>
  <c r="A2040" i="15"/>
  <c r="D1939" i="15"/>
  <c r="E1939" i="15"/>
  <c r="A2840" i="15"/>
  <c r="E2739" i="15"/>
  <c r="D2739" i="15"/>
  <c r="A1640" i="15"/>
  <c r="D1539" i="15"/>
  <c r="E1539" i="15"/>
  <c r="A1140" i="15"/>
  <c r="D1039" i="15"/>
  <c r="E1039" i="15"/>
  <c r="A1540" i="15"/>
  <c r="D1439" i="15"/>
  <c r="E1439" i="15"/>
  <c r="A340" i="15"/>
  <c r="D239" i="15"/>
  <c r="E239" i="15"/>
  <c r="A1740" i="15"/>
  <c r="D1639" i="15"/>
  <c r="E1639" i="15"/>
  <c r="A1840" i="15"/>
  <c r="D1739" i="15"/>
  <c r="E1739" i="15"/>
  <c r="A2940" i="15"/>
  <c r="D2839" i="15"/>
  <c r="E2839" i="15"/>
  <c r="A2440" i="15"/>
  <c r="D2339" i="15"/>
  <c r="E2339" i="15"/>
  <c r="A3340" i="15"/>
  <c r="E3239" i="15"/>
  <c r="D3239" i="15"/>
  <c r="A540" i="15"/>
  <c r="D439" i="15"/>
  <c r="E439" i="15"/>
  <c r="A840" i="15"/>
  <c r="D739" i="15"/>
  <c r="E739" i="15"/>
  <c r="A2740" i="15"/>
  <c r="D2639" i="15"/>
  <c r="E2639" i="15"/>
  <c r="A1240" i="15"/>
  <c r="D1139" i="15"/>
  <c r="E1139" i="15"/>
  <c r="A940" i="15"/>
  <c r="D839" i="15"/>
  <c r="E839" i="15"/>
  <c r="A3040" i="15"/>
  <c r="D2939" i="15"/>
  <c r="E2939" i="15"/>
  <c r="A3240" i="15"/>
  <c r="D3139" i="15"/>
  <c r="E3139" i="15"/>
  <c r="A640" i="15"/>
  <c r="D539" i="15"/>
  <c r="E539" i="15"/>
  <c r="A740" i="15"/>
  <c r="D639" i="15"/>
  <c r="E639" i="15"/>
  <c r="A2240" i="15"/>
  <c r="D2139" i="15"/>
  <c r="E2139" i="15"/>
  <c r="A2140" i="15"/>
  <c r="D2039" i="15"/>
  <c r="E2039" i="15"/>
  <c r="A3140" i="15"/>
  <c r="D3039" i="15"/>
  <c r="E3039" i="15"/>
  <c r="A1040" i="15"/>
  <c r="D939" i="15"/>
  <c r="E939" i="15"/>
  <c r="A2340" i="15"/>
  <c r="D2239" i="15"/>
  <c r="E2239" i="15"/>
  <c r="A61" i="8"/>
  <c r="D73" i="8"/>
  <c r="A35" i="8"/>
  <c r="D47" i="8"/>
  <c r="A48" i="8"/>
  <c r="D60" i="8"/>
  <c r="A22" i="8"/>
  <c r="D34" i="8"/>
  <c r="A9" i="8"/>
  <c r="D9" i="8" s="1"/>
  <c r="D21" i="8"/>
  <c r="B3440" i="15" l="1"/>
  <c r="E3339" i="15"/>
  <c r="D3339" i="15"/>
  <c r="I35" i="15" s="1"/>
  <c r="B40" i="15"/>
  <c r="B140" i="15"/>
  <c r="B241" i="15" s="1"/>
  <c r="B342" i="15" s="1"/>
  <c r="B443" i="15" s="1"/>
  <c r="B544" i="15" s="1"/>
  <c r="B645" i="15" s="1"/>
  <c r="B746" i="15" s="1"/>
  <c r="B847" i="15" s="1"/>
  <c r="B948" i="15" s="1"/>
  <c r="B1049" i="15" s="1"/>
  <c r="B1150" i="15" s="1"/>
  <c r="B1251" i="15" s="1"/>
  <c r="B1352" i="15" s="1"/>
  <c r="B1453" i="15" s="1"/>
  <c r="B1554" i="15" s="1"/>
  <c r="B1655" i="15" s="1"/>
  <c r="B1756" i="15" s="1"/>
  <c r="B1857" i="15" s="1"/>
  <c r="B1958" i="15" s="1"/>
  <c r="B2059" i="15" s="1"/>
  <c r="B2160" i="15" s="1"/>
  <c r="B2261" i="15" s="1"/>
  <c r="B2362" i="15" s="1"/>
  <c r="B2463" i="15" s="1"/>
  <c r="B2564" i="15" s="1"/>
  <c r="B2665" i="15" s="1"/>
  <c r="B2766" i="15" s="1"/>
  <c r="B2867" i="15" s="1"/>
  <c r="B2968" i="15" s="1"/>
  <c r="B3069" i="15" s="1"/>
  <c r="B3170" i="15" s="1"/>
  <c r="B3271" i="15" s="1"/>
  <c r="B3372" i="15" s="1"/>
  <c r="B3473" i="15" s="1"/>
  <c r="B3574" i="15" s="1"/>
  <c r="B3675" i="15" s="1"/>
  <c r="B3776" i="15" s="1"/>
  <c r="A1141" i="15"/>
  <c r="D1040" i="15"/>
  <c r="E1040" i="15"/>
  <c r="A841" i="15"/>
  <c r="D740" i="15"/>
  <c r="E740" i="15"/>
  <c r="A1041" i="15"/>
  <c r="D940" i="15"/>
  <c r="E940" i="15"/>
  <c r="A641" i="15"/>
  <c r="D540" i="15"/>
  <c r="E540" i="15"/>
  <c r="A1941" i="15"/>
  <c r="D1840" i="15"/>
  <c r="E1840" i="15"/>
  <c r="A1241" i="15"/>
  <c r="D1140" i="15"/>
  <c r="E1140" i="15"/>
  <c r="A2641" i="15"/>
  <c r="D2540" i="15"/>
  <c r="E2540" i="15"/>
  <c r="A1541" i="15"/>
  <c r="D1440" i="15"/>
  <c r="E1440" i="15"/>
  <c r="A3241" i="15"/>
  <c r="E3140" i="15"/>
  <c r="D3140" i="15"/>
  <c r="A741" i="15"/>
  <c r="D640" i="15"/>
  <c r="E640" i="15"/>
  <c r="A1341" i="15"/>
  <c r="D1240" i="15"/>
  <c r="E1240" i="15"/>
  <c r="A3441" i="15"/>
  <c r="E3340" i="15"/>
  <c r="D3340" i="15"/>
  <c r="A1841" i="15"/>
  <c r="D1740" i="15"/>
  <c r="E1740" i="15"/>
  <c r="A1741" i="15"/>
  <c r="D1640" i="15"/>
  <c r="E1640" i="15"/>
  <c r="A2041" i="15"/>
  <c r="D1940" i="15"/>
  <c r="E1940" i="15"/>
  <c r="A541" i="15"/>
  <c r="D440" i="15"/>
  <c r="E440" i="15"/>
  <c r="A2241" i="15"/>
  <c r="D2140" i="15"/>
  <c r="E2140" i="15"/>
  <c r="A3341" i="15"/>
  <c r="D3240" i="15"/>
  <c r="E3240" i="15"/>
  <c r="A2841" i="15"/>
  <c r="E2740" i="15"/>
  <c r="D2740" i="15"/>
  <c r="A2541" i="15"/>
  <c r="D2440" i="15"/>
  <c r="E2440" i="15"/>
  <c r="A441" i="15"/>
  <c r="D340" i="15"/>
  <c r="E340" i="15"/>
  <c r="A2941" i="15"/>
  <c r="E2840" i="15"/>
  <c r="D2840" i="15"/>
  <c r="A241" i="15"/>
  <c r="D140" i="15"/>
  <c r="E140" i="15"/>
  <c r="A41" i="15"/>
  <c r="A141" i="15"/>
  <c r="D40" i="15"/>
  <c r="E40" i="15"/>
  <c r="A1441" i="15"/>
  <c r="D1340" i="15"/>
  <c r="E1340" i="15"/>
  <c r="A2441" i="15"/>
  <c r="D2340" i="15"/>
  <c r="E2340" i="15"/>
  <c r="A2341" i="15"/>
  <c r="D2240" i="15"/>
  <c r="E2240" i="15"/>
  <c r="A3141" i="15"/>
  <c r="E3040" i="15"/>
  <c r="D3040" i="15"/>
  <c r="A941" i="15"/>
  <c r="D840" i="15"/>
  <c r="E840" i="15"/>
  <c r="A3041" i="15"/>
  <c r="E2940" i="15"/>
  <c r="D2940" i="15"/>
  <c r="A1641" i="15"/>
  <c r="D1540" i="15"/>
  <c r="E1540" i="15"/>
  <c r="A2141" i="15"/>
  <c r="D2040" i="15"/>
  <c r="E2040" i="15"/>
  <c r="A341" i="15"/>
  <c r="D240" i="15"/>
  <c r="E240" i="15"/>
  <c r="A2741" i="15"/>
  <c r="D2640" i="15"/>
  <c r="E2640" i="15"/>
  <c r="A10" i="8"/>
  <c r="D10" i="8" s="1"/>
  <c r="D22" i="8"/>
  <c r="A36" i="8"/>
  <c r="D48" i="8"/>
  <c r="A23" i="8"/>
  <c r="D35" i="8"/>
  <c r="A49" i="8"/>
  <c r="D61" i="8"/>
  <c r="B41" i="15" l="1"/>
  <c r="B141" i="15"/>
  <c r="B242" i="15" s="1"/>
  <c r="B343" i="15" s="1"/>
  <c r="B444" i="15" s="1"/>
  <c r="B545" i="15" s="1"/>
  <c r="B646" i="15" s="1"/>
  <c r="B747" i="15" s="1"/>
  <c r="B848" i="15" s="1"/>
  <c r="B949" i="15" s="1"/>
  <c r="B1050" i="15" s="1"/>
  <c r="B1151" i="15" s="1"/>
  <c r="B1252" i="15" s="1"/>
  <c r="B1353" i="15" s="1"/>
  <c r="B1454" i="15" s="1"/>
  <c r="B1555" i="15" s="1"/>
  <c r="B1656" i="15" s="1"/>
  <c r="B1757" i="15" s="1"/>
  <c r="B1858" i="15" s="1"/>
  <c r="B1959" i="15" s="1"/>
  <c r="B2060" i="15" s="1"/>
  <c r="B2161" i="15" s="1"/>
  <c r="B2262" i="15" s="1"/>
  <c r="B2363" i="15" s="1"/>
  <c r="B2464" i="15" s="1"/>
  <c r="B2565" i="15" s="1"/>
  <c r="B2666" i="15" s="1"/>
  <c r="B2767" i="15" s="1"/>
  <c r="B2868" i="15" s="1"/>
  <c r="B2969" i="15" s="1"/>
  <c r="B3070" i="15" s="1"/>
  <c r="B3171" i="15" s="1"/>
  <c r="B3272" i="15" s="1"/>
  <c r="B3373" i="15" s="1"/>
  <c r="B3474" i="15" s="1"/>
  <c r="B3575" i="15" s="1"/>
  <c r="B3676" i="15" s="1"/>
  <c r="B3777" i="15" s="1"/>
  <c r="B3541" i="15"/>
  <c r="E3440" i="15"/>
  <c r="D3440" i="15"/>
  <c r="I36" i="15" s="1"/>
  <c r="A2242" i="15"/>
  <c r="D2141" i="15"/>
  <c r="E2141" i="15"/>
  <c r="A3242" i="15"/>
  <c r="E3141" i="15"/>
  <c r="D3141" i="15"/>
  <c r="A242" i="15"/>
  <c r="D141" i="15"/>
  <c r="E141" i="15"/>
  <c r="A42" i="15"/>
  <c r="A142" i="15"/>
  <c r="D41" i="15"/>
  <c r="E41" i="15"/>
  <c r="A2642" i="15"/>
  <c r="D2541" i="15"/>
  <c r="E2541" i="15"/>
  <c r="A642" i="15"/>
  <c r="D541" i="15"/>
  <c r="E541" i="15"/>
  <c r="A3542" i="15"/>
  <c r="E3441" i="15"/>
  <c r="D3441" i="15"/>
  <c r="A1642" i="15"/>
  <c r="D1541" i="15"/>
  <c r="E1541" i="15"/>
  <c r="A742" i="15"/>
  <c r="D641" i="15"/>
  <c r="E641" i="15"/>
  <c r="A1742" i="15"/>
  <c r="D1641" i="15"/>
  <c r="E1641" i="15"/>
  <c r="A2442" i="15"/>
  <c r="D2341" i="15"/>
  <c r="E2341" i="15"/>
  <c r="A342" i="15"/>
  <c r="D241" i="15"/>
  <c r="E241" i="15"/>
  <c r="A2942" i="15"/>
  <c r="E2841" i="15"/>
  <c r="D2841" i="15"/>
  <c r="A2142" i="15"/>
  <c r="D2041" i="15"/>
  <c r="E2041" i="15"/>
  <c r="A1442" i="15"/>
  <c r="D1341" i="15"/>
  <c r="E1341" i="15"/>
  <c r="A2742" i="15"/>
  <c r="D2641" i="15"/>
  <c r="E2641" i="15"/>
  <c r="A1142" i="15"/>
  <c r="D1041" i="15"/>
  <c r="E1041" i="15"/>
  <c r="A2842" i="15"/>
  <c r="E2741" i="15"/>
  <c r="D2741" i="15"/>
  <c r="A3142" i="15"/>
  <c r="E3041" i="15"/>
  <c r="D3041" i="15"/>
  <c r="A2542" i="15"/>
  <c r="D2441" i="15"/>
  <c r="E2441" i="15"/>
  <c r="A3042" i="15"/>
  <c r="E2941" i="15"/>
  <c r="D2941" i="15"/>
  <c r="A3442" i="15"/>
  <c r="E3341" i="15"/>
  <c r="D3341" i="15"/>
  <c r="A1842" i="15"/>
  <c r="D1741" i="15"/>
  <c r="E1741" i="15"/>
  <c r="A842" i="15"/>
  <c r="D741" i="15"/>
  <c r="E741" i="15"/>
  <c r="A1342" i="15"/>
  <c r="D1241" i="15"/>
  <c r="E1241" i="15"/>
  <c r="A942" i="15"/>
  <c r="D841" i="15"/>
  <c r="E841" i="15"/>
  <c r="A442" i="15"/>
  <c r="D341" i="15"/>
  <c r="E341" i="15"/>
  <c r="A1042" i="15"/>
  <c r="D941" i="15"/>
  <c r="E941" i="15"/>
  <c r="A1542" i="15"/>
  <c r="D1441" i="15"/>
  <c r="E1441" i="15"/>
  <c r="A542" i="15"/>
  <c r="D441" i="15"/>
  <c r="E441" i="15"/>
  <c r="A2342" i="15"/>
  <c r="D2241" i="15"/>
  <c r="E2241" i="15"/>
  <c r="A1942" i="15"/>
  <c r="D1841" i="15"/>
  <c r="E1841" i="15"/>
  <c r="A3342" i="15"/>
  <c r="E3241" i="15"/>
  <c r="D3241" i="15"/>
  <c r="A2042" i="15"/>
  <c r="D1941" i="15"/>
  <c r="E1941" i="15"/>
  <c r="A1242" i="15"/>
  <c r="D1141" i="15"/>
  <c r="E1141" i="15"/>
  <c r="A11" i="8"/>
  <c r="D23" i="8"/>
  <c r="A24" i="8"/>
  <c r="D36" i="8"/>
  <c r="A37" i="8"/>
  <c r="D49" i="8"/>
  <c r="B3642" i="15" l="1"/>
  <c r="E3541" i="15"/>
  <c r="D3541" i="15"/>
  <c r="I37" i="15" s="1"/>
  <c r="B42" i="15"/>
  <c r="B142" i="15"/>
  <c r="B243" i="15" s="1"/>
  <c r="B344" i="15" s="1"/>
  <c r="B445" i="15" s="1"/>
  <c r="B546" i="15" s="1"/>
  <c r="B647" i="15" s="1"/>
  <c r="B748" i="15" s="1"/>
  <c r="B849" i="15" s="1"/>
  <c r="B950" i="15" s="1"/>
  <c r="B1051" i="15" s="1"/>
  <c r="B1152" i="15" s="1"/>
  <c r="B1253" i="15" s="1"/>
  <c r="B1354" i="15" s="1"/>
  <c r="B1455" i="15" s="1"/>
  <c r="B1556" i="15" s="1"/>
  <c r="B1657" i="15" s="1"/>
  <c r="B1758" i="15" s="1"/>
  <c r="B1859" i="15" s="1"/>
  <c r="B1960" i="15" s="1"/>
  <c r="B2061" i="15" s="1"/>
  <c r="B2162" i="15" s="1"/>
  <c r="B2263" i="15" s="1"/>
  <c r="B2364" i="15" s="1"/>
  <c r="B2465" i="15" s="1"/>
  <c r="B2566" i="15" s="1"/>
  <c r="B2667" i="15" s="1"/>
  <c r="B2768" i="15" s="1"/>
  <c r="B2869" i="15" s="1"/>
  <c r="B2970" i="15" s="1"/>
  <c r="B3071" i="15" s="1"/>
  <c r="B3172" i="15" s="1"/>
  <c r="B3273" i="15" s="1"/>
  <c r="B3374" i="15" s="1"/>
  <c r="B3475" i="15" s="1"/>
  <c r="B3576" i="15" s="1"/>
  <c r="B3677" i="15" s="1"/>
  <c r="B3778" i="15" s="1"/>
  <c r="A2043" i="15"/>
  <c r="D1942" i="15"/>
  <c r="E1942" i="15"/>
  <c r="A1143" i="15"/>
  <c r="D1042" i="15"/>
  <c r="E1042" i="15"/>
  <c r="A943" i="15"/>
  <c r="D842" i="15"/>
  <c r="E842" i="15"/>
  <c r="A2643" i="15"/>
  <c r="D2542" i="15"/>
  <c r="E2542" i="15"/>
  <c r="A2843" i="15"/>
  <c r="E2742" i="15"/>
  <c r="D2742" i="15"/>
  <c r="A443" i="15"/>
  <c r="D342" i="15"/>
  <c r="E342" i="15"/>
  <c r="A1743" i="15"/>
  <c r="D1642" i="15"/>
  <c r="E1642" i="15"/>
  <c r="A243" i="15"/>
  <c r="D142" i="15"/>
  <c r="E142" i="15"/>
  <c r="A43" i="15"/>
  <c r="A143" i="15"/>
  <c r="D42" i="15"/>
  <c r="E42" i="15"/>
  <c r="A1343" i="15"/>
  <c r="D1242" i="15"/>
  <c r="E1242" i="15"/>
  <c r="A2443" i="15"/>
  <c r="D2342" i="15"/>
  <c r="E2342" i="15"/>
  <c r="A543" i="15"/>
  <c r="D442" i="15"/>
  <c r="E442" i="15"/>
  <c r="A1943" i="15"/>
  <c r="D1842" i="15"/>
  <c r="E1842" i="15"/>
  <c r="A3243" i="15"/>
  <c r="E3142" i="15"/>
  <c r="D3142" i="15"/>
  <c r="A1543" i="15"/>
  <c r="D1442" i="15"/>
  <c r="E1442" i="15"/>
  <c r="A2543" i="15"/>
  <c r="D2442" i="15"/>
  <c r="E2442" i="15"/>
  <c r="A3643" i="15"/>
  <c r="D3542" i="15"/>
  <c r="E3542" i="15"/>
  <c r="A343" i="15"/>
  <c r="D242" i="15"/>
  <c r="E242" i="15"/>
  <c r="A2143" i="15"/>
  <c r="D2042" i="15"/>
  <c r="E2042" i="15"/>
  <c r="A643" i="15"/>
  <c r="D542" i="15"/>
  <c r="E542" i="15"/>
  <c r="A1043" i="15"/>
  <c r="D942" i="15"/>
  <c r="E942" i="15"/>
  <c r="A3543" i="15"/>
  <c r="E3442" i="15"/>
  <c r="D3442" i="15"/>
  <c r="A2943" i="15"/>
  <c r="D2842" i="15"/>
  <c r="E2842" i="15"/>
  <c r="A2243" i="15"/>
  <c r="D2142" i="15"/>
  <c r="E2142" i="15"/>
  <c r="A1843" i="15"/>
  <c r="D1742" i="15"/>
  <c r="E1742" i="15"/>
  <c r="A743" i="15"/>
  <c r="D642" i="15"/>
  <c r="E642" i="15"/>
  <c r="A3343" i="15"/>
  <c r="D3242" i="15"/>
  <c r="E3242" i="15"/>
  <c r="A3443" i="15"/>
  <c r="E3342" i="15"/>
  <c r="D3342" i="15"/>
  <c r="A1643" i="15"/>
  <c r="D1542" i="15"/>
  <c r="E1542" i="15"/>
  <c r="A1443" i="15"/>
  <c r="D1342" i="15"/>
  <c r="E1342" i="15"/>
  <c r="A3143" i="15"/>
  <c r="E3042" i="15"/>
  <c r="D3042" i="15"/>
  <c r="A1243" i="15"/>
  <c r="D1142" i="15"/>
  <c r="E1142" i="15"/>
  <c r="A3043" i="15"/>
  <c r="E2942" i="15"/>
  <c r="D2942" i="15"/>
  <c r="A843" i="15"/>
  <c r="D742" i="15"/>
  <c r="E742" i="15"/>
  <c r="A2743" i="15"/>
  <c r="D2642" i="15"/>
  <c r="E2642" i="15"/>
  <c r="A2343" i="15"/>
  <c r="D2242" i="15"/>
  <c r="E2242" i="15"/>
  <c r="A25" i="8"/>
  <c r="D37" i="8"/>
  <c r="A12" i="8"/>
  <c r="D12" i="8" s="1"/>
  <c r="D24" i="8"/>
  <c r="D11" i="8"/>
  <c r="B43" i="15" l="1"/>
  <c r="B143" i="15"/>
  <c r="B244" i="15" s="1"/>
  <c r="B345" i="15" s="1"/>
  <c r="B446" i="15" s="1"/>
  <c r="B547" i="15" s="1"/>
  <c r="B648" i="15" s="1"/>
  <c r="B749" i="15" s="1"/>
  <c r="B850" i="15" s="1"/>
  <c r="B951" i="15" s="1"/>
  <c r="B1052" i="15" s="1"/>
  <c r="B1153" i="15" s="1"/>
  <c r="B1254" i="15" s="1"/>
  <c r="B1355" i="15" s="1"/>
  <c r="B1456" i="15" s="1"/>
  <c r="B1557" i="15" s="1"/>
  <c r="B1658" i="15" s="1"/>
  <c r="B1759" i="15" s="1"/>
  <c r="B1860" i="15" s="1"/>
  <c r="B1961" i="15" s="1"/>
  <c r="B2062" i="15" s="1"/>
  <c r="B2163" i="15" s="1"/>
  <c r="B2264" i="15" s="1"/>
  <c r="B2365" i="15" s="1"/>
  <c r="B2466" i="15" s="1"/>
  <c r="B2567" i="15" s="1"/>
  <c r="B2668" i="15" s="1"/>
  <c r="B2769" i="15" s="1"/>
  <c r="B2870" i="15" s="1"/>
  <c r="B2971" i="15" s="1"/>
  <c r="B3072" i="15" s="1"/>
  <c r="B3173" i="15" s="1"/>
  <c r="B3274" i="15" s="1"/>
  <c r="B3375" i="15" s="1"/>
  <c r="B3476" i="15" s="1"/>
  <c r="B3577" i="15" s="1"/>
  <c r="B3678" i="15" s="1"/>
  <c r="B3779" i="15" s="1"/>
  <c r="B3743" i="15"/>
  <c r="E3642" i="15"/>
  <c r="D3642" i="15"/>
  <c r="A2444" i="15"/>
  <c r="D2343" i="15"/>
  <c r="E2343" i="15"/>
  <c r="A1344" i="15"/>
  <c r="D1243" i="15"/>
  <c r="E1243" i="15"/>
  <c r="A3544" i="15"/>
  <c r="E3443" i="15"/>
  <c r="D3443" i="15"/>
  <c r="A2344" i="15"/>
  <c r="D2243" i="15"/>
  <c r="E2243" i="15"/>
  <c r="A744" i="15"/>
  <c r="D643" i="15"/>
  <c r="E643" i="15"/>
  <c r="A2644" i="15"/>
  <c r="D2543" i="15"/>
  <c r="E2543" i="15"/>
  <c r="A644" i="15"/>
  <c r="D543" i="15"/>
  <c r="E543" i="15"/>
  <c r="A344" i="15"/>
  <c r="D243" i="15"/>
  <c r="E243" i="15"/>
  <c r="A2744" i="15"/>
  <c r="D2643" i="15"/>
  <c r="E2643" i="15"/>
  <c r="A2844" i="15"/>
  <c r="E2743" i="15"/>
  <c r="D2743" i="15"/>
  <c r="A3244" i="15"/>
  <c r="E3143" i="15"/>
  <c r="D3143" i="15"/>
  <c r="A3444" i="15"/>
  <c r="E3343" i="15"/>
  <c r="D3343" i="15"/>
  <c r="A3044" i="15"/>
  <c r="D2943" i="15"/>
  <c r="E2943" i="15"/>
  <c r="A2244" i="15"/>
  <c r="D2143" i="15"/>
  <c r="E2143" i="15"/>
  <c r="A1644" i="15"/>
  <c r="D1543" i="15"/>
  <c r="E1543" i="15"/>
  <c r="A2544" i="15"/>
  <c r="D2443" i="15"/>
  <c r="E2443" i="15"/>
  <c r="A1844" i="15"/>
  <c r="D1743" i="15"/>
  <c r="E1743" i="15"/>
  <c r="A1044" i="15"/>
  <c r="D943" i="15"/>
  <c r="E943" i="15"/>
  <c r="A944" i="15"/>
  <c r="D843" i="15"/>
  <c r="E843" i="15"/>
  <c r="A1544" i="15"/>
  <c r="D1443" i="15"/>
  <c r="E1443" i="15"/>
  <c r="A844" i="15"/>
  <c r="D743" i="15"/>
  <c r="E743" i="15"/>
  <c r="A3644" i="15"/>
  <c r="E3543" i="15"/>
  <c r="D3543" i="15"/>
  <c r="A444" i="15"/>
  <c r="D343" i="15"/>
  <c r="E343" i="15"/>
  <c r="A3344" i="15"/>
  <c r="E3243" i="15"/>
  <c r="D3243" i="15"/>
  <c r="A1444" i="15"/>
  <c r="D1343" i="15"/>
  <c r="E1343" i="15"/>
  <c r="A544" i="15"/>
  <c r="D443" i="15"/>
  <c r="E443" i="15"/>
  <c r="A1244" i="15"/>
  <c r="D1143" i="15"/>
  <c r="E1143" i="15"/>
  <c r="A3144" i="15"/>
  <c r="D3043" i="15"/>
  <c r="E3043" i="15"/>
  <c r="A1744" i="15"/>
  <c r="D1643" i="15"/>
  <c r="E1643" i="15"/>
  <c r="A1944" i="15"/>
  <c r="D1843" i="15"/>
  <c r="E1843" i="15"/>
  <c r="A1144" i="15"/>
  <c r="D1043" i="15"/>
  <c r="E1043" i="15"/>
  <c r="A3744" i="15"/>
  <c r="E3643" i="15"/>
  <c r="D3643" i="15"/>
  <c r="A2044" i="15"/>
  <c r="D1943" i="15"/>
  <c r="E1943" i="15"/>
  <c r="A244" i="15"/>
  <c r="D143" i="15"/>
  <c r="E143" i="15"/>
  <c r="A44" i="15"/>
  <c r="A144" i="15"/>
  <c r="D43" i="15"/>
  <c r="E43" i="15"/>
  <c r="A2944" i="15"/>
  <c r="E2843" i="15"/>
  <c r="D2843" i="15"/>
  <c r="A2144" i="15"/>
  <c r="D2043" i="15"/>
  <c r="E2043" i="15"/>
  <c r="A13" i="8"/>
  <c r="D25" i="8"/>
  <c r="I38" i="15" l="1"/>
  <c r="E3743" i="15"/>
  <c r="D3743" i="15"/>
  <c r="B44" i="15"/>
  <c r="B144" i="15"/>
  <c r="B245" i="15" s="1"/>
  <c r="B346" i="15" s="1"/>
  <c r="B447" i="15" s="1"/>
  <c r="B548" i="15" s="1"/>
  <c r="B649" i="15" s="1"/>
  <c r="B750" i="15" s="1"/>
  <c r="B851" i="15" s="1"/>
  <c r="B952" i="15" s="1"/>
  <c r="B1053" i="15" s="1"/>
  <c r="B1154" i="15" s="1"/>
  <c r="B1255" i="15" s="1"/>
  <c r="B1356" i="15" s="1"/>
  <c r="B1457" i="15" s="1"/>
  <c r="B1558" i="15" s="1"/>
  <c r="B1659" i="15" s="1"/>
  <c r="B1760" i="15" s="1"/>
  <c r="B1861" i="15" s="1"/>
  <c r="B1962" i="15" s="1"/>
  <c r="B2063" i="15" s="1"/>
  <c r="B2164" i="15" s="1"/>
  <c r="B2265" i="15" s="1"/>
  <c r="B2366" i="15" s="1"/>
  <c r="B2467" i="15" s="1"/>
  <c r="B2568" i="15" s="1"/>
  <c r="B2669" i="15" s="1"/>
  <c r="B2770" i="15" s="1"/>
  <c r="B2871" i="15" s="1"/>
  <c r="B2972" i="15" s="1"/>
  <c r="B3073" i="15" s="1"/>
  <c r="B3174" i="15" s="1"/>
  <c r="B3275" i="15" s="1"/>
  <c r="B3376" i="15" s="1"/>
  <c r="B3477" i="15" s="1"/>
  <c r="B3578" i="15" s="1"/>
  <c r="B3679" i="15" s="1"/>
  <c r="B3780" i="15" s="1"/>
  <c r="A3045" i="15"/>
  <c r="E2944" i="15"/>
  <c r="D2944" i="15"/>
  <c r="D3744" i="15"/>
  <c r="E3744" i="15"/>
  <c r="A3245" i="15"/>
  <c r="E3144" i="15"/>
  <c r="D3144" i="15"/>
  <c r="A3445" i="15"/>
  <c r="E3344" i="15"/>
  <c r="D3344" i="15"/>
  <c r="A1645" i="15"/>
  <c r="D1544" i="15"/>
  <c r="E1544" i="15"/>
  <c r="A2645" i="15"/>
  <c r="D2544" i="15"/>
  <c r="E2544" i="15"/>
  <c r="A3545" i="15"/>
  <c r="E3444" i="15"/>
  <c r="D3444" i="15"/>
  <c r="A445" i="15"/>
  <c r="D344" i="15"/>
  <c r="E344" i="15"/>
  <c r="A2445" i="15"/>
  <c r="D2344" i="15"/>
  <c r="E2344" i="15"/>
  <c r="A245" i="15"/>
  <c r="D144" i="15"/>
  <c r="E144" i="15"/>
  <c r="A45" i="15"/>
  <c r="A145" i="15"/>
  <c r="D44" i="15"/>
  <c r="E44" i="15"/>
  <c r="A1245" i="15"/>
  <c r="D1144" i="15"/>
  <c r="E1144" i="15"/>
  <c r="A1345" i="15"/>
  <c r="D1244" i="15"/>
  <c r="E1244" i="15"/>
  <c r="A545" i="15"/>
  <c r="D444" i="15"/>
  <c r="E444" i="15"/>
  <c r="A1045" i="15"/>
  <c r="D944" i="15"/>
  <c r="E944" i="15"/>
  <c r="A1745" i="15"/>
  <c r="D1644" i="15"/>
  <c r="E1644" i="15"/>
  <c r="A3345" i="15"/>
  <c r="E3244" i="15"/>
  <c r="D3244" i="15"/>
  <c r="A745" i="15"/>
  <c r="D644" i="15"/>
  <c r="E644" i="15"/>
  <c r="A3645" i="15"/>
  <c r="E3544" i="15"/>
  <c r="D3544" i="15"/>
  <c r="A345" i="15"/>
  <c r="D244" i="15"/>
  <c r="E244" i="15"/>
  <c r="A2045" i="15"/>
  <c r="D1944" i="15"/>
  <c r="E1944" i="15"/>
  <c r="A645" i="15"/>
  <c r="D544" i="15"/>
  <c r="E544" i="15"/>
  <c r="A3745" i="15"/>
  <c r="E3644" i="15"/>
  <c r="D3644" i="15"/>
  <c r="A1145" i="15"/>
  <c r="D1044" i="15"/>
  <c r="E1044" i="15"/>
  <c r="A2345" i="15"/>
  <c r="D2244" i="15"/>
  <c r="E2244" i="15"/>
  <c r="A2945" i="15"/>
  <c r="E2844" i="15"/>
  <c r="D2844" i="15"/>
  <c r="A2745" i="15"/>
  <c r="D2644" i="15"/>
  <c r="E2644" i="15"/>
  <c r="A1445" i="15"/>
  <c r="D1344" i="15"/>
  <c r="E1344" i="15"/>
  <c r="A2245" i="15"/>
  <c r="D2144" i="15"/>
  <c r="E2144" i="15"/>
  <c r="A2145" i="15"/>
  <c r="D2044" i="15"/>
  <c r="E2044" i="15"/>
  <c r="A1845" i="15"/>
  <c r="D1744" i="15"/>
  <c r="E1744" i="15"/>
  <c r="A1545" i="15"/>
  <c r="D1444" i="15"/>
  <c r="E1444" i="15"/>
  <c r="A945" i="15"/>
  <c r="D844" i="15"/>
  <c r="E844" i="15"/>
  <c r="A1945" i="15"/>
  <c r="D1844" i="15"/>
  <c r="E1844" i="15"/>
  <c r="A3145" i="15"/>
  <c r="D3044" i="15"/>
  <c r="E3044" i="15"/>
  <c r="A2845" i="15"/>
  <c r="E2744" i="15"/>
  <c r="D2744" i="15"/>
  <c r="A845" i="15"/>
  <c r="D744" i="15"/>
  <c r="E744" i="15"/>
  <c r="A2545" i="15"/>
  <c r="D2444" i="15"/>
  <c r="E2444" i="15"/>
  <c r="D13" i="8"/>
  <c r="I39" i="15" l="1"/>
  <c r="B45" i="15"/>
  <c r="B145" i="15"/>
  <c r="B246" i="15" s="1"/>
  <c r="B347" i="15" s="1"/>
  <c r="B448" i="15" s="1"/>
  <c r="B549" i="15" s="1"/>
  <c r="B650" i="15" s="1"/>
  <c r="B751" i="15" s="1"/>
  <c r="B852" i="15" s="1"/>
  <c r="B953" i="15" s="1"/>
  <c r="B1054" i="15" s="1"/>
  <c r="B1155" i="15" s="1"/>
  <c r="B1256" i="15" s="1"/>
  <c r="B1357" i="15" s="1"/>
  <c r="B1458" i="15" s="1"/>
  <c r="B1559" i="15" s="1"/>
  <c r="B1660" i="15" s="1"/>
  <c r="B1761" i="15" s="1"/>
  <c r="B1862" i="15" s="1"/>
  <c r="B1963" i="15" s="1"/>
  <c r="B2064" i="15" s="1"/>
  <c r="B2165" i="15" s="1"/>
  <c r="B2266" i="15" s="1"/>
  <c r="B2367" i="15" s="1"/>
  <c r="B2468" i="15" s="1"/>
  <c r="B2569" i="15" s="1"/>
  <c r="B2670" i="15" s="1"/>
  <c r="B2771" i="15" s="1"/>
  <c r="B2872" i="15" s="1"/>
  <c r="B2973" i="15" s="1"/>
  <c r="B3074" i="15" s="1"/>
  <c r="B3175" i="15" s="1"/>
  <c r="B3276" i="15" s="1"/>
  <c r="B3377" i="15" s="1"/>
  <c r="B3478" i="15" s="1"/>
  <c r="B3579" i="15" s="1"/>
  <c r="B3680" i="15" s="1"/>
  <c r="B3781" i="15" s="1"/>
  <c r="A2546" i="15"/>
  <c r="D2445" i="15"/>
  <c r="E2445" i="15"/>
  <c r="A1746" i="15"/>
  <c r="D1645" i="15"/>
  <c r="E1645" i="15"/>
  <c r="A2946" i="15"/>
  <c r="E2845" i="15"/>
  <c r="D2845" i="15"/>
  <c r="A1646" i="15"/>
  <c r="D1545" i="15"/>
  <c r="E1545" i="15"/>
  <c r="A1546" i="15"/>
  <c r="D1445" i="15"/>
  <c r="E1445" i="15"/>
  <c r="A1246" i="15"/>
  <c r="D1145" i="15"/>
  <c r="E1145" i="15"/>
  <c r="A446" i="15"/>
  <c r="D345" i="15"/>
  <c r="E345" i="15"/>
  <c r="A1846" i="15"/>
  <c r="D1745" i="15"/>
  <c r="E1745" i="15"/>
  <c r="A1346" i="15"/>
  <c r="D1245" i="15"/>
  <c r="E1245" i="15"/>
  <c r="A546" i="15"/>
  <c r="D445" i="15"/>
  <c r="E445" i="15"/>
  <c r="A3546" i="15"/>
  <c r="E3445" i="15"/>
  <c r="D3445" i="15"/>
  <c r="A3246" i="15"/>
  <c r="E3145" i="15"/>
  <c r="D3145" i="15"/>
  <c r="A1946" i="15"/>
  <c r="D1845" i="15"/>
  <c r="E1845" i="15"/>
  <c r="A2846" i="15"/>
  <c r="D2745" i="15"/>
  <c r="E2745" i="15"/>
  <c r="E3745" i="15"/>
  <c r="D3745" i="15"/>
  <c r="A3746" i="15"/>
  <c r="E3645" i="15"/>
  <c r="D3645" i="15"/>
  <c r="A1146" i="15"/>
  <c r="D1045" i="15"/>
  <c r="E1045" i="15"/>
  <c r="A246" i="15"/>
  <c r="D145" i="15"/>
  <c r="E145" i="15"/>
  <c r="A46" i="15"/>
  <c r="A146" i="15"/>
  <c r="D45" i="15"/>
  <c r="E45" i="15"/>
  <c r="A3646" i="15"/>
  <c r="E3545" i="15"/>
  <c r="D3545" i="15"/>
  <c r="A3346" i="15"/>
  <c r="E3245" i="15"/>
  <c r="D3245" i="15"/>
  <c r="A2646" i="15"/>
  <c r="D2545" i="15"/>
  <c r="E2545" i="15"/>
  <c r="A2046" i="15"/>
  <c r="D1945" i="15"/>
  <c r="E1945" i="15"/>
  <c r="A2246" i="15"/>
  <c r="D2145" i="15"/>
  <c r="E2145" i="15"/>
  <c r="A3046" i="15"/>
  <c r="D2945" i="15"/>
  <c r="E2945" i="15"/>
  <c r="A746" i="15"/>
  <c r="D645" i="15"/>
  <c r="E645" i="15"/>
  <c r="A846" i="15"/>
  <c r="D745" i="15"/>
  <c r="E745" i="15"/>
  <c r="A646" i="15"/>
  <c r="D545" i="15"/>
  <c r="E545" i="15"/>
  <c r="A346" i="15"/>
  <c r="D245" i="15"/>
  <c r="E245" i="15"/>
  <c r="A2746" i="15"/>
  <c r="D2645" i="15"/>
  <c r="E2645" i="15"/>
  <c r="A946" i="15"/>
  <c r="D845" i="15"/>
  <c r="E845" i="15"/>
  <c r="A1046" i="15"/>
  <c r="D945" i="15"/>
  <c r="E945" i="15"/>
  <c r="A2346" i="15"/>
  <c r="D2245" i="15"/>
  <c r="E2245" i="15"/>
  <c r="A2446" i="15"/>
  <c r="D2345" i="15"/>
  <c r="E2345" i="15"/>
  <c r="A2146" i="15"/>
  <c r="D2045" i="15"/>
  <c r="E2045" i="15"/>
  <c r="A3446" i="15"/>
  <c r="E3345" i="15"/>
  <c r="D3345" i="15"/>
  <c r="A1446" i="15"/>
  <c r="D1345" i="15"/>
  <c r="E1345" i="15"/>
  <c r="A3146" i="15"/>
  <c r="D3045" i="15"/>
  <c r="E3045" i="15"/>
  <c r="B46" i="15" l="1"/>
  <c r="B146" i="15"/>
  <c r="B247" i="15" s="1"/>
  <c r="B348" i="15" s="1"/>
  <c r="B449" i="15" s="1"/>
  <c r="B550" i="15" s="1"/>
  <c r="B651" i="15" s="1"/>
  <c r="B752" i="15" s="1"/>
  <c r="B853" i="15" s="1"/>
  <c r="B954" i="15" s="1"/>
  <c r="B1055" i="15" s="1"/>
  <c r="B1156" i="15" s="1"/>
  <c r="B1257" i="15" s="1"/>
  <c r="B1358" i="15" s="1"/>
  <c r="B1459" i="15" s="1"/>
  <c r="B1560" i="15" s="1"/>
  <c r="B1661" i="15" s="1"/>
  <c r="B1762" i="15" s="1"/>
  <c r="B1863" i="15" s="1"/>
  <c r="B1964" i="15" s="1"/>
  <c r="B2065" i="15" s="1"/>
  <c r="B2166" i="15" s="1"/>
  <c r="B2267" i="15" s="1"/>
  <c r="B2368" i="15" s="1"/>
  <c r="B2469" i="15" s="1"/>
  <c r="B2570" i="15" s="1"/>
  <c r="B2671" i="15" s="1"/>
  <c r="B2772" i="15" s="1"/>
  <c r="B2873" i="15" s="1"/>
  <c r="B2974" i="15" s="1"/>
  <c r="B3075" i="15" s="1"/>
  <c r="B3176" i="15" s="1"/>
  <c r="B3277" i="15" s="1"/>
  <c r="B3378" i="15" s="1"/>
  <c r="B3479" i="15" s="1"/>
  <c r="B3580" i="15" s="1"/>
  <c r="B3681" i="15" s="1"/>
  <c r="B3782" i="15" s="1"/>
  <c r="A1247" i="15"/>
  <c r="D1146" i="15"/>
  <c r="E1146" i="15"/>
  <c r="A3547" i="15"/>
  <c r="E3446" i="15"/>
  <c r="D3446" i="15"/>
  <c r="A1147" i="15"/>
  <c r="D1046" i="15"/>
  <c r="E1046" i="15"/>
  <c r="A747" i="15"/>
  <c r="D646" i="15"/>
  <c r="E646" i="15"/>
  <c r="A2347" i="15"/>
  <c r="D2246" i="15"/>
  <c r="E2246" i="15"/>
  <c r="A3747" i="15"/>
  <c r="E3646" i="15"/>
  <c r="D3646" i="15"/>
  <c r="A3347" i="15"/>
  <c r="E3246" i="15"/>
  <c r="D3246" i="15"/>
  <c r="A1947" i="15"/>
  <c r="D1846" i="15"/>
  <c r="E1846" i="15"/>
  <c r="A1747" i="15"/>
  <c r="D1646" i="15"/>
  <c r="E1646" i="15"/>
  <c r="D3746" i="15"/>
  <c r="E3746" i="15"/>
  <c r="A2247" i="15"/>
  <c r="D2146" i="15"/>
  <c r="E2146" i="15"/>
  <c r="A1047" i="15"/>
  <c r="D946" i="15"/>
  <c r="E946" i="15"/>
  <c r="A947" i="15"/>
  <c r="D846" i="15"/>
  <c r="E846" i="15"/>
  <c r="A2147" i="15"/>
  <c r="D2046" i="15"/>
  <c r="E2046" i="15"/>
  <c r="A247" i="15"/>
  <c r="D146" i="15"/>
  <c r="E146" i="15"/>
  <c r="A3647" i="15"/>
  <c r="E3546" i="15"/>
  <c r="D3546" i="15"/>
  <c r="A547" i="15"/>
  <c r="D446" i="15"/>
  <c r="E446" i="15"/>
  <c r="A3047" i="15"/>
  <c r="E2946" i="15"/>
  <c r="D2946" i="15"/>
  <c r="A47" i="15"/>
  <c r="A147" i="15"/>
  <c r="D46" i="15"/>
  <c r="E46" i="15"/>
  <c r="A3247" i="15"/>
  <c r="E3146" i="15"/>
  <c r="D3146" i="15"/>
  <c r="A2547" i="15"/>
  <c r="D2446" i="15"/>
  <c r="E2446" i="15"/>
  <c r="A2847" i="15"/>
  <c r="D2746" i="15"/>
  <c r="E2746" i="15"/>
  <c r="A847" i="15"/>
  <c r="D746" i="15"/>
  <c r="E746" i="15"/>
  <c r="A2747" i="15"/>
  <c r="D2646" i="15"/>
  <c r="E2646" i="15"/>
  <c r="A2947" i="15"/>
  <c r="E2846" i="15"/>
  <c r="D2846" i="15"/>
  <c r="A647" i="15"/>
  <c r="D546" i="15"/>
  <c r="E546" i="15"/>
  <c r="A1347" i="15"/>
  <c r="D1246" i="15"/>
  <c r="E1246" i="15"/>
  <c r="A1847" i="15"/>
  <c r="D1746" i="15"/>
  <c r="E1746" i="15"/>
  <c r="A347" i="15"/>
  <c r="D246" i="15"/>
  <c r="E246" i="15"/>
  <c r="A1547" i="15"/>
  <c r="D1446" i="15"/>
  <c r="E1446" i="15"/>
  <c r="A2447" i="15"/>
  <c r="E2346" i="15"/>
  <c r="D2346" i="15"/>
  <c r="A447" i="15"/>
  <c r="D346" i="15"/>
  <c r="E346" i="15"/>
  <c r="A3147" i="15"/>
  <c r="E3046" i="15"/>
  <c r="D3046" i="15"/>
  <c r="A3447" i="15"/>
  <c r="E3346" i="15"/>
  <c r="D3346" i="15"/>
  <c r="A2047" i="15"/>
  <c r="D1946" i="15"/>
  <c r="E1946" i="15"/>
  <c r="A1447" i="15"/>
  <c r="D1346" i="15"/>
  <c r="E1346" i="15"/>
  <c r="A1647" i="15"/>
  <c r="D1546" i="15"/>
  <c r="E1546" i="15"/>
  <c r="A2647" i="15"/>
  <c r="D2546" i="15"/>
  <c r="E2546" i="15"/>
  <c r="B47" i="15" l="1"/>
  <c r="B147" i="15"/>
  <c r="B248" i="15" s="1"/>
  <c r="B349" i="15" s="1"/>
  <c r="B450" i="15" s="1"/>
  <c r="B551" i="15" s="1"/>
  <c r="B652" i="15" s="1"/>
  <c r="B753" i="15" s="1"/>
  <c r="B854" i="15" s="1"/>
  <c r="B955" i="15" s="1"/>
  <c r="B1056" i="15" s="1"/>
  <c r="B1157" i="15" s="1"/>
  <c r="B1258" i="15" s="1"/>
  <c r="B1359" i="15" s="1"/>
  <c r="B1460" i="15" s="1"/>
  <c r="B1561" i="15" s="1"/>
  <c r="B1662" i="15" s="1"/>
  <c r="B1763" i="15" s="1"/>
  <c r="B1864" i="15" s="1"/>
  <c r="B1965" i="15" s="1"/>
  <c r="B2066" i="15" s="1"/>
  <c r="B2167" i="15" s="1"/>
  <c r="B2268" i="15" s="1"/>
  <c r="B2369" i="15" s="1"/>
  <c r="B2470" i="15" s="1"/>
  <c r="B2571" i="15" s="1"/>
  <c r="B2672" i="15" s="1"/>
  <c r="B2773" i="15" s="1"/>
  <c r="B2874" i="15" s="1"/>
  <c r="B2975" i="15" s="1"/>
  <c r="B3076" i="15" s="1"/>
  <c r="B3177" i="15" s="1"/>
  <c r="B3278" i="15" s="1"/>
  <c r="B3379" i="15" s="1"/>
  <c r="B3480" i="15" s="1"/>
  <c r="B3581" i="15" s="1"/>
  <c r="B3682" i="15" s="1"/>
  <c r="B3783" i="15" s="1"/>
  <c r="A648" i="15"/>
  <c r="D547" i="15"/>
  <c r="E547" i="15"/>
  <c r="A1048" i="15"/>
  <c r="D947" i="15"/>
  <c r="E947" i="15"/>
  <c r="A1548" i="15"/>
  <c r="D1447" i="15"/>
  <c r="E1447" i="15"/>
  <c r="A548" i="15"/>
  <c r="D447" i="15"/>
  <c r="E447" i="15"/>
  <c r="A1948" i="15"/>
  <c r="D1847" i="15"/>
  <c r="E1847" i="15"/>
  <c r="A2848" i="15"/>
  <c r="E2747" i="15"/>
  <c r="D2747" i="15"/>
  <c r="A3348" i="15"/>
  <c r="E3247" i="15"/>
  <c r="D3247" i="15"/>
  <c r="A2048" i="15"/>
  <c r="D1947" i="15"/>
  <c r="E1947" i="15"/>
  <c r="A848" i="15"/>
  <c r="D747" i="15"/>
  <c r="E747" i="15"/>
  <c r="A3748" i="15"/>
  <c r="E3647" i="15"/>
  <c r="D3647" i="15"/>
  <c r="A1148" i="15"/>
  <c r="D1047" i="15"/>
  <c r="E1047" i="15"/>
  <c r="A2148" i="15"/>
  <c r="D2047" i="15"/>
  <c r="E2047" i="15"/>
  <c r="A2548" i="15"/>
  <c r="D2447" i="15"/>
  <c r="E2447" i="15"/>
  <c r="A1448" i="15"/>
  <c r="D1347" i="15"/>
  <c r="E1347" i="15"/>
  <c r="A948" i="15"/>
  <c r="D847" i="15"/>
  <c r="E847" i="15"/>
  <c r="A248" i="15"/>
  <c r="D147" i="15"/>
  <c r="E147" i="15"/>
  <c r="A3448" i="15"/>
  <c r="E3347" i="15"/>
  <c r="D3347" i="15"/>
  <c r="A1248" i="15"/>
  <c r="D1147" i="15"/>
  <c r="E1147" i="15"/>
  <c r="A48" i="15"/>
  <c r="A148" i="15"/>
  <c r="D47" i="15"/>
  <c r="E47" i="15"/>
  <c r="A348" i="15"/>
  <c r="D247" i="15"/>
  <c r="E247" i="15"/>
  <c r="A2348" i="15"/>
  <c r="D2247" i="15"/>
  <c r="E2247" i="15"/>
  <c r="A2748" i="15"/>
  <c r="D2647" i="15"/>
  <c r="E2647" i="15"/>
  <c r="A3548" i="15"/>
  <c r="E3447" i="15"/>
  <c r="D3447" i="15"/>
  <c r="A1648" i="15"/>
  <c r="D1547" i="15"/>
  <c r="E1547" i="15"/>
  <c r="A748" i="15"/>
  <c r="D647" i="15"/>
  <c r="E647" i="15"/>
  <c r="A2948" i="15"/>
  <c r="D2847" i="15"/>
  <c r="E2847" i="15"/>
  <c r="E3747" i="15"/>
  <c r="D3747" i="15"/>
  <c r="A3648" i="15"/>
  <c r="D3547" i="15"/>
  <c r="E3547" i="15"/>
  <c r="A3148" i="15"/>
  <c r="D3047" i="15"/>
  <c r="E3047" i="15"/>
  <c r="A2248" i="15"/>
  <c r="D2147" i="15"/>
  <c r="E2147" i="15"/>
  <c r="A1748" i="15"/>
  <c r="D1647" i="15"/>
  <c r="E1647" i="15"/>
  <c r="A3248" i="15"/>
  <c r="E3147" i="15"/>
  <c r="D3147" i="15"/>
  <c r="A448" i="15"/>
  <c r="D347" i="15"/>
  <c r="E347" i="15"/>
  <c r="A3048" i="15"/>
  <c r="D2947" i="15"/>
  <c r="E2947" i="15"/>
  <c r="A2648" i="15"/>
  <c r="D2547" i="15"/>
  <c r="E2547" i="15"/>
  <c r="A1848" i="15"/>
  <c r="D1747" i="15"/>
  <c r="E1747" i="15"/>
  <c r="A2448" i="15"/>
  <c r="D2347" i="15"/>
  <c r="E2347" i="15"/>
  <c r="A1348" i="15"/>
  <c r="D1247" i="15"/>
  <c r="E1247" i="15"/>
  <c r="B48" i="15" l="1"/>
  <c r="B148" i="15"/>
  <c r="B249" i="15" s="1"/>
  <c r="B350" i="15" s="1"/>
  <c r="B451" i="15" s="1"/>
  <c r="B552" i="15" s="1"/>
  <c r="B653" i="15" s="1"/>
  <c r="B754" i="15" s="1"/>
  <c r="B855" i="15" s="1"/>
  <c r="B956" i="15" s="1"/>
  <c r="B1057" i="15" s="1"/>
  <c r="B1158" i="15" s="1"/>
  <c r="B1259" i="15" s="1"/>
  <c r="B1360" i="15" s="1"/>
  <c r="B1461" i="15" s="1"/>
  <c r="B1562" i="15" s="1"/>
  <c r="B1663" i="15" s="1"/>
  <c r="B1764" i="15" s="1"/>
  <c r="B1865" i="15" s="1"/>
  <c r="B1966" i="15" s="1"/>
  <c r="B2067" i="15" s="1"/>
  <c r="B2168" i="15" s="1"/>
  <c r="B2269" i="15" s="1"/>
  <c r="B2370" i="15" s="1"/>
  <c r="B2471" i="15" s="1"/>
  <c r="B2572" i="15" s="1"/>
  <c r="B2673" i="15" s="1"/>
  <c r="B2774" i="15" s="1"/>
  <c r="B2875" i="15" s="1"/>
  <c r="B2976" i="15" s="1"/>
  <c r="B3077" i="15" s="1"/>
  <c r="B3178" i="15" s="1"/>
  <c r="B3279" i="15" s="1"/>
  <c r="B3380" i="15" s="1"/>
  <c r="B3481" i="15" s="1"/>
  <c r="B3582" i="15" s="1"/>
  <c r="B3683" i="15" s="1"/>
  <c r="B3784" i="15" s="1"/>
  <c r="A1749" i="15"/>
  <c r="D1648" i="15"/>
  <c r="E1648" i="15"/>
  <c r="A449" i="15"/>
  <c r="D348" i="15"/>
  <c r="E348" i="15"/>
  <c r="A1949" i="15"/>
  <c r="D1848" i="15"/>
  <c r="E1848" i="15"/>
  <c r="A3349" i="15"/>
  <c r="E3248" i="15"/>
  <c r="D3248" i="15"/>
  <c r="A3749" i="15"/>
  <c r="D3648" i="15"/>
  <c r="E3648" i="15"/>
  <c r="A349" i="15"/>
  <c r="D248" i="15"/>
  <c r="E248" i="15"/>
  <c r="A2249" i="15"/>
  <c r="D2148" i="15"/>
  <c r="E2148" i="15"/>
  <c r="A2149" i="15"/>
  <c r="D2048" i="15"/>
  <c r="E2048" i="15"/>
  <c r="A649" i="15"/>
  <c r="D548" i="15"/>
  <c r="E548" i="15"/>
  <c r="A249" i="15"/>
  <c r="D148" i="15"/>
  <c r="E148" i="15"/>
  <c r="A3649" i="15"/>
  <c r="D3548" i="15"/>
  <c r="E3548" i="15"/>
  <c r="A2749" i="15"/>
  <c r="E2648" i="15"/>
  <c r="D2648" i="15"/>
  <c r="A1849" i="15"/>
  <c r="D1748" i="15"/>
  <c r="E1748" i="15"/>
  <c r="A49" i="15"/>
  <c r="A149" i="15"/>
  <c r="D48" i="15"/>
  <c r="E48" i="15"/>
  <c r="A1049" i="15"/>
  <c r="D948" i="15"/>
  <c r="E948" i="15"/>
  <c r="A1249" i="15"/>
  <c r="D1148" i="15"/>
  <c r="E1148" i="15"/>
  <c r="A3449" i="15"/>
  <c r="E3348" i="15"/>
  <c r="D3348" i="15"/>
  <c r="A1649" i="15"/>
  <c r="D1548" i="15"/>
  <c r="E1548" i="15"/>
  <c r="A3049" i="15"/>
  <c r="D2948" i="15"/>
  <c r="E2948" i="15"/>
  <c r="A2849" i="15"/>
  <c r="D2748" i="15"/>
  <c r="E2748" i="15"/>
  <c r="A1449" i="15"/>
  <c r="D1348" i="15"/>
  <c r="E1348" i="15"/>
  <c r="A3149" i="15"/>
  <c r="D3048" i="15"/>
  <c r="E3048" i="15"/>
  <c r="A2349" i="15"/>
  <c r="D2248" i="15"/>
  <c r="E2248" i="15"/>
  <c r="A1349" i="15"/>
  <c r="D1248" i="15"/>
  <c r="E1248" i="15"/>
  <c r="A1549" i="15"/>
  <c r="D1448" i="15"/>
  <c r="E1448" i="15"/>
  <c r="D3748" i="15"/>
  <c r="E3748" i="15"/>
  <c r="A2949" i="15"/>
  <c r="E2848" i="15"/>
  <c r="D2848" i="15"/>
  <c r="A1149" i="15"/>
  <c r="D1048" i="15"/>
  <c r="E1048" i="15"/>
  <c r="A849" i="15"/>
  <c r="D748" i="15"/>
  <c r="E748" i="15"/>
  <c r="A2449" i="15"/>
  <c r="D2348" i="15"/>
  <c r="E2348" i="15"/>
  <c r="A2549" i="15"/>
  <c r="D2448" i="15"/>
  <c r="E2448" i="15"/>
  <c r="A549" i="15"/>
  <c r="D448" i="15"/>
  <c r="E448" i="15"/>
  <c r="A3249" i="15"/>
  <c r="E3148" i="15"/>
  <c r="D3148" i="15"/>
  <c r="A3549" i="15"/>
  <c r="E3448" i="15"/>
  <c r="D3448" i="15"/>
  <c r="A2649" i="15"/>
  <c r="D2548" i="15"/>
  <c r="E2548" i="15"/>
  <c r="A949" i="15"/>
  <c r="D848" i="15"/>
  <c r="E848" i="15"/>
  <c r="A2049" i="15"/>
  <c r="D1948" i="15"/>
  <c r="E1948" i="15"/>
  <c r="A749" i="15"/>
  <c r="D648" i="15"/>
  <c r="E648" i="15"/>
  <c r="B49" i="15" l="1"/>
  <c r="B149" i="15"/>
  <c r="B250" i="15" s="1"/>
  <c r="B351" i="15" s="1"/>
  <c r="B452" i="15" s="1"/>
  <c r="B553" i="15" s="1"/>
  <c r="B654" i="15" s="1"/>
  <c r="B755" i="15" s="1"/>
  <c r="B856" i="15" s="1"/>
  <c r="B957" i="15" s="1"/>
  <c r="B1058" i="15" s="1"/>
  <c r="B1159" i="15" s="1"/>
  <c r="B1260" i="15" s="1"/>
  <c r="B1361" i="15" s="1"/>
  <c r="B1462" i="15" s="1"/>
  <c r="B1563" i="15" s="1"/>
  <c r="B1664" i="15" s="1"/>
  <c r="B1765" i="15" s="1"/>
  <c r="B1866" i="15" s="1"/>
  <c r="B1967" i="15" s="1"/>
  <c r="B2068" i="15" s="1"/>
  <c r="B2169" i="15" s="1"/>
  <c r="B2270" i="15" s="1"/>
  <c r="B2371" i="15" s="1"/>
  <c r="B2472" i="15" s="1"/>
  <c r="B2573" i="15" s="1"/>
  <c r="B2674" i="15" s="1"/>
  <c r="B2775" i="15" s="1"/>
  <c r="B2876" i="15" s="1"/>
  <c r="B2977" i="15" s="1"/>
  <c r="B3078" i="15" s="1"/>
  <c r="B3179" i="15" s="1"/>
  <c r="B3280" i="15" s="1"/>
  <c r="B3381" i="15" s="1"/>
  <c r="B3482" i="15" s="1"/>
  <c r="B3583" i="15" s="1"/>
  <c r="B3684" i="15" s="1"/>
  <c r="B3785" i="15" s="1"/>
  <c r="A1450" i="15"/>
  <c r="D1349" i="15"/>
  <c r="E1349" i="15"/>
  <c r="A2950" i="15"/>
  <c r="E2849" i="15"/>
  <c r="D2849" i="15"/>
  <c r="A1350" i="15"/>
  <c r="D1249" i="15"/>
  <c r="E1249" i="15"/>
  <c r="A1050" i="15"/>
  <c r="D949" i="15"/>
  <c r="E949" i="15"/>
  <c r="A650" i="15"/>
  <c r="D549" i="15"/>
  <c r="E549" i="15"/>
  <c r="A1250" i="15"/>
  <c r="D1149" i="15"/>
  <c r="E1149" i="15"/>
  <c r="A2850" i="15"/>
  <c r="E2749" i="15"/>
  <c r="D2749" i="15"/>
  <c r="A2250" i="15"/>
  <c r="D2149" i="15"/>
  <c r="E2149" i="15"/>
  <c r="A3450" i="15"/>
  <c r="E3349" i="15"/>
  <c r="D3349" i="15"/>
  <c r="A2450" i="15"/>
  <c r="D2349" i="15"/>
  <c r="E2349" i="15"/>
  <c r="A1150" i="15"/>
  <c r="D1049" i="15"/>
  <c r="E1049" i="15"/>
  <c r="A3150" i="15"/>
  <c r="E3049" i="15"/>
  <c r="D3049" i="15"/>
  <c r="A2750" i="15"/>
  <c r="D2649" i="15"/>
  <c r="E2649" i="15"/>
  <c r="A2650" i="15"/>
  <c r="D2549" i="15"/>
  <c r="E2549" i="15"/>
  <c r="A3050" i="15"/>
  <c r="D2949" i="15"/>
  <c r="E2949" i="15"/>
  <c r="A3750" i="15"/>
  <c r="E3649" i="15"/>
  <c r="D3649" i="15"/>
  <c r="A2350" i="15"/>
  <c r="D2249" i="15"/>
  <c r="E2249" i="15"/>
  <c r="A2050" i="15"/>
  <c r="D1949" i="15"/>
  <c r="E1949" i="15"/>
  <c r="A3250" i="15"/>
  <c r="E3149" i="15"/>
  <c r="D3149" i="15"/>
  <c r="A1750" i="15"/>
  <c r="D1649" i="15"/>
  <c r="E1649" i="15"/>
  <c r="A250" i="15"/>
  <c r="D149" i="15"/>
  <c r="E149" i="15"/>
  <c r="A850" i="15"/>
  <c r="D749" i="15"/>
  <c r="E749" i="15"/>
  <c r="A3650" i="15"/>
  <c r="E3549" i="15"/>
  <c r="D3549" i="15"/>
  <c r="A2550" i="15"/>
  <c r="D2449" i="15"/>
  <c r="E2449" i="15"/>
  <c r="A50" i="15"/>
  <c r="A150" i="15"/>
  <c r="D49" i="15"/>
  <c r="E49" i="15"/>
  <c r="A350" i="15"/>
  <c r="D249" i="15"/>
  <c r="E249" i="15"/>
  <c r="A450" i="15"/>
  <c r="D349" i="15"/>
  <c r="E349" i="15"/>
  <c r="A550" i="15"/>
  <c r="D449" i="15"/>
  <c r="E449" i="15"/>
  <c r="A1650" i="15"/>
  <c r="D1549" i="15"/>
  <c r="E1549" i="15"/>
  <c r="A1550" i="15"/>
  <c r="D1449" i="15"/>
  <c r="E1449" i="15"/>
  <c r="A3550" i="15"/>
  <c r="D3449" i="15"/>
  <c r="E3449" i="15"/>
  <c r="A2150" i="15"/>
  <c r="D2049" i="15"/>
  <c r="E2049" i="15"/>
  <c r="A3350" i="15"/>
  <c r="E3249" i="15"/>
  <c r="D3249" i="15"/>
  <c r="A950" i="15"/>
  <c r="D849" i="15"/>
  <c r="E849" i="15"/>
  <c r="A1950" i="15"/>
  <c r="D1849" i="15"/>
  <c r="E1849" i="15"/>
  <c r="A750" i="15"/>
  <c r="D649" i="15"/>
  <c r="E649" i="15"/>
  <c r="E3749" i="15"/>
  <c r="D3749" i="15"/>
  <c r="A1850" i="15"/>
  <c r="D1749" i="15"/>
  <c r="E1749" i="15"/>
  <c r="B50" i="15" l="1"/>
  <c r="B150" i="15"/>
  <c r="B251" i="15" s="1"/>
  <c r="B352" i="15" s="1"/>
  <c r="B453" i="15" s="1"/>
  <c r="B554" i="15" s="1"/>
  <c r="B655" i="15" s="1"/>
  <c r="B756" i="15" s="1"/>
  <c r="B857" i="15" s="1"/>
  <c r="B958" i="15" s="1"/>
  <c r="B1059" i="15" s="1"/>
  <c r="B1160" i="15" s="1"/>
  <c r="B1261" i="15" s="1"/>
  <c r="B1362" i="15" s="1"/>
  <c r="B1463" i="15" s="1"/>
  <c r="B1564" i="15" s="1"/>
  <c r="B1665" i="15" s="1"/>
  <c r="B1766" i="15" s="1"/>
  <c r="B1867" i="15" s="1"/>
  <c r="B1968" i="15" s="1"/>
  <c r="B2069" i="15" s="1"/>
  <c r="B2170" i="15" s="1"/>
  <c r="B2271" i="15" s="1"/>
  <c r="B2372" i="15" s="1"/>
  <c r="B2473" i="15" s="1"/>
  <c r="B2574" i="15" s="1"/>
  <c r="B2675" i="15" s="1"/>
  <c r="B2776" i="15" s="1"/>
  <c r="B2877" i="15" s="1"/>
  <c r="B2978" i="15" s="1"/>
  <c r="B3079" i="15" s="1"/>
  <c r="B3180" i="15" s="1"/>
  <c r="B3281" i="15" s="1"/>
  <c r="B3382" i="15" s="1"/>
  <c r="B3483" i="15" s="1"/>
  <c r="B3584" i="15" s="1"/>
  <c r="B3685" i="15" s="1"/>
  <c r="B3786" i="15" s="1"/>
  <c r="A851" i="15"/>
  <c r="D750" i="15"/>
  <c r="E750" i="15"/>
  <c r="A2251" i="15"/>
  <c r="D2150" i="15"/>
  <c r="E2150" i="15"/>
  <c r="A651" i="15"/>
  <c r="D550" i="15"/>
  <c r="E550" i="15"/>
  <c r="A2651" i="15"/>
  <c r="D2550" i="15"/>
  <c r="E2550" i="15"/>
  <c r="A1851" i="15"/>
  <c r="D1750" i="15"/>
  <c r="E1750" i="15"/>
  <c r="E3750" i="15"/>
  <c r="D3750" i="15"/>
  <c r="A3251" i="15"/>
  <c r="D3150" i="15"/>
  <c r="E3150" i="15"/>
  <c r="A2351" i="15"/>
  <c r="D2250" i="15"/>
  <c r="E2250" i="15"/>
  <c r="A1151" i="15"/>
  <c r="D1050" i="15"/>
  <c r="E1050" i="15"/>
  <c r="A2051" i="15"/>
  <c r="D1950" i="15"/>
  <c r="E1950" i="15"/>
  <c r="A3651" i="15"/>
  <c r="D3550" i="15"/>
  <c r="E3550" i="15"/>
  <c r="A551" i="15"/>
  <c r="D450" i="15"/>
  <c r="E450" i="15"/>
  <c r="A3751" i="15"/>
  <c r="D3650" i="15"/>
  <c r="E3650" i="15"/>
  <c r="A3351" i="15"/>
  <c r="D3250" i="15"/>
  <c r="E3250" i="15"/>
  <c r="A3151" i="15"/>
  <c r="D3050" i="15"/>
  <c r="E3050" i="15"/>
  <c r="A1251" i="15"/>
  <c r="D1150" i="15"/>
  <c r="E1150" i="15"/>
  <c r="A2951" i="15"/>
  <c r="E2850" i="15"/>
  <c r="D2850" i="15"/>
  <c r="A1451" i="15"/>
  <c r="D1350" i="15"/>
  <c r="E1350" i="15"/>
  <c r="A1051" i="15"/>
  <c r="D950" i="15"/>
  <c r="E950" i="15"/>
  <c r="A1651" i="15"/>
  <c r="D1550" i="15"/>
  <c r="E1550" i="15"/>
  <c r="A451" i="15"/>
  <c r="D350" i="15"/>
  <c r="E350" i="15"/>
  <c r="A1951" i="15"/>
  <c r="D1850" i="15"/>
  <c r="E1850" i="15"/>
  <c r="A951" i="15"/>
  <c r="D850" i="15"/>
  <c r="E850" i="15"/>
  <c r="A2151" i="15"/>
  <c r="D2050" i="15"/>
  <c r="E2050" i="15"/>
  <c r="A2751" i="15"/>
  <c r="D2650" i="15"/>
  <c r="E2650" i="15"/>
  <c r="A2551" i="15"/>
  <c r="D2450" i="15"/>
  <c r="E2450" i="15"/>
  <c r="A1351" i="15"/>
  <c r="D1250" i="15"/>
  <c r="E1250" i="15"/>
  <c r="A3051" i="15"/>
  <c r="D2950" i="15"/>
  <c r="E2950" i="15"/>
  <c r="A3451" i="15"/>
  <c r="E3350" i="15"/>
  <c r="D3350" i="15"/>
  <c r="A1751" i="15"/>
  <c r="D1650" i="15"/>
  <c r="E1650" i="15"/>
  <c r="A251" i="15"/>
  <c r="D150" i="15"/>
  <c r="E150" i="15"/>
  <c r="A51" i="15"/>
  <c r="A151" i="15"/>
  <c r="D50" i="15"/>
  <c r="E50" i="15"/>
  <c r="A351" i="15"/>
  <c r="D250" i="15"/>
  <c r="E250" i="15"/>
  <c r="A2451" i="15"/>
  <c r="D2350" i="15"/>
  <c r="E2350" i="15"/>
  <c r="A2851" i="15"/>
  <c r="D2750" i="15"/>
  <c r="E2750" i="15"/>
  <c r="A3551" i="15"/>
  <c r="D3450" i="15"/>
  <c r="E3450" i="15"/>
  <c r="A751" i="15"/>
  <c r="D650" i="15"/>
  <c r="E650" i="15"/>
  <c r="A1551" i="15"/>
  <c r="D1450" i="15"/>
  <c r="E1450" i="15"/>
  <c r="B51" i="15" l="1"/>
  <c r="B151" i="15"/>
  <c r="B252" i="15" s="1"/>
  <c r="B353" i="15" s="1"/>
  <c r="B454" i="15" s="1"/>
  <c r="B555" i="15" s="1"/>
  <c r="B656" i="15" s="1"/>
  <c r="B757" i="15" s="1"/>
  <c r="B858" i="15" s="1"/>
  <c r="B959" i="15" s="1"/>
  <c r="B1060" i="15" s="1"/>
  <c r="B1161" i="15" s="1"/>
  <c r="B1262" i="15" s="1"/>
  <c r="B1363" i="15" s="1"/>
  <c r="B1464" i="15" s="1"/>
  <c r="B1565" i="15" s="1"/>
  <c r="B1666" i="15" s="1"/>
  <c r="B1767" i="15" s="1"/>
  <c r="B1868" i="15" s="1"/>
  <c r="B1969" i="15" s="1"/>
  <c r="B2070" i="15" s="1"/>
  <c r="B2171" i="15" s="1"/>
  <c r="B2272" i="15" s="1"/>
  <c r="B2373" i="15" s="1"/>
  <c r="B2474" i="15" s="1"/>
  <c r="B2575" i="15" s="1"/>
  <c r="B2676" i="15" s="1"/>
  <c r="B2777" i="15" s="1"/>
  <c r="B2878" i="15" s="1"/>
  <c r="B2979" i="15" s="1"/>
  <c r="B3080" i="15" s="1"/>
  <c r="B3181" i="15" s="1"/>
  <c r="B3282" i="15" s="1"/>
  <c r="B3383" i="15" s="1"/>
  <c r="B3484" i="15" s="1"/>
  <c r="B3585" i="15" s="1"/>
  <c r="B3686" i="15" s="1"/>
  <c r="B3787" i="15" s="1"/>
  <c r="A3552" i="15"/>
  <c r="E3451" i="15"/>
  <c r="D3451" i="15"/>
  <c r="A2852" i="15"/>
  <c r="E2751" i="15"/>
  <c r="D2751" i="15"/>
  <c r="A552" i="15"/>
  <c r="D451" i="15"/>
  <c r="E451" i="15"/>
  <c r="A3052" i="15"/>
  <c r="D2951" i="15"/>
  <c r="E2951" i="15"/>
  <c r="D3751" i="15"/>
  <c r="E3751" i="15"/>
  <c r="A1252" i="15"/>
  <c r="D1151" i="15"/>
  <c r="E1151" i="15"/>
  <c r="A2752" i="15"/>
  <c r="D2651" i="15"/>
  <c r="E2651" i="15"/>
  <c r="A3652" i="15"/>
  <c r="E3551" i="15"/>
  <c r="D3551" i="15"/>
  <c r="A252" i="15"/>
  <c r="D151" i="15"/>
  <c r="E151" i="15"/>
  <c r="A52" i="15"/>
  <c r="A152" i="15"/>
  <c r="D51" i="15"/>
  <c r="E51" i="15"/>
  <c r="A3152" i="15"/>
  <c r="E3051" i="15"/>
  <c r="D3051" i="15"/>
  <c r="A2252" i="15"/>
  <c r="D2151" i="15"/>
  <c r="E2151" i="15"/>
  <c r="A1752" i="15"/>
  <c r="D1651" i="15"/>
  <c r="E1651" i="15"/>
  <c r="A1352" i="15"/>
  <c r="D1251" i="15"/>
  <c r="E1251" i="15"/>
  <c r="A652" i="15"/>
  <c r="D551" i="15"/>
  <c r="E551" i="15"/>
  <c r="A2452" i="15"/>
  <c r="D2351" i="15"/>
  <c r="E2351" i="15"/>
  <c r="A2952" i="15"/>
  <c r="D2851" i="15"/>
  <c r="E2851" i="15"/>
  <c r="A752" i="15"/>
  <c r="D651" i="15"/>
  <c r="E651" i="15"/>
  <c r="A352" i="15"/>
  <c r="D251" i="15"/>
  <c r="E251" i="15"/>
  <c r="A1452" i="15"/>
  <c r="D1351" i="15"/>
  <c r="E1351" i="15"/>
  <c r="A1052" i="15"/>
  <c r="D951" i="15"/>
  <c r="E951" i="15"/>
  <c r="A1152" i="15"/>
  <c r="D1051" i="15"/>
  <c r="E1051" i="15"/>
  <c r="A3252" i="15"/>
  <c r="E3151" i="15"/>
  <c r="D3151" i="15"/>
  <c r="A3752" i="15"/>
  <c r="E3651" i="15"/>
  <c r="D3651" i="15"/>
  <c r="A3352" i="15"/>
  <c r="E3251" i="15"/>
  <c r="D3251" i="15"/>
  <c r="A1652" i="15"/>
  <c r="D1551" i="15"/>
  <c r="E1551" i="15"/>
  <c r="A2552" i="15"/>
  <c r="D2451" i="15"/>
  <c r="E2451" i="15"/>
  <c r="A2352" i="15"/>
  <c r="D2251" i="15"/>
  <c r="E2251" i="15"/>
  <c r="A1852" i="15"/>
  <c r="D1751" i="15"/>
  <c r="E1751" i="15"/>
  <c r="A2652" i="15"/>
  <c r="D2551" i="15"/>
  <c r="E2551" i="15"/>
  <c r="A2052" i="15"/>
  <c r="D1951" i="15"/>
  <c r="E1951" i="15"/>
  <c r="A1552" i="15"/>
  <c r="D1451" i="15"/>
  <c r="E1451" i="15"/>
  <c r="A3452" i="15"/>
  <c r="E3351" i="15"/>
  <c r="D3351" i="15"/>
  <c r="A2152" i="15"/>
  <c r="D2051" i="15"/>
  <c r="E2051" i="15"/>
  <c r="A852" i="15"/>
  <c r="D751" i="15"/>
  <c r="E751" i="15"/>
  <c r="A452" i="15"/>
  <c r="D351" i="15"/>
  <c r="E351" i="15"/>
  <c r="A1952" i="15"/>
  <c r="D1851" i="15"/>
  <c r="E1851" i="15"/>
  <c r="A952" i="15"/>
  <c r="D851" i="15"/>
  <c r="E851" i="15"/>
  <c r="B52" i="15" l="1"/>
  <c r="B152" i="15"/>
  <c r="B253" i="15" s="1"/>
  <c r="B354" i="15" s="1"/>
  <c r="B455" i="15" s="1"/>
  <c r="B556" i="15" s="1"/>
  <c r="B657" i="15" s="1"/>
  <c r="B758" i="15" s="1"/>
  <c r="B859" i="15" s="1"/>
  <c r="B960" i="15" s="1"/>
  <c r="B1061" i="15" s="1"/>
  <c r="B1162" i="15" s="1"/>
  <c r="B1263" i="15" s="1"/>
  <c r="B1364" i="15" s="1"/>
  <c r="B1465" i="15" s="1"/>
  <c r="B1566" i="15" s="1"/>
  <c r="B1667" i="15" s="1"/>
  <c r="B1768" i="15" s="1"/>
  <c r="B1869" i="15" s="1"/>
  <c r="B1970" i="15" s="1"/>
  <c r="B2071" i="15" s="1"/>
  <c r="B2172" i="15" s="1"/>
  <c r="B2273" i="15" s="1"/>
  <c r="B2374" i="15" s="1"/>
  <c r="B2475" i="15" s="1"/>
  <c r="B2576" i="15" s="1"/>
  <c r="B2677" i="15" s="1"/>
  <c r="B2778" i="15" s="1"/>
  <c r="B2879" i="15" s="1"/>
  <c r="B2980" i="15" s="1"/>
  <c r="B3081" i="15" s="1"/>
  <c r="B3182" i="15" s="1"/>
  <c r="B3283" i="15" s="1"/>
  <c r="B3384" i="15" s="1"/>
  <c r="B3485" i="15" s="1"/>
  <c r="B3586" i="15" s="1"/>
  <c r="B3687" i="15" s="1"/>
  <c r="B3788" i="15" s="1"/>
  <c r="A353" i="15"/>
  <c r="D252" i="15"/>
  <c r="E252" i="15"/>
  <c r="A553" i="15"/>
  <c r="D452" i="15"/>
  <c r="E452" i="15"/>
  <c r="A1653" i="15"/>
  <c r="D1552" i="15"/>
  <c r="E1552" i="15"/>
  <c r="A2453" i="15"/>
  <c r="D2352" i="15"/>
  <c r="E2352" i="15"/>
  <c r="D3752" i="15"/>
  <c r="E3752" i="15"/>
  <c r="A1553" i="15"/>
  <c r="D1452" i="15"/>
  <c r="E1452" i="15"/>
  <c r="A2553" i="15"/>
  <c r="D2452" i="15"/>
  <c r="E2452" i="15"/>
  <c r="A2353" i="15"/>
  <c r="D2252" i="15"/>
  <c r="E2252" i="15"/>
  <c r="A3153" i="15"/>
  <c r="E3052" i="15"/>
  <c r="D3052" i="15"/>
  <c r="A3753" i="15"/>
  <c r="E3652" i="15"/>
  <c r="D3652" i="15"/>
  <c r="A953" i="15"/>
  <c r="D852" i="15"/>
  <c r="E852" i="15"/>
  <c r="A2153" i="15"/>
  <c r="D2052" i="15"/>
  <c r="E2052" i="15"/>
  <c r="A2653" i="15"/>
  <c r="D2552" i="15"/>
  <c r="E2552" i="15"/>
  <c r="A3353" i="15"/>
  <c r="E3252" i="15"/>
  <c r="D3252" i="15"/>
  <c r="A453" i="15"/>
  <c r="D352" i="15"/>
  <c r="E352" i="15"/>
  <c r="A753" i="15"/>
  <c r="D652" i="15"/>
  <c r="E652" i="15"/>
  <c r="A3253" i="15"/>
  <c r="E3152" i="15"/>
  <c r="D3152" i="15"/>
  <c r="A653" i="15"/>
  <c r="D552" i="15"/>
  <c r="E552" i="15"/>
  <c r="A2853" i="15"/>
  <c r="E2752" i="15"/>
  <c r="D2752" i="15"/>
  <c r="A1053" i="15"/>
  <c r="D952" i="15"/>
  <c r="E952" i="15"/>
  <c r="A2253" i="15"/>
  <c r="E2152" i="15"/>
  <c r="D2152" i="15"/>
  <c r="A2753" i="15"/>
  <c r="D2652" i="15"/>
  <c r="E2652" i="15"/>
  <c r="A1753" i="15"/>
  <c r="D1652" i="15"/>
  <c r="E1652" i="15"/>
  <c r="A1253" i="15"/>
  <c r="D1152" i="15"/>
  <c r="E1152" i="15"/>
  <c r="A853" i="15"/>
  <c r="D752" i="15"/>
  <c r="E752" i="15"/>
  <c r="A1453" i="15"/>
  <c r="D1352" i="15"/>
  <c r="E1352" i="15"/>
  <c r="A253" i="15"/>
  <c r="D152" i="15"/>
  <c r="E152" i="15"/>
  <c r="A2953" i="15"/>
  <c r="D2852" i="15"/>
  <c r="E2852" i="15"/>
  <c r="A53" i="15"/>
  <c r="A153" i="15"/>
  <c r="D52" i="15"/>
  <c r="E52" i="15"/>
  <c r="A1353" i="15"/>
  <c r="D1252" i="15"/>
  <c r="E1252" i="15"/>
  <c r="A2053" i="15"/>
  <c r="D1952" i="15"/>
  <c r="E1952" i="15"/>
  <c r="A3553" i="15"/>
  <c r="E3452" i="15"/>
  <c r="D3452" i="15"/>
  <c r="A1953" i="15"/>
  <c r="D1852" i="15"/>
  <c r="E1852" i="15"/>
  <c r="A3453" i="15"/>
  <c r="E3352" i="15"/>
  <c r="D3352" i="15"/>
  <c r="A1153" i="15"/>
  <c r="D1052" i="15"/>
  <c r="E1052" i="15"/>
  <c r="A3053" i="15"/>
  <c r="E2952" i="15"/>
  <c r="D2952" i="15"/>
  <c r="A1853" i="15"/>
  <c r="D1752" i="15"/>
  <c r="E1752" i="15"/>
  <c r="A3653" i="15"/>
  <c r="D3552" i="15"/>
  <c r="E3552" i="15"/>
  <c r="B53" i="15" l="1"/>
  <c r="B153" i="15"/>
  <c r="B254" i="15" s="1"/>
  <c r="B355" i="15" s="1"/>
  <c r="B456" i="15" s="1"/>
  <c r="B557" i="15" s="1"/>
  <c r="B658" i="15" s="1"/>
  <c r="B759" i="15" s="1"/>
  <c r="B860" i="15" s="1"/>
  <c r="B961" i="15" s="1"/>
  <c r="B1062" i="15" s="1"/>
  <c r="B1163" i="15" s="1"/>
  <c r="B1264" i="15" s="1"/>
  <c r="B1365" i="15" s="1"/>
  <c r="B1466" i="15" s="1"/>
  <c r="B1567" i="15" s="1"/>
  <c r="B1668" i="15" s="1"/>
  <c r="B1769" i="15" s="1"/>
  <c r="B1870" i="15" s="1"/>
  <c r="B1971" i="15" s="1"/>
  <c r="B2072" i="15" s="1"/>
  <c r="B2173" i="15" s="1"/>
  <c r="B2274" i="15" s="1"/>
  <c r="B2375" i="15" s="1"/>
  <c r="B2476" i="15" s="1"/>
  <c r="B2577" i="15" s="1"/>
  <c r="B2678" i="15" s="1"/>
  <c r="B2779" i="15" s="1"/>
  <c r="B2880" i="15" s="1"/>
  <c r="B2981" i="15" s="1"/>
  <c r="B3082" i="15" s="1"/>
  <c r="B3183" i="15" s="1"/>
  <c r="B3284" i="15" s="1"/>
  <c r="B3385" i="15" s="1"/>
  <c r="B3486" i="15" s="1"/>
  <c r="B3587" i="15" s="1"/>
  <c r="B3688" i="15" s="1"/>
  <c r="B3789" i="15" s="1"/>
  <c r="A1954" i="15"/>
  <c r="D1853" i="15"/>
  <c r="E1853" i="15"/>
  <c r="A2054" i="15"/>
  <c r="D1953" i="15"/>
  <c r="E1953" i="15"/>
  <c r="A254" i="15"/>
  <c r="D153" i="15"/>
  <c r="E153" i="15"/>
  <c r="A54" i="15"/>
  <c r="A154" i="15"/>
  <c r="D53" i="15"/>
  <c r="E53" i="15"/>
  <c r="A954" i="15"/>
  <c r="D853" i="15"/>
  <c r="E853" i="15"/>
  <c r="A2354" i="15"/>
  <c r="D2253" i="15"/>
  <c r="E2253" i="15"/>
  <c r="A3354" i="15"/>
  <c r="E3253" i="15"/>
  <c r="D3253" i="15"/>
  <c r="A2754" i="15"/>
  <c r="D2653" i="15"/>
  <c r="E2653" i="15"/>
  <c r="A3254" i="15"/>
  <c r="E3153" i="15"/>
  <c r="D3153" i="15"/>
  <c r="A3154" i="15"/>
  <c r="E3053" i="15"/>
  <c r="D3053" i="15"/>
  <c r="A3654" i="15"/>
  <c r="E3553" i="15"/>
  <c r="D3553" i="15"/>
  <c r="A2554" i="15"/>
  <c r="D2453" i="15"/>
  <c r="E2453" i="15"/>
  <c r="A3054" i="15"/>
  <c r="D2953" i="15"/>
  <c r="E2953" i="15"/>
  <c r="A1354" i="15"/>
  <c r="D1253" i="15"/>
  <c r="E1253" i="15"/>
  <c r="A1154" i="15"/>
  <c r="D1053" i="15"/>
  <c r="E1053" i="15"/>
  <c r="A854" i="15"/>
  <c r="D753" i="15"/>
  <c r="E753" i="15"/>
  <c r="A2254" i="15"/>
  <c r="D2153" i="15"/>
  <c r="E2153" i="15"/>
  <c r="A2454" i="15"/>
  <c r="D2353" i="15"/>
  <c r="E2353" i="15"/>
  <c r="A1754" i="15"/>
  <c r="D1653" i="15"/>
  <c r="E1653" i="15"/>
  <c r="A1254" i="15"/>
  <c r="D1153" i="15"/>
  <c r="E1153" i="15"/>
  <c r="A2154" i="15"/>
  <c r="D2053" i="15"/>
  <c r="E2053" i="15"/>
  <c r="A354" i="15"/>
  <c r="D253" i="15"/>
  <c r="E253" i="15"/>
  <c r="A1854" i="15"/>
  <c r="D1753" i="15"/>
  <c r="E1753" i="15"/>
  <c r="A2954" i="15"/>
  <c r="D2853" i="15"/>
  <c r="E2853" i="15"/>
  <c r="A554" i="15"/>
  <c r="D453" i="15"/>
  <c r="E453" i="15"/>
  <c r="A1054" i="15"/>
  <c r="D953" i="15"/>
  <c r="E953" i="15"/>
  <c r="A2654" i="15"/>
  <c r="D2553" i="15"/>
  <c r="E2553" i="15"/>
  <c r="A3754" i="15"/>
  <c r="E3653" i="15"/>
  <c r="D3653" i="15"/>
  <c r="A654" i="15"/>
  <c r="D553" i="15"/>
  <c r="E553" i="15"/>
  <c r="A3554" i="15"/>
  <c r="D3453" i="15"/>
  <c r="E3453" i="15"/>
  <c r="A1454" i="15"/>
  <c r="D1353" i="15"/>
  <c r="E1353" i="15"/>
  <c r="A1554" i="15"/>
  <c r="D1453" i="15"/>
  <c r="E1453" i="15"/>
  <c r="A2854" i="15"/>
  <c r="E2753" i="15"/>
  <c r="D2753" i="15"/>
  <c r="A754" i="15"/>
  <c r="E653" i="15"/>
  <c r="D653" i="15"/>
  <c r="A3454" i="15"/>
  <c r="E3353" i="15"/>
  <c r="D3353" i="15"/>
  <c r="E3753" i="15"/>
  <c r="D3753" i="15"/>
  <c r="A1654" i="15"/>
  <c r="D1553" i="15"/>
  <c r="E1553" i="15"/>
  <c r="A454" i="15"/>
  <c r="D353" i="15"/>
  <c r="E353" i="15"/>
  <c r="B54" i="15" l="1"/>
  <c r="B154" i="15"/>
  <c r="B255" i="15" s="1"/>
  <c r="B356" i="15" s="1"/>
  <c r="B457" i="15" s="1"/>
  <c r="B558" i="15" s="1"/>
  <c r="B659" i="15" s="1"/>
  <c r="B760" i="15" s="1"/>
  <c r="B861" i="15" s="1"/>
  <c r="B962" i="15" s="1"/>
  <c r="B1063" i="15" s="1"/>
  <c r="B1164" i="15" s="1"/>
  <c r="B1265" i="15" s="1"/>
  <c r="B1366" i="15" s="1"/>
  <c r="B1467" i="15" s="1"/>
  <c r="B1568" i="15" s="1"/>
  <c r="B1669" i="15" s="1"/>
  <c r="B1770" i="15" s="1"/>
  <c r="B1871" i="15" s="1"/>
  <c r="B1972" i="15" s="1"/>
  <c r="B2073" i="15" s="1"/>
  <c r="B2174" i="15" s="1"/>
  <c r="B2275" i="15" s="1"/>
  <c r="B2376" i="15" s="1"/>
  <c r="B2477" i="15" s="1"/>
  <c r="B2578" i="15" s="1"/>
  <c r="B2679" i="15" s="1"/>
  <c r="B2780" i="15" s="1"/>
  <c r="B2881" i="15" s="1"/>
  <c r="B2982" i="15" s="1"/>
  <c r="B3083" i="15" s="1"/>
  <c r="B3184" i="15" s="1"/>
  <c r="B3285" i="15" s="1"/>
  <c r="B3386" i="15" s="1"/>
  <c r="B3487" i="15" s="1"/>
  <c r="B3588" i="15" s="1"/>
  <c r="B3689" i="15" s="1"/>
  <c r="B3790" i="15" s="1"/>
  <c r="A1755" i="15"/>
  <c r="D1654" i="15"/>
  <c r="E1654" i="15"/>
  <c r="A1655" i="15"/>
  <c r="D1554" i="15"/>
  <c r="E1554" i="15"/>
  <c r="E3754" i="15"/>
  <c r="D3754" i="15"/>
  <c r="A3055" i="15"/>
  <c r="E2954" i="15"/>
  <c r="D2954" i="15"/>
  <c r="A1355" i="15"/>
  <c r="D1254" i="15"/>
  <c r="E1254" i="15"/>
  <c r="A955" i="15"/>
  <c r="D854" i="15"/>
  <c r="E854" i="15"/>
  <c r="A2655" i="15"/>
  <c r="D2554" i="15"/>
  <c r="E2554" i="15"/>
  <c r="A2855" i="15"/>
  <c r="E2754" i="15"/>
  <c r="D2754" i="15"/>
  <c r="A255" i="15"/>
  <c r="D154" i="15"/>
  <c r="E154" i="15"/>
  <c r="A55" i="15"/>
  <c r="A155" i="15"/>
  <c r="D54" i="15"/>
  <c r="E54" i="15"/>
  <c r="A3555" i="15"/>
  <c r="D3454" i="15"/>
  <c r="E3454" i="15"/>
  <c r="A1555" i="15"/>
  <c r="D1454" i="15"/>
  <c r="E1454" i="15"/>
  <c r="A2755" i="15"/>
  <c r="D2654" i="15"/>
  <c r="E2654" i="15"/>
  <c r="A1955" i="15"/>
  <c r="D1854" i="15"/>
  <c r="E1854" i="15"/>
  <c r="A1855" i="15"/>
  <c r="D1754" i="15"/>
  <c r="E1754" i="15"/>
  <c r="A1255" i="15"/>
  <c r="D1154" i="15"/>
  <c r="E1154" i="15"/>
  <c r="A3755" i="15"/>
  <c r="E3654" i="15"/>
  <c r="D3654" i="15"/>
  <c r="A3455" i="15"/>
  <c r="E3354" i="15"/>
  <c r="D3354" i="15"/>
  <c r="A355" i="15"/>
  <c r="D254" i="15"/>
  <c r="E254" i="15"/>
  <c r="A855" i="15"/>
  <c r="D754" i="15"/>
  <c r="E754" i="15"/>
  <c r="A3655" i="15"/>
  <c r="E3554" i="15"/>
  <c r="D3554" i="15"/>
  <c r="A1155" i="15"/>
  <c r="D1054" i="15"/>
  <c r="E1054" i="15"/>
  <c r="A455" i="15"/>
  <c r="D354" i="15"/>
  <c r="E354" i="15"/>
  <c r="A2555" i="15"/>
  <c r="D2454" i="15"/>
  <c r="E2454" i="15"/>
  <c r="A1455" i="15"/>
  <c r="D1354" i="15"/>
  <c r="E1354" i="15"/>
  <c r="A3255" i="15"/>
  <c r="E3154" i="15"/>
  <c r="D3154" i="15"/>
  <c r="A2455" i="15"/>
  <c r="D2354" i="15"/>
  <c r="E2354" i="15"/>
  <c r="A555" i="15"/>
  <c r="D454" i="15"/>
  <c r="E454" i="15"/>
  <c r="A2155" i="15"/>
  <c r="D2054" i="15"/>
  <c r="E2054" i="15"/>
  <c r="A2955" i="15"/>
  <c r="E2854" i="15"/>
  <c r="D2854" i="15"/>
  <c r="A755" i="15"/>
  <c r="D654" i="15"/>
  <c r="E654" i="15"/>
  <c r="A655" i="15"/>
  <c r="D554" i="15"/>
  <c r="E554" i="15"/>
  <c r="A2255" i="15"/>
  <c r="D2154" i="15"/>
  <c r="E2154" i="15"/>
  <c r="A2355" i="15"/>
  <c r="D2254" i="15"/>
  <c r="E2254" i="15"/>
  <c r="A3155" i="15"/>
  <c r="E3054" i="15"/>
  <c r="D3054" i="15"/>
  <c r="A3355" i="15"/>
  <c r="E3254" i="15"/>
  <c r="D3254" i="15"/>
  <c r="A1055" i="15"/>
  <c r="D954" i="15"/>
  <c r="E954" i="15"/>
  <c r="A2055" i="15"/>
  <c r="D1954" i="15"/>
  <c r="E1954" i="15"/>
  <c r="B55" i="15" l="1"/>
  <c r="B155" i="15"/>
  <c r="B256" i="15" s="1"/>
  <c r="B357" i="15" s="1"/>
  <c r="B458" i="15" s="1"/>
  <c r="B559" i="15" s="1"/>
  <c r="B660" i="15" s="1"/>
  <c r="B761" i="15" s="1"/>
  <c r="B862" i="15" s="1"/>
  <c r="B963" i="15" s="1"/>
  <c r="B1064" i="15" s="1"/>
  <c r="B1165" i="15" s="1"/>
  <c r="B1266" i="15" s="1"/>
  <c r="B1367" i="15" s="1"/>
  <c r="B1468" i="15" s="1"/>
  <c r="B1569" i="15" s="1"/>
  <c r="B1670" i="15" s="1"/>
  <c r="B1771" i="15" s="1"/>
  <c r="B1872" i="15" s="1"/>
  <c r="B1973" i="15" s="1"/>
  <c r="B2074" i="15" s="1"/>
  <c r="B2175" i="15" s="1"/>
  <c r="B2276" i="15" s="1"/>
  <c r="B2377" i="15" s="1"/>
  <c r="B2478" i="15" s="1"/>
  <c r="B2579" i="15" s="1"/>
  <c r="B2680" i="15" s="1"/>
  <c r="B2781" i="15" s="1"/>
  <c r="B2882" i="15" s="1"/>
  <c r="B2983" i="15" s="1"/>
  <c r="B3084" i="15" s="1"/>
  <c r="B3185" i="15" s="1"/>
  <c r="B3286" i="15" s="1"/>
  <c r="B3387" i="15" s="1"/>
  <c r="B3488" i="15" s="1"/>
  <c r="B3589" i="15" s="1"/>
  <c r="B3690" i="15" s="1"/>
  <c r="B3791" i="15" s="1"/>
  <c r="A356" i="15"/>
  <c r="D255" i="15"/>
  <c r="E255" i="15"/>
  <c r="A1456" i="15"/>
  <c r="D1355" i="15"/>
  <c r="E1355" i="15"/>
  <c r="A3456" i="15"/>
  <c r="E3355" i="15"/>
  <c r="D3355" i="15"/>
  <c r="A756" i="15"/>
  <c r="D655" i="15"/>
  <c r="E655" i="15"/>
  <c r="A656" i="15"/>
  <c r="D555" i="15"/>
  <c r="E555" i="15"/>
  <c r="A2656" i="15"/>
  <c r="D2555" i="15"/>
  <c r="E2555" i="15"/>
  <c r="A956" i="15"/>
  <c r="D855" i="15"/>
  <c r="E855" i="15"/>
  <c r="A1356" i="15"/>
  <c r="D1255" i="15"/>
  <c r="E1255" i="15"/>
  <c r="A1656" i="15"/>
  <c r="D1555" i="15"/>
  <c r="E1555" i="15"/>
  <c r="A2956" i="15"/>
  <c r="D2855" i="15"/>
  <c r="E2855" i="15"/>
  <c r="A3156" i="15"/>
  <c r="E3055" i="15"/>
  <c r="D3055" i="15"/>
  <c r="A3256" i="15"/>
  <c r="E3155" i="15"/>
  <c r="D3155" i="15"/>
  <c r="A856" i="15"/>
  <c r="D755" i="15"/>
  <c r="E755" i="15"/>
  <c r="A2556" i="15"/>
  <c r="D2455" i="15"/>
  <c r="E2455" i="15"/>
  <c r="A556" i="15"/>
  <c r="D455" i="15"/>
  <c r="E455" i="15"/>
  <c r="A456" i="15"/>
  <c r="D355" i="15"/>
  <c r="E355" i="15"/>
  <c r="A1956" i="15"/>
  <c r="D1855" i="15"/>
  <c r="E1855" i="15"/>
  <c r="A3656" i="15"/>
  <c r="D3555" i="15"/>
  <c r="E3555" i="15"/>
  <c r="A2756" i="15"/>
  <c r="D2655" i="15"/>
  <c r="E2655" i="15"/>
  <c r="A2156" i="15"/>
  <c r="D2055" i="15"/>
  <c r="E2055" i="15"/>
  <c r="A2456" i="15"/>
  <c r="D2355" i="15"/>
  <c r="E2355" i="15"/>
  <c r="A3056" i="15"/>
  <c r="E2955" i="15"/>
  <c r="D2955" i="15"/>
  <c r="A3356" i="15"/>
  <c r="E3255" i="15"/>
  <c r="D3255" i="15"/>
  <c r="A1256" i="15"/>
  <c r="D1155" i="15"/>
  <c r="E1155" i="15"/>
  <c r="A3556" i="15"/>
  <c r="D3455" i="15"/>
  <c r="E3455" i="15"/>
  <c r="A2056" i="15"/>
  <c r="D1955" i="15"/>
  <c r="E1955" i="15"/>
  <c r="A256" i="15"/>
  <c r="D155" i="15"/>
  <c r="E155" i="15"/>
  <c r="A1756" i="15"/>
  <c r="D1655" i="15"/>
  <c r="E1655" i="15"/>
  <c r="A56" i="15"/>
  <c r="A156" i="15"/>
  <c r="D55" i="15"/>
  <c r="E55" i="15"/>
  <c r="A1056" i="15"/>
  <c r="D955" i="15"/>
  <c r="E955" i="15"/>
  <c r="A1156" i="15"/>
  <c r="D1055" i="15"/>
  <c r="E1055" i="15"/>
  <c r="A2356" i="15"/>
  <c r="D2255" i="15"/>
  <c r="E2255" i="15"/>
  <c r="A2256" i="15"/>
  <c r="D2155" i="15"/>
  <c r="E2155" i="15"/>
  <c r="A1556" i="15"/>
  <c r="D1455" i="15"/>
  <c r="E1455" i="15"/>
  <c r="A3756" i="15"/>
  <c r="E3655" i="15"/>
  <c r="D3655" i="15"/>
  <c r="D3755" i="15"/>
  <c r="E3755" i="15"/>
  <c r="A2856" i="15"/>
  <c r="D2755" i="15"/>
  <c r="E2755" i="15"/>
  <c r="A1856" i="15"/>
  <c r="D1755" i="15"/>
  <c r="E1755" i="15"/>
  <c r="B56" i="15" l="1"/>
  <c r="B156" i="15"/>
  <c r="B257" i="15" s="1"/>
  <c r="B358" i="15" s="1"/>
  <c r="B459" i="15" s="1"/>
  <c r="B560" i="15" s="1"/>
  <c r="B661" i="15" s="1"/>
  <c r="B762" i="15" s="1"/>
  <c r="B863" i="15" s="1"/>
  <c r="B964" i="15" s="1"/>
  <c r="B1065" i="15" s="1"/>
  <c r="B1166" i="15" s="1"/>
  <c r="B1267" i="15" s="1"/>
  <c r="B1368" i="15" s="1"/>
  <c r="B1469" i="15" s="1"/>
  <c r="B1570" i="15" s="1"/>
  <c r="B1671" i="15" s="1"/>
  <c r="B1772" i="15" s="1"/>
  <c r="B1873" i="15" s="1"/>
  <c r="B1974" i="15" s="1"/>
  <c r="B2075" i="15" s="1"/>
  <c r="B2176" i="15" s="1"/>
  <c r="B2277" i="15" s="1"/>
  <c r="B2378" i="15" s="1"/>
  <c r="B2479" i="15" s="1"/>
  <c r="B2580" i="15" s="1"/>
  <c r="B2681" i="15" s="1"/>
  <c r="B2782" i="15" s="1"/>
  <c r="B2883" i="15" s="1"/>
  <c r="B2984" i="15" s="1"/>
  <c r="B3085" i="15" s="1"/>
  <c r="B3186" i="15" s="1"/>
  <c r="B3287" i="15" s="1"/>
  <c r="B3388" i="15" s="1"/>
  <c r="B3489" i="15" s="1"/>
  <c r="B3590" i="15" s="1"/>
  <c r="B3691" i="15" s="1"/>
  <c r="B3792" i="15" s="1"/>
  <c r="A2457" i="15"/>
  <c r="D2356" i="15"/>
  <c r="E2356" i="15"/>
  <c r="A1857" i="15"/>
  <c r="D1756" i="15"/>
  <c r="E1756" i="15"/>
  <c r="A1357" i="15"/>
  <c r="D1256" i="15"/>
  <c r="E1256" i="15"/>
  <c r="A2257" i="15"/>
  <c r="D2156" i="15"/>
  <c r="E2156" i="15"/>
  <c r="A557" i="15"/>
  <c r="D456" i="15"/>
  <c r="E456" i="15"/>
  <c r="A3357" i="15"/>
  <c r="E3256" i="15"/>
  <c r="D3256" i="15"/>
  <c r="A1457" i="15"/>
  <c r="D1356" i="15"/>
  <c r="E1356" i="15"/>
  <c r="A857" i="15"/>
  <c r="D756" i="15"/>
  <c r="E756" i="15"/>
  <c r="A1257" i="15"/>
  <c r="D1156" i="15"/>
  <c r="E1156" i="15"/>
  <c r="D3756" i="15"/>
  <c r="E3756" i="15"/>
  <c r="A357" i="15"/>
  <c r="D256" i="15"/>
  <c r="E256" i="15"/>
  <c r="A3457" i="15"/>
  <c r="E3356" i="15"/>
  <c r="D3356" i="15"/>
  <c r="A2857" i="15"/>
  <c r="E2756" i="15"/>
  <c r="D2756" i="15"/>
  <c r="A657" i="15"/>
  <c r="D556" i="15"/>
  <c r="E556" i="15"/>
  <c r="A3257" i="15"/>
  <c r="E3156" i="15"/>
  <c r="D3156" i="15"/>
  <c r="A1057" i="15"/>
  <c r="D956" i="15"/>
  <c r="E956" i="15"/>
  <c r="A3557" i="15"/>
  <c r="D3456" i="15"/>
  <c r="E3456" i="15"/>
  <c r="A1657" i="15"/>
  <c r="D1556" i="15"/>
  <c r="E1556" i="15"/>
  <c r="A1157" i="15"/>
  <c r="D1056" i="15"/>
  <c r="E1056" i="15"/>
  <c r="A1957" i="15"/>
  <c r="D1856" i="15"/>
  <c r="E1856" i="15"/>
  <c r="A2157" i="15"/>
  <c r="D2056" i="15"/>
  <c r="E2056" i="15"/>
  <c r="A3157" i="15"/>
  <c r="D3056" i="15"/>
  <c r="E3056" i="15"/>
  <c r="A3757" i="15"/>
  <c r="E3656" i="15"/>
  <c r="D3656" i="15"/>
  <c r="A2657" i="15"/>
  <c r="D2556" i="15"/>
  <c r="E2556" i="15"/>
  <c r="A3057" i="15"/>
  <c r="E2956" i="15"/>
  <c r="D2956" i="15"/>
  <c r="A2757" i="15"/>
  <c r="D2656" i="15"/>
  <c r="E2656" i="15"/>
  <c r="A1557" i="15"/>
  <c r="D1456" i="15"/>
  <c r="E1456" i="15"/>
  <c r="A2357" i="15"/>
  <c r="D2256" i="15"/>
  <c r="E2256" i="15"/>
  <c r="A257" i="15"/>
  <c r="D156" i="15"/>
  <c r="E156" i="15"/>
  <c r="A2957" i="15"/>
  <c r="D2856" i="15"/>
  <c r="E2856" i="15"/>
  <c r="A57" i="15"/>
  <c r="A157" i="15"/>
  <c r="D56" i="15"/>
  <c r="E56" i="15"/>
  <c r="A3657" i="15"/>
  <c r="E3556" i="15"/>
  <c r="D3556" i="15"/>
  <c r="A2557" i="15"/>
  <c r="D2456" i="15"/>
  <c r="E2456" i="15"/>
  <c r="A2057" i="15"/>
  <c r="D1956" i="15"/>
  <c r="E1956" i="15"/>
  <c r="A957" i="15"/>
  <c r="D856" i="15"/>
  <c r="E856" i="15"/>
  <c r="A1757" i="15"/>
  <c r="D1656" i="15"/>
  <c r="E1656" i="15"/>
  <c r="A757" i="15"/>
  <c r="D656" i="15"/>
  <c r="E656" i="15"/>
  <c r="A457" i="15"/>
  <c r="D356" i="15"/>
  <c r="E356" i="15"/>
  <c r="B57" i="15" l="1"/>
  <c r="B157" i="15"/>
  <c r="B258" i="15" s="1"/>
  <c r="B359" i="15" s="1"/>
  <c r="B460" i="15" s="1"/>
  <c r="B561" i="15" s="1"/>
  <c r="B662" i="15" s="1"/>
  <c r="B763" i="15" s="1"/>
  <c r="B864" i="15" s="1"/>
  <c r="B965" i="15" s="1"/>
  <c r="B1066" i="15" s="1"/>
  <c r="B1167" i="15" s="1"/>
  <c r="B1268" i="15" s="1"/>
  <c r="B1369" i="15" s="1"/>
  <c r="B1470" i="15" s="1"/>
  <c r="B1571" i="15" s="1"/>
  <c r="B1672" i="15" s="1"/>
  <c r="B1773" i="15" s="1"/>
  <c r="B1874" i="15" s="1"/>
  <c r="B1975" i="15" s="1"/>
  <c r="B2076" i="15" s="1"/>
  <c r="B2177" i="15" s="1"/>
  <c r="B2278" i="15" s="1"/>
  <c r="B2379" i="15" s="1"/>
  <c r="B2480" i="15" s="1"/>
  <c r="B2581" i="15" s="1"/>
  <c r="B2682" i="15" s="1"/>
  <c r="B2783" i="15" s="1"/>
  <c r="B2884" i="15" s="1"/>
  <c r="B2985" i="15" s="1"/>
  <c r="B3086" i="15" s="1"/>
  <c r="B3187" i="15" s="1"/>
  <c r="B3288" i="15" s="1"/>
  <c r="B3389" i="15" s="1"/>
  <c r="B3490" i="15" s="1"/>
  <c r="B3591" i="15" s="1"/>
  <c r="B3692" i="15" s="1"/>
  <c r="B3793" i="15" s="1"/>
  <c r="A358" i="15"/>
  <c r="D257" i="15"/>
  <c r="E257" i="15"/>
  <c r="A3158" i="15"/>
  <c r="E3057" i="15"/>
  <c r="D3057" i="15"/>
  <c r="A2258" i="15"/>
  <c r="D2157" i="15"/>
  <c r="E2157" i="15"/>
  <c r="A3658" i="15"/>
  <c r="E3557" i="15"/>
  <c r="D3557" i="15"/>
  <c r="A2958" i="15"/>
  <c r="D2857" i="15"/>
  <c r="E2857" i="15"/>
  <c r="A1858" i="15"/>
  <c r="D1757" i="15"/>
  <c r="E1757" i="15"/>
  <c r="A3758" i="15"/>
  <c r="D3657" i="15"/>
  <c r="E3657" i="15"/>
  <c r="A958" i="15"/>
  <c r="D857" i="15"/>
  <c r="E857" i="15"/>
  <c r="A2358" i="15"/>
  <c r="D2257" i="15"/>
  <c r="E2257" i="15"/>
  <c r="A2458" i="15"/>
  <c r="D2357" i="15"/>
  <c r="E2357" i="15"/>
  <c r="A2758" i="15"/>
  <c r="D2657" i="15"/>
  <c r="E2657" i="15"/>
  <c r="A2058" i="15"/>
  <c r="D1957" i="15"/>
  <c r="E1957" i="15"/>
  <c r="A1158" i="15"/>
  <c r="D1057" i="15"/>
  <c r="E1057" i="15"/>
  <c r="A3558" i="15"/>
  <c r="E3457" i="15"/>
  <c r="D3457" i="15"/>
  <c r="A1058" i="15"/>
  <c r="D957" i="15"/>
  <c r="E957" i="15"/>
  <c r="A258" i="15"/>
  <c r="D157" i="15"/>
  <c r="E157" i="15"/>
  <c r="A1558" i="15"/>
  <c r="D1457" i="15"/>
  <c r="E1457" i="15"/>
  <c r="A1458" i="15"/>
  <c r="D1357" i="15"/>
  <c r="E1357" i="15"/>
  <c r="A58" i="15"/>
  <c r="A158" i="15"/>
  <c r="D57" i="15"/>
  <c r="E57" i="15"/>
  <c r="A1658" i="15"/>
  <c r="D1557" i="15"/>
  <c r="E1557" i="15"/>
  <c r="D3757" i="15"/>
  <c r="E3757" i="15"/>
  <c r="A1258" i="15"/>
  <c r="D1157" i="15"/>
  <c r="E1157" i="15"/>
  <c r="A3358" i="15"/>
  <c r="E3257" i="15"/>
  <c r="D3257" i="15"/>
  <c r="A458" i="15"/>
  <c r="D357" i="15"/>
  <c r="E357" i="15"/>
  <c r="A558" i="15"/>
  <c r="D457" i="15"/>
  <c r="E457" i="15"/>
  <c r="A2158" i="15"/>
  <c r="D2057" i="15"/>
  <c r="E2057" i="15"/>
  <c r="A3458" i="15"/>
  <c r="E3357" i="15"/>
  <c r="D3357" i="15"/>
  <c r="A1958" i="15"/>
  <c r="D1857" i="15"/>
  <c r="E1857" i="15"/>
  <c r="A3058" i="15"/>
  <c r="E2957" i="15"/>
  <c r="D2957" i="15"/>
  <c r="A2858" i="15"/>
  <c r="D2757" i="15"/>
  <c r="E2757" i="15"/>
  <c r="A3258" i="15"/>
  <c r="E3157" i="15"/>
  <c r="D3157" i="15"/>
  <c r="A1758" i="15"/>
  <c r="D1657" i="15"/>
  <c r="E1657" i="15"/>
  <c r="A758" i="15"/>
  <c r="D657" i="15"/>
  <c r="E657" i="15"/>
  <c r="A858" i="15"/>
  <c r="D757" i="15"/>
  <c r="E757" i="15"/>
  <c r="A2658" i="15"/>
  <c r="E2557" i="15"/>
  <c r="D2557" i="15"/>
  <c r="A1358" i="15"/>
  <c r="D1257" i="15"/>
  <c r="E1257" i="15"/>
  <c r="A658" i="15"/>
  <c r="D557" i="15"/>
  <c r="E557" i="15"/>
  <c r="A2558" i="15"/>
  <c r="D2457" i="15"/>
  <c r="E2457" i="15"/>
  <c r="B58" i="15" l="1"/>
  <c r="B158" i="15"/>
  <c r="B259" i="15" s="1"/>
  <c r="B360" i="15" s="1"/>
  <c r="B461" i="15" s="1"/>
  <c r="B562" i="15" s="1"/>
  <c r="B663" i="15" s="1"/>
  <c r="B764" i="15" s="1"/>
  <c r="B865" i="15" s="1"/>
  <c r="B966" i="15" s="1"/>
  <c r="B1067" i="15" s="1"/>
  <c r="B1168" i="15" s="1"/>
  <c r="B1269" i="15" s="1"/>
  <c r="B1370" i="15" s="1"/>
  <c r="B1471" i="15" s="1"/>
  <c r="B1572" i="15" s="1"/>
  <c r="B1673" i="15" s="1"/>
  <c r="B1774" i="15" s="1"/>
  <c r="B1875" i="15" s="1"/>
  <c r="B1976" i="15" s="1"/>
  <c r="B2077" i="15" s="1"/>
  <c r="B2178" i="15" s="1"/>
  <c r="B2279" i="15" s="1"/>
  <c r="B2380" i="15" s="1"/>
  <c r="B2481" i="15" s="1"/>
  <c r="B2582" i="15" s="1"/>
  <c r="B2683" i="15" s="1"/>
  <c r="B2784" i="15" s="1"/>
  <c r="B2885" i="15" s="1"/>
  <c r="B2986" i="15" s="1"/>
  <c r="B3087" i="15" s="1"/>
  <c r="B3188" i="15" s="1"/>
  <c r="B3289" i="15" s="1"/>
  <c r="B3390" i="15" s="1"/>
  <c r="B3491" i="15" s="1"/>
  <c r="B3592" i="15" s="1"/>
  <c r="B3693" i="15" s="1"/>
  <c r="B3794" i="15" s="1"/>
  <c r="A1759" i="15"/>
  <c r="D1658" i="15"/>
  <c r="E1658" i="15"/>
  <c r="A1459" i="15"/>
  <c r="D1358" i="15"/>
  <c r="E1358" i="15"/>
  <c r="A1859" i="15"/>
  <c r="D1758" i="15"/>
  <c r="E1758" i="15"/>
  <c r="A2059" i="15"/>
  <c r="D1958" i="15"/>
  <c r="E1958" i="15"/>
  <c r="A559" i="15"/>
  <c r="D458" i="15"/>
  <c r="E458" i="15"/>
  <c r="A359" i="15"/>
  <c r="D258" i="15"/>
  <c r="E258" i="15"/>
  <c r="A2159" i="15"/>
  <c r="D2058" i="15"/>
  <c r="E2058" i="15"/>
  <c r="A1059" i="15"/>
  <c r="D958" i="15"/>
  <c r="E958" i="15"/>
  <c r="A3759" i="15"/>
  <c r="E3658" i="15"/>
  <c r="D3658" i="15"/>
  <c r="A259" i="15"/>
  <c r="D158" i="15"/>
  <c r="E158" i="15"/>
  <c r="A2759" i="15"/>
  <c r="D2658" i="15"/>
  <c r="E2658" i="15"/>
  <c r="A3359" i="15"/>
  <c r="E3258" i="15"/>
  <c r="D3258" i="15"/>
  <c r="A3559" i="15"/>
  <c r="D3458" i="15"/>
  <c r="E3458" i="15"/>
  <c r="A3459" i="15"/>
  <c r="E3358" i="15"/>
  <c r="D3358" i="15"/>
  <c r="A59" i="15"/>
  <c r="A159" i="15"/>
  <c r="D58" i="15"/>
  <c r="E58" i="15"/>
  <c r="A1159" i="15"/>
  <c r="D1058" i="15"/>
  <c r="E1058" i="15"/>
  <c r="A2859" i="15"/>
  <c r="D2758" i="15"/>
  <c r="E2758" i="15"/>
  <c r="D3758" i="15"/>
  <c r="E3758" i="15"/>
  <c r="A2359" i="15"/>
  <c r="D2258" i="15"/>
  <c r="E2258" i="15"/>
  <c r="A2659" i="15"/>
  <c r="D2558" i="15"/>
  <c r="E2558" i="15"/>
  <c r="A959" i="15"/>
  <c r="D858" i="15"/>
  <c r="E858" i="15"/>
  <c r="A2959" i="15"/>
  <c r="D2858" i="15"/>
  <c r="E2858" i="15"/>
  <c r="A2259" i="15"/>
  <c r="D2158" i="15"/>
  <c r="E2158" i="15"/>
  <c r="A1359" i="15"/>
  <c r="D1258" i="15"/>
  <c r="E1258" i="15"/>
  <c r="A1559" i="15"/>
  <c r="D1458" i="15"/>
  <c r="E1458" i="15"/>
  <c r="A3659" i="15"/>
  <c r="E3558" i="15"/>
  <c r="D3558" i="15"/>
  <c r="A2559" i="15"/>
  <c r="D2458" i="15"/>
  <c r="E2458" i="15"/>
  <c r="A1959" i="15"/>
  <c r="D1858" i="15"/>
  <c r="E1858" i="15"/>
  <c r="A3259" i="15"/>
  <c r="E3158" i="15"/>
  <c r="D3158" i="15"/>
  <c r="A759" i="15"/>
  <c r="D658" i="15"/>
  <c r="E658" i="15"/>
  <c r="A859" i="15"/>
  <c r="D758" i="15"/>
  <c r="E758" i="15"/>
  <c r="A3159" i="15"/>
  <c r="D3058" i="15"/>
  <c r="E3058" i="15"/>
  <c r="A659" i="15"/>
  <c r="D558" i="15"/>
  <c r="E558" i="15"/>
  <c r="A1659" i="15"/>
  <c r="D1558" i="15"/>
  <c r="E1558" i="15"/>
  <c r="A1259" i="15"/>
  <c r="D1158" i="15"/>
  <c r="E1158" i="15"/>
  <c r="A2459" i="15"/>
  <c r="D2358" i="15"/>
  <c r="E2358" i="15"/>
  <c r="A3059" i="15"/>
  <c r="E2958" i="15"/>
  <c r="D2958" i="15"/>
  <c r="A459" i="15"/>
  <c r="D358" i="15"/>
  <c r="E358" i="15"/>
  <c r="B59" i="15" l="1"/>
  <c r="B159" i="15"/>
  <c r="B260" i="15" s="1"/>
  <c r="B361" i="15" s="1"/>
  <c r="B462" i="15" s="1"/>
  <c r="B563" i="15" s="1"/>
  <c r="B664" i="15" s="1"/>
  <c r="B765" i="15" s="1"/>
  <c r="B866" i="15" s="1"/>
  <c r="B967" i="15" s="1"/>
  <c r="B1068" i="15" s="1"/>
  <c r="B1169" i="15" s="1"/>
  <c r="B1270" i="15" s="1"/>
  <c r="B1371" i="15" s="1"/>
  <c r="B1472" i="15" s="1"/>
  <c r="B1573" i="15" s="1"/>
  <c r="B1674" i="15" s="1"/>
  <c r="B1775" i="15" s="1"/>
  <c r="B1876" i="15" s="1"/>
  <c r="B1977" i="15" s="1"/>
  <c r="B2078" i="15" s="1"/>
  <c r="B2179" i="15" s="1"/>
  <c r="B2280" i="15" s="1"/>
  <c r="B2381" i="15" s="1"/>
  <c r="B2482" i="15" s="1"/>
  <c r="B2583" i="15" s="1"/>
  <c r="B2684" i="15" s="1"/>
  <c r="B2785" i="15" s="1"/>
  <c r="B2886" i="15" s="1"/>
  <c r="B2987" i="15" s="1"/>
  <c r="B3088" i="15" s="1"/>
  <c r="B3189" i="15" s="1"/>
  <c r="B3290" i="15" s="1"/>
  <c r="B3391" i="15" s="1"/>
  <c r="B3492" i="15" s="1"/>
  <c r="B3593" i="15" s="1"/>
  <c r="B3694" i="15" s="1"/>
  <c r="B3795" i="15" s="1"/>
  <c r="A1260" i="15"/>
  <c r="D1159" i="15"/>
  <c r="E1159" i="15"/>
  <c r="A2560" i="15"/>
  <c r="D2459" i="15"/>
  <c r="E2459" i="15"/>
  <c r="A3260" i="15"/>
  <c r="E3159" i="15"/>
  <c r="D3159" i="15"/>
  <c r="A2060" i="15"/>
  <c r="D1959" i="15"/>
  <c r="E1959" i="15"/>
  <c r="A1460" i="15"/>
  <c r="D1359" i="15"/>
  <c r="E1359" i="15"/>
  <c r="A2760" i="15"/>
  <c r="D2659" i="15"/>
  <c r="E2659" i="15"/>
  <c r="A3460" i="15"/>
  <c r="E3359" i="15"/>
  <c r="D3359" i="15"/>
  <c r="A1160" i="15"/>
  <c r="D1059" i="15"/>
  <c r="E1059" i="15"/>
  <c r="A2160" i="15"/>
  <c r="D2059" i="15"/>
  <c r="E2059" i="15"/>
  <c r="A260" i="15"/>
  <c r="D159" i="15"/>
  <c r="E159" i="15"/>
  <c r="A1360" i="15"/>
  <c r="D1259" i="15"/>
  <c r="E1259" i="15"/>
  <c r="A960" i="15"/>
  <c r="D859" i="15"/>
  <c r="E859" i="15"/>
  <c r="A2660" i="15"/>
  <c r="D2559" i="15"/>
  <c r="E2559" i="15"/>
  <c r="A2360" i="15"/>
  <c r="D2259" i="15"/>
  <c r="E2259" i="15"/>
  <c r="A2460" i="15"/>
  <c r="D2359" i="15"/>
  <c r="E2359" i="15"/>
  <c r="A60" i="15"/>
  <c r="A160" i="15"/>
  <c r="D59" i="15"/>
  <c r="E59" i="15"/>
  <c r="A2860" i="15"/>
  <c r="D2759" i="15"/>
  <c r="E2759" i="15"/>
  <c r="A2260" i="15"/>
  <c r="D2159" i="15"/>
  <c r="E2159" i="15"/>
  <c r="A1960" i="15"/>
  <c r="D1859" i="15"/>
  <c r="E1859" i="15"/>
  <c r="A560" i="15"/>
  <c r="D459" i="15"/>
  <c r="E459" i="15"/>
  <c r="A1760" i="15"/>
  <c r="D1659" i="15"/>
  <c r="E1659" i="15"/>
  <c r="A860" i="15"/>
  <c r="D759" i="15"/>
  <c r="E759" i="15"/>
  <c r="A3760" i="15"/>
  <c r="D3659" i="15"/>
  <c r="E3659" i="15"/>
  <c r="A3060" i="15"/>
  <c r="E2959" i="15"/>
  <c r="D2959" i="15"/>
  <c r="A3560" i="15"/>
  <c r="D3459" i="15"/>
  <c r="E3459" i="15"/>
  <c r="A360" i="15"/>
  <c r="D259" i="15"/>
  <c r="E259" i="15"/>
  <c r="A460" i="15"/>
  <c r="D359" i="15"/>
  <c r="E359" i="15"/>
  <c r="A1560" i="15"/>
  <c r="D1459" i="15"/>
  <c r="E1459" i="15"/>
  <c r="A2960" i="15"/>
  <c r="E2859" i="15"/>
  <c r="D2859" i="15"/>
  <c r="A3160" i="15"/>
  <c r="D3059" i="15"/>
  <c r="E3059" i="15"/>
  <c r="A760" i="15"/>
  <c r="D659" i="15"/>
  <c r="E659" i="15"/>
  <c r="A3360" i="15"/>
  <c r="E3259" i="15"/>
  <c r="D3259" i="15"/>
  <c r="A1660" i="15"/>
  <c r="D1559" i="15"/>
  <c r="E1559" i="15"/>
  <c r="A1060" i="15"/>
  <c r="D959" i="15"/>
  <c r="E959" i="15"/>
  <c r="A3660" i="15"/>
  <c r="E3559" i="15"/>
  <c r="D3559" i="15"/>
  <c r="E3759" i="15"/>
  <c r="D3759" i="15"/>
  <c r="A660" i="15"/>
  <c r="D559" i="15"/>
  <c r="E559" i="15"/>
  <c r="A1860" i="15"/>
  <c r="D1759" i="15"/>
  <c r="E1759" i="15"/>
  <c r="B60" i="15" l="1"/>
  <c r="B160" i="15"/>
  <c r="B261" i="15" s="1"/>
  <c r="B362" i="15" s="1"/>
  <c r="B463" i="15" s="1"/>
  <c r="B564" i="15" s="1"/>
  <c r="B665" i="15" s="1"/>
  <c r="B766" i="15" s="1"/>
  <c r="B867" i="15" s="1"/>
  <c r="B968" i="15" s="1"/>
  <c r="B1069" i="15" s="1"/>
  <c r="B1170" i="15" s="1"/>
  <c r="B1271" i="15" s="1"/>
  <c r="B1372" i="15" s="1"/>
  <c r="B1473" i="15" s="1"/>
  <c r="B1574" i="15" s="1"/>
  <c r="B1675" i="15" s="1"/>
  <c r="B1776" i="15" s="1"/>
  <c r="B1877" i="15" s="1"/>
  <c r="B1978" i="15" s="1"/>
  <c r="B2079" i="15" s="1"/>
  <c r="B2180" i="15" s="1"/>
  <c r="B2281" i="15" s="1"/>
  <c r="B2382" i="15" s="1"/>
  <c r="B2483" i="15" s="1"/>
  <c r="B2584" i="15" s="1"/>
  <c r="B2685" i="15" s="1"/>
  <c r="B2786" i="15" s="1"/>
  <c r="B2887" i="15" s="1"/>
  <c r="B2988" i="15" s="1"/>
  <c r="B3089" i="15" s="1"/>
  <c r="B3190" i="15" s="1"/>
  <c r="B3291" i="15" s="1"/>
  <c r="B3392" i="15" s="1"/>
  <c r="B3493" i="15" s="1"/>
  <c r="B3594" i="15" s="1"/>
  <c r="B3695" i="15" s="1"/>
  <c r="B3796" i="15" s="1"/>
  <c r="A3461" i="15"/>
  <c r="D3360" i="15"/>
  <c r="E3360" i="15"/>
  <c r="A1661" i="15"/>
  <c r="D1560" i="15"/>
  <c r="E1560" i="15"/>
  <c r="A3161" i="15"/>
  <c r="D3060" i="15"/>
  <c r="E3060" i="15"/>
  <c r="A661" i="15"/>
  <c r="D560" i="15"/>
  <c r="E560" i="15"/>
  <c r="A261" i="15"/>
  <c r="D160" i="15"/>
  <c r="E160" i="15"/>
  <c r="A61" i="15"/>
  <c r="A161" i="15"/>
  <c r="D60" i="15"/>
  <c r="E60" i="15"/>
  <c r="A1061" i="15"/>
  <c r="D960" i="15"/>
  <c r="E960" i="15"/>
  <c r="A1261" i="15"/>
  <c r="D1160" i="15"/>
  <c r="E1160" i="15"/>
  <c r="A2161" i="15"/>
  <c r="D2060" i="15"/>
  <c r="E2060" i="15"/>
  <c r="A3761" i="15"/>
  <c r="D3660" i="15"/>
  <c r="E3660" i="15"/>
  <c r="A861" i="15"/>
  <c r="D760" i="15"/>
  <c r="E760" i="15"/>
  <c r="A561" i="15"/>
  <c r="D460" i="15"/>
  <c r="E460" i="15"/>
  <c r="E3760" i="15"/>
  <c r="D3760" i="15"/>
  <c r="A2061" i="15"/>
  <c r="D1960" i="15"/>
  <c r="E1960" i="15"/>
  <c r="A2561" i="15"/>
  <c r="D2460" i="15"/>
  <c r="E2460" i="15"/>
  <c r="A1461" i="15"/>
  <c r="D1360" i="15"/>
  <c r="E1360" i="15"/>
  <c r="A3561" i="15"/>
  <c r="D3460" i="15"/>
  <c r="E3460" i="15"/>
  <c r="A3361" i="15"/>
  <c r="E3260" i="15"/>
  <c r="D3260" i="15"/>
  <c r="A1161" i="15"/>
  <c r="D1060" i="15"/>
  <c r="E1060" i="15"/>
  <c r="A3261" i="15"/>
  <c r="E3160" i="15"/>
  <c r="D3160" i="15"/>
  <c r="A461" i="15"/>
  <c r="D360" i="15"/>
  <c r="E360" i="15"/>
  <c r="A961" i="15"/>
  <c r="D860" i="15"/>
  <c r="E860" i="15"/>
  <c r="A2361" i="15"/>
  <c r="D2260" i="15"/>
  <c r="E2260" i="15"/>
  <c r="A2461" i="15"/>
  <c r="D2360" i="15"/>
  <c r="E2360" i="15"/>
  <c r="A361" i="15"/>
  <c r="D260" i="15"/>
  <c r="E260" i="15"/>
  <c r="A2861" i="15"/>
  <c r="D2760" i="15"/>
  <c r="E2760" i="15"/>
  <c r="A2661" i="15"/>
  <c r="D2560" i="15"/>
  <c r="E2560" i="15"/>
  <c r="A1961" i="15"/>
  <c r="D1860" i="15"/>
  <c r="E1860" i="15"/>
  <c r="A1761" i="15"/>
  <c r="D1660" i="15"/>
  <c r="E1660" i="15"/>
  <c r="A3061" i="15"/>
  <c r="D2960" i="15"/>
  <c r="E2960" i="15"/>
  <c r="A3661" i="15"/>
  <c r="E3560" i="15"/>
  <c r="D3560" i="15"/>
  <c r="A1861" i="15"/>
  <c r="D1760" i="15"/>
  <c r="E1760" i="15"/>
  <c r="A2961" i="15"/>
  <c r="E2860" i="15"/>
  <c r="D2860" i="15"/>
  <c r="A761" i="15"/>
  <c r="D660" i="15"/>
  <c r="E660" i="15"/>
  <c r="A2761" i="15"/>
  <c r="E2660" i="15"/>
  <c r="D2660" i="15"/>
  <c r="A2261" i="15"/>
  <c r="D2160" i="15"/>
  <c r="E2160" i="15"/>
  <c r="A1561" i="15"/>
  <c r="D1460" i="15"/>
  <c r="E1460" i="15"/>
  <c r="A1361" i="15"/>
  <c r="D1260" i="15"/>
  <c r="E1260" i="15"/>
  <c r="B61" i="15" l="1"/>
  <c r="B161" i="15"/>
  <c r="B262" i="15" s="1"/>
  <c r="B363" i="15" s="1"/>
  <c r="B464" i="15" s="1"/>
  <c r="B565" i="15" s="1"/>
  <c r="B666" i="15" s="1"/>
  <c r="B767" i="15" s="1"/>
  <c r="B868" i="15" s="1"/>
  <c r="B969" i="15" s="1"/>
  <c r="B1070" i="15" s="1"/>
  <c r="B1171" i="15" s="1"/>
  <c r="B1272" i="15" s="1"/>
  <c r="B1373" i="15" s="1"/>
  <c r="B1474" i="15" s="1"/>
  <c r="B1575" i="15" s="1"/>
  <c r="B1676" i="15" s="1"/>
  <c r="B1777" i="15" s="1"/>
  <c r="B1878" i="15" s="1"/>
  <c r="B1979" i="15" s="1"/>
  <c r="B2080" i="15" s="1"/>
  <c r="B2181" i="15" s="1"/>
  <c r="B2282" i="15" s="1"/>
  <c r="B2383" i="15" s="1"/>
  <c r="B2484" i="15" s="1"/>
  <c r="B2585" i="15" s="1"/>
  <c r="B2686" i="15" s="1"/>
  <c r="B2787" i="15" s="1"/>
  <c r="B2888" i="15" s="1"/>
  <c r="B2989" i="15" s="1"/>
  <c r="B3090" i="15" s="1"/>
  <c r="B3191" i="15" s="1"/>
  <c r="B3292" i="15" s="1"/>
  <c r="B3393" i="15" s="1"/>
  <c r="B3494" i="15" s="1"/>
  <c r="B3595" i="15" s="1"/>
  <c r="B3696" i="15" s="1"/>
  <c r="B3797" i="15" s="1"/>
  <c r="A662" i="15"/>
  <c r="D561" i="15"/>
  <c r="E561" i="15"/>
  <c r="A1362" i="15"/>
  <c r="D1261" i="15"/>
  <c r="E1261" i="15"/>
  <c r="A2362" i="15"/>
  <c r="D2261" i="15"/>
  <c r="E2261" i="15"/>
  <c r="A1962" i="15"/>
  <c r="D1861" i="15"/>
  <c r="E1861" i="15"/>
  <c r="A2062" i="15"/>
  <c r="D1961" i="15"/>
  <c r="E1961" i="15"/>
  <c r="A2562" i="15"/>
  <c r="D2461" i="15"/>
  <c r="E2461" i="15"/>
  <c r="A3362" i="15"/>
  <c r="E3261" i="15"/>
  <c r="D3261" i="15"/>
  <c r="A1562" i="15"/>
  <c r="D1461" i="15"/>
  <c r="E1461" i="15"/>
  <c r="A762" i="15"/>
  <c r="D661" i="15"/>
  <c r="E661" i="15"/>
  <c r="A962" i="15"/>
  <c r="D861" i="15"/>
  <c r="E861" i="15"/>
  <c r="A1162" i="15"/>
  <c r="D1061" i="15"/>
  <c r="E1061" i="15"/>
  <c r="A2862" i="15"/>
  <c r="D2761" i="15"/>
  <c r="E2761" i="15"/>
  <c r="A3762" i="15"/>
  <c r="D3661" i="15"/>
  <c r="E3661" i="15"/>
  <c r="A2762" i="15"/>
  <c r="D2661" i="15"/>
  <c r="E2661" i="15"/>
  <c r="A2462" i="15"/>
  <c r="D2361" i="15"/>
  <c r="E2361" i="15"/>
  <c r="A1262" i="15"/>
  <c r="D1161" i="15"/>
  <c r="E1161" i="15"/>
  <c r="A2662" i="15"/>
  <c r="D2561" i="15"/>
  <c r="E2561" i="15"/>
  <c r="A3262" i="15"/>
  <c r="D3161" i="15"/>
  <c r="E3161" i="15"/>
  <c r="D3761" i="15"/>
  <c r="E3761" i="15"/>
  <c r="A262" i="15"/>
  <c r="D161" i="15"/>
  <c r="E161" i="15"/>
  <c r="A1462" i="15"/>
  <c r="D1361" i="15"/>
  <c r="E1361" i="15"/>
  <c r="A862" i="15"/>
  <c r="D761" i="15"/>
  <c r="E761" i="15"/>
  <c r="A3162" i="15"/>
  <c r="E3061" i="15"/>
  <c r="D3061" i="15"/>
  <c r="A2962" i="15"/>
  <c r="E2861" i="15"/>
  <c r="D2861" i="15"/>
  <c r="A1062" i="15"/>
  <c r="D961" i="15"/>
  <c r="E961" i="15"/>
  <c r="A3462" i="15"/>
  <c r="E3361" i="15"/>
  <c r="D3361" i="15"/>
  <c r="A2162" i="15"/>
  <c r="D2061" i="15"/>
  <c r="E2061" i="15"/>
  <c r="A62" i="15"/>
  <c r="A162" i="15"/>
  <c r="D61" i="15"/>
  <c r="E61" i="15"/>
  <c r="A1762" i="15"/>
  <c r="D1661" i="15"/>
  <c r="E1661" i="15"/>
  <c r="A2262" i="15"/>
  <c r="D2161" i="15"/>
  <c r="E2161" i="15"/>
  <c r="A1662" i="15"/>
  <c r="D1561" i="15"/>
  <c r="E1561" i="15"/>
  <c r="A3062" i="15"/>
  <c r="D2961" i="15"/>
  <c r="E2961" i="15"/>
  <c r="A1862" i="15"/>
  <c r="D1761" i="15"/>
  <c r="E1761" i="15"/>
  <c r="A462" i="15"/>
  <c r="D361" i="15"/>
  <c r="E361" i="15"/>
  <c r="A562" i="15"/>
  <c r="D461" i="15"/>
  <c r="E461" i="15"/>
  <c r="A3662" i="15"/>
  <c r="E3561" i="15"/>
  <c r="D3561" i="15"/>
  <c r="A362" i="15"/>
  <c r="D261" i="15"/>
  <c r="E261" i="15"/>
  <c r="A3562" i="15"/>
  <c r="E3461" i="15"/>
  <c r="D3461" i="15"/>
  <c r="B62" i="15" l="1"/>
  <c r="B162" i="15"/>
  <c r="B263" i="15" s="1"/>
  <c r="B364" i="15" s="1"/>
  <c r="B465" i="15" s="1"/>
  <c r="B566" i="15" s="1"/>
  <c r="B667" i="15" s="1"/>
  <c r="B768" i="15" s="1"/>
  <c r="B869" i="15" s="1"/>
  <c r="B970" i="15" s="1"/>
  <c r="B1071" i="15" s="1"/>
  <c r="B1172" i="15" s="1"/>
  <c r="B1273" i="15" s="1"/>
  <c r="B1374" i="15" s="1"/>
  <c r="B1475" i="15" s="1"/>
  <c r="B1576" i="15" s="1"/>
  <c r="B1677" i="15" s="1"/>
  <c r="B1778" i="15" s="1"/>
  <c r="B1879" i="15" s="1"/>
  <c r="B1980" i="15" s="1"/>
  <c r="B2081" i="15" s="1"/>
  <c r="B2182" i="15" s="1"/>
  <c r="B2283" i="15" s="1"/>
  <c r="B2384" i="15" s="1"/>
  <c r="B2485" i="15" s="1"/>
  <c r="B2586" i="15" s="1"/>
  <c r="B2687" i="15" s="1"/>
  <c r="B2788" i="15" s="1"/>
  <c r="B2889" i="15" s="1"/>
  <c r="B2990" i="15" s="1"/>
  <c r="B3091" i="15" s="1"/>
  <c r="B3192" i="15" s="1"/>
  <c r="B3293" i="15" s="1"/>
  <c r="B3394" i="15" s="1"/>
  <c r="B3495" i="15" s="1"/>
  <c r="B3596" i="15" s="1"/>
  <c r="B3697" i="15" s="1"/>
  <c r="B3798" i="15" s="1"/>
  <c r="A1163" i="15"/>
  <c r="D1062" i="15"/>
  <c r="E1062" i="15"/>
  <c r="A1563" i="15"/>
  <c r="D1462" i="15"/>
  <c r="E1462" i="15"/>
  <c r="A3763" i="15"/>
  <c r="D3662" i="15"/>
  <c r="E3662" i="15"/>
  <c r="A3163" i="15"/>
  <c r="D3062" i="15"/>
  <c r="E3062" i="15"/>
  <c r="A263" i="15"/>
  <c r="D162" i="15"/>
  <c r="E162" i="15"/>
  <c r="A1363" i="15"/>
  <c r="D1262" i="15"/>
  <c r="E1262" i="15"/>
  <c r="A2963" i="15"/>
  <c r="D2862" i="15"/>
  <c r="E2862" i="15"/>
  <c r="A1663" i="15"/>
  <c r="D1562" i="15"/>
  <c r="E1562" i="15"/>
  <c r="A2063" i="15"/>
  <c r="D1962" i="15"/>
  <c r="E1962" i="15"/>
  <c r="A63" i="15"/>
  <c r="A163" i="15"/>
  <c r="D62" i="15"/>
  <c r="E62" i="15"/>
  <c r="A3063" i="15"/>
  <c r="D2962" i="15"/>
  <c r="E2962" i="15"/>
  <c r="A363" i="15"/>
  <c r="D262" i="15"/>
  <c r="E262" i="15"/>
  <c r="A663" i="15"/>
  <c r="D562" i="15"/>
  <c r="E562" i="15"/>
  <c r="A1763" i="15"/>
  <c r="D1662" i="15"/>
  <c r="E1662" i="15"/>
  <c r="A2563" i="15"/>
  <c r="D2462" i="15"/>
  <c r="E2462" i="15"/>
  <c r="A1263" i="15"/>
  <c r="D1162" i="15"/>
  <c r="E1162" i="15"/>
  <c r="A3463" i="15"/>
  <c r="D3362" i="15"/>
  <c r="E3362" i="15"/>
  <c r="A2463" i="15"/>
  <c r="D2362" i="15"/>
  <c r="E2362" i="15"/>
  <c r="A2263" i="15"/>
  <c r="D2162" i="15"/>
  <c r="E2162" i="15"/>
  <c r="A3263" i="15"/>
  <c r="D3162" i="15"/>
  <c r="E3162" i="15"/>
  <c r="A3663" i="15"/>
  <c r="D3562" i="15"/>
  <c r="E3562" i="15"/>
  <c r="A563" i="15"/>
  <c r="D462" i="15"/>
  <c r="E462" i="15"/>
  <c r="A2363" i="15"/>
  <c r="D2262" i="15"/>
  <c r="E2262" i="15"/>
  <c r="A3363" i="15"/>
  <c r="D3262" i="15"/>
  <c r="E3262" i="15"/>
  <c r="A2863" i="15"/>
  <c r="D2762" i="15"/>
  <c r="E2762" i="15"/>
  <c r="A1063" i="15"/>
  <c r="D962" i="15"/>
  <c r="E962" i="15"/>
  <c r="A2663" i="15"/>
  <c r="D2562" i="15"/>
  <c r="E2562" i="15"/>
  <c r="A1463" i="15"/>
  <c r="D1362" i="15"/>
  <c r="E1362" i="15"/>
  <c r="A3563" i="15"/>
  <c r="E3462" i="15"/>
  <c r="D3462" i="15"/>
  <c r="A963" i="15"/>
  <c r="D862" i="15"/>
  <c r="E862" i="15"/>
  <c r="A463" i="15"/>
  <c r="D362" i="15"/>
  <c r="E362" i="15"/>
  <c r="A1963" i="15"/>
  <c r="D1862" i="15"/>
  <c r="E1862" i="15"/>
  <c r="A1863" i="15"/>
  <c r="D1762" i="15"/>
  <c r="E1762" i="15"/>
  <c r="A2763" i="15"/>
  <c r="D2662" i="15"/>
  <c r="E2662" i="15"/>
  <c r="E3762" i="15"/>
  <c r="D3762" i="15"/>
  <c r="A863" i="15"/>
  <c r="D762" i="15"/>
  <c r="E762" i="15"/>
  <c r="A2163" i="15"/>
  <c r="D2062" i="15"/>
  <c r="E2062" i="15"/>
  <c r="A763" i="15"/>
  <c r="D662" i="15"/>
  <c r="E662" i="15"/>
  <c r="B63" i="15" l="1"/>
  <c r="B163" i="15"/>
  <c r="B264" i="15" s="1"/>
  <c r="B365" i="15" s="1"/>
  <c r="B466" i="15" s="1"/>
  <c r="B567" i="15" s="1"/>
  <c r="B668" i="15" s="1"/>
  <c r="B769" i="15" s="1"/>
  <c r="B870" i="15" s="1"/>
  <c r="B971" i="15" s="1"/>
  <c r="B1072" i="15" s="1"/>
  <c r="B1173" i="15" s="1"/>
  <c r="B1274" i="15" s="1"/>
  <c r="B1375" i="15" s="1"/>
  <c r="B1476" i="15" s="1"/>
  <c r="B1577" i="15" s="1"/>
  <c r="B1678" i="15" s="1"/>
  <c r="B1779" i="15" s="1"/>
  <c r="B1880" i="15" s="1"/>
  <c r="B1981" i="15" s="1"/>
  <c r="B2082" i="15" s="1"/>
  <c r="B2183" i="15" s="1"/>
  <c r="B2284" i="15" s="1"/>
  <c r="B2385" i="15" s="1"/>
  <c r="B2486" i="15" s="1"/>
  <c r="B2587" i="15" s="1"/>
  <c r="B2688" i="15" s="1"/>
  <c r="B2789" i="15" s="1"/>
  <c r="B2890" i="15" s="1"/>
  <c r="B2991" i="15" s="1"/>
  <c r="B3092" i="15" s="1"/>
  <c r="B3193" i="15" s="1"/>
  <c r="B3294" i="15" s="1"/>
  <c r="B3395" i="15" s="1"/>
  <c r="B3496" i="15" s="1"/>
  <c r="B3597" i="15" s="1"/>
  <c r="B3698" i="15" s="1"/>
  <c r="B3799" i="15" s="1"/>
  <c r="A964" i="15"/>
  <c r="D863" i="15"/>
  <c r="E863" i="15"/>
  <c r="A864" i="15"/>
  <c r="D763" i="15"/>
  <c r="E763" i="15"/>
  <c r="A2064" i="15"/>
  <c r="D1963" i="15"/>
  <c r="E1963" i="15"/>
  <c r="A1564" i="15"/>
  <c r="D1463" i="15"/>
  <c r="E1463" i="15"/>
  <c r="A3464" i="15"/>
  <c r="D3363" i="15"/>
  <c r="E3363" i="15"/>
  <c r="A3364" i="15"/>
  <c r="D3263" i="15"/>
  <c r="E3263" i="15"/>
  <c r="A1364" i="15"/>
  <c r="D1263" i="15"/>
  <c r="E1263" i="15"/>
  <c r="A464" i="15"/>
  <c r="D363" i="15"/>
  <c r="E363" i="15"/>
  <c r="A1764" i="15"/>
  <c r="D1663" i="15"/>
  <c r="E1663" i="15"/>
  <c r="A3264" i="15"/>
  <c r="E3163" i="15"/>
  <c r="D3163" i="15"/>
  <c r="A2464" i="15"/>
  <c r="D2363" i="15"/>
  <c r="E2363" i="15"/>
  <c r="A2364" i="15"/>
  <c r="D2263" i="15"/>
  <c r="E2263" i="15"/>
  <c r="A2664" i="15"/>
  <c r="D2563" i="15"/>
  <c r="E2563" i="15"/>
  <c r="A3164" i="15"/>
  <c r="D3063" i="15"/>
  <c r="E3063" i="15"/>
  <c r="A3064" i="15"/>
  <c r="D2963" i="15"/>
  <c r="E2963" i="15"/>
  <c r="E3763" i="15"/>
  <c r="D3763" i="15"/>
  <c r="A2764" i="15"/>
  <c r="D2663" i="15"/>
  <c r="E2663" i="15"/>
  <c r="A2864" i="15"/>
  <c r="D2763" i="15"/>
  <c r="E2763" i="15"/>
  <c r="A1064" i="15"/>
  <c r="D963" i="15"/>
  <c r="E963" i="15"/>
  <c r="A1164" i="15"/>
  <c r="D1063" i="15"/>
  <c r="E1063" i="15"/>
  <c r="A664" i="15"/>
  <c r="D563" i="15"/>
  <c r="E563" i="15"/>
  <c r="A2564" i="15"/>
  <c r="D2463" i="15"/>
  <c r="E2463" i="15"/>
  <c r="A1864" i="15"/>
  <c r="D1763" i="15"/>
  <c r="E1763" i="15"/>
  <c r="A264" i="15"/>
  <c r="D163" i="15"/>
  <c r="E163" i="15"/>
  <c r="A564" i="15"/>
  <c r="D463" i="15"/>
  <c r="E463" i="15"/>
  <c r="A64" i="15"/>
  <c r="A164" i="15"/>
  <c r="D63" i="15"/>
  <c r="E63" i="15"/>
  <c r="A1464" i="15"/>
  <c r="D1363" i="15"/>
  <c r="E1363" i="15"/>
  <c r="A1664" i="15"/>
  <c r="D1563" i="15"/>
  <c r="E1563" i="15"/>
  <c r="A1964" i="15"/>
  <c r="D1863" i="15"/>
  <c r="E1863" i="15"/>
  <c r="A3664" i="15"/>
  <c r="D3563" i="15"/>
  <c r="E3563" i="15"/>
  <c r="A2964" i="15"/>
  <c r="D2863" i="15"/>
  <c r="E2863" i="15"/>
  <c r="A3764" i="15"/>
  <c r="E3663" i="15"/>
  <c r="D3663" i="15"/>
  <c r="A3564" i="15"/>
  <c r="D3463" i="15"/>
  <c r="E3463" i="15"/>
  <c r="A764" i="15"/>
  <c r="D663" i="15"/>
  <c r="E663" i="15"/>
  <c r="A2264" i="15"/>
  <c r="D2163" i="15"/>
  <c r="E2163" i="15"/>
  <c r="A2164" i="15"/>
  <c r="D2063" i="15"/>
  <c r="E2063" i="15"/>
  <c r="A364" i="15"/>
  <c r="D263" i="15"/>
  <c r="E263" i="15"/>
  <c r="A1264" i="15"/>
  <c r="D1163" i="15"/>
  <c r="E1163" i="15"/>
  <c r="B64" i="15" l="1"/>
  <c r="B164" i="15"/>
  <c r="B265" i="15" s="1"/>
  <c r="B366" i="15" s="1"/>
  <c r="B467" i="15" s="1"/>
  <c r="B568" i="15" s="1"/>
  <c r="B669" i="15" s="1"/>
  <c r="B770" i="15" s="1"/>
  <c r="B871" i="15" s="1"/>
  <c r="B972" i="15" s="1"/>
  <c r="B1073" i="15" s="1"/>
  <c r="B1174" i="15" s="1"/>
  <c r="B1275" i="15" s="1"/>
  <c r="B1376" i="15" s="1"/>
  <c r="B1477" i="15" s="1"/>
  <c r="B1578" i="15" s="1"/>
  <c r="B1679" i="15" s="1"/>
  <c r="B1780" i="15" s="1"/>
  <c r="B1881" i="15" s="1"/>
  <c r="B1982" i="15" s="1"/>
  <c r="B2083" i="15" s="1"/>
  <c r="B2184" i="15" s="1"/>
  <c r="B2285" i="15" s="1"/>
  <c r="B2386" i="15" s="1"/>
  <c r="B2487" i="15" s="1"/>
  <c r="B2588" i="15" s="1"/>
  <c r="B2689" i="15" s="1"/>
  <c r="B2790" i="15" s="1"/>
  <c r="B2891" i="15" s="1"/>
  <c r="B2992" i="15" s="1"/>
  <c r="B3093" i="15" s="1"/>
  <c r="B3194" i="15" s="1"/>
  <c r="B3295" i="15" s="1"/>
  <c r="B3396" i="15" s="1"/>
  <c r="B3497" i="15" s="1"/>
  <c r="B3598" i="15" s="1"/>
  <c r="B3699" i="15" s="1"/>
  <c r="B3800" i="15" s="1"/>
  <c r="A665" i="15"/>
  <c r="D564" i="15"/>
  <c r="E564" i="15"/>
  <c r="A765" i="15"/>
  <c r="D664" i="15"/>
  <c r="E664" i="15"/>
  <c r="A2865" i="15"/>
  <c r="E2764" i="15"/>
  <c r="D2764" i="15"/>
  <c r="A1765" i="15"/>
  <c r="D1664" i="15"/>
  <c r="E1664" i="15"/>
  <c r="A2465" i="15"/>
  <c r="D2364" i="15"/>
  <c r="E2364" i="15"/>
  <c r="A565" i="15"/>
  <c r="D464" i="15"/>
  <c r="E464" i="15"/>
  <c r="A1665" i="15"/>
  <c r="D1564" i="15"/>
  <c r="E1564" i="15"/>
  <c r="A365" i="15"/>
  <c r="D264" i="15"/>
  <c r="E264" i="15"/>
  <c r="A1265" i="15"/>
  <c r="D1164" i="15"/>
  <c r="E1164" i="15"/>
  <c r="A2365" i="15"/>
  <c r="D2264" i="15"/>
  <c r="E2264" i="15"/>
  <c r="A3065" i="15"/>
  <c r="D2964" i="15"/>
  <c r="E2964" i="15"/>
  <c r="A1565" i="15"/>
  <c r="D1464" i="15"/>
  <c r="E1464" i="15"/>
  <c r="A3165" i="15"/>
  <c r="E3064" i="15"/>
  <c r="D3064" i="15"/>
  <c r="A2565" i="15"/>
  <c r="D2464" i="15"/>
  <c r="E2464" i="15"/>
  <c r="A1465" i="15"/>
  <c r="D1364" i="15"/>
  <c r="E1364" i="15"/>
  <c r="A2165" i="15"/>
  <c r="D2064" i="15"/>
  <c r="E2064" i="15"/>
  <c r="A1965" i="15"/>
  <c r="D1864" i="15"/>
  <c r="E1864" i="15"/>
  <c r="A1165" i="15"/>
  <c r="D1064" i="15"/>
  <c r="E1064" i="15"/>
  <c r="E3764" i="15"/>
  <c r="D3764" i="15"/>
  <c r="A1365" i="15"/>
  <c r="D1264" i="15"/>
  <c r="E1264" i="15"/>
  <c r="A865" i="15"/>
  <c r="D764" i="15"/>
  <c r="E764" i="15"/>
  <c r="A3765" i="15"/>
  <c r="E3664" i="15"/>
  <c r="D3664" i="15"/>
  <c r="A265" i="15"/>
  <c r="D164" i="15"/>
  <c r="E164" i="15"/>
  <c r="A3265" i="15"/>
  <c r="E3164" i="15"/>
  <c r="D3164" i="15"/>
  <c r="A3365" i="15"/>
  <c r="D3264" i="15"/>
  <c r="E3264" i="15"/>
  <c r="A3465" i="15"/>
  <c r="E3364" i="15"/>
  <c r="D3364" i="15"/>
  <c r="A965" i="15"/>
  <c r="D864" i="15"/>
  <c r="E864" i="15"/>
  <c r="A65" i="15"/>
  <c r="A165" i="15"/>
  <c r="D64" i="15"/>
  <c r="E64" i="15"/>
  <c r="A2965" i="15"/>
  <c r="E2864" i="15"/>
  <c r="D2864" i="15"/>
  <c r="A2265" i="15"/>
  <c r="D2164" i="15"/>
  <c r="E2164" i="15"/>
  <c r="A2665" i="15"/>
  <c r="D2564" i="15"/>
  <c r="E2564" i="15"/>
  <c r="A465" i="15"/>
  <c r="D364" i="15"/>
  <c r="E364" i="15"/>
  <c r="A3665" i="15"/>
  <c r="E3564" i="15"/>
  <c r="D3564" i="15"/>
  <c r="A2065" i="15"/>
  <c r="D1964" i="15"/>
  <c r="E1964" i="15"/>
  <c r="A2765" i="15"/>
  <c r="D2664" i="15"/>
  <c r="E2664" i="15"/>
  <c r="A1865" i="15"/>
  <c r="D1764" i="15"/>
  <c r="E1764" i="15"/>
  <c r="A3565" i="15"/>
  <c r="D3464" i="15"/>
  <c r="E3464" i="15"/>
  <c r="A1065" i="15"/>
  <c r="D964" i="15"/>
  <c r="E964" i="15"/>
  <c r="B65" i="15" l="1"/>
  <c r="B165" i="15"/>
  <c r="B266" i="15" s="1"/>
  <c r="B367" i="15" s="1"/>
  <c r="B468" i="15" s="1"/>
  <c r="B569" i="15" s="1"/>
  <c r="B670" i="15" s="1"/>
  <c r="B771" i="15" s="1"/>
  <c r="B872" i="15" s="1"/>
  <c r="B973" i="15" s="1"/>
  <c r="B1074" i="15" s="1"/>
  <c r="B1175" i="15" s="1"/>
  <c r="B1276" i="15" s="1"/>
  <c r="B1377" i="15" s="1"/>
  <c r="B1478" i="15" s="1"/>
  <c r="B1579" i="15" s="1"/>
  <c r="B1680" i="15" s="1"/>
  <c r="B1781" i="15" s="1"/>
  <c r="B1882" i="15" s="1"/>
  <c r="B1983" i="15" s="1"/>
  <c r="B2084" i="15" s="1"/>
  <c r="B2185" i="15" s="1"/>
  <c r="B2286" i="15" s="1"/>
  <c r="B2387" i="15" s="1"/>
  <c r="B2488" i="15" s="1"/>
  <c r="B2589" i="15" s="1"/>
  <c r="B2690" i="15" s="1"/>
  <c r="B2791" i="15" s="1"/>
  <c r="B2892" i="15" s="1"/>
  <c r="B2993" i="15" s="1"/>
  <c r="B3094" i="15" s="1"/>
  <c r="B3195" i="15" s="1"/>
  <c r="B3296" i="15" s="1"/>
  <c r="B3397" i="15" s="1"/>
  <c r="B3498" i="15" s="1"/>
  <c r="B3599" i="15" s="1"/>
  <c r="B3700" i="15" s="1"/>
  <c r="B3801" i="15" s="1"/>
  <c r="A3466" i="15"/>
  <c r="E3365" i="15"/>
  <c r="D3365" i="15"/>
  <c r="A966" i="15"/>
  <c r="D865" i="15"/>
  <c r="E865" i="15"/>
  <c r="A1966" i="15"/>
  <c r="D1865" i="15"/>
  <c r="E1865" i="15"/>
  <c r="A566" i="15"/>
  <c r="D465" i="15"/>
  <c r="E465" i="15"/>
  <c r="A266" i="15"/>
  <c r="D165" i="15"/>
  <c r="E165" i="15"/>
  <c r="A2266" i="15"/>
  <c r="D2165" i="15"/>
  <c r="E2165" i="15"/>
  <c r="A1666" i="15"/>
  <c r="D1565" i="15"/>
  <c r="E1565" i="15"/>
  <c r="A466" i="15"/>
  <c r="D365" i="15"/>
  <c r="E365" i="15"/>
  <c r="A1866" i="15"/>
  <c r="D1765" i="15"/>
  <c r="E1765" i="15"/>
  <c r="A66" i="15"/>
  <c r="A166" i="15"/>
  <c r="D65" i="15"/>
  <c r="E65" i="15"/>
  <c r="A3366" i="15"/>
  <c r="E3265" i="15"/>
  <c r="D3265" i="15"/>
  <c r="A1466" i="15"/>
  <c r="D1365" i="15"/>
  <c r="E1365" i="15"/>
  <c r="A2866" i="15"/>
  <c r="D2765" i="15"/>
  <c r="E2765" i="15"/>
  <c r="A2766" i="15"/>
  <c r="D2665" i="15"/>
  <c r="E2665" i="15"/>
  <c r="A1566" i="15"/>
  <c r="D1465" i="15"/>
  <c r="E1465" i="15"/>
  <c r="A3166" i="15"/>
  <c r="E3065" i="15"/>
  <c r="D3065" i="15"/>
  <c r="A1766" i="15"/>
  <c r="D1665" i="15"/>
  <c r="E1665" i="15"/>
  <c r="A2966" i="15"/>
  <c r="D2865" i="15"/>
  <c r="E2865" i="15"/>
  <c r="A366" i="15"/>
  <c r="D265" i="15"/>
  <c r="E265" i="15"/>
  <c r="A1066" i="15"/>
  <c r="D965" i="15"/>
  <c r="E965" i="15"/>
  <c r="A1166" i="15"/>
  <c r="D1065" i="15"/>
  <c r="E1065" i="15"/>
  <c r="A2166" i="15"/>
  <c r="D2065" i="15"/>
  <c r="E2065" i="15"/>
  <c r="A2366" i="15"/>
  <c r="D2265" i="15"/>
  <c r="E2265" i="15"/>
  <c r="A1266" i="15"/>
  <c r="D1165" i="15"/>
  <c r="E1165" i="15"/>
  <c r="A2666" i="15"/>
  <c r="D2565" i="15"/>
  <c r="E2565" i="15"/>
  <c r="A2466" i="15"/>
  <c r="D2365" i="15"/>
  <c r="E2365" i="15"/>
  <c r="A666" i="15"/>
  <c r="D565" i="15"/>
  <c r="E565" i="15"/>
  <c r="A866" i="15"/>
  <c r="D765" i="15"/>
  <c r="E765" i="15"/>
  <c r="A3566" i="15"/>
  <c r="E3465" i="15"/>
  <c r="D3465" i="15"/>
  <c r="E3765" i="15"/>
  <c r="D3765" i="15"/>
  <c r="A3666" i="15"/>
  <c r="E3565" i="15"/>
  <c r="D3565" i="15"/>
  <c r="A3766" i="15"/>
  <c r="E3665" i="15"/>
  <c r="D3665" i="15"/>
  <c r="A3066" i="15"/>
  <c r="D2965" i="15"/>
  <c r="E2965" i="15"/>
  <c r="A2066" i="15"/>
  <c r="D1965" i="15"/>
  <c r="E1965" i="15"/>
  <c r="A3266" i="15"/>
  <c r="D3165" i="15"/>
  <c r="E3165" i="15"/>
  <c r="A1366" i="15"/>
  <c r="D1265" i="15"/>
  <c r="E1265" i="15"/>
  <c r="A2566" i="15"/>
  <c r="D2465" i="15"/>
  <c r="E2465" i="15"/>
  <c r="A766" i="15"/>
  <c r="D665" i="15"/>
  <c r="E665" i="15"/>
  <c r="B66" i="15" l="1"/>
  <c r="B166" i="15"/>
  <c r="B267" i="15" s="1"/>
  <c r="B368" i="15" s="1"/>
  <c r="B469" i="15" s="1"/>
  <c r="B570" i="15" s="1"/>
  <c r="B671" i="15" s="1"/>
  <c r="B772" i="15" s="1"/>
  <c r="B873" i="15" s="1"/>
  <c r="B974" i="15" s="1"/>
  <c r="B1075" i="15" s="1"/>
  <c r="B1176" i="15" s="1"/>
  <c r="B1277" i="15" s="1"/>
  <c r="B1378" i="15" s="1"/>
  <c r="B1479" i="15" s="1"/>
  <c r="B1580" i="15" s="1"/>
  <c r="B1681" i="15" s="1"/>
  <c r="B1782" i="15" s="1"/>
  <c r="B1883" i="15" s="1"/>
  <c r="B1984" i="15" s="1"/>
  <c r="B2085" i="15" s="1"/>
  <c r="B2186" i="15" s="1"/>
  <c r="B2287" i="15" s="1"/>
  <c r="B2388" i="15" s="1"/>
  <c r="B2489" i="15" s="1"/>
  <c r="B2590" i="15" s="1"/>
  <c r="B2691" i="15" s="1"/>
  <c r="B2792" i="15" s="1"/>
  <c r="B2893" i="15" s="1"/>
  <c r="B2994" i="15" s="1"/>
  <c r="B3095" i="15" s="1"/>
  <c r="B3196" i="15" s="1"/>
  <c r="B3297" i="15" s="1"/>
  <c r="B3398" i="15" s="1"/>
  <c r="B3499" i="15" s="1"/>
  <c r="B3600" i="15" s="1"/>
  <c r="B3701" i="15" s="1"/>
  <c r="B3802" i="15" s="1"/>
  <c r="A967" i="15"/>
  <c r="D866" i="15"/>
  <c r="E866" i="15"/>
  <c r="A1367" i="15"/>
  <c r="D1266" i="15"/>
  <c r="E1266" i="15"/>
  <c r="A1167" i="15"/>
  <c r="D1066" i="15"/>
  <c r="E1066" i="15"/>
  <c r="A3267" i="15"/>
  <c r="E3166" i="15"/>
  <c r="D3166" i="15"/>
  <c r="A1567" i="15"/>
  <c r="D1466" i="15"/>
  <c r="E1466" i="15"/>
  <c r="A1467" i="15"/>
  <c r="D1366" i="15"/>
  <c r="E1366" i="15"/>
  <c r="E3766" i="15"/>
  <c r="D3766" i="15"/>
  <c r="A567" i="15"/>
  <c r="D466" i="15"/>
  <c r="E466" i="15"/>
  <c r="A667" i="15"/>
  <c r="D566" i="15"/>
  <c r="E566" i="15"/>
  <c r="A767" i="15"/>
  <c r="D666" i="15"/>
  <c r="E666" i="15"/>
  <c r="A2467" i="15"/>
  <c r="D2366" i="15"/>
  <c r="E2366" i="15"/>
  <c r="A467" i="15"/>
  <c r="D366" i="15"/>
  <c r="E366" i="15"/>
  <c r="A1667" i="15"/>
  <c r="D1566" i="15"/>
  <c r="E1566" i="15"/>
  <c r="A3467" i="15"/>
  <c r="E3366" i="15"/>
  <c r="D3366" i="15"/>
  <c r="A3767" i="15"/>
  <c r="E3666" i="15"/>
  <c r="D3666" i="15"/>
  <c r="A1767" i="15"/>
  <c r="D1666" i="15"/>
  <c r="E1666" i="15"/>
  <c r="A2067" i="15"/>
  <c r="D1966" i="15"/>
  <c r="E1966" i="15"/>
  <c r="A2567" i="15"/>
  <c r="D2466" i="15"/>
  <c r="E2466" i="15"/>
  <c r="A2267" i="15"/>
  <c r="D2166" i="15"/>
  <c r="E2166" i="15"/>
  <c r="A3067" i="15"/>
  <c r="D2966" i="15"/>
  <c r="E2966" i="15"/>
  <c r="A2867" i="15"/>
  <c r="E2766" i="15"/>
  <c r="D2766" i="15"/>
  <c r="A267" i="15"/>
  <c r="D166" i="15"/>
  <c r="E166" i="15"/>
  <c r="A3367" i="15"/>
  <c r="E3266" i="15"/>
  <c r="D3266" i="15"/>
  <c r="A867" i="15"/>
  <c r="D766" i="15"/>
  <c r="E766" i="15"/>
  <c r="A2167" i="15"/>
  <c r="D2066" i="15"/>
  <c r="E2066" i="15"/>
  <c r="A67" i="15"/>
  <c r="A167" i="15"/>
  <c r="D66" i="15"/>
  <c r="E66" i="15"/>
  <c r="A2367" i="15"/>
  <c r="D2266" i="15"/>
  <c r="E2266" i="15"/>
  <c r="A1067" i="15"/>
  <c r="D966" i="15"/>
  <c r="E966" i="15"/>
  <c r="A3667" i="15"/>
  <c r="D3566" i="15"/>
  <c r="E3566" i="15"/>
  <c r="A2767" i="15"/>
  <c r="D2666" i="15"/>
  <c r="E2666" i="15"/>
  <c r="A1267" i="15"/>
  <c r="D1166" i="15"/>
  <c r="E1166" i="15"/>
  <c r="A1867" i="15"/>
  <c r="D1766" i="15"/>
  <c r="E1766" i="15"/>
  <c r="A2967" i="15"/>
  <c r="D2866" i="15"/>
  <c r="E2866" i="15"/>
  <c r="A2667" i="15"/>
  <c r="D2566" i="15"/>
  <c r="E2566" i="15"/>
  <c r="A3167" i="15"/>
  <c r="E3066" i="15"/>
  <c r="D3066" i="15"/>
  <c r="A1967" i="15"/>
  <c r="D1866" i="15"/>
  <c r="E1866" i="15"/>
  <c r="A367" i="15"/>
  <c r="D266" i="15"/>
  <c r="E266" i="15"/>
  <c r="A3567" i="15"/>
  <c r="E3466" i="15"/>
  <c r="D3466" i="15"/>
  <c r="B67" i="15" l="1"/>
  <c r="B167" i="15"/>
  <c r="B268" i="15" s="1"/>
  <c r="B369" i="15" s="1"/>
  <c r="B470" i="15" s="1"/>
  <c r="B571" i="15" s="1"/>
  <c r="B672" i="15" s="1"/>
  <c r="B773" i="15" s="1"/>
  <c r="B874" i="15" s="1"/>
  <c r="B975" i="15" s="1"/>
  <c r="B1076" i="15" s="1"/>
  <c r="B1177" i="15" s="1"/>
  <c r="B1278" i="15" s="1"/>
  <c r="B1379" i="15" s="1"/>
  <c r="B1480" i="15" s="1"/>
  <c r="B1581" i="15" s="1"/>
  <c r="B1682" i="15" s="1"/>
  <c r="B1783" i="15" s="1"/>
  <c r="B1884" i="15" s="1"/>
  <c r="B1985" i="15" s="1"/>
  <c r="B2086" i="15" s="1"/>
  <c r="B2187" i="15" s="1"/>
  <c r="B2288" i="15" s="1"/>
  <c r="B2389" i="15" s="1"/>
  <c r="B2490" i="15" s="1"/>
  <c r="B2591" i="15" s="1"/>
  <c r="B2692" i="15" s="1"/>
  <c r="B2793" i="15" s="1"/>
  <c r="B2894" i="15" s="1"/>
  <c r="B2995" i="15" s="1"/>
  <c r="B3096" i="15" s="1"/>
  <c r="B3197" i="15" s="1"/>
  <c r="B3298" i="15" s="1"/>
  <c r="B3399" i="15" s="1"/>
  <c r="B3500" i="15" s="1"/>
  <c r="B3601" i="15" s="1"/>
  <c r="B3702" i="15" s="1"/>
  <c r="B3803" i="15" s="1"/>
  <c r="A1368" i="15"/>
  <c r="D1267" i="15"/>
  <c r="E1267" i="15"/>
  <c r="A2268" i="15"/>
  <c r="D2167" i="15"/>
  <c r="E2167" i="15"/>
  <c r="A2968" i="15"/>
  <c r="D2867" i="15"/>
  <c r="E2867" i="15"/>
  <c r="A2168" i="15"/>
  <c r="D2067" i="15"/>
  <c r="E2067" i="15"/>
  <c r="A1768" i="15"/>
  <c r="D1667" i="15"/>
  <c r="E1667" i="15"/>
  <c r="A768" i="15"/>
  <c r="D667" i="15"/>
  <c r="E667" i="15"/>
  <c r="A2068" i="15"/>
  <c r="D1967" i="15"/>
  <c r="E1967" i="15"/>
  <c r="A1968" i="15"/>
  <c r="D1867" i="15"/>
  <c r="E1867" i="15"/>
  <c r="A1168" i="15"/>
  <c r="D1067" i="15"/>
  <c r="E1067" i="15"/>
  <c r="A3368" i="15"/>
  <c r="D3267" i="15"/>
  <c r="E3267" i="15"/>
  <c r="A968" i="15"/>
  <c r="D867" i="15"/>
  <c r="E867" i="15"/>
  <c r="A3168" i="15"/>
  <c r="D3067" i="15"/>
  <c r="E3067" i="15"/>
  <c r="A1868" i="15"/>
  <c r="D1767" i="15"/>
  <c r="E1767" i="15"/>
  <c r="A568" i="15"/>
  <c r="D467" i="15"/>
  <c r="E467" i="15"/>
  <c r="A668" i="15"/>
  <c r="D567" i="15"/>
  <c r="E567" i="15"/>
  <c r="A3268" i="15"/>
  <c r="E3167" i="15"/>
  <c r="D3167" i="15"/>
  <c r="A1268" i="15"/>
  <c r="D1167" i="15"/>
  <c r="E1167" i="15"/>
  <c r="A3468" i="15"/>
  <c r="E3367" i="15"/>
  <c r="D3367" i="15"/>
  <c r="A2368" i="15"/>
  <c r="D2267" i="15"/>
  <c r="E2267" i="15"/>
  <c r="D3767" i="15"/>
  <c r="E3767" i="15"/>
  <c r="A2568" i="15"/>
  <c r="D2467" i="15"/>
  <c r="E2467" i="15"/>
  <c r="A3668" i="15"/>
  <c r="E3567" i="15"/>
  <c r="D3567" i="15"/>
  <c r="A2768" i="15"/>
  <c r="D2667" i="15"/>
  <c r="E2667" i="15"/>
  <c r="A2868" i="15"/>
  <c r="E2767" i="15"/>
  <c r="D2767" i="15"/>
  <c r="A268" i="15"/>
  <c r="D167" i="15"/>
  <c r="E167" i="15"/>
  <c r="A1568" i="15"/>
  <c r="D1467" i="15"/>
  <c r="E1467" i="15"/>
  <c r="A1468" i="15"/>
  <c r="D1367" i="15"/>
  <c r="E1367" i="15"/>
  <c r="A2468" i="15"/>
  <c r="D2367" i="15"/>
  <c r="E2367" i="15"/>
  <c r="A68" i="15"/>
  <c r="A168" i="15"/>
  <c r="D67" i="15"/>
  <c r="E67" i="15"/>
  <c r="A368" i="15"/>
  <c r="D267" i="15"/>
  <c r="E267" i="15"/>
  <c r="A2668" i="15"/>
  <c r="D2567" i="15"/>
  <c r="E2567" i="15"/>
  <c r="A3568" i="15"/>
  <c r="E3467" i="15"/>
  <c r="D3467" i="15"/>
  <c r="A868" i="15"/>
  <c r="D767" i="15"/>
  <c r="E767" i="15"/>
  <c r="A468" i="15"/>
  <c r="D367" i="15"/>
  <c r="E367" i="15"/>
  <c r="A3068" i="15"/>
  <c r="D2967" i="15"/>
  <c r="E2967" i="15"/>
  <c r="A3768" i="15"/>
  <c r="E3667" i="15"/>
  <c r="D3667" i="15"/>
  <c r="A1668" i="15"/>
  <c r="D1567" i="15"/>
  <c r="E1567" i="15"/>
  <c r="A1068" i="15"/>
  <c r="D967" i="15"/>
  <c r="E967" i="15"/>
  <c r="B68" i="15" l="1"/>
  <c r="B168" i="15"/>
  <c r="B269" i="15" s="1"/>
  <c r="B370" i="15" s="1"/>
  <c r="B471" i="15" s="1"/>
  <c r="B572" i="15" s="1"/>
  <c r="B673" i="15" s="1"/>
  <c r="B774" i="15" s="1"/>
  <c r="B875" i="15" s="1"/>
  <c r="B976" i="15" s="1"/>
  <c r="B1077" i="15" s="1"/>
  <c r="B1178" i="15" s="1"/>
  <c r="B1279" i="15" s="1"/>
  <c r="B1380" i="15" s="1"/>
  <c r="B1481" i="15" s="1"/>
  <c r="B1582" i="15" s="1"/>
  <c r="B1683" i="15" s="1"/>
  <c r="B1784" i="15" s="1"/>
  <c r="B1885" i="15" s="1"/>
  <c r="B1986" i="15" s="1"/>
  <c r="B2087" i="15" s="1"/>
  <c r="B2188" i="15" s="1"/>
  <c r="B2289" i="15" s="1"/>
  <c r="B2390" i="15" s="1"/>
  <c r="B2491" i="15" s="1"/>
  <c r="B2592" i="15" s="1"/>
  <c r="B2693" i="15" s="1"/>
  <c r="B2794" i="15" s="1"/>
  <c r="B2895" i="15" s="1"/>
  <c r="B2996" i="15" s="1"/>
  <c r="B3097" i="15" s="1"/>
  <c r="B3198" i="15" s="1"/>
  <c r="B3299" i="15" s="1"/>
  <c r="B3400" i="15" s="1"/>
  <c r="B3501" i="15" s="1"/>
  <c r="B3602" i="15" s="1"/>
  <c r="B3703" i="15" s="1"/>
  <c r="B3804" i="15" s="1"/>
  <c r="A69" i="15"/>
  <c r="A169" i="15"/>
  <c r="D68" i="15"/>
  <c r="E68" i="15"/>
  <c r="A369" i="15"/>
  <c r="D268" i="15"/>
  <c r="E268" i="15"/>
  <c r="A2669" i="15"/>
  <c r="D2568" i="15"/>
  <c r="E2568" i="15"/>
  <c r="D3768" i="15"/>
  <c r="E3768" i="15"/>
  <c r="A3669" i="15"/>
  <c r="E3568" i="15"/>
  <c r="D3568" i="15"/>
  <c r="A3369" i="15"/>
  <c r="E3268" i="15"/>
  <c r="D3268" i="15"/>
  <c r="A3269" i="15"/>
  <c r="D3168" i="15"/>
  <c r="E3168" i="15"/>
  <c r="A2069" i="15"/>
  <c r="D1968" i="15"/>
  <c r="E1968" i="15"/>
  <c r="A2269" i="15"/>
  <c r="D2168" i="15"/>
  <c r="E2168" i="15"/>
  <c r="A2969" i="15"/>
  <c r="D2868" i="15"/>
  <c r="E2868" i="15"/>
  <c r="A2569" i="15"/>
  <c r="D2468" i="15"/>
  <c r="E2468" i="15"/>
  <c r="A3169" i="15"/>
  <c r="E3068" i="15"/>
  <c r="D3068" i="15"/>
  <c r="A2769" i="15"/>
  <c r="D2668" i="15"/>
  <c r="E2668" i="15"/>
  <c r="A2469" i="15"/>
  <c r="D2368" i="15"/>
  <c r="E2368" i="15"/>
  <c r="A769" i="15"/>
  <c r="D668" i="15"/>
  <c r="E668" i="15"/>
  <c r="A1069" i="15"/>
  <c r="D968" i="15"/>
  <c r="E968" i="15"/>
  <c r="A2169" i="15"/>
  <c r="D2068" i="15"/>
  <c r="E2068" i="15"/>
  <c r="A3069" i="15"/>
  <c r="E2968" i="15"/>
  <c r="D2968" i="15"/>
  <c r="A1569" i="15"/>
  <c r="D1468" i="15"/>
  <c r="E1468" i="15"/>
  <c r="A2869" i="15"/>
  <c r="E2768" i="15"/>
  <c r="D2768" i="15"/>
  <c r="A1169" i="15"/>
  <c r="D1068" i="15"/>
  <c r="E1068" i="15"/>
  <c r="A569" i="15"/>
  <c r="D468" i="15"/>
  <c r="E468" i="15"/>
  <c r="A469" i="15"/>
  <c r="D368" i="15"/>
  <c r="E368" i="15"/>
  <c r="A3569" i="15"/>
  <c r="D3468" i="15"/>
  <c r="E3468" i="15"/>
  <c r="A669" i="15"/>
  <c r="D568" i="15"/>
  <c r="E568" i="15"/>
  <c r="A3469" i="15"/>
  <c r="E3368" i="15"/>
  <c r="D3368" i="15"/>
  <c r="A869" i="15"/>
  <c r="D768" i="15"/>
  <c r="E768" i="15"/>
  <c r="A2369" i="15"/>
  <c r="D2268" i="15"/>
  <c r="E2268" i="15"/>
  <c r="A1669" i="15"/>
  <c r="D1568" i="15"/>
  <c r="E1568" i="15"/>
  <c r="A3769" i="15"/>
  <c r="E3668" i="15"/>
  <c r="D3668" i="15"/>
  <c r="A1769" i="15"/>
  <c r="D1668" i="15"/>
  <c r="E1668" i="15"/>
  <c r="A969" i="15"/>
  <c r="D868" i="15"/>
  <c r="E868" i="15"/>
  <c r="A269" i="15"/>
  <c r="D168" i="15"/>
  <c r="E168" i="15"/>
  <c r="A1369" i="15"/>
  <c r="D1268" i="15"/>
  <c r="E1268" i="15"/>
  <c r="A1969" i="15"/>
  <c r="D1868" i="15"/>
  <c r="E1868" i="15"/>
  <c r="A1269" i="15"/>
  <c r="D1168" i="15"/>
  <c r="E1168" i="15"/>
  <c r="A1869" i="15"/>
  <c r="D1768" i="15"/>
  <c r="E1768" i="15"/>
  <c r="A1469" i="15"/>
  <c r="D1368" i="15"/>
  <c r="E1368" i="15"/>
  <c r="B69" i="15" l="1"/>
  <c r="B169" i="15"/>
  <c r="B270" i="15" s="1"/>
  <c r="B371" i="15" s="1"/>
  <c r="B472" i="15" s="1"/>
  <c r="B573" i="15" s="1"/>
  <c r="B674" i="15" s="1"/>
  <c r="B775" i="15" s="1"/>
  <c r="B876" i="15" s="1"/>
  <c r="B977" i="15" s="1"/>
  <c r="B1078" i="15" s="1"/>
  <c r="B1179" i="15" s="1"/>
  <c r="B1280" i="15" s="1"/>
  <c r="B1381" i="15" s="1"/>
  <c r="B1482" i="15" s="1"/>
  <c r="B1583" i="15" s="1"/>
  <c r="B1684" i="15" s="1"/>
  <c r="B1785" i="15" s="1"/>
  <c r="B1886" i="15" s="1"/>
  <c r="B1987" i="15" s="1"/>
  <c r="B2088" i="15" s="1"/>
  <c r="B2189" i="15" s="1"/>
  <c r="B2290" i="15" s="1"/>
  <c r="B2391" i="15" s="1"/>
  <c r="B2492" i="15" s="1"/>
  <c r="B2593" i="15" s="1"/>
  <c r="B2694" i="15" s="1"/>
  <c r="B2795" i="15" s="1"/>
  <c r="B2896" i="15" s="1"/>
  <c r="B2997" i="15" s="1"/>
  <c r="B3098" i="15" s="1"/>
  <c r="B3199" i="15" s="1"/>
  <c r="B3300" i="15" s="1"/>
  <c r="B3401" i="15" s="1"/>
  <c r="B3502" i="15" s="1"/>
  <c r="B3603" i="15" s="1"/>
  <c r="B3704" i="15" s="1"/>
  <c r="B3805" i="15" s="1"/>
  <c r="A1370" i="15"/>
  <c r="D1269" i="15"/>
  <c r="E1269" i="15"/>
  <c r="A1070" i="15"/>
  <c r="D969" i="15"/>
  <c r="E969" i="15"/>
  <c r="A2470" i="15"/>
  <c r="D2369" i="15"/>
  <c r="E2369" i="15"/>
  <c r="A3670" i="15"/>
  <c r="E3569" i="15"/>
  <c r="D3569" i="15"/>
  <c r="A2970" i="15"/>
  <c r="D2869" i="15"/>
  <c r="E2869" i="15"/>
  <c r="A1170" i="15"/>
  <c r="D1069" i="15"/>
  <c r="E1069" i="15"/>
  <c r="A3270" i="15"/>
  <c r="E3169" i="15"/>
  <c r="D3169" i="15"/>
  <c r="A2170" i="15"/>
  <c r="D2069" i="15"/>
  <c r="E2069" i="15"/>
  <c r="A2770" i="15"/>
  <c r="D2669" i="15"/>
  <c r="E2669" i="15"/>
  <c r="A2070" i="15"/>
  <c r="D1969" i="15"/>
  <c r="E1969" i="15"/>
  <c r="A1870" i="15"/>
  <c r="D1769" i="15"/>
  <c r="E1769" i="15"/>
  <c r="A970" i="15"/>
  <c r="D869" i="15"/>
  <c r="E869" i="15"/>
  <c r="A570" i="15"/>
  <c r="D469" i="15"/>
  <c r="E469" i="15"/>
  <c r="A1670" i="15"/>
  <c r="D1569" i="15"/>
  <c r="E1569" i="15"/>
  <c r="A870" i="15"/>
  <c r="D769" i="15"/>
  <c r="E769" i="15"/>
  <c r="A2670" i="15"/>
  <c r="D2569" i="15"/>
  <c r="E2569" i="15"/>
  <c r="A3370" i="15"/>
  <c r="E3269" i="15"/>
  <c r="D3269" i="15"/>
  <c r="A470" i="15"/>
  <c r="D369" i="15"/>
  <c r="E369" i="15"/>
  <c r="A1570" i="15"/>
  <c r="D1469" i="15"/>
  <c r="E1469" i="15"/>
  <c r="A1470" i="15"/>
  <c r="D1369" i="15"/>
  <c r="E1369" i="15"/>
  <c r="E3769" i="15"/>
  <c r="D3769" i="15"/>
  <c r="A3570" i="15"/>
  <c r="E3469" i="15"/>
  <c r="D3469" i="15"/>
  <c r="A670" i="15"/>
  <c r="D569" i="15"/>
  <c r="E569" i="15"/>
  <c r="A3170" i="15"/>
  <c r="D3069" i="15"/>
  <c r="E3069" i="15"/>
  <c r="A2570" i="15"/>
  <c r="D2469" i="15"/>
  <c r="E2469" i="15"/>
  <c r="A3070" i="15"/>
  <c r="E2969" i="15"/>
  <c r="D2969" i="15"/>
  <c r="A3470" i="15"/>
  <c r="D3369" i="15"/>
  <c r="E3369" i="15"/>
  <c r="A270" i="15"/>
  <c r="D169" i="15"/>
  <c r="E169" i="15"/>
  <c r="A1970" i="15"/>
  <c r="D1869" i="15"/>
  <c r="E1869" i="15"/>
  <c r="A370" i="15"/>
  <c r="D269" i="15"/>
  <c r="E269" i="15"/>
  <c r="A1770" i="15"/>
  <c r="D1669" i="15"/>
  <c r="E1669" i="15"/>
  <c r="A770" i="15"/>
  <c r="D669" i="15"/>
  <c r="E669" i="15"/>
  <c r="A1270" i="15"/>
  <c r="D1169" i="15"/>
  <c r="E1169" i="15"/>
  <c r="A2270" i="15"/>
  <c r="D2169" i="15"/>
  <c r="E2169" i="15"/>
  <c r="A2870" i="15"/>
  <c r="D2769" i="15"/>
  <c r="E2769" i="15"/>
  <c r="A2370" i="15"/>
  <c r="E2269" i="15"/>
  <c r="D2269" i="15"/>
  <c r="A3770" i="15"/>
  <c r="E3669" i="15"/>
  <c r="D3669" i="15"/>
  <c r="A70" i="15"/>
  <c r="A170" i="15"/>
  <c r="D69" i="15"/>
  <c r="E69" i="15"/>
  <c r="B70" i="15" l="1"/>
  <c r="B170" i="15"/>
  <c r="B271" i="15" s="1"/>
  <c r="B372" i="15" s="1"/>
  <c r="B473" i="15" s="1"/>
  <c r="B574" i="15" s="1"/>
  <c r="B675" i="15" s="1"/>
  <c r="B776" i="15" s="1"/>
  <c r="B877" i="15" s="1"/>
  <c r="B978" i="15" s="1"/>
  <c r="B1079" i="15" s="1"/>
  <c r="B1180" i="15" s="1"/>
  <c r="B1281" i="15" s="1"/>
  <c r="B1382" i="15" s="1"/>
  <c r="B1483" i="15" s="1"/>
  <c r="B1584" i="15" s="1"/>
  <c r="B1685" i="15" s="1"/>
  <c r="B1786" i="15" s="1"/>
  <c r="B1887" i="15" s="1"/>
  <c r="B1988" i="15" s="1"/>
  <c r="B2089" i="15" s="1"/>
  <c r="B2190" i="15" s="1"/>
  <c r="B2291" i="15" s="1"/>
  <c r="B2392" i="15" s="1"/>
  <c r="B2493" i="15" s="1"/>
  <c r="B2594" i="15" s="1"/>
  <c r="B2695" i="15" s="1"/>
  <c r="B2796" i="15" s="1"/>
  <c r="B2897" i="15" s="1"/>
  <c r="B2998" i="15" s="1"/>
  <c r="B3099" i="15" s="1"/>
  <c r="B3200" i="15" s="1"/>
  <c r="B3301" i="15" s="1"/>
  <c r="B3402" i="15" s="1"/>
  <c r="B3503" i="15" s="1"/>
  <c r="B3604" i="15" s="1"/>
  <c r="B3705" i="15" s="1"/>
  <c r="B3806" i="15" s="1"/>
  <c r="E3770" i="15"/>
  <c r="D3770" i="15"/>
  <c r="A1371" i="15"/>
  <c r="D1270" i="15"/>
  <c r="E1270" i="15"/>
  <c r="A2071" i="15"/>
  <c r="D1970" i="15"/>
  <c r="E1970" i="15"/>
  <c r="A2671" i="15"/>
  <c r="D2570" i="15"/>
  <c r="E2570" i="15"/>
  <c r="A1571" i="15"/>
  <c r="D1470" i="15"/>
  <c r="E1470" i="15"/>
  <c r="A2771" i="15"/>
  <c r="D2670" i="15"/>
  <c r="E2670" i="15"/>
  <c r="A1071" i="15"/>
  <c r="D970" i="15"/>
  <c r="E970" i="15"/>
  <c r="A2271" i="15"/>
  <c r="D2170" i="15"/>
  <c r="E2170" i="15"/>
  <c r="A3771" i="15"/>
  <c r="D3670" i="15"/>
  <c r="E3670" i="15"/>
  <c r="A2471" i="15"/>
  <c r="D2370" i="15"/>
  <c r="E2370" i="15"/>
  <c r="A3271" i="15"/>
  <c r="D3170" i="15"/>
  <c r="E3170" i="15"/>
  <c r="A1671" i="15"/>
  <c r="D1570" i="15"/>
  <c r="E1570" i="15"/>
  <c r="A971" i="15"/>
  <c r="D870" i="15"/>
  <c r="E870" i="15"/>
  <c r="A1971" i="15"/>
  <c r="D1870" i="15"/>
  <c r="E1870" i="15"/>
  <c r="A3371" i="15"/>
  <c r="E3270" i="15"/>
  <c r="D3270" i="15"/>
  <c r="A2571" i="15"/>
  <c r="D2470" i="15"/>
  <c r="E2470" i="15"/>
  <c r="A1871" i="15"/>
  <c r="D1770" i="15"/>
  <c r="E1770" i="15"/>
  <c r="A371" i="15"/>
  <c r="D270" i="15"/>
  <c r="E270" i="15"/>
  <c r="A2971" i="15"/>
  <c r="D2870" i="15"/>
  <c r="E2870" i="15"/>
  <c r="A3571" i="15"/>
  <c r="E3470" i="15"/>
  <c r="D3470" i="15"/>
  <c r="A771" i="15"/>
  <c r="D670" i="15"/>
  <c r="E670" i="15"/>
  <c r="A271" i="15"/>
  <c r="D170" i="15"/>
  <c r="E170" i="15"/>
  <c r="A571" i="15"/>
  <c r="D470" i="15"/>
  <c r="E470" i="15"/>
  <c r="A1771" i="15"/>
  <c r="D1670" i="15"/>
  <c r="E1670" i="15"/>
  <c r="A2171" i="15"/>
  <c r="D2070" i="15"/>
  <c r="E2070" i="15"/>
  <c r="A1271" i="15"/>
  <c r="D1170" i="15"/>
  <c r="E1170" i="15"/>
  <c r="A1171" i="15"/>
  <c r="D1070" i="15"/>
  <c r="E1070" i="15"/>
  <c r="A871" i="15"/>
  <c r="D770" i="15"/>
  <c r="E770" i="15"/>
  <c r="A71" i="15"/>
  <c r="A171" i="15"/>
  <c r="D70" i="15"/>
  <c r="E70" i="15"/>
  <c r="A2371" i="15"/>
  <c r="D2270" i="15"/>
  <c r="E2270" i="15"/>
  <c r="A471" i="15"/>
  <c r="D370" i="15"/>
  <c r="E370" i="15"/>
  <c r="A3171" i="15"/>
  <c r="E3070" i="15"/>
  <c r="D3070" i="15"/>
  <c r="A3671" i="15"/>
  <c r="E3570" i="15"/>
  <c r="D3570" i="15"/>
  <c r="A3471" i="15"/>
  <c r="E3370" i="15"/>
  <c r="D3370" i="15"/>
  <c r="A671" i="15"/>
  <c r="D570" i="15"/>
  <c r="E570" i="15"/>
  <c r="A2871" i="15"/>
  <c r="D2770" i="15"/>
  <c r="E2770" i="15"/>
  <c r="A3071" i="15"/>
  <c r="E2970" i="15"/>
  <c r="D2970" i="15"/>
  <c r="A1471" i="15"/>
  <c r="D1370" i="15"/>
  <c r="E1370" i="15"/>
  <c r="B71" i="15" l="1"/>
  <c r="B171" i="15"/>
  <c r="B272" i="15" s="1"/>
  <c r="B373" i="15" s="1"/>
  <c r="B474" i="15" s="1"/>
  <c r="B575" i="15" s="1"/>
  <c r="B676" i="15" s="1"/>
  <c r="B777" i="15" s="1"/>
  <c r="B878" i="15" s="1"/>
  <c r="B979" i="15" s="1"/>
  <c r="B1080" i="15" s="1"/>
  <c r="B1181" i="15" s="1"/>
  <c r="B1282" i="15" s="1"/>
  <c r="B1383" i="15" s="1"/>
  <c r="B1484" i="15" s="1"/>
  <c r="B1585" i="15" s="1"/>
  <c r="B1686" i="15" s="1"/>
  <c r="B1787" i="15" s="1"/>
  <c r="B1888" i="15" s="1"/>
  <c r="B1989" i="15" s="1"/>
  <c r="B2090" i="15" s="1"/>
  <c r="B2191" i="15" s="1"/>
  <c r="B2292" i="15" s="1"/>
  <c r="B2393" i="15" s="1"/>
  <c r="B2494" i="15" s="1"/>
  <c r="B2595" i="15" s="1"/>
  <c r="B2696" i="15" s="1"/>
  <c r="B2797" i="15" s="1"/>
  <c r="B2898" i="15" s="1"/>
  <c r="B2999" i="15" s="1"/>
  <c r="B3100" i="15" s="1"/>
  <c r="B3201" i="15" s="1"/>
  <c r="B3302" i="15" s="1"/>
  <c r="B3403" i="15" s="1"/>
  <c r="B3504" i="15" s="1"/>
  <c r="B3605" i="15" s="1"/>
  <c r="B3706" i="15" s="1"/>
  <c r="B3807" i="15" s="1"/>
  <c r="A3172" i="15"/>
  <c r="E3071" i="15"/>
  <c r="D3071" i="15"/>
  <c r="A272" i="15"/>
  <c r="D171" i="15"/>
  <c r="E171" i="15"/>
  <c r="A72" i="15"/>
  <c r="A172" i="15"/>
  <c r="D71" i="15"/>
  <c r="E71" i="15"/>
  <c r="A2272" i="15"/>
  <c r="D2171" i="15"/>
  <c r="E2171" i="15"/>
  <c r="A872" i="15"/>
  <c r="D771" i="15"/>
  <c r="E771" i="15"/>
  <c r="A1972" i="15"/>
  <c r="D1871" i="15"/>
  <c r="E1871" i="15"/>
  <c r="A1072" i="15"/>
  <c r="D971" i="15"/>
  <c r="E971" i="15"/>
  <c r="E3771" i="15"/>
  <c r="D3771" i="15"/>
  <c r="A1672" i="15"/>
  <c r="D1571" i="15"/>
  <c r="E1571" i="15"/>
  <c r="A2972" i="15"/>
  <c r="E2871" i="15"/>
  <c r="D2871" i="15"/>
  <c r="A3272" i="15"/>
  <c r="E3171" i="15"/>
  <c r="D3171" i="15"/>
  <c r="A972" i="15"/>
  <c r="D871" i="15"/>
  <c r="E871" i="15"/>
  <c r="A1872" i="15"/>
  <c r="D1771" i="15"/>
  <c r="E1771" i="15"/>
  <c r="A3672" i="15"/>
  <c r="D3571" i="15"/>
  <c r="E3571" i="15"/>
  <c r="A2672" i="15"/>
  <c r="D2571" i="15"/>
  <c r="E2571" i="15"/>
  <c r="A1772" i="15"/>
  <c r="D1671" i="15"/>
  <c r="E1671" i="15"/>
  <c r="A2372" i="15"/>
  <c r="D2271" i="15"/>
  <c r="E2271" i="15"/>
  <c r="A2772" i="15"/>
  <c r="D2671" i="15"/>
  <c r="E2671" i="15"/>
  <c r="A772" i="15"/>
  <c r="D671" i="15"/>
  <c r="E671" i="15"/>
  <c r="A572" i="15"/>
  <c r="D471" i="15"/>
  <c r="E471" i="15"/>
  <c r="A1272" i="15"/>
  <c r="D1171" i="15"/>
  <c r="E1171" i="15"/>
  <c r="A672" i="15"/>
  <c r="D571" i="15"/>
  <c r="E571" i="15"/>
  <c r="A3072" i="15"/>
  <c r="E2971" i="15"/>
  <c r="D2971" i="15"/>
  <c r="A3472" i="15"/>
  <c r="D3371" i="15"/>
  <c r="E3371" i="15"/>
  <c r="A3372" i="15"/>
  <c r="E3271" i="15"/>
  <c r="D3271" i="15"/>
  <c r="A1172" i="15"/>
  <c r="D1071" i="15"/>
  <c r="E1071" i="15"/>
  <c r="A2172" i="15"/>
  <c r="D2071" i="15"/>
  <c r="E2071" i="15"/>
  <c r="A3572" i="15"/>
  <c r="E3471" i="15"/>
  <c r="D3471" i="15"/>
  <c r="A1572" i="15"/>
  <c r="D1471" i="15"/>
  <c r="E1471" i="15"/>
  <c r="A2472" i="15"/>
  <c r="D2371" i="15"/>
  <c r="E2371" i="15"/>
  <c r="A1372" i="15"/>
  <c r="D1271" i="15"/>
  <c r="E1271" i="15"/>
  <c r="A372" i="15"/>
  <c r="D271" i="15"/>
  <c r="E271" i="15"/>
  <c r="A472" i="15"/>
  <c r="D371" i="15"/>
  <c r="E371" i="15"/>
  <c r="A2072" i="15"/>
  <c r="D1971" i="15"/>
  <c r="E1971" i="15"/>
  <c r="A2572" i="15"/>
  <c r="E2471" i="15"/>
  <c r="D2471" i="15"/>
  <c r="A2872" i="15"/>
  <c r="D2771" i="15"/>
  <c r="E2771" i="15"/>
  <c r="A1472" i="15"/>
  <c r="D1371" i="15"/>
  <c r="E1371" i="15"/>
  <c r="A3772" i="15"/>
  <c r="D3671" i="15"/>
  <c r="E3671" i="15"/>
  <c r="B72" i="15" l="1"/>
  <c r="B172" i="15"/>
  <c r="B273" i="15" s="1"/>
  <c r="B374" i="15" s="1"/>
  <c r="B475" i="15" s="1"/>
  <c r="B576" i="15" s="1"/>
  <c r="B677" i="15" s="1"/>
  <c r="B778" i="15" s="1"/>
  <c r="B879" i="15" s="1"/>
  <c r="B980" i="15" s="1"/>
  <c r="B1081" i="15" s="1"/>
  <c r="B1182" i="15" s="1"/>
  <c r="B1283" i="15" s="1"/>
  <c r="B1384" i="15" s="1"/>
  <c r="B1485" i="15" s="1"/>
  <c r="B1586" i="15" s="1"/>
  <c r="B1687" i="15" s="1"/>
  <c r="B1788" i="15" s="1"/>
  <c r="B1889" i="15" s="1"/>
  <c r="B1990" i="15" s="1"/>
  <c r="B2091" i="15" s="1"/>
  <c r="B2192" i="15" s="1"/>
  <c r="B2293" i="15" s="1"/>
  <c r="B2394" i="15" s="1"/>
  <c r="B2495" i="15" s="1"/>
  <c r="B2596" i="15" s="1"/>
  <c r="B2697" i="15" s="1"/>
  <c r="B2798" i="15" s="1"/>
  <c r="B2899" i="15" s="1"/>
  <c r="B3000" i="15" s="1"/>
  <c r="B3101" i="15" s="1"/>
  <c r="B3202" i="15" s="1"/>
  <c r="B3303" i="15" s="1"/>
  <c r="B3404" i="15" s="1"/>
  <c r="B3505" i="15" s="1"/>
  <c r="B3606" i="15" s="1"/>
  <c r="B3707" i="15" s="1"/>
  <c r="B3808" i="15" s="1"/>
  <c r="A2373" i="15"/>
  <c r="D2272" i="15"/>
  <c r="E2272" i="15"/>
  <c r="A2973" i="15"/>
  <c r="E2872" i="15"/>
  <c r="D2872" i="15"/>
  <c r="A473" i="15"/>
  <c r="D372" i="15"/>
  <c r="E372" i="15"/>
  <c r="A3673" i="15"/>
  <c r="E3572" i="15"/>
  <c r="D3572" i="15"/>
  <c r="A3573" i="15"/>
  <c r="E3472" i="15"/>
  <c r="D3472" i="15"/>
  <c r="A673" i="15"/>
  <c r="D572" i="15"/>
  <c r="E572" i="15"/>
  <c r="A1873" i="15"/>
  <c r="D1772" i="15"/>
  <c r="E1772" i="15"/>
  <c r="A1073" i="15"/>
  <c r="D972" i="15"/>
  <c r="E972" i="15"/>
  <c r="A1173" i="15"/>
  <c r="D1072" i="15"/>
  <c r="E1072" i="15"/>
  <c r="A273" i="15"/>
  <c r="D172" i="15"/>
  <c r="E172" i="15"/>
  <c r="A2673" i="15"/>
  <c r="D2572" i="15"/>
  <c r="E2572" i="15"/>
  <c r="A1473" i="15"/>
  <c r="D1372" i="15"/>
  <c r="E1372" i="15"/>
  <c r="A2273" i="15"/>
  <c r="D2172" i="15"/>
  <c r="E2172" i="15"/>
  <c r="A3173" i="15"/>
  <c r="E3072" i="15"/>
  <c r="D3072" i="15"/>
  <c r="A873" i="15"/>
  <c r="D772" i="15"/>
  <c r="E772" i="15"/>
  <c r="A2773" i="15"/>
  <c r="E2672" i="15"/>
  <c r="D2672" i="15"/>
  <c r="A3373" i="15"/>
  <c r="E3272" i="15"/>
  <c r="D3272" i="15"/>
  <c r="A73" i="15"/>
  <c r="A173" i="15"/>
  <c r="D72" i="15"/>
  <c r="E72" i="15"/>
  <c r="A2073" i="15"/>
  <c r="D1972" i="15"/>
  <c r="E1972" i="15"/>
  <c r="E3772" i="15"/>
  <c r="D3772" i="15"/>
  <c r="A2173" i="15"/>
  <c r="D2072" i="15"/>
  <c r="E2072" i="15"/>
  <c r="A2573" i="15"/>
  <c r="D2472" i="15"/>
  <c r="E2472" i="15"/>
  <c r="A1273" i="15"/>
  <c r="D1172" i="15"/>
  <c r="E1172" i="15"/>
  <c r="A773" i="15"/>
  <c r="D672" i="15"/>
  <c r="E672" i="15"/>
  <c r="A2873" i="15"/>
  <c r="D2772" i="15"/>
  <c r="E2772" i="15"/>
  <c r="A3773" i="15"/>
  <c r="E3672" i="15"/>
  <c r="D3672" i="15"/>
  <c r="A3073" i="15"/>
  <c r="E2972" i="15"/>
  <c r="D2972" i="15"/>
  <c r="A373" i="15"/>
  <c r="D272" i="15"/>
  <c r="E272" i="15"/>
  <c r="A973" i="15"/>
  <c r="D872" i="15"/>
  <c r="E872" i="15"/>
  <c r="A1573" i="15"/>
  <c r="D1472" i="15"/>
  <c r="E1472" i="15"/>
  <c r="A573" i="15"/>
  <c r="D472" i="15"/>
  <c r="E472" i="15"/>
  <c r="A1673" i="15"/>
  <c r="D1572" i="15"/>
  <c r="E1572" i="15"/>
  <c r="A3473" i="15"/>
  <c r="D3372" i="15"/>
  <c r="E3372" i="15"/>
  <c r="A1373" i="15"/>
  <c r="D1272" i="15"/>
  <c r="E1272" i="15"/>
  <c r="A2473" i="15"/>
  <c r="D2372" i="15"/>
  <c r="E2372" i="15"/>
  <c r="A1973" i="15"/>
  <c r="D1872" i="15"/>
  <c r="E1872" i="15"/>
  <c r="A1773" i="15"/>
  <c r="D1672" i="15"/>
  <c r="E1672" i="15"/>
  <c r="A3273" i="15"/>
  <c r="E3172" i="15"/>
  <c r="D3172" i="15"/>
  <c r="B73" i="15" l="1"/>
  <c r="B173" i="15"/>
  <c r="B274" i="15" s="1"/>
  <c r="B375" i="15" s="1"/>
  <c r="B476" i="15" s="1"/>
  <c r="B577" i="15" s="1"/>
  <c r="B678" i="15" s="1"/>
  <c r="B779" i="15" s="1"/>
  <c r="B880" i="15" s="1"/>
  <c r="B981" i="15" s="1"/>
  <c r="B1082" i="15" s="1"/>
  <c r="B1183" i="15" s="1"/>
  <c r="B1284" i="15" s="1"/>
  <c r="B1385" i="15" s="1"/>
  <c r="B1486" i="15" s="1"/>
  <c r="B1587" i="15" s="1"/>
  <c r="B1688" i="15" s="1"/>
  <c r="B1789" i="15" s="1"/>
  <c r="B1890" i="15" s="1"/>
  <c r="B1991" i="15" s="1"/>
  <c r="B2092" i="15" s="1"/>
  <c r="B2193" i="15" s="1"/>
  <c r="B2294" i="15" s="1"/>
  <c r="B2395" i="15" s="1"/>
  <c r="B2496" i="15" s="1"/>
  <c r="B2597" i="15" s="1"/>
  <c r="B2698" i="15" s="1"/>
  <c r="B2799" i="15" s="1"/>
  <c r="B2900" i="15" s="1"/>
  <c r="B3001" i="15" s="1"/>
  <c r="B3102" i="15" s="1"/>
  <c r="B3203" i="15" s="1"/>
  <c r="B3304" i="15" s="1"/>
  <c r="B3405" i="15" s="1"/>
  <c r="B3506" i="15" s="1"/>
  <c r="B3607" i="15" s="1"/>
  <c r="B3708" i="15" s="1"/>
  <c r="B3809" i="15" s="1"/>
  <c r="A2074" i="15"/>
  <c r="D1973" i="15"/>
  <c r="E1973" i="15"/>
  <c r="A1774" i="15"/>
  <c r="E1673" i="15"/>
  <c r="D1673" i="15"/>
  <c r="A474" i="15"/>
  <c r="D373" i="15"/>
  <c r="E373" i="15"/>
  <c r="A874" i="15"/>
  <c r="D773" i="15"/>
  <c r="E773" i="15"/>
  <c r="A2874" i="15"/>
  <c r="D2773" i="15"/>
  <c r="E2773" i="15"/>
  <c r="A1574" i="15"/>
  <c r="D1473" i="15"/>
  <c r="E1473" i="15"/>
  <c r="A1174" i="15"/>
  <c r="D1073" i="15"/>
  <c r="E1073" i="15"/>
  <c r="A3774" i="15"/>
  <c r="E3673" i="15"/>
  <c r="D3673" i="15"/>
  <c r="A2174" i="15"/>
  <c r="D2073" i="15"/>
  <c r="E2073" i="15"/>
  <c r="A2574" i="15"/>
  <c r="D2473" i="15"/>
  <c r="E2473" i="15"/>
  <c r="A674" i="15"/>
  <c r="D573" i="15"/>
  <c r="E573" i="15"/>
  <c r="A3174" i="15"/>
  <c r="D3073" i="15"/>
  <c r="E3073" i="15"/>
  <c r="A1374" i="15"/>
  <c r="D1273" i="15"/>
  <c r="E1273" i="15"/>
  <c r="A974" i="15"/>
  <c r="D873" i="15"/>
  <c r="E873" i="15"/>
  <c r="A2774" i="15"/>
  <c r="D2673" i="15"/>
  <c r="E2673" i="15"/>
  <c r="A1974" i="15"/>
  <c r="D1873" i="15"/>
  <c r="E1873" i="15"/>
  <c r="A574" i="15"/>
  <c r="D473" i="15"/>
  <c r="E473" i="15"/>
  <c r="A274" i="15"/>
  <c r="D173" i="15"/>
  <c r="E173" i="15"/>
  <c r="A3374" i="15"/>
  <c r="E3273" i="15"/>
  <c r="D3273" i="15"/>
  <c r="A1474" i="15"/>
  <c r="D1373" i="15"/>
  <c r="E1373" i="15"/>
  <c r="A1674" i="15"/>
  <c r="D1573" i="15"/>
  <c r="E1573" i="15"/>
  <c r="E3773" i="15"/>
  <c r="D3773" i="15"/>
  <c r="A2674" i="15"/>
  <c r="D2573" i="15"/>
  <c r="E2573" i="15"/>
  <c r="A74" i="15"/>
  <c r="A174" i="15"/>
  <c r="D73" i="15"/>
  <c r="E73" i="15"/>
  <c r="A3274" i="15"/>
  <c r="E3173" i="15"/>
  <c r="D3173" i="15"/>
  <c r="A374" i="15"/>
  <c r="D273" i="15"/>
  <c r="E273" i="15"/>
  <c r="A774" i="15"/>
  <c r="D673" i="15"/>
  <c r="E673" i="15"/>
  <c r="A3074" i="15"/>
  <c r="D2973" i="15"/>
  <c r="E2973" i="15"/>
  <c r="A1874" i="15"/>
  <c r="D1773" i="15"/>
  <c r="E1773" i="15"/>
  <c r="A3574" i="15"/>
  <c r="D3473" i="15"/>
  <c r="E3473" i="15"/>
  <c r="A1074" i="15"/>
  <c r="D973" i="15"/>
  <c r="E973" i="15"/>
  <c r="A2974" i="15"/>
  <c r="D2873" i="15"/>
  <c r="E2873" i="15"/>
  <c r="A2274" i="15"/>
  <c r="D2173" i="15"/>
  <c r="E2173" i="15"/>
  <c r="A3474" i="15"/>
  <c r="E3373" i="15"/>
  <c r="D3373" i="15"/>
  <c r="A2374" i="15"/>
  <c r="D2273" i="15"/>
  <c r="E2273" i="15"/>
  <c r="A1274" i="15"/>
  <c r="D1173" i="15"/>
  <c r="E1173" i="15"/>
  <c r="A3674" i="15"/>
  <c r="E3573" i="15"/>
  <c r="D3573" i="15"/>
  <c r="A2474" i="15"/>
  <c r="D2373" i="15"/>
  <c r="E2373" i="15"/>
  <c r="B74" i="15" l="1"/>
  <c r="B174" i="15"/>
  <c r="B275" i="15" s="1"/>
  <c r="B376" i="15" s="1"/>
  <c r="B477" i="15" s="1"/>
  <c r="B578" i="15" s="1"/>
  <c r="B679" i="15" s="1"/>
  <c r="B780" i="15" s="1"/>
  <c r="B881" i="15" s="1"/>
  <c r="B982" i="15" s="1"/>
  <c r="B1083" i="15" s="1"/>
  <c r="B1184" i="15" s="1"/>
  <c r="B1285" i="15" s="1"/>
  <c r="B1386" i="15" s="1"/>
  <c r="B1487" i="15" s="1"/>
  <c r="B1588" i="15" s="1"/>
  <c r="B1689" i="15" s="1"/>
  <c r="B1790" i="15" s="1"/>
  <c r="B1891" i="15" s="1"/>
  <c r="B1992" i="15" s="1"/>
  <c r="B2093" i="15" s="1"/>
  <c r="B2194" i="15" s="1"/>
  <c r="B2295" i="15" s="1"/>
  <c r="B2396" i="15" s="1"/>
  <c r="B2497" i="15" s="1"/>
  <c r="B2598" i="15" s="1"/>
  <c r="B2699" i="15" s="1"/>
  <c r="B2800" i="15" s="1"/>
  <c r="B2901" i="15" s="1"/>
  <c r="B3002" i="15" s="1"/>
  <c r="B3103" i="15" s="1"/>
  <c r="B3204" i="15" s="1"/>
  <c r="B3305" i="15" s="1"/>
  <c r="B3406" i="15" s="1"/>
  <c r="B3507" i="15" s="1"/>
  <c r="B3608" i="15" s="1"/>
  <c r="B3709" i="15" s="1"/>
  <c r="B3810" i="15" s="1"/>
  <c r="A1375" i="15"/>
  <c r="D1274" i="15"/>
  <c r="E1274" i="15"/>
  <c r="A3075" i="15"/>
  <c r="D2974" i="15"/>
  <c r="E2974" i="15"/>
  <c r="A3175" i="15"/>
  <c r="E3074" i="15"/>
  <c r="D3074" i="15"/>
  <c r="A275" i="15"/>
  <c r="E174" i="15"/>
  <c r="A1575" i="15"/>
  <c r="D1474" i="15"/>
  <c r="E1474" i="15"/>
  <c r="A2075" i="15"/>
  <c r="D1974" i="15"/>
  <c r="E1974" i="15"/>
  <c r="A3275" i="15"/>
  <c r="E3174" i="15"/>
  <c r="D3174" i="15"/>
  <c r="E3774" i="15"/>
  <c r="D3774" i="15"/>
  <c r="A975" i="15"/>
  <c r="D874" i="15"/>
  <c r="E874" i="15"/>
  <c r="A75" i="15"/>
  <c r="A175" i="15"/>
  <c r="D74" i="15"/>
  <c r="E74" i="15"/>
  <c r="A2475" i="15"/>
  <c r="D2374" i="15"/>
  <c r="E2374" i="15"/>
  <c r="A1175" i="15"/>
  <c r="D1074" i="15"/>
  <c r="E1074" i="15"/>
  <c r="A875" i="15"/>
  <c r="D774" i="15"/>
  <c r="E774" i="15"/>
  <c r="A3475" i="15"/>
  <c r="D3374" i="15"/>
  <c r="E3374" i="15"/>
  <c r="A2875" i="15"/>
  <c r="D2774" i="15"/>
  <c r="E2774" i="15"/>
  <c r="A775" i="15"/>
  <c r="D674" i="15"/>
  <c r="E674" i="15"/>
  <c r="A1275" i="15"/>
  <c r="D1174" i="15"/>
  <c r="E1174" i="15"/>
  <c r="A575" i="15"/>
  <c r="D474" i="15"/>
  <c r="E474" i="15"/>
  <c r="A2775" i="15"/>
  <c r="D2674" i="15"/>
  <c r="E2674" i="15"/>
  <c r="A2575" i="15"/>
  <c r="D2474" i="15"/>
  <c r="E2474" i="15"/>
  <c r="A3575" i="15"/>
  <c r="E3474" i="15"/>
  <c r="D3474" i="15"/>
  <c r="A3675" i="15"/>
  <c r="E3574" i="15"/>
  <c r="D3574" i="15"/>
  <c r="A475" i="15"/>
  <c r="D374" i="15"/>
  <c r="E374" i="15"/>
  <c r="A375" i="15"/>
  <c r="D274" i="15"/>
  <c r="E274" i="15"/>
  <c r="A1075" i="15"/>
  <c r="D974" i="15"/>
  <c r="E974" i="15"/>
  <c r="A2675" i="15"/>
  <c r="E2574" i="15"/>
  <c r="D2574" i="15"/>
  <c r="A1675" i="15"/>
  <c r="D1574" i="15"/>
  <c r="E1574" i="15"/>
  <c r="A1875" i="15"/>
  <c r="D1774" i="15"/>
  <c r="E1774" i="15"/>
  <c r="A3775" i="15"/>
  <c r="E3674" i="15"/>
  <c r="D3674" i="15"/>
  <c r="A2375" i="15"/>
  <c r="D2274" i="15"/>
  <c r="E2274" i="15"/>
  <c r="A1975" i="15"/>
  <c r="D1874" i="15"/>
  <c r="E1874" i="15"/>
  <c r="A3375" i="15"/>
  <c r="D3274" i="15"/>
  <c r="E3274" i="15"/>
  <c r="A1775" i="15"/>
  <c r="D1674" i="15"/>
  <c r="E1674" i="15"/>
  <c r="A675" i="15"/>
  <c r="D574" i="15"/>
  <c r="E574" i="15"/>
  <c r="A1475" i="15"/>
  <c r="D1374" i="15"/>
  <c r="E1374" i="15"/>
  <c r="A2275" i="15"/>
  <c r="D2174" i="15"/>
  <c r="E2174" i="15"/>
  <c r="A2975" i="15"/>
  <c r="E2874" i="15"/>
  <c r="D2874" i="15"/>
  <c r="A2175" i="15"/>
  <c r="D2074" i="15"/>
  <c r="E2074" i="15"/>
  <c r="D174" i="15" l="1"/>
  <c r="B75" i="15"/>
  <c r="B175" i="15"/>
  <c r="B276" i="15" s="1"/>
  <c r="B377" i="15" s="1"/>
  <c r="B478" i="15" s="1"/>
  <c r="B579" i="15" s="1"/>
  <c r="B680" i="15" s="1"/>
  <c r="B781" i="15" s="1"/>
  <c r="B882" i="15" s="1"/>
  <c r="B983" i="15" s="1"/>
  <c r="B1084" i="15" s="1"/>
  <c r="B1185" i="15" s="1"/>
  <c r="B1286" i="15" s="1"/>
  <c r="B1387" i="15" s="1"/>
  <c r="B1488" i="15" s="1"/>
  <c r="B1589" i="15" s="1"/>
  <c r="B1690" i="15" s="1"/>
  <c r="B1791" i="15" s="1"/>
  <c r="B1892" i="15" s="1"/>
  <c r="B1993" i="15" s="1"/>
  <c r="B2094" i="15" s="1"/>
  <c r="B2195" i="15" s="1"/>
  <c r="B2296" i="15" s="1"/>
  <c r="B2397" i="15" s="1"/>
  <c r="B2498" i="15" s="1"/>
  <c r="B2599" i="15" s="1"/>
  <c r="B2700" i="15" s="1"/>
  <c r="B2801" i="15" s="1"/>
  <c r="B2902" i="15" s="1"/>
  <c r="B3003" i="15" s="1"/>
  <c r="B3104" i="15" s="1"/>
  <c r="B3205" i="15" s="1"/>
  <c r="B3306" i="15" s="1"/>
  <c r="B3407" i="15" s="1"/>
  <c r="B3508" i="15" s="1"/>
  <c r="B3609" i="15" s="1"/>
  <c r="B3710" i="15" s="1"/>
  <c r="B3811" i="15" s="1"/>
  <c r="A1076" i="15"/>
  <c r="D975" i="15"/>
  <c r="E975" i="15"/>
  <c r="A2376" i="15"/>
  <c r="D2275" i="15"/>
  <c r="E2275" i="15"/>
  <c r="A3476" i="15"/>
  <c r="D3375" i="15"/>
  <c r="E3375" i="15"/>
  <c r="A1976" i="15"/>
  <c r="D1875" i="15"/>
  <c r="E1875" i="15"/>
  <c r="A476" i="15"/>
  <c r="D375" i="15"/>
  <c r="E375" i="15"/>
  <c r="A2676" i="15"/>
  <c r="D2575" i="15"/>
  <c r="E2575" i="15"/>
  <c r="A876" i="15"/>
  <c r="D775" i="15"/>
  <c r="E775" i="15"/>
  <c r="A1276" i="15"/>
  <c r="D1175" i="15"/>
  <c r="E1175" i="15"/>
  <c r="A376" i="15"/>
  <c r="D275" i="15"/>
  <c r="E275" i="15"/>
  <c r="A1576" i="15"/>
  <c r="D1475" i="15"/>
  <c r="E1475" i="15"/>
  <c r="A2076" i="15"/>
  <c r="D1975" i="15"/>
  <c r="E1975" i="15"/>
  <c r="A1776" i="15"/>
  <c r="D1675" i="15"/>
  <c r="E1675" i="15"/>
  <c r="A576" i="15"/>
  <c r="D475" i="15"/>
  <c r="E475" i="15"/>
  <c r="A2876" i="15"/>
  <c r="D2775" i="15"/>
  <c r="E2775" i="15"/>
  <c r="A2976" i="15"/>
  <c r="D2875" i="15"/>
  <c r="E2875" i="15"/>
  <c r="A2576" i="15"/>
  <c r="D2475" i="15"/>
  <c r="E2475" i="15"/>
  <c r="A3376" i="15"/>
  <c r="D3275" i="15"/>
  <c r="E3275" i="15"/>
  <c r="A3276" i="15"/>
  <c r="D3175" i="15"/>
  <c r="E3175" i="15"/>
  <c r="A2276" i="15"/>
  <c r="D2175" i="15"/>
  <c r="E2175" i="15"/>
  <c r="A776" i="15"/>
  <c r="D675" i="15"/>
  <c r="E675" i="15"/>
  <c r="A2476" i="15"/>
  <c r="D2375" i="15"/>
  <c r="E2375" i="15"/>
  <c r="A2776" i="15"/>
  <c r="D2675" i="15"/>
  <c r="E2675" i="15"/>
  <c r="A3776" i="15"/>
  <c r="E3675" i="15"/>
  <c r="D3675" i="15"/>
  <c r="A676" i="15"/>
  <c r="D575" i="15"/>
  <c r="E575" i="15"/>
  <c r="A3576" i="15"/>
  <c r="E3475" i="15"/>
  <c r="D3475" i="15"/>
  <c r="A276" i="15"/>
  <c r="D175" i="15"/>
  <c r="E175" i="15"/>
  <c r="A2176" i="15"/>
  <c r="D2075" i="15"/>
  <c r="E2075" i="15"/>
  <c r="A3176" i="15"/>
  <c r="D3075" i="15"/>
  <c r="E3075" i="15"/>
  <c r="A76" i="15"/>
  <c r="A176" i="15"/>
  <c r="D75" i="15"/>
  <c r="E75" i="15"/>
  <c r="A3076" i="15"/>
  <c r="E2975" i="15"/>
  <c r="D2975" i="15"/>
  <c r="A1876" i="15"/>
  <c r="D1775" i="15"/>
  <c r="E1775" i="15"/>
  <c r="E3775" i="15"/>
  <c r="D3775" i="15"/>
  <c r="A1176" i="15"/>
  <c r="D1075" i="15"/>
  <c r="E1075" i="15"/>
  <c r="A3676" i="15"/>
  <c r="D3575" i="15"/>
  <c r="E3575" i="15"/>
  <c r="A1376" i="15"/>
  <c r="D1275" i="15"/>
  <c r="E1275" i="15"/>
  <c r="A976" i="15"/>
  <c r="D875" i="15"/>
  <c r="E875" i="15"/>
  <c r="A1676" i="15"/>
  <c r="D1575" i="15"/>
  <c r="E1575" i="15"/>
  <c r="A1476" i="15"/>
  <c r="D1375" i="15"/>
  <c r="E1375" i="15"/>
  <c r="B76" i="15" l="1"/>
  <c r="B176" i="15"/>
  <c r="B277" i="15" s="1"/>
  <c r="B378" i="15" s="1"/>
  <c r="B479" i="15" s="1"/>
  <c r="B580" i="15" s="1"/>
  <c r="B681" i="15" s="1"/>
  <c r="B782" i="15" s="1"/>
  <c r="B883" i="15" s="1"/>
  <c r="B984" i="15" s="1"/>
  <c r="B1085" i="15" s="1"/>
  <c r="B1186" i="15" s="1"/>
  <c r="B1287" i="15" s="1"/>
  <c r="B1388" i="15" s="1"/>
  <c r="B1489" i="15" s="1"/>
  <c r="B1590" i="15" s="1"/>
  <c r="B1691" i="15" s="1"/>
  <c r="B1792" i="15" s="1"/>
  <c r="B1893" i="15" s="1"/>
  <c r="B1994" i="15" s="1"/>
  <c r="B2095" i="15" s="1"/>
  <c r="B2196" i="15" s="1"/>
  <c r="B2297" i="15" s="1"/>
  <c r="B2398" i="15" s="1"/>
  <c r="B2499" i="15" s="1"/>
  <c r="B2600" i="15" s="1"/>
  <c r="B2701" i="15" s="1"/>
  <c r="B2802" i="15" s="1"/>
  <c r="B2903" i="15" s="1"/>
  <c r="B3004" i="15" s="1"/>
  <c r="B3105" i="15" s="1"/>
  <c r="B3206" i="15" s="1"/>
  <c r="B3307" i="15" s="1"/>
  <c r="B3408" i="15" s="1"/>
  <c r="B3509" i="15" s="1"/>
  <c r="B3610" i="15" s="1"/>
  <c r="B3711" i="15" s="1"/>
  <c r="B3812" i="15" s="1"/>
  <c r="A1077" i="15"/>
  <c r="D976" i="15"/>
  <c r="E976" i="15"/>
  <c r="A3277" i="15"/>
  <c r="D3176" i="15"/>
  <c r="E3176" i="15"/>
  <c r="A777" i="15"/>
  <c r="D676" i="15"/>
  <c r="E676" i="15"/>
  <c r="A877" i="15"/>
  <c r="D776" i="15"/>
  <c r="E776" i="15"/>
  <c r="A2677" i="15"/>
  <c r="E2576" i="15"/>
  <c r="D2576" i="15"/>
  <c r="A1877" i="15"/>
  <c r="D1776" i="15"/>
  <c r="E1776" i="15"/>
  <c r="A1377" i="15"/>
  <c r="D1276" i="15"/>
  <c r="E1276" i="15"/>
  <c r="A2077" i="15"/>
  <c r="D1976" i="15"/>
  <c r="E1976" i="15"/>
  <c r="A1977" i="15"/>
  <c r="D1876" i="15"/>
  <c r="E1876" i="15"/>
  <c r="A1477" i="15"/>
  <c r="D1376" i="15"/>
  <c r="E1376" i="15"/>
  <c r="A2277" i="15"/>
  <c r="D2176" i="15"/>
  <c r="E2176" i="15"/>
  <c r="E3776" i="15"/>
  <c r="D3776" i="15"/>
  <c r="A2377" i="15"/>
  <c r="D2276" i="15"/>
  <c r="E2276" i="15"/>
  <c r="A3077" i="15"/>
  <c r="D2976" i="15"/>
  <c r="E2976" i="15"/>
  <c r="A2177" i="15"/>
  <c r="D2076" i="15"/>
  <c r="E2076" i="15"/>
  <c r="A977" i="15"/>
  <c r="D876" i="15"/>
  <c r="E876" i="15"/>
  <c r="A3577" i="15"/>
  <c r="E3476" i="15"/>
  <c r="D3476" i="15"/>
  <c r="A3177" i="15"/>
  <c r="E3076" i="15"/>
  <c r="D3076" i="15"/>
  <c r="A1577" i="15"/>
  <c r="D1476" i="15"/>
  <c r="E1476" i="15"/>
  <c r="A3777" i="15"/>
  <c r="E3676" i="15"/>
  <c r="D3676" i="15"/>
  <c r="A377" i="15"/>
  <c r="D276" i="15"/>
  <c r="E276" i="15"/>
  <c r="A2877" i="15"/>
  <c r="D2776" i="15"/>
  <c r="E2776" i="15"/>
  <c r="A3377" i="15"/>
  <c r="D3276" i="15"/>
  <c r="E3276" i="15"/>
  <c r="A2977" i="15"/>
  <c r="D2876" i="15"/>
  <c r="E2876" i="15"/>
  <c r="A1677" i="15"/>
  <c r="D1576" i="15"/>
  <c r="E1576" i="15"/>
  <c r="A2777" i="15"/>
  <c r="D2676" i="15"/>
  <c r="E2676" i="15"/>
  <c r="A2477" i="15"/>
  <c r="D2376" i="15"/>
  <c r="E2376" i="15"/>
  <c r="A277" i="15"/>
  <c r="D176" i="15"/>
  <c r="E176" i="15"/>
  <c r="A1777" i="15"/>
  <c r="D1676" i="15"/>
  <c r="E1676" i="15"/>
  <c r="A1277" i="15"/>
  <c r="D1176" i="15"/>
  <c r="E1176" i="15"/>
  <c r="A77" i="15"/>
  <c r="A177" i="15"/>
  <c r="D76" i="15"/>
  <c r="E76" i="15"/>
  <c r="A3677" i="15"/>
  <c r="E3576" i="15"/>
  <c r="D3576" i="15"/>
  <c r="A2577" i="15"/>
  <c r="D2476" i="15"/>
  <c r="E2476" i="15"/>
  <c r="A3477" i="15"/>
  <c r="E3376" i="15"/>
  <c r="D3376" i="15"/>
  <c r="A677" i="15"/>
  <c r="D576" i="15"/>
  <c r="E576" i="15"/>
  <c r="A477" i="15"/>
  <c r="D376" i="15"/>
  <c r="E376" i="15"/>
  <c r="A577" i="15"/>
  <c r="D476" i="15"/>
  <c r="E476" i="15"/>
  <c r="A1177" i="15"/>
  <c r="D1076" i="15"/>
  <c r="E1076" i="15"/>
  <c r="B77" i="15" l="1"/>
  <c r="B177" i="15"/>
  <c r="B278" i="15" s="1"/>
  <c r="B379" i="15" s="1"/>
  <c r="B480" i="15" s="1"/>
  <c r="B581" i="15" s="1"/>
  <c r="B682" i="15" s="1"/>
  <c r="B783" i="15" s="1"/>
  <c r="B884" i="15" s="1"/>
  <c r="B985" i="15" s="1"/>
  <c r="B1086" i="15" s="1"/>
  <c r="B1187" i="15" s="1"/>
  <c r="B1288" i="15" s="1"/>
  <c r="B1389" i="15" s="1"/>
  <c r="B1490" i="15" s="1"/>
  <c r="B1591" i="15" s="1"/>
  <c r="B1692" i="15" s="1"/>
  <c r="B1793" i="15" s="1"/>
  <c r="B1894" i="15" s="1"/>
  <c r="B1995" i="15" s="1"/>
  <c r="B2096" i="15" s="1"/>
  <c r="B2197" i="15" s="1"/>
  <c r="B2298" i="15" s="1"/>
  <c r="B2399" i="15" s="1"/>
  <c r="B2500" i="15" s="1"/>
  <c r="B2601" i="15" s="1"/>
  <c r="B2702" i="15" s="1"/>
  <c r="B2803" i="15" s="1"/>
  <c r="B2904" i="15" s="1"/>
  <c r="B3005" i="15" s="1"/>
  <c r="B3106" i="15" s="1"/>
  <c r="B3207" i="15" s="1"/>
  <c r="B3308" i="15" s="1"/>
  <c r="B3409" i="15" s="1"/>
  <c r="B3510" i="15" s="1"/>
  <c r="B3611" i="15" s="1"/>
  <c r="B3712" i="15" s="1"/>
  <c r="B3813" i="15" s="1"/>
  <c r="A1878" i="15"/>
  <c r="D1777" i="15"/>
  <c r="E1777" i="15"/>
  <c r="A1778" i="15"/>
  <c r="D1677" i="15"/>
  <c r="E1677" i="15"/>
  <c r="A478" i="15"/>
  <c r="D377" i="15"/>
  <c r="E377" i="15"/>
  <c r="A3678" i="15"/>
  <c r="E3577" i="15"/>
  <c r="D3577" i="15"/>
  <c r="A2478" i="15"/>
  <c r="D2377" i="15"/>
  <c r="E2377" i="15"/>
  <c r="A2178" i="15"/>
  <c r="D2077" i="15"/>
  <c r="E2077" i="15"/>
  <c r="A978" i="15"/>
  <c r="D877" i="15"/>
  <c r="E877" i="15"/>
  <c r="A378" i="15"/>
  <c r="D277" i="15"/>
  <c r="E277" i="15"/>
  <c r="A3078" i="15"/>
  <c r="D2977" i="15"/>
  <c r="E2977" i="15"/>
  <c r="E3777" i="15"/>
  <c r="D3777" i="15"/>
  <c r="A1078" i="15"/>
  <c r="D977" i="15"/>
  <c r="E977" i="15"/>
  <c r="A778" i="15"/>
  <c r="D677" i="15"/>
  <c r="E677" i="15"/>
  <c r="A278" i="15"/>
  <c r="D177" i="15"/>
  <c r="E177" i="15"/>
  <c r="A2378" i="15"/>
  <c r="D2277" i="15"/>
  <c r="E2277" i="15"/>
  <c r="A1478" i="15"/>
  <c r="D1377" i="15"/>
  <c r="E1377" i="15"/>
  <c r="A878" i="15"/>
  <c r="D777" i="15"/>
  <c r="E777" i="15"/>
  <c r="A578" i="15"/>
  <c r="D477" i="15"/>
  <c r="E477" i="15"/>
  <c r="A78" i="15"/>
  <c r="A178" i="15"/>
  <c r="D77" i="15"/>
  <c r="E77" i="15"/>
  <c r="A2578" i="15"/>
  <c r="D2477" i="15"/>
  <c r="E2477" i="15"/>
  <c r="A3478" i="15"/>
  <c r="E3377" i="15"/>
  <c r="D3377" i="15"/>
  <c r="A1678" i="15"/>
  <c r="D1577" i="15"/>
  <c r="E1577" i="15"/>
  <c r="A2278" i="15"/>
  <c r="D2177" i="15"/>
  <c r="E2177" i="15"/>
  <c r="A1278" i="15"/>
  <c r="D1177" i="15"/>
  <c r="E1177" i="15"/>
  <c r="A3578" i="15"/>
  <c r="E3477" i="15"/>
  <c r="D3477" i="15"/>
  <c r="A1578" i="15"/>
  <c r="D1477" i="15"/>
  <c r="E1477" i="15"/>
  <c r="A1978" i="15"/>
  <c r="D1877" i="15"/>
  <c r="E1877" i="15"/>
  <c r="A3378" i="15"/>
  <c r="E3277" i="15"/>
  <c r="D3277" i="15"/>
  <c r="A1378" i="15"/>
  <c r="E1277" i="15"/>
  <c r="D1277" i="15"/>
  <c r="A2878" i="15"/>
  <c r="D2777" i="15"/>
  <c r="E2777" i="15"/>
  <c r="A2978" i="15"/>
  <c r="E2877" i="15"/>
  <c r="D2877" i="15"/>
  <c r="A3278" i="15"/>
  <c r="E3177" i="15"/>
  <c r="D3177" i="15"/>
  <c r="A3178" i="15"/>
  <c r="E3077" i="15"/>
  <c r="D3077" i="15"/>
  <c r="A3778" i="15"/>
  <c r="E3677" i="15"/>
  <c r="D3677" i="15"/>
  <c r="A678" i="15"/>
  <c r="D577" i="15"/>
  <c r="E577" i="15"/>
  <c r="A2678" i="15"/>
  <c r="D2577" i="15"/>
  <c r="E2577" i="15"/>
  <c r="A2078" i="15"/>
  <c r="D1977" i="15"/>
  <c r="E1977" i="15"/>
  <c r="A2778" i="15"/>
  <c r="E2677" i="15"/>
  <c r="D2677" i="15"/>
  <c r="A1178" i="15"/>
  <c r="D1077" i="15"/>
  <c r="E1077" i="15"/>
  <c r="B78" i="15" l="1"/>
  <c r="B178" i="15"/>
  <c r="B279" i="15" s="1"/>
  <c r="B380" i="15" s="1"/>
  <c r="B481" i="15" s="1"/>
  <c r="B582" i="15" s="1"/>
  <c r="B683" i="15" s="1"/>
  <c r="B784" i="15" s="1"/>
  <c r="B885" i="15" s="1"/>
  <c r="B986" i="15" s="1"/>
  <c r="B1087" i="15" s="1"/>
  <c r="B1188" i="15" s="1"/>
  <c r="B1289" i="15" s="1"/>
  <c r="B1390" i="15" s="1"/>
  <c r="B1491" i="15" s="1"/>
  <c r="B1592" i="15" s="1"/>
  <c r="B1693" i="15" s="1"/>
  <c r="B1794" i="15" s="1"/>
  <c r="B1895" i="15" s="1"/>
  <c r="B1996" i="15" s="1"/>
  <c r="B2097" i="15" s="1"/>
  <c r="B2198" i="15" s="1"/>
  <c r="B2299" i="15" s="1"/>
  <c r="B2400" i="15" s="1"/>
  <c r="B2501" i="15" s="1"/>
  <c r="B2602" i="15" s="1"/>
  <c r="B2703" i="15" s="1"/>
  <c r="B2804" i="15" s="1"/>
  <c r="B2905" i="15" s="1"/>
  <c r="B3006" i="15" s="1"/>
  <c r="B3107" i="15" s="1"/>
  <c r="B3208" i="15" s="1"/>
  <c r="B3309" i="15" s="1"/>
  <c r="B3410" i="15" s="1"/>
  <c r="B3511" i="15" s="1"/>
  <c r="B3612" i="15" s="1"/>
  <c r="B3713" i="15" s="1"/>
  <c r="B3814" i="15" s="1"/>
  <c r="A679" i="15"/>
  <c r="D578" i="15"/>
  <c r="E578" i="15"/>
  <c r="A379" i="15"/>
  <c r="D278" i="15"/>
  <c r="E278" i="15"/>
  <c r="A2179" i="15"/>
  <c r="D2078" i="15"/>
  <c r="E2078" i="15"/>
  <c r="A3279" i="15"/>
  <c r="E3178" i="15"/>
  <c r="D3178" i="15"/>
  <c r="A1479" i="15"/>
  <c r="D1378" i="15"/>
  <c r="E1378" i="15"/>
  <c r="A3679" i="15"/>
  <c r="D3578" i="15"/>
  <c r="E3578" i="15"/>
  <c r="A3579" i="15"/>
  <c r="E3478" i="15"/>
  <c r="D3478" i="15"/>
  <c r="A479" i="15"/>
  <c r="D378" i="15"/>
  <c r="E378" i="15"/>
  <c r="A3779" i="15"/>
  <c r="E3678" i="15"/>
  <c r="D3678" i="15"/>
  <c r="A979" i="15"/>
  <c r="D878" i="15"/>
  <c r="E878" i="15"/>
  <c r="A879" i="15"/>
  <c r="D778" i="15"/>
  <c r="E778" i="15"/>
  <c r="A2779" i="15"/>
  <c r="D2678" i="15"/>
  <c r="E2678" i="15"/>
  <c r="A3379" i="15"/>
  <c r="D3278" i="15"/>
  <c r="E3278" i="15"/>
  <c r="A3479" i="15"/>
  <c r="E3378" i="15"/>
  <c r="D3378" i="15"/>
  <c r="A1379" i="15"/>
  <c r="D1278" i="15"/>
  <c r="E1278" i="15"/>
  <c r="A2679" i="15"/>
  <c r="D2578" i="15"/>
  <c r="E2578" i="15"/>
  <c r="A1079" i="15"/>
  <c r="D978" i="15"/>
  <c r="E978" i="15"/>
  <c r="A579" i="15"/>
  <c r="D478" i="15"/>
  <c r="E478" i="15"/>
  <c r="A1579" i="15"/>
  <c r="D1478" i="15"/>
  <c r="E1478" i="15"/>
  <c r="A1179" i="15"/>
  <c r="D1078" i="15"/>
  <c r="E1078" i="15"/>
  <c r="A1279" i="15"/>
  <c r="D1178" i="15"/>
  <c r="E1178" i="15"/>
  <c r="A779" i="15"/>
  <c r="D678" i="15"/>
  <c r="E678" i="15"/>
  <c r="A3079" i="15"/>
  <c r="D2978" i="15"/>
  <c r="E2978" i="15"/>
  <c r="A2079" i="15"/>
  <c r="D1978" i="15"/>
  <c r="E1978" i="15"/>
  <c r="A2379" i="15"/>
  <c r="D2278" i="15"/>
  <c r="E2278" i="15"/>
  <c r="A279" i="15"/>
  <c r="D178" i="15"/>
  <c r="E178" i="15"/>
  <c r="A2279" i="15"/>
  <c r="D2178" i="15"/>
  <c r="E2178" i="15"/>
  <c r="A1879" i="15"/>
  <c r="E1778" i="15"/>
  <c r="D1778" i="15"/>
  <c r="A79" i="15"/>
  <c r="A179" i="15"/>
  <c r="D78" i="15"/>
  <c r="E78" i="15"/>
  <c r="A2479" i="15"/>
  <c r="D2378" i="15"/>
  <c r="E2378" i="15"/>
  <c r="A2879" i="15"/>
  <c r="E2778" i="15"/>
  <c r="D2778" i="15"/>
  <c r="E3778" i="15"/>
  <c r="D3778" i="15"/>
  <c r="A2979" i="15"/>
  <c r="E2878" i="15"/>
  <c r="D2878" i="15"/>
  <c r="A1679" i="15"/>
  <c r="D1578" i="15"/>
  <c r="E1578" i="15"/>
  <c r="A1779" i="15"/>
  <c r="D1678" i="15"/>
  <c r="E1678" i="15"/>
  <c r="A3179" i="15"/>
  <c r="E3078" i="15"/>
  <c r="D3078" i="15"/>
  <c r="A2579" i="15"/>
  <c r="D2478" i="15"/>
  <c r="E2478" i="15"/>
  <c r="A1979" i="15"/>
  <c r="D1878" i="15"/>
  <c r="E1878" i="15"/>
  <c r="B79" i="15" l="1"/>
  <c r="B179" i="15"/>
  <c r="B280" i="15" s="1"/>
  <c r="B381" i="15" s="1"/>
  <c r="B482" i="15" s="1"/>
  <c r="B583" i="15" s="1"/>
  <c r="B684" i="15" s="1"/>
  <c r="B785" i="15" s="1"/>
  <c r="B886" i="15" s="1"/>
  <c r="B987" i="15" s="1"/>
  <c r="B1088" i="15" s="1"/>
  <c r="B1189" i="15" s="1"/>
  <c r="B1290" i="15" s="1"/>
  <c r="B1391" i="15" s="1"/>
  <c r="B1492" i="15" s="1"/>
  <c r="B1593" i="15" s="1"/>
  <c r="B1694" i="15" s="1"/>
  <c r="B1795" i="15" s="1"/>
  <c r="B1896" i="15" s="1"/>
  <c r="B1997" i="15" s="1"/>
  <c r="B2098" i="15" s="1"/>
  <c r="B2199" i="15" s="1"/>
  <c r="B2300" i="15" s="1"/>
  <c r="B2401" i="15" s="1"/>
  <c r="B2502" i="15" s="1"/>
  <c r="B2603" i="15" s="1"/>
  <c r="B2704" i="15" s="1"/>
  <c r="B2805" i="15" s="1"/>
  <c r="B2906" i="15" s="1"/>
  <c r="B3007" i="15" s="1"/>
  <c r="B3108" i="15" s="1"/>
  <c r="B3209" i="15" s="1"/>
  <c r="B3310" i="15" s="1"/>
  <c r="B3411" i="15" s="1"/>
  <c r="B3512" i="15" s="1"/>
  <c r="B3613" i="15" s="1"/>
  <c r="B3714" i="15" s="1"/>
  <c r="B3815" i="15" s="1"/>
  <c r="A2980" i="15"/>
  <c r="E2879" i="15"/>
  <c r="D2879" i="15"/>
  <c r="A2180" i="15"/>
  <c r="D2079" i="15"/>
  <c r="E2079" i="15"/>
  <c r="A2880" i="15"/>
  <c r="E2779" i="15"/>
  <c r="D2779" i="15"/>
  <c r="A1880" i="15"/>
  <c r="D1779" i="15"/>
  <c r="E1779" i="15"/>
  <c r="A2380" i="15"/>
  <c r="D2279" i="15"/>
  <c r="E2279" i="15"/>
  <c r="A3180" i="15"/>
  <c r="D3079" i="15"/>
  <c r="E3079" i="15"/>
  <c r="A1680" i="15"/>
  <c r="D1579" i="15"/>
  <c r="E1579" i="15"/>
  <c r="A1480" i="15"/>
  <c r="D1379" i="15"/>
  <c r="E1379" i="15"/>
  <c r="A980" i="15"/>
  <c r="D879" i="15"/>
  <c r="E879" i="15"/>
  <c r="A3680" i="15"/>
  <c r="E3579" i="15"/>
  <c r="D3579" i="15"/>
  <c r="A2280" i="15"/>
  <c r="D2179" i="15"/>
  <c r="E2179" i="15"/>
  <c r="A3280" i="15"/>
  <c r="E3179" i="15"/>
  <c r="D3179" i="15"/>
  <c r="A2780" i="15"/>
  <c r="D2679" i="15"/>
  <c r="E2679" i="15"/>
  <c r="A2580" i="15"/>
  <c r="D2479" i="15"/>
  <c r="E2479" i="15"/>
  <c r="A1980" i="15"/>
  <c r="D1879" i="15"/>
  <c r="E1879" i="15"/>
  <c r="A580" i="15"/>
  <c r="D479" i="15"/>
  <c r="E479" i="15"/>
  <c r="A2080" i="15"/>
  <c r="D1979" i="15"/>
  <c r="E1979" i="15"/>
  <c r="A1780" i="15"/>
  <c r="D1679" i="15"/>
  <c r="E1679" i="15"/>
  <c r="A380" i="15"/>
  <c r="D279" i="15"/>
  <c r="E279" i="15"/>
  <c r="A880" i="15"/>
  <c r="D779" i="15"/>
  <c r="E779" i="15"/>
  <c r="A680" i="15"/>
  <c r="D579" i="15"/>
  <c r="E579" i="15"/>
  <c r="A3580" i="15"/>
  <c r="E3479" i="15"/>
  <c r="D3479" i="15"/>
  <c r="A1080" i="15"/>
  <c r="D979" i="15"/>
  <c r="E979" i="15"/>
  <c r="A3780" i="15"/>
  <c r="E3679" i="15"/>
  <c r="D3679" i="15"/>
  <c r="A480" i="15"/>
  <c r="D379" i="15"/>
  <c r="E379" i="15"/>
  <c r="A3380" i="15"/>
  <c r="D3279" i="15"/>
  <c r="E3279" i="15"/>
  <c r="A1280" i="15"/>
  <c r="D1179" i="15"/>
  <c r="E1179" i="15"/>
  <c r="A280" i="15"/>
  <c r="D179" i="15"/>
  <c r="E179" i="15"/>
  <c r="A2680" i="15"/>
  <c r="D2579" i="15"/>
  <c r="E2579" i="15"/>
  <c r="A3080" i="15"/>
  <c r="D2979" i="15"/>
  <c r="E2979" i="15"/>
  <c r="A80" i="15"/>
  <c r="A180" i="15"/>
  <c r="D79" i="15"/>
  <c r="E79" i="15"/>
  <c r="A2480" i="15"/>
  <c r="D2379" i="15"/>
  <c r="E2379" i="15"/>
  <c r="A1380" i="15"/>
  <c r="D1279" i="15"/>
  <c r="E1279" i="15"/>
  <c r="A1180" i="15"/>
  <c r="D1079" i="15"/>
  <c r="E1079" i="15"/>
  <c r="A3480" i="15"/>
  <c r="E3379" i="15"/>
  <c r="D3379" i="15"/>
  <c r="E3779" i="15"/>
  <c r="D3779" i="15"/>
  <c r="A1580" i="15"/>
  <c r="D1479" i="15"/>
  <c r="E1479" i="15"/>
  <c r="A780" i="15"/>
  <c r="D679" i="15"/>
  <c r="E679" i="15"/>
  <c r="B80" i="15" l="1"/>
  <c r="B180" i="15"/>
  <c r="B281" i="15" s="1"/>
  <c r="B382" i="15" s="1"/>
  <c r="B483" i="15" s="1"/>
  <c r="B584" i="15" s="1"/>
  <c r="B685" i="15" s="1"/>
  <c r="B786" i="15" s="1"/>
  <c r="B887" i="15" s="1"/>
  <c r="B988" i="15" s="1"/>
  <c r="B1089" i="15" s="1"/>
  <c r="B1190" i="15" s="1"/>
  <c r="B1291" i="15" s="1"/>
  <c r="B1392" i="15" s="1"/>
  <c r="B1493" i="15" s="1"/>
  <c r="B1594" i="15" s="1"/>
  <c r="B1695" i="15" s="1"/>
  <c r="B1796" i="15" s="1"/>
  <c r="B1897" i="15" s="1"/>
  <c r="B1998" i="15" s="1"/>
  <c r="B2099" i="15" s="1"/>
  <c r="B2200" i="15" s="1"/>
  <c r="B2301" i="15" s="1"/>
  <c r="B2402" i="15" s="1"/>
  <c r="B2503" i="15" s="1"/>
  <c r="B2604" i="15" s="1"/>
  <c r="B2705" i="15" s="1"/>
  <c r="B2806" i="15" s="1"/>
  <c r="B2907" i="15" s="1"/>
  <c r="B3008" i="15" s="1"/>
  <c r="B3109" i="15" s="1"/>
  <c r="B3210" i="15" s="1"/>
  <c r="B3311" i="15" s="1"/>
  <c r="B3412" i="15" s="1"/>
  <c r="B3513" i="15" s="1"/>
  <c r="B3614" i="15" s="1"/>
  <c r="B3715" i="15" s="1"/>
  <c r="B3816" i="15" s="1"/>
  <c r="A2581" i="15"/>
  <c r="D2480" i="15"/>
  <c r="E2480" i="15"/>
  <c r="A381" i="15"/>
  <c r="D280" i="15"/>
  <c r="E280" i="15"/>
  <c r="A1581" i="15"/>
  <c r="D1480" i="15"/>
  <c r="E1480" i="15"/>
  <c r="A681" i="15"/>
  <c r="D580" i="15"/>
  <c r="E580" i="15"/>
  <c r="A3581" i="15"/>
  <c r="E3480" i="15"/>
  <c r="D3480" i="15"/>
  <c r="A281" i="15"/>
  <c r="D180" i="15"/>
  <c r="E180" i="15"/>
  <c r="A81" i="15"/>
  <c r="A181" i="15"/>
  <c r="D80" i="15"/>
  <c r="E80" i="15"/>
  <c r="A1381" i="15"/>
  <c r="D1280" i="15"/>
  <c r="E1280" i="15"/>
  <c r="A1181" i="15"/>
  <c r="D1080" i="15"/>
  <c r="E1080" i="15"/>
  <c r="A481" i="15"/>
  <c r="D380" i="15"/>
  <c r="E380" i="15"/>
  <c r="A2081" i="15"/>
  <c r="D1980" i="15"/>
  <c r="E1980" i="15"/>
  <c r="A2381" i="15"/>
  <c r="D2280" i="15"/>
  <c r="E2280" i="15"/>
  <c r="A1781" i="15"/>
  <c r="D1680" i="15"/>
  <c r="E1680" i="15"/>
  <c r="A2981" i="15"/>
  <c r="D2880" i="15"/>
  <c r="E2880" i="15"/>
  <c r="A3381" i="15"/>
  <c r="E3280" i="15"/>
  <c r="D3280" i="15"/>
  <c r="A1281" i="15"/>
  <c r="D1180" i="15"/>
  <c r="E1180" i="15"/>
  <c r="A881" i="15"/>
  <c r="D780" i="15"/>
  <c r="E780" i="15"/>
  <c r="A3181" i="15"/>
  <c r="D3080" i="15"/>
  <c r="E3080" i="15"/>
  <c r="A3481" i="15"/>
  <c r="D3380" i="15"/>
  <c r="E3380" i="15"/>
  <c r="A3681" i="15"/>
  <c r="E3580" i="15"/>
  <c r="D3580" i="15"/>
  <c r="A1881" i="15"/>
  <c r="D1780" i="15"/>
  <c r="E1780" i="15"/>
  <c r="A2681" i="15"/>
  <c r="D2580" i="15"/>
  <c r="E2580" i="15"/>
  <c r="A3781" i="15"/>
  <c r="E3680" i="15"/>
  <c r="D3680" i="15"/>
  <c r="A3281" i="15"/>
  <c r="D3180" i="15"/>
  <c r="E3180" i="15"/>
  <c r="A2281" i="15"/>
  <c r="D2180" i="15"/>
  <c r="E2180" i="15"/>
  <c r="E3780" i="15"/>
  <c r="D3780" i="15"/>
  <c r="A1481" i="15"/>
  <c r="D1380" i="15"/>
  <c r="E1380" i="15"/>
  <c r="A981" i="15"/>
  <c r="D880" i="15"/>
  <c r="E880" i="15"/>
  <c r="A1981" i="15"/>
  <c r="D1880" i="15"/>
  <c r="E1880" i="15"/>
  <c r="A1681" i="15"/>
  <c r="D1580" i="15"/>
  <c r="E1580" i="15"/>
  <c r="A2781" i="15"/>
  <c r="D2680" i="15"/>
  <c r="E2680" i="15"/>
  <c r="A581" i="15"/>
  <c r="D480" i="15"/>
  <c r="E480" i="15"/>
  <c r="A781" i="15"/>
  <c r="D680" i="15"/>
  <c r="E680" i="15"/>
  <c r="A2181" i="15"/>
  <c r="D2080" i="15"/>
  <c r="E2080" i="15"/>
  <c r="A2881" i="15"/>
  <c r="D2780" i="15"/>
  <c r="E2780" i="15"/>
  <c r="A1081" i="15"/>
  <c r="D980" i="15"/>
  <c r="E980" i="15"/>
  <c r="A2481" i="15"/>
  <c r="D2380" i="15"/>
  <c r="E2380" i="15"/>
  <c r="A3081" i="15"/>
  <c r="E2980" i="15"/>
  <c r="D2980" i="15"/>
  <c r="B81" i="15" l="1"/>
  <c r="B181" i="15"/>
  <c r="B282" i="15" s="1"/>
  <c r="B383" i="15" s="1"/>
  <c r="B484" i="15" s="1"/>
  <c r="B585" i="15" s="1"/>
  <c r="B686" i="15" s="1"/>
  <c r="B787" i="15" s="1"/>
  <c r="B888" i="15" s="1"/>
  <c r="B989" i="15" s="1"/>
  <c r="B1090" i="15" s="1"/>
  <c r="B1191" i="15" s="1"/>
  <c r="B1292" i="15" s="1"/>
  <c r="B1393" i="15" s="1"/>
  <c r="B1494" i="15" s="1"/>
  <c r="B1595" i="15" s="1"/>
  <c r="B1696" i="15" s="1"/>
  <c r="B1797" i="15" s="1"/>
  <c r="B1898" i="15" s="1"/>
  <c r="B1999" i="15" s="1"/>
  <c r="B2100" i="15" s="1"/>
  <c r="B2201" i="15" s="1"/>
  <c r="B2302" i="15" s="1"/>
  <c r="B2403" i="15" s="1"/>
  <c r="B2504" i="15" s="1"/>
  <c r="B2605" i="15" s="1"/>
  <c r="B2706" i="15" s="1"/>
  <c r="B2807" i="15" s="1"/>
  <c r="B2908" i="15" s="1"/>
  <c r="B3009" i="15" s="1"/>
  <c r="B3110" i="15" s="1"/>
  <c r="B3211" i="15" s="1"/>
  <c r="B3312" i="15" s="1"/>
  <c r="B3413" i="15" s="1"/>
  <c r="B3514" i="15" s="1"/>
  <c r="B3615" i="15" s="1"/>
  <c r="B3716" i="15" s="1"/>
  <c r="B3817" i="15" s="1"/>
  <c r="A3382" i="15"/>
  <c r="E3281" i="15"/>
  <c r="D3281" i="15"/>
  <c r="A3782" i="15"/>
  <c r="D3681" i="15"/>
  <c r="E3681" i="15"/>
  <c r="A1382" i="15"/>
  <c r="D1281" i="15"/>
  <c r="E1281" i="15"/>
  <c r="A2482" i="15"/>
  <c r="D2381" i="15"/>
  <c r="E2381" i="15"/>
  <c r="A1482" i="15"/>
  <c r="D1381" i="15"/>
  <c r="E1381" i="15"/>
  <c r="E3781" i="15"/>
  <c r="D3781" i="15"/>
  <c r="A3582" i="15"/>
  <c r="E3481" i="15"/>
  <c r="D3481" i="15"/>
  <c r="A3482" i="15"/>
  <c r="E3381" i="15"/>
  <c r="D3381" i="15"/>
  <c r="A2182" i="15"/>
  <c r="D2081" i="15"/>
  <c r="E2081" i="15"/>
  <c r="A282" i="15"/>
  <c r="D181" i="15"/>
  <c r="E181" i="15"/>
  <c r="A2982" i="15"/>
  <c r="D2881" i="15"/>
  <c r="E2881" i="15"/>
  <c r="A2882" i="15"/>
  <c r="D2781" i="15"/>
  <c r="E2781" i="15"/>
  <c r="A1582" i="15"/>
  <c r="D1481" i="15"/>
  <c r="E1481" i="15"/>
  <c r="A82" i="15"/>
  <c r="A182" i="15"/>
  <c r="D81" i="15"/>
  <c r="E81" i="15"/>
  <c r="A1682" i="15"/>
  <c r="D1581" i="15"/>
  <c r="E1581" i="15"/>
  <c r="A1182" i="15"/>
  <c r="D1081" i="15"/>
  <c r="E1081" i="15"/>
  <c r="A2782" i="15"/>
  <c r="D2681" i="15"/>
  <c r="E2681" i="15"/>
  <c r="A3282" i="15"/>
  <c r="D3181" i="15"/>
  <c r="E3181" i="15"/>
  <c r="A3082" i="15"/>
  <c r="E2981" i="15"/>
  <c r="D2981" i="15"/>
  <c r="A582" i="15"/>
  <c r="D481" i="15"/>
  <c r="E481" i="15"/>
  <c r="A682" i="15"/>
  <c r="D581" i="15"/>
  <c r="E581" i="15"/>
  <c r="A782" i="15"/>
  <c r="D681" i="15"/>
  <c r="E681" i="15"/>
  <c r="A382" i="15"/>
  <c r="D281" i="15"/>
  <c r="E281" i="15"/>
  <c r="A482" i="15"/>
  <c r="D381" i="15"/>
  <c r="E381" i="15"/>
  <c r="A1782" i="15"/>
  <c r="D1681" i="15"/>
  <c r="E1681" i="15"/>
  <c r="A1082" i="15"/>
  <c r="D981" i="15"/>
  <c r="E981" i="15"/>
  <c r="A3182" i="15"/>
  <c r="D3081" i="15"/>
  <c r="E3081" i="15"/>
  <c r="A2282" i="15"/>
  <c r="D2181" i="15"/>
  <c r="E2181" i="15"/>
  <c r="A2382" i="15"/>
  <c r="D2281" i="15"/>
  <c r="E2281" i="15"/>
  <c r="A1982" i="15"/>
  <c r="D1881" i="15"/>
  <c r="E1881" i="15"/>
  <c r="A982" i="15"/>
  <c r="D881" i="15"/>
  <c r="E881" i="15"/>
  <c r="A1882" i="15"/>
  <c r="D1781" i="15"/>
  <c r="E1781" i="15"/>
  <c r="A1282" i="15"/>
  <c r="D1181" i="15"/>
  <c r="E1181" i="15"/>
  <c r="A2582" i="15"/>
  <c r="D2481" i="15"/>
  <c r="E2481" i="15"/>
  <c r="A882" i="15"/>
  <c r="D781" i="15"/>
  <c r="E781" i="15"/>
  <c r="A2082" i="15"/>
  <c r="D1981" i="15"/>
  <c r="E1981" i="15"/>
  <c r="A3682" i="15"/>
  <c r="E3581" i="15"/>
  <c r="D3581" i="15"/>
  <c r="A2682" i="15"/>
  <c r="D2581" i="15"/>
  <c r="E2581" i="15"/>
  <c r="B82" i="15" l="1"/>
  <c r="B182" i="15"/>
  <c r="B283" i="15" s="1"/>
  <c r="B384" i="15" s="1"/>
  <c r="B485" i="15" s="1"/>
  <c r="B586" i="15" s="1"/>
  <c r="B687" i="15" s="1"/>
  <c r="B788" i="15" s="1"/>
  <c r="B889" i="15" s="1"/>
  <c r="B990" i="15" s="1"/>
  <c r="B1091" i="15" s="1"/>
  <c r="B1192" i="15" s="1"/>
  <c r="B1293" i="15" s="1"/>
  <c r="B1394" i="15" s="1"/>
  <c r="B1495" i="15" s="1"/>
  <c r="B1596" i="15" s="1"/>
  <c r="B1697" i="15" s="1"/>
  <c r="B1798" i="15" s="1"/>
  <c r="B1899" i="15" s="1"/>
  <c r="B2000" i="15" s="1"/>
  <c r="B2101" i="15" s="1"/>
  <c r="B2202" i="15" s="1"/>
  <c r="B2303" i="15" s="1"/>
  <c r="B2404" i="15" s="1"/>
  <c r="B2505" i="15" s="1"/>
  <c r="B2606" i="15" s="1"/>
  <c r="B2707" i="15" s="1"/>
  <c r="B2808" i="15" s="1"/>
  <c r="B2909" i="15" s="1"/>
  <c r="B3010" i="15" s="1"/>
  <c r="B3111" i="15" s="1"/>
  <c r="B3212" i="15" s="1"/>
  <c r="B3313" i="15" s="1"/>
  <c r="B3414" i="15" s="1"/>
  <c r="B3515" i="15" s="1"/>
  <c r="B3616" i="15" s="1"/>
  <c r="B3717" i="15" s="1"/>
  <c r="B3818" i="15" s="1"/>
  <c r="A1683" i="15"/>
  <c r="D1582" i="15"/>
  <c r="E1582" i="15"/>
  <c r="A2283" i="15"/>
  <c r="D2182" i="15"/>
  <c r="E2182" i="15"/>
  <c r="A2983" i="15"/>
  <c r="D2882" i="15"/>
  <c r="E2882" i="15"/>
  <c r="A3583" i="15"/>
  <c r="D3482" i="15"/>
  <c r="E3482" i="15"/>
  <c r="A2583" i="15"/>
  <c r="D2482" i="15"/>
  <c r="E2482" i="15"/>
  <c r="A983" i="15"/>
  <c r="D882" i="15"/>
  <c r="E882" i="15"/>
  <c r="A1083" i="15"/>
  <c r="D982" i="15"/>
  <c r="E982" i="15"/>
  <c r="A3283" i="15"/>
  <c r="D3182" i="15"/>
  <c r="E3182" i="15"/>
  <c r="A483" i="15"/>
  <c r="D382" i="15"/>
  <c r="E382" i="15"/>
  <c r="A3183" i="15"/>
  <c r="E3082" i="15"/>
  <c r="D3082" i="15"/>
  <c r="A1783" i="15"/>
  <c r="D1682" i="15"/>
  <c r="E1682" i="15"/>
  <c r="A1483" i="15"/>
  <c r="D1382" i="15"/>
  <c r="E1382" i="15"/>
  <c r="A1983" i="15"/>
  <c r="D1882" i="15"/>
  <c r="E1882" i="15"/>
  <c r="A683" i="15"/>
  <c r="D582" i="15"/>
  <c r="E582" i="15"/>
  <c r="A3083" i="15"/>
  <c r="E2982" i="15"/>
  <c r="D2982" i="15"/>
  <c r="A3683" i="15"/>
  <c r="D3582" i="15"/>
  <c r="E3582" i="15"/>
  <c r="A583" i="15"/>
  <c r="D482" i="15"/>
  <c r="E482" i="15"/>
  <c r="A2183" i="15"/>
  <c r="D2082" i="15"/>
  <c r="E2082" i="15"/>
  <c r="A2783" i="15"/>
  <c r="D2682" i="15"/>
  <c r="E2682" i="15"/>
  <c r="A2683" i="15"/>
  <c r="D2582" i="15"/>
  <c r="E2582" i="15"/>
  <c r="A2083" i="15"/>
  <c r="D1982" i="15"/>
  <c r="E1982" i="15"/>
  <c r="A1183" i="15"/>
  <c r="D1082" i="15"/>
  <c r="E1082" i="15"/>
  <c r="A883" i="15"/>
  <c r="D782" i="15"/>
  <c r="E782" i="15"/>
  <c r="A3383" i="15"/>
  <c r="E3282" i="15"/>
  <c r="D3282" i="15"/>
  <c r="A283" i="15"/>
  <c r="D182" i="15"/>
  <c r="E182" i="15"/>
  <c r="E3782" i="15"/>
  <c r="D3782" i="15"/>
  <c r="A2383" i="15"/>
  <c r="D2282" i="15"/>
  <c r="E2282" i="15"/>
  <c r="A1283" i="15"/>
  <c r="D1182" i="15"/>
  <c r="E1182" i="15"/>
  <c r="A83" i="15"/>
  <c r="A183" i="15"/>
  <c r="D82" i="15"/>
  <c r="E82" i="15"/>
  <c r="A383" i="15"/>
  <c r="D282" i="15"/>
  <c r="E282" i="15"/>
  <c r="A3783" i="15"/>
  <c r="D3682" i="15"/>
  <c r="E3682" i="15"/>
  <c r="A1383" i="15"/>
  <c r="D1282" i="15"/>
  <c r="E1282" i="15"/>
  <c r="A2483" i="15"/>
  <c r="D2382" i="15"/>
  <c r="E2382" i="15"/>
  <c r="A1883" i="15"/>
  <c r="D1782" i="15"/>
  <c r="E1782" i="15"/>
  <c r="A783" i="15"/>
  <c r="D682" i="15"/>
  <c r="E682" i="15"/>
  <c r="A2883" i="15"/>
  <c r="D2782" i="15"/>
  <c r="E2782" i="15"/>
  <c r="A1583" i="15"/>
  <c r="D1482" i="15"/>
  <c r="E1482" i="15"/>
  <c r="A3483" i="15"/>
  <c r="E3382" i="15"/>
  <c r="D3382" i="15"/>
  <c r="B83" i="15" l="1"/>
  <c r="B183" i="15"/>
  <c r="B284" i="15" s="1"/>
  <c r="B385" i="15" s="1"/>
  <c r="B486" i="15" s="1"/>
  <c r="B587" i="15" s="1"/>
  <c r="B688" i="15" s="1"/>
  <c r="B789" i="15" s="1"/>
  <c r="B890" i="15" s="1"/>
  <c r="B991" i="15" s="1"/>
  <c r="B1092" i="15" s="1"/>
  <c r="B1193" i="15" s="1"/>
  <c r="B1294" i="15" s="1"/>
  <c r="B1395" i="15" s="1"/>
  <c r="B1496" i="15" s="1"/>
  <c r="B1597" i="15" s="1"/>
  <c r="B1698" i="15" s="1"/>
  <c r="B1799" i="15" s="1"/>
  <c r="B1900" i="15" s="1"/>
  <c r="B2001" i="15" s="1"/>
  <c r="B2102" i="15" s="1"/>
  <c r="B2203" i="15" s="1"/>
  <c r="B2304" i="15" s="1"/>
  <c r="B2405" i="15" s="1"/>
  <c r="B2506" i="15" s="1"/>
  <c r="B2607" i="15" s="1"/>
  <c r="B2708" i="15" s="1"/>
  <c r="B2809" i="15" s="1"/>
  <c r="B2910" i="15" s="1"/>
  <c r="B3011" i="15" s="1"/>
  <c r="B3112" i="15" s="1"/>
  <c r="B3213" i="15" s="1"/>
  <c r="B3314" i="15" s="1"/>
  <c r="B3415" i="15" s="1"/>
  <c r="B3516" i="15" s="1"/>
  <c r="B3617" i="15" s="1"/>
  <c r="B3718" i="15" s="1"/>
  <c r="B3819" i="15" s="1"/>
  <c r="A3784" i="15"/>
  <c r="E3683" i="15"/>
  <c r="D3683" i="15"/>
  <c r="A1384" i="15"/>
  <c r="D1283" i="15"/>
  <c r="E1283" i="15"/>
  <c r="A1584" i="15"/>
  <c r="D1483" i="15"/>
  <c r="E1483" i="15"/>
  <c r="A3684" i="15"/>
  <c r="E3583" i="15"/>
  <c r="D3583" i="15"/>
  <c r="A884" i="15"/>
  <c r="D783" i="15"/>
  <c r="E783" i="15"/>
  <c r="E3783" i="15"/>
  <c r="D3783" i="15"/>
  <c r="A984" i="15"/>
  <c r="D883" i="15"/>
  <c r="E883" i="15"/>
  <c r="A2884" i="15"/>
  <c r="D2783" i="15"/>
  <c r="E2783" i="15"/>
  <c r="A3184" i="15"/>
  <c r="D3083" i="15"/>
  <c r="E3083" i="15"/>
  <c r="A1884" i="15"/>
  <c r="D1783" i="15"/>
  <c r="E1783" i="15"/>
  <c r="A1184" i="15"/>
  <c r="E1083" i="15"/>
  <c r="D1083" i="15"/>
  <c r="A3084" i="15"/>
  <c r="D2983" i="15"/>
  <c r="E2983" i="15"/>
  <c r="A2984" i="15"/>
  <c r="D2883" i="15"/>
  <c r="E2883" i="15"/>
  <c r="A2784" i="15"/>
  <c r="D2683" i="15"/>
  <c r="E2683" i="15"/>
  <c r="A3384" i="15"/>
  <c r="D3283" i="15"/>
  <c r="E3283" i="15"/>
  <c r="A1484" i="15"/>
  <c r="D1383" i="15"/>
  <c r="E1383" i="15"/>
  <c r="A2484" i="15"/>
  <c r="D2383" i="15"/>
  <c r="E2383" i="15"/>
  <c r="A3584" i="15"/>
  <c r="E3483" i="15"/>
  <c r="D3483" i="15"/>
  <c r="A1984" i="15"/>
  <c r="D1883" i="15"/>
  <c r="E1883" i="15"/>
  <c r="A484" i="15"/>
  <c r="D383" i="15"/>
  <c r="E383" i="15"/>
  <c r="A1284" i="15"/>
  <c r="D1183" i="15"/>
  <c r="E1183" i="15"/>
  <c r="A2284" i="15"/>
  <c r="D2183" i="15"/>
  <c r="E2183" i="15"/>
  <c r="A784" i="15"/>
  <c r="D683" i="15"/>
  <c r="E683" i="15"/>
  <c r="A3284" i="15"/>
  <c r="E3183" i="15"/>
  <c r="D3183" i="15"/>
  <c r="A1084" i="15"/>
  <c r="D983" i="15"/>
  <c r="E983" i="15"/>
  <c r="A2384" i="15"/>
  <c r="D2283" i="15"/>
  <c r="E2283" i="15"/>
  <c r="A84" i="15"/>
  <c r="A184" i="15"/>
  <c r="D83" i="15"/>
  <c r="E83" i="15"/>
  <c r="A3484" i="15"/>
  <c r="D3383" i="15"/>
  <c r="E3383" i="15"/>
  <c r="A1684" i="15"/>
  <c r="D1583" i="15"/>
  <c r="E1583" i="15"/>
  <c r="A2584" i="15"/>
  <c r="D2483" i="15"/>
  <c r="E2483" i="15"/>
  <c r="A284" i="15"/>
  <c r="D183" i="15"/>
  <c r="E183" i="15"/>
  <c r="A384" i="15"/>
  <c r="D283" i="15"/>
  <c r="E283" i="15"/>
  <c r="A2184" i="15"/>
  <c r="D2083" i="15"/>
  <c r="E2083" i="15"/>
  <c r="A684" i="15"/>
  <c r="D583" i="15"/>
  <c r="E583" i="15"/>
  <c r="A2084" i="15"/>
  <c r="D1983" i="15"/>
  <c r="E1983" i="15"/>
  <c r="A584" i="15"/>
  <c r="D483" i="15"/>
  <c r="E483" i="15"/>
  <c r="A2684" i="15"/>
  <c r="D2583" i="15"/>
  <c r="E2583" i="15"/>
  <c r="A1784" i="15"/>
  <c r="D1683" i="15"/>
  <c r="E1683" i="15"/>
  <c r="B84" i="15" l="1"/>
  <c r="B184" i="15"/>
  <c r="B285" i="15" s="1"/>
  <c r="B386" i="15" s="1"/>
  <c r="B487" i="15" s="1"/>
  <c r="B588" i="15" s="1"/>
  <c r="B689" i="15" s="1"/>
  <c r="B790" i="15" s="1"/>
  <c r="B891" i="15" s="1"/>
  <c r="B992" i="15" s="1"/>
  <c r="B1093" i="15" s="1"/>
  <c r="B1194" i="15" s="1"/>
  <c r="B1295" i="15" s="1"/>
  <c r="B1396" i="15" s="1"/>
  <c r="B1497" i="15" s="1"/>
  <c r="B1598" i="15" s="1"/>
  <c r="B1699" i="15" s="1"/>
  <c r="B1800" i="15" s="1"/>
  <c r="B1901" i="15" s="1"/>
  <c r="B2002" i="15" s="1"/>
  <c r="B2103" i="15" s="1"/>
  <c r="B2204" i="15" s="1"/>
  <c r="B2305" i="15" s="1"/>
  <c r="B2406" i="15" s="1"/>
  <c r="B2507" i="15" s="1"/>
  <c r="B2608" i="15" s="1"/>
  <c r="B2709" i="15" s="1"/>
  <c r="B2810" i="15" s="1"/>
  <c r="B2911" i="15" s="1"/>
  <c r="B3012" i="15" s="1"/>
  <c r="B3113" i="15" s="1"/>
  <c r="B3214" i="15" s="1"/>
  <c r="B3315" i="15" s="1"/>
  <c r="B3416" i="15" s="1"/>
  <c r="B3517" i="15" s="1"/>
  <c r="B3618" i="15" s="1"/>
  <c r="B3719" i="15" s="1"/>
  <c r="B3820" i="15" s="1"/>
  <c r="A1185" i="15"/>
  <c r="D1084" i="15"/>
  <c r="E1084" i="15"/>
  <c r="A1385" i="15"/>
  <c r="D1284" i="15"/>
  <c r="E1284" i="15"/>
  <c r="A2585" i="15"/>
  <c r="D2484" i="15"/>
  <c r="E2484" i="15"/>
  <c r="A3085" i="15"/>
  <c r="E2984" i="15"/>
  <c r="D2984" i="15"/>
  <c r="A3285" i="15"/>
  <c r="E3184" i="15"/>
  <c r="D3184" i="15"/>
  <c r="A3785" i="15"/>
  <c r="E3684" i="15"/>
  <c r="D3684" i="15"/>
  <c r="A3385" i="15"/>
  <c r="E3284" i="15"/>
  <c r="D3284" i="15"/>
  <c r="A585" i="15"/>
  <c r="D484" i="15"/>
  <c r="E484" i="15"/>
  <c r="A1585" i="15"/>
  <c r="D1484" i="15"/>
  <c r="E1484" i="15"/>
  <c r="A3185" i="15"/>
  <c r="D3084" i="15"/>
  <c r="E3084" i="15"/>
  <c r="A2985" i="15"/>
  <c r="D2884" i="15"/>
  <c r="E2884" i="15"/>
  <c r="A2185" i="15"/>
  <c r="D2084" i="15"/>
  <c r="E2084" i="15"/>
  <c r="A385" i="15"/>
  <c r="D284" i="15"/>
  <c r="E284" i="15"/>
  <c r="A285" i="15"/>
  <c r="D184" i="15"/>
  <c r="E184" i="15"/>
  <c r="A1685" i="15"/>
  <c r="D1584" i="15"/>
  <c r="E1584" i="15"/>
  <c r="A685" i="15"/>
  <c r="D584" i="15"/>
  <c r="E584" i="15"/>
  <c r="A85" i="15"/>
  <c r="A185" i="15"/>
  <c r="D84" i="15"/>
  <c r="E84" i="15"/>
  <c r="A885" i="15"/>
  <c r="D784" i="15"/>
  <c r="E784" i="15"/>
  <c r="A2085" i="15"/>
  <c r="D1984" i="15"/>
  <c r="E1984" i="15"/>
  <c r="A3485" i="15"/>
  <c r="E3384" i="15"/>
  <c r="D3384" i="15"/>
  <c r="A1285" i="15"/>
  <c r="D1184" i="15"/>
  <c r="E1184" i="15"/>
  <c r="A1085" i="15"/>
  <c r="D984" i="15"/>
  <c r="E984" i="15"/>
  <c r="A485" i="15"/>
  <c r="D384" i="15"/>
  <c r="E384" i="15"/>
  <c r="A3585" i="15"/>
  <c r="E3484" i="15"/>
  <c r="D3484" i="15"/>
  <c r="A1885" i="15"/>
  <c r="D1784" i="15"/>
  <c r="E1784" i="15"/>
  <c r="A1485" i="15"/>
  <c r="D1384" i="15"/>
  <c r="E1384" i="15"/>
  <c r="A785" i="15"/>
  <c r="D684" i="15"/>
  <c r="E684" i="15"/>
  <c r="A2685" i="15"/>
  <c r="D2584" i="15"/>
  <c r="E2584" i="15"/>
  <c r="A2485" i="15"/>
  <c r="D2384" i="15"/>
  <c r="E2384" i="15"/>
  <c r="A2385" i="15"/>
  <c r="D2284" i="15"/>
  <c r="E2284" i="15"/>
  <c r="A3685" i="15"/>
  <c r="E3584" i="15"/>
  <c r="D3584" i="15"/>
  <c r="A2885" i="15"/>
  <c r="D2784" i="15"/>
  <c r="E2784" i="15"/>
  <c r="A1985" i="15"/>
  <c r="D1884" i="15"/>
  <c r="E1884" i="15"/>
  <c r="A2785" i="15"/>
  <c r="E2684" i="15"/>
  <c r="D2684" i="15"/>
  <c r="A2285" i="15"/>
  <c r="D2184" i="15"/>
  <c r="E2184" i="15"/>
  <c r="A1785" i="15"/>
  <c r="D1684" i="15"/>
  <c r="E1684" i="15"/>
  <c r="A985" i="15"/>
  <c r="D884" i="15"/>
  <c r="E884" i="15"/>
  <c r="E3784" i="15"/>
  <c r="D3784" i="15"/>
  <c r="B85" i="15" l="1"/>
  <c r="B185" i="15"/>
  <c r="B286" i="15" s="1"/>
  <c r="B387" i="15" s="1"/>
  <c r="B488" i="15" s="1"/>
  <c r="B589" i="15" s="1"/>
  <c r="B690" i="15" s="1"/>
  <c r="B791" i="15" s="1"/>
  <c r="B892" i="15" s="1"/>
  <c r="B993" i="15" s="1"/>
  <c r="B1094" i="15" s="1"/>
  <c r="B1195" i="15" s="1"/>
  <c r="B1296" i="15" s="1"/>
  <c r="B1397" i="15" s="1"/>
  <c r="B1498" i="15" s="1"/>
  <c r="B1599" i="15" s="1"/>
  <c r="B1700" i="15" s="1"/>
  <c r="B1801" i="15" s="1"/>
  <c r="B1902" i="15" s="1"/>
  <c r="B2003" i="15" s="1"/>
  <c r="B2104" i="15" s="1"/>
  <c r="B2205" i="15" s="1"/>
  <c r="B2306" i="15" s="1"/>
  <c r="B2407" i="15" s="1"/>
  <c r="B2508" i="15" s="1"/>
  <c r="B2609" i="15" s="1"/>
  <c r="B2710" i="15" s="1"/>
  <c r="B2811" i="15" s="1"/>
  <c r="B2912" i="15" s="1"/>
  <c r="B3013" i="15" s="1"/>
  <c r="B3114" i="15" s="1"/>
  <c r="B3215" i="15" s="1"/>
  <c r="B3316" i="15" s="1"/>
  <c r="B3417" i="15" s="1"/>
  <c r="B3518" i="15" s="1"/>
  <c r="B3619" i="15" s="1"/>
  <c r="B3720" i="15" s="1"/>
  <c r="B3821" i="15" s="1"/>
  <c r="A1886" i="15"/>
  <c r="D1785" i="15"/>
  <c r="E1785" i="15"/>
  <c r="A2986" i="15"/>
  <c r="E2885" i="15"/>
  <c r="D2885" i="15"/>
  <c r="A2786" i="15"/>
  <c r="D2685" i="15"/>
  <c r="E2685" i="15"/>
  <c r="A3686" i="15"/>
  <c r="E3585" i="15"/>
  <c r="D3585" i="15"/>
  <c r="A3586" i="15"/>
  <c r="D3485" i="15"/>
  <c r="E3485" i="15"/>
  <c r="A786" i="15"/>
  <c r="D685" i="15"/>
  <c r="E685" i="15"/>
  <c r="A2286" i="15"/>
  <c r="D2185" i="15"/>
  <c r="E2185" i="15"/>
  <c r="A686" i="15"/>
  <c r="D585" i="15"/>
  <c r="E585" i="15"/>
  <c r="A3186" i="15"/>
  <c r="E3085" i="15"/>
  <c r="D3085" i="15"/>
  <c r="A2386" i="15"/>
  <c r="D2285" i="15"/>
  <c r="E2285" i="15"/>
  <c r="A3786" i="15"/>
  <c r="E3685" i="15"/>
  <c r="D3685" i="15"/>
  <c r="A886" i="15"/>
  <c r="E785" i="15"/>
  <c r="D785" i="15"/>
  <c r="A586" i="15"/>
  <c r="D485" i="15"/>
  <c r="E485" i="15"/>
  <c r="A2186" i="15"/>
  <c r="D2085" i="15"/>
  <c r="E2085" i="15"/>
  <c r="A1786" i="15"/>
  <c r="D1685" i="15"/>
  <c r="E1685" i="15"/>
  <c r="A3086" i="15"/>
  <c r="E2985" i="15"/>
  <c r="D2985" i="15"/>
  <c r="A3486" i="15"/>
  <c r="E3385" i="15"/>
  <c r="D3385" i="15"/>
  <c r="A2686" i="15"/>
  <c r="D2585" i="15"/>
  <c r="E2585" i="15"/>
  <c r="A2886" i="15"/>
  <c r="D2785" i="15"/>
  <c r="E2785" i="15"/>
  <c r="A2486" i="15"/>
  <c r="D2385" i="15"/>
  <c r="E2385" i="15"/>
  <c r="A1586" i="15"/>
  <c r="D1485" i="15"/>
  <c r="E1485" i="15"/>
  <c r="A1186" i="15"/>
  <c r="D1085" i="15"/>
  <c r="E1085" i="15"/>
  <c r="A986" i="15"/>
  <c r="D885" i="15"/>
  <c r="E885" i="15"/>
  <c r="A386" i="15"/>
  <c r="D285" i="15"/>
  <c r="E285" i="15"/>
  <c r="A3286" i="15"/>
  <c r="D3185" i="15"/>
  <c r="E3185" i="15"/>
  <c r="E3785" i="15"/>
  <c r="D3785" i="15"/>
  <c r="A1486" i="15"/>
  <c r="D1385" i="15"/>
  <c r="E1385" i="15"/>
  <c r="A1086" i="15"/>
  <c r="D985" i="15"/>
  <c r="E985" i="15"/>
  <c r="A2086" i="15"/>
  <c r="D1985" i="15"/>
  <c r="E1985" i="15"/>
  <c r="A2586" i="15"/>
  <c r="D2485" i="15"/>
  <c r="E2485" i="15"/>
  <c r="A1986" i="15"/>
  <c r="D1885" i="15"/>
  <c r="E1885" i="15"/>
  <c r="A1386" i="15"/>
  <c r="D1285" i="15"/>
  <c r="E1285" i="15"/>
  <c r="A286" i="15"/>
  <c r="D185" i="15"/>
  <c r="E185" i="15"/>
  <c r="A86" i="15"/>
  <c r="A186" i="15"/>
  <c r="D85" i="15"/>
  <c r="E85" i="15"/>
  <c r="A486" i="15"/>
  <c r="D385" i="15"/>
  <c r="E385" i="15"/>
  <c r="A1686" i="15"/>
  <c r="D1585" i="15"/>
  <c r="E1585" i="15"/>
  <c r="A3386" i="15"/>
  <c r="E3285" i="15"/>
  <c r="D3285" i="15"/>
  <c r="A1286" i="15"/>
  <c r="D1185" i="15"/>
  <c r="E1185" i="15"/>
  <c r="B86" i="15" l="1"/>
  <c r="B186" i="15"/>
  <c r="B287" i="15" s="1"/>
  <c r="B388" i="15" s="1"/>
  <c r="B489" i="15" s="1"/>
  <c r="B590" i="15" s="1"/>
  <c r="B691" i="15" s="1"/>
  <c r="B792" i="15" s="1"/>
  <c r="B893" i="15" s="1"/>
  <c r="B994" i="15" s="1"/>
  <c r="B1095" i="15" s="1"/>
  <c r="B1196" i="15" s="1"/>
  <c r="B1297" i="15" s="1"/>
  <c r="B1398" i="15" s="1"/>
  <c r="B1499" i="15" s="1"/>
  <c r="B1600" i="15" s="1"/>
  <c r="B1701" i="15" s="1"/>
  <c r="B1802" i="15" s="1"/>
  <c r="B1903" i="15" s="1"/>
  <c r="B2004" i="15" s="1"/>
  <c r="B2105" i="15" s="1"/>
  <c r="B2206" i="15" s="1"/>
  <c r="B2307" i="15" s="1"/>
  <c r="B2408" i="15" s="1"/>
  <c r="B2509" i="15" s="1"/>
  <c r="B2610" i="15" s="1"/>
  <c r="B2711" i="15" s="1"/>
  <c r="B2812" i="15" s="1"/>
  <c r="B2913" i="15" s="1"/>
  <c r="B3014" i="15" s="1"/>
  <c r="B3115" i="15" s="1"/>
  <c r="B3216" i="15" s="1"/>
  <c r="B3317" i="15" s="1"/>
  <c r="B3418" i="15" s="1"/>
  <c r="B3519" i="15" s="1"/>
  <c r="B3620" i="15" s="1"/>
  <c r="B3721" i="15" s="1"/>
  <c r="B3822" i="15" s="1"/>
  <c r="A387" i="15"/>
  <c r="D286" i="15"/>
  <c r="E286" i="15"/>
  <c r="A2187" i="15"/>
  <c r="D2086" i="15"/>
  <c r="E2086" i="15"/>
  <c r="A1787" i="15"/>
  <c r="D1686" i="15"/>
  <c r="E1686" i="15"/>
  <c r="A487" i="15"/>
  <c r="D386" i="15"/>
  <c r="E386" i="15"/>
  <c r="A2587" i="15"/>
  <c r="D2486" i="15"/>
  <c r="E2486" i="15"/>
  <c r="A3187" i="15"/>
  <c r="D3086" i="15"/>
  <c r="E3086" i="15"/>
  <c r="A987" i="15"/>
  <c r="D886" i="15"/>
  <c r="E886" i="15"/>
  <c r="A787" i="15"/>
  <c r="D686" i="15"/>
  <c r="E686" i="15"/>
  <c r="A3787" i="15"/>
  <c r="E3686" i="15"/>
  <c r="D3686" i="15"/>
  <c r="A1487" i="15"/>
  <c r="D1386" i="15"/>
  <c r="E1386" i="15"/>
  <c r="A1187" i="15"/>
  <c r="D1086" i="15"/>
  <c r="E1086" i="15"/>
  <c r="A587" i="15"/>
  <c r="D486" i="15"/>
  <c r="E486" i="15"/>
  <c r="A1087" i="15"/>
  <c r="D986" i="15"/>
  <c r="E986" i="15"/>
  <c r="A2987" i="15"/>
  <c r="E2886" i="15"/>
  <c r="D2886" i="15"/>
  <c r="A1887" i="15"/>
  <c r="D1786" i="15"/>
  <c r="E1786" i="15"/>
  <c r="E3786" i="15"/>
  <c r="D3786" i="15"/>
  <c r="A2387" i="15"/>
  <c r="D2286" i="15"/>
  <c r="E2286" i="15"/>
  <c r="A2887" i="15"/>
  <c r="D2786" i="15"/>
  <c r="E2786" i="15"/>
  <c r="A1387" i="15"/>
  <c r="D1286" i="15"/>
  <c r="E1286" i="15"/>
  <c r="A287" i="15"/>
  <c r="D186" i="15"/>
  <c r="E186" i="15"/>
  <c r="A1287" i="15"/>
  <c r="D1186" i="15"/>
  <c r="E1186" i="15"/>
  <c r="A2787" i="15"/>
  <c r="D2686" i="15"/>
  <c r="E2686" i="15"/>
  <c r="A2287" i="15"/>
  <c r="D2186" i="15"/>
  <c r="E2186" i="15"/>
  <c r="A2487" i="15"/>
  <c r="D2386" i="15"/>
  <c r="E2386" i="15"/>
  <c r="A887" i="15"/>
  <c r="D786" i="15"/>
  <c r="E786" i="15"/>
  <c r="A3087" i="15"/>
  <c r="D2986" i="15"/>
  <c r="E2986" i="15"/>
  <c r="A87" i="15"/>
  <c r="A187" i="15"/>
  <c r="D86" i="15"/>
  <c r="E86" i="15"/>
  <c r="A2687" i="15"/>
  <c r="D2586" i="15"/>
  <c r="E2586" i="15"/>
  <c r="A2087" i="15"/>
  <c r="D1986" i="15"/>
  <c r="E1986" i="15"/>
  <c r="A1587" i="15"/>
  <c r="D1486" i="15"/>
  <c r="E1486" i="15"/>
  <c r="A3487" i="15"/>
  <c r="E3386" i="15"/>
  <c r="D3386" i="15"/>
  <c r="A3387" i="15"/>
  <c r="E3286" i="15"/>
  <c r="D3286" i="15"/>
  <c r="A1687" i="15"/>
  <c r="D1586" i="15"/>
  <c r="E1586" i="15"/>
  <c r="A3587" i="15"/>
  <c r="E3486" i="15"/>
  <c r="D3486" i="15"/>
  <c r="A687" i="15"/>
  <c r="D586" i="15"/>
  <c r="E586" i="15"/>
  <c r="A3287" i="15"/>
  <c r="E3186" i="15"/>
  <c r="D3186" i="15"/>
  <c r="A3687" i="15"/>
  <c r="E3586" i="15"/>
  <c r="D3586" i="15"/>
  <c r="A1987" i="15"/>
  <c r="D1886" i="15"/>
  <c r="E1886" i="15"/>
  <c r="B87" i="15" l="1"/>
  <c r="B187" i="15"/>
  <c r="B288" i="15" s="1"/>
  <c r="B389" i="15" s="1"/>
  <c r="B490" i="15" s="1"/>
  <c r="B591" i="15" s="1"/>
  <c r="B692" i="15" s="1"/>
  <c r="B793" i="15" s="1"/>
  <c r="B894" i="15" s="1"/>
  <c r="B995" i="15" s="1"/>
  <c r="B1096" i="15" s="1"/>
  <c r="B1197" i="15" s="1"/>
  <c r="B1298" i="15" s="1"/>
  <c r="B1399" i="15" s="1"/>
  <c r="B1500" i="15" s="1"/>
  <c r="B1601" i="15" s="1"/>
  <c r="B1702" i="15" s="1"/>
  <c r="B1803" i="15" s="1"/>
  <c r="B1904" i="15" s="1"/>
  <c r="B2005" i="15" s="1"/>
  <c r="B2106" i="15" s="1"/>
  <c r="B2207" i="15" s="1"/>
  <c r="B2308" i="15" s="1"/>
  <c r="B2409" i="15" s="1"/>
  <c r="B2510" i="15" s="1"/>
  <c r="B2611" i="15" s="1"/>
  <c r="B2712" i="15" s="1"/>
  <c r="B2813" i="15" s="1"/>
  <c r="B2914" i="15" s="1"/>
  <c r="B3015" i="15" s="1"/>
  <c r="B3116" i="15" s="1"/>
  <c r="B3217" i="15" s="1"/>
  <c r="B3318" i="15" s="1"/>
  <c r="B3419" i="15" s="1"/>
  <c r="B3520" i="15" s="1"/>
  <c r="B3621" i="15" s="1"/>
  <c r="B3722" i="15" s="1"/>
  <c r="B3823" i="15" s="1"/>
  <c r="A988" i="15"/>
  <c r="D887" i="15"/>
  <c r="E887" i="15"/>
  <c r="A1388" i="15"/>
  <c r="D1287" i="15"/>
  <c r="E1287" i="15"/>
  <c r="A2488" i="15"/>
  <c r="D2387" i="15"/>
  <c r="E2387" i="15"/>
  <c r="A688" i="15"/>
  <c r="D587" i="15"/>
  <c r="E587" i="15"/>
  <c r="A888" i="15"/>
  <c r="D787" i="15"/>
  <c r="E787" i="15"/>
  <c r="A588" i="15"/>
  <c r="D487" i="15"/>
  <c r="E487" i="15"/>
  <c r="A2588" i="15"/>
  <c r="D2487" i="15"/>
  <c r="E2487" i="15"/>
  <c r="A388" i="15"/>
  <c r="D287" i="15"/>
  <c r="E287" i="15"/>
  <c r="A3388" i="15"/>
  <c r="D3287" i="15"/>
  <c r="E3287" i="15"/>
  <c r="A3488" i="15"/>
  <c r="E3387" i="15"/>
  <c r="D3387" i="15"/>
  <c r="A2788" i="15"/>
  <c r="D2687" i="15"/>
  <c r="E2687" i="15"/>
  <c r="A788" i="15"/>
  <c r="D687" i="15"/>
  <c r="E687" i="15"/>
  <c r="A3588" i="15"/>
  <c r="E3487" i="15"/>
  <c r="D3487" i="15"/>
  <c r="A288" i="15"/>
  <c r="D187" i="15"/>
  <c r="E187" i="15"/>
  <c r="A1988" i="15"/>
  <c r="D1887" i="15"/>
  <c r="E1887" i="15"/>
  <c r="A1288" i="15"/>
  <c r="D1187" i="15"/>
  <c r="E1187" i="15"/>
  <c r="A1088" i="15"/>
  <c r="D987" i="15"/>
  <c r="E987" i="15"/>
  <c r="A1888" i="15"/>
  <c r="D1787" i="15"/>
  <c r="E1787" i="15"/>
  <c r="A88" i="15"/>
  <c r="A188" i="15"/>
  <c r="D87" i="15"/>
  <c r="E87" i="15"/>
  <c r="A2388" i="15"/>
  <c r="D2287" i="15"/>
  <c r="E2287" i="15"/>
  <c r="A1488" i="15"/>
  <c r="D1387" i="15"/>
  <c r="E1387" i="15"/>
  <c r="A2088" i="15"/>
  <c r="D1987" i="15"/>
  <c r="E1987" i="15"/>
  <c r="A3688" i="15"/>
  <c r="D3587" i="15"/>
  <c r="E3587" i="15"/>
  <c r="A1688" i="15"/>
  <c r="D1587" i="15"/>
  <c r="E1587" i="15"/>
  <c r="A3088" i="15"/>
  <c r="E2987" i="15"/>
  <c r="D2987" i="15"/>
  <c r="A1588" i="15"/>
  <c r="D1487" i="15"/>
  <c r="E1487" i="15"/>
  <c r="A3288" i="15"/>
  <c r="E3187" i="15"/>
  <c r="D3187" i="15"/>
  <c r="A2288" i="15"/>
  <c r="D2187" i="15"/>
  <c r="E2187" i="15"/>
  <c r="A3188" i="15"/>
  <c r="E3087" i="15"/>
  <c r="D3087" i="15"/>
  <c r="A2888" i="15"/>
  <c r="D2787" i="15"/>
  <c r="E2787" i="15"/>
  <c r="A2988" i="15"/>
  <c r="D2887" i="15"/>
  <c r="E2887" i="15"/>
  <c r="A3788" i="15"/>
  <c r="E3687" i="15"/>
  <c r="D3687" i="15"/>
  <c r="A1788" i="15"/>
  <c r="D1687" i="15"/>
  <c r="E1687" i="15"/>
  <c r="A2188" i="15"/>
  <c r="D2087" i="15"/>
  <c r="E2087" i="15"/>
  <c r="A1188" i="15"/>
  <c r="D1087" i="15"/>
  <c r="E1087" i="15"/>
  <c r="E3787" i="15"/>
  <c r="D3787" i="15"/>
  <c r="A2688" i="15"/>
  <c r="D2587" i="15"/>
  <c r="E2587" i="15"/>
  <c r="A488" i="15"/>
  <c r="D387" i="15"/>
  <c r="E387" i="15"/>
  <c r="B88" i="15" l="1"/>
  <c r="B188" i="15"/>
  <c r="B289" i="15" s="1"/>
  <c r="B390" i="15" s="1"/>
  <c r="B491" i="15" s="1"/>
  <c r="B592" i="15" s="1"/>
  <c r="B693" i="15" s="1"/>
  <c r="B794" i="15" s="1"/>
  <c r="B895" i="15" s="1"/>
  <c r="B996" i="15" s="1"/>
  <c r="B1097" i="15" s="1"/>
  <c r="B1198" i="15" s="1"/>
  <c r="B1299" i="15" s="1"/>
  <c r="B1400" i="15" s="1"/>
  <c r="B1501" i="15" s="1"/>
  <c r="B1602" i="15" s="1"/>
  <c r="B1703" i="15" s="1"/>
  <c r="B1804" i="15" s="1"/>
  <c r="B1905" i="15" s="1"/>
  <c r="B2006" i="15" s="1"/>
  <c r="B2107" i="15" s="1"/>
  <c r="B2208" i="15" s="1"/>
  <c r="B2309" i="15" s="1"/>
  <c r="B2410" i="15" s="1"/>
  <c r="B2511" i="15" s="1"/>
  <c r="B2612" i="15" s="1"/>
  <c r="B2713" i="15" s="1"/>
  <c r="B2814" i="15" s="1"/>
  <c r="B2915" i="15" s="1"/>
  <c r="B3016" i="15" s="1"/>
  <c r="B3117" i="15" s="1"/>
  <c r="B3218" i="15" s="1"/>
  <c r="B3319" i="15" s="1"/>
  <c r="B3420" i="15" s="1"/>
  <c r="B3521" i="15" s="1"/>
  <c r="B3622" i="15" s="1"/>
  <c r="B3723" i="15" s="1"/>
  <c r="B3824" i="15" s="1"/>
  <c r="E3788" i="15"/>
  <c r="D3788" i="15"/>
  <c r="A2389" i="15"/>
  <c r="D2288" i="15"/>
  <c r="E2288" i="15"/>
  <c r="A1789" i="15"/>
  <c r="D1688" i="15"/>
  <c r="E1688" i="15"/>
  <c r="A2489" i="15"/>
  <c r="D2388" i="15"/>
  <c r="E2388" i="15"/>
  <c r="A1289" i="15"/>
  <c r="D1188" i="15"/>
  <c r="E1188" i="15"/>
  <c r="A3089" i="15"/>
  <c r="E2988" i="15"/>
  <c r="D2988" i="15"/>
  <c r="A3389" i="15"/>
  <c r="D3288" i="15"/>
  <c r="E3288" i="15"/>
  <c r="A3789" i="15"/>
  <c r="E3688" i="15"/>
  <c r="D3688" i="15"/>
  <c r="A289" i="15"/>
  <c r="D188" i="15"/>
  <c r="E188" i="15"/>
  <c r="A89" i="15"/>
  <c r="A189" i="15"/>
  <c r="D88" i="15"/>
  <c r="E88" i="15"/>
  <c r="A2089" i="15"/>
  <c r="D1988" i="15"/>
  <c r="E1988" i="15"/>
  <c r="A2889" i="15"/>
  <c r="E2788" i="15"/>
  <c r="D2788" i="15"/>
  <c r="A2689" i="15"/>
  <c r="E2588" i="15"/>
  <c r="D2588" i="15"/>
  <c r="A2589" i="15"/>
  <c r="D2488" i="15"/>
  <c r="E2488" i="15"/>
  <c r="A789" i="15"/>
  <c r="D688" i="15"/>
  <c r="E688" i="15"/>
  <c r="A2289" i="15"/>
  <c r="D2188" i="15"/>
  <c r="E2188" i="15"/>
  <c r="A1689" i="15"/>
  <c r="D1588" i="15"/>
  <c r="E1588" i="15"/>
  <c r="A2189" i="15"/>
  <c r="D2088" i="15"/>
  <c r="E2088" i="15"/>
  <c r="A2989" i="15"/>
  <c r="D2888" i="15"/>
  <c r="E2888" i="15"/>
  <c r="A589" i="15"/>
  <c r="D488" i="15"/>
  <c r="E488" i="15"/>
  <c r="A1989" i="15"/>
  <c r="D1888" i="15"/>
  <c r="E1888" i="15"/>
  <c r="A389" i="15"/>
  <c r="D288" i="15"/>
  <c r="E288" i="15"/>
  <c r="A3589" i="15"/>
  <c r="E3488" i="15"/>
  <c r="D3488" i="15"/>
  <c r="A689" i="15"/>
  <c r="D588" i="15"/>
  <c r="E588" i="15"/>
  <c r="A1489" i="15"/>
  <c r="D1388" i="15"/>
  <c r="E1388" i="15"/>
  <c r="A489" i="15"/>
  <c r="D388" i="15"/>
  <c r="E388" i="15"/>
  <c r="A1889" i="15"/>
  <c r="D1788" i="15"/>
  <c r="E1788" i="15"/>
  <c r="A3289" i="15"/>
  <c r="D3188" i="15"/>
  <c r="E3188" i="15"/>
  <c r="A3189" i="15"/>
  <c r="E3088" i="15"/>
  <c r="D3088" i="15"/>
  <c r="A1589" i="15"/>
  <c r="D1488" i="15"/>
  <c r="E1488" i="15"/>
  <c r="A1389" i="15"/>
  <c r="D1288" i="15"/>
  <c r="E1288" i="15"/>
  <c r="A889" i="15"/>
  <c r="D788" i="15"/>
  <c r="E788" i="15"/>
  <c r="A2789" i="15"/>
  <c r="D2688" i="15"/>
  <c r="E2688" i="15"/>
  <c r="A1189" i="15"/>
  <c r="D1088" i="15"/>
  <c r="E1088" i="15"/>
  <c r="A3689" i="15"/>
  <c r="E3588" i="15"/>
  <c r="D3588" i="15"/>
  <c r="A3489" i="15"/>
  <c r="E3388" i="15"/>
  <c r="D3388" i="15"/>
  <c r="A989" i="15"/>
  <c r="D888" i="15"/>
  <c r="E888" i="15"/>
  <c r="A1089" i="15"/>
  <c r="D988" i="15"/>
  <c r="E988" i="15"/>
  <c r="B89" i="15" l="1"/>
  <c r="B189" i="15"/>
  <c r="B290" i="15" s="1"/>
  <c r="B391" i="15" s="1"/>
  <c r="B492" i="15" s="1"/>
  <c r="B593" i="15" s="1"/>
  <c r="B694" i="15" s="1"/>
  <c r="B795" i="15" s="1"/>
  <c r="B896" i="15" s="1"/>
  <c r="B997" i="15" s="1"/>
  <c r="B1098" i="15" s="1"/>
  <c r="B1199" i="15" s="1"/>
  <c r="B1300" i="15" s="1"/>
  <c r="B1401" i="15" s="1"/>
  <c r="B1502" i="15" s="1"/>
  <c r="B1603" i="15" s="1"/>
  <c r="B1704" i="15" s="1"/>
  <c r="B1805" i="15" s="1"/>
  <c r="B1906" i="15" s="1"/>
  <c r="B2007" i="15" s="1"/>
  <c r="B2108" i="15" s="1"/>
  <c r="B2209" i="15" s="1"/>
  <c r="B2310" i="15" s="1"/>
  <c r="B2411" i="15" s="1"/>
  <c r="B2512" i="15" s="1"/>
  <c r="B2613" i="15" s="1"/>
  <c r="B2714" i="15" s="1"/>
  <c r="B2815" i="15" s="1"/>
  <c r="B2916" i="15" s="1"/>
  <c r="B3017" i="15" s="1"/>
  <c r="B3118" i="15" s="1"/>
  <c r="B3219" i="15" s="1"/>
  <c r="B3320" i="15" s="1"/>
  <c r="B3421" i="15" s="1"/>
  <c r="B3522" i="15" s="1"/>
  <c r="B3623" i="15" s="1"/>
  <c r="B3724" i="15" s="1"/>
  <c r="B3825" i="15" s="1"/>
  <c r="A390" i="15"/>
  <c r="D289" i="15"/>
  <c r="E289" i="15"/>
  <c r="A1390" i="15"/>
  <c r="D1289" i="15"/>
  <c r="E1289" i="15"/>
  <c r="A3590" i="15"/>
  <c r="E3489" i="15"/>
  <c r="D3489" i="15"/>
  <c r="A990" i="15"/>
  <c r="D889" i="15"/>
  <c r="E889" i="15"/>
  <c r="A3390" i="15"/>
  <c r="E3289" i="15"/>
  <c r="D3289" i="15"/>
  <c r="A790" i="15"/>
  <c r="D689" i="15"/>
  <c r="E689" i="15"/>
  <c r="A690" i="15"/>
  <c r="D589" i="15"/>
  <c r="E589" i="15"/>
  <c r="A2390" i="15"/>
  <c r="D2289" i="15"/>
  <c r="E2289" i="15"/>
  <c r="A2990" i="15"/>
  <c r="D2889" i="15"/>
  <c r="E2889" i="15"/>
  <c r="A2590" i="15"/>
  <c r="D2489" i="15"/>
  <c r="E2489" i="15"/>
  <c r="A3790" i="15"/>
  <c r="E3689" i="15"/>
  <c r="D3689" i="15"/>
  <c r="A1490" i="15"/>
  <c r="D1389" i="15"/>
  <c r="E1389" i="15"/>
  <c r="A1990" i="15"/>
  <c r="D1889" i="15"/>
  <c r="E1889" i="15"/>
  <c r="A3690" i="15"/>
  <c r="E3589" i="15"/>
  <c r="D3589" i="15"/>
  <c r="A3090" i="15"/>
  <c r="E2989" i="15"/>
  <c r="D2989" i="15"/>
  <c r="A890" i="15"/>
  <c r="D789" i="15"/>
  <c r="E789" i="15"/>
  <c r="A2190" i="15"/>
  <c r="D2089" i="15"/>
  <c r="E2089" i="15"/>
  <c r="A3490" i="15"/>
  <c r="D3389" i="15"/>
  <c r="E3389" i="15"/>
  <c r="A1890" i="15"/>
  <c r="D1789" i="15"/>
  <c r="E1789" i="15"/>
  <c r="E3789" i="15"/>
  <c r="D3789" i="15"/>
  <c r="A1190" i="15"/>
  <c r="D1089" i="15"/>
  <c r="E1089" i="15"/>
  <c r="A1290" i="15"/>
  <c r="D1189" i="15"/>
  <c r="E1189" i="15"/>
  <c r="A1690" i="15"/>
  <c r="D1589" i="15"/>
  <c r="E1589" i="15"/>
  <c r="A590" i="15"/>
  <c r="D489" i="15"/>
  <c r="E489" i="15"/>
  <c r="A490" i="15"/>
  <c r="D389" i="15"/>
  <c r="E389" i="15"/>
  <c r="A2290" i="15"/>
  <c r="D2189" i="15"/>
  <c r="E2189" i="15"/>
  <c r="A2690" i="15"/>
  <c r="D2589" i="15"/>
  <c r="E2589" i="15"/>
  <c r="A290" i="15"/>
  <c r="D189" i="15"/>
  <c r="E189" i="15"/>
  <c r="A90" i="15"/>
  <c r="A190" i="15"/>
  <c r="D89" i="15"/>
  <c r="E89" i="15"/>
  <c r="A3190" i="15"/>
  <c r="E3089" i="15"/>
  <c r="D3089" i="15"/>
  <c r="A2490" i="15"/>
  <c r="E2389" i="15"/>
  <c r="D2389" i="15"/>
  <c r="A1090" i="15"/>
  <c r="D989" i="15"/>
  <c r="E989" i="15"/>
  <c r="A2890" i="15"/>
  <c r="D2789" i="15"/>
  <c r="E2789" i="15"/>
  <c r="A3290" i="15"/>
  <c r="E3189" i="15"/>
  <c r="D3189" i="15"/>
  <c r="A1590" i="15"/>
  <c r="D1489" i="15"/>
  <c r="E1489" i="15"/>
  <c r="A2090" i="15"/>
  <c r="D1989" i="15"/>
  <c r="E1989" i="15"/>
  <c r="A1790" i="15"/>
  <c r="D1689" i="15"/>
  <c r="E1689" i="15"/>
  <c r="A2790" i="15"/>
  <c r="E2689" i="15"/>
  <c r="D2689" i="15"/>
  <c r="B90" i="15" l="1"/>
  <c r="B190" i="15"/>
  <c r="B291" i="15" s="1"/>
  <c r="B392" i="15" s="1"/>
  <c r="B493" i="15" s="1"/>
  <c r="B594" i="15" s="1"/>
  <c r="B695" i="15" s="1"/>
  <c r="B796" i="15" s="1"/>
  <c r="B897" i="15" s="1"/>
  <c r="B998" i="15" s="1"/>
  <c r="B1099" i="15" s="1"/>
  <c r="B1200" i="15" s="1"/>
  <c r="B1301" i="15" s="1"/>
  <c r="B1402" i="15" s="1"/>
  <c r="B1503" i="15" s="1"/>
  <c r="B1604" i="15" s="1"/>
  <c r="B1705" i="15" s="1"/>
  <c r="B1806" i="15" s="1"/>
  <c r="B1907" i="15" s="1"/>
  <c r="B2008" i="15" s="1"/>
  <c r="B2109" i="15" s="1"/>
  <c r="B2210" i="15" s="1"/>
  <c r="B2311" i="15" s="1"/>
  <c r="B2412" i="15" s="1"/>
  <c r="B2513" i="15" s="1"/>
  <c r="B2614" i="15" s="1"/>
  <c r="B2715" i="15" s="1"/>
  <c r="B2816" i="15" s="1"/>
  <c r="B2917" i="15" s="1"/>
  <c r="B3018" i="15" s="1"/>
  <c r="B3119" i="15" s="1"/>
  <c r="B3220" i="15" s="1"/>
  <c r="B3321" i="15" s="1"/>
  <c r="B3422" i="15" s="1"/>
  <c r="B3523" i="15" s="1"/>
  <c r="B3624" i="15" s="1"/>
  <c r="B3725" i="15" s="1"/>
  <c r="B3826" i="15" s="1"/>
  <c r="A2491" i="15"/>
  <c r="D2390" i="15"/>
  <c r="E2390" i="15"/>
  <c r="A691" i="15"/>
  <c r="D590" i="15"/>
  <c r="E590" i="15"/>
  <c r="A991" i="15"/>
  <c r="D890" i="15"/>
  <c r="E890" i="15"/>
  <c r="A391" i="15"/>
  <c r="D290" i="15"/>
  <c r="E290" i="15"/>
  <c r="A1691" i="15"/>
  <c r="D1590" i="15"/>
  <c r="E1590" i="15"/>
  <c r="A2591" i="15"/>
  <c r="D2490" i="15"/>
  <c r="E2490" i="15"/>
  <c r="A1991" i="15"/>
  <c r="D1890" i="15"/>
  <c r="E1890" i="15"/>
  <c r="A3191" i="15"/>
  <c r="E3090" i="15"/>
  <c r="D3090" i="15"/>
  <c r="E3790" i="15"/>
  <c r="D3790" i="15"/>
  <c r="A791" i="15"/>
  <c r="D690" i="15"/>
  <c r="E690" i="15"/>
  <c r="A3691" i="15"/>
  <c r="E3590" i="15"/>
  <c r="D3590" i="15"/>
  <c r="A2191" i="15"/>
  <c r="D2090" i="15"/>
  <c r="E2090" i="15"/>
  <c r="A2791" i="15"/>
  <c r="D2690" i="15"/>
  <c r="E2690" i="15"/>
  <c r="A1791" i="15"/>
  <c r="D1690" i="15"/>
  <c r="E1690" i="15"/>
  <c r="A91" i="15"/>
  <c r="A191" i="15"/>
  <c r="D90" i="15"/>
  <c r="E90" i="15"/>
  <c r="A591" i="15"/>
  <c r="D490" i="15"/>
  <c r="E490" i="15"/>
  <c r="A1291" i="15"/>
  <c r="D1190" i="15"/>
  <c r="E1190" i="15"/>
  <c r="A1091" i="15"/>
  <c r="D990" i="15"/>
  <c r="E990" i="15"/>
  <c r="A2891" i="15"/>
  <c r="D2790" i="15"/>
  <c r="E2790" i="15"/>
  <c r="A3391" i="15"/>
  <c r="E3290" i="15"/>
  <c r="D3290" i="15"/>
  <c r="A3291" i="15"/>
  <c r="E3190" i="15"/>
  <c r="D3190" i="15"/>
  <c r="A3591" i="15"/>
  <c r="E3490" i="15"/>
  <c r="D3490" i="15"/>
  <c r="A3791" i="15"/>
  <c r="E3690" i="15"/>
  <c r="D3690" i="15"/>
  <c r="A2691" i="15"/>
  <c r="D2590" i="15"/>
  <c r="E2590" i="15"/>
  <c r="A891" i="15"/>
  <c r="D790" i="15"/>
  <c r="E790" i="15"/>
  <c r="A1491" i="15"/>
  <c r="D1390" i="15"/>
  <c r="E1390" i="15"/>
  <c r="A1191" i="15"/>
  <c r="D1090" i="15"/>
  <c r="E1090" i="15"/>
  <c r="A1591" i="15"/>
  <c r="D1490" i="15"/>
  <c r="E1490" i="15"/>
  <c r="A2391" i="15"/>
  <c r="E2290" i="15"/>
  <c r="D2290" i="15"/>
  <c r="A1391" i="15"/>
  <c r="D1290" i="15"/>
  <c r="E1290" i="15"/>
  <c r="A1891" i="15"/>
  <c r="D1790" i="15"/>
  <c r="E1790" i="15"/>
  <c r="A2991" i="15"/>
  <c r="E2890" i="15"/>
  <c r="D2890" i="15"/>
  <c r="A291" i="15"/>
  <c r="D190" i="15"/>
  <c r="E190" i="15"/>
  <c r="A2291" i="15"/>
  <c r="D2190" i="15"/>
  <c r="E2190" i="15"/>
  <c r="A2091" i="15"/>
  <c r="D1990" i="15"/>
  <c r="E1990" i="15"/>
  <c r="A3091" i="15"/>
  <c r="E2990" i="15"/>
  <c r="D2990" i="15"/>
  <c r="A3491" i="15"/>
  <c r="E3390" i="15"/>
  <c r="D3390" i="15"/>
  <c r="A491" i="15"/>
  <c r="D390" i="15"/>
  <c r="E390" i="15"/>
  <c r="B91" i="15" l="1"/>
  <c r="B191" i="15"/>
  <c r="B292" i="15" s="1"/>
  <c r="B393" i="15" s="1"/>
  <c r="B494" i="15" s="1"/>
  <c r="B595" i="15" s="1"/>
  <c r="B696" i="15" s="1"/>
  <c r="B797" i="15" s="1"/>
  <c r="B898" i="15" s="1"/>
  <c r="B999" i="15" s="1"/>
  <c r="B1100" i="15" s="1"/>
  <c r="B1201" i="15" s="1"/>
  <c r="B1302" i="15" s="1"/>
  <c r="B1403" i="15" s="1"/>
  <c r="B1504" i="15" s="1"/>
  <c r="B1605" i="15" s="1"/>
  <c r="B1706" i="15" s="1"/>
  <c r="B1807" i="15" s="1"/>
  <c r="B1908" i="15" s="1"/>
  <c r="B2009" i="15" s="1"/>
  <c r="B2110" i="15" s="1"/>
  <c r="B2211" i="15" s="1"/>
  <c r="B2312" i="15" s="1"/>
  <c r="B2413" i="15" s="1"/>
  <c r="B2514" i="15" s="1"/>
  <c r="B2615" i="15" s="1"/>
  <c r="B2716" i="15" s="1"/>
  <c r="B2817" i="15" s="1"/>
  <c r="B2918" i="15" s="1"/>
  <c r="B3019" i="15" s="1"/>
  <c r="B3120" i="15" s="1"/>
  <c r="B3221" i="15" s="1"/>
  <c r="B3322" i="15" s="1"/>
  <c r="B3423" i="15" s="1"/>
  <c r="B3524" i="15" s="1"/>
  <c r="B3625" i="15" s="1"/>
  <c r="B3726" i="15" s="1"/>
  <c r="B3827" i="15" s="1"/>
  <c r="A2892" i="15"/>
  <c r="E2791" i="15"/>
  <c r="D2791" i="15"/>
  <c r="A1692" i="15"/>
  <c r="D1591" i="15"/>
  <c r="E1591" i="15"/>
  <c r="A3492" i="15"/>
  <c r="E3391" i="15"/>
  <c r="D3391" i="15"/>
  <c r="A492" i="15"/>
  <c r="D391" i="15"/>
  <c r="E391" i="15"/>
  <c r="A2292" i="15"/>
  <c r="D2191" i="15"/>
  <c r="E2191" i="15"/>
  <c r="A3192" i="15"/>
  <c r="E3091" i="15"/>
  <c r="D3091" i="15"/>
  <c r="A3092" i="15"/>
  <c r="D2991" i="15"/>
  <c r="E2991" i="15"/>
  <c r="A2792" i="15"/>
  <c r="D2691" i="15"/>
  <c r="E2691" i="15"/>
  <c r="A692" i="15"/>
  <c r="D591" i="15"/>
  <c r="E591" i="15"/>
  <c r="A3292" i="15"/>
  <c r="E3191" i="15"/>
  <c r="D3191" i="15"/>
  <c r="A2192" i="15"/>
  <c r="D2091" i="15"/>
  <c r="E2091" i="15"/>
  <c r="A1992" i="15"/>
  <c r="D1891" i="15"/>
  <c r="E1891" i="15"/>
  <c r="A1292" i="15"/>
  <c r="D1191" i="15"/>
  <c r="E1191" i="15"/>
  <c r="E3791" i="15"/>
  <c r="D3791" i="15"/>
  <c r="A2992" i="15"/>
  <c r="D2891" i="15"/>
  <c r="E2891" i="15"/>
  <c r="A292" i="15"/>
  <c r="D191" i="15"/>
  <c r="E191" i="15"/>
  <c r="A2092" i="15"/>
  <c r="D1991" i="15"/>
  <c r="E1991" i="15"/>
  <c r="A1092" i="15"/>
  <c r="D991" i="15"/>
  <c r="E991" i="15"/>
  <c r="A92" i="15"/>
  <c r="A192" i="15"/>
  <c r="D91" i="15"/>
  <c r="E91" i="15"/>
  <c r="A3792" i="15"/>
  <c r="D3691" i="15"/>
  <c r="E3691" i="15"/>
  <c r="A592" i="15"/>
  <c r="D491" i="15"/>
  <c r="E491" i="15"/>
  <c r="A2392" i="15"/>
  <c r="D2291" i="15"/>
  <c r="E2291" i="15"/>
  <c r="A1492" i="15"/>
  <c r="D1391" i="15"/>
  <c r="E1391" i="15"/>
  <c r="A1592" i="15"/>
  <c r="D1491" i="15"/>
  <c r="E1491" i="15"/>
  <c r="A3692" i="15"/>
  <c r="E3591" i="15"/>
  <c r="D3591" i="15"/>
  <c r="A1192" i="15"/>
  <c r="D1091" i="15"/>
  <c r="E1091" i="15"/>
  <c r="A2692" i="15"/>
  <c r="D2591" i="15"/>
  <c r="E2591" i="15"/>
  <c r="A792" i="15"/>
  <c r="D691" i="15"/>
  <c r="E691" i="15"/>
  <c r="A1892" i="15"/>
  <c r="D1791" i="15"/>
  <c r="E1791" i="15"/>
  <c r="A892" i="15"/>
  <c r="D791" i="15"/>
  <c r="E791" i="15"/>
  <c r="A3592" i="15"/>
  <c r="E3491" i="15"/>
  <c r="D3491" i="15"/>
  <c r="A392" i="15"/>
  <c r="D291" i="15"/>
  <c r="E291" i="15"/>
  <c r="A2492" i="15"/>
  <c r="D2391" i="15"/>
  <c r="E2391" i="15"/>
  <c r="A992" i="15"/>
  <c r="D891" i="15"/>
  <c r="E891" i="15"/>
  <c r="A3392" i="15"/>
  <c r="E3291" i="15"/>
  <c r="D3291" i="15"/>
  <c r="A1392" i="15"/>
  <c r="D1291" i="15"/>
  <c r="E1291" i="15"/>
  <c r="A1792" i="15"/>
  <c r="D1691" i="15"/>
  <c r="E1691" i="15"/>
  <c r="A2592" i="15"/>
  <c r="D2491" i="15"/>
  <c r="E2491" i="15"/>
  <c r="B92" i="15" l="1"/>
  <c r="B192" i="15"/>
  <c r="B293" i="15" s="1"/>
  <c r="B394" i="15" s="1"/>
  <c r="B495" i="15" s="1"/>
  <c r="B596" i="15" s="1"/>
  <c r="B697" i="15" s="1"/>
  <c r="B798" i="15" s="1"/>
  <c r="B899" i="15" s="1"/>
  <c r="B1000" i="15" s="1"/>
  <c r="B1101" i="15" s="1"/>
  <c r="B1202" i="15" s="1"/>
  <c r="B1303" i="15" s="1"/>
  <c r="B1404" i="15" s="1"/>
  <c r="B1505" i="15" s="1"/>
  <c r="B1606" i="15" s="1"/>
  <c r="B1707" i="15" s="1"/>
  <c r="B1808" i="15" s="1"/>
  <c r="B1909" i="15" s="1"/>
  <c r="B2010" i="15" s="1"/>
  <c r="B2111" i="15" s="1"/>
  <c r="B2212" i="15" s="1"/>
  <c r="B2313" i="15" s="1"/>
  <c r="B2414" i="15" s="1"/>
  <c r="B2515" i="15" s="1"/>
  <c r="B2616" i="15" s="1"/>
  <c r="B2717" i="15" s="1"/>
  <c r="B2818" i="15" s="1"/>
  <c r="B2919" i="15" s="1"/>
  <c r="B3020" i="15" s="1"/>
  <c r="B3121" i="15" s="1"/>
  <c r="B3222" i="15" s="1"/>
  <c r="B3323" i="15" s="1"/>
  <c r="B3424" i="15" s="1"/>
  <c r="B3525" i="15" s="1"/>
  <c r="B3626" i="15" s="1"/>
  <c r="B3727" i="15" s="1"/>
  <c r="B3828" i="15" s="1"/>
  <c r="A2193" i="15"/>
  <c r="D2092" i="15"/>
  <c r="E2092" i="15"/>
  <c r="A1493" i="15"/>
  <c r="D1392" i="15"/>
  <c r="E1392" i="15"/>
  <c r="A3493" i="15"/>
  <c r="E3392" i="15"/>
  <c r="D3392" i="15"/>
  <c r="A3693" i="15"/>
  <c r="E3592" i="15"/>
  <c r="D3592" i="15"/>
  <c r="A2793" i="15"/>
  <c r="D2692" i="15"/>
  <c r="E2692" i="15"/>
  <c r="A1593" i="15"/>
  <c r="D1492" i="15"/>
  <c r="E1492" i="15"/>
  <c r="A293" i="15"/>
  <c r="D192" i="15"/>
  <c r="E192" i="15"/>
  <c r="A2293" i="15"/>
  <c r="D2192" i="15"/>
  <c r="E2192" i="15"/>
  <c r="A3193" i="15"/>
  <c r="E3092" i="15"/>
  <c r="D3092" i="15"/>
  <c r="A3593" i="15"/>
  <c r="E3492" i="15"/>
  <c r="D3492" i="15"/>
  <c r="A2893" i="15"/>
  <c r="E2792" i="15"/>
  <c r="D2792" i="15"/>
  <c r="A93" i="15"/>
  <c r="A193" i="15"/>
  <c r="D92" i="15"/>
  <c r="E92" i="15"/>
  <c r="A3093" i="15"/>
  <c r="E2992" i="15"/>
  <c r="D2992" i="15"/>
  <c r="A893" i="15"/>
  <c r="D792" i="15"/>
  <c r="E792" i="15"/>
  <c r="A1693" i="15"/>
  <c r="D1592" i="15"/>
  <c r="E1592" i="15"/>
  <c r="A593" i="15"/>
  <c r="D492" i="15"/>
  <c r="E492" i="15"/>
  <c r="A2693" i="15"/>
  <c r="D2592" i="15"/>
  <c r="E2592" i="15"/>
  <c r="A1093" i="15"/>
  <c r="D992" i="15"/>
  <c r="E992" i="15"/>
  <c r="A993" i="15"/>
  <c r="D892" i="15"/>
  <c r="E892" i="15"/>
  <c r="A1293" i="15"/>
  <c r="D1192" i="15"/>
  <c r="E1192" i="15"/>
  <c r="A2493" i="15"/>
  <c r="D2392" i="15"/>
  <c r="E2392" i="15"/>
  <c r="A3393" i="15"/>
  <c r="E3292" i="15"/>
  <c r="D3292" i="15"/>
  <c r="A3293" i="15"/>
  <c r="D3192" i="15"/>
  <c r="E3192" i="15"/>
  <c r="A1793" i="15"/>
  <c r="D1692" i="15"/>
  <c r="E1692" i="15"/>
  <c r="A1193" i="15"/>
  <c r="E1092" i="15"/>
  <c r="D1092" i="15"/>
  <c r="A493" i="15"/>
  <c r="D392" i="15"/>
  <c r="E392" i="15"/>
  <c r="D3792" i="15"/>
  <c r="E3792" i="15"/>
  <c r="A2093" i="15"/>
  <c r="D1992" i="15"/>
  <c r="E1992" i="15"/>
  <c r="A393" i="15"/>
  <c r="D292" i="15"/>
  <c r="E292" i="15"/>
  <c r="A1893" i="15"/>
  <c r="D1792" i="15"/>
  <c r="E1792" i="15"/>
  <c r="A2593" i="15"/>
  <c r="D2492" i="15"/>
  <c r="E2492" i="15"/>
  <c r="A1993" i="15"/>
  <c r="D1892" i="15"/>
  <c r="E1892" i="15"/>
  <c r="A3793" i="15"/>
  <c r="D3692" i="15"/>
  <c r="E3692" i="15"/>
  <c r="A693" i="15"/>
  <c r="D592" i="15"/>
  <c r="E592" i="15"/>
  <c r="A1393" i="15"/>
  <c r="D1292" i="15"/>
  <c r="E1292" i="15"/>
  <c r="A793" i="15"/>
  <c r="D692" i="15"/>
  <c r="E692" i="15"/>
  <c r="A2393" i="15"/>
  <c r="D2292" i="15"/>
  <c r="E2292" i="15"/>
  <c r="A2993" i="15"/>
  <c r="E2892" i="15"/>
  <c r="D2892" i="15"/>
  <c r="B93" i="15" l="1"/>
  <c r="B193" i="15"/>
  <c r="B294" i="15" s="1"/>
  <c r="B395" i="15" s="1"/>
  <c r="B496" i="15" s="1"/>
  <c r="B597" i="15" s="1"/>
  <c r="B698" i="15" s="1"/>
  <c r="B799" i="15" s="1"/>
  <c r="B900" i="15" s="1"/>
  <c r="B1001" i="15" s="1"/>
  <c r="B1102" i="15" s="1"/>
  <c r="B1203" i="15" s="1"/>
  <c r="B1304" i="15" s="1"/>
  <c r="B1405" i="15" s="1"/>
  <c r="B1506" i="15" s="1"/>
  <c r="B1607" i="15" s="1"/>
  <c r="B1708" i="15" s="1"/>
  <c r="B1809" i="15" s="1"/>
  <c r="B1910" i="15" s="1"/>
  <c r="B2011" i="15" s="1"/>
  <c r="B2112" i="15" s="1"/>
  <c r="B2213" i="15" s="1"/>
  <c r="B2314" i="15" s="1"/>
  <c r="B2415" i="15" s="1"/>
  <c r="B2516" i="15" s="1"/>
  <c r="B2617" i="15" s="1"/>
  <c r="B2718" i="15" s="1"/>
  <c r="B2819" i="15" s="1"/>
  <c r="B2920" i="15" s="1"/>
  <c r="B3021" i="15" s="1"/>
  <c r="B3122" i="15" s="1"/>
  <c r="B3223" i="15" s="1"/>
  <c r="B3324" i="15" s="1"/>
  <c r="B3425" i="15" s="1"/>
  <c r="B3526" i="15" s="1"/>
  <c r="B3627" i="15" s="1"/>
  <c r="B3728" i="15" s="1"/>
  <c r="B3829" i="15" s="1"/>
  <c r="A894" i="15"/>
  <c r="D793" i="15"/>
  <c r="E793" i="15"/>
  <c r="A2094" i="15"/>
  <c r="D1993" i="15"/>
  <c r="E1993" i="15"/>
  <c r="A2194" i="15"/>
  <c r="D2093" i="15"/>
  <c r="E2093" i="15"/>
  <c r="A3394" i="15"/>
  <c r="E3293" i="15"/>
  <c r="D3293" i="15"/>
  <c r="A1094" i="15"/>
  <c r="D993" i="15"/>
  <c r="E993" i="15"/>
  <c r="A1794" i="15"/>
  <c r="D1693" i="15"/>
  <c r="E1693" i="15"/>
  <c r="A1494" i="15"/>
  <c r="D1393" i="15"/>
  <c r="E1393" i="15"/>
  <c r="A2694" i="15"/>
  <c r="D2593" i="15"/>
  <c r="E2593" i="15"/>
  <c r="A2994" i="15"/>
  <c r="E2893" i="15"/>
  <c r="D2893" i="15"/>
  <c r="A394" i="15"/>
  <c r="D293" i="15"/>
  <c r="E293" i="15"/>
  <c r="A3594" i="15"/>
  <c r="E3493" i="15"/>
  <c r="D3493" i="15"/>
  <c r="A94" i="15"/>
  <c r="A194" i="15"/>
  <c r="D93" i="15"/>
  <c r="E93" i="15"/>
  <c r="A2394" i="15"/>
  <c r="D2293" i="15"/>
  <c r="E2293" i="15"/>
  <c r="A594" i="15"/>
  <c r="D493" i="15"/>
  <c r="E493" i="15"/>
  <c r="A3494" i="15"/>
  <c r="D3393" i="15"/>
  <c r="E3393" i="15"/>
  <c r="A1194" i="15"/>
  <c r="D1093" i="15"/>
  <c r="E1093" i="15"/>
  <c r="A994" i="15"/>
  <c r="D893" i="15"/>
  <c r="E893" i="15"/>
  <c r="A1394" i="15"/>
  <c r="D1293" i="15"/>
  <c r="E1293" i="15"/>
  <c r="A694" i="15"/>
  <c r="D593" i="15"/>
  <c r="E593" i="15"/>
  <c r="A3094" i="15"/>
  <c r="E2993" i="15"/>
  <c r="D2993" i="15"/>
  <c r="A794" i="15"/>
  <c r="D693" i="15"/>
  <c r="E693" i="15"/>
  <c r="A1994" i="15"/>
  <c r="D1893" i="15"/>
  <c r="E1893" i="15"/>
  <c r="A3694" i="15"/>
  <c r="D3593" i="15"/>
  <c r="E3593" i="15"/>
  <c r="A1694" i="15"/>
  <c r="D1593" i="15"/>
  <c r="E1593" i="15"/>
  <c r="A1594" i="15"/>
  <c r="D1493" i="15"/>
  <c r="E1493" i="15"/>
  <c r="A3794" i="15"/>
  <c r="E3693" i="15"/>
  <c r="D3693" i="15"/>
  <c r="A1894" i="15"/>
  <c r="D1793" i="15"/>
  <c r="E1793" i="15"/>
  <c r="A294" i="15"/>
  <c r="D193" i="15"/>
  <c r="E193" i="15"/>
  <c r="A1294" i="15"/>
  <c r="D1193" i="15"/>
  <c r="E1193" i="15"/>
  <c r="A2594" i="15"/>
  <c r="D2493" i="15"/>
  <c r="E2493" i="15"/>
  <c r="A2794" i="15"/>
  <c r="D2693" i="15"/>
  <c r="E2693" i="15"/>
  <c r="A3194" i="15"/>
  <c r="E3093" i="15"/>
  <c r="D3093" i="15"/>
  <c r="A2494" i="15"/>
  <c r="D2393" i="15"/>
  <c r="E2393" i="15"/>
  <c r="E3793" i="15"/>
  <c r="D3793" i="15"/>
  <c r="A494" i="15"/>
  <c r="D393" i="15"/>
  <c r="E393" i="15"/>
  <c r="A3294" i="15"/>
  <c r="E3193" i="15"/>
  <c r="D3193" i="15"/>
  <c r="A2894" i="15"/>
  <c r="D2793" i="15"/>
  <c r="E2793" i="15"/>
  <c r="A2294" i="15"/>
  <c r="D2193" i="15"/>
  <c r="E2193" i="15"/>
  <c r="B94" i="15" l="1"/>
  <c r="B194" i="15"/>
  <c r="B295" i="15" s="1"/>
  <c r="B396" i="15" s="1"/>
  <c r="B497" i="15" s="1"/>
  <c r="B598" i="15" s="1"/>
  <c r="B699" i="15" s="1"/>
  <c r="B800" i="15" s="1"/>
  <c r="B901" i="15" s="1"/>
  <c r="B1002" i="15" s="1"/>
  <c r="B1103" i="15" s="1"/>
  <c r="B1204" i="15" s="1"/>
  <c r="B1305" i="15" s="1"/>
  <c r="B1406" i="15" s="1"/>
  <c r="B1507" i="15" s="1"/>
  <c r="B1608" i="15" s="1"/>
  <c r="B1709" i="15" s="1"/>
  <c r="B1810" i="15" s="1"/>
  <c r="B1911" i="15" s="1"/>
  <c r="B2012" i="15" s="1"/>
  <c r="B2113" i="15" s="1"/>
  <c r="B2214" i="15" s="1"/>
  <c r="B2315" i="15" s="1"/>
  <c r="B2416" i="15" s="1"/>
  <c r="B2517" i="15" s="1"/>
  <c r="B2618" i="15" s="1"/>
  <c r="B2719" i="15" s="1"/>
  <c r="B2820" i="15" s="1"/>
  <c r="B2921" i="15" s="1"/>
  <c r="B3022" i="15" s="1"/>
  <c r="B3123" i="15" s="1"/>
  <c r="B3224" i="15" s="1"/>
  <c r="B3325" i="15" s="1"/>
  <c r="B3426" i="15" s="1"/>
  <c r="B3527" i="15" s="1"/>
  <c r="B3628" i="15" s="1"/>
  <c r="B3729" i="15" s="1"/>
  <c r="B3830" i="15" s="1"/>
  <c r="A2795" i="15"/>
  <c r="D2694" i="15"/>
  <c r="E2694" i="15"/>
  <c r="A95" i="15"/>
  <c r="A195" i="15"/>
  <c r="D94" i="15"/>
  <c r="E94" i="15"/>
  <c r="A2895" i="15"/>
  <c r="D2794" i="15"/>
  <c r="E2794" i="15"/>
  <c r="A1995" i="15"/>
  <c r="D1894" i="15"/>
  <c r="E1894" i="15"/>
  <c r="A3795" i="15"/>
  <c r="E3694" i="15"/>
  <c r="D3694" i="15"/>
  <c r="A795" i="15"/>
  <c r="D694" i="15"/>
  <c r="E694" i="15"/>
  <c r="A3595" i="15"/>
  <c r="E3494" i="15"/>
  <c r="D3494" i="15"/>
  <c r="A3295" i="15"/>
  <c r="E3194" i="15"/>
  <c r="D3194" i="15"/>
  <c r="A3495" i="15"/>
  <c r="D3394" i="15"/>
  <c r="E3394" i="15"/>
  <c r="A595" i="15"/>
  <c r="D494" i="15"/>
  <c r="E494" i="15"/>
  <c r="A3695" i="15"/>
  <c r="D3594" i="15"/>
  <c r="E3594" i="15"/>
  <c r="A1595" i="15"/>
  <c r="D1494" i="15"/>
  <c r="E1494" i="15"/>
  <c r="A2295" i="15"/>
  <c r="D2194" i="15"/>
  <c r="E2194" i="15"/>
  <c r="A3395" i="15"/>
  <c r="D3294" i="15"/>
  <c r="E3294" i="15"/>
  <c r="A2695" i="15"/>
  <c r="D2594" i="15"/>
  <c r="E2594" i="15"/>
  <c r="E3794" i="15"/>
  <c r="D3794" i="15"/>
  <c r="A2095" i="15"/>
  <c r="D1994" i="15"/>
  <c r="E1994" i="15"/>
  <c r="A1495" i="15"/>
  <c r="D1394" i="15"/>
  <c r="E1394" i="15"/>
  <c r="A695" i="15"/>
  <c r="E594" i="15"/>
  <c r="D594" i="15"/>
  <c r="A1795" i="15"/>
  <c r="D1694" i="15"/>
  <c r="E1694" i="15"/>
  <c r="A495" i="15"/>
  <c r="D394" i="15"/>
  <c r="E394" i="15"/>
  <c r="A1895" i="15"/>
  <c r="D1794" i="15"/>
  <c r="E1794" i="15"/>
  <c r="A2195" i="15"/>
  <c r="D2094" i="15"/>
  <c r="E2094" i="15"/>
  <c r="A395" i="15"/>
  <c r="D294" i="15"/>
  <c r="E294" i="15"/>
  <c r="A1295" i="15"/>
  <c r="D1194" i="15"/>
  <c r="E1194" i="15"/>
  <c r="A3195" i="15"/>
  <c r="E3094" i="15"/>
  <c r="D3094" i="15"/>
  <c r="A295" i="15"/>
  <c r="D194" i="15"/>
  <c r="E194" i="15"/>
  <c r="A2595" i="15"/>
  <c r="E2494" i="15"/>
  <c r="D2494" i="15"/>
  <c r="A1395" i="15"/>
  <c r="D1294" i="15"/>
  <c r="E1294" i="15"/>
  <c r="A1695" i="15"/>
  <c r="D1594" i="15"/>
  <c r="E1594" i="15"/>
  <c r="A895" i="15"/>
  <c r="D794" i="15"/>
  <c r="E794" i="15"/>
  <c r="A1095" i="15"/>
  <c r="D994" i="15"/>
  <c r="E994" i="15"/>
  <c r="A2495" i="15"/>
  <c r="D2394" i="15"/>
  <c r="E2394" i="15"/>
  <c r="A2395" i="15"/>
  <c r="D2294" i="15"/>
  <c r="E2294" i="15"/>
  <c r="A2995" i="15"/>
  <c r="E2894" i="15"/>
  <c r="D2894" i="15"/>
  <c r="A3095" i="15"/>
  <c r="E2994" i="15"/>
  <c r="D2994" i="15"/>
  <c r="A1195" i="15"/>
  <c r="D1094" i="15"/>
  <c r="E1094" i="15"/>
  <c r="A995" i="15"/>
  <c r="D894" i="15"/>
  <c r="E894" i="15"/>
  <c r="B95" i="15" l="1"/>
  <c r="B195" i="15"/>
  <c r="B296" i="15" s="1"/>
  <c r="B397" i="15" s="1"/>
  <c r="B498" i="15" s="1"/>
  <c r="B599" i="15" s="1"/>
  <c r="B700" i="15" s="1"/>
  <c r="B801" i="15" s="1"/>
  <c r="B902" i="15" s="1"/>
  <c r="B1003" i="15" s="1"/>
  <c r="B1104" i="15" s="1"/>
  <c r="B1205" i="15" s="1"/>
  <c r="B1306" i="15" s="1"/>
  <c r="B1407" i="15" s="1"/>
  <c r="B1508" i="15" s="1"/>
  <c r="B1609" i="15" s="1"/>
  <c r="B1710" i="15" s="1"/>
  <c r="B1811" i="15" s="1"/>
  <c r="B1912" i="15" s="1"/>
  <c r="B2013" i="15" s="1"/>
  <c r="B2114" i="15" s="1"/>
  <c r="B2215" i="15" s="1"/>
  <c r="B2316" i="15" s="1"/>
  <c r="B2417" i="15" s="1"/>
  <c r="B2518" i="15" s="1"/>
  <c r="B2619" i="15" s="1"/>
  <c r="B2720" i="15" s="1"/>
  <c r="B2821" i="15" s="1"/>
  <c r="B2922" i="15" s="1"/>
  <c r="B3023" i="15" s="1"/>
  <c r="B3124" i="15" s="1"/>
  <c r="B3225" i="15" s="1"/>
  <c r="B3326" i="15" s="1"/>
  <c r="B3427" i="15" s="1"/>
  <c r="B3528" i="15" s="1"/>
  <c r="B3629" i="15" s="1"/>
  <c r="B3730" i="15" s="1"/>
  <c r="B3831" i="15" s="1"/>
  <c r="A1696" i="15"/>
  <c r="D1595" i="15"/>
  <c r="E1595" i="15"/>
  <c r="A3396" i="15"/>
  <c r="E3295" i="15"/>
  <c r="D3295" i="15"/>
  <c r="A2096" i="15"/>
  <c r="D1995" i="15"/>
  <c r="E1995" i="15"/>
  <c r="A1196" i="15"/>
  <c r="D1095" i="15"/>
  <c r="E1095" i="15"/>
  <c r="A496" i="15"/>
  <c r="D395" i="15"/>
  <c r="E395" i="15"/>
  <c r="A2696" i="15"/>
  <c r="D2595" i="15"/>
  <c r="E2595" i="15"/>
  <c r="A2796" i="15"/>
  <c r="D2695" i="15"/>
  <c r="E2695" i="15"/>
  <c r="A3796" i="15"/>
  <c r="D3695" i="15"/>
  <c r="E3695" i="15"/>
  <c r="A3696" i="15"/>
  <c r="E3595" i="15"/>
  <c r="D3595" i="15"/>
  <c r="A2996" i="15"/>
  <c r="D2895" i="15"/>
  <c r="E2895" i="15"/>
  <c r="A3096" i="15"/>
  <c r="D2995" i="15"/>
  <c r="E2995" i="15"/>
  <c r="A996" i="15"/>
  <c r="D895" i="15"/>
  <c r="E895" i="15"/>
  <c r="A396" i="15"/>
  <c r="D295" i="15"/>
  <c r="E295" i="15"/>
  <c r="A2296" i="15"/>
  <c r="D2195" i="15"/>
  <c r="E2195" i="15"/>
  <c r="A796" i="15"/>
  <c r="D695" i="15"/>
  <c r="E695" i="15"/>
  <c r="A3196" i="15"/>
  <c r="E3095" i="15"/>
  <c r="D3095" i="15"/>
  <c r="A1896" i="15"/>
  <c r="D1795" i="15"/>
  <c r="E1795" i="15"/>
  <c r="A3496" i="15"/>
  <c r="E3395" i="15"/>
  <c r="D3395" i="15"/>
  <c r="A696" i="15"/>
  <c r="D595" i="15"/>
  <c r="E595" i="15"/>
  <c r="A896" i="15"/>
  <c r="D795" i="15"/>
  <c r="E795" i="15"/>
  <c r="A296" i="15"/>
  <c r="D195" i="15"/>
  <c r="E195" i="15"/>
  <c r="A1096" i="15"/>
  <c r="D995" i="15"/>
  <c r="E995" i="15"/>
  <c r="A2496" i="15"/>
  <c r="D2395" i="15"/>
  <c r="E2395" i="15"/>
  <c r="A1796" i="15"/>
  <c r="D1695" i="15"/>
  <c r="E1695" i="15"/>
  <c r="A3296" i="15"/>
  <c r="E3195" i="15"/>
  <c r="D3195" i="15"/>
  <c r="A1996" i="15"/>
  <c r="D1895" i="15"/>
  <c r="E1895" i="15"/>
  <c r="A1596" i="15"/>
  <c r="D1495" i="15"/>
  <c r="E1495" i="15"/>
  <c r="A96" i="15"/>
  <c r="A196" i="15"/>
  <c r="D95" i="15"/>
  <c r="E95" i="15"/>
  <c r="A2396" i="15"/>
  <c r="D2295" i="15"/>
  <c r="E2295" i="15"/>
  <c r="A3596" i="15"/>
  <c r="E3495" i="15"/>
  <c r="D3495" i="15"/>
  <c r="D3795" i="15"/>
  <c r="E3795" i="15"/>
  <c r="A1296" i="15"/>
  <c r="D1195" i="15"/>
  <c r="E1195" i="15"/>
  <c r="A2596" i="15"/>
  <c r="D2495" i="15"/>
  <c r="E2495" i="15"/>
  <c r="A1496" i="15"/>
  <c r="D1395" i="15"/>
  <c r="E1395" i="15"/>
  <c r="A1396" i="15"/>
  <c r="D1295" i="15"/>
  <c r="E1295" i="15"/>
  <c r="A596" i="15"/>
  <c r="D495" i="15"/>
  <c r="E495" i="15"/>
  <c r="A2196" i="15"/>
  <c r="D2095" i="15"/>
  <c r="E2095" i="15"/>
  <c r="A2896" i="15"/>
  <c r="D2795" i="15"/>
  <c r="E2795" i="15"/>
  <c r="B96" i="15" l="1"/>
  <c r="B196" i="15"/>
  <c r="B297" i="15" s="1"/>
  <c r="B398" i="15" s="1"/>
  <c r="B499" i="15" s="1"/>
  <c r="B600" i="15" s="1"/>
  <c r="B701" i="15" s="1"/>
  <c r="B802" i="15" s="1"/>
  <c r="B903" i="15" s="1"/>
  <c r="B1004" i="15" s="1"/>
  <c r="B1105" i="15" s="1"/>
  <c r="B1206" i="15" s="1"/>
  <c r="B1307" i="15" s="1"/>
  <c r="B1408" i="15" s="1"/>
  <c r="B1509" i="15" s="1"/>
  <c r="B1610" i="15" s="1"/>
  <c r="B1711" i="15" s="1"/>
  <c r="B1812" i="15" s="1"/>
  <c r="B1913" i="15" s="1"/>
  <c r="B2014" i="15" s="1"/>
  <c r="B2115" i="15" s="1"/>
  <c r="B2216" i="15" s="1"/>
  <c r="B2317" i="15" s="1"/>
  <c r="B2418" i="15" s="1"/>
  <c r="B2519" i="15" s="1"/>
  <c r="B2620" i="15" s="1"/>
  <c r="B2721" i="15" s="1"/>
  <c r="B2822" i="15" s="1"/>
  <c r="B2923" i="15" s="1"/>
  <c r="B3024" i="15" s="1"/>
  <c r="B3125" i="15" s="1"/>
  <c r="B3226" i="15" s="1"/>
  <c r="B3327" i="15" s="1"/>
  <c r="B3428" i="15" s="1"/>
  <c r="B3529" i="15" s="1"/>
  <c r="B3630" i="15" s="1"/>
  <c r="B3731" i="15" s="1"/>
  <c r="B3832" i="15" s="1"/>
  <c r="A297" i="15"/>
  <c r="D196" i="15"/>
  <c r="E196" i="15"/>
  <c r="A1397" i="15"/>
  <c r="D1296" i="15"/>
  <c r="E1296" i="15"/>
  <c r="A997" i="15"/>
  <c r="D896" i="15"/>
  <c r="E896" i="15"/>
  <c r="A1097" i="15"/>
  <c r="D996" i="15"/>
  <c r="E996" i="15"/>
  <c r="A1297" i="15"/>
  <c r="D1196" i="15"/>
  <c r="E1196" i="15"/>
  <c r="A1497" i="15"/>
  <c r="D1396" i="15"/>
  <c r="E1396" i="15"/>
  <c r="A1697" i="15"/>
  <c r="D1596" i="15"/>
  <c r="E1596" i="15"/>
  <c r="A2597" i="15"/>
  <c r="D2496" i="15"/>
  <c r="E2496" i="15"/>
  <c r="A797" i="15"/>
  <c r="D696" i="15"/>
  <c r="E696" i="15"/>
  <c r="A897" i="15"/>
  <c r="D796" i="15"/>
  <c r="E796" i="15"/>
  <c r="A3197" i="15"/>
  <c r="E3096" i="15"/>
  <c r="D3096" i="15"/>
  <c r="A2897" i="15"/>
  <c r="D2796" i="15"/>
  <c r="E2796" i="15"/>
  <c r="A2197" i="15"/>
  <c r="D2096" i="15"/>
  <c r="E2096" i="15"/>
  <c r="A697" i="15"/>
  <c r="D596" i="15"/>
  <c r="E596" i="15"/>
  <c r="E3796" i="15"/>
  <c r="D3796" i="15"/>
  <c r="A3697" i="15"/>
  <c r="E3596" i="15"/>
  <c r="D3596" i="15"/>
  <c r="A1897" i="15"/>
  <c r="D1796" i="15"/>
  <c r="E1796" i="15"/>
  <c r="A2997" i="15"/>
  <c r="E2896" i="15"/>
  <c r="D2896" i="15"/>
  <c r="A1597" i="15"/>
  <c r="D1496" i="15"/>
  <c r="E1496" i="15"/>
  <c r="A2097" i="15"/>
  <c r="D1996" i="15"/>
  <c r="E1996" i="15"/>
  <c r="A1197" i="15"/>
  <c r="D1096" i="15"/>
  <c r="E1096" i="15"/>
  <c r="A3597" i="15"/>
  <c r="D3496" i="15"/>
  <c r="E3496" i="15"/>
  <c r="A2397" i="15"/>
  <c r="D2296" i="15"/>
  <c r="E2296" i="15"/>
  <c r="A3097" i="15"/>
  <c r="D2996" i="15"/>
  <c r="E2996" i="15"/>
  <c r="A2797" i="15"/>
  <c r="E2696" i="15"/>
  <c r="D2696" i="15"/>
  <c r="A3497" i="15"/>
  <c r="E3396" i="15"/>
  <c r="D3396" i="15"/>
  <c r="A97" i="15"/>
  <c r="A197" i="15"/>
  <c r="D96" i="15"/>
  <c r="E96" i="15"/>
  <c r="A3297" i="15"/>
  <c r="E3196" i="15"/>
  <c r="D3196" i="15"/>
  <c r="A2497" i="15"/>
  <c r="D2396" i="15"/>
  <c r="E2396" i="15"/>
  <c r="A2297" i="15"/>
  <c r="D2196" i="15"/>
  <c r="E2196" i="15"/>
  <c r="A2697" i="15"/>
  <c r="D2596" i="15"/>
  <c r="E2596" i="15"/>
  <c r="A3397" i="15"/>
  <c r="E3296" i="15"/>
  <c r="D3296" i="15"/>
  <c r="A397" i="15"/>
  <c r="D296" i="15"/>
  <c r="E296" i="15"/>
  <c r="A1997" i="15"/>
  <c r="D1896" i="15"/>
  <c r="E1896" i="15"/>
  <c r="A497" i="15"/>
  <c r="D396" i="15"/>
  <c r="E396" i="15"/>
  <c r="A3797" i="15"/>
  <c r="D3696" i="15"/>
  <c r="E3696" i="15"/>
  <c r="A597" i="15"/>
  <c r="D496" i="15"/>
  <c r="E496" i="15"/>
  <c r="A1797" i="15"/>
  <c r="D1696" i="15"/>
  <c r="E1696" i="15"/>
  <c r="B97" i="15" l="1"/>
  <c r="B197" i="15"/>
  <c r="B298" i="15" s="1"/>
  <c r="B399" i="15" s="1"/>
  <c r="B500" i="15" s="1"/>
  <c r="B601" i="15" s="1"/>
  <c r="B702" i="15" s="1"/>
  <c r="B803" i="15" s="1"/>
  <c r="B904" i="15" s="1"/>
  <c r="B1005" i="15" s="1"/>
  <c r="B1106" i="15" s="1"/>
  <c r="B1207" i="15" s="1"/>
  <c r="B1308" i="15" s="1"/>
  <c r="B1409" i="15" s="1"/>
  <c r="B1510" i="15" s="1"/>
  <c r="B1611" i="15" s="1"/>
  <c r="B1712" i="15" s="1"/>
  <c r="B1813" i="15" s="1"/>
  <c r="B1914" i="15" s="1"/>
  <c r="B2015" i="15" s="1"/>
  <c r="B2116" i="15" s="1"/>
  <c r="B2217" i="15" s="1"/>
  <c r="B2318" i="15" s="1"/>
  <c r="B2419" i="15" s="1"/>
  <c r="B2520" i="15" s="1"/>
  <c r="B2621" i="15" s="1"/>
  <c r="B2722" i="15" s="1"/>
  <c r="B2823" i="15" s="1"/>
  <c r="B2924" i="15" s="1"/>
  <c r="B3025" i="15" s="1"/>
  <c r="B3126" i="15" s="1"/>
  <c r="B3227" i="15" s="1"/>
  <c r="B3328" i="15" s="1"/>
  <c r="B3429" i="15" s="1"/>
  <c r="B3530" i="15" s="1"/>
  <c r="B3631" i="15" s="1"/>
  <c r="B3732" i="15" s="1"/>
  <c r="B3833" i="15" s="1"/>
  <c r="A2898" i="15"/>
  <c r="D2797" i="15"/>
  <c r="E2797" i="15"/>
  <c r="A1298" i="15"/>
  <c r="D1197" i="15"/>
  <c r="E1197" i="15"/>
  <c r="A1998" i="15"/>
  <c r="D1897" i="15"/>
  <c r="E1897" i="15"/>
  <c r="E3797" i="15"/>
  <c r="D3797" i="15"/>
  <c r="A3498" i="15"/>
  <c r="E3397" i="15"/>
  <c r="D3397" i="15"/>
  <c r="A3398" i="15"/>
  <c r="E3297" i="15"/>
  <c r="D3297" i="15"/>
  <c r="A2998" i="15"/>
  <c r="E2897" i="15"/>
  <c r="D2897" i="15"/>
  <c r="A2698" i="15"/>
  <c r="D2597" i="15"/>
  <c r="E2597" i="15"/>
  <c r="A1198" i="15"/>
  <c r="D1097" i="15"/>
  <c r="E1097" i="15"/>
  <c r="A598" i="15"/>
  <c r="D497" i="15"/>
  <c r="E497" i="15"/>
  <c r="A2798" i="15"/>
  <c r="D2697" i="15"/>
  <c r="E2697" i="15"/>
  <c r="A298" i="15"/>
  <c r="D197" i="15"/>
  <c r="E197" i="15"/>
  <c r="A3298" i="15"/>
  <c r="E3197" i="15"/>
  <c r="D3197" i="15"/>
  <c r="A1798" i="15"/>
  <c r="D1697" i="15"/>
  <c r="E1697" i="15"/>
  <c r="A1098" i="15"/>
  <c r="D997" i="15"/>
  <c r="E997" i="15"/>
  <c r="A98" i="15"/>
  <c r="A198" i="15"/>
  <c r="D97" i="15"/>
  <c r="E97" i="15"/>
  <c r="A2498" i="15"/>
  <c r="D2397" i="15"/>
  <c r="E2397" i="15"/>
  <c r="A1698" i="15"/>
  <c r="D1597" i="15"/>
  <c r="E1597" i="15"/>
  <c r="A1898" i="15"/>
  <c r="D1797" i="15"/>
  <c r="E1797" i="15"/>
  <c r="A2098" i="15"/>
  <c r="D1997" i="15"/>
  <c r="E1997" i="15"/>
  <c r="A2398" i="15"/>
  <c r="D2297" i="15"/>
  <c r="E2297" i="15"/>
  <c r="A798" i="15"/>
  <c r="D697" i="15"/>
  <c r="E697" i="15"/>
  <c r="A998" i="15"/>
  <c r="D897" i="15"/>
  <c r="E897" i="15"/>
  <c r="A1598" i="15"/>
  <c r="D1497" i="15"/>
  <c r="E1497" i="15"/>
  <c r="A1498" i="15"/>
  <c r="D1397" i="15"/>
  <c r="E1397" i="15"/>
  <c r="A3198" i="15"/>
  <c r="E3097" i="15"/>
  <c r="D3097" i="15"/>
  <c r="A3598" i="15"/>
  <c r="E3497" i="15"/>
  <c r="D3497" i="15"/>
  <c r="A3698" i="15"/>
  <c r="D3597" i="15"/>
  <c r="E3597" i="15"/>
  <c r="A3098" i="15"/>
  <c r="D2997" i="15"/>
  <c r="E2997" i="15"/>
  <c r="A2198" i="15"/>
  <c r="D2097" i="15"/>
  <c r="E2097" i="15"/>
  <c r="A3798" i="15"/>
  <c r="E3697" i="15"/>
  <c r="D3697" i="15"/>
  <c r="A698" i="15"/>
  <c r="D597" i="15"/>
  <c r="E597" i="15"/>
  <c r="A498" i="15"/>
  <c r="D397" i="15"/>
  <c r="E397" i="15"/>
  <c r="A2598" i="15"/>
  <c r="D2497" i="15"/>
  <c r="E2497" i="15"/>
  <c r="A2298" i="15"/>
  <c r="D2197" i="15"/>
  <c r="E2197" i="15"/>
  <c r="A898" i="15"/>
  <c r="D797" i="15"/>
  <c r="E797" i="15"/>
  <c r="A1398" i="15"/>
  <c r="D1297" i="15"/>
  <c r="E1297" i="15"/>
  <c r="A398" i="15"/>
  <c r="D297" i="15"/>
  <c r="E297" i="15"/>
  <c r="B98" i="15" l="1"/>
  <c r="B198" i="15"/>
  <c r="B299" i="15" s="1"/>
  <c r="B400" i="15" s="1"/>
  <c r="B501" i="15" s="1"/>
  <c r="B602" i="15" s="1"/>
  <c r="B703" i="15" s="1"/>
  <c r="B804" i="15" s="1"/>
  <c r="B905" i="15" s="1"/>
  <c r="B1006" i="15" s="1"/>
  <c r="B1107" i="15" s="1"/>
  <c r="B1208" i="15" s="1"/>
  <c r="B1309" i="15" s="1"/>
  <c r="B1410" i="15" s="1"/>
  <c r="B1511" i="15" s="1"/>
  <c r="B1612" i="15" s="1"/>
  <c r="B1713" i="15" s="1"/>
  <c r="B1814" i="15" s="1"/>
  <c r="B1915" i="15" s="1"/>
  <c r="B2016" i="15" s="1"/>
  <c r="B2117" i="15" s="1"/>
  <c r="B2218" i="15" s="1"/>
  <c r="B2319" i="15" s="1"/>
  <c r="B2420" i="15" s="1"/>
  <c r="B2521" i="15" s="1"/>
  <c r="B2622" i="15" s="1"/>
  <c r="B2723" i="15" s="1"/>
  <c r="B2824" i="15" s="1"/>
  <c r="B2925" i="15" s="1"/>
  <c r="B3026" i="15" s="1"/>
  <c r="B3127" i="15" s="1"/>
  <c r="B3228" i="15" s="1"/>
  <c r="B3329" i="15" s="1"/>
  <c r="B3430" i="15" s="1"/>
  <c r="B3531" i="15" s="1"/>
  <c r="B3632" i="15" s="1"/>
  <c r="B3733" i="15" s="1"/>
  <c r="B3834" i="15" s="1"/>
  <c r="A999" i="15"/>
  <c r="D898" i="15"/>
  <c r="E898" i="15"/>
  <c r="A1699" i="15"/>
  <c r="D1598" i="15"/>
  <c r="E1598" i="15"/>
  <c r="A2199" i="15"/>
  <c r="D2098" i="15"/>
  <c r="E2098" i="15"/>
  <c r="A99" i="15"/>
  <c r="A199" i="15"/>
  <c r="D98" i="15"/>
  <c r="E98" i="15"/>
  <c r="A399" i="15"/>
  <c r="D298" i="15"/>
  <c r="E298" i="15"/>
  <c r="A2799" i="15"/>
  <c r="D2698" i="15"/>
  <c r="E2698" i="15"/>
  <c r="A799" i="15"/>
  <c r="D698" i="15"/>
  <c r="E698" i="15"/>
  <c r="A3799" i="15"/>
  <c r="D3698" i="15"/>
  <c r="E3698" i="15"/>
  <c r="A299" i="15"/>
  <c r="D198" i="15"/>
  <c r="E198" i="15"/>
  <c r="A2399" i="15"/>
  <c r="D2298" i="15"/>
  <c r="E2298" i="15"/>
  <c r="E3798" i="15"/>
  <c r="D3798" i="15"/>
  <c r="A3699" i="15"/>
  <c r="E3598" i="15"/>
  <c r="D3598" i="15"/>
  <c r="A1099" i="15"/>
  <c r="D998" i="15"/>
  <c r="E998" i="15"/>
  <c r="A1999" i="15"/>
  <c r="D1898" i="15"/>
  <c r="E1898" i="15"/>
  <c r="A2099" i="15"/>
  <c r="D1998" i="15"/>
  <c r="E1998" i="15"/>
  <c r="A1299" i="15"/>
  <c r="D1198" i="15"/>
  <c r="E1198" i="15"/>
  <c r="A1199" i="15"/>
  <c r="D1098" i="15"/>
  <c r="E1098" i="15"/>
  <c r="A2899" i="15"/>
  <c r="E2798" i="15"/>
  <c r="D2798" i="15"/>
  <c r="A3099" i="15"/>
  <c r="D2998" i="15"/>
  <c r="E2998" i="15"/>
  <c r="A3599" i="15"/>
  <c r="E3498" i="15"/>
  <c r="D3498" i="15"/>
  <c r="A499" i="15"/>
  <c r="D398" i="15"/>
  <c r="E398" i="15"/>
  <c r="A2699" i="15"/>
  <c r="E2598" i="15"/>
  <c r="D2598" i="15"/>
  <c r="A2299" i="15"/>
  <c r="D2198" i="15"/>
  <c r="E2198" i="15"/>
  <c r="A3299" i="15"/>
  <c r="E3198" i="15"/>
  <c r="D3198" i="15"/>
  <c r="A899" i="15"/>
  <c r="D798" i="15"/>
  <c r="E798" i="15"/>
  <c r="A1799" i="15"/>
  <c r="D1698" i="15"/>
  <c r="E1698" i="15"/>
  <c r="A1399" i="15"/>
  <c r="D1298" i="15"/>
  <c r="E1298" i="15"/>
  <c r="A1899" i="15"/>
  <c r="D1798" i="15"/>
  <c r="E1798" i="15"/>
  <c r="A699" i="15"/>
  <c r="D598" i="15"/>
  <c r="E598" i="15"/>
  <c r="A3499" i="15"/>
  <c r="E3398" i="15"/>
  <c r="D3398" i="15"/>
  <c r="A3399" i="15"/>
  <c r="E3298" i="15"/>
  <c r="D3298" i="15"/>
  <c r="A1499" i="15"/>
  <c r="D1398" i="15"/>
  <c r="E1398" i="15"/>
  <c r="A599" i="15"/>
  <c r="D498" i="15"/>
  <c r="E498" i="15"/>
  <c r="A3199" i="15"/>
  <c r="D3098" i="15"/>
  <c r="E3098" i="15"/>
  <c r="A1599" i="15"/>
  <c r="D1498" i="15"/>
  <c r="E1498" i="15"/>
  <c r="A2499" i="15"/>
  <c r="D2398" i="15"/>
  <c r="E2398" i="15"/>
  <c r="A2599" i="15"/>
  <c r="D2498" i="15"/>
  <c r="E2498" i="15"/>
  <c r="A2999" i="15"/>
  <c r="E2898" i="15"/>
  <c r="D2898" i="15"/>
  <c r="B99" i="15" l="1"/>
  <c r="B199" i="15"/>
  <c r="B300" i="15" s="1"/>
  <c r="B401" i="15" s="1"/>
  <c r="B502" i="15" s="1"/>
  <c r="B603" i="15" s="1"/>
  <c r="B704" i="15" s="1"/>
  <c r="B805" i="15" s="1"/>
  <c r="B906" i="15" s="1"/>
  <c r="B1007" i="15" s="1"/>
  <c r="B1108" i="15" s="1"/>
  <c r="B1209" i="15" s="1"/>
  <c r="B1310" i="15" s="1"/>
  <c r="B1411" i="15" s="1"/>
  <c r="B1512" i="15" s="1"/>
  <c r="B1613" i="15" s="1"/>
  <c r="B1714" i="15" s="1"/>
  <c r="B1815" i="15" s="1"/>
  <c r="B1916" i="15" s="1"/>
  <c r="B2017" i="15" s="1"/>
  <c r="B2118" i="15" s="1"/>
  <c r="B2219" i="15" s="1"/>
  <c r="B2320" i="15" s="1"/>
  <c r="B2421" i="15" s="1"/>
  <c r="B2522" i="15" s="1"/>
  <c r="B2623" i="15" s="1"/>
  <c r="B2724" i="15" s="1"/>
  <c r="B2825" i="15" s="1"/>
  <c r="B2926" i="15" s="1"/>
  <c r="B3027" i="15" s="1"/>
  <c r="B3128" i="15" s="1"/>
  <c r="B3229" i="15" s="1"/>
  <c r="B3330" i="15" s="1"/>
  <c r="B3431" i="15" s="1"/>
  <c r="B3532" i="15" s="1"/>
  <c r="B3633" i="15" s="1"/>
  <c r="B3734" i="15" s="1"/>
  <c r="B3835" i="15" s="1"/>
  <c r="E3799" i="15"/>
  <c r="D3799" i="15"/>
  <c r="A300" i="15"/>
  <c r="D199" i="15"/>
  <c r="E199" i="15"/>
  <c r="A3400" i="15"/>
  <c r="E3299" i="15"/>
  <c r="D3299" i="15"/>
  <c r="A3800" i="15"/>
  <c r="D3699" i="15"/>
  <c r="E3699" i="15"/>
  <c r="A900" i="15"/>
  <c r="D799" i="15"/>
  <c r="E799" i="15"/>
  <c r="A1700" i="15"/>
  <c r="D1599" i="15"/>
  <c r="E1599" i="15"/>
  <c r="A3500" i="15"/>
  <c r="E3399" i="15"/>
  <c r="D3399" i="15"/>
  <c r="A1500" i="15"/>
  <c r="D1399" i="15"/>
  <c r="E1399" i="15"/>
  <c r="A2400" i="15"/>
  <c r="D2299" i="15"/>
  <c r="E2299" i="15"/>
  <c r="A3200" i="15"/>
  <c r="D3099" i="15"/>
  <c r="E3099" i="15"/>
  <c r="A2200" i="15"/>
  <c r="D2099" i="15"/>
  <c r="E2099" i="15"/>
  <c r="A2300" i="15"/>
  <c r="D2199" i="15"/>
  <c r="E2199" i="15"/>
  <c r="A1400" i="15"/>
  <c r="D1299" i="15"/>
  <c r="E1299" i="15"/>
  <c r="A2600" i="15"/>
  <c r="D2499" i="15"/>
  <c r="E2499" i="15"/>
  <c r="A3700" i="15"/>
  <c r="E3599" i="15"/>
  <c r="D3599" i="15"/>
  <c r="A2500" i="15"/>
  <c r="D2399" i="15"/>
  <c r="E2399" i="15"/>
  <c r="A2900" i="15"/>
  <c r="E2799" i="15"/>
  <c r="D2799" i="15"/>
  <c r="A2000" i="15"/>
  <c r="D1899" i="15"/>
  <c r="E1899" i="15"/>
  <c r="A100" i="15"/>
  <c r="A200" i="15"/>
  <c r="D99" i="15"/>
  <c r="E99" i="15"/>
  <c r="A3100" i="15"/>
  <c r="D2999" i="15"/>
  <c r="E2999" i="15"/>
  <c r="A3300" i="15"/>
  <c r="E3199" i="15"/>
  <c r="D3199" i="15"/>
  <c r="A3600" i="15"/>
  <c r="E3499" i="15"/>
  <c r="D3499" i="15"/>
  <c r="A1900" i="15"/>
  <c r="D1799" i="15"/>
  <c r="E1799" i="15"/>
  <c r="A2800" i="15"/>
  <c r="D2699" i="15"/>
  <c r="E2699" i="15"/>
  <c r="A3000" i="15"/>
  <c r="D2899" i="15"/>
  <c r="E2899" i="15"/>
  <c r="A2100" i="15"/>
  <c r="D1999" i="15"/>
  <c r="E1999" i="15"/>
  <c r="A1800" i="15"/>
  <c r="D1699" i="15"/>
  <c r="E1699" i="15"/>
  <c r="A400" i="15"/>
  <c r="D299" i="15"/>
  <c r="E299" i="15"/>
  <c r="A500" i="15"/>
  <c r="D399" i="15"/>
  <c r="E399" i="15"/>
  <c r="A1600" i="15"/>
  <c r="D1499" i="15"/>
  <c r="E1499" i="15"/>
  <c r="A2700" i="15"/>
  <c r="D2599" i="15"/>
  <c r="E2599" i="15"/>
  <c r="A700" i="15"/>
  <c r="D599" i="15"/>
  <c r="E599" i="15"/>
  <c r="A800" i="15"/>
  <c r="D699" i="15"/>
  <c r="E699" i="15"/>
  <c r="A1000" i="15"/>
  <c r="D899" i="15"/>
  <c r="E899" i="15"/>
  <c r="A600" i="15"/>
  <c r="D499" i="15"/>
  <c r="E499" i="15"/>
  <c r="A1300" i="15"/>
  <c r="D1199" i="15"/>
  <c r="E1199" i="15"/>
  <c r="A1200" i="15"/>
  <c r="D1099" i="15"/>
  <c r="E1099" i="15"/>
  <c r="A1100" i="15"/>
  <c r="D999" i="15"/>
  <c r="E999" i="15"/>
  <c r="B100" i="15" l="1"/>
  <c r="B200" i="15"/>
  <c r="B301" i="15" s="1"/>
  <c r="B402" i="15" s="1"/>
  <c r="B503" i="15" s="1"/>
  <c r="B604" i="15" s="1"/>
  <c r="B705" i="15" s="1"/>
  <c r="B806" i="15" s="1"/>
  <c r="B907" i="15" s="1"/>
  <c r="B1008" i="15" s="1"/>
  <c r="B1109" i="15" s="1"/>
  <c r="B1210" i="15" s="1"/>
  <c r="B1311" i="15" s="1"/>
  <c r="B1412" i="15" s="1"/>
  <c r="B1513" i="15" s="1"/>
  <c r="B1614" i="15" s="1"/>
  <c r="B1715" i="15" s="1"/>
  <c r="B1816" i="15" s="1"/>
  <c r="B1917" i="15" s="1"/>
  <c r="B2018" i="15" s="1"/>
  <c r="B2119" i="15" s="1"/>
  <c r="B2220" i="15" s="1"/>
  <c r="B2321" i="15" s="1"/>
  <c r="B2422" i="15" s="1"/>
  <c r="B2523" i="15" s="1"/>
  <c r="B2624" i="15" s="1"/>
  <c r="B2725" i="15" s="1"/>
  <c r="B2826" i="15" s="1"/>
  <c r="B2927" i="15" s="1"/>
  <c r="B3028" i="15" s="1"/>
  <c r="B3129" i="15" s="1"/>
  <c r="B3230" i="15" s="1"/>
  <c r="B3331" i="15" s="1"/>
  <c r="B3432" i="15" s="1"/>
  <c r="B3533" i="15" s="1"/>
  <c r="B3634" i="15" s="1"/>
  <c r="B3735" i="15" s="1"/>
  <c r="B3836" i="15" s="1"/>
  <c r="A3001" i="15"/>
  <c r="D2900" i="15"/>
  <c r="E2900" i="15"/>
  <c r="A1501" i="15"/>
  <c r="D1400" i="15"/>
  <c r="E1400" i="15"/>
  <c r="A2501" i="15"/>
  <c r="D2400" i="15"/>
  <c r="E2400" i="15"/>
  <c r="A1001" i="15"/>
  <c r="D900" i="15"/>
  <c r="E900" i="15"/>
  <c r="A1401" i="15"/>
  <c r="D1300" i="15"/>
  <c r="E1300" i="15"/>
  <c r="A2901" i="15"/>
  <c r="E2800" i="15"/>
  <c r="D2800" i="15"/>
  <c r="A3201" i="15"/>
  <c r="E3100" i="15"/>
  <c r="D3100" i="15"/>
  <c r="A2601" i="15"/>
  <c r="D2500" i="15"/>
  <c r="E2500" i="15"/>
  <c r="A2401" i="15"/>
  <c r="D2300" i="15"/>
  <c r="E2300" i="15"/>
  <c r="A1601" i="15"/>
  <c r="D1500" i="15"/>
  <c r="E1500" i="15"/>
  <c r="E3800" i="15"/>
  <c r="D3800" i="15"/>
  <c r="A701" i="15"/>
  <c r="D600" i="15"/>
  <c r="E600" i="15"/>
  <c r="A2801" i="15"/>
  <c r="D2700" i="15"/>
  <c r="E2700" i="15"/>
  <c r="A1901" i="15"/>
  <c r="D1800" i="15"/>
  <c r="E1800" i="15"/>
  <c r="A2001" i="15"/>
  <c r="D1900" i="15"/>
  <c r="E1900" i="15"/>
  <c r="A301" i="15"/>
  <c r="D200" i="15"/>
  <c r="E200" i="15"/>
  <c r="A101" i="15"/>
  <c r="A201" i="15"/>
  <c r="D100" i="15"/>
  <c r="E100" i="15"/>
  <c r="A3801" i="15"/>
  <c r="E3700" i="15"/>
  <c r="D3700" i="15"/>
  <c r="A2301" i="15"/>
  <c r="D2200" i="15"/>
  <c r="E2200" i="15"/>
  <c r="A3601" i="15"/>
  <c r="E3500" i="15"/>
  <c r="D3500" i="15"/>
  <c r="A3501" i="15"/>
  <c r="E3400" i="15"/>
  <c r="D3400" i="15"/>
  <c r="A801" i="15"/>
  <c r="D700" i="15"/>
  <c r="E700" i="15"/>
  <c r="A1201" i="15"/>
  <c r="D1100" i="15"/>
  <c r="E1100" i="15"/>
  <c r="A1101" i="15"/>
  <c r="D1000" i="15"/>
  <c r="E1000" i="15"/>
  <c r="A1701" i="15"/>
  <c r="D1600" i="15"/>
  <c r="E1600" i="15"/>
  <c r="A2201" i="15"/>
  <c r="D2100" i="15"/>
  <c r="E2100" i="15"/>
  <c r="A3701" i="15"/>
  <c r="D3600" i="15"/>
  <c r="E3600" i="15"/>
  <c r="A501" i="15"/>
  <c r="D400" i="15"/>
  <c r="E400" i="15"/>
  <c r="A2101" i="15"/>
  <c r="D2000" i="15"/>
  <c r="E2000" i="15"/>
  <c r="A2701" i="15"/>
  <c r="E2600" i="15"/>
  <c r="D2600" i="15"/>
  <c r="A3301" i="15"/>
  <c r="E3200" i="15"/>
  <c r="D3200" i="15"/>
  <c r="A1801" i="15"/>
  <c r="D1700" i="15"/>
  <c r="E1700" i="15"/>
  <c r="A401" i="15"/>
  <c r="D300" i="15"/>
  <c r="E300" i="15"/>
  <c r="A1301" i="15"/>
  <c r="D1200" i="15"/>
  <c r="E1200" i="15"/>
  <c r="A901" i="15"/>
  <c r="D800" i="15"/>
  <c r="E800" i="15"/>
  <c r="A601" i="15"/>
  <c r="D500" i="15"/>
  <c r="E500" i="15"/>
  <c r="A3101" i="15"/>
  <c r="E3000" i="15"/>
  <c r="D3000" i="15"/>
  <c r="A3401" i="15"/>
  <c r="D3300" i="15"/>
  <c r="E3300" i="15"/>
  <c r="B101" i="15" l="1"/>
  <c r="B201" i="15"/>
  <c r="B302" i="15" s="1"/>
  <c r="B403" i="15" s="1"/>
  <c r="B504" i="15" s="1"/>
  <c r="B605" i="15" s="1"/>
  <c r="B706" i="15" s="1"/>
  <c r="B807" i="15" s="1"/>
  <c r="B908" i="15" s="1"/>
  <c r="B1009" i="15" s="1"/>
  <c r="B1110" i="15" s="1"/>
  <c r="B1211" i="15" s="1"/>
  <c r="B1312" i="15" s="1"/>
  <c r="B1413" i="15" s="1"/>
  <c r="B1514" i="15" s="1"/>
  <c r="B1615" i="15" s="1"/>
  <c r="B1716" i="15" s="1"/>
  <c r="B1817" i="15" s="1"/>
  <c r="B1918" i="15" s="1"/>
  <c r="B2019" i="15" s="1"/>
  <c r="B2120" i="15" s="1"/>
  <c r="B2221" i="15" s="1"/>
  <c r="B2322" i="15" s="1"/>
  <c r="B2423" i="15" s="1"/>
  <c r="B2524" i="15" s="1"/>
  <c r="B2625" i="15" s="1"/>
  <c r="B2726" i="15" s="1"/>
  <c r="B2827" i="15" s="1"/>
  <c r="B2928" i="15" s="1"/>
  <c r="B3029" i="15" s="1"/>
  <c r="B3130" i="15" s="1"/>
  <c r="B3231" i="15" s="1"/>
  <c r="B3332" i="15" s="1"/>
  <c r="B3433" i="15" s="1"/>
  <c r="B3534" i="15" s="1"/>
  <c r="B3635" i="15" s="1"/>
  <c r="B3736" i="15" s="1"/>
  <c r="B3837" i="15" s="1"/>
  <c r="A402" i="15"/>
  <c r="D301" i="15"/>
  <c r="E301" i="15"/>
  <c r="A802" i="15"/>
  <c r="D701" i="15"/>
  <c r="E701" i="15"/>
  <c r="A1902" i="15"/>
  <c r="D1801" i="15"/>
  <c r="E1801" i="15"/>
  <c r="A3702" i="15"/>
  <c r="E3601" i="15"/>
  <c r="D3601" i="15"/>
  <c r="A1102" i="15"/>
  <c r="D1001" i="15"/>
  <c r="E1001" i="15"/>
  <c r="A2902" i="15"/>
  <c r="E2801" i="15"/>
  <c r="D2801" i="15"/>
  <c r="A702" i="15"/>
  <c r="D601" i="15"/>
  <c r="E601" i="15"/>
  <c r="A1202" i="15"/>
  <c r="D1101" i="15"/>
  <c r="E1101" i="15"/>
  <c r="A2702" i="15"/>
  <c r="D2601" i="15"/>
  <c r="E2601" i="15"/>
  <c r="A1002" i="15"/>
  <c r="D901" i="15"/>
  <c r="E901" i="15"/>
  <c r="A3402" i="15"/>
  <c r="E3301" i="15"/>
  <c r="D3301" i="15"/>
  <c r="A3802" i="15"/>
  <c r="E3701" i="15"/>
  <c r="D3701" i="15"/>
  <c r="A1302" i="15"/>
  <c r="D1201" i="15"/>
  <c r="E1201" i="15"/>
  <c r="A2402" i="15"/>
  <c r="D2301" i="15"/>
  <c r="E2301" i="15"/>
  <c r="A3302" i="15"/>
  <c r="E3201" i="15"/>
  <c r="D3201" i="15"/>
  <c r="A2602" i="15"/>
  <c r="D2501" i="15"/>
  <c r="E2501" i="15"/>
  <c r="A602" i="15"/>
  <c r="D501" i="15"/>
  <c r="E501" i="15"/>
  <c r="A2102" i="15"/>
  <c r="D2001" i="15"/>
  <c r="E2001" i="15"/>
  <c r="A3502" i="15"/>
  <c r="E3401" i="15"/>
  <c r="D3401" i="15"/>
  <c r="A1402" i="15"/>
  <c r="D1301" i="15"/>
  <c r="E1301" i="15"/>
  <c r="A2802" i="15"/>
  <c r="E2701" i="15"/>
  <c r="D2701" i="15"/>
  <c r="A2302" i="15"/>
  <c r="D2201" i="15"/>
  <c r="E2201" i="15"/>
  <c r="A902" i="15"/>
  <c r="D801" i="15"/>
  <c r="E801" i="15"/>
  <c r="D3801" i="15"/>
  <c r="E3801" i="15"/>
  <c r="A1702" i="15"/>
  <c r="D1601" i="15"/>
  <c r="E1601" i="15"/>
  <c r="A3002" i="15"/>
  <c r="D2901" i="15"/>
  <c r="E2901" i="15"/>
  <c r="A1602" i="15"/>
  <c r="D1501" i="15"/>
  <c r="E1501" i="15"/>
  <c r="A2002" i="15"/>
  <c r="D1901" i="15"/>
  <c r="E1901" i="15"/>
  <c r="A102" i="15"/>
  <c r="A202" i="15"/>
  <c r="D101" i="15"/>
  <c r="E101" i="15"/>
  <c r="A3202" i="15"/>
  <c r="E3101" i="15"/>
  <c r="D3101" i="15"/>
  <c r="A502" i="15"/>
  <c r="D401" i="15"/>
  <c r="E401" i="15"/>
  <c r="A2202" i="15"/>
  <c r="D2101" i="15"/>
  <c r="E2101" i="15"/>
  <c r="A1802" i="15"/>
  <c r="D1701" i="15"/>
  <c r="E1701" i="15"/>
  <c r="A3602" i="15"/>
  <c r="E3501" i="15"/>
  <c r="D3501" i="15"/>
  <c r="A302" i="15"/>
  <c r="D201" i="15"/>
  <c r="E201" i="15"/>
  <c r="A2502" i="15"/>
  <c r="D2401" i="15"/>
  <c r="E2401" i="15"/>
  <c r="A1502" i="15"/>
  <c r="D1401" i="15"/>
  <c r="E1401" i="15"/>
  <c r="A3102" i="15"/>
  <c r="E3001" i="15"/>
  <c r="D3001" i="15"/>
  <c r="B102" i="15" l="1"/>
  <c r="B203" i="15" s="1"/>
  <c r="B304" i="15" s="1"/>
  <c r="B405" i="15" s="1"/>
  <c r="B506" i="15" s="1"/>
  <c r="B607" i="15" s="1"/>
  <c r="B708" i="15" s="1"/>
  <c r="B809" i="15" s="1"/>
  <c r="B910" i="15" s="1"/>
  <c r="B1011" i="15" s="1"/>
  <c r="B1112" i="15" s="1"/>
  <c r="B1213" i="15" s="1"/>
  <c r="B1314" i="15" s="1"/>
  <c r="B1415" i="15" s="1"/>
  <c r="B1516" i="15" s="1"/>
  <c r="B1617" i="15" s="1"/>
  <c r="B1718" i="15" s="1"/>
  <c r="B1819" i="15" s="1"/>
  <c r="B1920" i="15" s="1"/>
  <c r="B2021" i="15" s="1"/>
  <c r="B2122" i="15" s="1"/>
  <c r="B2223" i="15" s="1"/>
  <c r="B2324" i="15" s="1"/>
  <c r="B2425" i="15" s="1"/>
  <c r="B2526" i="15" s="1"/>
  <c r="B2627" i="15" s="1"/>
  <c r="B2728" i="15" s="1"/>
  <c r="B2829" i="15" s="1"/>
  <c r="B2930" i="15" s="1"/>
  <c r="B3031" i="15" s="1"/>
  <c r="B3132" i="15" s="1"/>
  <c r="B3233" i="15" s="1"/>
  <c r="B3334" i="15" s="1"/>
  <c r="B3435" i="15" s="1"/>
  <c r="B3536" i="15" s="1"/>
  <c r="B3637" i="15" s="1"/>
  <c r="B3738" i="15" s="1"/>
  <c r="B3839" i="15" s="1"/>
  <c r="B202" i="15"/>
  <c r="B303" i="15" s="1"/>
  <c r="B404" i="15" s="1"/>
  <c r="B505" i="15" s="1"/>
  <c r="B606" i="15" s="1"/>
  <c r="B707" i="15" s="1"/>
  <c r="B808" i="15" s="1"/>
  <c r="B909" i="15" s="1"/>
  <c r="B1010" i="15" s="1"/>
  <c r="B1111" i="15" s="1"/>
  <c r="B1212" i="15" s="1"/>
  <c r="B1313" i="15" s="1"/>
  <c r="B1414" i="15" s="1"/>
  <c r="B1515" i="15" s="1"/>
  <c r="B1616" i="15" s="1"/>
  <c r="B1717" i="15" s="1"/>
  <c r="B1818" i="15" s="1"/>
  <c r="B1919" i="15" s="1"/>
  <c r="B2020" i="15" s="1"/>
  <c r="B2121" i="15" s="1"/>
  <c r="B2222" i="15" s="1"/>
  <c r="B2323" i="15" s="1"/>
  <c r="B2424" i="15" s="1"/>
  <c r="B2525" i="15" s="1"/>
  <c r="B2626" i="15" s="1"/>
  <c r="B2727" i="15" s="1"/>
  <c r="B2828" i="15" s="1"/>
  <c r="B2929" i="15" s="1"/>
  <c r="B3030" i="15" s="1"/>
  <c r="B3131" i="15" s="1"/>
  <c r="B3232" i="15" s="1"/>
  <c r="B3333" i="15" s="1"/>
  <c r="B3434" i="15" s="1"/>
  <c r="B3535" i="15" s="1"/>
  <c r="B3636" i="15" s="1"/>
  <c r="B3737" i="15" s="1"/>
  <c r="B3838" i="15" s="1"/>
  <c r="A203" i="15"/>
  <c r="D102" i="15"/>
  <c r="E102" i="15"/>
  <c r="A2303" i="15"/>
  <c r="E2202" i="15"/>
  <c r="D2202" i="15"/>
  <c r="A1303" i="15"/>
  <c r="D1202" i="15"/>
  <c r="E1202" i="15"/>
  <c r="A2103" i="15"/>
  <c r="D2002" i="15"/>
  <c r="E2002" i="15"/>
  <c r="A403" i="15"/>
  <c r="D302" i="15"/>
  <c r="E302" i="15"/>
  <c r="A603" i="15"/>
  <c r="D502" i="15"/>
  <c r="E502" i="15"/>
  <c r="A1003" i="15"/>
  <c r="D902" i="15"/>
  <c r="E902" i="15"/>
  <c r="A3603" i="15"/>
  <c r="E3502" i="15"/>
  <c r="D3502" i="15"/>
  <c r="A3403" i="15"/>
  <c r="E3302" i="15"/>
  <c r="D3302" i="15"/>
  <c r="A3503" i="15"/>
  <c r="E3402" i="15"/>
  <c r="D3402" i="15"/>
  <c r="A803" i="15"/>
  <c r="D702" i="15"/>
  <c r="E702" i="15"/>
  <c r="A2003" i="15"/>
  <c r="D1902" i="15"/>
  <c r="E1902" i="15"/>
  <c r="A1803" i="15"/>
  <c r="D1702" i="15"/>
  <c r="E1702" i="15"/>
  <c r="A1503" i="15"/>
  <c r="D1402" i="15"/>
  <c r="E1402" i="15"/>
  <c r="D3802" i="15"/>
  <c r="E3802" i="15"/>
  <c r="A1703" i="15"/>
  <c r="D1602" i="15"/>
  <c r="E1602" i="15"/>
  <c r="A3203" i="15"/>
  <c r="E3102" i="15"/>
  <c r="D3102" i="15"/>
  <c r="A3703" i="15"/>
  <c r="E3602" i="15"/>
  <c r="D3602" i="15"/>
  <c r="A3303" i="15"/>
  <c r="E3202" i="15"/>
  <c r="D3202" i="15"/>
  <c r="A2403" i="15"/>
  <c r="D2302" i="15"/>
  <c r="E2302" i="15"/>
  <c r="A2203" i="15"/>
  <c r="E2102" i="15"/>
  <c r="D2102" i="15"/>
  <c r="A2503" i="15"/>
  <c r="D2402" i="15"/>
  <c r="E2402" i="15"/>
  <c r="A1103" i="15"/>
  <c r="D1002" i="15"/>
  <c r="E1002" i="15"/>
  <c r="A3003" i="15"/>
  <c r="D2902" i="15"/>
  <c r="E2902" i="15"/>
  <c r="A903" i="15"/>
  <c r="D802" i="15"/>
  <c r="E802" i="15"/>
  <c r="A3103" i="15"/>
  <c r="E3002" i="15"/>
  <c r="D3002" i="15"/>
  <c r="A2603" i="15"/>
  <c r="D2502" i="15"/>
  <c r="E2502" i="15"/>
  <c r="A2703" i="15"/>
  <c r="D2602" i="15"/>
  <c r="E2602" i="15"/>
  <c r="A3803" i="15"/>
  <c r="E3702" i="15"/>
  <c r="D3702" i="15"/>
  <c r="A1603" i="15"/>
  <c r="D1502" i="15"/>
  <c r="E1502" i="15"/>
  <c r="A1903" i="15"/>
  <c r="D1802" i="15"/>
  <c r="E1802" i="15"/>
  <c r="A303" i="15"/>
  <c r="D202" i="15"/>
  <c r="E202" i="15"/>
  <c r="A2903" i="15"/>
  <c r="D2802" i="15"/>
  <c r="E2802" i="15"/>
  <c r="A703" i="15"/>
  <c r="D602" i="15"/>
  <c r="E602" i="15"/>
  <c r="A1403" i="15"/>
  <c r="D1302" i="15"/>
  <c r="E1302" i="15"/>
  <c r="A2803" i="15"/>
  <c r="D2702" i="15"/>
  <c r="E2702" i="15"/>
  <c r="A1203" i="15"/>
  <c r="D1102" i="15"/>
  <c r="E1102" i="15"/>
  <c r="A503" i="15"/>
  <c r="D402" i="15"/>
  <c r="E402" i="15"/>
  <c r="E3803" i="15" l="1"/>
  <c r="D3803" i="15"/>
  <c r="A2104" i="15"/>
  <c r="D2003" i="15"/>
  <c r="E2003" i="15"/>
  <c r="A3704" i="15"/>
  <c r="E3603" i="15"/>
  <c r="D3603" i="15"/>
  <c r="A2204" i="15"/>
  <c r="D2103" i="15"/>
  <c r="E2103" i="15"/>
  <c r="A2904" i="15"/>
  <c r="E2803" i="15"/>
  <c r="D2803" i="15"/>
  <c r="A404" i="15"/>
  <c r="D303" i="15"/>
  <c r="E303" i="15"/>
  <c r="A2804" i="15"/>
  <c r="D2703" i="15"/>
  <c r="E2703" i="15"/>
  <c r="A3104" i="15"/>
  <c r="E3003" i="15"/>
  <c r="D3003" i="15"/>
  <c r="A2504" i="15"/>
  <c r="D2403" i="15"/>
  <c r="E2403" i="15"/>
  <c r="A1804" i="15"/>
  <c r="D1703" i="15"/>
  <c r="E1703" i="15"/>
  <c r="A904" i="15"/>
  <c r="D803" i="15"/>
  <c r="E803" i="15"/>
  <c r="A1104" i="15"/>
  <c r="D1003" i="15"/>
  <c r="E1003" i="15"/>
  <c r="A1404" i="15"/>
  <c r="D1303" i="15"/>
  <c r="E1303" i="15"/>
  <c r="A3004" i="15"/>
  <c r="D2903" i="15"/>
  <c r="E2903" i="15"/>
  <c r="A1504" i="15"/>
  <c r="D1403" i="15"/>
  <c r="E1403" i="15"/>
  <c r="A2004" i="15"/>
  <c r="D1903" i="15"/>
  <c r="E1903" i="15"/>
  <c r="A2704" i="15"/>
  <c r="D2603" i="15"/>
  <c r="E2603" i="15"/>
  <c r="A1204" i="15"/>
  <c r="D1103" i="15"/>
  <c r="E1103" i="15"/>
  <c r="A3404" i="15"/>
  <c r="E3303" i="15"/>
  <c r="D3303" i="15"/>
  <c r="A1004" i="15"/>
  <c r="D903" i="15"/>
  <c r="E903" i="15"/>
  <c r="A2304" i="15"/>
  <c r="D2203" i="15"/>
  <c r="E2203" i="15"/>
  <c r="A1604" i="15"/>
  <c r="D1503" i="15"/>
  <c r="E1503" i="15"/>
  <c r="A3604" i="15"/>
  <c r="E3503" i="15"/>
  <c r="D3503" i="15"/>
  <c r="A704" i="15"/>
  <c r="D603" i="15"/>
  <c r="E603" i="15"/>
  <c r="A2404" i="15"/>
  <c r="D2303" i="15"/>
  <c r="E2303" i="15"/>
  <c r="A3304" i="15"/>
  <c r="D3203" i="15"/>
  <c r="E3203" i="15"/>
  <c r="A604" i="15"/>
  <c r="D503" i="15"/>
  <c r="E503" i="15"/>
  <c r="A804" i="15"/>
  <c r="D703" i="15"/>
  <c r="E703" i="15"/>
  <c r="A1704" i="15"/>
  <c r="D1603" i="15"/>
  <c r="E1603" i="15"/>
  <c r="A3204" i="15"/>
  <c r="E3103" i="15"/>
  <c r="D3103" i="15"/>
  <c r="A2604" i="15"/>
  <c r="D2503" i="15"/>
  <c r="E2503" i="15"/>
  <c r="A3804" i="15"/>
  <c r="E3703" i="15"/>
  <c r="D3703" i="15"/>
  <c r="A1304" i="15"/>
  <c r="D1203" i="15"/>
  <c r="E1203" i="15"/>
  <c r="A1904" i="15"/>
  <c r="E1803" i="15"/>
  <c r="D1803" i="15"/>
  <c r="A3504" i="15"/>
  <c r="D3403" i="15"/>
  <c r="E3403" i="15"/>
  <c r="A504" i="15"/>
  <c r="D403" i="15"/>
  <c r="E403" i="15"/>
  <c r="A304" i="15"/>
  <c r="D203" i="15"/>
  <c r="E203" i="15"/>
  <c r="A405" i="15" l="1"/>
  <c r="D304" i="15"/>
  <c r="E304" i="15"/>
  <c r="A1405" i="15"/>
  <c r="D1304" i="15"/>
  <c r="E1304" i="15"/>
  <c r="A1805" i="15"/>
  <c r="D1704" i="15"/>
  <c r="E1704" i="15"/>
  <c r="A2505" i="15"/>
  <c r="D2404" i="15"/>
  <c r="E2404" i="15"/>
  <c r="A2405" i="15"/>
  <c r="D2304" i="15"/>
  <c r="E2304" i="15"/>
  <c r="A2805" i="15"/>
  <c r="D2704" i="15"/>
  <c r="E2704" i="15"/>
  <c r="A1505" i="15"/>
  <c r="D1404" i="15"/>
  <c r="E1404" i="15"/>
  <c r="A2605" i="15"/>
  <c r="D2504" i="15"/>
  <c r="E2504" i="15"/>
  <c r="A3005" i="15"/>
  <c r="E2904" i="15"/>
  <c r="D2904" i="15"/>
  <c r="A605" i="15"/>
  <c r="D504" i="15"/>
  <c r="E504" i="15"/>
  <c r="E3804" i="15"/>
  <c r="D3804" i="15"/>
  <c r="A905" i="15"/>
  <c r="D804" i="15"/>
  <c r="E804" i="15"/>
  <c r="A805" i="15"/>
  <c r="D704" i="15"/>
  <c r="E704" i="15"/>
  <c r="A1105" i="15"/>
  <c r="D1004" i="15"/>
  <c r="E1004" i="15"/>
  <c r="A2105" i="15"/>
  <c r="D2004" i="15"/>
  <c r="E2004" i="15"/>
  <c r="A1205" i="15"/>
  <c r="D1104" i="15"/>
  <c r="E1104" i="15"/>
  <c r="A3205" i="15"/>
  <c r="D3104" i="15"/>
  <c r="E3104" i="15"/>
  <c r="A2305" i="15"/>
  <c r="D2204" i="15"/>
  <c r="E2204" i="15"/>
  <c r="A3605" i="15"/>
  <c r="D3504" i="15"/>
  <c r="E3504" i="15"/>
  <c r="A2705" i="15"/>
  <c r="D2604" i="15"/>
  <c r="E2604" i="15"/>
  <c r="A705" i="15"/>
  <c r="D604" i="15"/>
  <c r="E604" i="15"/>
  <c r="A3705" i="15"/>
  <c r="E3604" i="15"/>
  <c r="D3604" i="15"/>
  <c r="A3505" i="15"/>
  <c r="D3404" i="15"/>
  <c r="E3404" i="15"/>
  <c r="A1605" i="15"/>
  <c r="D1504" i="15"/>
  <c r="E1504" i="15"/>
  <c r="A1005" i="15"/>
  <c r="D904" i="15"/>
  <c r="E904" i="15"/>
  <c r="A2905" i="15"/>
  <c r="E2804" i="15"/>
  <c r="D2804" i="15"/>
  <c r="A3805" i="15"/>
  <c r="E3704" i="15"/>
  <c r="D3704" i="15"/>
  <c r="A2005" i="15"/>
  <c r="D1904" i="15"/>
  <c r="E1904" i="15"/>
  <c r="A3305" i="15"/>
  <c r="E3204" i="15"/>
  <c r="D3204" i="15"/>
  <c r="A3405" i="15"/>
  <c r="E3304" i="15"/>
  <c r="D3304" i="15"/>
  <c r="A1705" i="15"/>
  <c r="D1604" i="15"/>
  <c r="E1604" i="15"/>
  <c r="A1305" i="15"/>
  <c r="D1204" i="15"/>
  <c r="E1204" i="15"/>
  <c r="A3105" i="15"/>
  <c r="E3004" i="15"/>
  <c r="D3004" i="15"/>
  <c r="A1905" i="15"/>
  <c r="D1804" i="15"/>
  <c r="E1804" i="15"/>
  <c r="A505" i="15"/>
  <c r="D404" i="15"/>
  <c r="E404" i="15"/>
  <c r="A2205" i="15"/>
  <c r="D2104" i="15"/>
  <c r="E2104" i="15"/>
  <c r="A906" i="15" l="1"/>
  <c r="D805" i="15"/>
  <c r="E805" i="15"/>
  <c r="A2706" i="15"/>
  <c r="D2605" i="15"/>
  <c r="E2605" i="15"/>
  <c r="A2606" i="15"/>
  <c r="D2505" i="15"/>
  <c r="E2505" i="15"/>
  <c r="A2306" i="15"/>
  <c r="D2205" i="15"/>
  <c r="E2205" i="15"/>
  <c r="A1406" i="15"/>
  <c r="D1305" i="15"/>
  <c r="E1305" i="15"/>
  <c r="A2106" i="15"/>
  <c r="D2005" i="15"/>
  <c r="E2005" i="15"/>
  <c r="A1706" i="15"/>
  <c r="D1605" i="15"/>
  <c r="E1605" i="15"/>
  <c r="A2806" i="15"/>
  <c r="D2705" i="15"/>
  <c r="E2705" i="15"/>
  <c r="A1306" i="15"/>
  <c r="D1205" i="15"/>
  <c r="E1205" i="15"/>
  <c r="A1006" i="15"/>
  <c r="D905" i="15"/>
  <c r="E905" i="15"/>
  <c r="A806" i="15"/>
  <c r="D705" i="15"/>
  <c r="E705" i="15"/>
  <c r="A1606" i="15"/>
  <c r="D1505" i="15"/>
  <c r="E1505" i="15"/>
  <c r="A1906" i="15"/>
  <c r="D1805" i="15"/>
  <c r="E1805" i="15"/>
  <c r="A606" i="15"/>
  <c r="D505" i="15"/>
  <c r="E505" i="15"/>
  <c r="A1806" i="15"/>
  <c r="D1705" i="15"/>
  <c r="E1705" i="15"/>
  <c r="E3805" i="15"/>
  <c r="D3805" i="15"/>
  <c r="A3606" i="15"/>
  <c r="E3505" i="15"/>
  <c r="D3505" i="15"/>
  <c r="A3706" i="15"/>
  <c r="E3605" i="15"/>
  <c r="D3605" i="15"/>
  <c r="A2206" i="15"/>
  <c r="D2105" i="15"/>
  <c r="E2105" i="15"/>
  <c r="A3406" i="15"/>
  <c r="D3305" i="15"/>
  <c r="E3305" i="15"/>
  <c r="A3206" i="15"/>
  <c r="D3105" i="15"/>
  <c r="E3105" i="15"/>
  <c r="A706" i="15"/>
  <c r="D605" i="15"/>
  <c r="E605" i="15"/>
  <c r="A2906" i="15"/>
  <c r="D2805" i="15"/>
  <c r="E2805" i="15"/>
  <c r="A1506" i="15"/>
  <c r="D1405" i="15"/>
  <c r="E1405" i="15"/>
  <c r="A1106" i="15"/>
  <c r="D1005" i="15"/>
  <c r="E1005" i="15"/>
  <c r="A2006" i="15"/>
  <c r="D1905" i="15"/>
  <c r="E1905" i="15"/>
  <c r="A3506" i="15"/>
  <c r="E3405" i="15"/>
  <c r="D3405" i="15"/>
  <c r="A3006" i="15"/>
  <c r="E2905" i="15"/>
  <c r="D2905" i="15"/>
  <c r="A3806" i="15"/>
  <c r="E3705" i="15"/>
  <c r="D3705" i="15"/>
  <c r="A2406" i="15"/>
  <c r="D2305" i="15"/>
  <c r="E2305" i="15"/>
  <c r="A1206" i="15"/>
  <c r="D1105" i="15"/>
  <c r="E1105" i="15"/>
  <c r="A3306" i="15"/>
  <c r="E3205" i="15"/>
  <c r="D3205" i="15"/>
  <c r="A3106" i="15"/>
  <c r="E3005" i="15"/>
  <c r="D3005" i="15"/>
  <c r="A2506" i="15"/>
  <c r="D2405" i="15"/>
  <c r="E2405" i="15"/>
  <c r="A506" i="15"/>
  <c r="D405" i="15"/>
  <c r="E405" i="15"/>
  <c r="A3207" i="15" l="1"/>
  <c r="E3106" i="15"/>
  <c r="D3106" i="15"/>
  <c r="A1707" i="15"/>
  <c r="D1606" i="15"/>
  <c r="E1606" i="15"/>
  <c r="A2907" i="15"/>
  <c r="D2806" i="15"/>
  <c r="E2806" i="15"/>
  <c r="A2407" i="15"/>
  <c r="D2306" i="15"/>
  <c r="E2306" i="15"/>
  <c r="E3806" i="15"/>
  <c r="D3806" i="15"/>
  <c r="A1907" i="15"/>
  <c r="D1806" i="15"/>
  <c r="E1806" i="15"/>
  <c r="A907" i="15"/>
  <c r="D806" i="15"/>
  <c r="E806" i="15"/>
  <c r="A1807" i="15"/>
  <c r="D1706" i="15"/>
  <c r="E1706" i="15"/>
  <c r="A2707" i="15"/>
  <c r="D2606" i="15"/>
  <c r="E2606" i="15"/>
  <c r="A1307" i="15"/>
  <c r="D1206" i="15"/>
  <c r="E1206" i="15"/>
  <c r="A3607" i="15"/>
  <c r="D3506" i="15"/>
  <c r="E3506" i="15"/>
  <c r="A3007" i="15"/>
  <c r="E2906" i="15"/>
  <c r="D2906" i="15"/>
  <c r="A2307" i="15"/>
  <c r="D2206" i="15"/>
  <c r="E2206" i="15"/>
  <c r="A3307" i="15"/>
  <c r="E3206" i="15"/>
  <c r="D3206" i="15"/>
  <c r="A3407" i="15"/>
  <c r="D3306" i="15"/>
  <c r="E3306" i="15"/>
  <c r="A1607" i="15"/>
  <c r="D1506" i="15"/>
  <c r="E1506" i="15"/>
  <c r="A607" i="15"/>
  <c r="D506" i="15"/>
  <c r="E506" i="15"/>
  <c r="A1207" i="15"/>
  <c r="D1106" i="15"/>
  <c r="E1106" i="15"/>
  <c r="A707" i="15"/>
  <c r="D606" i="15"/>
  <c r="E606" i="15"/>
  <c r="A1107" i="15"/>
  <c r="D1006" i="15"/>
  <c r="E1006" i="15"/>
  <c r="A2207" i="15"/>
  <c r="D2106" i="15"/>
  <c r="E2106" i="15"/>
  <c r="A2807" i="15"/>
  <c r="D2706" i="15"/>
  <c r="E2706" i="15"/>
  <c r="A3507" i="15"/>
  <c r="D3406" i="15"/>
  <c r="E3406" i="15"/>
  <c r="A2607" i="15"/>
  <c r="D2506" i="15"/>
  <c r="E2506" i="15"/>
  <c r="A2507" i="15"/>
  <c r="D2406" i="15"/>
  <c r="E2406" i="15"/>
  <c r="A2107" i="15"/>
  <c r="D2006" i="15"/>
  <c r="E2006" i="15"/>
  <c r="A807" i="15"/>
  <c r="D706" i="15"/>
  <c r="E706" i="15"/>
  <c r="A3807" i="15"/>
  <c r="D3706" i="15"/>
  <c r="E3706" i="15"/>
  <c r="A3707" i="15"/>
  <c r="E3606" i="15"/>
  <c r="D3606" i="15"/>
  <c r="A3107" i="15"/>
  <c r="D3006" i="15"/>
  <c r="E3006" i="15"/>
  <c r="A2007" i="15"/>
  <c r="D1906" i="15"/>
  <c r="E1906" i="15"/>
  <c r="A1407" i="15"/>
  <c r="D1306" i="15"/>
  <c r="E1306" i="15"/>
  <c r="A1507" i="15"/>
  <c r="D1406" i="15"/>
  <c r="E1406" i="15"/>
  <c r="A1007" i="15"/>
  <c r="D906" i="15"/>
  <c r="E906" i="15"/>
  <c r="A1608" i="15" l="1"/>
  <c r="D1507" i="15"/>
  <c r="E1507" i="15"/>
  <c r="A3808" i="15"/>
  <c r="D3707" i="15"/>
  <c r="E3707" i="15"/>
  <c r="A2608" i="15"/>
  <c r="D2507" i="15"/>
  <c r="E2507" i="15"/>
  <c r="A2308" i="15"/>
  <c r="E2207" i="15"/>
  <c r="D2207" i="15"/>
  <c r="A708" i="15"/>
  <c r="D607" i="15"/>
  <c r="E607" i="15"/>
  <c r="A2408" i="15"/>
  <c r="D2307" i="15"/>
  <c r="E2307" i="15"/>
  <c r="A2808" i="15"/>
  <c r="D2707" i="15"/>
  <c r="E2707" i="15"/>
  <c r="A2508" i="15"/>
  <c r="D2407" i="15"/>
  <c r="E2407" i="15"/>
  <c r="A1508" i="15"/>
  <c r="D1407" i="15"/>
  <c r="E1407" i="15"/>
  <c r="E3807" i="15"/>
  <c r="D3807" i="15"/>
  <c r="A2708" i="15"/>
  <c r="D2607" i="15"/>
  <c r="E2607" i="15"/>
  <c r="A1208" i="15"/>
  <c r="D1107" i="15"/>
  <c r="E1107" i="15"/>
  <c r="A1708" i="15"/>
  <c r="D1607" i="15"/>
  <c r="E1607" i="15"/>
  <c r="A3108" i="15"/>
  <c r="E3007" i="15"/>
  <c r="D3007" i="15"/>
  <c r="A1908" i="15"/>
  <c r="D1807" i="15"/>
  <c r="E1807" i="15"/>
  <c r="A3008" i="15"/>
  <c r="E2907" i="15"/>
  <c r="D2907" i="15"/>
  <c r="A2108" i="15"/>
  <c r="D2007" i="15"/>
  <c r="E2007" i="15"/>
  <c r="A908" i="15"/>
  <c r="D807" i="15"/>
  <c r="E807" i="15"/>
  <c r="A3608" i="15"/>
  <c r="D3507" i="15"/>
  <c r="E3507" i="15"/>
  <c r="A808" i="15"/>
  <c r="D707" i="15"/>
  <c r="E707" i="15"/>
  <c r="A3508" i="15"/>
  <c r="D3407" i="15"/>
  <c r="E3407" i="15"/>
  <c r="A3708" i="15"/>
  <c r="D3607" i="15"/>
  <c r="E3607" i="15"/>
  <c r="A1008" i="15"/>
  <c r="D907" i="15"/>
  <c r="E907" i="15"/>
  <c r="A1808" i="15"/>
  <c r="D1707" i="15"/>
  <c r="E1707" i="15"/>
  <c r="A1108" i="15"/>
  <c r="D1007" i="15"/>
  <c r="E1007" i="15"/>
  <c r="A3208" i="15"/>
  <c r="E3107" i="15"/>
  <c r="D3107" i="15"/>
  <c r="A2208" i="15"/>
  <c r="D2107" i="15"/>
  <c r="E2107" i="15"/>
  <c r="A2908" i="15"/>
  <c r="D2807" i="15"/>
  <c r="E2807" i="15"/>
  <c r="A1308" i="15"/>
  <c r="D1207" i="15"/>
  <c r="E1207" i="15"/>
  <c r="A3408" i="15"/>
  <c r="E3307" i="15"/>
  <c r="D3307" i="15"/>
  <c r="A1408" i="15"/>
  <c r="D1307" i="15"/>
  <c r="E1307" i="15"/>
  <c r="A2008" i="15"/>
  <c r="D1907" i="15"/>
  <c r="E1907" i="15"/>
  <c r="A3308" i="15"/>
  <c r="E3207" i="15"/>
  <c r="D3207" i="15"/>
  <c r="A3409" i="15" l="1"/>
  <c r="E3308" i="15"/>
  <c r="D3308" i="15"/>
  <c r="A1409" i="15"/>
  <c r="D1308" i="15"/>
  <c r="E1308" i="15"/>
  <c r="A1209" i="15"/>
  <c r="D1108" i="15"/>
  <c r="E1108" i="15"/>
  <c r="A3609" i="15"/>
  <c r="E3508" i="15"/>
  <c r="D3508" i="15"/>
  <c r="A2209" i="15"/>
  <c r="D2108" i="15"/>
  <c r="E2108" i="15"/>
  <c r="A1809" i="15"/>
  <c r="D1708" i="15"/>
  <c r="E1708" i="15"/>
  <c r="A2609" i="15"/>
  <c r="D2508" i="15"/>
  <c r="E2508" i="15"/>
  <c r="A2409" i="15"/>
  <c r="D2308" i="15"/>
  <c r="E2308" i="15"/>
  <c r="A2109" i="15"/>
  <c r="D2008" i="15"/>
  <c r="E2008" i="15"/>
  <c r="A3009" i="15"/>
  <c r="E2908" i="15"/>
  <c r="D2908" i="15"/>
  <c r="A1909" i="15"/>
  <c r="D1808" i="15"/>
  <c r="E1808" i="15"/>
  <c r="A909" i="15"/>
  <c r="D808" i="15"/>
  <c r="E808" i="15"/>
  <c r="A3109" i="15"/>
  <c r="E3008" i="15"/>
  <c r="D3008" i="15"/>
  <c r="A1309" i="15"/>
  <c r="D1208" i="15"/>
  <c r="E1208" i="15"/>
  <c r="A2909" i="15"/>
  <c r="D2808" i="15"/>
  <c r="E2808" i="15"/>
  <c r="A2709" i="15"/>
  <c r="D2608" i="15"/>
  <c r="E2608" i="15"/>
  <c r="A2309" i="15"/>
  <c r="D2208" i="15"/>
  <c r="E2208" i="15"/>
  <c r="A3709" i="15"/>
  <c r="D3608" i="15"/>
  <c r="E3608" i="15"/>
  <c r="A2009" i="15"/>
  <c r="D1908" i="15"/>
  <c r="E1908" i="15"/>
  <c r="A2809" i="15"/>
  <c r="E2708" i="15"/>
  <c r="D2708" i="15"/>
  <c r="A2509" i="15"/>
  <c r="D2408" i="15"/>
  <c r="E2408" i="15"/>
  <c r="E3808" i="15"/>
  <c r="D3808" i="15"/>
  <c r="A3509" i="15"/>
  <c r="D3408" i="15"/>
  <c r="E3408" i="15"/>
  <c r="A3309" i="15"/>
  <c r="E3208" i="15"/>
  <c r="D3208" i="15"/>
  <c r="A3809" i="15"/>
  <c r="D3708" i="15"/>
  <c r="E3708" i="15"/>
  <c r="A1009" i="15"/>
  <c r="D908" i="15"/>
  <c r="E908" i="15"/>
  <c r="A3209" i="15"/>
  <c r="E3108" i="15"/>
  <c r="D3108" i="15"/>
  <c r="A1509" i="15"/>
  <c r="D1408" i="15"/>
  <c r="E1408" i="15"/>
  <c r="A1109" i="15"/>
  <c r="D1008" i="15"/>
  <c r="E1008" i="15"/>
  <c r="A1609" i="15"/>
  <c r="D1508" i="15"/>
  <c r="E1508" i="15"/>
  <c r="A809" i="15"/>
  <c r="D708" i="15"/>
  <c r="E708" i="15"/>
  <c r="A1709" i="15"/>
  <c r="D1608" i="15"/>
  <c r="E1608" i="15"/>
  <c r="A2810" i="15" l="1"/>
  <c r="D2709" i="15"/>
  <c r="E2709" i="15"/>
  <c r="A2510" i="15"/>
  <c r="D2409" i="15"/>
  <c r="E2409" i="15"/>
  <c r="A1810" i="15"/>
  <c r="D1709" i="15"/>
  <c r="E1709" i="15"/>
  <c r="A3410" i="15"/>
  <c r="D3309" i="15"/>
  <c r="E3309" i="15"/>
  <c r="A2110" i="15"/>
  <c r="D2009" i="15"/>
  <c r="E2009" i="15"/>
  <c r="A3010" i="15"/>
  <c r="E2909" i="15"/>
  <c r="D2909" i="15"/>
  <c r="A2010" i="15"/>
  <c r="D1909" i="15"/>
  <c r="E1909" i="15"/>
  <c r="A2710" i="15"/>
  <c r="D2609" i="15"/>
  <c r="E2609" i="15"/>
  <c r="A1310" i="15"/>
  <c r="D1209" i="15"/>
  <c r="E1209" i="15"/>
  <c r="A3710" i="15"/>
  <c r="E3609" i="15"/>
  <c r="D3609" i="15"/>
  <c r="A1610" i="15"/>
  <c r="D1509" i="15"/>
  <c r="E1509" i="15"/>
  <c r="A910" i="15"/>
  <c r="D809" i="15"/>
  <c r="E809" i="15"/>
  <c r="A3310" i="15"/>
  <c r="E3209" i="15"/>
  <c r="D3209" i="15"/>
  <c r="A3610" i="15"/>
  <c r="E3509" i="15"/>
  <c r="D3509" i="15"/>
  <c r="A3810" i="15"/>
  <c r="E3709" i="15"/>
  <c r="D3709" i="15"/>
  <c r="A1410" i="15"/>
  <c r="D1309" i="15"/>
  <c r="E1309" i="15"/>
  <c r="A3110" i="15"/>
  <c r="D3009" i="15"/>
  <c r="E3009" i="15"/>
  <c r="A1910" i="15"/>
  <c r="D1809" i="15"/>
  <c r="E1809" i="15"/>
  <c r="A1510" i="15"/>
  <c r="D1409" i="15"/>
  <c r="E1409" i="15"/>
  <c r="A1210" i="15"/>
  <c r="D1109" i="15"/>
  <c r="E1109" i="15"/>
  <c r="A1010" i="15"/>
  <c r="D909" i="15"/>
  <c r="E909" i="15"/>
  <c r="A1710" i="15"/>
  <c r="D1609" i="15"/>
  <c r="E1609" i="15"/>
  <c r="A1110" i="15"/>
  <c r="D1009" i="15"/>
  <c r="E1009" i="15"/>
  <c r="E3809" i="15"/>
  <c r="D3809" i="15"/>
  <c r="A2910" i="15"/>
  <c r="D2809" i="15"/>
  <c r="E2809" i="15"/>
  <c r="A2610" i="15"/>
  <c r="D2509" i="15"/>
  <c r="E2509" i="15"/>
  <c r="A2410" i="15"/>
  <c r="D2309" i="15"/>
  <c r="E2309" i="15"/>
  <c r="A3210" i="15"/>
  <c r="E3109" i="15"/>
  <c r="D3109" i="15"/>
  <c r="A2210" i="15"/>
  <c r="D2109" i="15"/>
  <c r="E2109" i="15"/>
  <c r="A2310" i="15"/>
  <c r="E2209" i="15"/>
  <c r="D2209" i="15"/>
  <c r="A3510" i="15"/>
  <c r="E3409" i="15"/>
  <c r="D3409" i="15"/>
  <c r="A3011" i="15" l="1"/>
  <c r="E2910" i="15"/>
  <c r="D2910" i="15"/>
  <c r="A1011" i="15"/>
  <c r="D910" i="15"/>
  <c r="E910" i="15"/>
  <c r="A1211" i="15"/>
  <c r="D1110" i="15"/>
  <c r="E1110" i="15"/>
  <c r="A1611" i="15"/>
  <c r="D1510" i="15"/>
  <c r="E1510" i="15"/>
  <c r="E3810" i="15"/>
  <c r="D3810" i="15"/>
  <c r="A1711" i="15"/>
  <c r="D1610" i="15"/>
  <c r="E1610" i="15"/>
  <c r="A2111" i="15"/>
  <c r="D2010" i="15"/>
  <c r="E2010" i="15"/>
  <c r="A1911" i="15"/>
  <c r="D1810" i="15"/>
  <c r="E1810" i="15"/>
  <c r="A1311" i="15"/>
  <c r="D1210" i="15"/>
  <c r="E1210" i="15"/>
  <c r="A3511" i="15"/>
  <c r="D3410" i="15"/>
  <c r="E3410" i="15"/>
  <c r="A1511" i="15"/>
  <c r="D1410" i="15"/>
  <c r="E1410" i="15"/>
  <c r="A1811" i="15"/>
  <c r="D1710" i="15"/>
  <c r="E1710" i="15"/>
  <c r="A2011" i="15"/>
  <c r="D1910" i="15"/>
  <c r="E1910" i="15"/>
  <c r="A3711" i="15"/>
  <c r="E3610" i="15"/>
  <c r="D3610" i="15"/>
  <c r="A3811" i="15"/>
  <c r="D3710" i="15"/>
  <c r="E3710" i="15"/>
  <c r="A3111" i="15"/>
  <c r="D3010" i="15"/>
  <c r="E3010" i="15"/>
  <c r="A2611" i="15"/>
  <c r="D2510" i="15"/>
  <c r="E2510" i="15"/>
  <c r="A2511" i="15"/>
  <c r="D2410" i="15"/>
  <c r="E2410" i="15"/>
  <c r="A2411" i="15"/>
  <c r="D2310" i="15"/>
  <c r="E2310" i="15"/>
  <c r="A2711" i="15"/>
  <c r="D2610" i="15"/>
  <c r="E2610" i="15"/>
  <c r="A2811" i="15"/>
  <c r="D2710" i="15"/>
  <c r="E2710" i="15"/>
  <c r="A3311" i="15"/>
  <c r="E3210" i="15"/>
  <c r="D3210" i="15"/>
  <c r="A3611" i="15"/>
  <c r="D3510" i="15"/>
  <c r="E3510" i="15"/>
  <c r="A2311" i="15"/>
  <c r="D2210" i="15"/>
  <c r="E2210" i="15"/>
  <c r="A1111" i="15"/>
  <c r="D1010" i="15"/>
  <c r="E1010" i="15"/>
  <c r="A3211" i="15"/>
  <c r="E3110" i="15"/>
  <c r="D3110" i="15"/>
  <c r="A3411" i="15"/>
  <c r="E3310" i="15"/>
  <c r="D3310" i="15"/>
  <c r="A1411" i="15"/>
  <c r="D1310" i="15"/>
  <c r="E1310" i="15"/>
  <c r="A2211" i="15"/>
  <c r="D2110" i="15"/>
  <c r="E2110" i="15"/>
  <c r="A2911" i="15"/>
  <c r="D2810" i="15"/>
  <c r="E2810" i="15"/>
  <c r="A2312" i="15" l="1"/>
  <c r="D2211" i="15"/>
  <c r="E2211" i="15"/>
  <c r="A1212" i="15"/>
  <c r="D1111" i="15"/>
  <c r="E1111" i="15"/>
  <c r="A2912" i="15"/>
  <c r="E2811" i="15"/>
  <c r="D2811" i="15"/>
  <c r="A2712" i="15"/>
  <c r="D2611" i="15"/>
  <c r="E2611" i="15"/>
  <c r="A2112" i="15"/>
  <c r="D2011" i="15"/>
  <c r="E2011" i="15"/>
  <c r="A1412" i="15"/>
  <c r="D1311" i="15"/>
  <c r="E1311" i="15"/>
  <c r="A1712" i="15"/>
  <c r="D1611" i="15"/>
  <c r="E1611" i="15"/>
  <c r="A1512" i="15"/>
  <c r="D1411" i="15"/>
  <c r="E1411" i="15"/>
  <c r="A2412" i="15"/>
  <c r="D2311" i="15"/>
  <c r="E2311" i="15"/>
  <c r="A2812" i="15"/>
  <c r="D2711" i="15"/>
  <c r="E2711" i="15"/>
  <c r="A3212" i="15"/>
  <c r="E3111" i="15"/>
  <c r="D3111" i="15"/>
  <c r="A1912" i="15"/>
  <c r="D1811" i="15"/>
  <c r="E1811" i="15"/>
  <c r="A2012" i="15"/>
  <c r="D1911" i="15"/>
  <c r="E1911" i="15"/>
  <c r="A1312" i="15"/>
  <c r="D1211" i="15"/>
  <c r="E1211" i="15"/>
  <c r="A3512" i="15"/>
  <c r="D3411" i="15"/>
  <c r="E3411" i="15"/>
  <c r="A3712" i="15"/>
  <c r="E3611" i="15"/>
  <c r="D3611" i="15"/>
  <c r="A2512" i="15"/>
  <c r="D2411" i="15"/>
  <c r="E2411" i="15"/>
  <c r="E3811" i="15"/>
  <c r="D3811" i="15"/>
  <c r="A1612" i="15"/>
  <c r="D1511" i="15"/>
  <c r="E1511" i="15"/>
  <c r="A2212" i="15"/>
  <c r="D2111" i="15"/>
  <c r="E2111" i="15"/>
  <c r="A1112" i="15"/>
  <c r="D1011" i="15"/>
  <c r="E1011" i="15"/>
  <c r="A3012" i="15"/>
  <c r="E2911" i="15"/>
  <c r="D2911" i="15"/>
  <c r="A3312" i="15"/>
  <c r="E3211" i="15"/>
  <c r="D3211" i="15"/>
  <c r="A3412" i="15"/>
  <c r="D3311" i="15"/>
  <c r="E3311" i="15"/>
  <c r="A2612" i="15"/>
  <c r="E2511" i="15"/>
  <c r="D2511" i="15"/>
  <c r="A3812" i="15"/>
  <c r="E3711" i="15"/>
  <c r="D3711" i="15"/>
  <c r="A3612" i="15"/>
  <c r="E3511" i="15"/>
  <c r="D3511" i="15"/>
  <c r="A1812" i="15"/>
  <c r="D1711" i="15"/>
  <c r="E1711" i="15"/>
  <c r="A3112" i="15"/>
  <c r="D3011" i="15"/>
  <c r="E3011" i="15"/>
  <c r="A2713" i="15" l="1"/>
  <c r="E2612" i="15"/>
  <c r="D2612" i="15"/>
  <c r="A1213" i="15"/>
  <c r="D1112" i="15"/>
  <c r="E1112" i="15"/>
  <c r="A3813" i="15"/>
  <c r="E3712" i="15"/>
  <c r="D3712" i="15"/>
  <c r="A2013" i="15"/>
  <c r="D1912" i="15"/>
  <c r="E1912" i="15"/>
  <c r="A1613" i="15"/>
  <c r="D1512" i="15"/>
  <c r="E1512" i="15"/>
  <c r="A2813" i="15"/>
  <c r="D2712" i="15"/>
  <c r="E2712" i="15"/>
  <c r="A1913" i="15"/>
  <c r="D1812" i="15"/>
  <c r="E1812" i="15"/>
  <c r="A3513" i="15"/>
  <c r="E3412" i="15"/>
  <c r="D3412" i="15"/>
  <c r="A2313" i="15"/>
  <c r="D2212" i="15"/>
  <c r="E2212" i="15"/>
  <c r="A3613" i="15"/>
  <c r="E3512" i="15"/>
  <c r="D3512" i="15"/>
  <c r="A3313" i="15"/>
  <c r="E3212" i="15"/>
  <c r="D3212" i="15"/>
  <c r="A1813" i="15"/>
  <c r="D1712" i="15"/>
  <c r="E1712" i="15"/>
  <c r="A3013" i="15"/>
  <c r="E2912" i="15"/>
  <c r="D2912" i="15"/>
  <c r="A3713" i="15"/>
  <c r="D3612" i="15"/>
  <c r="E3612" i="15"/>
  <c r="A3213" i="15"/>
  <c r="E3112" i="15"/>
  <c r="D3112" i="15"/>
  <c r="A1413" i="15"/>
  <c r="D1312" i="15"/>
  <c r="E1312" i="15"/>
  <c r="A2913" i="15"/>
  <c r="E2812" i="15"/>
  <c r="D2812" i="15"/>
  <c r="A1513" i="15"/>
  <c r="D1412" i="15"/>
  <c r="E1412" i="15"/>
  <c r="A1313" i="15"/>
  <c r="D1212" i="15"/>
  <c r="E1212" i="15"/>
  <c r="A3413" i="15"/>
  <c r="D3312" i="15"/>
  <c r="E3312" i="15"/>
  <c r="A1713" i="15"/>
  <c r="D1612" i="15"/>
  <c r="E1612" i="15"/>
  <c r="A3113" i="15"/>
  <c r="D3012" i="15"/>
  <c r="E3012" i="15"/>
  <c r="D3812" i="15"/>
  <c r="E3812" i="15"/>
  <c r="A2613" i="15"/>
  <c r="D2512" i="15"/>
  <c r="E2512" i="15"/>
  <c r="A2113" i="15"/>
  <c r="D2012" i="15"/>
  <c r="E2012" i="15"/>
  <c r="A2513" i="15"/>
  <c r="D2412" i="15"/>
  <c r="E2412" i="15"/>
  <c r="A2213" i="15"/>
  <c r="D2112" i="15"/>
  <c r="E2112" i="15"/>
  <c r="A2413" i="15"/>
  <c r="D2312" i="15"/>
  <c r="E2312" i="15"/>
  <c r="A1914" i="15" l="1"/>
  <c r="D1813" i="15"/>
  <c r="E1813" i="15"/>
  <c r="A1414" i="15"/>
  <c r="D1313" i="15"/>
  <c r="E1313" i="15"/>
  <c r="A3314" i="15"/>
  <c r="E3213" i="15"/>
  <c r="D3213" i="15"/>
  <c r="A3414" i="15"/>
  <c r="E3313" i="15"/>
  <c r="D3313" i="15"/>
  <c r="A2014" i="15"/>
  <c r="D1913" i="15"/>
  <c r="E1913" i="15"/>
  <c r="E3813" i="15"/>
  <c r="D3813" i="15"/>
  <c r="A1514" i="15"/>
  <c r="D1413" i="15"/>
  <c r="E1413" i="15"/>
  <c r="A3614" i="15"/>
  <c r="D3513" i="15"/>
  <c r="E3513" i="15"/>
  <c r="A2514" i="15"/>
  <c r="E2413" i="15"/>
  <c r="D2413" i="15"/>
  <c r="A3214" i="15"/>
  <c r="E3113" i="15"/>
  <c r="D3113" i="15"/>
  <c r="A1614" i="15"/>
  <c r="D1513" i="15"/>
  <c r="E1513" i="15"/>
  <c r="A3814" i="15"/>
  <c r="E3713" i="15"/>
  <c r="D3713" i="15"/>
  <c r="A3714" i="15"/>
  <c r="D3613" i="15"/>
  <c r="E3613" i="15"/>
  <c r="A2914" i="15"/>
  <c r="E2813" i="15"/>
  <c r="D2813" i="15"/>
  <c r="A1314" i="15"/>
  <c r="D1213" i="15"/>
  <c r="E1213" i="15"/>
  <c r="A2314" i="15"/>
  <c r="D2213" i="15"/>
  <c r="E2213" i="15"/>
  <c r="A2214" i="15"/>
  <c r="D2113" i="15"/>
  <c r="E2113" i="15"/>
  <c r="A3514" i="15"/>
  <c r="E3413" i="15"/>
  <c r="D3413" i="15"/>
  <c r="A2114" i="15"/>
  <c r="D2013" i="15"/>
  <c r="E2013" i="15"/>
  <c r="A2714" i="15"/>
  <c r="D2613" i="15"/>
  <c r="E2613" i="15"/>
  <c r="A2614" i="15"/>
  <c r="D2513" i="15"/>
  <c r="E2513" i="15"/>
  <c r="A1814" i="15"/>
  <c r="D1713" i="15"/>
  <c r="E1713" i="15"/>
  <c r="A3014" i="15"/>
  <c r="D2913" i="15"/>
  <c r="E2913" i="15"/>
  <c r="A3114" i="15"/>
  <c r="E3013" i="15"/>
  <c r="D3013" i="15"/>
  <c r="A2414" i="15"/>
  <c r="D2313" i="15"/>
  <c r="E2313" i="15"/>
  <c r="A1714" i="15"/>
  <c r="D1613" i="15"/>
  <c r="E1613" i="15"/>
  <c r="A2814" i="15"/>
  <c r="D2713" i="15"/>
  <c r="E2713" i="15"/>
  <c r="A2515" i="15" l="1"/>
  <c r="D2414" i="15"/>
  <c r="E2414" i="15"/>
  <c r="A2715" i="15"/>
  <c r="D2614" i="15"/>
  <c r="E2614" i="15"/>
  <c r="A2315" i="15"/>
  <c r="D2214" i="15"/>
  <c r="E2214" i="15"/>
  <c r="A3815" i="15"/>
  <c r="D3714" i="15"/>
  <c r="E3714" i="15"/>
  <c r="A2615" i="15"/>
  <c r="D2514" i="15"/>
  <c r="E2514" i="15"/>
  <c r="A3515" i="15"/>
  <c r="E3414" i="15"/>
  <c r="D3414" i="15"/>
  <c r="A3215" i="15"/>
  <c r="E3114" i="15"/>
  <c r="D3114" i="15"/>
  <c r="A2815" i="15"/>
  <c r="D2714" i="15"/>
  <c r="E2714" i="15"/>
  <c r="A2415" i="15"/>
  <c r="D2314" i="15"/>
  <c r="E2314" i="15"/>
  <c r="D3814" i="15"/>
  <c r="E3814" i="15"/>
  <c r="A3715" i="15"/>
  <c r="D3614" i="15"/>
  <c r="E3614" i="15"/>
  <c r="A3415" i="15"/>
  <c r="D3314" i="15"/>
  <c r="E3314" i="15"/>
  <c r="A2915" i="15"/>
  <c r="E2814" i="15"/>
  <c r="D2814" i="15"/>
  <c r="A3115" i="15"/>
  <c r="E3014" i="15"/>
  <c r="D3014" i="15"/>
  <c r="A2215" i="15"/>
  <c r="D2114" i="15"/>
  <c r="E2114" i="15"/>
  <c r="A1415" i="15"/>
  <c r="D1314" i="15"/>
  <c r="E1314" i="15"/>
  <c r="A1715" i="15"/>
  <c r="D1614" i="15"/>
  <c r="E1614" i="15"/>
  <c r="A1615" i="15"/>
  <c r="D1514" i="15"/>
  <c r="E1514" i="15"/>
  <c r="A1515" i="15"/>
  <c r="D1414" i="15"/>
  <c r="E1414" i="15"/>
  <c r="A1815" i="15"/>
  <c r="D1714" i="15"/>
  <c r="E1714" i="15"/>
  <c r="A1915" i="15"/>
  <c r="D1814" i="15"/>
  <c r="E1814" i="15"/>
  <c r="A3615" i="15"/>
  <c r="E3514" i="15"/>
  <c r="D3514" i="15"/>
  <c r="A3015" i="15"/>
  <c r="D2914" i="15"/>
  <c r="E2914" i="15"/>
  <c r="A3315" i="15"/>
  <c r="E3214" i="15"/>
  <c r="D3214" i="15"/>
  <c r="A2115" i="15"/>
  <c r="D2014" i="15"/>
  <c r="E2014" i="15"/>
  <c r="A2015" i="15"/>
  <c r="D1914" i="15"/>
  <c r="E1914" i="15"/>
  <c r="A2216" i="15" l="1"/>
  <c r="D2115" i="15"/>
  <c r="E2115" i="15"/>
  <c r="A2016" i="15"/>
  <c r="D1915" i="15"/>
  <c r="E1915" i="15"/>
  <c r="A1816" i="15"/>
  <c r="D1715" i="15"/>
  <c r="E1715" i="15"/>
  <c r="A3016" i="15"/>
  <c r="D2915" i="15"/>
  <c r="E2915" i="15"/>
  <c r="A2916" i="15"/>
  <c r="E2815" i="15"/>
  <c r="D2815" i="15"/>
  <c r="D3815" i="15"/>
  <c r="E3815" i="15"/>
  <c r="A3416" i="15"/>
  <c r="D3315" i="15"/>
  <c r="E3315" i="15"/>
  <c r="A1916" i="15"/>
  <c r="D1815" i="15"/>
  <c r="E1815" i="15"/>
  <c r="A1516" i="15"/>
  <c r="D1415" i="15"/>
  <c r="E1415" i="15"/>
  <c r="A3516" i="15"/>
  <c r="E3415" i="15"/>
  <c r="D3415" i="15"/>
  <c r="A3316" i="15"/>
  <c r="E3215" i="15"/>
  <c r="D3215" i="15"/>
  <c r="A2416" i="15"/>
  <c r="D2315" i="15"/>
  <c r="E2315" i="15"/>
  <c r="A3116" i="15"/>
  <c r="E3015" i="15"/>
  <c r="D3015" i="15"/>
  <c r="A1616" i="15"/>
  <c r="D1515" i="15"/>
  <c r="E1515" i="15"/>
  <c r="A2316" i="15"/>
  <c r="D2215" i="15"/>
  <c r="E2215" i="15"/>
  <c r="A3816" i="15"/>
  <c r="E3715" i="15"/>
  <c r="D3715" i="15"/>
  <c r="A3616" i="15"/>
  <c r="D3515" i="15"/>
  <c r="E3515" i="15"/>
  <c r="A2816" i="15"/>
  <c r="E2715" i="15"/>
  <c r="D2715" i="15"/>
  <c r="A2116" i="15"/>
  <c r="D2015" i="15"/>
  <c r="E2015" i="15"/>
  <c r="A3716" i="15"/>
  <c r="D3615" i="15"/>
  <c r="E3615" i="15"/>
  <c r="A1716" i="15"/>
  <c r="D1615" i="15"/>
  <c r="E1615" i="15"/>
  <c r="A3216" i="15"/>
  <c r="D3115" i="15"/>
  <c r="E3115" i="15"/>
  <c r="A2516" i="15"/>
  <c r="D2415" i="15"/>
  <c r="E2415" i="15"/>
  <c r="A2716" i="15"/>
  <c r="D2615" i="15"/>
  <c r="E2615" i="15"/>
  <c r="A2616" i="15"/>
  <c r="D2515" i="15"/>
  <c r="E2515" i="15"/>
  <c r="A2717" i="15" l="1"/>
  <c r="D2616" i="15"/>
  <c r="E2616" i="15"/>
  <c r="A1817" i="15"/>
  <c r="D1716" i="15"/>
  <c r="E1716" i="15"/>
  <c r="A3717" i="15"/>
  <c r="E3616" i="15"/>
  <c r="D3616" i="15"/>
  <c r="A3217" i="15"/>
  <c r="D3116" i="15"/>
  <c r="E3116" i="15"/>
  <c r="A1617" i="15"/>
  <c r="D1516" i="15"/>
  <c r="E1516" i="15"/>
  <c r="A3117" i="15"/>
  <c r="E3016" i="15"/>
  <c r="D3016" i="15"/>
  <c r="A2817" i="15"/>
  <c r="D2716" i="15"/>
  <c r="E2716" i="15"/>
  <c r="A3817" i="15"/>
  <c r="E3716" i="15"/>
  <c r="D3716" i="15"/>
  <c r="D3816" i="15"/>
  <c r="E3816" i="15"/>
  <c r="A2517" i="15"/>
  <c r="D2416" i="15"/>
  <c r="E2416" i="15"/>
  <c r="A2017" i="15"/>
  <c r="D1916" i="15"/>
  <c r="E1916" i="15"/>
  <c r="A1917" i="15"/>
  <c r="D1816" i="15"/>
  <c r="E1816" i="15"/>
  <c r="A2617" i="15"/>
  <c r="D2516" i="15"/>
  <c r="E2516" i="15"/>
  <c r="A2217" i="15"/>
  <c r="D2116" i="15"/>
  <c r="E2116" i="15"/>
  <c r="A2417" i="15"/>
  <c r="D2316" i="15"/>
  <c r="E2316" i="15"/>
  <c r="A3417" i="15"/>
  <c r="D3316" i="15"/>
  <c r="E3316" i="15"/>
  <c r="A3517" i="15"/>
  <c r="E3416" i="15"/>
  <c r="D3416" i="15"/>
  <c r="A2117" i="15"/>
  <c r="D2016" i="15"/>
  <c r="E2016" i="15"/>
  <c r="A3317" i="15"/>
  <c r="D3216" i="15"/>
  <c r="E3216" i="15"/>
  <c r="A2917" i="15"/>
  <c r="E2816" i="15"/>
  <c r="D2816" i="15"/>
  <c r="A1717" i="15"/>
  <c r="D1616" i="15"/>
  <c r="E1616" i="15"/>
  <c r="A3617" i="15"/>
  <c r="D3516" i="15"/>
  <c r="E3516" i="15"/>
  <c r="A3017" i="15"/>
  <c r="D2916" i="15"/>
  <c r="E2916" i="15"/>
  <c r="A2317" i="15"/>
  <c r="D2216" i="15"/>
  <c r="E2216" i="15"/>
  <c r="A1818" i="15" l="1"/>
  <c r="D1717" i="15"/>
  <c r="E1717" i="15"/>
  <c r="A3618" i="15"/>
  <c r="E3517" i="15"/>
  <c r="D3517" i="15"/>
  <c r="A2718" i="15"/>
  <c r="D2617" i="15"/>
  <c r="E2617" i="15"/>
  <c r="E3817" i="15"/>
  <c r="D3817" i="15"/>
  <c r="A3318" i="15"/>
  <c r="E3217" i="15"/>
  <c r="D3217" i="15"/>
  <c r="A2418" i="15"/>
  <c r="D2317" i="15"/>
  <c r="E2317" i="15"/>
  <c r="A3018" i="15"/>
  <c r="D2917" i="15"/>
  <c r="E2917" i="15"/>
  <c r="A3518" i="15"/>
  <c r="E3417" i="15"/>
  <c r="D3417" i="15"/>
  <c r="A2018" i="15"/>
  <c r="D1917" i="15"/>
  <c r="E1917" i="15"/>
  <c r="A2918" i="15"/>
  <c r="D2817" i="15"/>
  <c r="E2817" i="15"/>
  <c r="A3818" i="15"/>
  <c r="E3717" i="15"/>
  <c r="D3717" i="15"/>
  <c r="A3118" i="15"/>
  <c r="D3017" i="15"/>
  <c r="E3017" i="15"/>
  <c r="A3418" i="15"/>
  <c r="E3317" i="15"/>
  <c r="D3317" i="15"/>
  <c r="A2518" i="15"/>
  <c r="D2417" i="15"/>
  <c r="E2417" i="15"/>
  <c r="A2118" i="15"/>
  <c r="D2017" i="15"/>
  <c r="E2017" i="15"/>
  <c r="A3218" i="15"/>
  <c r="E3117" i="15"/>
  <c r="D3117" i="15"/>
  <c r="A1918" i="15"/>
  <c r="D1817" i="15"/>
  <c r="E1817" i="15"/>
  <c r="A3718" i="15"/>
  <c r="D3617" i="15"/>
  <c r="E3617" i="15"/>
  <c r="A2218" i="15"/>
  <c r="D2117" i="15"/>
  <c r="E2117" i="15"/>
  <c r="A2318" i="15"/>
  <c r="D2217" i="15"/>
  <c r="E2217" i="15"/>
  <c r="A2618" i="15"/>
  <c r="D2517" i="15"/>
  <c r="E2517" i="15"/>
  <c r="A1718" i="15"/>
  <c r="D1617" i="15"/>
  <c r="E1617" i="15"/>
  <c r="A2818" i="15"/>
  <c r="E2717" i="15"/>
  <c r="D2717" i="15"/>
  <c r="A2719" i="15" l="1"/>
  <c r="D2618" i="15"/>
  <c r="E2618" i="15"/>
  <c r="A2019" i="15"/>
  <c r="D1918" i="15"/>
  <c r="E1918" i="15"/>
  <c r="A3519" i="15"/>
  <c r="D3418" i="15"/>
  <c r="E3418" i="15"/>
  <c r="A2119" i="15"/>
  <c r="D2018" i="15"/>
  <c r="E2018" i="15"/>
  <c r="A3419" i="15"/>
  <c r="E3318" i="15"/>
  <c r="D3318" i="15"/>
  <c r="A2419" i="15"/>
  <c r="D2318" i="15"/>
  <c r="E2318" i="15"/>
  <c r="A3319" i="15"/>
  <c r="D3218" i="15"/>
  <c r="E3218" i="15"/>
  <c r="A3219" i="15"/>
  <c r="D3118" i="15"/>
  <c r="E3118" i="15"/>
  <c r="A3619" i="15"/>
  <c r="D3518" i="15"/>
  <c r="E3518" i="15"/>
  <c r="A2819" i="15"/>
  <c r="D2718" i="15"/>
  <c r="E2718" i="15"/>
  <c r="A2919" i="15"/>
  <c r="D2818" i="15"/>
  <c r="E2818" i="15"/>
  <c r="A2319" i="15"/>
  <c r="D2218" i="15"/>
  <c r="E2218" i="15"/>
  <c r="A2219" i="15"/>
  <c r="D2118" i="15"/>
  <c r="E2118" i="15"/>
  <c r="D3818" i="15"/>
  <c r="E3818" i="15"/>
  <c r="A3119" i="15"/>
  <c r="D3018" i="15"/>
  <c r="E3018" i="15"/>
  <c r="A3719" i="15"/>
  <c r="D3618" i="15"/>
  <c r="E3618" i="15"/>
  <c r="A1819" i="15"/>
  <c r="D1718" i="15"/>
  <c r="E1718" i="15"/>
  <c r="A3819" i="15"/>
  <c r="E3718" i="15"/>
  <c r="D3718" i="15"/>
  <c r="A2619" i="15"/>
  <c r="D2518" i="15"/>
  <c r="E2518" i="15"/>
  <c r="A3019" i="15"/>
  <c r="D2918" i="15"/>
  <c r="E2918" i="15"/>
  <c r="A2519" i="15"/>
  <c r="D2418" i="15"/>
  <c r="E2418" i="15"/>
  <c r="A1919" i="15"/>
  <c r="D1818" i="15"/>
  <c r="E1818" i="15"/>
  <c r="A2620" i="15" l="1"/>
  <c r="D2519" i="15"/>
  <c r="E2519" i="15"/>
  <c r="A1920" i="15"/>
  <c r="D1819" i="15"/>
  <c r="E1819" i="15"/>
  <c r="A3320" i="15"/>
  <c r="D3219" i="15"/>
  <c r="E3219" i="15"/>
  <c r="A3120" i="15"/>
  <c r="E3019" i="15"/>
  <c r="D3019" i="15"/>
  <c r="A3820" i="15"/>
  <c r="E3719" i="15"/>
  <c r="D3719" i="15"/>
  <c r="A2220" i="15"/>
  <c r="D2119" i="15"/>
  <c r="E2119" i="15"/>
  <c r="A3020" i="15"/>
  <c r="E2919" i="15"/>
  <c r="D2919" i="15"/>
  <c r="A3420" i="15"/>
  <c r="E3319" i="15"/>
  <c r="D3319" i="15"/>
  <c r="A3620" i="15"/>
  <c r="D3519" i="15"/>
  <c r="E3519" i="15"/>
  <c r="A3220" i="15"/>
  <c r="E3119" i="15"/>
  <c r="D3119" i="15"/>
  <c r="A2920" i="15"/>
  <c r="D2819" i="15"/>
  <c r="E2819" i="15"/>
  <c r="A2520" i="15"/>
  <c r="D2419" i="15"/>
  <c r="E2419" i="15"/>
  <c r="A2120" i="15"/>
  <c r="D2019" i="15"/>
  <c r="E2019" i="15"/>
  <c r="E3819" i="15"/>
  <c r="D3819" i="15"/>
  <c r="A2420" i="15"/>
  <c r="E2319" i="15"/>
  <c r="D2319" i="15"/>
  <c r="A2720" i="15"/>
  <c r="E2619" i="15"/>
  <c r="D2619" i="15"/>
  <c r="A2020" i="15"/>
  <c r="D1919" i="15"/>
  <c r="E1919" i="15"/>
  <c r="A2320" i="15"/>
  <c r="D2219" i="15"/>
  <c r="E2219" i="15"/>
  <c r="A3720" i="15"/>
  <c r="E3619" i="15"/>
  <c r="D3619" i="15"/>
  <c r="A3520" i="15"/>
  <c r="E3419" i="15"/>
  <c r="D3419" i="15"/>
  <c r="A2820" i="15"/>
  <c r="E2719" i="15"/>
  <c r="D2719" i="15"/>
  <c r="A2921" i="15" l="1"/>
  <c r="D2820" i="15"/>
  <c r="E2820" i="15"/>
  <c r="A2121" i="15"/>
  <c r="D2020" i="15"/>
  <c r="E2020" i="15"/>
  <c r="A3521" i="15"/>
  <c r="D3420" i="15"/>
  <c r="E3420" i="15"/>
  <c r="A3221" i="15"/>
  <c r="E3120" i="15"/>
  <c r="D3120" i="15"/>
  <c r="A3621" i="15"/>
  <c r="E3520" i="15"/>
  <c r="D3520" i="15"/>
  <c r="A2821" i="15"/>
  <c r="E2720" i="15"/>
  <c r="D2720" i="15"/>
  <c r="A3021" i="15"/>
  <c r="E2920" i="15"/>
  <c r="D2920" i="15"/>
  <c r="A3121" i="15"/>
  <c r="E3020" i="15"/>
  <c r="D3020" i="15"/>
  <c r="A3421" i="15"/>
  <c r="D3320" i="15"/>
  <c r="E3320" i="15"/>
  <c r="A2421" i="15"/>
  <c r="D2320" i="15"/>
  <c r="E2320" i="15"/>
  <c r="A2621" i="15"/>
  <c r="D2520" i="15"/>
  <c r="E2520" i="15"/>
  <c r="A3821" i="15"/>
  <c r="E3720" i="15"/>
  <c r="D3720" i="15"/>
  <c r="A2521" i="15"/>
  <c r="D2420" i="15"/>
  <c r="E2420" i="15"/>
  <c r="A3321" i="15"/>
  <c r="E3220" i="15"/>
  <c r="D3220" i="15"/>
  <c r="A2321" i="15"/>
  <c r="D2220" i="15"/>
  <c r="E2220" i="15"/>
  <c r="A2021" i="15"/>
  <c r="D1920" i="15"/>
  <c r="E1920" i="15"/>
  <c r="A2221" i="15"/>
  <c r="D2120" i="15"/>
  <c r="E2120" i="15"/>
  <c r="A3721" i="15"/>
  <c r="E3620" i="15"/>
  <c r="D3620" i="15"/>
  <c r="E3820" i="15"/>
  <c r="D3820" i="15"/>
  <c r="A2721" i="15"/>
  <c r="D2620" i="15"/>
  <c r="E2620" i="15"/>
  <c r="A2122" i="15" l="1"/>
  <c r="D2021" i="15"/>
  <c r="E2021" i="15"/>
  <c r="A3222" i="15"/>
  <c r="E3121" i="15"/>
  <c r="D3121" i="15"/>
  <c r="A2822" i="15"/>
  <c r="D2721" i="15"/>
  <c r="E2721" i="15"/>
  <c r="A2422" i="15"/>
  <c r="D2321" i="15"/>
  <c r="E2321" i="15"/>
  <c r="A2722" i="15"/>
  <c r="D2621" i="15"/>
  <c r="E2621" i="15"/>
  <c r="A3122" i="15"/>
  <c r="E3021" i="15"/>
  <c r="D3021" i="15"/>
  <c r="A3622" i="15"/>
  <c r="E3521" i="15"/>
  <c r="D3521" i="15"/>
  <c r="E3821" i="15"/>
  <c r="D3821" i="15"/>
  <c r="A3822" i="15"/>
  <c r="E3721" i="15"/>
  <c r="D3721" i="15"/>
  <c r="A3422" i="15"/>
  <c r="E3321" i="15"/>
  <c r="D3321" i="15"/>
  <c r="A2522" i="15"/>
  <c r="D2421" i="15"/>
  <c r="E2421" i="15"/>
  <c r="A2922" i="15"/>
  <c r="E2821" i="15"/>
  <c r="D2821" i="15"/>
  <c r="A2222" i="15"/>
  <c r="D2121" i="15"/>
  <c r="E2121" i="15"/>
  <c r="A3322" i="15"/>
  <c r="E3221" i="15"/>
  <c r="D3221" i="15"/>
  <c r="A2322" i="15"/>
  <c r="D2221" i="15"/>
  <c r="E2221" i="15"/>
  <c r="A2622" i="15"/>
  <c r="D2521" i="15"/>
  <c r="E2521" i="15"/>
  <c r="A3522" i="15"/>
  <c r="E3421" i="15"/>
  <c r="D3421" i="15"/>
  <c r="A3722" i="15"/>
  <c r="E3621" i="15"/>
  <c r="D3621" i="15"/>
  <c r="A3022" i="15"/>
  <c r="E2921" i="15"/>
  <c r="D2921" i="15"/>
  <c r="A3623" i="15" l="1"/>
  <c r="E3522" i="15"/>
  <c r="D3522" i="15"/>
  <c r="A2323" i="15"/>
  <c r="D2222" i="15"/>
  <c r="E2222" i="15"/>
  <c r="E3822" i="15"/>
  <c r="D3822" i="15"/>
  <c r="A3023" i="15"/>
  <c r="E2922" i="15"/>
  <c r="D2922" i="15"/>
  <c r="A3723" i="15"/>
  <c r="E3622" i="15"/>
  <c r="D3622" i="15"/>
  <c r="A2923" i="15"/>
  <c r="E2822" i="15"/>
  <c r="D2822" i="15"/>
  <c r="A3123" i="15"/>
  <c r="E3022" i="15"/>
  <c r="D3022" i="15"/>
  <c r="A2423" i="15"/>
  <c r="D2322" i="15"/>
  <c r="E2322" i="15"/>
  <c r="A2623" i="15"/>
  <c r="D2522" i="15"/>
  <c r="E2522" i="15"/>
  <c r="A3223" i="15"/>
  <c r="E3122" i="15"/>
  <c r="D3122" i="15"/>
  <c r="A3323" i="15"/>
  <c r="E3222" i="15"/>
  <c r="D3222" i="15"/>
  <c r="A2723" i="15"/>
  <c r="D2622" i="15"/>
  <c r="E2622" i="15"/>
  <c r="A3823" i="15"/>
  <c r="E3722" i="15"/>
  <c r="D3722" i="15"/>
  <c r="A3423" i="15"/>
  <c r="E3322" i="15"/>
  <c r="D3322" i="15"/>
  <c r="A3523" i="15"/>
  <c r="E3422" i="15"/>
  <c r="D3422" i="15"/>
  <c r="A2523" i="15"/>
  <c r="D2422" i="15"/>
  <c r="E2422" i="15"/>
  <c r="A2823" i="15"/>
  <c r="D2722" i="15"/>
  <c r="E2722" i="15"/>
  <c r="A2223" i="15"/>
  <c r="D2122" i="15"/>
  <c r="E2122" i="15"/>
  <c r="A2924" i="15" l="1"/>
  <c r="E2823" i="15"/>
  <c r="D2823" i="15"/>
  <c r="E3823" i="15"/>
  <c r="D3823" i="15"/>
  <c r="A2724" i="15"/>
  <c r="D2623" i="15"/>
  <c r="E2623" i="15"/>
  <c r="A3824" i="15"/>
  <c r="E3723" i="15"/>
  <c r="D3723" i="15"/>
  <c r="A2624" i="15"/>
  <c r="D2523" i="15"/>
  <c r="E2523" i="15"/>
  <c r="A2824" i="15"/>
  <c r="D2723" i="15"/>
  <c r="E2723" i="15"/>
  <c r="A2524" i="15"/>
  <c r="D2423" i="15"/>
  <c r="E2423" i="15"/>
  <c r="A3124" i="15"/>
  <c r="E3023" i="15"/>
  <c r="D3023" i="15"/>
  <c r="A3624" i="15"/>
  <c r="E3523" i="15"/>
  <c r="D3523" i="15"/>
  <c r="A3424" i="15"/>
  <c r="E3323" i="15"/>
  <c r="D3323" i="15"/>
  <c r="A3224" i="15"/>
  <c r="D3123" i="15"/>
  <c r="E3123" i="15"/>
  <c r="A2424" i="15"/>
  <c r="D2323" i="15"/>
  <c r="E2323" i="15"/>
  <c r="A2324" i="15"/>
  <c r="E2223" i="15"/>
  <c r="D2223" i="15"/>
  <c r="A3524" i="15"/>
  <c r="E3423" i="15"/>
  <c r="D3423" i="15"/>
  <c r="A3324" i="15"/>
  <c r="E3223" i="15"/>
  <c r="D3223" i="15"/>
  <c r="A3024" i="15"/>
  <c r="E2923" i="15"/>
  <c r="D2923" i="15"/>
  <c r="A3724" i="15"/>
  <c r="D3623" i="15"/>
  <c r="E3623" i="15"/>
  <c r="A3825" i="15" l="1"/>
  <c r="E3724" i="15"/>
  <c r="D3724" i="15"/>
  <c r="A2425" i="15"/>
  <c r="D2324" i="15"/>
  <c r="E2324" i="15"/>
  <c r="A3725" i="15"/>
  <c r="D3624" i="15"/>
  <c r="E3624" i="15"/>
  <c r="A2725" i="15"/>
  <c r="E2624" i="15"/>
  <c r="D2624" i="15"/>
  <c r="A3125" i="15"/>
  <c r="D3024" i="15"/>
  <c r="E3024" i="15"/>
  <c r="A2525" i="15"/>
  <c r="D2424" i="15"/>
  <c r="E2424" i="15"/>
  <c r="A3225" i="15"/>
  <c r="E3124" i="15"/>
  <c r="D3124" i="15"/>
  <c r="E3824" i="15"/>
  <c r="D3824" i="15"/>
  <c r="A3425" i="15"/>
  <c r="D3324" i="15"/>
  <c r="E3324" i="15"/>
  <c r="A3325" i="15"/>
  <c r="E3224" i="15"/>
  <c r="D3224" i="15"/>
  <c r="A2625" i="15"/>
  <c r="D2524" i="15"/>
  <c r="E2524" i="15"/>
  <c r="A2825" i="15"/>
  <c r="D2724" i="15"/>
  <c r="E2724" i="15"/>
  <c r="A3625" i="15"/>
  <c r="E3524" i="15"/>
  <c r="D3524" i="15"/>
  <c r="A3525" i="15"/>
  <c r="E3424" i="15"/>
  <c r="D3424" i="15"/>
  <c r="A2925" i="15"/>
  <c r="E2824" i="15"/>
  <c r="D2824" i="15"/>
  <c r="A3025" i="15"/>
  <c r="E2924" i="15"/>
  <c r="D2924" i="15"/>
  <c r="A2726" i="15" l="1"/>
  <c r="D2625" i="15"/>
  <c r="E2625" i="15"/>
  <c r="A3726" i="15"/>
  <c r="E3625" i="15"/>
  <c r="D3625" i="15"/>
  <c r="A3526" i="15"/>
  <c r="E3425" i="15"/>
  <c r="D3425" i="15"/>
  <c r="A3326" i="15"/>
  <c r="D3225" i="15"/>
  <c r="E3225" i="15"/>
  <c r="A3826" i="15"/>
  <c r="E3725" i="15"/>
  <c r="D3725" i="15"/>
  <c r="A3126" i="15"/>
  <c r="D3025" i="15"/>
  <c r="E3025" i="15"/>
  <c r="A2926" i="15"/>
  <c r="E2825" i="15"/>
  <c r="D2825" i="15"/>
  <c r="A2626" i="15"/>
  <c r="D2525" i="15"/>
  <c r="E2525" i="15"/>
  <c r="A2526" i="15"/>
  <c r="D2425" i="15"/>
  <c r="E2425" i="15"/>
  <c r="A2826" i="15"/>
  <c r="D2725" i="15"/>
  <c r="E2725" i="15"/>
  <c r="A3626" i="15"/>
  <c r="E3525" i="15"/>
  <c r="D3525" i="15"/>
  <c r="A3426" i="15"/>
  <c r="D3325" i="15"/>
  <c r="E3325" i="15"/>
  <c r="A3026" i="15"/>
  <c r="E2925" i="15"/>
  <c r="D2925" i="15"/>
  <c r="A3226" i="15"/>
  <c r="E3125" i="15"/>
  <c r="D3125" i="15"/>
  <c r="D3825" i="15"/>
  <c r="E3825" i="15"/>
  <c r="A2727" i="15" l="1"/>
  <c r="D2626" i="15"/>
  <c r="E2626" i="15"/>
  <c r="A3427" i="15"/>
  <c r="D3326" i="15"/>
  <c r="E3326" i="15"/>
  <c r="A3727" i="15"/>
  <c r="E3626" i="15"/>
  <c r="D3626" i="15"/>
  <c r="A3027" i="15"/>
  <c r="E2926" i="15"/>
  <c r="D2926" i="15"/>
  <c r="A3627" i="15"/>
  <c r="E3526" i="15"/>
  <c r="D3526" i="15"/>
  <c r="A3327" i="15"/>
  <c r="D3226" i="15"/>
  <c r="E3226" i="15"/>
  <c r="A2927" i="15"/>
  <c r="E2826" i="15"/>
  <c r="D2826" i="15"/>
  <c r="A3227" i="15"/>
  <c r="E3126" i="15"/>
  <c r="D3126" i="15"/>
  <c r="A3827" i="15"/>
  <c r="D3726" i="15"/>
  <c r="E3726" i="15"/>
  <c r="A3527" i="15"/>
  <c r="E3426" i="15"/>
  <c r="D3426" i="15"/>
  <c r="A3127" i="15"/>
  <c r="D3026" i="15"/>
  <c r="E3026" i="15"/>
  <c r="A2627" i="15"/>
  <c r="D2526" i="15"/>
  <c r="E2526" i="15"/>
  <c r="E3826" i="15"/>
  <c r="D3826" i="15"/>
  <c r="A2827" i="15"/>
  <c r="D2726" i="15"/>
  <c r="E2726" i="15"/>
  <c r="A3228" i="15" l="1"/>
  <c r="D3127" i="15"/>
  <c r="E3127" i="15"/>
  <c r="A3028" i="15"/>
  <c r="E2927" i="15"/>
  <c r="D2927" i="15"/>
  <c r="A3828" i="15"/>
  <c r="E3727" i="15"/>
  <c r="D3727" i="15"/>
  <c r="A3128" i="15"/>
  <c r="E3027" i="15"/>
  <c r="D3027" i="15"/>
  <c r="A2728" i="15"/>
  <c r="E2627" i="15"/>
  <c r="D2627" i="15"/>
  <c r="A3628" i="15"/>
  <c r="E3527" i="15"/>
  <c r="D3527" i="15"/>
  <c r="A3428" i="15"/>
  <c r="E3327" i="15"/>
  <c r="D3327" i="15"/>
  <c r="A3528" i="15"/>
  <c r="D3427" i="15"/>
  <c r="E3427" i="15"/>
  <c r="A3328" i="15"/>
  <c r="E3227" i="15"/>
  <c r="D3227" i="15"/>
  <c r="A2928" i="15"/>
  <c r="E2827" i="15"/>
  <c r="D2827" i="15"/>
  <c r="E3827" i="15"/>
  <c r="D3827" i="15"/>
  <c r="A3728" i="15"/>
  <c r="E3627" i="15"/>
  <c r="D3627" i="15"/>
  <c r="A2828" i="15"/>
  <c r="E2727" i="15"/>
  <c r="D2727" i="15"/>
  <c r="A2929" i="15" l="1"/>
  <c r="E2828" i="15"/>
  <c r="D2828" i="15"/>
  <c r="A3529" i="15"/>
  <c r="E3428" i="15"/>
  <c r="D3428" i="15"/>
  <c r="E3828" i="15"/>
  <c r="D3828" i="15"/>
  <c r="A3029" i="15"/>
  <c r="D2928" i="15"/>
  <c r="E2928" i="15"/>
  <c r="A3729" i="15"/>
  <c r="E3628" i="15"/>
  <c r="D3628" i="15"/>
  <c r="A3129" i="15"/>
  <c r="D3028" i="15"/>
  <c r="E3028" i="15"/>
  <c r="A3629" i="15"/>
  <c r="D3528" i="15"/>
  <c r="E3528" i="15"/>
  <c r="A3229" i="15"/>
  <c r="E3128" i="15"/>
  <c r="D3128" i="15"/>
  <c r="A3829" i="15"/>
  <c r="E3728" i="15"/>
  <c r="D3728" i="15"/>
  <c r="A3429" i="15"/>
  <c r="E3328" i="15"/>
  <c r="D3328" i="15"/>
  <c r="A2829" i="15"/>
  <c r="E2728" i="15"/>
  <c r="D2728" i="15"/>
  <c r="A3329" i="15"/>
  <c r="D3228" i="15"/>
  <c r="E3228" i="15"/>
  <c r="E3829" i="15" l="1"/>
  <c r="D3829" i="15"/>
  <c r="A3830" i="15"/>
  <c r="E3729" i="15"/>
  <c r="D3729" i="15"/>
  <c r="A3430" i="15"/>
  <c r="E3329" i="15"/>
  <c r="D3329" i="15"/>
  <c r="A3330" i="15"/>
  <c r="E3229" i="15"/>
  <c r="D3229" i="15"/>
  <c r="A3130" i="15"/>
  <c r="E3029" i="15"/>
  <c r="D3029" i="15"/>
  <c r="A2930" i="15"/>
  <c r="E2829" i="15"/>
  <c r="D2829" i="15"/>
  <c r="A3730" i="15"/>
  <c r="E3629" i="15"/>
  <c r="D3629" i="15"/>
  <c r="A3630" i="15"/>
  <c r="E3529" i="15"/>
  <c r="D3529" i="15"/>
  <c r="A3530" i="15"/>
  <c r="E3429" i="15"/>
  <c r="D3429" i="15"/>
  <c r="A3230" i="15"/>
  <c r="E3129" i="15"/>
  <c r="D3129" i="15"/>
  <c r="A3030" i="15"/>
  <c r="D2929" i="15"/>
  <c r="E2929" i="15"/>
  <c r="A3631" i="15" l="1"/>
  <c r="D3530" i="15"/>
  <c r="E3530" i="15"/>
  <c r="A3231" i="15"/>
  <c r="D3130" i="15"/>
  <c r="E3130" i="15"/>
  <c r="A3731" i="15"/>
  <c r="E3630" i="15"/>
  <c r="D3630" i="15"/>
  <c r="A3431" i="15"/>
  <c r="E3330" i="15"/>
  <c r="D3330" i="15"/>
  <c r="A3131" i="15"/>
  <c r="E3030" i="15"/>
  <c r="D3030" i="15"/>
  <c r="A3831" i="15"/>
  <c r="E3730" i="15"/>
  <c r="D3730" i="15"/>
  <c r="A3531" i="15"/>
  <c r="E3430" i="15"/>
  <c r="D3430" i="15"/>
  <c r="A3331" i="15"/>
  <c r="D3230" i="15"/>
  <c r="E3230" i="15"/>
  <c r="A3031" i="15"/>
  <c r="E2930" i="15"/>
  <c r="D2930" i="15"/>
  <c r="E3830" i="15"/>
  <c r="D3830" i="15"/>
  <c r="A3432" i="15" l="1"/>
  <c r="E3331" i="15"/>
  <c r="D3331" i="15"/>
  <c r="A3532" i="15"/>
  <c r="E3431" i="15"/>
  <c r="D3431" i="15"/>
  <c r="A3632" i="15"/>
  <c r="D3531" i="15"/>
  <c r="E3531" i="15"/>
  <c r="A3832" i="15"/>
  <c r="E3731" i="15"/>
  <c r="D3731" i="15"/>
  <c r="D3831" i="15"/>
  <c r="E3831" i="15"/>
  <c r="A3332" i="15"/>
  <c r="E3231" i="15"/>
  <c r="D3231" i="15"/>
  <c r="A3132" i="15"/>
  <c r="D3031" i="15"/>
  <c r="E3031" i="15"/>
  <c r="A3232" i="15"/>
  <c r="E3131" i="15"/>
  <c r="D3131" i="15"/>
  <c r="A3732" i="15"/>
  <c r="D3631" i="15"/>
  <c r="E3631" i="15"/>
  <c r="A3833" i="15" l="1"/>
  <c r="E3732" i="15"/>
  <c r="D3732" i="15"/>
  <c r="A3333" i="15"/>
  <c r="E3232" i="15"/>
  <c r="D3232" i="15"/>
  <c r="E3832" i="15"/>
  <c r="D3832" i="15"/>
  <c r="A3733" i="15"/>
  <c r="E3632" i="15"/>
  <c r="D3632" i="15"/>
  <c r="A3233" i="15"/>
  <c r="D3132" i="15"/>
  <c r="E3132" i="15"/>
  <c r="A3633" i="15"/>
  <c r="E3532" i="15"/>
  <c r="D3532" i="15"/>
  <c r="A3433" i="15"/>
  <c r="E3332" i="15"/>
  <c r="D3332" i="15"/>
  <c r="A3533" i="15"/>
  <c r="E3432" i="15"/>
  <c r="D3432" i="15"/>
  <c r="A3734" i="15" l="1"/>
  <c r="E3633" i="15"/>
  <c r="D3633" i="15"/>
  <c r="A3334" i="15"/>
  <c r="E3233" i="15"/>
  <c r="D3233" i="15"/>
  <c r="A3634" i="15"/>
  <c r="E3533" i="15"/>
  <c r="D3533" i="15"/>
  <c r="A3834" i="15"/>
  <c r="E3733" i="15"/>
  <c r="D3733" i="15"/>
  <c r="A3434" i="15"/>
  <c r="E3333" i="15"/>
  <c r="D3333" i="15"/>
  <c r="A3534" i="15"/>
  <c r="E3433" i="15"/>
  <c r="D3433" i="15"/>
  <c r="E3833" i="15"/>
  <c r="D3833" i="15"/>
  <c r="E3834" i="15" l="1"/>
  <c r="D3834" i="15"/>
  <c r="A3735" i="15"/>
  <c r="E3634" i="15"/>
  <c r="D3634" i="15"/>
  <c r="A3635" i="15"/>
  <c r="E3534" i="15"/>
  <c r="D3534" i="15"/>
  <c r="A3435" i="15"/>
  <c r="E3334" i="15"/>
  <c r="D3334" i="15"/>
  <c r="A3535" i="15"/>
  <c r="E3434" i="15"/>
  <c r="D3434" i="15"/>
  <c r="A3835" i="15"/>
  <c r="E3734" i="15"/>
  <c r="D3734" i="15"/>
  <c r="A3636" i="15" l="1"/>
  <c r="E3535" i="15"/>
  <c r="D3535" i="15"/>
  <c r="A3536" i="15"/>
  <c r="E3435" i="15"/>
  <c r="D3435" i="15"/>
  <c r="A3736" i="15"/>
  <c r="D3635" i="15"/>
  <c r="E3635" i="15"/>
  <c r="E3835" i="15"/>
  <c r="D3835" i="15"/>
  <c r="A3836" i="15"/>
  <c r="E3735" i="15"/>
  <c r="D3735" i="15"/>
  <c r="E3836" i="15" l="1"/>
  <c r="D3836" i="15"/>
  <c r="A3637" i="15"/>
  <c r="E3536" i="15"/>
  <c r="D3536" i="15"/>
  <c r="A3837" i="15"/>
  <c r="E3736" i="15"/>
  <c r="D3736" i="15"/>
  <c r="A3737" i="15"/>
  <c r="E3636" i="15"/>
  <c r="D3636" i="15"/>
  <c r="A3838" i="15" l="1"/>
  <c r="D3737" i="15"/>
  <c r="E3737" i="15"/>
  <c r="E3837" i="15"/>
  <c r="D3837" i="15"/>
  <c r="A3738" i="15"/>
  <c r="E3637" i="15"/>
  <c r="D3637" i="15"/>
  <c r="A3839" i="15" l="1"/>
  <c r="D3738" i="15"/>
  <c r="E3738" i="15"/>
  <c r="D3838" i="15"/>
  <c r="E3838" i="15"/>
  <c r="D3839" i="15" l="1"/>
  <c r="E3839" i="15"/>
  <c r="S2" i="15" l="1"/>
  <c r="S3" i="15"/>
  <c r="S4" i="15"/>
  <c r="S5" i="15"/>
  <c r="S6" i="15"/>
  <c r="S7" i="15"/>
  <c r="S8" i="15"/>
  <c r="S10" i="15"/>
  <c r="S9" i="15"/>
  <c r="S12" i="15"/>
  <c r="S11" i="15"/>
  <c r="S13" i="15"/>
  <c r="S14" i="15"/>
  <c r="S15" i="15"/>
  <c r="S16" i="15"/>
  <c r="S18" i="15"/>
  <c r="S17" i="15"/>
  <c r="S19" i="15"/>
  <c r="S20" i="15"/>
  <c r="S21" i="15"/>
  <c r="S22" i="15"/>
  <c r="S23" i="15"/>
  <c r="S24" i="15"/>
  <c r="S26" i="15"/>
  <c r="S25" i="15"/>
  <c r="S27" i="15"/>
  <c r="S28" i="15"/>
  <c r="S29" i="15"/>
  <c r="S30" i="15"/>
  <c r="S31" i="15"/>
  <c r="S32" i="15"/>
  <c r="S33" i="15"/>
  <c r="T33" i="15" s="1"/>
  <c r="S34" i="15"/>
  <c r="T34" i="15" s="1"/>
  <c r="S35" i="15"/>
  <c r="T35" i="15" s="1"/>
  <c r="S36" i="15"/>
  <c r="T36" i="15" s="1"/>
  <c r="S37" i="15"/>
  <c r="T37" i="15" s="1"/>
  <c r="S38" i="15"/>
  <c r="T38" i="15" s="1"/>
  <c r="S39" i="15"/>
  <c r="T39" i="15" s="1"/>
  <c r="J4" i="15"/>
  <c r="J5" i="15"/>
  <c r="J3" i="15"/>
  <c r="J6" i="15"/>
  <c r="J7" i="15"/>
  <c r="J8" i="15"/>
  <c r="J9" i="15"/>
  <c r="J10" i="15"/>
  <c r="J11" i="15"/>
  <c r="J12" i="15"/>
  <c r="J13" i="15"/>
  <c r="J14" i="15"/>
  <c r="J16" i="15"/>
  <c r="J15" i="15"/>
  <c r="K3" i="15"/>
  <c r="K4" i="15"/>
  <c r="J18" i="15"/>
  <c r="K6" i="15"/>
  <c r="J17" i="15"/>
  <c r="K5" i="15"/>
  <c r="K7" i="15"/>
  <c r="J21" i="15"/>
  <c r="J19" i="15"/>
  <c r="K9" i="15"/>
  <c r="J20" i="15"/>
  <c r="K8" i="15"/>
  <c r="J23" i="15"/>
  <c r="L4" i="15"/>
  <c r="J22" i="15"/>
  <c r="K11" i="15"/>
  <c r="L3" i="15"/>
  <c r="L5" i="15"/>
  <c r="J24" i="15"/>
  <c r="K10" i="15"/>
  <c r="J25" i="15"/>
  <c r="K12" i="15"/>
  <c r="L6" i="15"/>
  <c r="K14" i="15"/>
  <c r="J26" i="15"/>
  <c r="J27" i="15"/>
  <c r="K13" i="15"/>
  <c r="K15" i="15"/>
  <c r="L7" i="15"/>
  <c r="L8" i="15"/>
  <c r="K16" i="15"/>
  <c r="L9" i="15"/>
  <c r="K17" i="15"/>
  <c r="J28" i="15"/>
  <c r="J30" i="15"/>
  <c r="L10" i="15"/>
  <c r="J31" i="15"/>
  <c r="K19" i="15"/>
  <c r="L11" i="15"/>
  <c r="J29" i="15"/>
  <c r="M3" i="15"/>
  <c r="L12" i="15"/>
  <c r="K20" i="15"/>
  <c r="K18" i="15"/>
  <c r="J33" i="15"/>
  <c r="L13" i="15"/>
  <c r="K21" i="15"/>
  <c r="M4" i="15"/>
  <c r="L14" i="15"/>
  <c r="J32" i="15"/>
  <c r="M6" i="15"/>
  <c r="M5" i="15"/>
  <c r="K22" i="15"/>
  <c r="J34" i="15"/>
  <c r="L16" i="15"/>
  <c r="L15" i="15"/>
  <c r="K23" i="15"/>
  <c r="M7" i="15"/>
  <c r="K24" i="15"/>
  <c r="L18" i="15"/>
  <c r="J35" i="15"/>
  <c r="M8" i="15"/>
  <c r="K25" i="15"/>
  <c r="J37" i="15"/>
  <c r="L17" i="15"/>
  <c r="J38" i="15"/>
  <c r="M9" i="15"/>
  <c r="K26" i="15"/>
  <c r="J36" i="15"/>
  <c r="J39" i="15"/>
  <c r="M11" i="15"/>
  <c r="K27" i="15"/>
  <c r="L19" i="15"/>
  <c r="L21" i="15"/>
  <c r="L20" i="15"/>
  <c r="K28" i="15"/>
  <c r="M10" i="15"/>
  <c r="L22" i="15"/>
  <c r="K29" i="15"/>
  <c r="N3" i="15"/>
  <c r="K30" i="15"/>
  <c r="L23" i="15"/>
  <c r="M12" i="15"/>
  <c r="N4" i="15"/>
  <c r="M14" i="15"/>
  <c r="M13" i="15"/>
  <c r="K31" i="15"/>
  <c r="M15" i="15"/>
  <c r="K32" i="15"/>
  <c r="L25" i="15"/>
  <c r="K33" i="15"/>
  <c r="N6" i="15"/>
  <c r="L24" i="15"/>
  <c r="N5" i="15"/>
  <c r="L27" i="15"/>
  <c r="M17" i="15"/>
  <c r="N7" i="15"/>
  <c r="L26" i="15"/>
  <c r="M18" i="15"/>
  <c r="K34" i="15"/>
  <c r="L28" i="15"/>
  <c r="N8" i="15"/>
  <c r="M16" i="15"/>
  <c r="M19" i="15"/>
  <c r="K36" i="15"/>
  <c r="K35" i="15"/>
  <c r="L30" i="15"/>
  <c r="L29" i="15"/>
  <c r="M20" i="15"/>
  <c r="N9" i="15"/>
  <c r="L31" i="15"/>
  <c r="N10" i="15"/>
  <c r="K37" i="15"/>
  <c r="N11" i="15"/>
  <c r="L32" i="15"/>
  <c r="M22" i="15"/>
  <c r="K39" i="15"/>
  <c r="M21" i="15"/>
  <c r="O3" i="15"/>
  <c r="N13" i="15"/>
  <c r="M23" i="15"/>
  <c r="K38" i="15"/>
  <c r="M24" i="15"/>
  <c r="N14" i="15"/>
  <c r="L33" i="15"/>
  <c r="O4" i="15"/>
  <c r="N12" i="15"/>
  <c r="O5" i="15"/>
  <c r="M25" i="15"/>
  <c r="N15" i="15"/>
  <c r="L35" i="15"/>
  <c r="L34" i="15"/>
  <c r="L36" i="15"/>
  <c r="M26" i="15"/>
  <c r="O6" i="15"/>
  <c r="M27" i="15"/>
  <c r="O7" i="15"/>
  <c r="L37" i="15"/>
  <c r="M28" i="15"/>
  <c r="O8" i="15"/>
  <c r="N16" i="15"/>
  <c r="N17" i="15"/>
  <c r="N18" i="15"/>
  <c r="L39" i="15"/>
  <c r="L38" i="15"/>
  <c r="M29" i="15"/>
  <c r="M31" i="15"/>
  <c r="M30" i="15"/>
  <c r="N20" i="15"/>
  <c r="O9" i="15"/>
  <c r="N19" i="15"/>
  <c r="N21" i="15"/>
  <c r="O10" i="15"/>
  <c r="O11" i="15"/>
  <c r="N23" i="15"/>
  <c r="O12" i="15"/>
  <c r="P3" i="15"/>
  <c r="N22" i="15"/>
  <c r="M32" i="15"/>
  <c r="P4" i="15"/>
  <c r="O14" i="15"/>
  <c r="N24" i="15"/>
  <c r="O13" i="15"/>
  <c r="M33" i="15"/>
  <c r="N25" i="15"/>
  <c r="M34" i="15"/>
  <c r="M35" i="15"/>
  <c r="O16" i="15"/>
  <c r="M36" i="15"/>
  <c r="N26" i="15"/>
  <c r="P5" i="15"/>
  <c r="O17" i="15"/>
  <c r="N27" i="15"/>
  <c r="M37" i="15"/>
  <c r="O15" i="15"/>
  <c r="M38" i="15"/>
  <c r="N28" i="15"/>
  <c r="P8" i="15"/>
  <c r="O18" i="15"/>
  <c r="P6" i="15"/>
  <c r="P7" i="15"/>
  <c r="O19" i="15"/>
  <c r="M39" i="15"/>
  <c r="N29" i="15"/>
  <c r="P9" i="15"/>
  <c r="P10" i="15"/>
  <c r="N30" i="15"/>
  <c r="O20" i="15"/>
  <c r="P11" i="15"/>
  <c r="N32" i="15"/>
  <c r="N31" i="15"/>
  <c r="O23" i="15"/>
  <c r="O22" i="15"/>
  <c r="P12" i="15"/>
  <c r="O21" i="15"/>
  <c r="Q4" i="15"/>
  <c r="Q3" i="15"/>
  <c r="N33" i="15"/>
  <c r="P13" i="15"/>
  <c r="O25" i="15"/>
  <c r="P15" i="15"/>
  <c r="P14" i="15"/>
  <c r="N35" i="15"/>
  <c r="Q5" i="15"/>
  <c r="N34" i="15"/>
  <c r="N36" i="15"/>
  <c r="O26" i="15"/>
  <c r="O24" i="15"/>
  <c r="N37" i="15"/>
  <c r="Q7" i="15"/>
  <c r="P16" i="15"/>
  <c r="O27" i="15"/>
  <c r="Q6" i="15"/>
  <c r="Q8" i="15"/>
  <c r="P17" i="15"/>
  <c r="P18" i="15"/>
  <c r="P19" i="15"/>
  <c r="O29" i="15"/>
  <c r="O28" i="15"/>
  <c r="N38" i="15"/>
  <c r="O30" i="15"/>
  <c r="Q9" i="15"/>
  <c r="N39" i="15"/>
  <c r="P21" i="15"/>
  <c r="O31" i="15"/>
  <c r="Q11" i="15"/>
  <c r="P20" i="15"/>
  <c r="Q10" i="15"/>
  <c r="P22" i="15"/>
  <c r="Q12" i="15"/>
  <c r="O32" i="15"/>
  <c r="P23" i="15"/>
  <c r="O33" i="15"/>
  <c r="R3" i="15"/>
  <c r="P24" i="15"/>
  <c r="Q14" i="15"/>
  <c r="Q13" i="15"/>
  <c r="O35" i="15"/>
  <c r="O34" i="15"/>
  <c r="Q15" i="15"/>
  <c r="R4" i="15"/>
  <c r="P26" i="15"/>
  <c r="P25" i="15"/>
  <c r="Q16" i="15"/>
  <c r="R7" i="15"/>
  <c r="R5" i="15"/>
  <c r="Q17" i="15"/>
  <c r="R6" i="15"/>
  <c r="O36" i="15"/>
  <c r="P27" i="15"/>
  <c r="O37" i="15"/>
  <c r="O38" i="15"/>
  <c r="O39" i="15"/>
  <c r="R9" i="15"/>
  <c r="Q18" i="15"/>
  <c r="P28" i="15"/>
  <c r="Q19" i="15"/>
  <c r="P29" i="15"/>
  <c r="R8" i="15"/>
  <c r="R10" i="15"/>
  <c r="Q20" i="15"/>
  <c r="P30" i="15"/>
  <c r="R11" i="15"/>
  <c r="Q21" i="15"/>
  <c r="P31" i="15"/>
  <c r="Q23" i="15"/>
  <c r="R12" i="15"/>
  <c r="R13" i="15"/>
  <c r="Q22" i="15"/>
  <c r="P33" i="15"/>
  <c r="P34" i="15"/>
  <c r="P32" i="15"/>
  <c r="Q24" i="15"/>
  <c r="R14" i="15"/>
  <c r="P35" i="15"/>
  <c r="Q26" i="15"/>
  <c r="Q25" i="15"/>
  <c r="Q27" i="15"/>
  <c r="R16" i="15"/>
  <c r="R17" i="15"/>
  <c r="P36" i="15"/>
  <c r="R15" i="15"/>
  <c r="R18" i="15"/>
  <c r="P38" i="15"/>
  <c r="P37" i="15"/>
  <c r="P39" i="15"/>
  <c r="Q28" i="15"/>
  <c r="Q29" i="15"/>
  <c r="R19" i="15"/>
  <c r="Q30" i="15"/>
  <c r="R20" i="15"/>
  <c r="R21" i="15"/>
  <c r="Q31" i="15"/>
  <c r="Q34" i="15"/>
  <c r="Q32" i="15"/>
  <c r="R22" i="15"/>
  <c r="R24" i="15"/>
  <c r="Q33" i="15"/>
  <c r="R23" i="15"/>
  <c r="Q35" i="15"/>
  <c r="R25" i="15"/>
  <c r="R26" i="15"/>
  <c r="Q36" i="15"/>
  <c r="R28" i="15"/>
  <c r="Q37" i="15"/>
  <c r="Q38" i="15"/>
  <c r="R27" i="15"/>
  <c r="Q39" i="15"/>
  <c r="R29" i="15"/>
  <c r="R30" i="15"/>
  <c r="R31" i="15"/>
  <c r="R32" i="15"/>
  <c r="R33" i="15"/>
  <c r="R34" i="15"/>
  <c r="R35" i="15"/>
  <c r="R36" i="15"/>
  <c r="R37" i="15"/>
  <c r="R38" i="15"/>
  <c r="R39" i="15"/>
  <c r="O2" i="15"/>
  <c r="P2" i="15"/>
  <c r="Q2" i="15"/>
  <c r="R2" i="15"/>
  <c r="N2" i="15"/>
  <c r="L2" i="15"/>
  <c r="M2" i="15"/>
  <c r="J2" i="15"/>
  <c r="K2" i="15"/>
  <c r="M2" i="13"/>
  <c r="D4" i="13"/>
  <c r="D5" i="13"/>
  <c r="D3" i="13"/>
  <c r="D7" i="13"/>
  <c r="D9" i="13"/>
  <c r="D11" i="13"/>
  <c r="D13" i="13"/>
  <c r="D14" i="13"/>
  <c r="D15" i="13"/>
  <c r="E3" i="13"/>
  <c r="D18" i="13"/>
  <c r="D16" i="13"/>
  <c r="E8" i="13"/>
  <c r="E7" i="13"/>
  <c r="D19" i="13"/>
  <c r="D20" i="13"/>
  <c r="E9" i="13"/>
  <c r="D22" i="13"/>
  <c r="F6" i="13"/>
  <c r="D24" i="13"/>
  <c r="E12" i="13"/>
  <c r="D23" i="13"/>
  <c r="D25" i="13"/>
  <c r="E14" i="13"/>
  <c r="D26" i="13"/>
  <c r="D28" i="13"/>
  <c r="F10" i="13"/>
  <c r="F11" i="13"/>
  <c r="E17" i="13"/>
  <c r="E19" i="13"/>
  <c r="D31" i="13"/>
  <c r="F13" i="13"/>
  <c r="D30" i="13"/>
  <c r="E21" i="13"/>
  <c r="E20" i="13"/>
  <c r="F14" i="13"/>
  <c r="G4" i="13"/>
  <c r="G6" i="13"/>
  <c r="E23" i="13"/>
  <c r="F16" i="13"/>
  <c r="G7" i="13"/>
  <c r="E24" i="13"/>
  <c r="F18" i="13"/>
  <c r="E27" i="13"/>
  <c r="G9" i="13"/>
  <c r="E29" i="13"/>
  <c r="G11" i="13"/>
  <c r="H4" i="13"/>
  <c r="G16" i="13"/>
  <c r="G18" i="13"/>
  <c r="F32" i="13"/>
  <c r="H12" i="13"/>
  <c r="H19" i="13"/>
  <c r="I13" i="13"/>
  <c r="G21" i="13" l="1"/>
  <c r="L22" i="13"/>
  <c r="H6" i="13"/>
  <c r="E18" i="13"/>
  <c r="D12" i="13"/>
  <c r="T13" i="15"/>
  <c r="L18" i="13"/>
  <c r="L8" i="13"/>
  <c r="K17" i="13"/>
  <c r="J24" i="13"/>
  <c r="J16" i="13"/>
  <c r="J13" i="13"/>
  <c r="H30" i="13"/>
  <c r="I15" i="13"/>
  <c r="G28" i="13"/>
  <c r="E16" i="13"/>
  <c r="T24" i="15"/>
  <c r="T11" i="15"/>
  <c r="L6" i="13"/>
  <c r="I20" i="13"/>
  <c r="G22" i="13"/>
  <c r="H3" i="13"/>
  <c r="F15" i="13"/>
  <c r="F9" i="13"/>
  <c r="D21" i="13"/>
  <c r="T26" i="15"/>
  <c r="K32" i="13"/>
  <c r="L15" i="13"/>
  <c r="J29" i="13"/>
  <c r="L5" i="13"/>
  <c r="L3" i="13"/>
  <c r="K9" i="13"/>
  <c r="K7" i="13"/>
  <c r="J10" i="13"/>
  <c r="H24" i="13"/>
  <c r="I9" i="13"/>
  <c r="I4" i="13"/>
  <c r="H11" i="13"/>
  <c r="H8" i="13"/>
  <c r="F25" i="13"/>
  <c r="F22" i="13"/>
  <c r="F12" i="13"/>
  <c r="F8" i="13"/>
  <c r="F5" i="13"/>
  <c r="E5" i="13"/>
  <c r="D10" i="13"/>
  <c r="T23" i="15"/>
  <c r="T12" i="15"/>
  <c r="I2" i="13"/>
  <c r="I27" i="13"/>
  <c r="G19" i="13"/>
  <c r="E26" i="13"/>
  <c r="E10" i="13"/>
  <c r="L27" i="13"/>
  <c r="K31" i="13"/>
  <c r="K22" i="13"/>
  <c r="K19" i="13"/>
  <c r="L7" i="13"/>
  <c r="I30" i="13"/>
  <c r="K3" i="13"/>
  <c r="J9" i="13"/>
  <c r="H27" i="13"/>
  <c r="I14" i="13"/>
  <c r="H20" i="13"/>
  <c r="I7" i="13"/>
  <c r="F28" i="13"/>
  <c r="E32" i="13"/>
  <c r="G10" i="13"/>
  <c r="F17" i="13"/>
  <c r="E22" i="13"/>
  <c r="G3" i="13"/>
  <c r="F7" i="13"/>
  <c r="F3" i="13"/>
  <c r="D17" i="13"/>
  <c r="T22" i="15"/>
  <c r="T9" i="15"/>
  <c r="L28" i="13"/>
  <c r="L21" i="13"/>
  <c r="L17" i="13"/>
  <c r="L13" i="13"/>
  <c r="J28" i="13"/>
  <c r="K16" i="13"/>
  <c r="J23" i="13"/>
  <c r="I24" i="13"/>
  <c r="K4" i="13"/>
  <c r="H29" i="13"/>
  <c r="I17" i="13"/>
  <c r="J4" i="13"/>
  <c r="G30" i="13"/>
  <c r="G27" i="13"/>
  <c r="H14" i="13"/>
  <c r="H10" i="13"/>
  <c r="G15" i="13"/>
  <c r="E28" i="13"/>
  <c r="G5" i="13"/>
  <c r="D29" i="13"/>
  <c r="E15" i="13"/>
  <c r="E11" i="13"/>
  <c r="E6" i="13"/>
  <c r="D8" i="13"/>
  <c r="T21" i="15"/>
  <c r="T10" i="15"/>
  <c r="L20" i="13"/>
  <c r="L16" i="13"/>
  <c r="L12" i="13"/>
  <c r="K18" i="13"/>
  <c r="J25" i="13"/>
  <c r="I32" i="13"/>
  <c r="I28" i="13"/>
  <c r="I26" i="13"/>
  <c r="I21" i="13"/>
  <c r="J5" i="13"/>
  <c r="G32" i="13"/>
  <c r="G31" i="13"/>
  <c r="I6" i="13"/>
  <c r="G24" i="13"/>
  <c r="F31" i="13"/>
  <c r="E31" i="13"/>
  <c r="F20" i="13"/>
  <c r="E25" i="13"/>
  <c r="E13" i="13"/>
  <c r="T32" i="15"/>
  <c r="T20" i="15"/>
  <c r="T8" i="15"/>
  <c r="K14" i="13"/>
  <c r="E2" i="13"/>
  <c r="L26" i="13"/>
  <c r="K30" i="13"/>
  <c r="K27" i="13"/>
  <c r="K23" i="13"/>
  <c r="L9" i="13"/>
  <c r="J26" i="13"/>
  <c r="K12" i="13"/>
  <c r="I29" i="13"/>
  <c r="J12" i="13"/>
  <c r="I19" i="13"/>
  <c r="H26" i="13"/>
  <c r="H22" i="13"/>
  <c r="G29" i="13"/>
  <c r="G26" i="13"/>
  <c r="H9" i="13"/>
  <c r="F26" i="13"/>
  <c r="G13" i="13"/>
  <c r="F21" i="13"/>
  <c r="G8" i="13"/>
  <c r="D32" i="13"/>
  <c r="D27" i="13"/>
  <c r="F4" i="13"/>
  <c r="E4" i="13"/>
  <c r="D6" i="13"/>
  <c r="T31" i="15"/>
  <c r="T19" i="15"/>
  <c r="T7" i="15"/>
  <c r="I25" i="13"/>
  <c r="L25" i="13"/>
  <c r="L19" i="13"/>
  <c r="K25" i="13"/>
  <c r="J31" i="13"/>
  <c r="L4" i="13"/>
  <c r="J22" i="13"/>
  <c r="J19" i="13"/>
  <c r="I22" i="13"/>
  <c r="J7" i="13"/>
  <c r="J3" i="13"/>
  <c r="G23" i="13"/>
  <c r="G20" i="13"/>
  <c r="H7" i="13"/>
  <c r="G14" i="13"/>
  <c r="F19" i="13"/>
  <c r="T30" i="15"/>
  <c r="T17" i="15"/>
  <c r="T6" i="15"/>
  <c r="H21" i="13"/>
  <c r="G2" i="13"/>
  <c r="K29" i="13"/>
  <c r="K26" i="13"/>
  <c r="K21" i="13"/>
  <c r="K15" i="13"/>
  <c r="K10" i="13"/>
  <c r="J18" i="13"/>
  <c r="K5" i="13"/>
  <c r="I23" i="13"/>
  <c r="J6" i="13"/>
  <c r="I16" i="13"/>
  <c r="I12" i="13"/>
  <c r="H13" i="13"/>
  <c r="B13" i="13" s="1"/>
  <c r="F29" i="13"/>
  <c r="G17" i="13"/>
  <c r="T29" i="15"/>
  <c r="T18" i="15"/>
  <c r="T5" i="15"/>
  <c r="L10" i="13"/>
  <c r="I5" i="13"/>
  <c r="L31" i="13"/>
  <c r="K28" i="13"/>
  <c r="L11" i="13"/>
  <c r="J20" i="13"/>
  <c r="J17" i="13"/>
  <c r="H31" i="13"/>
  <c r="I18" i="13"/>
  <c r="H23" i="13"/>
  <c r="H18" i="13"/>
  <c r="I3" i="13"/>
  <c r="F30" i="13"/>
  <c r="F27" i="13"/>
  <c r="G12" i="13"/>
  <c r="T28" i="15"/>
  <c r="T16" i="15"/>
  <c r="T4" i="15"/>
  <c r="J32" i="13"/>
  <c r="I8" i="13"/>
  <c r="F2" i="13"/>
  <c r="L2" i="13"/>
  <c r="K2" i="13"/>
  <c r="L14" i="13"/>
  <c r="J27" i="13"/>
  <c r="K11" i="13"/>
  <c r="K8" i="13"/>
  <c r="J14" i="13"/>
  <c r="H32" i="13"/>
  <c r="J8" i="13"/>
  <c r="I11" i="13"/>
  <c r="H17" i="13"/>
  <c r="H15" i="13"/>
  <c r="H5" i="13"/>
  <c r="F23" i="13"/>
  <c r="T27" i="15"/>
  <c r="T15" i="15"/>
  <c r="T3" i="15"/>
  <c r="J21" i="13"/>
  <c r="D2" i="13"/>
  <c r="H2" i="13"/>
  <c r="L32" i="13"/>
  <c r="L23" i="13"/>
  <c r="L30" i="13"/>
  <c r="J30" i="13"/>
  <c r="J2" i="13"/>
  <c r="L29" i="13"/>
  <c r="L24" i="13"/>
  <c r="K24" i="13"/>
  <c r="K20" i="13"/>
  <c r="K13" i="13"/>
  <c r="I31" i="13"/>
  <c r="K6" i="13"/>
  <c r="J15" i="13"/>
  <c r="J11" i="13"/>
  <c r="H28" i="13"/>
  <c r="H25" i="13"/>
  <c r="I10" i="13"/>
  <c r="H16" i="13"/>
  <c r="G25" i="13"/>
  <c r="F24" i="13"/>
  <c r="E30" i="13"/>
  <c r="T25" i="15"/>
  <c r="T14" i="15"/>
  <c r="T2" i="15"/>
  <c r="N26" i="13"/>
  <c r="M26" i="13"/>
  <c r="M13" i="13"/>
  <c r="M24" i="13"/>
  <c r="M12" i="13"/>
  <c r="M23" i="13"/>
  <c r="M11" i="13"/>
  <c r="M22" i="13"/>
  <c r="M10" i="13"/>
  <c r="M21" i="13"/>
  <c r="M9" i="13"/>
  <c r="M32" i="13"/>
  <c r="M20" i="13"/>
  <c r="M8" i="13"/>
  <c r="M31" i="13"/>
  <c r="M19" i="13"/>
  <c r="M7" i="13"/>
  <c r="M30" i="13"/>
  <c r="M18" i="13"/>
  <c r="M6" i="13"/>
  <c r="M29" i="13"/>
  <c r="M17" i="13"/>
  <c r="M5" i="13"/>
  <c r="M28" i="13"/>
  <c r="M16" i="13"/>
  <c r="M3" i="13"/>
  <c r="M27" i="13"/>
  <c r="M15" i="13"/>
  <c r="M4" i="13"/>
  <c r="M25" i="13"/>
  <c r="M14" i="13"/>
  <c r="B11" i="13" l="1"/>
  <c r="N9" i="13"/>
  <c r="N22" i="13"/>
  <c r="N32" i="13"/>
  <c r="N14" i="13"/>
  <c r="N2" i="13"/>
  <c r="N5" i="13"/>
  <c r="N27" i="13"/>
  <c r="N18" i="13"/>
  <c r="N6" i="13"/>
  <c r="N29" i="13"/>
  <c r="N17" i="13"/>
  <c r="N19" i="13"/>
  <c r="N31" i="13"/>
  <c r="N10" i="13"/>
  <c r="N11" i="13"/>
  <c r="B28" i="13"/>
  <c r="B24" i="13"/>
  <c r="B30" i="13"/>
  <c r="B10" i="13"/>
  <c r="B21" i="13"/>
  <c r="B2" i="13"/>
  <c r="B14" i="13"/>
  <c r="B19" i="13"/>
  <c r="B20" i="13"/>
  <c r="B5" i="13"/>
  <c r="B3" i="13"/>
  <c r="B15" i="13"/>
  <c r="B4" i="13"/>
  <c r="B16" i="13"/>
  <c r="B23" i="13"/>
  <c r="B25" i="13"/>
  <c r="B26" i="13"/>
  <c r="B18" i="13"/>
  <c r="B9" i="13"/>
  <c r="B27" i="13"/>
  <c r="B12" i="13"/>
  <c r="B17" i="13"/>
  <c r="B31" i="13"/>
  <c r="B29" i="13"/>
  <c r="B32" i="13"/>
  <c r="B7" i="13"/>
  <c r="B22" i="13"/>
  <c r="B8" i="13"/>
  <c r="B6" i="13"/>
  <c r="N24" i="13"/>
  <c r="N25" i="13"/>
  <c r="N23" i="13"/>
  <c r="N3" i="13"/>
  <c r="N8" i="13"/>
  <c r="N30" i="13"/>
  <c r="N21" i="13"/>
  <c r="N13" i="13"/>
  <c r="N20" i="13"/>
  <c r="N16" i="13"/>
  <c r="N4" i="13"/>
  <c r="N7" i="13"/>
  <c r="N28" i="13"/>
  <c r="N12" i="13"/>
  <c r="N15"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36" authorId="0" shapeId="0" xr:uid="{2257A99E-0A48-4731-AF72-87292C3BBF40}">
      <text>
        <r>
          <rPr>
            <sz val="11"/>
            <color indexed="8"/>
            <rFont val="Calibri"/>
            <family val="2"/>
            <scheme val="minor"/>
          </rPr>
          <t xml:space="preserve">*  Interim
</t>
        </r>
      </text>
    </comment>
    <comment ref="L36" authorId="0" shapeId="0" xr:uid="{9852A396-795F-45EA-A67E-4F694028E4BF}">
      <text>
        <r>
          <rPr>
            <sz val="11"/>
            <color indexed="8"/>
            <rFont val="Calibri"/>
            <family val="2"/>
            <scheme val="minor"/>
          </rPr>
          <t xml:space="preserve">*  Interim
</t>
        </r>
      </text>
    </comment>
    <comment ref="M36" authorId="0" shapeId="0" xr:uid="{643DE0ED-7C0F-4671-A974-3BA52016D5E4}">
      <text>
        <r>
          <rPr>
            <sz val="11"/>
            <color indexed="8"/>
            <rFont val="Calibri"/>
            <family val="2"/>
            <scheme val="minor"/>
          </rPr>
          <t xml:space="preserve">*  Interim
</t>
        </r>
      </text>
    </comment>
    <comment ref="B37" authorId="0" shapeId="0" xr:uid="{EAB91A49-AE61-49E3-83A9-B7A7B7B50429}">
      <text>
        <r>
          <rPr>
            <sz val="11"/>
            <color indexed="8"/>
            <rFont val="Calibri"/>
            <family val="2"/>
            <scheme val="minor"/>
          </rPr>
          <t xml:space="preserve">*  Interim
</t>
        </r>
      </text>
    </comment>
    <comment ref="C37" authorId="0" shapeId="0" xr:uid="{2A1E29CF-B22E-4376-9D88-EE5FBE6CF517}">
      <text>
        <r>
          <rPr>
            <sz val="11"/>
            <color indexed="8"/>
            <rFont val="Calibri"/>
            <family val="2"/>
            <scheme val="minor"/>
          </rPr>
          <t xml:space="preserve">*  Interim
</t>
        </r>
      </text>
    </comment>
    <comment ref="D37" authorId="0" shapeId="0" xr:uid="{70227395-F854-4AF7-BA75-3051E7FD2FFF}">
      <text>
        <r>
          <rPr>
            <sz val="11"/>
            <color indexed="8"/>
            <rFont val="Calibri"/>
            <family val="2"/>
            <scheme val="minor"/>
          </rPr>
          <t xml:space="preserve">*  Interim
</t>
        </r>
      </text>
    </comment>
    <comment ref="E37" authorId="0" shapeId="0" xr:uid="{503C0A70-9887-41BB-A09B-AEA7571CC111}">
      <text>
        <r>
          <rPr>
            <sz val="11"/>
            <color indexed="8"/>
            <rFont val="Calibri"/>
            <family val="2"/>
            <scheme val="minor"/>
          </rPr>
          <t xml:space="preserve">*  Interim
</t>
        </r>
      </text>
    </comment>
    <comment ref="F37" authorId="0" shapeId="0" xr:uid="{BDDB0F8D-6D10-4789-A62B-1F599A75A9CE}">
      <text>
        <r>
          <rPr>
            <sz val="11"/>
            <color indexed="8"/>
            <rFont val="Calibri"/>
            <family val="2"/>
            <scheme val="minor"/>
          </rPr>
          <t xml:space="preserve">*  Interim
</t>
        </r>
      </text>
    </comment>
    <comment ref="G37" authorId="0" shapeId="0" xr:uid="{FBB1528A-CE08-4FBD-A6A8-BBA0ABFFB566}">
      <text>
        <r>
          <rPr>
            <sz val="11"/>
            <color indexed="8"/>
            <rFont val="Calibri"/>
            <family val="2"/>
            <scheme val="minor"/>
          </rPr>
          <t xml:space="preserve">*  Interim
</t>
        </r>
      </text>
    </comment>
    <comment ref="H37" authorId="0" shapeId="0" xr:uid="{7AFEFA00-7898-4EB8-9AD3-80B93C06E21E}">
      <text>
        <r>
          <rPr>
            <sz val="11"/>
            <color indexed="8"/>
            <rFont val="Calibri"/>
            <family val="2"/>
            <scheme val="minor"/>
          </rPr>
          <t xml:space="preserve">*  Initial
</t>
        </r>
      </text>
    </comment>
    <comment ref="I37" authorId="0" shapeId="0" xr:uid="{3BDA9F2E-2605-455C-9E21-AE3374BE14AE}">
      <text>
        <r>
          <rPr>
            <sz val="11"/>
            <color indexed="8"/>
            <rFont val="Calibri"/>
            <family val="2"/>
            <scheme val="minor"/>
          </rPr>
          <t xml:space="preserve">*  Initial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<sst xmlns="http://schemas.openxmlformats.org/spreadsheetml/2006/main" count="2953" uniqueCount="457">
  <si>
    <t>Total</t>
  </si>
  <si>
    <t>Year</t>
  </si>
  <si>
    <t>date</t>
  </si>
  <si>
    <t>gdp</t>
  </si>
  <si>
    <t>gnp</t>
  </si>
  <si>
    <t>potential_gdp</t>
  </si>
  <si>
    <t>real_gdp</t>
  </si>
  <si>
    <t>real_gnp</t>
  </si>
  <si>
    <t>real_potential_gdp</t>
  </si>
  <si>
    <t>real_gdp_nfb</t>
  </si>
  <si>
    <t>potential_lf</t>
  </si>
  <si>
    <t>potential_lf_prod</t>
  </si>
  <si>
    <t>potential_lfpr</t>
  </si>
  <si>
    <t>noncyclical_rate_of_unemployment</t>
  </si>
  <si>
    <t>output_gap</t>
  </si>
  <si>
    <t>nfb_real_potential_gdp</t>
  </si>
  <si>
    <t>nfb_potential_hrs_worked</t>
  </si>
  <si>
    <t>nfb_index_capital_services</t>
  </si>
  <si>
    <t>nfb_potential_tfp</t>
  </si>
  <si>
    <t>nfb_potential_lab_prod</t>
  </si>
  <si>
    <t>nfb_capital_share</t>
  </si>
  <si>
    <t>pce_price_index</t>
  </si>
  <si>
    <t>core_pce_price_index</t>
  </si>
  <si>
    <t>cpiu</t>
  </si>
  <si>
    <t>core_cpiu</t>
  </si>
  <si>
    <t>chained_cpiu</t>
  </si>
  <si>
    <t>gdp_price_index</t>
  </si>
  <si>
    <t>eci_wages_salaries</t>
  </si>
  <si>
    <t>oil_rac_imported</t>
  </si>
  <si>
    <t>oil_price_wti_spot</t>
  </si>
  <si>
    <t>nat_gas_price_henry_hub</t>
  </si>
  <si>
    <t>house_price_index_fhfa</t>
  </si>
  <si>
    <t>exchange_rate_export_weighted</t>
  </si>
  <si>
    <t>unemployment_rate</t>
  </si>
  <si>
    <t>labor_force</t>
  </si>
  <si>
    <t>lfpr_16yo</t>
  </si>
  <si>
    <t>empl_civ_16yo</t>
  </si>
  <si>
    <t>empl_payroll_nf</t>
  </si>
  <si>
    <t>output_per_hr_nfb</t>
  </si>
  <si>
    <t>hours_nfb</t>
  </si>
  <si>
    <t>population_civ_16yo</t>
  </si>
  <si>
    <t>households</t>
  </si>
  <si>
    <t>treasury_note_rate_10yr</t>
  </si>
  <si>
    <t>treasury_bill_rate_3mo</t>
  </si>
  <si>
    <t>fed_funds_rate</t>
  </si>
  <si>
    <t>personal_income</t>
  </si>
  <si>
    <t>compensation</t>
  </si>
  <si>
    <t>wages_and_salaries</t>
  </si>
  <si>
    <t>nonwage_income</t>
  </si>
  <si>
    <t>prop_inc_farm_adj</t>
  </si>
  <si>
    <t>prop_inc_nonfarm_adj</t>
  </si>
  <si>
    <t>rental_inc_adj</t>
  </si>
  <si>
    <t>interest_inc_pers</t>
  </si>
  <si>
    <t>dividend_inc_pers</t>
  </si>
  <si>
    <t>corp_profits_adj</t>
  </si>
  <si>
    <t>corp_profits_domestic_adj</t>
  </si>
  <si>
    <t>pce</t>
  </si>
  <si>
    <t>gross_pri_dom_invest</t>
  </si>
  <si>
    <t>nonres_fixed_invest</t>
  </si>
  <si>
    <t>res_fixed_invest</t>
  </si>
  <si>
    <t>change_pri_inv</t>
  </si>
  <si>
    <t>government_c_gi</t>
  </si>
  <si>
    <t>federal_government_c_gi</t>
  </si>
  <si>
    <t>sl_government_c_gi</t>
  </si>
  <si>
    <t>net_exports</t>
  </si>
  <si>
    <t>exports</t>
  </si>
  <si>
    <t>imports</t>
  </si>
  <si>
    <t>current_account_balance</t>
  </si>
  <si>
    <t>real_pce</t>
  </si>
  <si>
    <t>real_gross_pri_dom_invest</t>
  </si>
  <si>
    <t>real_nonres_fixed_invest</t>
  </si>
  <si>
    <t>real_res_fixed_invest</t>
  </si>
  <si>
    <t>real_change_pri_invest</t>
  </si>
  <si>
    <t>real_government_c_gi</t>
  </si>
  <si>
    <t>real_federal_government_c_gi</t>
  </si>
  <si>
    <t>real_sl_government_c_gi</t>
  </si>
  <si>
    <t>real_net_exports</t>
  </si>
  <si>
    <t>real_exports</t>
  </si>
  <si>
    <t>real_imports</t>
  </si>
  <si>
    <t>NA</t>
  </si>
  <si>
    <t>n.a</t>
  </si>
  <si>
    <t>Chained CPI for All Urban Consumers, U.S. city average (C-CPI-U)</t>
  </si>
  <si>
    <t>Original Data Value</t>
  </si>
  <si>
    <t>Series Id:</t>
  </si>
  <si>
    <t>SUUR0000SA0</t>
  </si>
  <si>
    <t>Not Seasonally Adjusted</t>
  </si>
  <si>
    <t>Series Title:</t>
  </si>
  <si>
    <t>All items in U.S. city average, all urban consumers, chained, not seasonally adjusted</t>
  </si>
  <si>
    <t>Area:</t>
  </si>
  <si>
    <t>U.S. city average</t>
  </si>
  <si>
    <t>Item:</t>
  </si>
  <si>
    <t>All items</t>
  </si>
  <si>
    <t>Base Period:</t>
  </si>
  <si>
    <t>DECEMBER 1999=100</t>
  </si>
  <si>
    <t>Years:</t>
  </si>
  <si>
    <t>1999 to 2023</t>
  </si>
  <si>
    <t>Jan</t>
  </si>
  <si>
    <t>Feb</t>
  </si>
  <si>
    <t>Mar</t>
  </si>
  <si>
    <t>Apr</t>
  </si>
  <si>
    <t>May</t>
  </si>
  <si>
    <t>Jun</t>
  </si>
  <si>
    <t>Jul</t>
  </si>
  <si>
    <t>Aug</t>
  </si>
  <si>
    <t>Sep</t>
  </si>
  <si>
    <t>Oct</t>
  </si>
  <si>
    <t>Nov</t>
  </si>
  <si>
    <t>Dec</t>
  </si>
  <si>
    <t>rev</t>
  </si>
  <si>
    <t>rev_iit</t>
  </si>
  <si>
    <t>rev_payroll</t>
  </si>
  <si>
    <t>rev_corp</t>
  </si>
  <si>
    <t>rev_exise</t>
  </si>
  <si>
    <t>rev_estate</t>
  </si>
  <si>
    <t>rev_customs</t>
  </si>
  <si>
    <t>rev_misc</t>
  </si>
  <si>
    <t>outlays</t>
  </si>
  <si>
    <t>year</t>
  </si>
  <si>
    <t>Month</t>
  </si>
  <si>
    <t>cpiu_chained_nsa</t>
  </si>
  <si>
    <t>cpiu_nsa</t>
  </si>
  <si>
    <t>HALF2</t>
  </si>
  <si>
    <t>HALF1</t>
  </si>
  <si>
    <t>1913 to 2023</t>
  </si>
  <si>
    <t>1982-84=100</t>
  </si>
  <si>
    <t>All items in U.S. city average, all urban consumers, not seasonally adjusted</t>
  </si>
  <si>
    <t>CUUR0000SA0</t>
  </si>
  <si>
    <t>CPI for All Urban Consumers (CPI-U)</t>
  </si>
  <si>
    <t>IRS FY</t>
  </si>
  <si>
    <t>Red tabs: raw data</t>
  </si>
  <si>
    <t>Yellow tabs: raw data with some light processing, like copy + pasting from elsewhere or renaming variables</t>
  </si>
  <si>
    <t>Green tabs: processed data</t>
  </si>
  <si>
    <t>White tabs: final output</t>
  </si>
  <si>
    <r>
      <t xml:space="preserve">This file presents data that supplement CBO’s June 2023 report </t>
    </r>
    <r>
      <rPr>
        <i/>
        <sz val="11"/>
        <color theme="1"/>
        <rFont val="Arial"/>
        <family val="2"/>
      </rPr>
      <t>The 2023 Long-Term Budget Outlook</t>
    </r>
    <r>
      <rPr>
        <sz val="11"/>
        <color theme="1"/>
        <rFont val="Arial"/>
        <family val="2"/>
      </rPr>
      <t>.</t>
    </r>
  </si>
  <si>
    <t>www.cbo.gov/publication/59014</t>
  </si>
  <si>
    <t>1. Annual Rates for Economic Variables That Underlie CBO's Extended Baseline Projections</t>
  </si>
  <si>
    <t>Percent</t>
  </si>
  <si>
    <t xml:space="preserve">Growth of GDP </t>
  </si>
  <si>
    <t>Real potential GDP</t>
  </si>
  <si>
    <t>Potential labor force</t>
  </si>
  <si>
    <t>Potential labor force productivity</t>
  </si>
  <si>
    <t>Real GDP</t>
  </si>
  <si>
    <t>Real GDP per person</t>
  </si>
  <si>
    <t>*</t>
  </si>
  <si>
    <t>Nominal GDP</t>
  </si>
  <si>
    <t>Labor Force Participation Rate</t>
  </si>
  <si>
    <t>Labor Force Growth</t>
  </si>
  <si>
    <t xml:space="preserve">Unemployment </t>
  </si>
  <si>
    <r>
      <t>Unemployment rate</t>
    </r>
    <r>
      <rPr>
        <vertAlign val="superscript"/>
        <sz val="11"/>
        <color theme="1"/>
        <rFont val="Arial"/>
        <family val="2"/>
      </rPr>
      <t>a</t>
    </r>
  </si>
  <si>
    <r>
      <t>Noncyclical rate of unemployment</t>
    </r>
    <r>
      <rPr>
        <vertAlign val="superscript"/>
        <sz val="11"/>
        <color theme="1"/>
        <rFont val="Arial"/>
        <family val="2"/>
      </rPr>
      <t>b</t>
    </r>
  </si>
  <si>
    <t>Growth of Average Hours Worked</t>
  </si>
  <si>
    <t>Growth of Total Hours Worked</t>
  </si>
  <si>
    <t xml:space="preserve">Earnings as a Share of Compensation </t>
  </si>
  <si>
    <t>Growth of Real Earnings per Worker</t>
  </si>
  <si>
    <t>Share of Earnings Below the Taxable Maximum</t>
  </si>
  <si>
    <t>Growth of Productivity</t>
  </si>
  <si>
    <r>
      <t>Total factor productivity</t>
    </r>
    <r>
      <rPr>
        <vertAlign val="superscript"/>
        <sz val="11"/>
        <color theme="1"/>
        <rFont val="Arial"/>
        <family val="2"/>
      </rPr>
      <t>c</t>
    </r>
  </si>
  <si>
    <t>Real GDP per hour worked</t>
  </si>
  <si>
    <t>Inflation</t>
  </si>
  <si>
    <t>Growth of PCE price index</t>
  </si>
  <si>
    <t>Growth of the CPI-U</t>
  </si>
  <si>
    <t xml:space="preserve">Growth of the GDP price index </t>
  </si>
  <si>
    <t>Interest Rates</t>
  </si>
  <si>
    <t>On 10-year Treasury notes</t>
  </si>
  <si>
    <t>Nominal rate</t>
  </si>
  <si>
    <t>Real rate</t>
  </si>
  <si>
    <r>
      <t>On all federal debt held by the public</t>
    </r>
    <r>
      <rPr>
        <vertAlign val="superscript"/>
        <sz val="11"/>
        <rFont val="Arial"/>
        <family val="2"/>
      </rPr>
      <t>d</t>
    </r>
  </si>
  <si>
    <t>Memorandum</t>
  </si>
  <si>
    <t>Population (Millions)</t>
  </si>
  <si>
    <t>Data sources: Congressional Budget Office; Bureau of Economic Analysis; Bureau of Labor Statistics; Federal Reserve.</t>
  </si>
  <si>
    <r>
      <t xml:space="preserve">These long-term economic projections underlie the budget projections presented in </t>
    </r>
    <r>
      <rPr>
        <i/>
        <sz val="11"/>
        <color theme="1"/>
        <rFont val="Arial"/>
        <family val="2"/>
      </rPr>
      <t>The 2023 Long-Term Budget Outlook</t>
    </r>
    <r>
      <rPr>
        <sz val="11"/>
        <color theme="1"/>
        <rFont val="Arial"/>
        <family val="2"/>
      </rPr>
      <t>. They do not reflect the economic effects of administrative actions, regulatory changes, legislation, or economic developments after December 6, 2022, when the economic forecast was finalized. Nor do they reflect the budgetary effects of any developments after March 30, 2023, except for the June 3 enactment of the Fiscal Responsibility Act of 2023 (FRA, Public Law 118-5).</t>
    </r>
  </si>
  <si>
    <r>
      <t>Real values are nominal values that have been adjusted to remov</t>
    </r>
    <r>
      <rPr>
        <sz val="11"/>
        <rFont val="Arial"/>
        <family val="2"/>
      </rPr>
      <t>e the effects of inflation. Potential GDP is the maximum sustainable output of the economy. The potential labor force is an estimate of how big the labor force (that is, the number of people in the civilian noninstitutionalized population who have jobs or who are available for work and are either seeking work or expecting to be recalled from a temporary layoff) would be if GDP equaled potential GDP. (The civilian noninstitutionalized population excludes people who are younger than age 16, members of the armed forces on active duty, and people in penal or mental institutions or in homes for the elderly or infirm.) Potential labor force productivity is the ratio of real potential GDP to the potential labor force. The sum of growth in the potential labor force and growth in potential labor force productivity is equal to growth in real potential GDP. The labor force participation rate is the percentage of people in the civilian noninstitutionalized population who are in the labor force.</t>
    </r>
  </si>
  <si>
    <t>CPI-U = consumer price index for all urban consumers; GDP = gross domestic product; PCE = personal consumption expenditures; * = between -0.05 percent and 0.05 percent.</t>
  </si>
  <si>
    <t>a. The unemployment rate is the number of people not working who are available for work and are either seeking work or expecting to be recalled from a temporary layoff, expressed as a percentage of the labor force.</t>
  </si>
  <si>
    <t>b. The noncyclical rate of unemployment is the rate that results from all sources except fluctuations in aggregate demand, including normal turnover of jobs and mismatches between the skills of available workers and the skills necessary to fill vacant positions.</t>
  </si>
  <si>
    <t>c. Total factor productivity is the average real output per unit of combined labor and capital in the nonfarm business sector.</t>
  </si>
  <si>
    <t>d. The interest rate on all federal debt held by the public equals net interest payments in the current fiscal year divided by debt held by the public at the end of the previous fiscal year.</t>
  </si>
  <si>
    <t>Back to Table of Contents</t>
  </si>
  <si>
    <t>rgdp</t>
  </si>
  <si>
    <t>pop</t>
  </si>
  <si>
    <r>
      <t xml:space="preserve">This file presents data that supplement information in CBO’s January 2023 report </t>
    </r>
    <r>
      <rPr>
        <i/>
        <sz val="11"/>
        <color theme="1"/>
        <rFont val="Arial"/>
        <family val="2"/>
      </rPr>
      <t>The Demographic Outlook: 2023 to 2053</t>
    </r>
    <r>
      <rPr>
        <sz val="11"/>
        <color theme="1"/>
        <rFont val="Arial"/>
        <family val="2"/>
      </rPr>
      <t>.</t>
    </r>
  </si>
  <si>
    <t>www.cbo.gov/publication/58612</t>
  </si>
  <si>
    <t>2. Social Security Area Population, by Age, Sex, and Marital Status, as of January 1</t>
  </si>
  <si>
    <t>Number of People</t>
  </si>
  <si>
    <t>Male</t>
  </si>
  <si>
    <t>Female</t>
  </si>
  <si>
    <t>Age</t>
  </si>
  <si>
    <t>Single</t>
  </si>
  <si>
    <t>Married</t>
  </si>
  <si>
    <t>Widowed</t>
  </si>
  <si>
    <t>Divorced</t>
  </si>
  <si>
    <t>Data source: Congressional Budget Office.</t>
  </si>
  <si>
    <t>pop_0_5</t>
  </si>
  <si>
    <t>pop_6_17</t>
  </si>
  <si>
    <t>pop_18_24</t>
  </si>
  <si>
    <t>pop_25_34</t>
  </si>
  <si>
    <t>pop_35_44</t>
  </si>
  <si>
    <t>pop_45_54</t>
  </si>
  <si>
    <t>pop_55_64</t>
  </si>
  <si>
    <t>pop_65_74</t>
  </si>
  <si>
    <t>pop_75_84</t>
  </si>
  <si>
    <t>pop_85_plus</t>
  </si>
  <si>
    <t>pop_married</t>
  </si>
  <si>
    <t>pop_unmarried</t>
  </si>
  <si>
    <t>age</t>
  </si>
  <si>
    <t>married</t>
  </si>
  <si>
    <t>total</t>
  </si>
  <si>
    <t>age group</t>
  </si>
  <si>
    <r>
      <t xml:space="preserve">This file presents data that supplement CBO's February 2023 report </t>
    </r>
    <r>
      <rPr>
        <i/>
        <sz val="11"/>
        <rFont val="Arial"/>
        <family val="2"/>
      </rPr>
      <t>The Budget and Economic Outlook: 2023 to 2033.</t>
    </r>
  </si>
  <si>
    <t>www.cbo.gov/publication/58848</t>
  </si>
  <si>
    <t>February 2023 Baseline Forecast—Data Release (Calendar Year)</t>
  </si>
  <si>
    <t>Units</t>
  </si>
  <si>
    <t>Output</t>
  </si>
  <si>
    <t/>
  </si>
  <si>
    <t>Gross Domestic Product (GDP)</t>
  </si>
  <si>
    <t>Billions of dollars</t>
  </si>
  <si>
    <t>Percentage change, annual rate</t>
  </si>
  <si>
    <t>Gross National Product (GNP)</t>
  </si>
  <si>
    <t>Billions of chained (2012) dollars</t>
  </si>
  <si>
    <t>Real GNP</t>
  </si>
  <si>
    <t>Real Gross Value Added: Nonfarm Business</t>
  </si>
  <si>
    <t>Potential GDP and Its Components</t>
  </si>
  <si>
    <t>Potential GDP</t>
  </si>
  <si>
    <t>Real Potential GDP</t>
  </si>
  <si>
    <t>Potential Labor Force</t>
  </si>
  <si>
    <t>Millions</t>
  </si>
  <si>
    <t xml:space="preserve">Potential Labor Force Productivity </t>
  </si>
  <si>
    <t>Ratio of potential GDP to potential labor force</t>
  </si>
  <si>
    <t>Potential Labor Force Participation Rate</t>
  </si>
  <si>
    <t>Noncyclical Rate of Unemployment</t>
  </si>
  <si>
    <t>Output Gap</t>
  </si>
  <si>
    <t>Percentage of Potential GDP</t>
  </si>
  <si>
    <t xml:space="preserve">Potential GDP and Its Components (Nonfarm Business Sector) </t>
  </si>
  <si>
    <t>Potential Hours Worked</t>
  </si>
  <si>
    <t>2012=100</t>
  </si>
  <si>
    <t>Capital Services Index</t>
  </si>
  <si>
    <t>Potential Total Factor Productivity</t>
  </si>
  <si>
    <t>Potential Labor Productivity</t>
  </si>
  <si>
    <t>Ratio of potential GDP to potential hours worked in the NFB sector</t>
  </si>
  <si>
    <t>Capital Share of Income</t>
  </si>
  <si>
    <t>Ratio</t>
  </si>
  <si>
    <t>Prices</t>
  </si>
  <si>
    <t>Price Index, Personal Consumption Expenditures (PCE)</t>
  </si>
  <si>
    <t>Price Index, PCE, Excluding food and energy</t>
  </si>
  <si>
    <t>Consumer Price Index, All Urban Consumers (CPI-U)</t>
  </si>
  <si>
    <t>CPI-U, Excluding Food and Energy</t>
  </si>
  <si>
    <t>Chained CPI-U</t>
  </si>
  <si>
    <t>Dec 1999=100</t>
  </si>
  <si>
    <t>GDP Price Index</t>
  </si>
  <si>
    <t>Employment Cost Index (ECI), Private Wages and Salaries</t>
  </si>
  <si>
    <t>December 2005=100</t>
  </si>
  <si>
    <t>Refiners' Acquisition Cost of Crude Oil, Imported</t>
  </si>
  <si>
    <t>Dollars per barrel</t>
  </si>
  <si>
    <t>Price of Crude Oil, West Texas Intermediate (WTI)</t>
  </si>
  <si>
    <t>Price of Natural Gas, Henry Hub</t>
  </si>
  <si>
    <t>Dollars per MMBtu</t>
  </si>
  <si>
    <t>FHFA House Price Index, Purchase Only</t>
  </si>
  <si>
    <t>1991Q1=100</t>
  </si>
  <si>
    <t>Nominal Exchange Rate Index (Export Weighted)</t>
  </si>
  <si>
    <t>1970Q1=100</t>
  </si>
  <si>
    <t>Labor</t>
  </si>
  <si>
    <t>Unemployment Rate, Civilian, 16 Years or Older</t>
  </si>
  <si>
    <t>Labor Force, Civilian, 16 Years or Older</t>
  </si>
  <si>
    <t>Labor Force Participation Rate, 16 Years or Older</t>
  </si>
  <si>
    <t>Employment, Civilian, 16 Years or Older (Household Survey)</t>
  </si>
  <si>
    <t>Employment, Total Nonfarm (Establishment Survey)</t>
  </si>
  <si>
    <t>Labor Productivity (Nonfarm Business Sector)</t>
  </si>
  <si>
    <t>Hours of All Persons (Nonfarm Business Sector)</t>
  </si>
  <si>
    <t>Population</t>
  </si>
  <si>
    <t>Noninstitutional Population, Civilian, 16 Years or Older</t>
  </si>
  <si>
    <t>Households (Total Occupied Housing Units)</t>
  </si>
  <si>
    <t>10-Year Treasury Note</t>
  </si>
  <si>
    <t>3-Month Treasury Bill</t>
  </si>
  <si>
    <t>Federal Funds Rate</t>
  </si>
  <si>
    <t>Income</t>
  </si>
  <si>
    <t>Income, Personal</t>
  </si>
  <si>
    <t>Percentage of GDP</t>
  </si>
  <si>
    <t>Compensation of Employees, Paid</t>
  </si>
  <si>
    <t>Wages and Salaries</t>
  </si>
  <si>
    <t>Nonwage Income</t>
  </si>
  <si>
    <t>Proprietors' income, farm, with IVA &amp; CCAdj</t>
  </si>
  <si>
    <t>Proprietors' income, nonfarm, with IVA &amp; CCAdj</t>
  </si>
  <si>
    <t>Income, rental, with CCAdj</t>
  </si>
  <si>
    <t>Interest income, personal</t>
  </si>
  <si>
    <t>Dividend income, personal</t>
  </si>
  <si>
    <t>Profits, Corporate, With IVA &amp; CCAdj</t>
  </si>
  <si>
    <t>Profits, Corporate, Domestic, With IVA &amp; CCAdj</t>
  </si>
  <si>
    <t>Components of GDP (Nominal)</t>
  </si>
  <si>
    <t>Personal Consumption Expenditures</t>
  </si>
  <si>
    <t>Gross Private Domestic Investment</t>
  </si>
  <si>
    <t>Nonresidential fixed investment</t>
  </si>
  <si>
    <t xml:space="preserve">Residential fixed investment </t>
  </si>
  <si>
    <t>Change in private inventories</t>
  </si>
  <si>
    <t>Government Consumption Expenditures and Gross Investment</t>
  </si>
  <si>
    <t>Federal</t>
  </si>
  <si>
    <t xml:space="preserve">State and local </t>
  </si>
  <si>
    <t>Net Exports of Goods and Services</t>
  </si>
  <si>
    <t>Exports</t>
  </si>
  <si>
    <t>Imports</t>
  </si>
  <si>
    <t>Memorandum: Balance on Current Account</t>
  </si>
  <si>
    <t>Components of GDP (Real)</t>
  </si>
  <si>
    <t>Actual values reflect data released as of December 6, 2022. Forecast values are shaded.</t>
  </si>
  <si>
    <r>
      <t xml:space="preserve">For details on the calculation of potential output, see Robert Shackleton, </t>
    </r>
    <r>
      <rPr>
        <i/>
        <sz val="11"/>
        <rFont val="Arial"/>
        <family val="2"/>
      </rPr>
      <t>Estimating and Projecting Potential Output Using CBO’s Forecasting Growth Model</t>
    </r>
    <r>
      <rPr>
        <sz val="11"/>
        <rFont val="Arial"/>
        <family val="2"/>
      </rPr>
      <t>, Working Paper 2018-03 (Congressional Budget Office, February 2018), www.cbo.gov/publication/53558.</t>
    </r>
  </si>
  <si>
    <t>CCAdj = capital consumption adjustment; FHFA = Federal Housing Finance Agency; IVA = inventory valuation adjustment; MMBtu = 1 million British thermal units; NFB = Nonfarm Business.</t>
  </si>
  <si>
    <t>February 2023 Baseline Forecast—Data Release (Fiscal Year)</t>
  </si>
  <si>
    <t>growth</t>
  </si>
  <si>
    <t>pce_deflator</t>
  </si>
  <si>
    <t>ccpiu</t>
  </si>
  <si>
    <t>gdp_deflator</t>
  </si>
  <si>
    <t>u3</t>
  </si>
  <si>
    <t>lfpr</t>
  </si>
  <si>
    <t>emp_hh</t>
  </si>
  <si>
    <t>emp_est</t>
  </si>
  <si>
    <t>gdp_fy</t>
  </si>
  <si>
    <t>tsy_10y</t>
  </si>
  <si>
    <t>tsy_3m</t>
  </si>
  <si>
    <t>ffr</t>
  </si>
  <si>
    <t>gdp_c</t>
  </si>
  <si>
    <t>gdp_i</t>
  </si>
  <si>
    <t>gdp_g</t>
  </si>
  <si>
    <t>gdp_nx</t>
  </si>
  <si>
    <t>gdp_comp</t>
  </si>
  <si>
    <t>gdp_wages</t>
  </si>
  <si>
    <t>gdp_proprietors</t>
  </si>
  <si>
    <t>gdp_rent</t>
  </si>
  <si>
    <t>gdp_interest</t>
  </si>
  <si>
    <t>gdp_div</t>
  </si>
  <si>
    <t>gdp_corp</t>
  </si>
  <si>
    <t>avg_rate_debt</t>
  </si>
  <si>
    <t>cpi</t>
  </si>
  <si>
    <t>ccpi</t>
  </si>
  <si>
    <t>spread</t>
  </si>
  <si>
    <t>cpiu_irs</t>
  </si>
  <si>
    <t>ccpiu_irs</t>
  </si>
  <si>
    <t>levels</t>
  </si>
  <si>
    <t>awi</t>
  </si>
  <si>
    <t>outlays_disc</t>
  </si>
  <si>
    <t>outlays_ni</t>
  </si>
  <si>
    <t>outlays_mand</t>
  </si>
  <si>
    <t>outlays_mand_oasi</t>
  </si>
  <si>
    <t>outlays_mand_other</t>
  </si>
  <si>
    <r>
      <t xml:space="preserve">This file presents data that supplement CBO’s May 2023 report </t>
    </r>
    <r>
      <rPr>
        <i/>
        <sz val="11"/>
        <rFont val="Arial"/>
        <family val="2"/>
      </rPr>
      <t>An Update to the Budget Outlook: 2023 to 2033.</t>
    </r>
  </si>
  <si>
    <t>www.cbo.gov/publication/59096</t>
  </si>
  <si>
    <t>1. CBO's Baseline Projections of Revenues</t>
  </si>
  <si>
    <t>Billions of Dollars</t>
  </si>
  <si>
    <t>Fiscal Year</t>
  </si>
  <si>
    <t>Actual,
2022</t>
  </si>
  <si>
    <t>2024–
2028</t>
  </si>
  <si>
    <t>2024–
2033</t>
  </si>
  <si>
    <t>Individual Income Taxes</t>
  </si>
  <si>
    <t>Payroll Taxes</t>
  </si>
  <si>
    <t>Corporate Income Taxes</t>
  </si>
  <si>
    <t xml:space="preserve">Other </t>
  </si>
  <si>
    <t>Excise taxes</t>
  </si>
  <si>
    <t>Federal Reserve remittances</t>
  </si>
  <si>
    <t>Customs duties</t>
  </si>
  <si>
    <t>Estate and gift taxes</t>
  </si>
  <si>
    <t>Miscellaneous fees and fines</t>
  </si>
  <si>
    <t>Subtotal</t>
  </si>
  <si>
    <t>On-budget</t>
  </si>
  <si>
    <t>Off-budgetᵃ</t>
  </si>
  <si>
    <t>Memorandum:</t>
  </si>
  <si>
    <t xml:space="preserve">Gross Domestic Product </t>
  </si>
  <si>
    <t>As a Percentage of Gross Domestic Product</t>
  </si>
  <si>
    <t>a. Receipts from Social Security payroll taxes.</t>
  </si>
  <si>
    <t>1. Summary Data for CBO's Extended Baseline Projections</t>
  </si>
  <si>
    <t xml:space="preserve"> Spending</t>
  </si>
  <si>
    <t>Noninterest Spending</t>
  </si>
  <si>
    <t>Revenues</t>
  </si>
  <si>
    <t xml:space="preserve"> Social Security</t>
  </si>
  <si>
    <r>
      <t>Medicare</t>
    </r>
    <r>
      <rPr>
        <vertAlign val="superscript"/>
        <sz val="11"/>
        <color theme="1"/>
        <rFont val="Arial"/>
        <family val="2"/>
      </rPr>
      <t>a</t>
    </r>
  </si>
  <si>
    <r>
      <t>Medicaid, CHIP, and Marketplace Subsidies</t>
    </r>
    <r>
      <rPr>
        <vertAlign val="superscript"/>
        <sz val="11"/>
        <color theme="1"/>
        <rFont val="Arial"/>
        <family val="2"/>
      </rPr>
      <t>b</t>
    </r>
  </si>
  <si>
    <t>Other Mandatory</t>
  </si>
  <si>
    <t>Discretionary</t>
  </si>
  <si>
    <t>Total Noninterest Spending</t>
  </si>
  <si>
    <t xml:space="preserve">  Net   Interest          </t>
  </si>
  <si>
    <t>Total Spending</t>
  </si>
  <si>
    <r>
      <t>Primary Deficit</t>
    </r>
    <r>
      <rPr>
        <vertAlign val="superscript"/>
        <sz val="11"/>
        <color theme="1"/>
        <rFont val="Arial"/>
        <family val="2"/>
      </rPr>
      <t>c</t>
    </r>
  </si>
  <si>
    <t>Total Deficit</t>
  </si>
  <si>
    <t>Federal Debt Held by the Public</t>
  </si>
  <si>
    <r>
      <t>Medicare Offsetting Receipts</t>
    </r>
    <r>
      <rPr>
        <vertAlign val="superscript"/>
        <sz val="11"/>
        <color theme="1"/>
        <rFont val="Arial"/>
        <family val="2"/>
      </rPr>
      <t>d</t>
    </r>
  </si>
  <si>
    <t>GDP (Trillions of dollars)</t>
  </si>
  <si>
    <t>The Congressional Budget Office’s long-term budget projections, referred to as the extended baseline, typically follow the agency’s 10-year baseline budget projections and then extend most of the concepts underlying those projections for an additional 20 years. This year, however, the long-term projections are based on the agency’s May 2023 baseline projections but also reflect the estimated budgetary effects of the Fiscal Responsibility Act of 2023 (FRA, Public Law 118-5), enacted on June 3, 2023. Other legislation enacted between March 30, 2023 (when CBO finalized its May baseline), and June 3, 2023, did not have significant budgetary effects.</t>
  </si>
  <si>
    <t>When October 1 (the first day of the fiscal year) falls on a weekend, certain payments that would ordinarily have been made on that day are instead made at the end of September and thus are shifted into the previous fiscal year. All projections have been adjusted to exclude the effects of those timing shifts.</t>
  </si>
  <si>
    <t>CHIP = Children’s Health Insurance Program; GDP = gross domestic product.</t>
  </si>
  <si>
    <t xml:space="preserve">a. Outlays for Medicare represent net Medicare spending, which is gross spending for Medicare minus offsetting receipts (Medicare premiums, certain payments by states to Medicare, and amounts paid to providers and then recovered). </t>
  </si>
  <si>
    <t>b. “Marketplace Subsidies” refers to spending to subsidize health insurance purchased through the marketplaces established under the Affordable Care Act and
related spending.</t>
  </si>
  <si>
    <t>c. Primary deficits exclude net outlays for interest.</t>
  </si>
  <si>
    <t xml:space="preserve">d. Medicare offsetting receipts, which reduce total outlays, consist of Medicare premiums, certain payments by states to Medicare, and amounts paid to providers and then recovered. </t>
  </si>
  <si>
    <t>j. Cash payments from Fannie Mae and Freddie Mac to the Treasury are recorded as offsetting receipts in 2022 and 2023. Beginning in 2024, CBO’s estimates reflect the net lifetime costs—that is, the subsidy costs adjusted for market risk—of the guarantees that those entities will issue and of the loans that they will hold. CBO counts those costs as federal outlays in the year of issuance.</t>
  </si>
  <si>
    <t>i. Primarily the GI Bill and similar education benefits.</t>
  </si>
  <si>
    <t>h. Provides funding for health care, claims processing, and certain other expenses incidental to providing care to veterans exposed to toxic substances.</t>
  </si>
  <si>
    <t>g. Includes veterans’ compensation, pensions, and life insurance programs.</t>
  </si>
  <si>
    <t>f. Includes benefits for retirement programs in the civil service, foreign service, and Coast Guard; benefits for smaller retirement programs; and annuitants’ health care benefits.</t>
  </si>
  <si>
    <t>e. Includes the Temporary Assistance for Needy Families program, the Child Support Enforcement program, the Child Care Entitlement program, and other programs that benefit children.</t>
  </si>
  <si>
    <t>d. Includes outlays for the American Opportunity Tax Credit and other credits.</t>
  </si>
  <si>
    <t>c. Spending to subsidize health insurance purchased through the marketplaces established under the Affordable Care Act and provided through the Basic
Health Program and spending to stabilize premiums for health insurance purchased by individuals and small employers.</t>
  </si>
  <si>
    <t>b. Gross spending, excluding the effects of Medicare premiums and other offsetting receipts. (Net Medicare spending is included in the memorandum section of the table.)</t>
  </si>
  <si>
    <t>a. When October 1 falls on a weekend, certain payments that that are due on that date are made at the end of September and, as a result, are recorded in the previous fiscal year. Outlays presented in this table for the programs affected by such timing shifts have been adjusted to remove the effects of those shifts.</t>
  </si>
  <si>
    <t>MERHCF = Department of Defense Medicare-Eligible Retiree Health Care Fund (including TRICARE for Life).</t>
  </si>
  <si>
    <t xml:space="preserve">Data on spending for benefit programs in this table generally exclude administrative costs, which are discretionary.  </t>
  </si>
  <si>
    <t>Major health care programs</t>
  </si>
  <si>
    <t>Medicare</t>
  </si>
  <si>
    <t>Outlays, Net of Offsetting Receipts</t>
  </si>
  <si>
    <t>Total Mandatory Outlays Projected in CBO's Baseline</t>
  </si>
  <si>
    <t xml:space="preserve">Total </t>
  </si>
  <si>
    <t>Veterans' Other</t>
  </si>
  <si>
    <t>Veterans' Income Security</t>
  </si>
  <si>
    <t>Military Retirement</t>
  </si>
  <si>
    <t>Supplemental Security Income</t>
  </si>
  <si>
    <t>Mandatory Outlays That Are Shifted In CBO's Baseline </t>
  </si>
  <si>
    <t>Total Mandatory Outlays, Net of Offsetting Receipts</t>
  </si>
  <si>
    <t>Other</t>
  </si>
  <si>
    <r>
      <t>Fannie Mae and Freddie Mac</t>
    </r>
    <r>
      <rPr>
        <vertAlign val="superscript"/>
        <sz val="11"/>
        <rFont val="Arial"/>
        <family val="2"/>
      </rPr>
      <t>j</t>
    </r>
  </si>
  <si>
    <t>MERHCF</t>
  </si>
  <si>
    <t>Receipts related to natural resources</t>
  </si>
  <si>
    <t>Social Security</t>
  </si>
  <si>
    <t>Military retirement</t>
  </si>
  <si>
    <t>Civil service retirement and other</t>
  </si>
  <si>
    <t>Federal share of federal employees' retirement</t>
  </si>
  <si>
    <t>Offsetting Receipts</t>
  </si>
  <si>
    <t>Mandatory Outlays, Excluding the Effects of Offsetting Receipts</t>
  </si>
  <si>
    <t>Deposit Insurance</t>
  </si>
  <si>
    <t>Pension Benefit Guaranty Corporation</t>
  </si>
  <si>
    <t>Coronavirus Relief Fund</t>
  </si>
  <si>
    <t>Public Health and Social Services Emergency Fund</t>
  </si>
  <si>
    <t>Education Stabilization Fund</t>
  </si>
  <si>
    <t>MEHRCF</t>
  </si>
  <si>
    <t>Higher education</t>
  </si>
  <si>
    <t xml:space="preserve">Agriculture </t>
  </si>
  <si>
    <t>Other Programs</t>
  </si>
  <si>
    <r>
      <t>Other</t>
    </r>
    <r>
      <rPr>
        <vertAlign val="superscript"/>
        <sz val="11"/>
        <rFont val="Arial"/>
        <family val="2"/>
      </rPr>
      <t>a,i</t>
    </r>
  </si>
  <si>
    <r>
      <t>Toxic exposures fund</t>
    </r>
    <r>
      <rPr>
        <vertAlign val="superscript"/>
        <sz val="11"/>
        <rFont val="Arial"/>
        <family val="2"/>
      </rPr>
      <t>h</t>
    </r>
  </si>
  <si>
    <r>
      <t>Income security</t>
    </r>
    <r>
      <rPr>
        <vertAlign val="superscript"/>
        <sz val="11"/>
        <rFont val="Arial"/>
        <family val="2"/>
      </rPr>
      <t>a,g</t>
    </r>
  </si>
  <si>
    <t>Veterans' Programs</t>
  </si>
  <si>
    <r>
      <t>Military</t>
    </r>
    <r>
      <rPr>
        <vertAlign val="superscript"/>
        <sz val="11"/>
        <rFont val="Arial"/>
        <family val="2"/>
      </rPr>
      <t>a</t>
    </r>
  </si>
  <si>
    <r>
      <t>Civilian</t>
    </r>
    <r>
      <rPr>
        <vertAlign val="superscript"/>
        <sz val="11"/>
        <rFont val="Arial"/>
        <family val="2"/>
      </rPr>
      <t>f</t>
    </r>
  </si>
  <si>
    <t>Federal Civilian and Military Retirement</t>
  </si>
  <si>
    <r>
      <t>Family support and foster care</t>
    </r>
    <r>
      <rPr>
        <vertAlign val="superscript"/>
        <sz val="11"/>
        <rFont val="Arial"/>
        <family val="2"/>
      </rPr>
      <t>e</t>
    </r>
  </si>
  <si>
    <t>Child nutrition</t>
  </si>
  <si>
    <t>Unemployment compensation</t>
  </si>
  <si>
    <r>
      <t>Supplemental Security Income</t>
    </r>
    <r>
      <rPr>
        <vertAlign val="superscript"/>
        <sz val="11"/>
        <rFont val="Arial"/>
        <family val="2"/>
      </rPr>
      <t>a</t>
    </r>
  </si>
  <si>
    <r>
      <t>Earned income, child, and other tax credits</t>
    </r>
    <r>
      <rPr>
        <vertAlign val="superscript"/>
        <sz val="11"/>
        <rFont val="Arial"/>
        <family val="2"/>
      </rPr>
      <t>d</t>
    </r>
  </si>
  <si>
    <t>Supplemental Nutrition Assistance Program</t>
  </si>
  <si>
    <t>Income Security Programs</t>
  </si>
  <si>
    <t>Children's Health Insurance Program</t>
  </si>
  <si>
    <r>
      <t>Premium tax credits and related spending</t>
    </r>
    <r>
      <rPr>
        <vertAlign val="superscript"/>
        <sz val="11"/>
        <rFont val="Arial"/>
        <family val="2"/>
      </rPr>
      <t>c</t>
    </r>
  </si>
  <si>
    <t>Medicaid</t>
  </si>
  <si>
    <r>
      <t>Medicare</t>
    </r>
    <r>
      <rPr>
        <vertAlign val="superscript"/>
        <sz val="11"/>
        <rFont val="Arial"/>
        <family val="2"/>
      </rPr>
      <t>a,b</t>
    </r>
  </si>
  <si>
    <t>Major Health Care Programs</t>
  </si>
  <si>
    <t>Disability Insurance</t>
  </si>
  <si>
    <t>Old-Age and Survivors Insurance</t>
  </si>
  <si>
    <t>2024–</t>
  </si>
  <si>
    <t>Actual,</t>
  </si>
  <si>
    <t>Supplemental Table 3.
CBO's Baseline Projections of Mandatory Outlays, Adjusted to Exclude Effects of Timing Shifts</t>
  </si>
  <si>
    <r>
      <t xml:space="preserve">This file presents data from the tables in CBO's May 2023 report </t>
    </r>
    <r>
      <rPr>
        <i/>
        <sz val="11"/>
        <rFont val="Arial"/>
        <family val="2"/>
      </rPr>
      <t>An Update to the Budget Outlook: 2023 to 2033</t>
    </r>
    <r>
      <rPr>
        <sz val="11"/>
        <rFont val="Arial"/>
        <family val="2"/>
      </rPr>
      <t xml:space="preserve"> and also provides supplemental data.</t>
    </r>
  </si>
  <si>
    <t>outlays_mand_health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</si>
</sst>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0"/>
    <numFmt numFmtId="167" formatCode="0.000"/>
    <numFmt numFmtId="169" formatCode="_(* #,##0_);_(* \(#,##0\);_(* &quot;-&quot;??_);_(@_)"/>
    <numFmt numFmtId="170" formatCode="_(* #,##0.000_);_(* \(#,##0.000\);_(* &quot;-&quot;??_);_(@_)"/>
    <numFmt numFmtId="171" formatCode="_(* #,##0.0_);_(* \(#,##0.0\);_(* &quot;-&quot;??_);_(@_)"/>
    <numFmt numFmtId="172" formatCode="#,##0.000"/>
  </numFmts>
  <fonts count="56">
    <font>
      <sz val="11"/>
      <color theme="1"/>
      <name val="Calibri"/>
      <family val="2"/>
      <scheme val="minor"/>
    </font>
    <font>
      <sz val="11"/>
      <color theme="1"/>
      <name val="Calibri"/>
      <family val="2"/>
      <scheme val="minor"/>
    </font>
    <font>
      <sz val="10"/>
      <name val="Arial"/>
      <family val="2"/>
    </font>
    <font>
      <sz val="11"/>
      <name val="Arial"/>
      <family val="2"/>
    </font>
    <font>
      <vertAlign val="superscript"/>
      <sz val="11"/>
      <name val="Arial"/>
      <family val="2"/>
    </font>
    <font>
      <sz val="11"/>
      <color indexed="8"/>
      <name val="Calibri"/>
      <family val="2"/>
      <scheme val="minor"/>
    </font>
    <font>
      <b/>
      <sz val="12"/>
      <color indexed="8"/>
      <name val="Arial"/>
    </font>
    <font>
      <b/>
      <sz val="10"/>
      <color indexed="8"/>
      <name val="Arial"/>
    </font>
    <font>
      <sz val="10"/>
      <color indexed="8"/>
      <name val="Arial"/>
    </font>
    <font>
      <sz val="11"/>
      <color theme="9"/>
      <name val="Calibri"/>
      <family val="2"/>
      <scheme val="minor"/>
    </font>
    <font>
      <sz val="11"/>
      <color theme="1"/>
      <name val="Arial"/>
      <family val="2"/>
    </font>
    <font>
      <i/>
      <sz val="11"/>
      <color theme="1"/>
      <name val="Arial"/>
      <family val="2"/>
    </font>
    <font>
      <sz val="11"/>
      <color theme="3"/>
      <name val="Arial"/>
      <family val="2"/>
    </font>
    <font>
      <b/>
      <sz val="11"/>
      <color theme="1"/>
      <name val="Arial"/>
      <family val="2"/>
    </font>
    <font>
      <vertAlign val="superscript"/>
      <sz val="11"/>
      <color theme="1"/>
      <name val="Arial"/>
      <family val="2"/>
    </font>
    <font>
      <b/>
      <sz val="11"/>
      <name val="Arial"/>
      <family val="2"/>
    </font>
    <font>
      <u/>
      <sz val="11"/>
      <color theme="10"/>
      <name val="Calibri"/>
      <family val="2"/>
    </font>
    <font>
      <sz val="11"/>
      <color theme="10"/>
      <name val="Arial"/>
      <family val="2"/>
    </font>
    <font>
      <u/>
      <sz val="11"/>
      <color theme="10"/>
      <name val="Calibri"/>
      <family val="2"/>
      <scheme val="minor"/>
    </font>
    <font>
      <sz val="10"/>
      <name val="Arial"/>
    </font>
    <font>
      <i/>
      <sz val="11"/>
      <name val="Arial"/>
      <family val="2"/>
    </font>
    <font>
      <b/>
      <sz val="11"/>
      <color rgb="FFFF0000"/>
      <name val="Arial"/>
      <family val="2"/>
    </font>
    <font>
      <sz val="11"/>
      <color rgb="FFFF0000"/>
      <name val="Arial"/>
      <family val="2"/>
    </font>
    <font>
      <vertAlign val="superscript"/>
      <sz val="11"/>
      <name val="Bell Centennial Address"/>
      <family val="2"/>
    </font>
    <font>
      <u val="singleAccounting"/>
      <sz val="11"/>
      <color theme="1"/>
      <name val="Arial"/>
      <family val="2"/>
    </font>
    <font>
      <sz val="11"/>
      <color rgb="FF0070C0"/>
      <name val="Arial"/>
      <family val="2"/>
    </font>
    <font>
      <sz val="12"/>
      <name val="Arial"/>
      <family val="2"/>
    </font>
    <font>
      <sz val="8"/>
      <name val="Arial"/>
      <family val="2"/>
    </font>
    <font>
      <sz val="9"/>
      <name val="Arial"/>
      <family val="2"/>
    </font>
    <font>
      <sz val="10"/>
      <name val="Bell Centennial Address"/>
      <family val="2"/>
    </font>
    <font>
      <u/>
      <sz val="11"/>
      <name val="Arial"/>
      <family val="2"/>
    </font>
    <font>
      <u/>
      <sz val="10"/>
      <color theme="10"/>
      <name val="Arial"/>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sz val="12"/>
      <name val="Courier"/>
      <family val="3"/>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2"/>
      <color theme="10"/>
      <name val="Arial"/>
      <family val="2"/>
    </font>
    <font>
      <u/>
      <sz val="10"/>
      <color indexed="12"/>
      <name val="Arial"/>
      <family val="2"/>
    </font>
    <font>
      <sz val="10"/>
      <color rgb="FF3F3F76"/>
      <name val="Arial"/>
      <family val="2"/>
    </font>
    <font>
      <sz val="10"/>
      <color rgb="FFFA7D00"/>
      <name val="Arial"/>
      <family val="2"/>
    </font>
    <font>
      <sz val="10"/>
      <color rgb="FF9C6500"/>
      <name val="Arial"/>
      <family val="2"/>
    </font>
    <font>
      <sz val="12"/>
      <color theme="1"/>
      <name val="Calibri"/>
      <family val="2"/>
      <scheme val="minor"/>
    </font>
    <font>
      <sz val="12"/>
      <name val="Times New Roman"/>
      <family val="1"/>
    </font>
    <font>
      <sz val="10"/>
      <color indexed="8"/>
      <name val="Arial"/>
      <family val="2"/>
    </font>
    <font>
      <sz val="10"/>
      <name val="MS Sans Serif"/>
      <family val="2"/>
    </font>
    <font>
      <b/>
      <sz val="10"/>
      <color rgb="FF3F3F3F"/>
      <name val="Arial"/>
      <family val="2"/>
    </font>
    <font>
      <b/>
      <sz val="10"/>
      <color theme="1"/>
      <name val="Arial"/>
      <family val="2"/>
    </font>
    <font>
      <sz val="10"/>
      <color rgb="FFFF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4">
    <border>
      <left/>
      <right/>
      <top/>
      <bottom/>
      <diagonal/>
    </border>
    <border>
      <left/>
      <right/>
      <top/>
      <bottom style="thin">
        <color indexed="64"/>
      </bottom>
      <diagonal/>
    </border>
    <border>
      <left/>
      <right/>
      <top/>
      <bottom style="thick">
        <color auto="1"/>
      </bottom>
      <diagonal/>
    </border>
    <border>
      <left/>
      <right/>
      <top style="thin">
        <color indexed="64"/>
      </top>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233">
    <xf numFmtId="0" fontId="0" fillId="0" borderId="0"/>
    <xf numFmtId="43" fontId="1" fillId="0" borderId="0" applyFont="0" applyFill="0" applyBorder="0" applyAlignment="0" applyProtection="0"/>
    <xf numFmtId="0" fontId="2" fillId="0" borderId="0"/>
    <xf numFmtId="0" fontId="5" fillId="0" borderId="0"/>
    <xf numFmtId="0" fontId="12" fillId="0" borderId="0">
      <alignment vertical="top"/>
      <protection locked="0"/>
    </xf>
    <xf numFmtId="0" fontId="1" fillId="0" borderId="0"/>
    <xf numFmtId="0" fontId="16" fillId="0" borderId="0">
      <alignment vertical="top"/>
      <protection locked="0"/>
    </xf>
    <xf numFmtId="0" fontId="18" fillId="0" borderId="0" applyNumberFormat="0" applyFill="0" applyBorder="0" applyAlignment="0" applyProtection="0"/>
    <xf numFmtId="9" fontId="1" fillId="0" borderId="0" applyFont="0" applyFill="0" applyBorder="0" applyAlignment="0" applyProtection="0"/>
    <xf numFmtId="0" fontId="19" fillId="0" borderId="0"/>
    <xf numFmtId="0" fontId="12" fillId="0" borderId="0" applyNumberFormat="0" applyFill="0" applyBorder="0" applyAlignment="0" applyProtection="0"/>
    <xf numFmtId="0" fontId="12" fillId="0" borderId="0" applyNumberFormat="0" applyFill="0" applyBorder="0" applyAlignment="0" applyProtection="0">
      <alignment vertical="top"/>
      <protection locked="0"/>
    </xf>
    <xf numFmtId="0" fontId="2" fillId="0" borderId="0"/>
    <xf numFmtId="0" fontId="2" fillId="0" borderId="0"/>
    <xf numFmtId="0" fontId="2" fillId="0" borderId="0"/>
    <xf numFmtId="0" fontId="12" fillId="0" borderId="0">
      <alignment vertical="top"/>
      <protection locked="0"/>
    </xf>
    <xf numFmtId="0" fontId="26" fillId="0" borderId="0"/>
    <xf numFmtId="0" fontId="26" fillId="0" borderId="0"/>
    <xf numFmtId="0" fontId="2" fillId="0" borderId="0"/>
    <xf numFmtId="0" fontId="1" fillId="0" borderId="0"/>
    <xf numFmtId="9" fontId="26" fillId="0" borderId="0" applyFont="0" applyFill="0" applyBorder="0" applyAlignment="0" applyProtection="0"/>
    <xf numFmtId="0" fontId="1" fillId="0" borderId="0"/>
    <xf numFmtId="0" fontId="32" fillId="10" borderId="0" applyNumberFormat="0" applyBorder="0" applyAlignment="0" applyProtection="0"/>
    <xf numFmtId="0" fontId="32" fillId="14" borderId="0" applyNumberFormat="0" applyBorder="0" applyAlignment="0" applyProtection="0"/>
    <xf numFmtId="0" fontId="32" fillId="18" borderId="0" applyNumberFormat="0" applyBorder="0" applyAlignment="0" applyProtection="0"/>
    <xf numFmtId="0" fontId="32" fillId="22" borderId="0" applyNumberFormat="0" applyBorder="0" applyAlignment="0" applyProtection="0"/>
    <xf numFmtId="0" fontId="32" fillId="26" borderId="0" applyNumberFormat="0" applyBorder="0" applyAlignment="0" applyProtection="0"/>
    <xf numFmtId="0" fontId="32" fillId="30" borderId="0" applyNumberFormat="0" applyBorder="0" applyAlignment="0" applyProtection="0"/>
    <xf numFmtId="0" fontId="32" fillId="11" borderId="0" applyNumberFormat="0" applyBorder="0" applyAlignment="0" applyProtection="0"/>
    <xf numFmtId="0" fontId="32" fillId="15" borderId="0" applyNumberFormat="0" applyBorder="0" applyAlignment="0" applyProtection="0"/>
    <xf numFmtId="0" fontId="32" fillId="19" borderId="0" applyNumberFormat="0" applyBorder="0" applyAlignment="0" applyProtection="0"/>
    <xf numFmtId="0" fontId="32" fillId="23" borderId="0" applyNumberFormat="0" applyBorder="0" applyAlignment="0" applyProtection="0"/>
    <xf numFmtId="0" fontId="32" fillId="27" borderId="0" applyNumberFormat="0" applyBorder="0" applyAlignment="0" applyProtection="0"/>
    <xf numFmtId="0" fontId="32" fillId="31" borderId="0" applyNumberFormat="0" applyBorder="0" applyAlignment="0" applyProtection="0"/>
    <xf numFmtId="0" fontId="33" fillId="12" borderId="0" applyNumberFormat="0" applyBorder="0" applyAlignment="0" applyProtection="0"/>
    <xf numFmtId="0" fontId="33" fillId="16" borderId="0" applyNumberFormat="0" applyBorder="0" applyAlignment="0" applyProtection="0"/>
    <xf numFmtId="0" fontId="33" fillId="20" borderId="0" applyNumberFormat="0" applyBorder="0" applyAlignment="0" applyProtection="0"/>
    <xf numFmtId="0" fontId="33" fillId="24" borderId="0" applyNumberFormat="0" applyBorder="0" applyAlignment="0" applyProtection="0"/>
    <xf numFmtId="0" fontId="33" fillId="28" borderId="0" applyNumberFormat="0" applyBorder="0" applyAlignment="0" applyProtection="0"/>
    <xf numFmtId="0" fontId="33" fillId="32" borderId="0" applyNumberFormat="0" applyBorder="0" applyAlignment="0" applyProtection="0"/>
    <xf numFmtId="0" fontId="33" fillId="9" borderId="0" applyNumberFormat="0" applyBorder="0" applyAlignment="0" applyProtection="0"/>
    <xf numFmtId="0" fontId="33" fillId="13"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3" fillId="25" borderId="0" applyNumberFormat="0" applyBorder="0" applyAlignment="0" applyProtection="0"/>
    <xf numFmtId="0" fontId="33" fillId="29" borderId="0" applyNumberFormat="0" applyBorder="0" applyAlignment="0" applyProtection="0"/>
    <xf numFmtId="0" fontId="34" fillId="3" borderId="0" applyNumberFormat="0" applyBorder="0" applyAlignment="0" applyProtection="0"/>
    <xf numFmtId="0" fontId="35" fillId="6" borderId="8" applyNumberFormat="0" applyAlignment="0" applyProtection="0"/>
    <xf numFmtId="0" fontId="36" fillId="7" borderId="11"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3" fontId="2" fillId="0" borderId="0" applyFont="0" applyFill="0" applyBorder="0" applyAlignment="0" applyProtection="0"/>
    <xf numFmtId="44" fontId="37" fillId="0" borderId="0" applyFont="0" applyFill="0" applyBorder="0" applyAlignment="0" applyProtection="0"/>
    <xf numFmtId="44" fontId="37" fillId="0" borderId="0" applyFont="0" applyFill="0" applyBorder="0" applyAlignment="0" applyProtection="0"/>
    <xf numFmtId="0" fontId="38" fillId="0" borderId="0" applyFont="0" applyFill="0" applyBorder="0" applyAlignment="0" applyProtection="0"/>
    <xf numFmtId="0" fontId="39" fillId="0" borderId="0" applyNumberFormat="0" applyFill="0" applyBorder="0" applyAlignment="0" applyProtection="0"/>
    <xf numFmtId="0" fontId="40" fillId="2" borderId="0" applyNumberFormat="0" applyBorder="0" applyAlignment="0" applyProtection="0"/>
    <xf numFmtId="0" fontId="41" fillId="0" borderId="5" applyNumberFormat="0" applyFill="0" applyAlignment="0" applyProtection="0"/>
    <xf numFmtId="0" fontId="42" fillId="0" borderId="6" applyNumberFormat="0" applyFill="0" applyAlignment="0" applyProtection="0"/>
    <xf numFmtId="0" fontId="43" fillId="0" borderId="7" applyNumberFormat="0" applyFill="0" applyAlignment="0" applyProtection="0"/>
    <xf numFmtId="0" fontId="43" fillId="0" borderId="0" applyNumberFormat="0" applyFill="0" applyBorder="0" applyAlignment="0" applyProtection="0"/>
    <xf numFmtId="0" fontId="16" fillId="0" borderId="0" applyNumberFormat="0" applyFill="0" applyBorder="0" applyAlignment="0" applyProtection="0">
      <alignment vertical="top"/>
      <protection locked="0"/>
    </xf>
    <xf numFmtId="0" fontId="44" fillId="0" borderId="0" applyNumberFormat="0" applyFill="0" applyBorder="0" applyAlignment="0" applyProtection="0"/>
    <xf numFmtId="0" fontId="45" fillId="0" borderId="0" applyNumberFormat="0" applyFill="0" applyBorder="0" applyAlignment="0" applyProtection="0">
      <alignment vertical="top"/>
      <protection locked="0"/>
    </xf>
    <xf numFmtId="0" fontId="18" fillId="0" borderId="0" applyNumberFormat="0" applyFill="0" applyBorder="0" applyAlignment="0" applyProtection="0"/>
    <xf numFmtId="0" fontId="31" fillId="0" borderId="0" applyNumberFormat="0" applyFill="0" applyBorder="0" applyAlignment="0" applyProtection="0"/>
    <xf numFmtId="0" fontId="46" fillId="5" borderId="8" applyNumberFormat="0" applyAlignment="0" applyProtection="0"/>
    <xf numFmtId="0" fontId="47" fillId="0" borderId="10" applyNumberFormat="0" applyFill="0" applyAlignment="0" applyProtection="0"/>
    <xf numFmtId="0" fontId="48" fillId="4" borderId="0" applyNumberFormat="0" applyBorder="0" applyAlignment="0" applyProtection="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32" fillId="0" borderId="0"/>
    <xf numFmtId="0" fontId="2" fillId="0" borderId="0"/>
    <xf numFmtId="0" fontId="49"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50" fillId="0" borderId="0"/>
    <xf numFmtId="0" fontId="50" fillId="0" borderId="0"/>
    <xf numFmtId="0" fontId="50" fillId="0" borderId="0"/>
    <xf numFmtId="0" fontId="2" fillId="0" borderId="0"/>
    <xf numFmtId="0" fontId="32" fillId="0" borderId="0"/>
    <xf numFmtId="0" fontId="5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0" fontId="52" fillId="0" borderId="0"/>
    <xf numFmtId="0" fontId="52" fillId="0" borderId="0"/>
    <xf numFmtId="0" fontId="2" fillId="0" borderId="0"/>
    <xf numFmtId="0" fontId="26" fillId="0" borderId="0"/>
    <xf numFmtId="0" fontId="2" fillId="0" borderId="0"/>
    <xf numFmtId="0" fontId="1" fillId="0" borderId="0"/>
    <xf numFmtId="0" fontId="2" fillId="0" borderId="0"/>
    <xf numFmtId="0" fontId="2" fillId="0" borderId="0"/>
    <xf numFmtId="0" fontId="2"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0" fillId="0" borderId="0"/>
    <xf numFmtId="0" fontId="1" fillId="8" borderId="12" applyNumberFormat="0" applyFont="0" applyAlignment="0" applyProtection="0"/>
    <xf numFmtId="0" fontId="1" fillId="8" borderId="12" applyNumberFormat="0" applyFont="0" applyAlignment="0" applyProtection="0"/>
    <xf numFmtId="0" fontId="1" fillId="8" borderId="12" applyNumberFormat="0" applyFont="0" applyAlignment="0" applyProtection="0"/>
    <xf numFmtId="0" fontId="32" fillId="8" borderId="12" applyNumberFormat="0" applyFont="0" applyAlignment="0" applyProtection="0"/>
    <xf numFmtId="0" fontId="53" fillId="6" borderId="9"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54" fillId="0" borderId="13" applyNumberFormat="0" applyFill="0" applyAlignment="0" applyProtection="0"/>
    <xf numFmtId="0" fontId="55" fillId="0" borderId="0" applyNumberFormat="0" applyFill="0" applyBorder="0" applyAlignment="0" applyProtection="0"/>
    <xf numFmtId="0" fontId="26" fillId="0" borderId="0"/>
    <xf numFmtId="43" fontId="26" fillId="0" borderId="0" applyFont="0" applyFill="0" applyBorder="0" applyAlignment="0" applyProtection="0"/>
    <xf numFmtId="0" fontId="5"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12" applyNumberFormat="0" applyFont="0" applyAlignment="0" applyProtection="0"/>
    <xf numFmtId="0" fontId="1" fillId="8" borderId="12" applyNumberFormat="0" applyFont="0" applyAlignment="0" applyProtection="0"/>
    <xf numFmtId="0" fontId="1" fillId="8" borderId="12"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12" applyNumberFormat="0" applyFont="0" applyAlignment="0" applyProtection="0"/>
    <xf numFmtId="0" fontId="1" fillId="8" borderId="12" applyNumberFormat="0" applyFont="0" applyAlignment="0" applyProtection="0"/>
    <xf numFmtId="0" fontId="1" fillId="8" borderId="12"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cellStyleXfs>
  <cellXfs count="189">
    <xf numFmtId="0" fontId="0" fillId="0" borderId="0" xfId="0"/>
    <xf numFmtId="0" fontId="5" fillId="0" borderId="0" xfId="3"/>
    <xf numFmtId="0" fontId="7" fillId="0" borderId="0" xfId="3" applyFont="1" applyAlignment="1">
      <alignment horizontal="left" vertical="top" wrapText="1"/>
    </xf>
    <xf numFmtId="0" fontId="7" fillId="0" borderId="2" xfId="3" applyFont="1" applyBorder="1" applyAlignment="1">
      <alignment horizontal="center" wrapText="1"/>
    </xf>
    <xf numFmtId="0" fontId="7" fillId="0" borderId="0" xfId="3" applyFont="1" applyAlignment="1">
      <alignment horizontal="left"/>
    </xf>
    <xf numFmtId="165" fontId="8" fillId="0" borderId="0" xfId="3" applyNumberFormat="1" applyFont="1" applyAlignment="1">
      <alignment horizontal="right"/>
    </xf>
    <xf numFmtId="166" fontId="8" fillId="0" borderId="0" xfId="3" applyNumberFormat="1" applyFont="1" applyAlignment="1">
      <alignment horizontal="right"/>
    </xf>
    <xf numFmtId="0" fontId="9" fillId="0" borderId="0" xfId="0" applyFont="1"/>
    <xf numFmtId="0" fontId="10" fillId="0" borderId="0" xfId="0" applyFont="1" applyAlignment="1">
      <alignment horizontal="left"/>
    </xf>
    <xf numFmtId="0" fontId="10" fillId="0" borderId="0" xfId="0" applyFont="1"/>
    <xf numFmtId="0" fontId="12" fillId="0" borderId="0" xfId="4">
      <alignment vertical="top"/>
      <protection locked="0"/>
    </xf>
    <xf numFmtId="0" fontId="13" fillId="0" borderId="0" xfId="0" applyFont="1"/>
    <xf numFmtId="0" fontId="10" fillId="0" borderId="1" xfId="0" applyFont="1" applyBorder="1"/>
    <xf numFmtId="0" fontId="0" fillId="0" borderId="1" xfId="0" applyBorder="1"/>
    <xf numFmtId="0" fontId="10" fillId="0" borderId="3" xfId="0" applyFont="1" applyBorder="1"/>
    <xf numFmtId="167" fontId="10" fillId="0" borderId="0" xfId="0" applyNumberFormat="1" applyFont="1"/>
    <xf numFmtId="0" fontId="10" fillId="0" borderId="0" xfId="0" applyFont="1" applyAlignment="1">
      <alignment horizontal="left" indent="1"/>
    </xf>
    <xf numFmtId="164" fontId="10" fillId="0" borderId="0" xfId="0" applyNumberFormat="1" applyFont="1" applyAlignment="1">
      <alignment horizontal="right"/>
    </xf>
    <xf numFmtId="0" fontId="10" fillId="0" borderId="0" xfId="0" applyFont="1" applyAlignment="1">
      <alignment horizontal="left" indent="2"/>
    </xf>
    <xf numFmtId="0" fontId="3" fillId="0" borderId="0" xfId="0" applyFont="1"/>
    <xf numFmtId="0" fontId="3" fillId="0" borderId="0" xfId="0" applyFont="1" applyAlignment="1">
      <alignment horizontal="left" indent="1"/>
    </xf>
    <xf numFmtId="0" fontId="15" fillId="0" borderId="0" xfId="0" applyFont="1"/>
    <xf numFmtId="0" fontId="3" fillId="0" borderId="1" xfId="0" applyFont="1" applyBorder="1"/>
    <xf numFmtId="3" fontId="10" fillId="0" borderId="1" xfId="5" applyNumberFormat="1" applyFont="1" applyBorder="1" applyAlignment="1">
      <alignment horizontal="right"/>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xf>
    <xf numFmtId="164" fontId="10" fillId="0" borderId="0" xfId="0" applyNumberFormat="1" applyFont="1"/>
    <xf numFmtId="0" fontId="17" fillId="0" borderId="0" xfId="6" applyFont="1">
      <alignment vertical="top"/>
      <protection locked="0"/>
    </xf>
    <xf numFmtId="0" fontId="3" fillId="0" borderId="0" xfId="0" applyFont="1" applyAlignment="1">
      <alignment horizontal="center"/>
    </xf>
    <xf numFmtId="0" fontId="3" fillId="0" borderId="1" xfId="0" applyFont="1" applyBorder="1" applyAlignment="1">
      <alignment horizontal="center"/>
    </xf>
    <xf numFmtId="0" fontId="3" fillId="0" borderId="3" xfId="0" applyFont="1" applyBorder="1" applyAlignment="1">
      <alignment horizontal="center"/>
    </xf>
    <xf numFmtId="1" fontId="3" fillId="0" borderId="0" xfId="0" applyNumberFormat="1" applyFont="1" applyAlignment="1">
      <alignment horizontal="center"/>
    </xf>
    <xf numFmtId="3" fontId="3" fillId="0" borderId="0" xfId="1" applyNumberFormat="1" applyFont="1"/>
    <xf numFmtId="0" fontId="3" fillId="0" borderId="3" xfId="0" applyFont="1" applyBorder="1"/>
    <xf numFmtId="3" fontId="3" fillId="0" borderId="1" xfId="1" applyNumberFormat="1" applyFont="1" applyBorder="1"/>
    <xf numFmtId="1" fontId="3" fillId="0" borderId="1" xfId="0" applyNumberFormat="1" applyFont="1" applyBorder="1" applyAlignment="1">
      <alignment horizontal="center"/>
    </xf>
    <xf numFmtId="0" fontId="12" fillId="0" borderId="0" xfId="6" applyFont="1" applyAlignment="1" applyProtection="1">
      <alignment horizontal="left"/>
    </xf>
    <xf numFmtId="1" fontId="3" fillId="0" borderId="0" xfId="0" applyNumberFormat="1" applyFont="1"/>
    <xf numFmtId="1" fontId="3" fillId="0" borderId="0" xfId="0" quotePrefix="1" applyNumberFormat="1" applyFont="1"/>
    <xf numFmtId="0" fontId="8" fillId="0" borderId="0" xfId="3" applyFont="1" applyAlignment="1">
      <alignment horizontal="left" vertical="top" wrapText="1"/>
    </xf>
    <xf numFmtId="0" fontId="5" fillId="0" borderId="0" xfId="3"/>
    <xf numFmtId="0" fontId="8" fillId="0" borderId="0" xfId="3" applyFont="1" applyAlignment="1">
      <alignment horizontal="left"/>
    </xf>
    <xf numFmtId="0" fontId="6" fillId="0" borderId="0" xfId="3" applyFont="1" applyAlignment="1">
      <alignment horizontal="left"/>
    </xf>
    <xf numFmtId="0" fontId="7" fillId="0" borderId="0" xfId="3" applyFont="1" applyAlignment="1">
      <alignment horizontal="left" vertical="top" wrapText="1"/>
    </xf>
    <xf numFmtId="0" fontId="10" fillId="0" borderId="0" xfId="0" applyFont="1" applyAlignment="1">
      <alignment horizontal="left" wrapText="1"/>
    </xf>
    <xf numFmtId="0" fontId="10" fillId="0" borderId="0" xfId="0" applyFont="1" applyAlignment="1">
      <alignment horizontal="left"/>
    </xf>
    <xf numFmtId="0" fontId="3" fillId="0" borderId="1" xfId="0" applyFont="1" applyBorder="1" applyAlignment="1">
      <alignment horizontal="center"/>
    </xf>
    <xf numFmtId="0" fontId="3" fillId="0" borderId="4" xfId="0" applyFont="1" applyBorder="1" applyAlignment="1">
      <alignment horizontal="center"/>
    </xf>
    <xf numFmtId="0" fontId="3" fillId="0" borderId="0" xfId="9" applyFont="1"/>
    <xf numFmtId="0" fontId="12" fillId="0" borderId="0" xfId="10" applyAlignment="1" applyProtection="1">
      <alignment horizontal="left"/>
    </xf>
    <xf numFmtId="0" fontId="12" fillId="0" borderId="0" xfId="11" applyAlignment="1" applyProtection="1">
      <alignment horizontal="left"/>
    </xf>
    <xf numFmtId="0" fontId="21" fillId="0" borderId="0" xfId="9" applyFont="1" applyAlignment="1">
      <alignment horizontal="left"/>
    </xf>
    <xf numFmtId="0" fontId="15" fillId="0" borderId="1" xfId="9" applyFont="1" applyBorder="1" applyAlignment="1">
      <alignment horizontal="left"/>
    </xf>
    <xf numFmtId="0" fontId="3" fillId="0" borderId="1" xfId="9" applyFont="1" applyBorder="1"/>
    <xf numFmtId="0" fontId="3" fillId="0" borderId="3" xfId="9" applyFont="1" applyBorder="1"/>
    <xf numFmtId="0" fontId="3" fillId="0" borderId="1" xfId="9" applyFont="1" applyBorder="1" applyAlignment="1">
      <alignment horizontal="right"/>
    </xf>
    <xf numFmtId="0" fontId="15" fillId="0" borderId="0" xfId="9" applyFont="1"/>
    <xf numFmtId="1" fontId="3" fillId="0" borderId="0" xfId="12" applyNumberFormat="1" applyFont="1"/>
    <xf numFmtId="1" fontId="3" fillId="33" borderId="0" xfId="12" applyNumberFormat="1" applyFont="1" applyFill="1"/>
    <xf numFmtId="164" fontId="3" fillId="0" borderId="0" xfId="12" applyNumberFormat="1" applyFont="1"/>
    <xf numFmtId="164" fontId="3" fillId="33" borderId="0" xfId="12" applyNumberFormat="1" applyFont="1" applyFill="1"/>
    <xf numFmtId="0" fontId="3" fillId="33" borderId="0" xfId="9" applyFont="1" applyFill="1"/>
    <xf numFmtId="164" fontId="3" fillId="0" borderId="0" xfId="9" applyNumberFormat="1" applyFont="1"/>
    <xf numFmtId="164" fontId="3" fillId="33" borderId="0" xfId="9" applyNumberFormat="1" applyFont="1" applyFill="1"/>
    <xf numFmtId="0" fontId="22" fillId="0" borderId="0" xfId="9" applyFont="1"/>
    <xf numFmtId="1" fontId="3" fillId="0" borderId="0" xfId="13" applyNumberFormat="1" applyFont="1"/>
    <xf numFmtId="0" fontId="19" fillId="0" borderId="0" xfId="9"/>
    <xf numFmtId="164" fontId="3" fillId="0" borderId="1" xfId="12" applyNumberFormat="1" applyFont="1" applyBorder="1"/>
    <xf numFmtId="164" fontId="3" fillId="33" borderId="1" xfId="12" applyNumberFormat="1" applyFont="1" applyFill="1" applyBorder="1"/>
    <xf numFmtId="0" fontId="3" fillId="0" borderId="0" xfId="9" applyFont="1"/>
    <xf numFmtId="0" fontId="20" fillId="0" borderId="0" xfId="9" applyFont="1"/>
    <xf numFmtId="164" fontId="3" fillId="0" borderId="0" xfId="13" applyNumberFormat="1" applyFont="1"/>
    <xf numFmtId="0" fontId="20" fillId="0" borderId="1" xfId="9" applyFont="1" applyBorder="1"/>
    <xf numFmtId="0" fontId="12" fillId="0" borderId="0" xfId="10" applyNumberFormat="1" applyAlignment="1">
      <alignment horizontal="left"/>
    </xf>
    <xf numFmtId="1" fontId="3" fillId="0" borderId="0" xfId="9" applyNumberFormat="1" applyFont="1"/>
    <xf numFmtId="1" fontId="3" fillId="33" borderId="0" xfId="9" applyNumberFormat="1" applyFont="1" applyFill="1"/>
    <xf numFmtId="0" fontId="23" fillId="0" borderId="0" xfId="9" applyFont="1"/>
    <xf numFmtId="0" fontId="3" fillId="0" borderId="0" xfId="14" applyFont="1" applyAlignment="1">
      <alignment horizontal="left" vertical="center"/>
    </xf>
    <xf numFmtId="0" fontId="12" fillId="0" borderId="0" xfId="10"/>
    <xf numFmtId="169" fontId="10" fillId="0" borderId="0" xfId="0" applyNumberFormat="1" applyFont="1"/>
    <xf numFmtId="0" fontId="13" fillId="0" borderId="0" xfId="0" applyFont="1" applyAlignment="1">
      <alignment horizontal="left"/>
    </xf>
    <xf numFmtId="0" fontId="0" fillId="0" borderId="0" xfId="0" applyAlignment="1">
      <alignment horizontal="left"/>
    </xf>
    <xf numFmtId="0" fontId="10" fillId="0" borderId="1" xfId="0" applyFont="1" applyBorder="1" applyAlignment="1">
      <alignment horizontal="center"/>
    </xf>
    <xf numFmtId="0" fontId="10" fillId="0" borderId="1" xfId="0" applyFont="1" applyBorder="1" applyAlignment="1">
      <alignment horizontal="right" wrapText="1"/>
    </xf>
    <xf numFmtId="170" fontId="10" fillId="0" borderId="0" xfId="1" applyNumberFormat="1" applyFont="1"/>
    <xf numFmtId="169" fontId="10" fillId="0" borderId="0" xfId="1" applyNumberFormat="1" applyFont="1"/>
    <xf numFmtId="169" fontId="10" fillId="0" borderId="0" xfId="1" applyNumberFormat="1" applyFont="1" applyFill="1"/>
    <xf numFmtId="170" fontId="24" fillId="0" borderId="0" xfId="1" applyNumberFormat="1" applyFont="1"/>
    <xf numFmtId="169" fontId="24" fillId="0" borderId="0" xfId="1" applyNumberFormat="1" applyFont="1"/>
    <xf numFmtId="169" fontId="24" fillId="0" borderId="0" xfId="1" applyNumberFormat="1" applyFont="1" applyFill="1"/>
    <xf numFmtId="169" fontId="0" fillId="0" borderId="0" xfId="0" applyNumberFormat="1"/>
    <xf numFmtId="170" fontId="13" fillId="0" borderId="0" xfId="1" applyNumberFormat="1" applyFont="1"/>
    <xf numFmtId="169" fontId="13" fillId="0" borderId="0" xfId="1" applyNumberFormat="1" applyFont="1"/>
    <xf numFmtId="169" fontId="13" fillId="0" borderId="0" xfId="1" applyNumberFormat="1" applyFont="1" applyFill="1"/>
    <xf numFmtId="170" fontId="10" fillId="0" borderId="0" xfId="1" applyNumberFormat="1" applyFont="1" applyBorder="1"/>
    <xf numFmtId="169" fontId="10" fillId="0" borderId="0" xfId="1" applyNumberFormat="1" applyFont="1" applyBorder="1"/>
    <xf numFmtId="169" fontId="10" fillId="0" borderId="0" xfId="1" applyNumberFormat="1" applyFont="1" applyFill="1" applyBorder="1"/>
    <xf numFmtId="0" fontId="10" fillId="0" borderId="0" xfId="0" applyFont="1" applyAlignment="1">
      <alignment horizontal="center"/>
    </xf>
    <xf numFmtId="171" fontId="10" fillId="0" borderId="0" xfId="1" applyNumberFormat="1" applyFont="1"/>
    <xf numFmtId="171" fontId="10" fillId="0" borderId="0" xfId="0" applyNumberFormat="1" applyFont="1"/>
    <xf numFmtId="171" fontId="0" fillId="0" borderId="0" xfId="0" applyNumberFormat="1"/>
    <xf numFmtId="171" fontId="10" fillId="0" borderId="0" xfId="1" applyNumberFormat="1" applyFont="1" applyFill="1"/>
    <xf numFmtId="1" fontId="10" fillId="0" borderId="0" xfId="0" applyNumberFormat="1" applyFont="1"/>
    <xf numFmtId="171" fontId="24" fillId="0" borderId="0" xfId="1" applyNumberFormat="1" applyFont="1"/>
    <xf numFmtId="171" fontId="13" fillId="0" borderId="0" xfId="1" applyNumberFormat="1" applyFont="1"/>
    <xf numFmtId="171" fontId="10" fillId="0" borderId="1" xfId="1" applyNumberFormat="1" applyFont="1" applyBorder="1"/>
    <xf numFmtId="171" fontId="10" fillId="0" borderId="1" xfId="1" applyNumberFormat="1" applyFont="1" applyFill="1" applyBorder="1"/>
    <xf numFmtId="9" fontId="10" fillId="0" borderId="0" xfId="8" applyFont="1"/>
    <xf numFmtId="9" fontId="10" fillId="0" borderId="0" xfId="8" applyFont="1" applyFill="1"/>
    <xf numFmtId="0" fontId="12" fillId="0" borderId="0" xfId="10" applyAlignment="1">
      <alignment horizontal="left"/>
    </xf>
    <xf numFmtId="167" fontId="0" fillId="0" borderId="0" xfId="0" applyNumberFormat="1"/>
    <xf numFmtId="170" fontId="0" fillId="0" borderId="0" xfId="0" applyNumberFormat="1"/>
    <xf numFmtId="0" fontId="0" fillId="0" borderId="0" xfId="0" applyFill="1"/>
    <xf numFmtId="0" fontId="12" fillId="0" borderId="0" xfId="10" applyAlignment="1" applyProtection="1"/>
    <xf numFmtId="0" fontId="25" fillId="0" borderId="0" xfId="0" applyFont="1"/>
    <xf numFmtId="0" fontId="13" fillId="0" borderId="0" xfId="0" applyFont="1" applyAlignment="1">
      <alignment horizontal="left" wrapText="1"/>
    </xf>
    <xf numFmtId="0" fontId="10" fillId="0" borderId="1" xfId="0" applyFont="1" applyBorder="1" applyAlignment="1">
      <alignment horizontal="left"/>
    </xf>
    <xf numFmtId="0" fontId="0" fillId="0" borderId="1" xfId="0" applyBorder="1"/>
    <xf numFmtId="0" fontId="10" fillId="0" borderId="4" xfId="0" applyFont="1" applyBorder="1" applyAlignment="1">
      <alignment horizontal="center"/>
    </xf>
    <xf numFmtId="0" fontId="0" fillId="0" borderId="4" xfId="0" applyBorder="1"/>
    <xf numFmtId="0" fontId="10" fillId="0" borderId="1" xfId="0" applyFont="1" applyBorder="1" applyAlignment="1">
      <alignment horizontal="left" wrapText="1"/>
    </xf>
    <xf numFmtId="0" fontId="10" fillId="0" borderId="1" xfId="0" applyFont="1" applyBorder="1" applyAlignment="1">
      <alignment horizontal="center" wrapText="1"/>
    </xf>
    <xf numFmtId="0" fontId="10" fillId="0" borderId="1" xfId="0" applyFont="1" applyBorder="1" applyAlignment="1">
      <alignment horizontal="center"/>
    </xf>
    <xf numFmtId="1" fontId="10" fillId="0" borderId="0" xfId="0" applyNumberFormat="1" applyFont="1" applyAlignment="1">
      <alignment horizontal="left"/>
    </xf>
    <xf numFmtId="164" fontId="10" fillId="0" borderId="0" xfId="0" applyNumberFormat="1" applyFont="1" applyAlignment="1">
      <alignment horizontal="center"/>
    </xf>
    <xf numFmtId="164" fontId="10" fillId="0" borderId="0" xfId="0" quotePrefix="1" applyNumberFormat="1" applyFont="1" applyAlignment="1">
      <alignment horizontal="center"/>
    </xf>
    <xf numFmtId="1" fontId="10" fillId="0" borderId="1" xfId="0" applyNumberFormat="1" applyFont="1" applyBorder="1" applyAlignment="1">
      <alignment horizontal="left"/>
    </xf>
    <xf numFmtId="164" fontId="10" fillId="0" borderId="1" xfId="0" applyNumberFormat="1" applyFont="1" applyBorder="1" applyAlignment="1">
      <alignment horizontal="center"/>
    </xf>
    <xf numFmtId="164" fontId="10" fillId="0" borderId="1" xfId="0" quotePrefix="1" applyNumberFormat="1" applyFont="1" applyBorder="1" applyAlignment="1">
      <alignment horizontal="center"/>
    </xf>
    <xf numFmtId="1" fontId="10" fillId="0" borderId="0" xfId="0" applyNumberFormat="1" applyFont="1" applyAlignment="1">
      <alignment horizontal="center"/>
    </xf>
    <xf numFmtId="1" fontId="10" fillId="0" borderId="0" xfId="0" applyNumberFormat="1" applyFont="1" applyAlignment="1">
      <alignment horizontal="left" wrapText="1"/>
    </xf>
    <xf numFmtId="1" fontId="3" fillId="0" borderId="0" xfId="0" applyNumberFormat="1" applyFont="1" applyAlignment="1">
      <alignment horizontal="left" wrapText="1"/>
    </xf>
    <xf numFmtId="1" fontId="3" fillId="0" borderId="0" xfId="0" applyNumberFormat="1" applyFont="1" applyAlignment="1">
      <alignment wrapText="1"/>
    </xf>
    <xf numFmtId="0" fontId="3" fillId="0" borderId="0" xfId="0" applyFont="1" applyAlignment="1">
      <alignment horizontal="left" wrapText="1"/>
    </xf>
    <xf numFmtId="0" fontId="3" fillId="0" borderId="1" xfId="0" applyFont="1" applyBorder="1" applyAlignment="1">
      <alignment horizontal="left"/>
    </xf>
    <xf numFmtId="0" fontId="10" fillId="0" borderId="3" xfId="0" applyFont="1" applyBorder="1" applyAlignment="1">
      <alignment vertical="top" wrapText="1"/>
    </xf>
    <xf numFmtId="0" fontId="12" fillId="0" borderId="0" xfId="15">
      <alignment vertical="top"/>
      <protection locked="0"/>
    </xf>
    <xf numFmtId="0" fontId="10" fillId="0" borderId="0" xfId="0" applyFont="1" applyAlignment="1">
      <alignment vertical="top" wrapText="1"/>
    </xf>
    <xf numFmtId="0" fontId="3" fillId="0" borderId="0" xfId="16" applyFont="1"/>
    <xf numFmtId="0" fontId="17" fillId="0" borderId="0" xfId="7" applyFont="1"/>
    <xf numFmtId="167" fontId="27" fillId="0" borderId="0" xfId="17" applyNumberFormat="1" applyFont="1" applyAlignment="1">
      <alignment horizontal="left" wrapText="1"/>
    </xf>
    <xf numFmtId="167" fontId="27" fillId="0" borderId="0" xfId="17" applyNumberFormat="1" applyFont="1" applyAlignment="1">
      <alignment wrapText="1"/>
    </xf>
    <xf numFmtId="0" fontId="3" fillId="0" borderId="1" xfId="16" applyFont="1" applyBorder="1" applyAlignment="1">
      <alignment horizontal="left" vertical="top" wrapText="1"/>
    </xf>
    <xf numFmtId="0" fontId="28" fillId="0" borderId="0" xfId="18" applyFont="1" applyAlignment="1">
      <alignment vertical="top" wrapText="1"/>
    </xf>
    <xf numFmtId="0" fontId="3" fillId="0" borderId="0" xfId="16" applyFont="1" applyAlignment="1">
      <alignment horizontal="left" vertical="top" wrapText="1"/>
    </xf>
    <xf numFmtId="0" fontId="3" fillId="0" borderId="0" xfId="16" applyFont="1" applyAlignment="1">
      <alignment horizontal="left" indent="1"/>
    </xf>
    <xf numFmtId="0" fontId="3" fillId="0" borderId="0" xfId="16" applyFont="1" applyAlignment="1">
      <alignment horizontal="left"/>
    </xf>
    <xf numFmtId="167" fontId="27" fillId="0" borderId="0" xfId="17" applyNumberFormat="1" applyFont="1" applyAlignment="1">
      <alignment horizontal="left"/>
    </xf>
    <xf numFmtId="0" fontId="3" fillId="0" borderId="0" xfId="16" applyFont="1" applyAlignment="1">
      <alignment horizontal="left"/>
    </xf>
    <xf numFmtId="0" fontId="27" fillId="0" borderId="0" xfId="17" applyFont="1"/>
    <xf numFmtId="0" fontId="27" fillId="0" borderId="0" xfId="17" applyFont="1" applyAlignment="1">
      <alignment horizontal="left"/>
    </xf>
    <xf numFmtId="0" fontId="27" fillId="0" borderId="0" xfId="17" applyFont="1" applyAlignment="1">
      <alignment wrapText="1"/>
    </xf>
    <xf numFmtId="167" fontId="27" fillId="0" borderId="0" xfId="17" applyNumberFormat="1" applyFont="1"/>
    <xf numFmtId="0" fontId="3" fillId="0" borderId="0" xfId="16" applyFont="1" applyAlignment="1">
      <alignment horizontal="left" vertical="top"/>
    </xf>
    <xf numFmtId="3" fontId="3" fillId="0" borderId="0" xfId="16" applyNumberFormat="1" applyFont="1" applyAlignment="1">
      <alignment horizontal="right"/>
    </xf>
    <xf numFmtId="3" fontId="3" fillId="0" borderId="1" xfId="16" applyNumberFormat="1" applyFont="1" applyBorder="1" applyAlignment="1">
      <alignment horizontal="right"/>
    </xf>
    <xf numFmtId="0" fontId="3" fillId="0" borderId="1" xfId="16" applyFont="1" applyBorder="1" applyAlignment="1">
      <alignment horizontal="left" indent="1"/>
    </xf>
    <xf numFmtId="164" fontId="29" fillId="0" borderId="0" xfId="19" applyNumberFormat="1" applyFont="1"/>
    <xf numFmtId="3" fontId="29" fillId="0" borderId="0" xfId="19" applyNumberFormat="1" applyFont="1"/>
    <xf numFmtId="0" fontId="3" fillId="0" borderId="0" xfId="16" applyFont="1" applyAlignment="1">
      <alignment horizontal="center"/>
    </xf>
    <xf numFmtId="3" fontId="3" fillId="0" borderId="0" xfId="16" applyNumberFormat="1" applyFont="1" applyAlignment="1">
      <alignment horizontal="center"/>
    </xf>
    <xf numFmtId="0" fontId="15" fillId="0" borderId="0" xfId="16" applyFont="1" applyAlignment="1">
      <alignment horizontal="left"/>
    </xf>
    <xf numFmtId="0" fontId="15" fillId="0" borderId="0" xfId="16" applyFont="1" applyAlignment="1">
      <alignment horizontal="left" wrapText="1" indent="3"/>
    </xf>
    <xf numFmtId="3" fontId="3" fillId="0" borderId="0" xfId="16" applyNumberFormat="1" applyFont="1"/>
    <xf numFmtId="0" fontId="3" fillId="0" borderId="0" xfId="16" applyFont="1" applyAlignment="1">
      <alignment horizontal="left" indent="3"/>
    </xf>
    <xf numFmtId="3" fontId="30" fillId="0" borderId="0" xfId="16" applyNumberFormat="1" applyFont="1" applyAlignment="1">
      <alignment horizontal="right"/>
    </xf>
    <xf numFmtId="167" fontId="26" fillId="0" borderId="0" xfId="17" applyNumberFormat="1"/>
    <xf numFmtId="3" fontId="15" fillId="0" borderId="0" xfId="16" applyNumberFormat="1" applyFont="1" applyAlignment="1">
      <alignment horizontal="right"/>
    </xf>
    <xf numFmtId="0" fontId="3" fillId="0" borderId="0" xfId="16" applyFont="1" applyAlignment="1">
      <alignment horizontal="left" indent="2"/>
    </xf>
    <xf numFmtId="0" fontId="3" fillId="0" borderId="0" xfId="16" applyFont="1" applyAlignment="1">
      <alignment horizontal="left" indent="4"/>
    </xf>
    <xf numFmtId="10" fontId="3" fillId="0" borderId="0" xfId="20" applyNumberFormat="1" applyFont="1" applyFill="1"/>
    <xf numFmtId="0" fontId="15" fillId="0" borderId="0" xfId="16" applyFont="1" applyAlignment="1">
      <alignment horizontal="left" wrapText="1"/>
    </xf>
    <xf numFmtId="172" fontId="3" fillId="0" borderId="0" xfId="16" applyNumberFormat="1" applyFont="1" applyAlignment="1">
      <alignment horizontal="center"/>
    </xf>
    <xf numFmtId="9" fontId="3" fillId="0" borderId="0" xfId="20" applyFont="1" applyAlignment="1">
      <alignment horizontal="center"/>
    </xf>
    <xf numFmtId="0" fontId="3" fillId="0" borderId="1" xfId="16" applyFont="1" applyBorder="1" applyAlignment="1">
      <alignment horizontal="right"/>
    </xf>
    <xf numFmtId="0" fontId="3" fillId="0" borderId="1" xfId="16" applyFont="1" applyBorder="1" applyAlignment="1">
      <alignment horizontal="center"/>
    </xf>
    <xf numFmtId="0" fontId="3" fillId="0" borderId="3" xfId="16" applyFont="1" applyBorder="1" applyAlignment="1">
      <alignment horizontal="right"/>
    </xf>
    <xf numFmtId="0" fontId="15" fillId="0" borderId="0" xfId="16" applyFont="1" applyAlignment="1">
      <alignment horizontal="right"/>
    </xf>
    <xf numFmtId="0" fontId="15" fillId="0" borderId="0" xfId="16" applyFont="1" applyAlignment="1">
      <alignment horizontal="right" wrapText="1"/>
    </xf>
    <xf numFmtId="0" fontId="3" fillId="0" borderId="0" xfId="16" applyFont="1" applyAlignment="1">
      <alignment horizontal="right" wrapText="1"/>
    </xf>
    <xf numFmtId="0" fontId="3" fillId="0" borderId="0" xfId="16" applyFont="1" applyAlignment="1">
      <alignment horizontal="left" wrapText="1"/>
    </xf>
    <xf numFmtId="0" fontId="15" fillId="0" borderId="0" xfId="16" applyFont="1" applyAlignment="1">
      <alignment horizontal="center"/>
    </xf>
    <xf numFmtId="0" fontId="15" fillId="0" borderId="0" xfId="16" applyFont="1"/>
    <xf numFmtId="0" fontId="15" fillId="0" borderId="1" xfId="16" applyFont="1" applyBorder="1"/>
    <xf numFmtId="0" fontId="15" fillId="0" borderId="1" xfId="16" applyFont="1" applyBorder="1" applyAlignment="1">
      <alignment horizontal="left" wrapText="1"/>
    </xf>
    <xf numFmtId="0" fontId="3" fillId="0" borderId="1" xfId="16" applyFont="1" applyBorder="1" applyAlignment="1">
      <alignment horizontal="left" wrapText="1"/>
    </xf>
    <xf numFmtId="1" fontId="15" fillId="0" borderId="0" xfId="16" applyNumberFormat="1" applyFont="1" applyAlignment="1">
      <alignment horizontal="left" wrapText="1"/>
    </xf>
    <xf numFmtId="4" fontId="0" fillId="0" borderId="0" xfId="0" applyNumberFormat="1"/>
  </cellXfs>
  <cellStyles count="1233">
    <cellStyle name="20% - Accent1 2" xfId="22" xr:uid="{B28945BA-8195-49D7-9D97-E8B1B53378BC}"/>
    <cellStyle name="20% - Accent2 2" xfId="23" xr:uid="{5FD3836F-0E3A-42C2-A3A5-218064F4D69C}"/>
    <cellStyle name="20% - Accent3 2" xfId="24" xr:uid="{D14E28AB-AFD7-4844-8F66-DB2D2FFBE1A0}"/>
    <cellStyle name="20% - Accent4 2" xfId="25" xr:uid="{D7891DEC-8EAC-4929-8B8D-4EA284DC26A1}"/>
    <cellStyle name="20% - Accent5 2" xfId="26" xr:uid="{B4663F8D-81A9-425A-9747-6EC5BD1F7A42}"/>
    <cellStyle name="20% - Accent6 2" xfId="27" xr:uid="{54C8EDE5-3F09-4902-83D3-78836AB004CB}"/>
    <cellStyle name="40% - Accent1 2" xfId="28" xr:uid="{24C800CB-3985-4E5F-B6D5-0CCC92E6A14A}"/>
    <cellStyle name="40% - Accent2 2" xfId="29" xr:uid="{407A088D-E5EC-45F8-8547-9235628CC145}"/>
    <cellStyle name="40% - Accent3 2" xfId="30" xr:uid="{8BA838C5-6181-4333-B4C1-ED614CA3E622}"/>
    <cellStyle name="40% - Accent4 2" xfId="31" xr:uid="{2B5B29B2-3A5B-4307-8539-BFE9D8474E8D}"/>
    <cellStyle name="40% - Accent5 2" xfId="32" xr:uid="{444AC1C3-9DAE-4CC3-B180-001170C1C07B}"/>
    <cellStyle name="40% - Accent6 2" xfId="33" xr:uid="{0EDB7359-337B-4E0D-AB82-9BF5E0FB28B1}"/>
    <cellStyle name="60% - Accent1 2" xfId="34" xr:uid="{00224D80-1DAE-43DD-9EFB-730B6B15BA4F}"/>
    <cellStyle name="60% - Accent2 2" xfId="35" xr:uid="{11E6ECCE-4DEC-4B25-A5F0-9C7DDBA49E18}"/>
    <cellStyle name="60% - Accent3 2" xfId="36" xr:uid="{71D257F0-2062-4274-B9CE-EEB127A759FB}"/>
    <cellStyle name="60% - Accent4 2" xfId="37" xr:uid="{295D1581-E610-4534-A4E2-A6B9BD52795A}"/>
    <cellStyle name="60% - Accent5 2" xfId="38" xr:uid="{8E4EC202-308D-4974-9D7F-73AF61D3B591}"/>
    <cellStyle name="60% - Accent6 2" xfId="39" xr:uid="{D0E5A7B4-21F0-4632-BF2A-22F8024302C2}"/>
    <cellStyle name="Accent1 2" xfId="40" xr:uid="{428477E8-5908-4107-B43A-5C38C1471388}"/>
    <cellStyle name="Accent2 2" xfId="41" xr:uid="{8342980A-13BE-4569-8D76-CF621A6C3967}"/>
    <cellStyle name="Accent3 2" xfId="42" xr:uid="{7D6C7047-3FBF-483D-9F91-24F4A7670971}"/>
    <cellStyle name="Accent4 2" xfId="43" xr:uid="{CA053365-52C3-4601-A0C7-5D81F4D9B2B8}"/>
    <cellStyle name="Accent5 2" xfId="44" xr:uid="{19D534C2-F2E7-4FA3-967A-0CB1B08C3C44}"/>
    <cellStyle name="Accent6 2" xfId="45" xr:uid="{5829007E-30A0-495E-96D1-0E18915BCC35}"/>
    <cellStyle name="Bad 2" xfId="46" xr:uid="{4D638F77-45C0-4ED4-9E01-DDA61601E6CD}"/>
    <cellStyle name="Calculation 2" xfId="47" xr:uid="{D036A9C4-DDCB-4134-9773-54BA1D051F2F}"/>
    <cellStyle name="Check Cell 2" xfId="48" xr:uid="{2ECBCEE7-B093-43C9-A1F9-A2530C66EAA6}"/>
    <cellStyle name="Comma" xfId="1" builtinId="3"/>
    <cellStyle name="Comma 2" xfId="49" xr:uid="{0A4D3C56-F731-46E0-8AB0-07519ADCF6C5}"/>
    <cellStyle name="Comma 2 2" xfId="50" xr:uid="{819C9C0B-F769-4497-83EF-EFA7FF0E9CFA}"/>
    <cellStyle name="Comma 2 2 2" xfId="5" xr:uid="{E524B442-1728-42D2-AF6B-978478B7C4AA}"/>
    <cellStyle name="Comma 2 3" xfId="51" xr:uid="{8EA72860-D88D-4C80-9111-876544D06B81}"/>
    <cellStyle name="Comma 2 4" xfId="52" xr:uid="{2E8A0A3C-934E-4BC7-8EA2-063B32534C9E}"/>
    <cellStyle name="Comma 2 5" xfId="53" xr:uid="{B91D923C-5312-4288-A293-8C1AE782FBBF}"/>
    <cellStyle name="Comma 2 6" xfId="54" xr:uid="{B273A2A6-2DA7-4501-A0FE-DA912D04F925}"/>
    <cellStyle name="Comma 2 7" xfId="1230" xr:uid="{84614F48-D5EA-4DDD-9E1D-E9552C1501E8}"/>
    <cellStyle name="Comma 3" xfId="55" xr:uid="{E7D49DED-F004-49EC-BE6F-0BC931822899}"/>
    <cellStyle name="Comma 4" xfId="56" xr:uid="{467B531E-E31F-4A95-B8E5-CDA38D5F0878}"/>
    <cellStyle name="Comma 5" xfId="517" xr:uid="{2CC70BEB-C165-469E-969D-C5F032B4D74A}"/>
    <cellStyle name="Comma 6" xfId="874" xr:uid="{2060F575-2351-4EC8-A050-9C02B4F5F007}"/>
    <cellStyle name="Comma 9" xfId="57" xr:uid="{F223C04C-207A-496A-94DC-016EDBC86888}"/>
    <cellStyle name="Comma0" xfId="58" xr:uid="{D2ADBC6C-A5D1-4F27-85CF-4B74C7D34907}"/>
    <cellStyle name="Currency 2" xfId="59" xr:uid="{DB6FD4AC-26C5-4973-8085-6CDDF9C2FD7F}"/>
    <cellStyle name="Currency 3" xfId="60" xr:uid="{8E7CEB47-1B7A-4CEA-9A4F-E5D57CD171D6}"/>
    <cellStyle name="Currency0" xfId="61" xr:uid="{1796B795-474D-456F-9D7A-6106EBA27456}"/>
    <cellStyle name="Explanatory Text 2" xfId="62" xr:uid="{01145720-FD25-4E26-AA85-ECB7A3A9AFDD}"/>
    <cellStyle name="Good 2" xfId="63" xr:uid="{829D8380-8523-4281-82A9-ED1F6E3184C5}"/>
    <cellStyle name="Heading 1 2" xfId="64" xr:uid="{18126402-00D5-4B82-BEA1-4C49B88C7056}"/>
    <cellStyle name="Heading 2 2" xfId="65" xr:uid="{E6AA2C7B-D9FE-485A-B6BD-C4A690B2AB5A}"/>
    <cellStyle name="Heading 3 2" xfId="66" xr:uid="{83FAE53F-ACC0-47C1-AB19-E03BCCB188A7}"/>
    <cellStyle name="Heading 4 2" xfId="67" xr:uid="{BCCAB87A-D64D-4A31-9393-9B9ADBEEBBE8}"/>
    <cellStyle name="Hyperlink" xfId="7" builtinId="8"/>
    <cellStyle name="Hyperlink 2" xfId="4" xr:uid="{C4F5A902-3E04-4EE8-A3B6-2E2143BC24C7}"/>
    <cellStyle name="Hyperlink 2 2" xfId="68" xr:uid="{3B9C37ED-4566-4A78-B82F-45B45841C726}"/>
    <cellStyle name="Hyperlink 3" xfId="6" xr:uid="{32D685FA-935C-442A-876B-D7ED980F90CF}"/>
    <cellStyle name="Hyperlink 3 2" xfId="15" xr:uid="{307115F3-7FF5-4F29-86F6-6541FA808736}"/>
    <cellStyle name="Hyperlink 3 3" xfId="69" xr:uid="{56B83CC3-A241-4D8B-97EF-DB6706C5544D}"/>
    <cellStyle name="Hyperlink 4" xfId="10" xr:uid="{320D3780-6B8F-44C2-BF05-38E3A6862777}"/>
    <cellStyle name="Hyperlink 4 2" xfId="70" xr:uid="{F66AB0FB-7613-46E5-94FE-77B85E43E102}"/>
    <cellStyle name="Hyperlink 5" xfId="71" xr:uid="{D57B0D90-6324-4243-B6FF-B0F4176D6544}"/>
    <cellStyle name="Hyperlink 6" xfId="11" xr:uid="{D59F0758-9CE9-49E2-B791-4F5797F5B5A5}"/>
    <cellStyle name="Hyperlink 6 2" xfId="72" xr:uid="{4694C181-3049-479A-BB9E-16054A7A0FBA}"/>
    <cellStyle name="Input 2" xfId="73" xr:uid="{F1A0A439-7A96-4542-A4CA-0FF5EEF8F18B}"/>
    <cellStyle name="Linked Cell 2" xfId="74" xr:uid="{4723D332-EB0D-4654-B9A5-B2739D783FFE}"/>
    <cellStyle name="Neutral 2" xfId="75" xr:uid="{34E1F5B7-C230-441C-86E2-1EAA9D2DDBAD}"/>
    <cellStyle name="Normal" xfId="0" builtinId="0"/>
    <cellStyle name="Normal 10" xfId="76" xr:uid="{3CE98754-77D6-46F5-A475-704BBD747C36}"/>
    <cellStyle name="Normal 10 2" xfId="77" xr:uid="{FCE2B615-8B02-4D4E-9FA8-6005660A39EE}"/>
    <cellStyle name="Normal 10 2 2" xfId="698" xr:uid="{7E7020CA-A31E-4D1E-9EF5-9D833FEBA73D}"/>
    <cellStyle name="Normal 10 2 3" xfId="1054" xr:uid="{AF06D91C-2088-412A-B03F-CC5FBD91FD9E}"/>
    <cellStyle name="Normal 10 3" xfId="522" xr:uid="{8419CD11-B102-4239-99D3-C83D0877B0DA}"/>
    <cellStyle name="Normal 10 4" xfId="878" xr:uid="{2BC13CED-0F26-418C-A3C4-4929BA2E9D5B}"/>
    <cellStyle name="Normal 11" xfId="78" xr:uid="{FA184A33-0C4A-4B18-94CD-D0C8F4D94478}"/>
    <cellStyle name="Normal 11 2" xfId="79" xr:uid="{93DA848F-43D8-46B6-B40F-F6AFDFAA17A9}"/>
    <cellStyle name="Normal 11 2 2" xfId="685" xr:uid="{2A5D83D4-87A8-4C67-AD69-D56CEF94B60D}"/>
    <cellStyle name="Normal 11 2 3" xfId="1041" xr:uid="{B236569E-57DE-4783-895A-3E255F00B041}"/>
    <cellStyle name="Normal 11 3" xfId="80" xr:uid="{12DCA754-B4F0-48C8-80A6-1DAA95635A70}"/>
    <cellStyle name="Normal 11 3 2" xfId="686" xr:uid="{303C5AC6-D515-4CEE-96FF-BEECBE5719BF}"/>
    <cellStyle name="Normal 11 3 3" xfId="1042" xr:uid="{B04B7551-BF29-4F6D-A255-4B539AB9DECA}"/>
    <cellStyle name="Normal 11 4" xfId="81" xr:uid="{B1B48329-1FC1-4B52-93D0-306B85EB6F82}"/>
    <cellStyle name="Normal 11 4 2" xfId="687" xr:uid="{EC355D5F-464E-4267-A371-30766E52B00B}"/>
    <cellStyle name="Normal 11 4 3" xfId="1043" xr:uid="{377C29E2-6009-40ED-A17A-41A89E0C9206}"/>
    <cellStyle name="Normal 12" xfId="82" xr:uid="{CBC3D005-6E04-47A2-A420-6F6C8723AED4}"/>
    <cellStyle name="Normal 12 2" xfId="83" xr:uid="{9052D000-EC32-4658-97E5-F2244333840D}"/>
    <cellStyle name="Normal 12 2 2" xfId="688" xr:uid="{9AC52767-9425-4FAD-A5FE-B1EB300209E2}"/>
    <cellStyle name="Normal 12 2 3" xfId="1044" xr:uid="{D8A8CDA2-772C-4F30-A4B8-4823728A1B8D}"/>
    <cellStyle name="Normal 12 3" xfId="84" xr:uid="{8FE90139-07D8-484B-A6E8-7A19FD6DF345}"/>
    <cellStyle name="Normal 12 3 2" xfId="689" xr:uid="{6134EF28-E2F2-4706-AF08-E392B42D3492}"/>
    <cellStyle name="Normal 12 3 3" xfId="1045" xr:uid="{0F32B771-41A0-47BA-B2FA-38A4CD34C76C}"/>
    <cellStyle name="Normal 12 4" xfId="85" xr:uid="{973DE77B-3DDD-458D-8265-6F14AF14EA94}"/>
    <cellStyle name="Normal 12 4 2" xfId="690" xr:uid="{EE138AE0-F01B-41C8-851E-B8C51C61660F}"/>
    <cellStyle name="Normal 12 4 3" xfId="1046" xr:uid="{DE9B8589-2140-4964-A585-A41AE92F8185}"/>
    <cellStyle name="Normal 13" xfId="86" xr:uid="{A2CB7E65-7E48-42B9-BA80-F38268B63BB7}"/>
    <cellStyle name="Normal 13 2" xfId="87" xr:uid="{85862AB2-D6AB-4D5A-B670-5323C66CAA8E}"/>
    <cellStyle name="Normal 13 2 2" xfId="691" xr:uid="{C2242F4D-10B0-41EF-A78A-3A6E12BA2466}"/>
    <cellStyle name="Normal 13 2 3" xfId="1047" xr:uid="{849E7286-F5E2-4653-9D8E-73477C697605}"/>
    <cellStyle name="Normal 13 3" xfId="88" xr:uid="{043E118A-334E-4CF2-9638-065393D21166}"/>
    <cellStyle name="Normal 13 3 2" xfId="692" xr:uid="{EECBFCEA-5269-4A50-AEB5-FE18A983C15B}"/>
    <cellStyle name="Normal 13 3 3" xfId="1048" xr:uid="{DD924B55-D065-419C-B7F1-31EF347DA6EE}"/>
    <cellStyle name="Normal 13 4" xfId="89" xr:uid="{EAD62F6B-1B59-4243-BE4C-2563710684B4}"/>
    <cellStyle name="Normal 13 4 2" xfId="693" xr:uid="{9FF2480D-A394-4F5E-8304-022C58C7FBB6}"/>
    <cellStyle name="Normal 13 4 3" xfId="1049" xr:uid="{13074584-E889-4482-8D76-E1F70C29B6A0}"/>
    <cellStyle name="Normal 14" xfId="90" xr:uid="{7DBDAFC9-AFCC-4F0D-B041-6ECEF3A001EA}"/>
    <cellStyle name="Normal 14 2" xfId="91" xr:uid="{42945FCC-970A-46F8-963F-45A65C0CDFC1}"/>
    <cellStyle name="Normal 15" xfId="92" xr:uid="{475BF4FB-8161-4F6D-8B08-EF8DE9288CCD}"/>
    <cellStyle name="Normal 16" xfId="93" xr:uid="{419EE7C4-7A9B-428D-83DA-D087EBFB3E26}"/>
    <cellStyle name="Normal 17" xfId="94" xr:uid="{568B66B3-B445-4DFD-B15E-169AF032459A}"/>
    <cellStyle name="Normal 18" xfId="95" xr:uid="{08725A91-9034-49B7-867A-3A506DAA1BAE}"/>
    <cellStyle name="Normal 19" xfId="21" xr:uid="{0CFCDD5F-0C5C-4B2F-BB3A-94ABB0A66CA2}"/>
    <cellStyle name="Normal 19 2" xfId="875" xr:uid="{61A82BD8-7A83-4A84-9B55-F713015499B3}"/>
    <cellStyle name="Normal 2" xfId="2" xr:uid="{8A41F69E-D950-42AD-AF44-8EE8CEA027FC}"/>
    <cellStyle name="Normal 2 10" xfId="97" xr:uid="{F41AC48F-5AC7-4A38-9D0E-8AFC95CAD02B}"/>
    <cellStyle name="Normal 2 10 2" xfId="98" xr:uid="{ECD13652-49BD-4FCB-BF14-73776F01ED3C}"/>
    <cellStyle name="Normal 2 10 2 2" xfId="699" xr:uid="{31568F8F-9567-408B-B875-91B7D122E9DB}"/>
    <cellStyle name="Normal 2 10 2 3" xfId="1055" xr:uid="{04027C2D-8C3D-45A8-BC93-9FC258B93439}"/>
    <cellStyle name="Normal 2 10 3" xfId="523" xr:uid="{3C721AE9-5289-43ED-9890-A97920F1D007}"/>
    <cellStyle name="Normal 2 10 4" xfId="879" xr:uid="{918C8792-5646-44DC-91AF-91153CA7217F}"/>
    <cellStyle name="Normal 2 11" xfId="99" xr:uid="{DC2AF1CB-3EC5-4EBF-AD85-C8AB3F08555C}"/>
    <cellStyle name="Normal 2 11 2" xfId="100" xr:uid="{DAA2FD27-562C-4235-8145-B18F398F2FC1}"/>
    <cellStyle name="Normal 2 11 2 2" xfId="700" xr:uid="{7621E63B-BA35-4316-9230-627F42C36471}"/>
    <cellStyle name="Normal 2 11 2 3" xfId="1056" xr:uid="{FC353857-7617-425D-877C-7532801FB896}"/>
    <cellStyle name="Normal 2 11 3" xfId="524" xr:uid="{4DEDE11D-69C2-4448-A765-8F95739CC97E}"/>
    <cellStyle name="Normal 2 11 4" xfId="880" xr:uid="{B83BFD30-DBD4-4184-AD62-79192482BACB}"/>
    <cellStyle name="Normal 2 12" xfId="101" xr:uid="{191CC74F-4D0A-43E1-B2CE-FB14770B735F}"/>
    <cellStyle name="Normal 2 13" xfId="102" xr:uid="{66A1D23A-980F-442A-A857-D769CCC87269}"/>
    <cellStyle name="Normal 2 14" xfId="103" xr:uid="{5693844E-5C91-42E5-A433-C370E998FFEE}"/>
    <cellStyle name="Normal 2 15" xfId="104" xr:uid="{B6F5895E-C8A6-4F09-8322-4247CB064AFA}"/>
    <cellStyle name="Normal 2 16" xfId="105" xr:uid="{D0C5166E-F4D5-4B09-A4DD-30AEA37568B9}"/>
    <cellStyle name="Normal 2 17" xfId="106" xr:uid="{34CACE6A-AE5F-453F-95B5-F38B68A72747}"/>
    <cellStyle name="Normal 2 18" xfId="107" xr:uid="{9860E2A5-F892-4427-AA10-BDA6E0AD3D53}"/>
    <cellStyle name="Normal 2 19" xfId="108" xr:uid="{C7307B7A-FC2D-4110-A10D-4D74A34803CD}"/>
    <cellStyle name="Normal 2 2" xfId="18" xr:uid="{7ACA1B46-A7FA-45C8-B8C0-CCF924E3FBF7}"/>
    <cellStyle name="Normal 2 2 10" xfId="109" xr:uid="{95AD8F5C-ABD7-478E-8A0D-87BA471E13C3}"/>
    <cellStyle name="Normal 2 2 10 2" xfId="701" xr:uid="{B0FC0D43-BB89-44D1-AE74-26CC36527265}"/>
    <cellStyle name="Normal 2 2 10 3" xfId="1057" xr:uid="{F0304B75-3856-4620-A6AE-84279576B887}"/>
    <cellStyle name="Normal 2 2 2" xfId="110" xr:uid="{E66DEC93-141E-468C-813D-4163ADB4DC4D}"/>
    <cellStyle name="Normal 2 2 2 2" xfId="111" xr:uid="{85EA10EE-C1BC-4C1D-8BD5-CBB645FD8451}"/>
    <cellStyle name="Normal 2 2 2 2 2" xfId="112" xr:uid="{27C0BD32-8B21-4B42-8723-2B0A5D1CAD54}"/>
    <cellStyle name="Normal 2 2 2 2 2 2" xfId="702" xr:uid="{9143111F-6C28-48F0-BBDD-880F08490A8A}"/>
    <cellStyle name="Normal 2 2 2 2 2 3" xfId="1058" xr:uid="{E833CAC4-8C71-4E3F-B5DB-F55DB8308FF2}"/>
    <cellStyle name="Normal 2 2 2 2 3" xfId="526" xr:uid="{B996EDC5-28C9-4843-9483-88981E4C50F5}"/>
    <cellStyle name="Normal 2 2 2 2 4" xfId="882" xr:uid="{B3E340DA-3745-4B98-81C6-F0F66EF12AFA}"/>
    <cellStyle name="Normal 2 2 2 3" xfId="113" xr:uid="{67CA2649-6B20-44D4-A1A2-BDACBD7752BF}"/>
    <cellStyle name="Normal 2 2 2 3 2" xfId="114" xr:uid="{296AF8B4-C91B-43EF-8356-B3CAAB4A61BE}"/>
    <cellStyle name="Normal 2 2 2 3 2 2" xfId="703" xr:uid="{6C7E96AB-0A3C-4BB1-8751-3A2FD89C9F38}"/>
    <cellStyle name="Normal 2 2 2 3 2 3" xfId="1059" xr:uid="{04CC2137-9372-4CA9-80EA-F6FA29773718}"/>
    <cellStyle name="Normal 2 2 2 3 3" xfId="527" xr:uid="{136781A1-7ABE-43C4-A412-87898D05FF9C}"/>
    <cellStyle name="Normal 2 2 2 3 4" xfId="883" xr:uid="{C2777ED9-2240-4026-ACA4-F08DADD83323}"/>
    <cellStyle name="Normal 2 2 2 4" xfId="115" xr:uid="{AE49830D-B330-4E4A-B80B-5EAA45675F41}"/>
    <cellStyle name="Normal 2 2 2 4 2" xfId="704" xr:uid="{D37041C5-2922-4DB0-9881-23670042B3E8}"/>
    <cellStyle name="Normal 2 2 2 4 3" xfId="1060" xr:uid="{640CD1C0-BE39-4D0A-9850-347CF3F3BD63}"/>
    <cellStyle name="Normal 2 2 2 5" xfId="525" xr:uid="{BA483A75-9172-4A0E-93CF-DBB1B0037DAD}"/>
    <cellStyle name="Normal 2 2 2 6" xfId="881" xr:uid="{37B252B8-9F15-41DD-8075-835C0EA47804}"/>
    <cellStyle name="Normal 2 2 3" xfId="116" xr:uid="{DEEC98A6-3E8E-47E5-AE8D-4B06562C7815}"/>
    <cellStyle name="Normal 2 2 3 2" xfId="117" xr:uid="{46D4F03B-3550-406C-A6D2-288EE23B7F73}"/>
    <cellStyle name="Normal 2 2 3 2 2" xfId="118" xr:uid="{0CAE0585-A9C7-4B3B-A148-B958793FDD0F}"/>
    <cellStyle name="Normal 2 2 3 2 2 2" xfId="705" xr:uid="{885F6353-D03A-4D54-A298-DC035478E997}"/>
    <cellStyle name="Normal 2 2 3 2 2 3" xfId="1061" xr:uid="{BD376628-B0DD-4C27-9CD7-BF2D22D1AA18}"/>
    <cellStyle name="Normal 2 2 3 2 3" xfId="529" xr:uid="{C8E806B0-9C72-49E8-B0B2-8BB495C0F64E}"/>
    <cellStyle name="Normal 2 2 3 2 4" xfId="885" xr:uid="{930AB407-3659-4084-B947-7A45907CC6F7}"/>
    <cellStyle name="Normal 2 2 3 3" xfId="119" xr:uid="{BFC526EE-5396-404B-8475-1A281D3E0937}"/>
    <cellStyle name="Normal 2 2 3 3 2" xfId="706" xr:uid="{18D7ACD4-ED20-4555-8DB4-E8276AE036D8}"/>
    <cellStyle name="Normal 2 2 3 3 3" xfId="1062" xr:uid="{9A9D6998-4C26-4746-A277-F15906615CEB}"/>
    <cellStyle name="Normal 2 2 3 4" xfId="528" xr:uid="{C0BA57F5-581E-436E-9F63-46EA1C9629B7}"/>
    <cellStyle name="Normal 2 2 3 5" xfId="884" xr:uid="{EDC5C77D-302F-441C-9FCD-37C547533DF3}"/>
    <cellStyle name="Normal 2 2 4" xfId="120" xr:uid="{9A7A11AF-D7C1-4D3A-BF07-26C812AD33D5}"/>
    <cellStyle name="Normal 2 2 4 2" xfId="121" xr:uid="{D9747A16-551F-4AAC-B188-8070BF0C9888}"/>
    <cellStyle name="Normal 2 2 4 2 2" xfId="122" xr:uid="{67F2F11A-F671-4848-98DB-EEE8BCAB8A5D}"/>
    <cellStyle name="Normal 2 2 4 2 2 2" xfId="707" xr:uid="{C89D6D12-15E5-440E-AEE2-5D3A93680717}"/>
    <cellStyle name="Normal 2 2 4 2 2 3" xfId="1063" xr:uid="{4CE4059A-F66E-4BFC-91F3-6670ADD0A25C}"/>
    <cellStyle name="Normal 2 2 4 2 3" xfId="531" xr:uid="{65F33B73-82F5-4CBC-B305-DCC97A84CBB0}"/>
    <cellStyle name="Normal 2 2 4 2 4" xfId="887" xr:uid="{629D4D61-DED3-4241-AAFF-F9D7B3020E79}"/>
    <cellStyle name="Normal 2 2 4 3" xfId="123" xr:uid="{38D8F461-2C5A-4F56-9A75-DB765DA4B867}"/>
    <cellStyle name="Normal 2 2 4 3 2" xfId="708" xr:uid="{C7772E7B-5960-4590-B474-01DB4FBF4D4F}"/>
    <cellStyle name="Normal 2 2 4 3 3" xfId="1064" xr:uid="{396A7B4F-DC7C-4480-AE77-E5C9A0A96395}"/>
    <cellStyle name="Normal 2 2 4 4" xfId="530" xr:uid="{8692CA4E-D1F6-4DDB-8A0F-DFADF86E49C2}"/>
    <cellStyle name="Normal 2 2 4 5" xfId="886" xr:uid="{4836BB38-B03F-46F4-BEBC-8BC739CBD811}"/>
    <cellStyle name="Normal 2 2 5" xfId="124" xr:uid="{F006863A-C15E-463E-9A76-8B837061E379}"/>
    <cellStyle name="Normal 2 2 5 2" xfId="125" xr:uid="{65C2232B-2F01-4A07-AAAD-DC90B1FF1E9D}"/>
    <cellStyle name="Normal 2 2 5 2 2" xfId="126" xr:uid="{AD8A2CDD-751F-475F-ABE2-CBE10995CDD0}"/>
    <cellStyle name="Normal 2 2 5 2 2 2" xfId="709" xr:uid="{F419C585-570B-43C5-A178-4518DB8FD62C}"/>
    <cellStyle name="Normal 2 2 5 2 2 3" xfId="1065" xr:uid="{13441F49-5C2C-482B-B447-E3FF8957FD0B}"/>
    <cellStyle name="Normal 2 2 5 2 3" xfId="533" xr:uid="{2FEB8658-0FC6-4336-B286-4ED61C1EE56D}"/>
    <cellStyle name="Normal 2 2 5 2 4" xfId="889" xr:uid="{3A6DC1AA-F61F-453C-9C5B-461DECB0D00F}"/>
    <cellStyle name="Normal 2 2 5 3" xfId="127" xr:uid="{76B89086-22FB-4FB0-BF09-E73650DCF73E}"/>
    <cellStyle name="Normal 2 2 5 3 2" xfId="710" xr:uid="{5C5232A4-29BF-495C-B299-C83D3ED553EE}"/>
    <cellStyle name="Normal 2 2 5 3 3" xfId="1066" xr:uid="{EFC1AF61-EA9C-4176-92E4-06D3A1BD08FA}"/>
    <cellStyle name="Normal 2 2 5 4" xfId="532" xr:uid="{BFB10AF2-C5B6-454D-B295-1935FED10730}"/>
    <cellStyle name="Normal 2 2 5 5" xfId="888" xr:uid="{0D5BE623-09EB-4FB4-B7EF-8C97D6B3FD87}"/>
    <cellStyle name="Normal 2 2 6" xfId="128" xr:uid="{0C2E4231-E6AD-40B8-8BC7-FF9DCBB87EBE}"/>
    <cellStyle name="Normal 2 2 6 2" xfId="129" xr:uid="{B8F8AEE8-43BA-4F4A-8AF3-6AF486969E17}"/>
    <cellStyle name="Normal 2 2 6 2 2" xfId="711" xr:uid="{061F9700-09C6-4E7A-8C9A-17C91881FD6E}"/>
    <cellStyle name="Normal 2 2 6 2 3" xfId="1067" xr:uid="{638CB742-F6EA-4C92-9EDE-17C6AEBEA267}"/>
    <cellStyle name="Normal 2 2 6 3" xfId="534" xr:uid="{E85A241D-66BD-48A6-96A2-85396F99C7B0}"/>
    <cellStyle name="Normal 2 2 6 4" xfId="890" xr:uid="{D4C4F8D6-1D17-48C2-98EE-36E73457F390}"/>
    <cellStyle name="Normal 2 2 7" xfId="130" xr:uid="{6F54F489-4071-48F3-96E8-58773D4FEC49}"/>
    <cellStyle name="Normal 2 2 7 2" xfId="131" xr:uid="{263BDD20-F35B-436A-B80B-4C8448BA13DD}"/>
    <cellStyle name="Normal 2 2 7 2 2" xfId="712" xr:uid="{B1ADF628-B1E1-45D3-8D8B-51F6F6AFD2DB}"/>
    <cellStyle name="Normal 2 2 7 2 3" xfId="1068" xr:uid="{43C7713E-E552-4655-939A-7A4F75CD5F22}"/>
    <cellStyle name="Normal 2 2 7 3" xfId="535" xr:uid="{DF7C5BAF-9924-4869-9344-5EA5126987B5}"/>
    <cellStyle name="Normal 2 2 7 4" xfId="891" xr:uid="{8B42200A-C35B-44C6-AD49-D134E44E4F95}"/>
    <cellStyle name="Normal 2 2 8" xfId="132" xr:uid="{F0A84F69-B5EE-45B4-B5F9-5D68566C6012}"/>
    <cellStyle name="Normal 2 2 8 2" xfId="133" xr:uid="{05895A8A-E919-4DCD-9F01-823D4F04107B}"/>
    <cellStyle name="Normal 2 2 8 2 2" xfId="713" xr:uid="{9966866D-78E7-43D2-B3C0-68BFFF94DCA3}"/>
    <cellStyle name="Normal 2 2 8 2 3" xfId="1069" xr:uid="{0C241D73-E900-4998-9133-B08CAB691BB2}"/>
    <cellStyle name="Normal 2 2 8 3" xfId="536" xr:uid="{03447737-25B7-400A-B58F-F622BFBDF829}"/>
    <cellStyle name="Normal 2 2 8 4" xfId="892" xr:uid="{356BD90E-07C7-450B-8BD2-B04DD2151E20}"/>
    <cellStyle name="Normal 2 2 9" xfId="134" xr:uid="{50877335-3918-41D6-9F3A-5D356336484E}"/>
    <cellStyle name="Normal 2 20" xfId="135" xr:uid="{D9CAF685-8DD5-4C0E-BF1B-15B3C743A02A}"/>
    <cellStyle name="Normal 2 21" xfId="136" xr:uid="{F7DB4017-35FE-4F46-A10E-A5A9E2F113D8}"/>
    <cellStyle name="Normal 2 22" xfId="137" xr:uid="{CA63F69E-C6C5-40DE-BE80-2E723DBCE152}"/>
    <cellStyle name="Normal 2 23" xfId="138" xr:uid="{36A90199-8D6C-40E8-BEE2-A18C09FDCD86}"/>
    <cellStyle name="Normal 2 24" xfId="139" xr:uid="{6027C31E-F668-4D29-8AF9-62369FE5BD6F}"/>
    <cellStyle name="Normal 2 25" xfId="140" xr:uid="{B3980840-B7B6-4EDE-A718-82EE7A4C6479}"/>
    <cellStyle name="Normal 2 26" xfId="96" xr:uid="{A2C293FC-CC8F-4455-A89C-D9B642B92E60}"/>
    <cellStyle name="Normal 2 3" xfId="12" xr:uid="{BF564E01-322B-48D3-97EF-F40498336AFA}"/>
    <cellStyle name="Normal 2 3 2" xfId="13" xr:uid="{07B64287-CA7C-48D9-ABC9-466230F1F9DA}"/>
    <cellStyle name="Normal 2 3 2 2" xfId="141" xr:uid="{1B764DE6-C4F7-491B-9186-5A192B268E50}"/>
    <cellStyle name="Normal 2 3 2 2 2" xfId="142" xr:uid="{6EB8E849-3429-4791-91B2-E7E76D655FA7}"/>
    <cellStyle name="Normal 2 3 2 2 2 2" xfId="714" xr:uid="{A03C2F26-A58F-4450-95EC-42D61633EDDD}"/>
    <cellStyle name="Normal 2 3 2 2 2 3" xfId="1070" xr:uid="{C6F21A66-6069-40E4-B4BA-4835949D88D8}"/>
    <cellStyle name="Normal 2 3 2 2 3" xfId="537" xr:uid="{97EFF40F-2E86-455F-854A-3810021C5D52}"/>
    <cellStyle name="Normal 2 3 2 2 4" xfId="893" xr:uid="{BF944951-24F3-4DB4-97C2-8D9D3163B8BA}"/>
    <cellStyle name="Normal 2 3 2 3" xfId="143" xr:uid="{D076518C-F2E7-4840-B4FD-2AFDD60F0108}"/>
    <cellStyle name="Normal 2 3 2 3 2" xfId="144" xr:uid="{45E5CFAF-EE87-4225-861A-AF3329071D1C}"/>
    <cellStyle name="Normal 2 3 2 3 2 2" xfId="715" xr:uid="{C8B7D9DC-B0B5-4984-8B2F-D646186FF89B}"/>
    <cellStyle name="Normal 2 3 2 3 2 3" xfId="1071" xr:uid="{C39257A8-E919-4880-BDEB-1AF599C71EEF}"/>
    <cellStyle name="Normal 2 3 2 3 3" xfId="538" xr:uid="{6B06B020-FABD-4AE6-B8A0-5B8964D7C8BC}"/>
    <cellStyle name="Normal 2 3 2 3 4" xfId="894" xr:uid="{77F76269-9441-44CC-AEFE-ACC87FCD0C76}"/>
    <cellStyle name="Normal 2 3 2 4" xfId="145" xr:uid="{1C27E221-8CBF-44E1-AC21-127A19E04728}"/>
    <cellStyle name="Normal 2 3 3" xfId="16" xr:uid="{FD92C480-BE9F-4336-BD88-B9B80CA71B5A}"/>
    <cellStyle name="Normal 2 3 3 2" xfId="146" xr:uid="{E306EC79-6974-462A-8D85-967C8ECC694B}"/>
    <cellStyle name="Normal 2 3 4" xfId="147" xr:uid="{C3EC2E6A-275E-4853-90A0-181C8C5917E7}"/>
    <cellStyle name="Normal 2 3 4 2" xfId="148" xr:uid="{CAC9426B-F5A8-4F0A-8548-CD78814561E2}"/>
    <cellStyle name="Normal 2 3 4 2 2" xfId="716" xr:uid="{6796ACB0-4273-4C3A-9A47-A6F4743EDCA7}"/>
    <cellStyle name="Normal 2 3 4 2 3" xfId="1072" xr:uid="{F545FCE3-4D64-4602-A691-5B028D0E105E}"/>
    <cellStyle name="Normal 2 3 4 3" xfId="539" xr:uid="{D3AE74CC-07DE-42A6-8818-DE2C4D886BC1}"/>
    <cellStyle name="Normal 2 3 4 4" xfId="895" xr:uid="{43E6D93E-57EC-4B59-B98A-BCE1B018BF80}"/>
    <cellStyle name="Normal 2 3 5" xfId="149" xr:uid="{4B760125-58A9-4EA8-9A77-87C415E5E1BF}"/>
    <cellStyle name="Normal 2 3 5 2" xfId="150" xr:uid="{394B03BD-93B4-4003-AFF4-6ED8391DA96C}"/>
    <cellStyle name="Normal 2 3 5 2 2" xfId="717" xr:uid="{6AB2E7FF-437F-4274-8F17-91597F3CAFD4}"/>
    <cellStyle name="Normal 2 3 5 2 3" xfId="1073" xr:uid="{D4B737E5-7439-495D-87B6-37F3BEFE04A2}"/>
    <cellStyle name="Normal 2 3 5 3" xfId="540" xr:uid="{019EECEB-5FA5-4ED1-922D-87F7EC8177D8}"/>
    <cellStyle name="Normal 2 3 5 4" xfId="896" xr:uid="{2BB1EA88-27A5-4E75-837D-9E01CA1D437F}"/>
    <cellStyle name="Normal 2 3 6" xfId="151" xr:uid="{EBBB2A4E-C1E6-4FF0-A1E6-DA776EE5C4AE}"/>
    <cellStyle name="Normal 2 3 6 2" xfId="718" xr:uid="{47F9082D-28FD-4141-9DA5-98E0579EE38F}"/>
    <cellStyle name="Normal 2 3 6 3" xfId="1074" xr:uid="{88A706E6-0E17-4396-83F1-BC5B9B75ABE9}"/>
    <cellStyle name="Normal 2 4" xfId="152" xr:uid="{9E16180C-70D4-4432-91F1-63EEBE8D7949}"/>
    <cellStyle name="Normal 2 4 2" xfId="153" xr:uid="{C09E3642-6E87-4A7E-AD38-5CCABD52F79A}"/>
    <cellStyle name="Normal 2 4 2 2" xfId="154" xr:uid="{839471B8-F65E-4820-BA5B-69EAD1C03F17}"/>
    <cellStyle name="Normal 2 4 2 2 2" xfId="719" xr:uid="{2AB17FED-85C2-456B-8D0C-66764844052B}"/>
    <cellStyle name="Normal 2 4 2 2 3" xfId="1075" xr:uid="{A2CD8E18-EE55-43FD-A84F-C6243F1F02BE}"/>
    <cellStyle name="Normal 2 4 2 3" xfId="541" xr:uid="{CDB33C78-75A5-4BF1-93DC-936BF6B8C7A1}"/>
    <cellStyle name="Normal 2 4 2 4" xfId="897" xr:uid="{70EE0A0D-3A9A-4C90-8091-B804D4E89EB2}"/>
    <cellStyle name="Normal 2 5" xfId="155" xr:uid="{3C618650-F9B4-49B9-82D9-86DE3CD56CEF}"/>
    <cellStyle name="Normal 2 5 2" xfId="156" xr:uid="{628DDF5A-8DC6-4A07-A37D-FCED3CD182CE}"/>
    <cellStyle name="Normal 2 5 2 2" xfId="157" xr:uid="{CCDA4267-5C38-40F4-AFB1-FA9CA8B3211C}"/>
    <cellStyle name="Normal 2 5 2 2 2" xfId="720" xr:uid="{D0B8D924-DD02-4AD0-8BFC-5EB1E40EB2F3}"/>
    <cellStyle name="Normal 2 5 2 2 3" xfId="1076" xr:uid="{8EF7AFA7-3E1E-4BB7-A5F8-6D469197A23E}"/>
    <cellStyle name="Normal 2 5 2 3" xfId="543" xr:uid="{75278EE2-39C0-45AE-A6DE-B572DF708F8E}"/>
    <cellStyle name="Normal 2 5 2 4" xfId="899" xr:uid="{06490227-E25A-49B0-9B1E-AED30D0F0606}"/>
    <cellStyle name="Normal 2 5 3" xfId="158" xr:uid="{53F80956-328E-46E9-9C13-E70CFFD0B0AA}"/>
    <cellStyle name="Normal 2 5 3 2" xfId="721" xr:uid="{F8BE5C60-1327-43DE-B3FC-CCB064F1D567}"/>
    <cellStyle name="Normal 2 5 3 3" xfId="1077" xr:uid="{D1D904FD-CE28-4DD5-8335-7A72B414C87A}"/>
    <cellStyle name="Normal 2 5 4" xfId="542" xr:uid="{89040B99-DB3A-40B4-AA21-5A3D6B646035}"/>
    <cellStyle name="Normal 2 5 5" xfId="898" xr:uid="{70EA0E84-9FF5-4EDC-8535-62CE6C933F51}"/>
    <cellStyle name="Normal 2 6" xfId="159" xr:uid="{C5E656E1-3CA4-49EB-AF9D-778AFD630574}"/>
    <cellStyle name="Normal 2 6 2" xfId="160" xr:uid="{93B1D895-D8BB-4F21-81FC-BFB9131860F7}"/>
    <cellStyle name="Normal 2 6 2 2" xfId="161" xr:uid="{0D820E04-945B-4D54-BF5E-E4D86F3D5B45}"/>
    <cellStyle name="Normal 2 6 2 2 2" xfId="722" xr:uid="{E73A2B7E-699B-4617-AA66-0BA0203724AE}"/>
    <cellStyle name="Normal 2 6 2 2 3" xfId="1078" xr:uid="{2DFC1705-751C-4DEA-88D7-6AA5AE838483}"/>
    <cellStyle name="Normal 2 6 2 3" xfId="545" xr:uid="{2E47C86E-FCA5-46F9-841A-04925E64AFBC}"/>
    <cellStyle name="Normal 2 6 2 4" xfId="901" xr:uid="{33E1298D-2748-4BF0-9501-BBB7817225D5}"/>
    <cellStyle name="Normal 2 6 3" xfId="162" xr:uid="{5D041C57-A73B-4B06-B60A-CEEC0D2149DD}"/>
    <cellStyle name="Normal 2 6 3 2" xfId="723" xr:uid="{E9D65099-321D-4E7E-8C90-78BBB0E32838}"/>
    <cellStyle name="Normal 2 6 3 3" xfId="1079" xr:uid="{D24743CC-BFCC-4C94-80F8-9AC85B6D67A1}"/>
    <cellStyle name="Normal 2 6 4" xfId="544" xr:uid="{FF0F736B-0DF2-4E6B-BDF3-5EBAB871CAA5}"/>
    <cellStyle name="Normal 2 6 5" xfId="900" xr:uid="{D4C4F963-60D5-4007-A426-2A9FA16B5E02}"/>
    <cellStyle name="Normal 2 7" xfId="163" xr:uid="{41DFBBED-C8C4-401C-BFD8-307036204BD1}"/>
    <cellStyle name="Normal 2 7 2" xfId="164" xr:uid="{26D5C107-024C-4137-9B9F-3011DD22614F}"/>
    <cellStyle name="Normal 2 7 2 2" xfId="165" xr:uid="{45BB1DAC-483F-4318-A13A-FFEC9DF4CDAB}"/>
    <cellStyle name="Normal 2 7 2 2 2" xfId="724" xr:uid="{33FC8ACC-AEED-4412-B23B-641689177F68}"/>
    <cellStyle name="Normal 2 7 2 2 3" xfId="1080" xr:uid="{B827116A-CCBD-4704-90D7-C626D5480E36}"/>
    <cellStyle name="Normal 2 7 2 3" xfId="547" xr:uid="{415B88DB-22A5-430C-9B93-AA61AB2EE48B}"/>
    <cellStyle name="Normal 2 7 2 4" xfId="903" xr:uid="{3018E0AA-C372-4A69-B734-F9FA921ED83B}"/>
    <cellStyle name="Normal 2 7 3" xfId="166" xr:uid="{3F91CF06-AA31-45BA-A999-4212070F2DAD}"/>
    <cellStyle name="Normal 2 7 3 2" xfId="725" xr:uid="{E33984B7-8CE0-42EB-BD31-3A0A72C09768}"/>
    <cellStyle name="Normal 2 7 3 3" xfId="1081" xr:uid="{9E754CB9-3308-4930-87C9-46491A00309B}"/>
    <cellStyle name="Normal 2 7 4" xfId="546" xr:uid="{2B5D9693-F120-4BDD-B7A7-3A7D9ED29626}"/>
    <cellStyle name="Normal 2 7 5" xfId="902" xr:uid="{F9A58EC6-6CDC-4539-9A7D-17BD0CE0DBF4}"/>
    <cellStyle name="Normal 2 8" xfId="167" xr:uid="{7CF0F63D-E541-4B85-B95C-4A710D554376}"/>
    <cellStyle name="Normal 2 8 2" xfId="168" xr:uid="{E26D255D-336C-42B8-83BF-AB6DD49A6A41}"/>
    <cellStyle name="Normal 2 8 2 2" xfId="169" xr:uid="{213C8BD7-1811-458C-8116-DC826B91EE7D}"/>
    <cellStyle name="Normal 2 8 2 2 2" xfId="726" xr:uid="{F2E0DD74-0A22-4285-BC98-92EA55AEBB5B}"/>
    <cellStyle name="Normal 2 8 2 2 3" xfId="1082" xr:uid="{D5D1A8F1-F76C-4DB1-8582-F1A7994BEE34}"/>
    <cellStyle name="Normal 2 8 2 3" xfId="549" xr:uid="{23CDA14E-2954-4AE7-8226-47BAE4FAA08F}"/>
    <cellStyle name="Normal 2 8 2 4" xfId="905" xr:uid="{B7E1FFB8-B8EA-48E1-9E21-87C6CB7E8170}"/>
    <cellStyle name="Normal 2 8 3" xfId="170" xr:uid="{21A0B2B4-303D-48CB-93FB-0122A17158C9}"/>
    <cellStyle name="Normal 2 8 3 2" xfId="727" xr:uid="{EA40A6C1-0459-48F5-88CA-ECEB8C4E4C0E}"/>
    <cellStyle name="Normal 2 8 3 3" xfId="1083" xr:uid="{F6638ACC-4E05-43EA-96C6-04C4F7EFD8E4}"/>
    <cellStyle name="Normal 2 8 4" xfId="548" xr:uid="{A5746EDC-0F39-4278-B392-19CF2FAD2DE9}"/>
    <cellStyle name="Normal 2 8 5" xfId="904" xr:uid="{2B3C24AB-4B7E-4366-80BE-47B43DBC484C}"/>
    <cellStyle name="Normal 2 9" xfId="171" xr:uid="{3C1C5812-95A1-45FD-AAB4-9E2A7CD1E558}"/>
    <cellStyle name="Normal 2 9 2" xfId="172" xr:uid="{751911D1-1584-4288-8D2D-37B567DA7B29}"/>
    <cellStyle name="Normal 2 9 2 2" xfId="728" xr:uid="{7ADC87B3-C271-45B4-B111-6104A80184E8}"/>
    <cellStyle name="Normal 2 9 2 3" xfId="1084" xr:uid="{ED107411-4BB8-4A24-959A-0EC1571B4FAD}"/>
    <cellStyle name="Normal 2 9 3" xfId="550" xr:uid="{F4D58354-5717-49CE-BC2D-503E13A45CCE}"/>
    <cellStyle name="Normal 2 9 4" xfId="906" xr:uid="{48C9B300-E3FB-4724-A1E0-DA2EEC3AFD7C}"/>
    <cellStyle name="Normal 20" xfId="516" xr:uid="{EF40A564-6360-47BF-8C69-92C19A7E32F4}"/>
    <cellStyle name="Normal 21" xfId="519" xr:uid="{981ECDF9-E39C-4B23-9E4F-CBB945FC948F}"/>
    <cellStyle name="Normal 22" xfId="876" xr:uid="{E8A4703E-9115-49D5-B3A5-CC410F1A90B5}"/>
    <cellStyle name="Normal 3" xfId="3" xr:uid="{C86D43AE-A7FA-4B61-8208-C612ECD81847}"/>
    <cellStyle name="Normal 3 10" xfId="173" xr:uid="{87B3C303-0D49-4EAD-88A0-4868CBC790FC}"/>
    <cellStyle name="Normal 3 11" xfId="174" xr:uid="{AD95440F-24E9-43CA-A151-7C60574ACB76}"/>
    <cellStyle name="Normal 3 12" xfId="175" xr:uid="{8EECEE32-DB24-4BB5-A3D1-08BE18B622B1}"/>
    <cellStyle name="Normal 3 13" xfId="176" xr:uid="{5D47D392-CD77-4719-A972-F161AA637070}"/>
    <cellStyle name="Normal 3 2" xfId="17" xr:uid="{AF9908EF-87F7-4F61-9406-494B32432C29}"/>
    <cellStyle name="Normal 3 2 2" xfId="178" xr:uid="{AD70E88B-8DAE-41F5-B656-AF25B2CA4266}"/>
    <cellStyle name="Normal 3 2 2 2" xfId="179" xr:uid="{1610E613-CB4C-4557-9C6C-5EA05D160392}"/>
    <cellStyle name="Normal 3 2 2 3" xfId="180" xr:uid="{A8201EA0-C1D0-4BFA-A54B-F37C1025F1A1}"/>
    <cellStyle name="Normal 3 2 2 3 2" xfId="729" xr:uid="{B97C0FD9-A304-4BC0-81CB-AE67EE0CCF0B}"/>
    <cellStyle name="Normal 3 2 2 3 3" xfId="1085" xr:uid="{A92622EE-B5ED-445F-B19F-16E13D3649C0}"/>
    <cellStyle name="Normal 3 2 3" xfId="181" xr:uid="{01252A93-9FF7-4CBE-8B71-275C8E0A95EC}"/>
    <cellStyle name="Normal 3 2 3 2" xfId="182" xr:uid="{06553625-EFE8-42EC-BA9E-D42FAA53105C}"/>
    <cellStyle name="Normal 3 2 4" xfId="183" xr:uid="{F37640F9-68F8-41E1-B188-820EAC793DDF}"/>
    <cellStyle name="Normal 3 2 5" xfId="184" xr:uid="{2AEAF454-0CDB-483F-8005-D75D2A830CF3}"/>
    <cellStyle name="Normal 3 2 6" xfId="185" xr:uid="{47870ED1-0F56-405F-A786-B5665A6B0319}"/>
    <cellStyle name="Normal 3 2 6 2" xfId="730" xr:uid="{DF7ADF99-E716-41E5-9515-F193B05F721E}"/>
    <cellStyle name="Normal 3 2 6 3" xfId="1086" xr:uid="{FA4E2938-57A9-465D-A583-62B47B714995}"/>
    <cellStyle name="Normal 3 2 7" xfId="177" xr:uid="{7BA98685-7387-4FD5-A4CA-FF6279C86ACD}"/>
    <cellStyle name="Normal 3 3" xfId="186" xr:uid="{7513B041-D7A5-4E73-AF93-3F42EE1DE8F4}"/>
    <cellStyle name="Normal 3 3 2" xfId="187" xr:uid="{831E65E3-59D6-4382-8663-5F477C2E54CE}"/>
    <cellStyle name="Normal 3 3 2 2" xfId="188" xr:uid="{7C259099-449D-4FEF-9A95-E8C392C0A56E}"/>
    <cellStyle name="Normal 3 3 2 2 2" xfId="731" xr:uid="{C1ED5212-7D4E-4015-A093-C8364A3F0249}"/>
    <cellStyle name="Normal 3 3 2 2 3" xfId="1087" xr:uid="{83464645-1335-4C79-86F1-2DD0F422CB4E}"/>
    <cellStyle name="Normal 3 3 2 3" xfId="552" xr:uid="{352F4EBC-58E6-4963-980A-E163E74BEFDF}"/>
    <cellStyle name="Normal 3 3 2 4" xfId="908" xr:uid="{670C68D5-CF85-417D-B22F-3E0D1741DBD7}"/>
    <cellStyle name="Normal 3 3 3" xfId="189" xr:uid="{803090D0-11C8-40BD-AB41-258F8A6B9A16}"/>
    <cellStyle name="Normal 3 3 3 2" xfId="190" xr:uid="{15BFAF99-06AD-400B-B8B6-A66589EC7F49}"/>
    <cellStyle name="Normal 3 3 3 2 2" xfId="732" xr:uid="{342704E2-C28B-4E41-A242-B8B0EB1D1AAE}"/>
    <cellStyle name="Normal 3 3 3 2 3" xfId="1088" xr:uid="{9581B99E-4022-4685-AADE-8C7A5A49062C}"/>
    <cellStyle name="Normal 3 3 3 3" xfId="553" xr:uid="{A3655EFB-653E-4F6F-981A-64C95E90E114}"/>
    <cellStyle name="Normal 3 3 3 4" xfId="909" xr:uid="{624E433C-3B8A-4F64-A421-66930F3C233B}"/>
    <cellStyle name="Normal 3 3 4" xfId="191" xr:uid="{A7C6EE31-D223-4718-AB58-B7012E994B86}"/>
    <cellStyle name="Normal 3 3 4 2" xfId="733" xr:uid="{B6EEE3C5-A237-4682-8968-2341BA51C411}"/>
    <cellStyle name="Normal 3 3 4 3" xfId="1089" xr:uid="{85A401A3-7CA4-454E-BFCB-6F1C420B9FDC}"/>
    <cellStyle name="Normal 3 3 5" xfId="551" xr:uid="{2F909E0F-A1B0-477E-8F79-9896F0F2D780}"/>
    <cellStyle name="Normal 3 3 6" xfId="907" xr:uid="{451EBC07-9546-42E2-AF1D-FBA6227F8D3D}"/>
    <cellStyle name="Normal 3 4" xfId="192" xr:uid="{E1BCDD9B-0434-435B-8F54-EE688E75DF23}"/>
    <cellStyle name="Normal 3 4 2" xfId="193" xr:uid="{42F8ECA8-18A6-4CF8-844B-797C820C0E12}"/>
    <cellStyle name="Normal 3 4 2 2" xfId="194" xr:uid="{25E25A18-B0C6-4C6C-94C7-609551C67340}"/>
    <cellStyle name="Normal 3 4 2 2 2" xfId="734" xr:uid="{F9C6AA73-429C-4F17-95E8-94BC23E2498E}"/>
    <cellStyle name="Normal 3 4 2 2 3" xfId="1090" xr:uid="{9F38C258-B938-4607-B2E4-654AE6263837}"/>
    <cellStyle name="Normal 3 4 2 3" xfId="555" xr:uid="{3BC0FB39-84C5-411C-A9A3-CB7FFA594818}"/>
    <cellStyle name="Normal 3 4 2 4" xfId="911" xr:uid="{1C102F92-54E5-4B56-A6C3-BB7ECAFCC27F}"/>
    <cellStyle name="Normal 3 4 3" xfId="195" xr:uid="{9ED5F3DB-1A87-4909-B01E-8D8106FBC74A}"/>
    <cellStyle name="Normal 3 4 3 2" xfId="735" xr:uid="{4EFAF6BD-5778-47A6-B0E3-BDB0CD63A9D4}"/>
    <cellStyle name="Normal 3 4 3 3" xfId="1091" xr:uid="{2054FF71-56F1-4992-9593-622E03BCDEDA}"/>
    <cellStyle name="Normal 3 4 4" xfId="554" xr:uid="{6DAEEDEF-0D3F-4B6B-BFDE-792BAA0FC02D}"/>
    <cellStyle name="Normal 3 4 5" xfId="910" xr:uid="{75A9D2C1-9BBA-4CB4-A3EC-371EFEEFC43A}"/>
    <cellStyle name="Normal 3 5" xfId="196" xr:uid="{82593F4E-2284-4E68-8E3E-69BE790D0459}"/>
    <cellStyle name="Normal 3 5 2" xfId="197" xr:uid="{51D45693-C5FA-4044-9F10-3C53CCFFD7DC}"/>
    <cellStyle name="Normal 3 5 2 2" xfId="198" xr:uid="{D66AC631-915C-4167-B1B4-66191F59EAF0}"/>
    <cellStyle name="Normal 3 5 2 2 2" xfId="736" xr:uid="{16154E63-BABD-47AA-A969-024C204C79A5}"/>
    <cellStyle name="Normal 3 5 2 2 3" xfId="1092" xr:uid="{16E5B3A9-D742-4C07-97E1-9C1264145921}"/>
    <cellStyle name="Normal 3 5 2 3" xfId="557" xr:uid="{FCCDFB56-4B95-41B9-BFFD-FBAB931BDF04}"/>
    <cellStyle name="Normal 3 5 2 4" xfId="913" xr:uid="{98DD0A82-C581-4DC3-8C11-207CCEB679FE}"/>
    <cellStyle name="Normal 3 5 3" xfId="199" xr:uid="{5B270C87-020D-4D0B-B4E5-61A1CFD52A1B}"/>
    <cellStyle name="Normal 3 5 3 2" xfId="737" xr:uid="{0D01E646-712B-4191-B78C-6F273B296BD1}"/>
    <cellStyle name="Normal 3 5 3 3" xfId="1093" xr:uid="{3144EA1A-B70D-4B96-AF2C-21BA98733299}"/>
    <cellStyle name="Normal 3 5 4" xfId="556" xr:uid="{AEA7E57C-1B76-4CF7-927E-40EBB9E7C014}"/>
    <cellStyle name="Normal 3 5 5" xfId="912" xr:uid="{515B6A45-C5EA-40D1-BFD4-1D734170B558}"/>
    <cellStyle name="Normal 3 6" xfId="200" xr:uid="{37742FDC-E155-46B0-AFAE-EBB52F1A63FC}"/>
    <cellStyle name="Normal 3 6 2" xfId="201" xr:uid="{E5E82A6D-751E-4C9A-87F9-3F539FA56616}"/>
    <cellStyle name="Normal 3 6 2 2" xfId="202" xr:uid="{83DCBBF5-DFF8-422E-AACC-4D9198A3944A}"/>
    <cellStyle name="Normal 3 6 2 2 2" xfId="738" xr:uid="{33718899-FDBF-4F46-8CAB-05973375697D}"/>
    <cellStyle name="Normal 3 6 2 2 3" xfId="1094" xr:uid="{C7FCF704-9C10-4672-A981-662BCB9FD0C8}"/>
    <cellStyle name="Normal 3 6 2 3" xfId="559" xr:uid="{269B8636-2452-4735-9428-BD492BB13D56}"/>
    <cellStyle name="Normal 3 6 2 4" xfId="915" xr:uid="{5BBBD5F9-5A59-4DC3-BB55-9B252135F9BA}"/>
    <cellStyle name="Normal 3 6 3" xfId="203" xr:uid="{7D9931F1-3313-49C0-A579-8313A786189B}"/>
    <cellStyle name="Normal 3 6 3 2" xfId="739" xr:uid="{D468F978-AF3F-434E-A4B0-78FB99B6A10E}"/>
    <cellStyle name="Normal 3 6 3 3" xfId="1095" xr:uid="{24543CF2-BE8A-452F-805D-D8E6810D59B2}"/>
    <cellStyle name="Normal 3 6 4" xfId="558" xr:uid="{3ED36796-E238-4C07-9507-8F8E1A2CC80E}"/>
    <cellStyle name="Normal 3 6 5" xfId="914" xr:uid="{82D66B5B-61F3-4904-A73D-A1F159D6DD2D}"/>
    <cellStyle name="Normal 3 7" xfId="204" xr:uid="{9C33A373-ABC5-4C15-BCB2-5BAED8450A7F}"/>
    <cellStyle name="Normal 3 7 2" xfId="205" xr:uid="{F08D9F39-661F-4A36-8928-B0F78BB68E3F}"/>
    <cellStyle name="Normal 3 7 2 2" xfId="740" xr:uid="{5BC10A53-F45C-4C52-A8BD-DC7DA2F52BA3}"/>
    <cellStyle name="Normal 3 7 2 3" xfId="1096" xr:uid="{2B33FDDA-8964-48B5-A7F1-E59187B1F50D}"/>
    <cellStyle name="Normal 3 7 3" xfId="560" xr:uid="{8240F52A-8804-4DB8-9478-B40C3F1D05FB}"/>
    <cellStyle name="Normal 3 7 4" xfId="916" xr:uid="{F49EFB7B-43DC-4B60-8508-A491F52390DF}"/>
    <cellStyle name="Normal 3 8" xfId="206" xr:uid="{090636D0-E6AE-441C-9B6C-439C6038615B}"/>
    <cellStyle name="Normal 3 8 2" xfId="207" xr:uid="{889FF7C6-31B4-44D2-9641-F8BAF28EA819}"/>
    <cellStyle name="Normal 3 8 2 2" xfId="741" xr:uid="{262FF33E-5079-4D3C-8C0D-FA727B9AF61F}"/>
    <cellStyle name="Normal 3 8 2 3" xfId="1097" xr:uid="{0CC7650C-6DF2-4885-88D9-7488C99E3C15}"/>
    <cellStyle name="Normal 3 8 3" xfId="561" xr:uid="{0B4D113C-8654-4BFE-8E90-03759A882D5C}"/>
    <cellStyle name="Normal 3 8 4" xfId="917" xr:uid="{49BDF06F-5B20-485A-8E43-ECBC43ADE10D}"/>
    <cellStyle name="Normal 3 9" xfId="208" xr:uid="{805672E8-E0BA-47F0-A42D-2A0F55D7CFE4}"/>
    <cellStyle name="Normal 3 9 2" xfId="209" xr:uid="{F7B33068-251C-45FA-89AF-20351A858FE0}"/>
    <cellStyle name="Normal 3 9 2 2" xfId="742" xr:uid="{64D00316-83C6-4688-BCE1-7F7A78A67A13}"/>
    <cellStyle name="Normal 3 9 2 3" xfId="1098" xr:uid="{FAF15E2C-7B6F-467A-BA93-0A806353331A}"/>
    <cellStyle name="Normal 3 9 3" xfId="562" xr:uid="{02DD2392-4CBD-45C4-B114-C1641112C7A4}"/>
    <cellStyle name="Normal 3 9 4" xfId="918" xr:uid="{E32FB585-A623-41F1-97A3-4D85803639B2}"/>
    <cellStyle name="Normal 4" xfId="9" xr:uid="{2B9C7FD5-6541-4218-A227-7464611A3C50}"/>
    <cellStyle name="Normal 4 10" xfId="211" xr:uid="{419A99C4-268F-4701-BC36-7BAA25646415}"/>
    <cellStyle name="Normal 4 10 2" xfId="212" xr:uid="{2AA16008-CC79-4D77-90A3-9C179F331F82}"/>
    <cellStyle name="Normal 4 10 2 2" xfId="213" xr:uid="{8ED3F66E-9C9D-4BC4-A459-1003C290AE3F}"/>
    <cellStyle name="Normal 4 10 2 2 2" xfId="744" xr:uid="{76CA9BDD-0C2B-404A-9347-6645C55E799B}"/>
    <cellStyle name="Normal 4 10 2 2 3" xfId="1100" xr:uid="{2A38AA83-1610-4FB6-8ED6-74FA5C510D44}"/>
    <cellStyle name="Normal 4 10 2 3" xfId="743" xr:uid="{9C2C1071-D95F-454B-8CB4-F0C5458A288E}"/>
    <cellStyle name="Normal 4 10 2 4" xfId="1099" xr:uid="{5AA83812-CD98-4994-A55E-3BBF6DC4819E}"/>
    <cellStyle name="Normal 4 10 3" xfId="214" xr:uid="{100D2B6B-4489-489B-B524-F231E8B2ADC5}"/>
    <cellStyle name="Normal 4 10 3 2" xfId="745" xr:uid="{143957BE-68E4-43E6-8EAF-6BC1BA26E5A9}"/>
    <cellStyle name="Normal 4 10 3 3" xfId="1101" xr:uid="{B1B13A48-5754-46B8-88CD-FA4FD9E48646}"/>
    <cellStyle name="Normal 4 10 4" xfId="563" xr:uid="{36595CE4-FDDA-43DB-B9A7-9B08846C7DC8}"/>
    <cellStyle name="Normal 4 10 5" xfId="919" xr:uid="{08506233-4358-489E-8C86-37A78E3E8385}"/>
    <cellStyle name="Normal 4 11" xfId="215" xr:uid="{770FCD33-8846-4453-9260-659536D7E5D1}"/>
    <cellStyle name="Normal 4 11 2" xfId="216" xr:uid="{0D59039D-F1B4-489D-AB22-876627387D3B}"/>
    <cellStyle name="Normal 4 12" xfId="217" xr:uid="{55E214F1-6006-4F4E-BF6B-ACF06CEC21A2}"/>
    <cellStyle name="Normal 4 13" xfId="218" xr:uid="{8E29E58F-D5BB-45E6-8863-7654659E534E}"/>
    <cellStyle name="Normal 4 14" xfId="518" xr:uid="{64B46168-1519-461C-A04F-6C52F19386AF}"/>
    <cellStyle name="Normal 4 15" xfId="210" xr:uid="{A730A64B-6E18-4C9B-A02D-6B09C8F74CD0}"/>
    <cellStyle name="Normal 4 2" xfId="19" xr:uid="{458FFCE9-E758-4D34-9468-FD8D70FE864E}"/>
    <cellStyle name="Normal 4 2 2" xfId="219" xr:uid="{839C4A3D-F5B5-4EA5-82FF-6AB51E93A2EF}"/>
    <cellStyle name="Normal 4 2 2 2" xfId="220" xr:uid="{50E40F78-2A26-40AD-AA21-A9511F5D25C3}"/>
    <cellStyle name="Normal 4 2 2 2 2" xfId="221" xr:uid="{66AA0947-0CFC-48A6-8515-370AF7B6A9A8}"/>
    <cellStyle name="Normal 4 2 2 2 2 2" xfId="746" xr:uid="{866A3D1E-51FF-4515-B7D2-36A16C744DF2}"/>
    <cellStyle name="Normal 4 2 2 2 2 3" xfId="1102" xr:uid="{7A374AF5-88E6-4D93-9C0D-1909694EE2A6}"/>
    <cellStyle name="Normal 4 2 2 2 3" xfId="566" xr:uid="{04796B9A-0375-4CFD-8473-88B293AFE3CE}"/>
    <cellStyle name="Normal 4 2 2 2 4" xfId="922" xr:uid="{262E9DA5-7B7B-4DD9-935C-8B06B1DBC642}"/>
    <cellStyle name="Normal 4 2 2 3" xfId="222" xr:uid="{35CDE0D2-F340-4F01-A8BE-DF2A7B7E8540}"/>
    <cellStyle name="Normal 4 2 2 3 2" xfId="747" xr:uid="{F0E27DA6-98EC-4C8C-889A-8FB4C445CC55}"/>
    <cellStyle name="Normal 4 2 2 3 3" xfId="1103" xr:uid="{8D53F6AD-BEE9-48FA-A55A-0EA2AC122B60}"/>
    <cellStyle name="Normal 4 2 2 4" xfId="565" xr:uid="{D593F78B-40C1-4B31-BA56-FD9A598109F9}"/>
    <cellStyle name="Normal 4 2 2 5" xfId="921" xr:uid="{A2CFE22E-DD1C-4412-9839-72E966C98A39}"/>
    <cellStyle name="Normal 4 2 3" xfId="223" xr:uid="{81FE7F98-08EA-4A20-9662-BE059B5DFD6B}"/>
    <cellStyle name="Normal 4 2 3 2" xfId="224" xr:uid="{66EA4279-E8F9-4E46-8F03-62F1ECEAFD7E}"/>
    <cellStyle name="Normal 4 2 3 2 2" xfId="748" xr:uid="{A40F9568-E792-4545-8FBA-0A852E5BB52A}"/>
    <cellStyle name="Normal 4 2 3 2 3" xfId="1104" xr:uid="{84A0B794-6A5C-4A02-9292-BE7DAC1D3A2A}"/>
    <cellStyle name="Normal 4 2 3 3" xfId="567" xr:uid="{AD2D5951-F71B-4043-9D10-31E0A26D8249}"/>
    <cellStyle name="Normal 4 2 3 4" xfId="923" xr:uid="{403517E0-0E79-4B97-A874-D6A5FAC41BDB}"/>
    <cellStyle name="Normal 4 2 4" xfId="225" xr:uid="{1C206AE5-DAD6-44CB-8B62-CABEFC73A17D}"/>
    <cellStyle name="Normal 4 2 4 2" xfId="226" xr:uid="{A9AFA29A-5EAB-4AC0-A89F-F4825941351B}"/>
    <cellStyle name="Normal 4 2 4 2 2" xfId="749" xr:uid="{E17439C1-F074-4F7F-A50F-89E74ECBCB8E}"/>
    <cellStyle name="Normal 4 2 4 2 3" xfId="1105" xr:uid="{F8E5814F-8CED-43D9-B456-83ACDF0DA411}"/>
    <cellStyle name="Normal 4 2 4 3" xfId="568" xr:uid="{E8F887DE-707B-4B07-AEC6-58198A166647}"/>
    <cellStyle name="Normal 4 2 4 4" xfId="924" xr:uid="{C7767E3B-4074-4C31-9D47-4DC50782AF62}"/>
    <cellStyle name="Normal 4 2 5" xfId="227" xr:uid="{00EA314B-9E1F-453A-B8CF-DD06F6BF3FF8}"/>
    <cellStyle name="Normal 4 2 5 2" xfId="228" xr:uid="{DD08837C-9EFE-450A-AF8D-748BA479BEE5}"/>
    <cellStyle name="Normal 4 2 5 2 2" xfId="750" xr:uid="{92110E7E-F221-4C57-BE6E-585B11C66398}"/>
    <cellStyle name="Normal 4 2 5 2 3" xfId="1106" xr:uid="{EB669FEE-F141-4D07-B391-C0E65AAD167A}"/>
    <cellStyle name="Normal 4 2 5 3" xfId="569" xr:uid="{2D7C4934-2826-4695-8680-1565F51298E9}"/>
    <cellStyle name="Normal 4 2 5 4" xfId="925" xr:uid="{FC976EB0-68D2-4AED-97E1-7415F9F8D688}"/>
    <cellStyle name="Normal 4 2 6" xfId="229" xr:uid="{646FA516-C3D9-4C1A-8B13-663E63B38056}"/>
    <cellStyle name="Normal 4 2 6 2" xfId="751" xr:uid="{A218EA75-39AD-4E84-B7C9-DF95EE902309}"/>
    <cellStyle name="Normal 4 2 6 3" xfId="1107" xr:uid="{17FA4D93-B848-4247-9FCD-FD1B501DBB7A}"/>
    <cellStyle name="Normal 4 2 7" xfId="230" xr:uid="{2C98E4AC-ABB1-4C02-BF1E-963FA7B8B010}"/>
    <cellStyle name="Normal 4 2 7 2" xfId="752" xr:uid="{11895534-6B44-4D24-9216-10CA954BA37F}"/>
    <cellStyle name="Normal 4 2 7 3" xfId="1108" xr:uid="{2316AF20-F177-46BE-ACE7-CF4FEC0291D3}"/>
    <cellStyle name="Normal 4 2 8" xfId="564" xr:uid="{7DC1262A-4369-4AB8-A5DB-94959C823B4F}"/>
    <cellStyle name="Normal 4 2 9" xfId="920" xr:uid="{3C703169-BE85-4CF1-95F6-791F3954DF1F}"/>
    <cellStyle name="Normal 4 3" xfId="231" xr:uid="{211B143D-CEF2-4033-839C-A327F078BFCF}"/>
    <cellStyle name="Normal 4 3 2" xfId="232" xr:uid="{59461E80-7923-4EA7-B937-E71E2AC9FA04}"/>
    <cellStyle name="Normal 4 3 2 2" xfId="233" xr:uid="{EA1AB0F8-EE3C-40C6-B4FE-6055508AC9A0}"/>
    <cellStyle name="Normal 4 3 2 2 2" xfId="753" xr:uid="{D1029D6E-9C56-478B-9A54-6492E192F2F3}"/>
    <cellStyle name="Normal 4 3 2 2 3" xfId="1109" xr:uid="{25E3E950-2B7E-46F3-AD45-26AD995EC023}"/>
    <cellStyle name="Normal 4 3 2 3" xfId="571" xr:uid="{555BA16F-8407-4B68-9888-6B8D3F23D4D0}"/>
    <cellStyle name="Normal 4 3 2 4" xfId="927" xr:uid="{BD09B3EE-0183-4267-818D-86A806EEB8B3}"/>
    <cellStyle name="Normal 4 3 3" xfId="234" xr:uid="{A9DE2967-E70C-44C4-AAB0-718E772008B2}"/>
    <cellStyle name="Normal 4 3 3 2" xfId="235" xr:uid="{C6CE8E8F-DA5D-4DEF-BBAF-05C6C2D2C967}"/>
    <cellStyle name="Normal 4 3 3 2 2" xfId="754" xr:uid="{83B51AEA-63C2-4EA2-9C97-09FC70DA8EAE}"/>
    <cellStyle name="Normal 4 3 3 2 3" xfId="1110" xr:uid="{8D4B957D-7800-4D7A-98F5-628B53D636EA}"/>
    <cellStyle name="Normal 4 3 3 3" xfId="572" xr:uid="{D281A31B-1324-4B81-B0D4-6F519191AC9E}"/>
    <cellStyle name="Normal 4 3 3 4" xfId="928" xr:uid="{2EBFD51A-94C6-497B-87FA-34B2F56436AA}"/>
    <cellStyle name="Normal 4 3 4" xfId="236" xr:uid="{52DCC894-F164-4AAC-80B1-30070ADA6F75}"/>
    <cellStyle name="Normal 4 3 4 2" xfId="237" xr:uid="{82F1BE4E-3C1A-4710-A335-C0E9B8D74C40}"/>
    <cellStyle name="Normal 4 3 4 2 2" xfId="755" xr:uid="{7B2B7F96-B017-49D4-9E2E-FE8E1771D767}"/>
    <cellStyle name="Normal 4 3 4 2 3" xfId="1111" xr:uid="{BB8541FB-E8B3-462A-9EC7-4065AABC8B5F}"/>
    <cellStyle name="Normal 4 3 4 3" xfId="573" xr:uid="{CBBFED3E-4407-4576-83CC-943D1A2F7665}"/>
    <cellStyle name="Normal 4 3 4 4" xfId="929" xr:uid="{941D1BE6-F1FB-40F2-B3EF-0E8A29D4927B}"/>
    <cellStyle name="Normal 4 3 5" xfId="238" xr:uid="{41465539-6E84-420D-9214-5837F303B1D2}"/>
    <cellStyle name="Normal 4 3 5 2" xfId="756" xr:uid="{D0139E25-9812-498A-9F3E-1A38BD5B058E}"/>
    <cellStyle name="Normal 4 3 5 3" xfId="1112" xr:uid="{CA85A913-AEAA-48A1-B7E8-05FBFE303803}"/>
    <cellStyle name="Normal 4 3 6" xfId="570" xr:uid="{86F13BE8-D157-4B22-8D99-920A362F7E86}"/>
    <cellStyle name="Normal 4 3 7" xfId="926" xr:uid="{2914B191-0BBB-4C44-8534-1A21CA7004E4}"/>
    <cellStyle name="Normal 4 4" xfId="239" xr:uid="{264DF70B-A2EB-4E48-9DA5-CF3DFB4FA7A5}"/>
    <cellStyle name="Normal 4 4 2" xfId="240" xr:uid="{B966AEED-47D6-483F-80C1-EC05BA6F009D}"/>
    <cellStyle name="Normal 4 4 2 2" xfId="241" xr:uid="{57739035-AB8F-4379-936F-DA2C21655F5F}"/>
    <cellStyle name="Normal 4 4 2 2 2" xfId="757" xr:uid="{9C1772CA-30DA-4193-B5F8-2E63CA8E7A29}"/>
    <cellStyle name="Normal 4 4 2 2 3" xfId="1113" xr:uid="{C8D8DEFE-CCA0-4D29-9394-288529887294}"/>
    <cellStyle name="Normal 4 4 2 3" xfId="575" xr:uid="{A6662AE4-5DF6-4A4F-B102-63807649C591}"/>
    <cellStyle name="Normal 4 4 2 4" xfId="931" xr:uid="{0D71A193-522B-4D3C-83BD-3F710C19B557}"/>
    <cellStyle name="Normal 4 4 3" xfId="242" xr:uid="{3EC83D9F-2DFA-4E70-90AE-406A4FB3F924}"/>
    <cellStyle name="Normal 4 4 3 2" xfId="758" xr:uid="{8252EF43-7CCE-4489-9AF9-4FD8661DA15D}"/>
    <cellStyle name="Normal 4 4 3 3" xfId="1114" xr:uid="{890246FF-7D66-43A4-9CD9-5B869CF876F8}"/>
    <cellStyle name="Normal 4 4 4" xfId="574" xr:uid="{A27678FA-4D3D-4589-A39E-FEBC0DA3CE87}"/>
    <cellStyle name="Normal 4 4 5" xfId="930" xr:uid="{2AA22537-A9E2-4E0D-B093-15036E91F90D}"/>
    <cellStyle name="Normal 4 5" xfId="243" xr:uid="{948CF172-2F7A-41FC-BCB6-BD7C64A4E9D3}"/>
    <cellStyle name="Normal 4 5 2" xfId="244" xr:uid="{DE9AE6BC-BC08-4677-8F7D-36A8A92AE6CE}"/>
    <cellStyle name="Normal 4 5 2 2" xfId="245" xr:uid="{0B644121-731C-45B9-A400-E270764A1EC9}"/>
    <cellStyle name="Normal 4 5 2 2 2" xfId="759" xr:uid="{0E2ABE78-7DCF-4301-A133-FB4A61E60387}"/>
    <cellStyle name="Normal 4 5 2 2 3" xfId="1115" xr:uid="{343FEAF3-78BF-4EB7-9A66-0257C1D6E3CE}"/>
    <cellStyle name="Normal 4 5 2 3" xfId="577" xr:uid="{2A6F87AD-6205-4D00-BAC6-4FEB8F45D9CC}"/>
    <cellStyle name="Normal 4 5 2 4" xfId="933" xr:uid="{257C17D9-3079-42AC-81B9-3050D5759EE9}"/>
    <cellStyle name="Normal 4 5 3" xfId="246" xr:uid="{BA9E7624-7D06-4FD0-A622-95893A463F54}"/>
    <cellStyle name="Normal 4 5 3 2" xfId="760" xr:uid="{D8021F20-4491-45E4-9BA5-67F49BB15623}"/>
    <cellStyle name="Normal 4 5 3 3" xfId="1116" xr:uid="{415B66F9-F5FC-4448-9BB5-4E87B3722F7A}"/>
    <cellStyle name="Normal 4 5 4" xfId="576" xr:uid="{29585AC8-1620-49A3-8907-E55567AAC90D}"/>
    <cellStyle name="Normal 4 5 5" xfId="932" xr:uid="{401A2C94-F78A-4B83-A20E-BB66F98026A7}"/>
    <cellStyle name="Normal 4 6" xfId="247" xr:uid="{BDA50588-ECBE-42CB-A6E1-C5B536F35EFB}"/>
    <cellStyle name="Normal 4 6 2" xfId="248" xr:uid="{454CBBF9-240B-4FE1-968C-A5D8B24317BB}"/>
    <cellStyle name="Normal 4 6 2 2" xfId="249" xr:uid="{858D316B-5283-4FD6-AB80-81DE4FD0EA2C}"/>
    <cellStyle name="Normal 4 6 2 2 2" xfId="761" xr:uid="{5C6ED463-ECB2-484E-B239-B5FB2ED144EC}"/>
    <cellStyle name="Normal 4 6 2 2 3" xfId="1117" xr:uid="{DDB1FB51-41EE-4F9D-95CB-1FDEF9966DDA}"/>
    <cellStyle name="Normal 4 6 2 3" xfId="579" xr:uid="{BBAB3C70-FD96-4BE5-843A-1FAE57E9BF85}"/>
    <cellStyle name="Normal 4 6 2 4" xfId="935" xr:uid="{6A002E50-0473-4317-AC9F-8C5C21E34B2F}"/>
    <cellStyle name="Normal 4 6 3" xfId="250" xr:uid="{AA76A908-E412-4D0F-8BF3-793ED9E1FFD0}"/>
    <cellStyle name="Normal 4 6 3 2" xfId="762" xr:uid="{F5B448DB-4F1C-48DA-817F-737BF83DF21A}"/>
    <cellStyle name="Normal 4 6 3 3" xfId="1118" xr:uid="{52EE926C-702A-44F4-88A5-3BFE477EA22C}"/>
    <cellStyle name="Normal 4 6 4" xfId="578" xr:uid="{F5AD100A-B3B9-4B19-88C7-E4D87F512B96}"/>
    <cellStyle name="Normal 4 6 5" xfId="934" xr:uid="{4BF8DE64-892F-4A0D-9A27-E5E5969E0D57}"/>
    <cellStyle name="Normal 4 7" xfId="251" xr:uid="{CE8F4153-998D-40A0-B4FB-EB303D25E63F}"/>
    <cellStyle name="Normal 4 7 2" xfId="252" xr:uid="{8C0CDF87-53B7-483F-AE8C-68D5E62A6582}"/>
    <cellStyle name="Normal 4 7 2 2" xfId="763" xr:uid="{21344A2A-CAA6-49D3-B076-DBD35765647D}"/>
    <cellStyle name="Normal 4 7 2 3" xfId="1119" xr:uid="{51411E8D-980F-4E1F-BF48-307EC2B074D0}"/>
    <cellStyle name="Normal 4 7 3" xfId="580" xr:uid="{0C67826A-1A6B-4C22-8F63-445474903485}"/>
    <cellStyle name="Normal 4 7 4" xfId="936" xr:uid="{605350CA-7CEA-42E0-9C21-93FC03D406DC}"/>
    <cellStyle name="Normal 4 8" xfId="253" xr:uid="{B7D120BF-63EE-4FD2-8464-FE562C8DABEC}"/>
    <cellStyle name="Normal 4 8 2" xfId="254" xr:uid="{94EDD8F7-EE20-48EA-A294-5704BDAF7E57}"/>
    <cellStyle name="Normal 4 8 2 2" xfId="764" xr:uid="{335D98E3-E53B-44C0-A88F-6D602EBBBD6E}"/>
    <cellStyle name="Normal 4 8 2 3" xfId="1120" xr:uid="{C61EC3CF-5F6F-4A18-BBC7-9A8A77FFD84A}"/>
    <cellStyle name="Normal 4 8 3" xfId="581" xr:uid="{C70F69A2-974D-483D-94D1-FB3B06B5075A}"/>
    <cellStyle name="Normal 4 8 4" xfId="937" xr:uid="{ABC7C3FA-7472-4867-A40F-2107D650A8A0}"/>
    <cellStyle name="Normal 4 9" xfId="255" xr:uid="{8308126F-C779-4E1E-BBDF-B68FEC1CB46A}"/>
    <cellStyle name="Normal 4 9 2" xfId="256" xr:uid="{2991169D-4621-477D-8D1E-586A76C10328}"/>
    <cellStyle name="Normal 4 9 2 2" xfId="765" xr:uid="{1D30BC94-877D-45A3-A672-522A95065BA7}"/>
    <cellStyle name="Normal 4 9 2 3" xfId="1121" xr:uid="{B13FBFE1-A19B-48CC-ABA1-C0F1DF738E43}"/>
    <cellStyle name="Normal 4 9 3" xfId="582" xr:uid="{CF1CC2F1-5D83-4FA1-9EEC-230DA4808B54}"/>
    <cellStyle name="Normal 4 9 4" xfId="938" xr:uid="{F976D3C4-7CA8-4BF0-9D9B-D83B63C60ACF}"/>
    <cellStyle name="Normal 5" xfId="257" xr:uid="{159B98A8-BE28-4FF8-A411-90BEFCF42484}"/>
    <cellStyle name="Normal 5 10" xfId="14" xr:uid="{1B0B1F82-0EDC-487F-BB7F-DE67E1372995}"/>
    <cellStyle name="Normal 5 10 2" xfId="258" xr:uid="{80633013-3938-4288-8CD3-AD9628326B11}"/>
    <cellStyle name="Normal 5 11" xfId="259" xr:uid="{883D32AC-96A9-417B-B7B6-FDA8DB60ECEA}"/>
    <cellStyle name="Normal 5 12" xfId="260" xr:uid="{94C79148-ECC8-4F02-BB55-C8BDF2888DA5}"/>
    <cellStyle name="Normal 5 13" xfId="261" xr:uid="{C59FBC6F-8561-4FD5-8FBD-745DCFB412ED}"/>
    <cellStyle name="Normal 5 13 2" xfId="694" xr:uid="{0B921EC6-4E85-432B-8441-0FCE68B2C1F8}"/>
    <cellStyle name="Normal 5 13 3" xfId="1050" xr:uid="{E3BF0092-D04A-44FC-A95A-B2BF7EC8E184}"/>
    <cellStyle name="Normal 5 2" xfId="262" xr:uid="{E9397467-991C-451B-8FFF-671F1D960F99}"/>
    <cellStyle name="Normal 5 2 2" xfId="263" xr:uid="{12A88F13-D25D-4495-8A18-887A6451E2A5}"/>
    <cellStyle name="Normal 5 2 2 2" xfId="264" xr:uid="{EEE0D18D-F716-46FB-AE73-31BB49F6EA1A}"/>
    <cellStyle name="Normal 5 2 2 2 2" xfId="265" xr:uid="{AA2B2949-5017-413E-BEDF-58DDF6760933}"/>
    <cellStyle name="Normal 5 2 2 2 2 2" xfId="766" xr:uid="{0BC63ECF-891E-4943-8C37-9F5B93BACE6E}"/>
    <cellStyle name="Normal 5 2 2 2 2 3" xfId="1122" xr:uid="{3519E890-CB2F-428A-87B0-774B4D027D9A}"/>
    <cellStyle name="Normal 5 2 2 2 3" xfId="585" xr:uid="{266D1BB8-F251-4685-A116-717499170CA6}"/>
    <cellStyle name="Normal 5 2 2 2 4" xfId="941" xr:uid="{6C7FE0D3-2020-488E-9210-D1F293561F1B}"/>
    <cellStyle name="Normal 5 2 2 3" xfId="266" xr:uid="{3A59A1CA-E53C-497C-A884-3E3AB611A0EC}"/>
    <cellStyle name="Normal 5 2 2 3 2" xfId="767" xr:uid="{BD39529D-E13B-486C-A3C4-576CDBBF64E9}"/>
    <cellStyle name="Normal 5 2 2 3 3" xfId="1123" xr:uid="{79E357E4-7283-44D5-98B2-58479A8E2C70}"/>
    <cellStyle name="Normal 5 2 2 4" xfId="584" xr:uid="{3E49D845-7FAE-44DB-B00F-25631C5B95A2}"/>
    <cellStyle name="Normal 5 2 2 5" xfId="940" xr:uid="{3DF2BAC8-5F4C-4026-A0C0-EC957D2F588E}"/>
    <cellStyle name="Normal 5 2 3" xfId="267" xr:uid="{1F3F0EF8-DD89-477F-BEF1-25BC95AA1DDD}"/>
    <cellStyle name="Normal 5 2 3 2" xfId="268" xr:uid="{27DA107C-A6A1-47E6-9DB4-88B21E32444C}"/>
    <cellStyle name="Normal 5 2 3 2 2" xfId="768" xr:uid="{337A6AED-5E24-4B88-A6F1-F13B1A9A2D9F}"/>
    <cellStyle name="Normal 5 2 3 2 3" xfId="1124" xr:uid="{83D694E9-2BA4-43E2-8766-58B26F83F6E0}"/>
    <cellStyle name="Normal 5 2 3 3" xfId="586" xr:uid="{7D915AB7-1954-4889-AB13-02E03B089088}"/>
    <cellStyle name="Normal 5 2 3 4" xfId="942" xr:uid="{7F3ADE02-2C27-4386-85A0-9F109D88BBE7}"/>
    <cellStyle name="Normal 5 2 4" xfId="269" xr:uid="{4E7B1D6F-13D2-4C4F-907B-4DA1FC01274D}"/>
    <cellStyle name="Normal 5 2 4 2" xfId="270" xr:uid="{893364C5-58DB-473B-B585-FAE55577DCBF}"/>
    <cellStyle name="Normal 5 2 4 2 2" xfId="769" xr:uid="{FF08DB28-9758-4574-BA67-4B55165FBD14}"/>
    <cellStyle name="Normal 5 2 4 2 3" xfId="1125" xr:uid="{13F9756B-011E-4591-9595-4EC762887C88}"/>
    <cellStyle name="Normal 5 2 4 3" xfId="587" xr:uid="{11E23995-F66F-4640-8A9A-FDE238049735}"/>
    <cellStyle name="Normal 5 2 4 4" xfId="943" xr:uid="{415850E3-DF7F-4992-8490-E1272164CFF1}"/>
    <cellStyle name="Normal 5 2 5" xfId="271" xr:uid="{D8D04F58-16A1-4BB5-8279-6976AC291DCF}"/>
    <cellStyle name="Normal 5 2 5 2" xfId="770" xr:uid="{D59DC72C-C93C-4C37-8E58-1B50245502DA}"/>
    <cellStyle name="Normal 5 2 5 3" xfId="1126" xr:uid="{3030213F-7CB8-4E21-AD01-A0DD9D8F396B}"/>
    <cellStyle name="Normal 5 2 6" xfId="272" xr:uid="{6A96CB49-53D1-4AEF-A8BF-30F2688234D8}"/>
    <cellStyle name="Normal 5 2 6 2" xfId="771" xr:uid="{511985BF-88AF-4AAA-BB75-7AB98B2F0064}"/>
    <cellStyle name="Normal 5 2 6 3" xfId="1127" xr:uid="{F18FE3ED-6963-40A1-896E-6470FD789C47}"/>
    <cellStyle name="Normal 5 2 7" xfId="583" xr:uid="{EB08B036-7857-4EAB-A04F-BF26C3FE8ED7}"/>
    <cellStyle name="Normal 5 2 8" xfId="939" xr:uid="{23EE05B9-160D-4D2A-B188-E54C4DB0E893}"/>
    <cellStyle name="Normal 5 3" xfId="273" xr:uid="{44739110-0285-4AD0-9566-0542C564DA29}"/>
    <cellStyle name="Normal 5 3 2" xfId="274" xr:uid="{4040B347-87DE-4977-96C6-DF29B96163DC}"/>
    <cellStyle name="Normal 5 3 2 2" xfId="275" xr:uid="{E9FD4CFE-78B3-4EE3-9EE8-793A97D92B03}"/>
    <cellStyle name="Normal 5 3 2 2 2" xfId="772" xr:uid="{A7B6E3F1-A3BE-4EEB-9209-0BCA39222F03}"/>
    <cellStyle name="Normal 5 3 2 2 3" xfId="1128" xr:uid="{30609F68-97DA-42F0-BBFC-DF87124BEE2E}"/>
    <cellStyle name="Normal 5 3 2 3" xfId="589" xr:uid="{3416CBF8-DD36-417A-B3CE-A608DDB118D4}"/>
    <cellStyle name="Normal 5 3 2 4" xfId="945" xr:uid="{63CB1CB8-F99F-482D-9655-837F2DDD54F9}"/>
    <cellStyle name="Normal 5 3 3" xfId="276" xr:uid="{BD840766-C0C2-48BF-948F-7966D6EDECBE}"/>
    <cellStyle name="Normal 5 3 3 2" xfId="277" xr:uid="{435F4E48-4FAF-435F-B001-A5CB09B7026F}"/>
    <cellStyle name="Normal 5 3 3 2 2" xfId="773" xr:uid="{C879CCD2-6D53-4C66-BC54-85701FAC01C7}"/>
    <cellStyle name="Normal 5 3 3 2 3" xfId="1129" xr:uid="{8D575286-27D3-45A9-A198-2954A5182FBC}"/>
    <cellStyle name="Normal 5 3 3 3" xfId="590" xr:uid="{DBB5183B-BC92-40E8-ABC6-93A18AD6B8BE}"/>
    <cellStyle name="Normal 5 3 3 4" xfId="946" xr:uid="{E2AD7060-75E9-45EC-A99C-E4749DE959DF}"/>
    <cellStyle name="Normal 5 3 4" xfId="278" xr:uid="{A2FDF2EB-92B0-424F-911B-D09614CCA5AD}"/>
    <cellStyle name="Normal 5 3 4 2" xfId="774" xr:uid="{A70CB0BD-E7EC-4C81-A251-5CE339FB4396}"/>
    <cellStyle name="Normal 5 3 4 3" xfId="1130" xr:uid="{04A66701-2D59-4804-B540-BCC1B18D4B82}"/>
    <cellStyle name="Normal 5 3 5" xfId="588" xr:uid="{62297273-76E4-4F05-A610-5084E91C27D2}"/>
    <cellStyle name="Normal 5 3 6" xfId="944" xr:uid="{ACD3E7C2-ABB7-4CC9-B89B-D74179C46C1D}"/>
    <cellStyle name="Normal 5 4" xfId="279" xr:uid="{85864383-59E9-461B-B1A1-476B09B5F39C}"/>
    <cellStyle name="Normal 5 4 2" xfId="280" xr:uid="{C1FAFC1E-1FCA-410B-8C5A-E82AF0276A02}"/>
    <cellStyle name="Normal 5 4 2 2" xfId="281" xr:uid="{2FD4BE94-8BE8-4E02-8ADD-8EF24B36E43C}"/>
    <cellStyle name="Normal 5 4 2 2 2" xfId="775" xr:uid="{09C22582-6543-4A3C-A1B3-87ECD051DCE7}"/>
    <cellStyle name="Normal 5 4 2 2 3" xfId="1131" xr:uid="{4C077B8E-A38C-40D7-B7C3-396A020F64A7}"/>
    <cellStyle name="Normal 5 4 2 3" xfId="592" xr:uid="{DACAF67A-F857-4B43-B908-A213542105F2}"/>
    <cellStyle name="Normal 5 4 2 4" xfId="948" xr:uid="{18514E24-DAEB-479F-BB5D-4B9860DDB8C8}"/>
    <cellStyle name="Normal 5 4 3" xfId="282" xr:uid="{264F0994-E6D4-45F7-91DA-F88B001CBD00}"/>
    <cellStyle name="Normal 5 4 3 2" xfId="776" xr:uid="{53A183D3-02A5-479A-9A65-79229B3411C1}"/>
    <cellStyle name="Normal 5 4 3 3" xfId="1132" xr:uid="{2E4DC442-14A5-4F6F-8EC6-16E13651AD83}"/>
    <cellStyle name="Normal 5 4 4" xfId="591" xr:uid="{35916086-FEF9-4818-A8A9-76EC970DAF37}"/>
    <cellStyle name="Normal 5 4 5" xfId="947" xr:uid="{04F95712-F179-4FEC-8890-843E2291043B}"/>
    <cellStyle name="Normal 5 5" xfId="283" xr:uid="{74702624-132C-4126-85F0-CB7BFC9849CA}"/>
    <cellStyle name="Normal 5 5 2" xfId="284" xr:uid="{030CDE80-EF4E-4422-AE3F-A01D3741B307}"/>
    <cellStyle name="Normal 5 5 2 2" xfId="285" xr:uid="{F953370D-DA6F-4963-A7C0-53980629ACDF}"/>
    <cellStyle name="Normal 5 5 2 2 2" xfId="777" xr:uid="{D5D7AF51-DEBC-41B2-A1CD-75AB980AAED6}"/>
    <cellStyle name="Normal 5 5 2 2 3" xfId="1133" xr:uid="{83C3BBA7-E349-406A-8F25-A748101CEF28}"/>
    <cellStyle name="Normal 5 5 2 3" xfId="594" xr:uid="{169B4DC4-F524-42E3-899D-87675FB4DEA4}"/>
    <cellStyle name="Normal 5 5 2 4" xfId="950" xr:uid="{E938CC6B-8102-4702-96C0-0587A683CC5D}"/>
    <cellStyle name="Normal 5 5 3" xfId="286" xr:uid="{E5EBC986-E908-4F95-BB37-02069A56DC8C}"/>
    <cellStyle name="Normal 5 5 3 2" xfId="778" xr:uid="{5E09A4F1-C8A9-4B8F-B465-4F0E2CE4CB2D}"/>
    <cellStyle name="Normal 5 5 3 3" xfId="1134" xr:uid="{CFFEE0B0-C0C2-4B74-A7AF-CD085FA7570D}"/>
    <cellStyle name="Normal 5 5 4" xfId="593" xr:uid="{C3629872-FF3F-411C-AD35-A64B48F6C49A}"/>
    <cellStyle name="Normal 5 5 5" xfId="949" xr:uid="{702B730E-84F9-4CB2-9C93-DC32842716C3}"/>
    <cellStyle name="Normal 5 6" xfId="287" xr:uid="{A0E93B8C-F425-44A1-BF73-C6C97D0A7C4A}"/>
    <cellStyle name="Normal 5 6 2" xfId="288" xr:uid="{B482CCBD-51C9-4D98-A44B-4877ED18365C}"/>
    <cellStyle name="Normal 5 6 2 2" xfId="289" xr:uid="{191CA3EB-0688-4291-A637-F5CEA66340F0}"/>
    <cellStyle name="Normal 5 6 2 2 2" xfId="779" xr:uid="{1AB8E5F7-31D1-49CC-95B3-26D46D1118D0}"/>
    <cellStyle name="Normal 5 6 2 2 3" xfId="1135" xr:uid="{279DEE5D-7DB1-493A-B52A-F305C2A0C774}"/>
    <cellStyle name="Normal 5 6 2 3" xfId="596" xr:uid="{B4942408-0FEE-40DE-9F5E-2B0C538DFE1A}"/>
    <cellStyle name="Normal 5 6 2 4" xfId="952" xr:uid="{7E8FBBC9-7B4A-453C-8A42-165C6541D633}"/>
    <cellStyle name="Normal 5 6 3" xfId="290" xr:uid="{45EFB8B9-8D3E-47D9-89F2-2620DD5CCE60}"/>
    <cellStyle name="Normal 5 6 3 2" xfId="780" xr:uid="{3431C18A-A4C3-44A4-9FA1-2B26BFB31C21}"/>
    <cellStyle name="Normal 5 6 3 3" xfId="1136" xr:uid="{39C5009A-1EB2-4971-A04D-9CA4A6BD5C49}"/>
    <cellStyle name="Normal 5 6 4" xfId="595" xr:uid="{DF0FE0D6-2826-4E14-A8EC-E839DD93AF03}"/>
    <cellStyle name="Normal 5 6 5" xfId="951" xr:uid="{81FB60E1-0449-49B6-8291-0BD8B76AEE78}"/>
    <cellStyle name="Normal 5 7" xfId="291" xr:uid="{CA4D7092-8197-44A5-990D-81C34B5EE2BE}"/>
    <cellStyle name="Normal 5 7 2" xfId="292" xr:uid="{F2ADA279-6A61-4E08-AD8C-D63F5438D24E}"/>
    <cellStyle name="Normal 5 7 2 2" xfId="781" xr:uid="{99F18711-4912-47FB-BA21-C1B4BA270334}"/>
    <cellStyle name="Normal 5 7 2 3" xfId="1137" xr:uid="{118A9777-F601-4C35-B07E-8AEA8E881F0E}"/>
    <cellStyle name="Normal 5 7 3" xfId="597" xr:uid="{056E1B86-CD75-434A-99C0-9752687186AA}"/>
    <cellStyle name="Normal 5 7 4" xfId="953" xr:uid="{0CDF72FE-D7BF-4B31-B13A-60A3C2FB105C}"/>
    <cellStyle name="Normal 5 8" xfId="293" xr:uid="{6321B5BF-CC3C-43D5-A914-89DE6A428C13}"/>
    <cellStyle name="Normal 5 8 2" xfId="294" xr:uid="{C949415E-371B-4493-B037-CEF51861E097}"/>
    <cellStyle name="Normal 5 8 2 2" xfId="782" xr:uid="{BB7F0EE7-252B-4FDA-B558-2C7C8D0B2C73}"/>
    <cellStyle name="Normal 5 8 2 3" xfId="1138" xr:uid="{9E92FED3-EB48-4324-9544-AF63A14965A7}"/>
    <cellStyle name="Normal 5 8 3" xfId="598" xr:uid="{6BCC2750-27FB-42BE-8CDA-5449AB1FBE1F}"/>
    <cellStyle name="Normal 5 8 4" xfId="954" xr:uid="{6040D659-E4AD-4184-8E0C-2603DFE1CFD5}"/>
    <cellStyle name="Normal 5 9" xfId="295" xr:uid="{4524D51B-9525-4060-8409-0C9D9DBEF785}"/>
    <cellStyle name="Normal 5 9 2" xfId="296" xr:uid="{20C685E2-AD18-4DDB-8531-C23A1E81409E}"/>
    <cellStyle name="Normal 5 9 2 2" xfId="783" xr:uid="{A6D016F2-A7E6-46F7-AE86-3503D65B5895}"/>
    <cellStyle name="Normal 5 9 2 3" xfId="1139" xr:uid="{4DF1A7C7-4608-4FDB-863B-142A5349EE97}"/>
    <cellStyle name="Normal 5 9 3" xfId="599" xr:uid="{3E89DFA8-9D8E-4809-BCCC-F068F7E8CFF9}"/>
    <cellStyle name="Normal 5 9 4" xfId="955" xr:uid="{9450133F-CF3A-4548-BFCA-7C9E20B35DBA}"/>
    <cellStyle name="Normal 6" xfId="297" xr:uid="{03FAA301-E705-49D3-8831-75B8B96C05AB}"/>
    <cellStyle name="Normal 6 2" xfId="298" xr:uid="{7791C544-060F-4FEB-96AE-0A983DE4CDA2}"/>
    <cellStyle name="Normal 7" xfId="299" xr:uid="{483ED7BD-B994-44E9-BC77-B87D9524E213}"/>
    <cellStyle name="Normal 7 10" xfId="300" xr:uid="{495FF9AA-B372-4868-9763-7291862B07B5}"/>
    <cellStyle name="Normal 7 10 2" xfId="784" xr:uid="{D7EA96E7-FFD2-48F4-B872-894BCC63B470}"/>
    <cellStyle name="Normal 7 10 3" xfId="1140" xr:uid="{6BAD1FD1-C7FE-4F91-9EB1-9F5FA4D08344}"/>
    <cellStyle name="Normal 7 11" xfId="600" xr:uid="{AA11DD4F-6A5C-4B23-B375-7A9BAB4B3914}"/>
    <cellStyle name="Normal 7 12" xfId="956" xr:uid="{5CA45E54-1C4B-4899-9870-83EE2B53CDFC}"/>
    <cellStyle name="Normal 7 2" xfId="301" xr:uid="{7C3750D2-F1E5-4DA4-8CAD-83129FD72397}"/>
    <cellStyle name="Normal 7 2 2" xfId="302" xr:uid="{110E6904-8E4D-42AE-955D-1440FFFA99BC}"/>
    <cellStyle name="Normal 7 2 2 2" xfId="303" xr:uid="{A91814A6-F415-4C6C-8BCE-8235098DF9C6}"/>
    <cellStyle name="Normal 7 2 2 2 2" xfId="785" xr:uid="{D1428236-9CC1-40BE-A77A-4B27A9EC6D98}"/>
    <cellStyle name="Normal 7 2 2 2 3" xfId="1141" xr:uid="{1411655B-A08C-4398-9922-7F37B5BC1F08}"/>
    <cellStyle name="Normal 7 2 2 3" xfId="602" xr:uid="{7A157D19-E9E9-40EE-9AD6-370EB9855C42}"/>
    <cellStyle name="Normal 7 2 2 4" xfId="958" xr:uid="{8E496729-AAE4-487F-8DA4-9DB91F14D056}"/>
    <cellStyle name="Normal 7 2 3" xfId="304" xr:uid="{6731D171-7AF7-4D9E-BB9E-B85BF3D809E0}"/>
    <cellStyle name="Normal 7 2 3 2" xfId="305" xr:uid="{A702B0FA-8D8A-4BDF-AF49-A3273087B870}"/>
    <cellStyle name="Normal 7 2 3 2 2" xfId="786" xr:uid="{EF55CE70-A19F-4684-934C-62A7340F9219}"/>
    <cellStyle name="Normal 7 2 3 2 3" xfId="1142" xr:uid="{984C8A97-4EF5-458E-87FF-784BC831BA3B}"/>
    <cellStyle name="Normal 7 2 3 3" xfId="603" xr:uid="{FCD2EF10-5538-4161-88CC-E329144CF421}"/>
    <cellStyle name="Normal 7 2 3 4" xfId="959" xr:uid="{C17EBE9A-DF50-4574-8ABC-3DEE08AA2A31}"/>
    <cellStyle name="Normal 7 2 4" xfId="306" xr:uid="{5DB58635-379D-4586-8067-F087036E9430}"/>
    <cellStyle name="Normal 7 2 4 2" xfId="787" xr:uid="{FA09AABA-7AAA-4673-A2F2-F796E8165F8D}"/>
    <cellStyle name="Normal 7 2 4 3" xfId="1143" xr:uid="{C329B69F-DA71-4A50-9E73-8367F58075E5}"/>
    <cellStyle name="Normal 7 2 5" xfId="601" xr:uid="{3EB942D6-428E-453C-80A3-89A0F702E968}"/>
    <cellStyle name="Normal 7 2 6" xfId="957" xr:uid="{3E305528-21FA-46C5-AA77-DFF16038885F}"/>
    <cellStyle name="Normal 7 3" xfId="307" xr:uid="{3C4155C6-4D5A-4F0A-AB94-080DC758965E}"/>
    <cellStyle name="Normal 7 3 2" xfId="308" xr:uid="{BE603566-C58C-4ED1-9480-22073EAEEC24}"/>
    <cellStyle name="Normal 7 3 2 2" xfId="309" xr:uid="{F0D2CC30-11A7-42ED-9DBC-28CC1984EC82}"/>
    <cellStyle name="Normal 7 3 2 2 2" xfId="788" xr:uid="{3A939219-EEA7-4749-B20F-2F554789541E}"/>
    <cellStyle name="Normal 7 3 2 2 3" xfId="1144" xr:uid="{6B5E99BF-A6A6-43F1-842D-03DAD861D3BE}"/>
    <cellStyle name="Normal 7 3 2 3" xfId="605" xr:uid="{11DA5A67-3425-43B8-B8CD-A5C3587E214D}"/>
    <cellStyle name="Normal 7 3 2 4" xfId="961" xr:uid="{05DE3002-BF1C-403A-9F14-85FADD9A0C26}"/>
    <cellStyle name="Normal 7 3 3" xfId="310" xr:uid="{20360461-3755-4CF2-91EE-BF4B6969F2AB}"/>
    <cellStyle name="Normal 7 3 3 2" xfId="789" xr:uid="{07B5FE85-C421-431F-8F34-383B40642DC6}"/>
    <cellStyle name="Normal 7 3 3 3" xfId="1145" xr:uid="{EC437E1D-BD87-4144-A229-85125CD3A296}"/>
    <cellStyle name="Normal 7 3 4" xfId="604" xr:uid="{7A66C869-3A73-4E30-BCB4-41B9AAB28A79}"/>
    <cellStyle name="Normal 7 3 5" xfId="960" xr:uid="{324E3AE3-4007-40A2-95FC-E55651E74AE1}"/>
    <cellStyle name="Normal 7 4" xfId="311" xr:uid="{79A98FA3-1E65-4B39-8811-1328CF44A9EC}"/>
    <cellStyle name="Normal 7 4 2" xfId="312" xr:uid="{6DE4F540-F7E7-496C-AEA7-397CBFD05345}"/>
    <cellStyle name="Normal 7 4 2 2" xfId="313" xr:uid="{9591D0D1-8CDF-4D45-9578-3B17C2A28D4C}"/>
    <cellStyle name="Normal 7 4 2 2 2" xfId="790" xr:uid="{94BF5105-8B3A-4E81-805F-16DD4040FE40}"/>
    <cellStyle name="Normal 7 4 2 2 3" xfId="1146" xr:uid="{57E73767-2072-474F-88EF-0D6AFF274FA7}"/>
    <cellStyle name="Normal 7 4 2 3" xfId="607" xr:uid="{34FC0F50-03D7-4021-A579-E80E1ADBEAE6}"/>
    <cellStyle name="Normal 7 4 2 4" xfId="963" xr:uid="{5C2133F3-A525-4CF5-9070-AB7A824B29D0}"/>
    <cellStyle name="Normal 7 4 3" xfId="314" xr:uid="{01662D50-590C-4D71-8910-D9FAC9DDE498}"/>
    <cellStyle name="Normal 7 4 3 2" xfId="791" xr:uid="{687DEB7C-759F-40FB-81CA-C9C58D693780}"/>
    <cellStyle name="Normal 7 4 3 3" xfId="1147" xr:uid="{B5A470BD-0BB1-4DBA-86B5-87A38E553E6B}"/>
    <cellStyle name="Normal 7 4 4" xfId="606" xr:uid="{53488E25-AB8D-44F6-AE3F-E0D8BDD8BA86}"/>
    <cellStyle name="Normal 7 4 5" xfId="962" xr:uid="{506D2772-A465-4EC0-95D4-8902C48BB395}"/>
    <cellStyle name="Normal 7 5" xfId="315" xr:uid="{01C1EAA2-71D8-41F3-B707-8A0350217EB1}"/>
    <cellStyle name="Normal 7 5 2" xfId="316" xr:uid="{2A17D37D-7943-43ED-BA1E-26CE8EC5EABA}"/>
    <cellStyle name="Normal 7 5 2 2" xfId="317" xr:uid="{26C95ACA-FEDB-4398-ADC2-1B8AC8B02A98}"/>
    <cellStyle name="Normal 7 5 2 2 2" xfId="792" xr:uid="{4D2BA443-7E94-4332-8447-7B55E12E7A15}"/>
    <cellStyle name="Normal 7 5 2 2 3" xfId="1148" xr:uid="{ED8AE7E0-B4C1-46B3-8105-948DBC28D68C}"/>
    <cellStyle name="Normal 7 5 2 3" xfId="609" xr:uid="{50BBED15-AFAA-473E-8F19-1AAFDB13D2FB}"/>
    <cellStyle name="Normal 7 5 2 4" xfId="965" xr:uid="{84290DD3-9AD2-49D1-9325-343920EE2616}"/>
    <cellStyle name="Normal 7 5 3" xfId="318" xr:uid="{E9D03924-BF54-4291-95C7-8C3A99F5FDC9}"/>
    <cellStyle name="Normal 7 5 3 2" xfId="793" xr:uid="{89557582-E5CC-4CC9-872D-FAA926D94D84}"/>
    <cellStyle name="Normal 7 5 3 3" xfId="1149" xr:uid="{BC504820-7303-4A20-AF0E-7B89ACE526AC}"/>
    <cellStyle name="Normal 7 5 4" xfId="608" xr:uid="{A1BE30B7-D2D7-448A-AC81-B3D80F2D8D4D}"/>
    <cellStyle name="Normal 7 5 5" xfId="964" xr:uid="{3C038128-9776-434E-8AA9-D86D6EFF762C}"/>
    <cellStyle name="Normal 7 6" xfId="319" xr:uid="{DD993FAF-3050-4B65-AAB5-F3A07F3A5D71}"/>
    <cellStyle name="Normal 7 6 2" xfId="320" xr:uid="{F2B2B4F4-C0C0-4A9E-B016-805A76DC7B7A}"/>
    <cellStyle name="Normal 7 6 2 2" xfId="794" xr:uid="{909FF18F-83F1-4929-97DB-901DD0289C0D}"/>
    <cellStyle name="Normal 7 6 2 3" xfId="1150" xr:uid="{02041EDD-DA24-4A3E-BDA2-16FB5703333C}"/>
    <cellStyle name="Normal 7 6 3" xfId="610" xr:uid="{AD660D03-46E6-4635-8303-050D5CBCB5CF}"/>
    <cellStyle name="Normal 7 6 4" xfId="966" xr:uid="{BC50AF84-AD5E-4992-8572-7235C950E89D}"/>
    <cellStyle name="Normal 7 7" xfId="321" xr:uid="{E568CE3F-E584-4B10-872F-CB7FB77258BE}"/>
    <cellStyle name="Normal 7 7 2" xfId="322" xr:uid="{F58384D1-42AE-4656-8473-4B96DF2806FB}"/>
    <cellStyle name="Normal 7 7 2 2" xfId="795" xr:uid="{E95F5F44-EA72-43D5-BA08-50C2A67E9B5F}"/>
    <cellStyle name="Normal 7 7 2 3" xfId="1151" xr:uid="{2D6D414C-9E1C-47F4-BDD2-B0374A01FF90}"/>
    <cellStyle name="Normal 7 7 3" xfId="611" xr:uid="{C57773D8-6FF4-4CB6-950A-32C831CF7E39}"/>
    <cellStyle name="Normal 7 7 4" xfId="967" xr:uid="{61AFA1D1-8553-48E8-A56E-1C2E53243A9B}"/>
    <cellStyle name="Normal 7 8" xfId="323" xr:uid="{97B6CEA1-812C-4956-AFF7-04A434D3ABCD}"/>
    <cellStyle name="Normal 7 8 2" xfId="324" xr:uid="{1A5261B4-CD68-456C-93D6-DD544D7F237F}"/>
    <cellStyle name="Normal 7 8 2 2" xfId="796" xr:uid="{BFA382D8-5628-466A-868D-E5C0DDE563C5}"/>
    <cellStyle name="Normal 7 8 2 3" xfId="1152" xr:uid="{7F3383A0-19D1-439C-8BFB-C7380EBA1B8A}"/>
    <cellStyle name="Normal 7 8 3" xfId="612" xr:uid="{C1A5376C-B15B-4E2D-A77F-552729BE4FF9}"/>
    <cellStyle name="Normal 7 8 4" xfId="968" xr:uid="{82A65116-ED08-44E7-A79B-ED1782269B75}"/>
    <cellStyle name="Normal 7 9" xfId="325" xr:uid="{D09E945C-827A-4123-AD24-64192A973919}"/>
    <cellStyle name="Normal 7 9 2" xfId="797" xr:uid="{AC7435DA-3BAE-4C32-84F4-EE6BFF60C7DF}"/>
    <cellStyle name="Normal 7 9 3" xfId="1153" xr:uid="{3D1C5DB0-DCBF-4837-AEA8-3C12E5DE700A}"/>
    <cellStyle name="Normal 8" xfId="326" xr:uid="{9CC19ECB-D57F-4C8F-9D08-F5F46575D4EE}"/>
    <cellStyle name="Normal 8 2" xfId="327" xr:uid="{5148E314-D0BB-4B19-A3D0-5963BEF5685C}"/>
    <cellStyle name="Normal 8 2 2" xfId="328" xr:uid="{41699C53-D922-4DF1-8AF2-F38E244AB8E8}"/>
    <cellStyle name="Normal 8 2 2 2" xfId="329" xr:uid="{366AD070-E41C-494A-93C0-C583A536E26E}"/>
    <cellStyle name="Normal 8 2 2 2 2" xfId="798" xr:uid="{0DC3B72D-A059-4FEF-A2E0-041CD568E67D}"/>
    <cellStyle name="Normal 8 2 2 2 3" xfId="1154" xr:uid="{5297442A-8911-438C-BBEE-FAA3E8594AB5}"/>
    <cellStyle name="Normal 8 2 2 3" xfId="614" xr:uid="{F0531C74-ED34-4BB2-9D60-397B0E4876D9}"/>
    <cellStyle name="Normal 8 2 2 4" xfId="970" xr:uid="{3986D44D-67AD-4E9D-B1D5-208342705278}"/>
    <cellStyle name="Normal 8 2 3" xfId="330" xr:uid="{37FF3F28-C5CB-4C6A-80A9-B41AA0B3365A}"/>
    <cellStyle name="Normal 8 2 3 2" xfId="799" xr:uid="{F97F6BE3-4DBA-425B-920F-95AA330D8E17}"/>
    <cellStyle name="Normal 8 2 3 3" xfId="1155" xr:uid="{67DAF96A-3ED5-47EF-8A61-10BFCA9E2B91}"/>
    <cellStyle name="Normal 8 2 4" xfId="613" xr:uid="{AE511AB4-A789-418D-A5D7-CF588217C653}"/>
    <cellStyle name="Normal 8 2 5" xfId="969" xr:uid="{17DADB92-3BCC-48F4-A8C9-CA63034FE601}"/>
    <cellStyle name="Normal 8 3" xfId="331" xr:uid="{53256B37-C318-4076-9AF4-2D40F12E3782}"/>
    <cellStyle name="Normal 8 3 2" xfId="332" xr:uid="{124F8F49-5154-479B-BD7B-48D0B6EDBDD1}"/>
    <cellStyle name="Normal 8 3 2 2" xfId="333" xr:uid="{0C44CC87-C8D2-4E8D-B03C-51ACA0F45BB7}"/>
    <cellStyle name="Normal 8 3 2 2 2" xfId="800" xr:uid="{1F092BAA-6FFE-4F97-AE18-C9B82D3EF67E}"/>
    <cellStyle name="Normal 8 3 2 2 3" xfId="1156" xr:uid="{30D56852-A3E8-43A9-ADEE-4A8E48A2DD9C}"/>
    <cellStyle name="Normal 8 3 2 3" xfId="616" xr:uid="{97A111BD-61B8-4BDE-A718-F596627E1E91}"/>
    <cellStyle name="Normal 8 3 2 4" xfId="972" xr:uid="{D440959F-5B1C-422B-8F84-61A56C9CBB07}"/>
    <cellStyle name="Normal 8 3 3" xfId="334" xr:uid="{EF1D27D6-3E9F-47C4-AD28-27E01FF66581}"/>
    <cellStyle name="Normal 8 3 3 2" xfId="801" xr:uid="{C4971F48-45C6-4C51-8CFC-4A19E6999FE7}"/>
    <cellStyle name="Normal 8 3 3 3" xfId="1157" xr:uid="{B3AAB0D3-D902-454E-BF77-689F56DC8A94}"/>
    <cellStyle name="Normal 8 3 4" xfId="615" xr:uid="{4D74F8FC-3B5D-401E-85E3-FD5994714C44}"/>
    <cellStyle name="Normal 8 3 5" xfId="971" xr:uid="{35C71C72-5ADD-4992-AB76-56F957382891}"/>
    <cellStyle name="Normal 8 4" xfId="335" xr:uid="{B5BA73DE-1086-4DCD-98C4-0061DA73CF43}"/>
    <cellStyle name="Normal 8 4 2" xfId="336" xr:uid="{1122CE21-580C-4725-BC3C-FDFBFD2D1896}"/>
    <cellStyle name="Normal 8 4 2 2" xfId="337" xr:uid="{238815B1-11CC-4F44-97A0-137598A200E6}"/>
    <cellStyle name="Normal 8 4 2 2 2" xfId="802" xr:uid="{DB64C935-A9D7-45F8-A195-97E1216475C4}"/>
    <cellStyle name="Normal 8 4 2 2 3" xfId="1158" xr:uid="{277A3BD1-7572-461E-B6E8-CCF57FA77D92}"/>
    <cellStyle name="Normal 8 4 2 3" xfId="618" xr:uid="{1BC0FFCF-39B7-46D6-82B8-BB0E196C0A8D}"/>
    <cellStyle name="Normal 8 4 2 4" xfId="974" xr:uid="{57BED4CA-D5D2-42B7-94E6-C00E37E3BE74}"/>
    <cellStyle name="Normal 8 4 3" xfId="338" xr:uid="{A41A6F85-E0B8-4598-9772-6065466B9282}"/>
    <cellStyle name="Normal 8 4 3 2" xfId="803" xr:uid="{A01EDB33-A10A-4BAF-AD4D-4778CB58E0C9}"/>
    <cellStyle name="Normal 8 4 3 3" xfId="1159" xr:uid="{78D156E4-72C4-4307-B1FB-C4AF8A5816F7}"/>
    <cellStyle name="Normal 8 4 4" xfId="617" xr:uid="{067384B1-57D4-4C00-9DD2-49592A3FD0EE}"/>
    <cellStyle name="Normal 8 4 5" xfId="973" xr:uid="{3739CB49-287E-43FF-B07B-6FA6CFC917DC}"/>
    <cellStyle name="Normal 8 5" xfId="339" xr:uid="{6A847753-4B60-4DBC-B68B-CE1D90924D8B}"/>
    <cellStyle name="Normal 8 5 2" xfId="340" xr:uid="{0FEAB348-E6A9-4993-8017-341975442CCD}"/>
    <cellStyle name="Normal 8 5 2 2" xfId="804" xr:uid="{CD516021-1F83-46F2-8454-521C643D32CF}"/>
    <cellStyle name="Normal 8 5 2 3" xfId="1160" xr:uid="{4C143860-C324-4E23-AC44-05D59ED16467}"/>
    <cellStyle name="Normal 8 5 3" xfId="619" xr:uid="{C9E3791F-360A-43EF-9F12-81352EC6AF08}"/>
    <cellStyle name="Normal 8 5 4" xfId="975" xr:uid="{4D751392-0817-4996-A120-B70CE4E89229}"/>
    <cellStyle name="Normal 8 6" xfId="341" xr:uid="{D5303413-A495-4A88-B4A6-F6B44A1B7B92}"/>
    <cellStyle name="Normal 9" xfId="342" xr:uid="{2ED90EA8-8462-4A81-93EF-540D50FE7D60}"/>
    <cellStyle name="Note 2" xfId="343" xr:uid="{6BC6E119-CE33-4AF2-ADD3-DF1152BC06F4}"/>
    <cellStyle name="Note 2 2" xfId="695" xr:uid="{60A94219-A1CA-4B7C-A7A3-53CB288D5F92}"/>
    <cellStyle name="Note 2 3" xfId="1051" xr:uid="{CD5979B1-9E33-466B-8F74-0EC779C6C0B2}"/>
    <cellStyle name="Note 3" xfId="344" xr:uid="{EE7EDE1B-ABF7-4544-BF97-96F87AC5C300}"/>
    <cellStyle name="Note 3 2" xfId="696" xr:uid="{7A67CC79-5546-415D-86D5-C9552FC41D03}"/>
    <cellStyle name="Note 3 3" xfId="1052" xr:uid="{72618534-5EF3-44D2-8F5D-14F6821F3D3F}"/>
    <cellStyle name="Note 4" xfId="345" xr:uid="{2B430A5E-A60F-4B74-813B-BC48591B3729}"/>
    <cellStyle name="Note 4 2" xfId="697" xr:uid="{1D8C5414-8C23-4103-817A-56C6905B5583}"/>
    <cellStyle name="Note 4 3" xfId="1053" xr:uid="{B055EFD0-5907-4EE2-8B15-B9553217611B}"/>
    <cellStyle name="Note 5" xfId="346" xr:uid="{711E12B1-1678-486A-A4EB-37695F35B162}"/>
    <cellStyle name="Output 2" xfId="347" xr:uid="{BDE5D23D-6A67-440A-9CB0-60FBC541C24D}"/>
    <cellStyle name="Percent" xfId="8" builtinId="5"/>
    <cellStyle name="Percent 2" xfId="20" xr:uid="{9C07D58A-DEC7-467A-A162-4EEADF40D66D}"/>
    <cellStyle name="Percent 2 10" xfId="349" xr:uid="{126B0509-DB60-40A9-B7D3-DD69E8B88284}"/>
    <cellStyle name="Percent 2 11" xfId="350" xr:uid="{D0C71112-7557-4F77-BF2A-374A84968456}"/>
    <cellStyle name="Percent 2 11 2" xfId="805" xr:uid="{94CFB678-F66A-46E3-9DAC-8243F676086C}"/>
    <cellStyle name="Percent 2 11 3" xfId="1161" xr:uid="{C057A2BD-D878-45FE-BC88-75EE5C8D008D}"/>
    <cellStyle name="Percent 2 12" xfId="1231" xr:uid="{43D39B09-2D15-4C31-B6E9-10F80A0057B2}"/>
    <cellStyle name="Percent 2 13" xfId="348" xr:uid="{98F6E1FF-F19C-4D39-BFC9-CE00A0AB3294}"/>
    <cellStyle name="Percent 2 2" xfId="351" xr:uid="{C0BE623F-0DCB-4583-B88B-06D8DE30846B}"/>
    <cellStyle name="Percent 2 2 10" xfId="352" xr:uid="{7B98D806-4E6A-43FE-8E87-27FD6756D0B1}"/>
    <cellStyle name="Percent 2 2 11" xfId="353" xr:uid="{2101C413-C6AA-47F8-836E-D2024EE6640E}"/>
    <cellStyle name="Percent 2 2 12" xfId="354" xr:uid="{5918697A-E547-4AB4-8EEF-95B0018ECBC8}"/>
    <cellStyle name="Percent 2 2 13" xfId="620" xr:uid="{59FCAB10-26DD-402A-920D-83F9FAD06CA3}"/>
    <cellStyle name="Percent 2 2 14" xfId="976" xr:uid="{93D66EC5-CE8F-4FF9-B6A5-CFE493786E8D}"/>
    <cellStyle name="Percent 2 2 2" xfId="355" xr:uid="{5746ED70-64D5-4C66-8224-BAA4BA04EAF8}"/>
    <cellStyle name="Percent 2 2 2 2" xfId="356" xr:uid="{549945FD-4977-4CF1-8451-67795D3FC570}"/>
    <cellStyle name="Percent 2 2 2 2 2" xfId="357" xr:uid="{A23C2405-B643-4460-B885-963A532B0EE5}"/>
    <cellStyle name="Percent 2 2 2 2 2 2" xfId="806" xr:uid="{87E15DAA-2501-48AC-8C4D-D060A25AAA80}"/>
    <cellStyle name="Percent 2 2 2 2 2 3" xfId="1162" xr:uid="{A824271E-A18F-4BC5-852C-31299C008275}"/>
    <cellStyle name="Percent 2 2 2 2 3" xfId="622" xr:uid="{6C507EA9-591C-42CA-9AC3-4C0BD1182827}"/>
    <cellStyle name="Percent 2 2 2 2 4" xfId="978" xr:uid="{5040AEC7-B49F-4B08-A9DD-C3C046DFA3D6}"/>
    <cellStyle name="Percent 2 2 2 3" xfId="358" xr:uid="{445F1FCF-F160-41BE-BCFD-70DADCF62B90}"/>
    <cellStyle name="Percent 2 2 2 3 2" xfId="807" xr:uid="{8A1D9EA2-C8D9-457C-95AD-9B4196F8C833}"/>
    <cellStyle name="Percent 2 2 2 3 3" xfId="1163" xr:uid="{DBDED0DC-F01A-4791-898C-27398E6F27DE}"/>
    <cellStyle name="Percent 2 2 2 4" xfId="621" xr:uid="{7ED1CFCC-41C1-4DB1-8DB0-0FEB97F5FC02}"/>
    <cellStyle name="Percent 2 2 2 5" xfId="977" xr:uid="{4085DE89-9EF6-49DD-BCCC-4F82922630A5}"/>
    <cellStyle name="Percent 2 2 3" xfId="359" xr:uid="{F54DEBD6-2D5A-4E5A-A36C-BB92CC07B07F}"/>
    <cellStyle name="Percent 2 2 3 2" xfId="360" xr:uid="{3F7E37C8-574F-4F3C-9AC9-919BFE2C1B27}"/>
    <cellStyle name="Percent 2 2 3 2 2" xfId="808" xr:uid="{DD27EC9D-F0A1-4A05-AAE6-A80F7446170D}"/>
    <cellStyle name="Percent 2 2 3 2 3" xfId="1164" xr:uid="{DE877A78-1DF1-4553-8341-410C1781EB6B}"/>
    <cellStyle name="Percent 2 2 3 3" xfId="623" xr:uid="{EEE5C682-B931-4131-AA26-F65E376B4159}"/>
    <cellStyle name="Percent 2 2 3 4" xfId="979" xr:uid="{2C6082F7-AE4B-4BC8-84E6-5C3927E1BBDF}"/>
    <cellStyle name="Percent 2 2 4" xfId="361" xr:uid="{3920A8BF-A7EE-417D-A345-B485DFDF92DA}"/>
    <cellStyle name="Percent 2 2 4 2" xfId="362" xr:uid="{D4EF36FC-F439-4589-9463-AB47F99381FC}"/>
    <cellStyle name="Percent 2 2 4 2 2" xfId="809" xr:uid="{AA34A0C3-17AE-45EB-AE9C-EAB3B3A22768}"/>
    <cellStyle name="Percent 2 2 4 2 3" xfId="1165" xr:uid="{967D8953-6F8A-4AA9-8B0E-638802F78FF3}"/>
    <cellStyle name="Percent 2 2 4 3" xfId="624" xr:uid="{94DE570C-4A70-4C13-B0B2-7FCEBF039A9E}"/>
    <cellStyle name="Percent 2 2 4 4" xfId="980" xr:uid="{B2B748A0-E221-4268-A4B2-2603698DD5AB}"/>
    <cellStyle name="Percent 2 2 5" xfId="363" xr:uid="{048D9DEA-0D36-4F82-A3F7-39BA6328D41C}"/>
    <cellStyle name="Percent 2 2 6" xfId="364" xr:uid="{EDC058A1-30C5-4365-B0A6-AA064F365486}"/>
    <cellStyle name="Percent 2 2 7" xfId="365" xr:uid="{0F2B474B-8E39-4B28-BE18-2022B3C8E5FC}"/>
    <cellStyle name="Percent 2 2 8" xfId="366" xr:uid="{54B8BCD1-B82A-404B-BC13-BF3D17E69C7E}"/>
    <cellStyle name="Percent 2 2 9" xfId="367" xr:uid="{5B3E5EE1-094C-44DB-ACAD-E11346230054}"/>
    <cellStyle name="Percent 2 3" xfId="368" xr:uid="{927BA249-CFE8-4015-9969-15C6EEB02ABE}"/>
    <cellStyle name="Percent 2 3 10" xfId="369" xr:uid="{4BC5CA10-BC32-4646-A99F-57D7AEB0A3C3}"/>
    <cellStyle name="Percent 2 3 11" xfId="370" xr:uid="{039451B0-7F1F-4EFE-A108-8C823693DAF6}"/>
    <cellStyle name="Percent 2 3 12" xfId="371" xr:uid="{7BE5C0C8-DD4E-43D8-ADA0-DA909B8EF122}"/>
    <cellStyle name="Percent 2 3 13" xfId="625" xr:uid="{B7AC365B-D997-4B4A-A87E-E7F6150CE859}"/>
    <cellStyle name="Percent 2 3 14" xfId="981" xr:uid="{181E00D1-2B6F-4724-B44C-04E3C5F4E73B}"/>
    <cellStyle name="Percent 2 3 2" xfId="372" xr:uid="{508C52F4-C40A-4921-86FD-C689550A80C1}"/>
    <cellStyle name="Percent 2 3 2 2" xfId="373" xr:uid="{20F44F7F-04A8-4702-A956-B59A4A9EABB6}"/>
    <cellStyle name="Percent 2 3 2 2 2" xfId="810" xr:uid="{144789A7-1905-4AB0-A552-853E469011CC}"/>
    <cellStyle name="Percent 2 3 2 2 3" xfId="1166" xr:uid="{94803121-BA4B-43D6-903D-7878BCE280C0}"/>
    <cellStyle name="Percent 2 3 2 3" xfId="626" xr:uid="{49BB7645-1D56-4285-A09E-479D05F0AA2B}"/>
    <cellStyle name="Percent 2 3 2 4" xfId="982" xr:uid="{81ECF8B9-FCD2-46C0-B148-11C58A46B682}"/>
    <cellStyle name="Percent 2 3 3" xfId="374" xr:uid="{A05E874E-2CCB-4F81-92DF-58A95F55ABC4}"/>
    <cellStyle name="Percent 2 3 3 2" xfId="375" xr:uid="{56D966FC-3F77-413F-9114-1FD7198AAE27}"/>
    <cellStyle name="Percent 2 3 3 2 2" xfId="811" xr:uid="{E7BA020E-0409-4622-A991-98619B6BDD42}"/>
    <cellStyle name="Percent 2 3 3 2 3" xfId="1167" xr:uid="{98689673-E9C2-4182-862D-5EC22A6AC5B1}"/>
    <cellStyle name="Percent 2 3 3 3" xfId="627" xr:uid="{7346160A-3466-4C76-BC1E-9EC6B18025B6}"/>
    <cellStyle name="Percent 2 3 3 4" xfId="983" xr:uid="{457EC295-5AB8-4190-803C-24E258423D69}"/>
    <cellStyle name="Percent 2 3 4" xfId="376" xr:uid="{A11AA674-CF38-4795-92AE-FF55F463AF73}"/>
    <cellStyle name="Percent 2 3 5" xfId="377" xr:uid="{CB89C84D-1DAA-438C-A124-78925A0D5AFA}"/>
    <cellStyle name="Percent 2 3 6" xfId="378" xr:uid="{E80F821C-64A4-4FA6-8937-24B2DEE19CC1}"/>
    <cellStyle name="Percent 2 3 7" xfId="379" xr:uid="{61338D95-1B7C-4803-B7DE-347822534CBA}"/>
    <cellStyle name="Percent 2 3 8" xfId="380" xr:uid="{5E574A1C-A84A-4752-9870-BFBD4BB471E6}"/>
    <cellStyle name="Percent 2 3 9" xfId="381" xr:uid="{A9234A6E-22C6-44BB-9D88-ED3C04960FBF}"/>
    <cellStyle name="Percent 2 4" xfId="382" xr:uid="{2D87E5E9-8AF8-4486-B3CC-57EFD22A1D74}"/>
    <cellStyle name="Percent 2 4 10" xfId="383" xr:uid="{B0FC6C37-964E-4C19-ACAD-83879E1D419B}"/>
    <cellStyle name="Percent 2 4 11" xfId="384" xr:uid="{757D20E9-B210-4804-A41F-940EC5726DDA}"/>
    <cellStyle name="Percent 2 4 12" xfId="385" xr:uid="{835F24E5-0928-46D7-B839-52CA1C201A4D}"/>
    <cellStyle name="Percent 2 4 13" xfId="628" xr:uid="{AA828853-2E0E-40CE-B15D-0A641AF95AAE}"/>
    <cellStyle name="Percent 2 4 14" xfId="984" xr:uid="{001F5F5E-4CAF-4571-983F-E74F4B924BB9}"/>
    <cellStyle name="Percent 2 4 2" xfId="386" xr:uid="{3A0E14F0-7C20-480B-A0BD-1CBF37D5F65E}"/>
    <cellStyle name="Percent 2 4 2 2" xfId="387" xr:uid="{4D124FB9-2868-47CB-A16A-5F661B4926A4}"/>
    <cellStyle name="Percent 2 4 2 2 2" xfId="812" xr:uid="{F6901BD6-0085-4E71-A542-6E22704DB8B8}"/>
    <cellStyle name="Percent 2 4 2 2 3" xfId="1168" xr:uid="{603F158D-6366-40C4-B56D-6D722DDC6C50}"/>
    <cellStyle name="Percent 2 4 2 3" xfId="629" xr:uid="{950A6566-4BAD-420D-A5F7-93B9644253A7}"/>
    <cellStyle name="Percent 2 4 2 4" xfId="985" xr:uid="{6E64E8A4-9A83-4958-A1BB-7D77542CEB50}"/>
    <cellStyle name="Percent 2 4 3" xfId="388" xr:uid="{5D713178-92F1-454A-A3D1-B57928A10446}"/>
    <cellStyle name="Percent 2 4 4" xfId="389" xr:uid="{10B9E323-EFE1-4790-8ECC-B1EAB0CBBD7B}"/>
    <cellStyle name="Percent 2 4 5" xfId="390" xr:uid="{4C2E8553-7DB0-48FC-B878-A5BAD6BF8A8F}"/>
    <cellStyle name="Percent 2 4 6" xfId="391" xr:uid="{CCAF15D7-7497-4FF9-90FB-992E2DBA9EF4}"/>
    <cellStyle name="Percent 2 4 7" xfId="392" xr:uid="{AECA53D0-12C4-44CA-9FD0-483C44448BB4}"/>
    <cellStyle name="Percent 2 4 8" xfId="393" xr:uid="{377356B3-BBBE-4A96-B04C-8D262F8D5822}"/>
    <cellStyle name="Percent 2 4 9" xfId="394" xr:uid="{D2F9DC9C-F35F-43B2-9789-543A48F4249D}"/>
    <cellStyle name="Percent 2 5" xfId="395" xr:uid="{840C9FCA-7349-47D5-8A9F-E71162F8FDFC}"/>
    <cellStyle name="Percent 2 5 2" xfId="396" xr:uid="{01D1B9E1-80FB-451E-A687-BDE0C93E2E7F}"/>
    <cellStyle name="Percent 2 5 2 2" xfId="397" xr:uid="{B2D24153-515F-41D1-A15F-4FF2EAECBF56}"/>
    <cellStyle name="Percent 2 5 2 2 2" xfId="813" xr:uid="{09385D11-4397-4CD7-92DB-D7E096674BCC}"/>
    <cellStyle name="Percent 2 5 2 2 3" xfId="1169" xr:uid="{2787584A-DF9D-4341-9626-B54C0BC337F8}"/>
    <cellStyle name="Percent 2 5 2 3" xfId="631" xr:uid="{C83F5E49-0DB2-466E-BF1B-259C3EA577A5}"/>
    <cellStyle name="Percent 2 5 2 4" xfId="987" xr:uid="{FC215337-76DA-41C9-9638-62CA1CB917F4}"/>
    <cellStyle name="Percent 2 5 3" xfId="398" xr:uid="{500C4CAA-D559-412F-9DA9-FB51AFABB506}"/>
    <cellStyle name="Percent 2 5 3 2" xfId="814" xr:uid="{D1DD3485-13AE-4650-875B-46031279591E}"/>
    <cellStyle name="Percent 2 5 3 3" xfId="1170" xr:uid="{D6EEC889-779B-432A-81E7-39239CBE94DB}"/>
    <cellStyle name="Percent 2 5 4" xfId="630" xr:uid="{A68C3C69-DED5-4BA9-81ED-9C3D51EF9145}"/>
    <cellStyle name="Percent 2 5 5" xfId="986" xr:uid="{0A8FF434-B39D-4ED7-A1DB-E13FC756EBE9}"/>
    <cellStyle name="Percent 2 6" xfId="399" xr:uid="{1FF571AD-E044-4B35-B86B-3B64566E13BD}"/>
    <cellStyle name="Percent 2 6 2" xfId="400" xr:uid="{44BEFF91-1C34-460A-BA28-582067003FB9}"/>
    <cellStyle name="Percent 2 6 2 2" xfId="401" xr:uid="{19A7ADCF-3DB2-41D0-8D0E-FAD4F8624497}"/>
    <cellStyle name="Percent 2 6 2 2 2" xfId="815" xr:uid="{6333E83E-6299-44E7-860A-07854277440E}"/>
    <cellStyle name="Percent 2 6 2 2 3" xfId="1171" xr:uid="{70AA93F6-7BA3-4A27-B099-6057258DE17F}"/>
    <cellStyle name="Percent 2 6 2 3" xfId="633" xr:uid="{197FD660-5C34-402E-97F7-98E60A4CB817}"/>
    <cellStyle name="Percent 2 6 2 4" xfId="989" xr:uid="{87AE70A4-7290-4C97-8555-E20FD08DA5DE}"/>
    <cellStyle name="Percent 2 6 3" xfId="402" xr:uid="{82208075-CB2A-4B94-83D0-8B1CD9C0B296}"/>
    <cellStyle name="Percent 2 6 3 2" xfId="816" xr:uid="{ED25B386-3ED1-44F3-AE28-0434D22CE052}"/>
    <cellStyle name="Percent 2 6 3 3" xfId="1172" xr:uid="{D7E40F0B-5480-4855-A8AE-AB9D68B0041C}"/>
    <cellStyle name="Percent 2 6 4" xfId="632" xr:uid="{7FF60950-45D5-4F2B-B413-9E8E8A16C25F}"/>
    <cellStyle name="Percent 2 6 5" xfId="988" xr:uid="{764449B5-C5E7-4233-B5E6-E3D71BD36B95}"/>
    <cellStyle name="Percent 2 7" xfId="403" xr:uid="{5D491B78-B3F6-4CF1-BC22-E2D1ED5D7C19}"/>
    <cellStyle name="Percent 2 7 2" xfId="404" xr:uid="{7BE96120-6955-48BB-8913-592B04C870C6}"/>
    <cellStyle name="Percent 2 7 2 2" xfId="817" xr:uid="{A1563147-1907-42B0-8BDB-5D762E5DB77B}"/>
    <cellStyle name="Percent 2 7 2 3" xfId="1173" xr:uid="{B21CC5FB-FF18-410A-9E95-FD070288AECF}"/>
    <cellStyle name="Percent 2 7 3" xfId="634" xr:uid="{A484C5F6-15BA-402D-AAB7-42280233AAFB}"/>
    <cellStyle name="Percent 2 7 4" xfId="990" xr:uid="{900CB601-E82B-41BF-B931-EF6339622A1A}"/>
    <cellStyle name="Percent 2 8" xfId="405" xr:uid="{4BD85EBD-0B7E-4907-AA34-EFD0768A7C7A}"/>
    <cellStyle name="Percent 2 8 2" xfId="406" xr:uid="{85E93B2E-10CF-4ABF-8C7B-732AC5A5F53B}"/>
    <cellStyle name="Percent 2 8 2 2" xfId="818" xr:uid="{B32A9E3A-403E-4B10-8B89-5AF85B59C831}"/>
    <cellStyle name="Percent 2 8 2 3" xfId="1174" xr:uid="{1A7FC68F-6A34-49B2-96A2-140849E9C6F7}"/>
    <cellStyle name="Percent 2 8 3" xfId="635" xr:uid="{FF78E668-8BF7-4B3F-9A6C-8147254CE63F}"/>
    <cellStyle name="Percent 2 8 4" xfId="991" xr:uid="{B269C1D9-E54D-49A5-B4B7-B47D77C668F8}"/>
    <cellStyle name="Percent 2 9" xfId="407" xr:uid="{946947D1-7C74-425C-A007-BD0B33D9C941}"/>
    <cellStyle name="Percent 2 9 2" xfId="408" xr:uid="{9A91B4C6-0FDC-4992-B2A2-D4FD9C6831F2}"/>
    <cellStyle name="Percent 2 9 2 2" xfId="819" xr:uid="{849AF16A-2E4F-4A74-A285-3729035935A0}"/>
    <cellStyle name="Percent 2 9 2 3" xfId="1175" xr:uid="{2596BDEC-7F91-4A0F-A3C2-9620CF5CDD4E}"/>
    <cellStyle name="Percent 2 9 3" xfId="636" xr:uid="{80C5F1D1-AC62-4BF0-B1D1-9CD348898D7F}"/>
    <cellStyle name="Percent 2 9 4" xfId="992" xr:uid="{89A69A58-3308-4651-878D-46BCDBCD6256}"/>
    <cellStyle name="Percent 3" xfId="409" xr:uid="{4476511B-96F0-404F-AC0B-A89AB033D09E}"/>
    <cellStyle name="Percent 3 10" xfId="410" xr:uid="{61929EAB-9399-40F5-BBCE-C59E8DFAB32A}"/>
    <cellStyle name="Percent 3 10 2" xfId="820" xr:uid="{152B2ABC-1E60-493A-A519-35337F757341}"/>
    <cellStyle name="Percent 3 10 3" xfId="1176" xr:uid="{299BDC87-3693-43D7-A855-EDF3CA850BA3}"/>
    <cellStyle name="Percent 3 11" xfId="411" xr:uid="{88AF329C-F381-4597-ABD5-0BED8BDF33E3}"/>
    <cellStyle name="Percent 3 11 2" xfId="821" xr:uid="{6C9D8649-BA04-4884-B73F-C015E8D604FA}"/>
    <cellStyle name="Percent 3 11 3" xfId="1177" xr:uid="{29127E97-37DF-4029-AEE8-2C15E8497BFC}"/>
    <cellStyle name="Percent 3 12" xfId="521" xr:uid="{13625724-DEC0-4EA7-92CB-803C1BAEC281}"/>
    <cellStyle name="Percent 3 13" xfId="877" xr:uid="{E77CE313-BF31-4254-B04E-3F9D822F3020}"/>
    <cellStyle name="Percent 3 2" xfId="412" xr:uid="{A31523A2-76B7-4067-AC6E-C4729C80E038}"/>
    <cellStyle name="Percent 3 2 2" xfId="413" xr:uid="{66735360-DB1C-4D6C-8EC5-C5DC3B119A4C}"/>
    <cellStyle name="Percent 3 2 2 2" xfId="414" xr:uid="{56B6CFDE-A087-411F-997D-CBD83FA798DD}"/>
    <cellStyle name="Percent 3 2 2 2 2" xfId="415" xr:uid="{84E3116B-84F7-4C4D-9426-71D827BE90DA}"/>
    <cellStyle name="Percent 3 2 2 2 2 2" xfId="822" xr:uid="{BA72AEF4-00FD-412C-8F6A-EF7FCAFB2F96}"/>
    <cellStyle name="Percent 3 2 2 2 2 3" xfId="1178" xr:uid="{C5D1931C-19C2-4D80-BA07-E70841E9DF85}"/>
    <cellStyle name="Percent 3 2 2 2 3" xfId="639" xr:uid="{A263D2DE-0502-4E28-BBD4-DA3BAF24482F}"/>
    <cellStyle name="Percent 3 2 2 2 4" xfId="995" xr:uid="{3BA80A3F-5677-4A2A-8A97-CF448A530152}"/>
    <cellStyle name="Percent 3 2 2 3" xfId="416" xr:uid="{DBFC185B-A889-4DDD-9F6C-002C87770970}"/>
    <cellStyle name="Percent 3 2 2 3 2" xfId="823" xr:uid="{D476F770-9F68-4FC2-8BA6-A6CEAEC305C9}"/>
    <cellStyle name="Percent 3 2 2 3 3" xfId="1179" xr:uid="{68B17BD8-559E-4B54-BB78-C7B8CDF9DD11}"/>
    <cellStyle name="Percent 3 2 2 4" xfId="638" xr:uid="{D07B2C73-174C-4857-8F20-808F4B42690A}"/>
    <cellStyle name="Percent 3 2 2 5" xfId="994" xr:uid="{B22A69EB-5A64-4082-ADAD-2241F4E2B580}"/>
    <cellStyle name="Percent 3 2 3" xfId="417" xr:uid="{6CEA5D89-9D1B-416F-9B11-8EF2F35FCA84}"/>
    <cellStyle name="Percent 3 2 3 2" xfId="418" xr:uid="{7DECF815-AF44-4300-961D-7F71591A3CCC}"/>
    <cellStyle name="Percent 3 2 3 2 2" xfId="824" xr:uid="{74A49954-7660-4BD1-BADE-2A0513487F05}"/>
    <cellStyle name="Percent 3 2 3 2 3" xfId="1180" xr:uid="{F0970D11-F12F-47E1-8E2E-183895C17C5C}"/>
    <cellStyle name="Percent 3 2 3 3" xfId="640" xr:uid="{6AF9634C-3499-4CA0-91D6-363EDD7F6936}"/>
    <cellStyle name="Percent 3 2 3 4" xfId="996" xr:uid="{8769E785-5F4B-4279-9871-8CA372F702A7}"/>
    <cellStyle name="Percent 3 2 4" xfId="419" xr:uid="{F8C76A6C-B943-4D0D-B9C7-F3FEB8C5BE7B}"/>
    <cellStyle name="Percent 3 2 4 2" xfId="420" xr:uid="{4F570AD9-62B6-4E9A-8121-E590C56FB8BF}"/>
    <cellStyle name="Percent 3 2 4 2 2" xfId="825" xr:uid="{9221FEEB-CC5B-42A5-A004-16485803A0AF}"/>
    <cellStyle name="Percent 3 2 4 2 3" xfId="1181" xr:uid="{8E4A9E6D-625E-456E-96B8-9398C18B03EE}"/>
    <cellStyle name="Percent 3 2 4 3" xfId="641" xr:uid="{C4973E4E-EEF3-429B-BCE8-4E1B6CAF4091}"/>
    <cellStyle name="Percent 3 2 4 4" xfId="997" xr:uid="{3A753070-4BB1-48FF-B3A4-65E2A4A8006A}"/>
    <cellStyle name="Percent 3 2 5" xfId="421" xr:uid="{2AFDDBBA-C5D8-4B09-9E13-08E0FB47B004}"/>
    <cellStyle name="Percent 3 2 5 2" xfId="826" xr:uid="{E6EA80C8-8289-4417-9775-C8EF50D62758}"/>
    <cellStyle name="Percent 3 2 5 3" xfId="1182" xr:uid="{5CEA7A43-C2D7-4736-8FFC-9151432BAA6D}"/>
    <cellStyle name="Percent 3 2 6" xfId="422" xr:uid="{5D973976-5B3A-4245-92DF-9E25F991BACA}"/>
    <cellStyle name="Percent 3 2 6 2" xfId="827" xr:uid="{A7F6E490-DA88-4B17-B68A-AB54665A4F6E}"/>
    <cellStyle name="Percent 3 2 6 3" xfId="1183" xr:uid="{2CD614C7-44C8-45FE-8692-6B45764EE466}"/>
    <cellStyle name="Percent 3 2 7" xfId="637" xr:uid="{E0522201-B188-458B-8DD6-7895935BED74}"/>
    <cellStyle name="Percent 3 2 8" xfId="993" xr:uid="{533F35D1-EE2D-4083-9A87-7D23F46D1EA2}"/>
    <cellStyle name="Percent 3 3" xfId="423" xr:uid="{EC667CBC-AF74-41AD-8B79-63F2ACFA78B2}"/>
    <cellStyle name="Percent 3 3 2" xfId="424" xr:uid="{E61A1569-0685-43BF-A8BF-C6FC890FC15B}"/>
    <cellStyle name="Percent 3 3 2 2" xfId="425" xr:uid="{9708400B-A733-43C6-BF63-B2241A5B360B}"/>
    <cellStyle name="Percent 3 3 2 2 2" xfId="828" xr:uid="{747D8E5E-F287-4FD3-BB3F-E2AFE5CB5B53}"/>
    <cellStyle name="Percent 3 3 2 2 3" xfId="1184" xr:uid="{650293AC-0983-43F7-B086-65863AB70AE8}"/>
    <cellStyle name="Percent 3 3 2 3" xfId="643" xr:uid="{1F2062DD-D493-43C4-9E05-260A6B475BFD}"/>
    <cellStyle name="Percent 3 3 2 4" xfId="999" xr:uid="{0815C076-1973-4CB1-A4CD-C4A7CFBF1EB7}"/>
    <cellStyle name="Percent 3 3 3" xfId="426" xr:uid="{7DD26231-3A1A-4A0D-8BE7-E74F9AD3EA82}"/>
    <cellStyle name="Percent 3 3 3 2" xfId="427" xr:uid="{38709559-1875-46A1-95C1-848401714B67}"/>
    <cellStyle name="Percent 3 3 3 2 2" xfId="829" xr:uid="{349FD65D-7D80-4872-8E46-0C662B14C0F0}"/>
    <cellStyle name="Percent 3 3 3 2 3" xfId="1185" xr:uid="{1D098B5E-CD54-4928-AD04-23905D956F5F}"/>
    <cellStyle name="Percent 3 3 3 3" xfId="644" xr:uid="{A7D57E27-ABE5-4874-A85E-C23C23E2B1A7}"/>
    <cellStyle name="Percent 3 3 3 4" xfId="1000" xr:uid="{45F27F96-D7F2-4F4D-96CE-FF96E0FEEF54}"/>
    <cellStyle name="Percent 3 3 4" xfId="428" xr:uid="{2913F815-5916-4170-8298-9ED8A2561D53}"/>
    <cellStyle name="Percent 3 3 4 2" xfId="830" xr:uid="{3D641C85-7ECD-42FD-BE91-8D877ECDFE81}"/>
    <cellStyle name="Percent 3 3 4 3" xfId="1186" xr:uid="{E2CB777A-DB76-492D-BDCF-1F01D6FBAF13}"/>
    <cellStyle name="Percent 3 3 5" xfId="642" xr:uid="{16B52AC6-0279-499F-9B55-2BBF6FD497D3}"/>
    <cellStyle name="Percent 3 3 6" xfId="998" xr:uid="{47290C6E-EB7B-441A-9CD1-0CBCFB4322A2}"/>
    <cellStyle name="Percent 3 4" xfId="429" xr:uid="{81C3A0F7-3745-4DFE-B0BE-0E8560E9B00F}"/>
    <cellStyle name="Percent 3 4 2" xfId="430" xr:uid="{58A1EE0D-C10B-4E40-9FE6-CA1B0C34BB4C}"/>
    <cellStyle name="Percent 3 4 2 2" xfId="431" xr:uid="{EE846899-75F5-4113-8B43-5C022A87060D}"/>
    <cellStyle name="Percent 3 4 2 2 2" xfId="831" xr:uid="{F7B30DB0-D4BA-4C4A-9242-F1DD2AF1E147}"/>
    <cellStyle name="Percent 3 4 2 2 3" xfId="1187" xr:uid="{5FF97EA6-248E-4FF5-9571-EEA5539B09F3}"/>
    <cellStyle name="Percent 3 4 2 3" xfId="646" xr:uid="{6EC51019-BE16-4EC1-A2A8-424E49810542}"/>
    <cellStyle name="Percent 3 4 2 4" xfId="1002" xr:uid="{17559A3B-09DB-4AF7-B5AA-A2620DD5FC76}"/>
    <cellStyle name="Percent 3 4 3" xfId="432" xr:uid="{BCB75839-858C-4146-9240-813E436D3DB0}"/>
    <cellStyle name="Percent 3 4 3 2" xfId="832" xr:uid="{079E8195-9667-41F1-99E1-ED039A8E06C7}"/>
    <cellStyle name="Percent 3 4 3 3" xfId="1188" xr:uid="{4A8579D6-607C-427D-8B39-AF43B630A3F4}"/>
    <cellStyle name="Percent 3 4 4" xfId="645" xr:uid="{6FE1314B-72E0-43E7-A733-2962C83761A2}"/>
    <cellStyle name="Percent 3 4 5" xfId="1001" xr:uid="{4B399417-6D19-4EE5-94CD-B99D624865F4}"/>
    <cellStyle name="Percent 3 5" xfId="433" xr:uid="{B24C1C8D-B93F-4D40-8B49-597A8D8FD375}"/>
    <cellStyle name="Percent 3 5 2" xfId="434" xr:uid="{4E9A8356-F59C-4662-AC9B-2008639FBEDD}"/>
    <cellStyle name="Percent 3 5 2 2" xfId="435" xr:uid="{7892F6DC-DA23-471C-A24B-1FFA03050D4C}"/>
    <cellStyle name="Percent 3 5 2 2 2" xfId="833" xr:uid="{36D027C0-437A-4392-8A88-3C7F54EE78F4}"/>
    <cellStyle name="Percent 3 5 2 2 3" xfId="1189" xr:uid="{72A00FB6-71C5-4EA7-9507-A7B2668FE6B4}"/>
    <cellStyle name="Percent 3 5 2 3" xfId="648" xr:uid="{6BA34D18-411E-4B79-AE08-137CFFE4BBBE}"/>
    <cellStyle name="Percent 3 5 2 4" xfId="1004" xr:uid="{FBE9615B-0A31-499F-8F2E-B7A788797F57}"/>
    <cellStyle name="Percent 3 5 3" xfId="436" xr:uid="{602B9AE7-EA46-4F05-96A6-2B7D0DAB817A}"/>
    <cellStyle name="Percent 3 5 3 2" xfId="834" xr:uid="{6347805D-C806-40F8-8083-E66DE9670E88}"/>
    <cellStyle name="Percent 3 5 3 3" xfId="1190" xr:uid="{D341A119-EADE-40A1-809D-59201896F034}"/>
    <cellStyle name="Percent 3 5 4" xfId="647" xr:uid="{90DE4AA7-ECBD-4C2D-A485-0E37050048A7}"/>
    <cellStyle name="Percent 3 5 5" xfId="1003" xr:uid="{EB6E8C91-E570-4989-8BDD-1DF4BBD139EB}"/>
    <cellStyle name="Percent 3 6" xfId="437" xr:uid="{7A703A77-8F55-4C98-99BE-F015FE39C887}"/>
    <cellStyle name="Percent 3 6 2" xfId="438" xr:uid="{B7E3C313-7805-46E3-8AED-99918287C742}"/>
    <cellStyle name="Percent 3 6 2 2" xfId="439" xr:uid="{0FD2DCE1-43B4-481F-9184-4934399ADC23}"/>
    <cellStyle name="Percent 3 6 2 2 2" xfId="835" xr:uid="{C7218508-3E16-4D4D-ABA2-D2C07A8A9C0C}"/>
    <cellStyle name="Percent 3 6 2 2 3" xfId="1191" xr:uid="{E9483B3D-7820-4C71-83B5-D45F8403C2B1}"/>
    <cellStyle name="Percent 3 6 2 3" xfId="650" xr:uid="{82259D77-E360-4A3D-978C-44202A04DB49}"/>
    <cellStyle name="Percent 3 6 2 4" xfId="1006" xr:uid="{56196AC1-44E4-4C41-BBEC-54C98673DCF3}"/>
    <cellStyle name="Percent 3 6 3" xfId="440" xr:uid="{6E756E75-188E-434B-A7DC-30704849A909}"/>
    <cellStyle name="Percent 3 6 3 2" xfId="836" xr:uid="{F56800E1-9D49-44C4-8F81-C7E7416C8297}"/>
    <cellStyle name="Percent 3 6 3 3" xfId="1192" xr:uid="{8CFFFCC8-D230-4EBD-AB04-3E4EFCD19F42}"/>
    <cellStyle name="Percent 3 6 4" xfId="649" xr:uid="{9E6D3786-9EA7-4C03-9F1C-EC136BD13B5C}"/>
    <cellStyle name="Percent 3 6 5" xfId="1005" xr:uid="{3BBB05E4-3825-48E9-B921-055E0BB22389}"/>
    <cellStyle name="Percent 3 7" xfId="441" xr:uid="{55E31250-FA1B-4111-B92A-BAC6D2239859}"/>
    <cellStyle name="Percent 3 7 2" xfId="442" xr:uid="{0EF4CCD0-FC5A-48CF-BF85-A747C54597F4}"/>
    <cellStyle name="Percent 3 7 2 2" xfId="837" xr:uid="{486C198E-0BBD-49E9-993B-921C54F1D97A}"/>
    <cellStyle name="Percent 3 7 2 3" xfId="1193" xr:uid="{A39FEAEC-D9D1-4E32-A2FE-A352A22736A9}"/>
    <cellStyle name="Percent 3 7 3" xfId="651" xr:uid="{B63B7C09-DA56-474C-9F9B-EDD4F3D51C58}"/>
    <cellStyle name="Percent 3 7 4" xfId="1007" xr:uid="{2A69AED9-B45E-4BFF-86D2-AC1881A4ADA0}"/>
    <cellStyle name="Percent 3 8" xfId="443" xr:uid="{7126847A-2188-4B7F-820C-0855A2459893}"/>
    <cellStyle name="Percent 3 8 2" xfId="444" xr:uid="{AE7AEA14-57D9-422A-97DE-1C2A8DB76FC9}"/>
    <cellStyle name="Percent 3 8 2 2" xfId="838" xr:uid="{E2DA33F2-650F-4FA3-B019-E6A899EDB99F}"/>
    <cellStyle name="Percent 3 8 2 3" xfId="1194" xr:uid="{1803D865-AB78-43E9-AD72-73F1FA8C0A54}"/>
    <cellStyle name="Percent 3 8 3" xfId="652" xr:uid="{C59DBDA6-D85F-4E9B-A827-2BCB9B7228DE}"/>
    <cellStyle name="Percent 3 8 4" xfId="1008" xr:uid="{D963787E-8ED6-47C9-B6F4-68374DF67C45}"/>
    <cellStyle name="Percent 3 9" xfId="445" xr:uid="{47BD17D7-9EC8-48D5-AE6D-B2324399CAAD}"/>
    <cellStyle name="Percent 3 9 2" xfId="446" xr:uid="{2B579B7C-F9F4-4B94-8686-98391D618BEC}"/>
    <cellStyle name="Percent 3 9 2 2" xfId="839" xr:uid="{C2F248E9-97FB-4437-8597-472FD9705A43}"/>
    <cellStyle name="Percent 3 9 2 3" xfId="1195" xr:uid="{56D4FEA0-1214-455B-9C7F-6B60A9F6FB5E}"/>
    <cellStyle name="Percent 3 9 3" xfId="653" xr:uid="{C8A25295-1BF1-466F-9634-CD7ED014B52B}"/>
    <cellStyle name="Percent 3 9 4" xfId="1009" xr:uid="{86E6C2A0-79C8-4D44-9F1D-F3C5C933264B}"/>
    <cellStyle name="Percent 4" xfId="447" xr:uid="{E97DA20D-B987-4155-98BD-100EFC606717}"/>
    <cellStyle name="Percent 4 10" xfId="448" xr:uid="{5608288A-622C-4D02-8091-8299586DF7A2}"/>
    <cellStyle name="Percent 4 10 2" xfId="840" xr:uid="{D66BDE9F-C216-4A12-997D-C4F2EF05F16D}"/>
    <cellStyle name="Percent 4 10 3" xfId="1196" xr:uid="{607BCD9F-34E6-4762-AFE2-918B1DEFC351}"/>
    <cellStyle name="Percent 4 11" xfId="449" xr:uid="{E6ABE0A1-3D9C-42BB-91B7-F62171F349C8}"/>
    <cellStyle name="Percent 4 11 2" xfId="841" xr:uid="{F8A82D15-1D30-4BFD-B730-7753B6CE6F0F}"/>
    <cellStyle name="Percent 4 11 3" xfId="1197" xr:uid="{9DB8B4F5-9C03-4907-826D-54EE5F11BAF6}"/>
    <cellStyle name="Percent 4 12" xfId="654" xr:uid="{42881C5E-2FEE-4054-AED4-F7DC1865C2A5}"/>
    <cellStyle name="Percent 4 13" xfId="1010" xr:uid="{AE10C18F-4D46-4648-9EC9-222520C4657D}"/>
    <cellStyle name="Percent 4 2" xfId="450" xr:uid="{DEA268CB-6A0B-4D05-946F-C241A15C2643}"/>
    <cellStyle name="Percent 4 2 2" xfId="451" xr:uid="{BC4B58E0-9851-4A27-B0F3-718DCA0C0212}"/>
    <cellStyle name="Percent 4 2 2 2" xfId="452" xr:uid="{9873A817-1890-4F7D-B2DD-634BC5B01682}"/>
    <cellStyle name="Percent 4 2 2 2 2" xfId="453" xr:uid="{6A9DA4CE-4E3E-4B98-B75A-1FB9FD2D81E9}"/>
    <cellStyle name="Percent 4 2 2 2 2 2" xfId="842" xr:uid="{E18BAFFC-8E81-415E-B438-CA367FCB8E2F}"/>
    <cellStyle name="Percent 4 2 2 2 2 3" xfId="1198" xr:uid="{BE64AA7E-AD42-48DD-AE2F-E7F06E852D05}"/>
    <cellStyle name="Percent 4 2 2 2 3" xfId="657" xr:uid="{AD6AC806-583B-4929-9BC5-17E26A4DBB5E}"/>
    <cellStyle name="Percent 4 2 2 2 4" xfId="1013" xr:uid="{E326AE4D-AA7C-4FFB-AB49-9841BD621E2C}"/>
    <cellStyle name="Percent 4 2 2 3" xfId="454" xr:uid="{6B22A919-54D6-4DAE-B90C-5156EC9E861B}"/>
    <cellStyle name="Percent 4 2 2 3 2" xfId="843" xr:uid="{24AC9E83-8C80-4FC9-BEA3-5782B5FD2146}"/>
    <cellStyle name="Percent 4 2 2 3 3" xfId="1199" xr:uid="{447BAECA-E733-447A-9289-8B3A5A16EE50}"/>
    <cellStyle name="Percent 4 2 2 4" xfId="656" xr:uid="{B6ED724D-D3A0-422A-A316-78E894854534}"/>
    <cellStyle name="Percent 4 2 2 5" xfId="1012" xr:uid="{4363BAAB-5DAE-42D1-9B59-2501008C4C3B}"/>
    <cellStyle name="Percent 4 2 3" xfId="455" xr:uid="{B1434EFF-2666-4E70-BC0B-DB631512280D}"/>
    <cellStyle name="Percent 4 2 3 2" xfId="456" xr:uid="{5F46DCE0-F748-477C-A449-CD56F9B7A9A6}"/>
    <cellStyle name="Percent 4 2 3 2 2" xfId="844" xr:uid="{AE93B2CB-0B2F-4373-9E6E-D5CBAD949DA2}"/>
    <cellStyle name="Percent 4 2 3 2 3" xfId="1200" xr:uid="{2812B2CC-74C7-4B98-B5E5-028A280A425D}"/>
    <cellStyle name="Percent 4 2 3 3" xfId="658" xr:uid="{4DE58DB2-AF53-411B-A7EA-227F16AFC8E4}"/>
    <cellStyle name="Percent 4 2 3 4" xfId="1014" xr:uid="{4206D304-EC03-49D0-9FCC-9B129F6EAB80}"/>
    <cellStyle name="Percent 4 2 4" xfId="457" xr:uid="{C36E1445-7A5D-444D-832E-0BD074D3412F}"/>
    <cellStyle name="Percent 4 2 4 2" xfId="458" xr:uid="{3C2D7093-5E56-4268-9770-E26ED54BF9C2}"/>
    <cellStyle name="Percent 4 2 4 2 2" xfId="845" xr:uid="{B41CF879-B398-4613-9D9D-528B7C69735B}"/>
    <cellStyle name="Percent 4 2 4 2 3" xfId="1201" xr:uid="{E6A81632-27FC-4767-B476-C17EC984CCD1}"/>
    <cellStyle name="Percent 4 2 4 3" xfId="659" xr:uid="{1B1D7808-5439-47A8-A6C8-4FACDE1DF6AA}"/>
    <cellStyle name="Percent 4 2 4 4" xfId="1015" xr:uid="{59A0354C-7170-4391-9F58-3B6C55B694CF}"/>
    <cellStyle name="Percent 4 2 5" xfId="459" xr:uid="{69A78D41-C237-47DF-9F17-F30FF79A9F72}"/>
    <cellStyle name="Percent 4 2 5 2" xfId="846" xr:uid="{1AB00699-0CCD-45F4-9054-FC36CDCAC90C}"/>
    <cellStyle name="Percent 4 2 5 3" xfId="1202" xr:uid="{7CCF3A53-4272-4602-AE6D-EC125EFFC5D4}"/>
    <cellStyle name="Percent 4 2 6" xfId="460" xr:uid="{371D2FB0-7F44-4353-B385-1225F38EE13D}"/>
    <cellStyle name="Percent 4 2 6 2" xfId="847" xr:uid="{09B66A84-BC4A-40D6-93D1-9477F5729790}"/>
    <cellStyle name="Percent 4 2 6 3" xfId="1203" xr:uid="{AF7E423F-3717-4094-A17B-DB7B04B271A6}"/>
    <cellStyle name="Percent 4 2 7" xfId="655" xr:uid="{0E6F7AE7-1EB9-47B5-ACDF-D9484000FF5E}"/>
    <cellStyle name="Percent 4 2 8" xfId="1011" xr:uid="{E053CAF1-C49E-4EBC-AA65-E1BB065450D6}"/>
    <cellStyle name="Percent 4 3" xfId="461" xr:uid="{BDA30E2D-CCE8-4CD0-9A89-1DDEE7F05861}"/>
    <cellStyle name="Percent 4 3 2" xfId="462" xr:uid="{A972CE77-060E-4508-8B99-C769E003D95C}"/>
    <cellStyle name="Percent 4 3 2 2" xfId="463" xr:uid="{C15AE8BC-379E-4DDB-87ED-5CC2902A5E3C}"/>
    <cellStyle name="Percent 4 3 2 2 2" xfId="848" xr:uid="{4BF688D8-3107-491E-93FD-22B948C7111A}"/>
    <cellStyle name="Percent 4 3 2 2 3" xfId="1204" xr:uid="{1B6BBBD4-B514-447F-BF28-DE8872516985}"/>
    <cellStyle name="Percent 4 3 2 3" xfId="661" xr:uid="{C6F27004-D5BB-4C6D-BF2E-8F2EA89968D7}"/>
    <cellStyle name="Percent 4 3 2 4" xfId="1017" xr:uid="{4A3C1D15-83B2-409A-83EF-0B3F60DE65FE}"/>
    <cellStyle name="Percent 4 3 3" xfId="464" xr:uid="{20B2E877-76F9-4D4F-8930-D96C4D164E75}"/>
    <cellStyle name="Percent 4 3 3 2" xfId="465" xr:uid="{7A4C80E9-7C0C-480A-B978-4ECAD0553DA4}"/>
    <cellStyle name="Percent 4 3 3 2 2" xfId="849" xr:uid="{B7D44253-6DCE-418F-B839-88A1F6DC925E}"/>
    <cellStyle name="Percent 4 3 3 2 3" xfId="1205" xr:uid="{5DA25461-E55A-4F8E-83BB-D87C86A1A5BE}"/>
    <cellStyle name="Percent 4 3 3 3" xfId="662" xr:uid="{C9EFF6AF-76F5-4951-933B-ECC190525E5B}"/>
    <cellStyle name="Percent 4 3 3 4" xfId="1018" xr:uid="{91B06DC0-6543-4A54-9B6F-CF4C344742DD}"/>
    <cellStyle name="Percent 4 3 4" xfId="466" xr:uid="{EB3635EB-B491-4ED7-BA81-CD3D4B0A5059}"/>
    <cellStyle name="Percent 4 3 4 2" xfId="850" xr:uid="{E0369F5D-EFFF-4608-A590-FC3C6100ADCA}"/>
    <cellStyle name="Percent 4 3 4 3" xfId="1206" xr:uid="{D6C7DE08-13CE-43F6-82D0-59A862235E22}"/>
    <cellStyle name="Percent 4 3 5" xfId="660" xr:uid="{8339F166-CA86-46A3-A231-81947DEB686A}"/>
    <cellStyle name="Percent 4 3 6" xfId="1016" xr:uid="{CD843C74-963B-43C1-B5CF-22E619FD9AC4}"/>
    <cellStyle name="Percent 4 4" xfId="467" xr:uid="{162EB96F-9D2F-49F2-85DE-6F4126586103}"/>
    <cellStyle name="Percent 4 4 2" xfId="468" xr:uid="{EE1C07EA-87E8-4584-8233-EFC48CA975BF}"/>
    <cellStyle name="Percent 4 4 2 2" xfId="469" xr:uid="{FE67CFF3-34FB-46DA-B423-31365133ECC6}"/>
    <cellStyle name="Percent 4 4 2 2 2" xfId="851" xr:uid="{A622A920-8AFA-46A6-AF03-FC1E12FDADDA}"/>
    <cellStyle name="Percent 4 4 2 2 3" xfId="1207" xr:uid="{D1983C73-427C-453C-8F77-6B0559F51230}"/>
    <cellStyle name="Percent 4 4 2 3" xfId="664" xr:uid="{601942AB-ED82-4C71-AC88-4C6B780E25E3}"/>
    <cellStyle name="Percent 4 4 2 4" xfId="1020" xr:uid="{DE35A0F2-A4B6-4E12-BF22-C57F849A4F90}"/>
    <cellStyle name="Percent 4 4 3" xfId="470" xr:uid="{FF721F2D-B26A-4210-8054-1199815B9ACD}"/>
    <cellStyle name="Percent 4 4 3 2" xfId="852" xr:uid="{4F61F823-5DFB-4727-BC44-69A5883F21A4}"/>
    <cellStyle name="Percent 4 4 3 3" xfId="1208" xr:uid="{69A1EC23-94C5-4441-A4D7-027FF749B7D9}"/>
    <cellStyle name="Percent 4 4 4" xfId="663" xr:uid="{85749089-2C38-4076-8AAF-4BAF4E5DDA3F}"/>
    <cellStyle name="Percent 4 4 5" xfId="1019" xr:uid="{EDADBD7F-5964-4EBF-BA75-34DADB3B635C}"/>
    <cellStyle name="Percent 4 5" xfId="471" xr:uid="{BE4B35EA-432D-48F7-A8E6-41EA4275CA03}"/>
    <cellStyle name="Percent 4 5 2" xfId="472" xr:uid="{031EC3EF-78B0-45DD-BCFB-1DF1441A671B}"/>
    <cellStyle name="Percent 4 5 2 2" xfId="473" xr:uid="{718296B1-C29F-487A-9C11-89F9335C6ED8}"/>
    <cellStyle name="Percent 4 5 2 2 2" xfId="853" xr:uid="{BDD179E2-4CA2-405A-965F-666CFD74DF14}"/>
    <cellStyle name="Percent 4 5 2 2 3" xfId="1209" xr:uid="{C1D5DA43-31B2-4A12-996A-B6E90CFA7DB5}"/>
    <cellStyle name="Percent 4 5 2 3" xfId="666" xr:uid="{27B32EBF-D351-40FA-A91C-067EF8A25620}"/>
    <cellStyle name="Percent 4 5 2 4" xfId="1022" xr:uid="{7A072584-F05A-4829-83F4-D7B218829797}"/>
    <cellStyle name="Percent 4 5 3" xfId="474" xr:uid="{D6A19552-3C5D-42FD-8DE4-A5B9E268BC25}"/>
    <cellStyle name="Percent 4 5 3 2" xfId="854" xr:uid="{71B197F1-1488-48BC-B18F-2F1AFF953383}"/>
    <cellStyle name="Percent 4 5 3 3" xfId="1210" xr:uid="{82AA0C21-E785-42F2-BEFD-511EA1D0BE34}"/>
    <cellStyle name="Percent 4 5 4" xfId="665" xr:uid="{C9774DDE-FACA-4B1D-8717-837D70B73854}"/>
    <cellStyle name="Percent 4 5 5" xfId="1021" xr:uid="{0A4E9DE1-5106-44E0-B6F9-FF6928C74BAD}"/>
    <cellStyle name="Percent 4 6" xfId="475" xr:uid="{5730EE5C-694F-4E5D-BB4E-8B4590472DC8}"/>
    <cellStyle name="Percent 4 6 2" xfId="476" xr:uid="{CCE8FCEA-56F8-4085-85E5-6C78DC5E7AEE}"/>
    <cellStyle name="Percent 4 6 2 2" xfId="477" xr:uid="{4C7FB713-FC01-488C-B869-0A5C8ABFCAA1}"/>
    <cellStyle name="Percent 4 6 2 2 2" xfId="855" xr:uid="{E4990C93-D67A-4E3E-844C-EECF1DBFAE71}"/>
    <cellStyle name="Percent 4 6 2 2 3" xfId="1211" xr:uid="{89C6A3FE-823A-40EB-8D4F-C1826F887DBE}"/>
    <cellStyle name="Percent 4 6 2 3" xfId="668" xr:uid="{B40CE840-F93B-4E14-ABF4-2D69017F22C6}"/>
    <cellStyle name="Percent 4 6 2 4" xfId="1024" xr:uid="{85714049-9E11-429A-846A-4BD4BEB35879}"/>
    <cellStyle name="Percent 4 6 3" xfId="478" xr:uid="{8FB9D811-5758-4FF0-B826-118AC91400CE}"/>
    <cellStyle name="Percent 4 6 3 2" xfId="856" xr:uid="{223F2973-F6EE-465F-82BA-EDF8A5AE7B87}"/>
    <cellStyle name="Percent 4 6 3 3" xfId="1212" xr:uid="{63726F76-0394-43D5-B9F3-3B9FA3EBEE62}"/>
    <cellStyle name="Percent 4 6 4" xfId="667" xr:uid="{C2F70E92-5D31-45C9-8D06-F5C2DFADA199}"/>
    <cellStyle name="Percent 4 6 5" xfId="1023" xr:uid="{7D1BBCD1-A6B3-4D9C-A372-FB04590AC094}"/>
    <cellStyle name="Percent 4 7" xfId="479" xr:uid="{10B80C0B-5E85-4E33-8718-A39622242B59}"/>
    <cellStyle name="Percent 4 7 2" xfId="480" xr:uid="{82761132-2858-4883-96F5-2C8B0E7DAC0A}"/>
    <cellStyle name="Percent 4 7 2 2" xfId="857" xr:uid="{C2D1C86F-41B7-4EED-8CB5-B698A8907236}"/>
    <cellStyle name="Percent 4 7 2 3" xfId="1213" xr:uid="{9552CE1E-A00F-404D-B549-9AEC0A18A898}"/>
    <cellStyle name="Percent 4 7 3" xfId="669" xr:uid="{670F8491-06D2-49CF-97CC-FCF0B2A860C3}"/>
    <cellStyle name="Percent 4 7 4" xfId="1025" xr:uid="{DCC649A4-307A-43B2-ACFA-32BE4009E82B}"/>
    <cellStyle name="Percent 4 8" xfId="481" xr:uid="{109A57F2-85A2-43E4-859B-195253674503}"/>
    <cellStyle name="Percent 4 8 2" xfId="482" xr:uid="{8295DB61-BCE1-42D7-B646-92EE9A8813B9}"/>
    <cellStyle name="Percent 4 8 2 2" xfId="858" xr:uid="{A0B244D4-6EDB-41CA-93C9-F1A13F496B0B}"/>
    <cellStyle name="Percent 4 8 2 3" xfId="1214" xr:uid="{86186DE9-C27C-4C8A-AFCD-F1052E5CBB36}"/>
    <cellStyle name="Percent 4 8 3" xfId="670" xr:uid="{A7434478-DF27-4F38-AD28-336AF5987E00}"/>
    <cellStyle name="Percent 4 8 4" xfId="1026" xr:uid="{D06648EB-E9BC-48FA-B528-F6C3D44797C8}"/>
    <cellStyle name="Percent 4 9" xfId="483" xr:uid="{7C91C138-5D18-435E-B5ED-4C81EBC26DD8}"/>
    <cellStyle name="Percent 4 9 2" xfId="484" xr:uid="{18E48A30-E42F-4505-9312-4CA2E1827134}"/>
    <cellStyle name="Percent 4 9 2 2" xfId="859" xr:uid="{7D10B76E-932A-4D58-9F60-2C0683E71366}"/>
    <cellStyle name="Percent 4 9 2 3" xfId="1215" xr:uid="{C05842FF-50EA-4376-9894-6FCE472F064A}"/>
    <cellStyle name="Percent 4 9 3" xfId="671" xr:uid="{820EFEF4-463D-4773-B305-5D0177FD2D0B}"/>
    <cellStyle name="Percent 4 9 4" xfId="1027" xr:uid="{4971BC13-3FA4-46C6-843A-1050CFB0FDEA}"/>
    <cellStyle name="Percent 5" xfId="485" xr:uid="{ADF5333F-A00F-41BA-940B-2CF557419FD2}"/>
    <cellStyle name="Percent 5 10" xfId="486" xr:uid="{6BDA5C05-7A93-474C-9016-5F7205FBD347}"/>
    <cellStyle name="Percent 5 10 2" xfId="860" xr:uid="{2B889D3A-37C5-42A0-AF9F-D7BE49195143}"/>
    <cellStyle name="Percent 5 10 3" xfId="1216" xr:uid="{6BB79697-06E9-44AE-A616-53B10E664451}"/>
    <cellStyle name="Percent 5 11" xfId="672" xr:uid="{52E40642-6EEB-46DE-83C7-0EFD970FC019}"/>
    <cellStyle name="Percent 5 12" xfId="1028" xr:uid="{C4B8D973-3724-452A-8D45-981CD528A1AE}"/>
    <cellStyle name="Percent 5 2" xfId="487" xr:uid="{BD93E628-E050-4C82-B7E7-1B690F1A59E7}"/>
    <cellStyle name="Percent 5 2 2" xfId="488" xr:uid="{35FFDF7E-5178-4ADB-9E61-DDA2625E1721}"/>
    <cellStyle name="Percent 5 2 2 2" xfId="489" xr:uid="{EBAD7C3A-FA2E-4CF5-86A6-A19B7C24C0DB}"/>
    <cellStyle name="Percent 5 2 2 2 2" xfId="861" xr:uid="{ADACCFDA-D159-4CD8-8F17-EE39FA35ADF7}"/>
    <cellStyle name="Percent 5 2 2 2 3" xfId="1217" xr:uid="{EB86B70B-4E2D-4897-BCAD-41FCD18E0DE9}"/>
    <cellStyle name="Percent 5 2 2 3" xfId="674" xr:uid="{2F9A23D0-5B2D-42AB-8396-44F236C02F1D}"/>
    <cellStyle name="Percent 5 2 2 4" xfId="1030" xr:uid="{0B8510E9-CC33-4468-8AD0-94ED3B020CC7}"/>
    <cellStyle name="Percent 5 2 3" xfId="490" xr:uid="{5D588D80-02E3-4F69-B2F0-FF9BE5382667}"/>
    <cellStyle name="Percent 5 2 3 2" xfId="491" xr:uid="{5E529729-2862-4D46-87A7-1D690E3A69E2}"/>
    <cellStyle name="Percent 5 2 3 2 2" xfId="862" xr:uid="{96F6739F-FB09-4FCF-B3AA-7EE98F217D11}"/>
    <cellStyle name="Percent 5 2 3 2 3" xfId="1218" xr:uid="{D9D53322-51B9-49E8-A68A-3CD56EF4677B}"/>
    <cellStyle name="Percent 5 2 3 3" xfId="675" xr:uid="{5641452C-56E6-4C94-9EA5-E217FE9CBA77}"/>
    <cellStyle name="Percent 5 2 3 4" xfId="1031" xr:uid="{9AA271AA-A907-48BA-88B8-67820AE68D45}"/>
    <cellStyle name="Percent 5 2 4" xfId="492" xr:uid="{B750F4BA-AFFC-49BE-80A0-C7B7F42929A2}"/>
    <cellStyle name="Percent 5 2 4 2" xfId="863" xr:uid="{E60C2B89-358F-4D67-9BE9-11B6EEE9AAD7}"/>
    <cellStyle name="Percent 5 2 4 3" xfId="1219" xr:uid="{3913DEFF-FB79-46D4-A279-C40760F215D2}"/>
    <cellStyle name="Percent 5 2 5" xfId="673" xr:uid="{8CAF19F4-19D9-4199-AFA6-382FE8F6331C}"/>
    <cellStyle name="Percent 5 2 6" xfId="1029" xr:uid="{90B1C7C0-2431-45C8-9655-9731FDDFAAFF}"/>
    <cellStyle name="Percent 5 3" xfId="493" xr:uid="{E99B9F56-15CF-477B-8D5B-3944E86323A7}"/>
    <cellStyle name="Percent 5 3 2" xfId="494" xr:uid="{6E25E4E5-EA49-4639-9F5E-7C4487B686C3}"/>
    <cellStyle name="Percent 5 3 2 2" xfId="495" xr:uid="{A948C511-C51E-401B-8171-5CFFA9A46EF1}"/>
    <cellStyle name="Percent 5 3 2 2 2" xfId="864" xr:uid="{DCB8F20C-C418-4B59-83C1-EDFBBA359B7D}"/>
    <cellStyle name="Percent 5 3 2 2 3" xfId="1220" xr:uid="{BFD6E245-CC17-4D3D-BD7D-DEAF33AC9C1A}"/>
    <cellStyle name="Percent 5 3 2 3" xfId="677" xr:uid="{7A001DBC-FAD7-487A-AF9B-DB7C22B75BB5}"/>
    <cellStyle name="Percent 5 3 2 4" xfId="1033" xr:uid="{FAC6BFCE-9696-42F5-A631-6F481AC51BA8}"/>
    <cellStyle name="Percent 5 3 3" xfId="496" xr:uid="{9A3108DB-03D2-4F5D-944D-08DD9B28A020}"/>
    <cellStyle name="Percent 5 3 3 2" xfId="865" xr:uid="{4FC452E6-6D3F-4108-A363-0A52A8AA28D9}"/>
    <cellStyle name="Percent 5 3 3 3" xfId="1221" xr:uid="{A9AAE471-07A6-4041-B22D-B14856237E4A}"/>
    <cellStyle name="Percent 5 3 4" xfId="676" xr:uid="{6CBBE99B-69E7-4693-8FD7-372B76A704F5}"/>
    <cellStyle name="Percent 5 3 5" xfId="1032" xr:uid="{3E0F44B4-A432-47A6-865D-13D431378963}"/>
    <cellStyle name="Percent 5 4" xfId="497" xr:uid="{5F89081A-EF22-49A9-8DEF-D625754DC11E}"/>
    <cellStyle name="Percent 5 4 2" xfId="498" xr:uid="{60AB1933-55CB-4604-90ED-375E0A1504C0}"/>
    <cellStyle name="Percent 5 4 2 2" xfId="499" xr:uid="{BA229CF3-9F77-4C75-BB01-6DA5C9A6A1F5}"/>
    <cellStyle name="Percent 5 4 2 2 2" xfId="866" xr:uid="{FD3C647E-7B37-443E-A359-792D35D8337C}"/>
    <cellStyle name="Percent 5 4 2 2 3" xfId="1222" xr:uid="{CA1FAA3C-381A-46B4-8037-64DE026F8890}"/>
    <cellStyle name="Percent 5 4 2 3" xfId="679" xr:uid="{3172FED7-8271-4A58-97E1-4220D27A86D2}"/>
    <cellStyle name="Percent 5 4 2 4" xfId="1035" xr:uid="{76D1567D-58AF-45A5-B608-3213292FCCE6}"/>
    <cellStyle name="Percent 5 4 3" xfId="500" xr:uid="{26491658-FCD1-462D-B8B0-50BF09A69A32}"/>
    <cellStyle name="Percent 5 4 3 2" xfId="867" xr:uid="{3856D096-92E2-4769-A856-1A2581F482F1}"/>
    <cellStyle name="Percent 5 4 3 3" xfId="1223" xr:uid="{E617EBCE-1607-460B-BAA9-62C0351C33F3}"/>
    <cellStyle name="Percent 5 4 4" xfId="678" xr:uid="{5FA61171-B78A-4AC4-A5B4-4FCF5758B76C}"/>
    <cellStyle name="Percent 5 4 5" xfId="1034" xr:uid="{BFCC664A-C136-424E-850E-773F6D66A5C4}"/>
    <cellStyle name="Percent 5 5" xfId="501" xr:uid="{1BC4EC3F-9AC2-47C6-855B-4EDB9E7258B0}"/>
    <cellStyle name="Percent 5 5 2" xfId="502" xr:uid="{DA2E75EA-EF78-43F1-8C75-4236D7E89033}"/>
    <cellStyle name="Percent 5 5 2 2" xfId="503" xr:uid="{D91DBF3F-0E99-4589-BF17-188DBC3B5CBE}"/>
    <cellStyle name="Percent 5 5 2 2 2" xfId="868" xr:uid="{928192F9-1510-4919-9EAB-2EB289FCD7F8}"/>
    <cellStyle name="Percent 5 5 2 2 3" xfId="1224" xr:uid="{386D50A1-61CB-4D72-87D8-25A0ECBA2810}"/>
    <cellStyle name="Percent 5 5 2 3" xfId="681" xr:uid="{BAA3D88B-28FC-41A0-8228-EBA2607AA937}"/>
    <cellStyle name="Percent 5 5 2 4" xfId="1037" xr:uid="{8BF226C4-030C-49DB-AD61-67102C279811}"/>
    <cellStyle name="Percent 5 5 3" xfId="504" xr:uid="{5A2A57F8-762F-44D4-B3F1-96C58B082C94}"/>
    <cellStyle name="Percent 5 5 3 2" xfId="869" xr:uid="{C1E1B1FF-B86C-4131-9AE2-B9354D1815C2}"/>
    <cellStyle name="Percent 5 5 3 3" xfId="1225" xr:uid="{5D5F44FA-8FA0-41A3-8F4F-C08FB7CCD169}"/>
    <cellStyle name="Percent 5 5 4" xfId="680" xr:uid="{B78B5538-0698-4E90-A361-12F63FD2D172}"/>
    <cellStyle name="Percent 5 5 5" xfId="1036" xr:uid="{DE613C83-DB41-4149-91E9-8BED40122811}"/>
    <cellStyle name="Percent 5 6" xfId="505" xr:uid="{1FE2F28D-E086-4ADC-A77B-5A6CA9B341C7}"/>
    <cellStyle name="Percent 5 6 2" xfId="506" xr:uid="{11F65089-CF66-4CB5-945E-CB931FD2D1DE}"/>
    <cellStyle name="Percent 5 6 2 2" xfId="870" xr:uid="{FFA14EA5-97C6-4D39-A153-993A1C2024BF}"/>
    <cellStyle name="Percent 5 6 2 3" xfId="1226" xr:uid="{5B30025E-D909-47D0-98D6-4A30FC75FAAA}"/>
    <cellStyle name="Percent 5 6 3" xfId="682" xr:uid="{F3242F13-B332-4D38-9E58-EA6020C36119}"/>
    <cellStyle name="Percent 5 6 4" xfId="1038" xr:uid="{644FEA15-88D6-4360-9BFD-46C666DC55C8}"/>
    <cellStyle name="Percent 5 7" xfId="507" xr:uid="{C78FC390-4BB5-4065-9DB1-4BC635BECF13}"/>
    <cellStyle name="Percent 5 7 2" xfId="508" xr:uid="{1875296C-01D5-4C90-8D08-6E580C41B42B}"/>
    <cellStyle name="Percent 5 7 2 2" xfId="871" xr:uid="{9FCC0DB2-CD0D-4DB3-B808-1AA9E316C7BC}"/>
    <cellStyle name="Percent 5 7 2 3" xfId="1227" xr:uid="{758EC2E0-E858-40C2-8696-C678C2C1630D}"/>
    <cellStyle name="Percent 5 7 3" xfId="683" xr:uid="{B1614D6D-D77E-44C9-B799-827365B8FBDF}"/>
    <cellStyle name="Percent 5 7 4" xfId="1039" xr:uid="{0E718BEF-4F58-44EE-B20B-B8CAA8A09E07}"/>
    <cellStyle name="Percent 5 8" xfId="509" xr:uid="{5CE926BE-2AE3-4693-A923-0F6798F6FA34}"/>
    <cellStyle name="Percent 5 8 2" xfId="510" xr:uid="{D7A61491-5C35-419D-924E-3B8BB0128D55}"/>
    <cellStyle name="Percent 5 8 2 2" xfId="872" xr:uid="{23E9F40D-7063-4411-B308-952B22196E20}"/>
    <cellStyle name="Percent 5 8 2 3" xfId="1228" xr:uid="{81299767-E43F-4C01-92F3-34D2214F9A77}"/>
    <cellStyle name="Percent 5 8 3" xfId="684" xr:uid="{638FDFF3-2E56-476B-97C8-E3E84C3675BA}"/>
    <cellStyle name="Percent 5 8 4" xfId="1040" xr:uid="{76149C7A-D26E-4E53-A237-409FC603C2AE}"/>
    <cellStyle name="Percent 5 9" xfId="511" xr:uid="{6BC9F65B-1D0C-485B-836E-5CCD87393EC8}"/>
    <cellStyle name="Percent 5 9 2" xfId="873" xr:uid="{ADF79ECD-2DB3-4C4C-A5EB-D24376FBBC95}"/>
    <cellStyle name="Percent 5 9 3" xfId="1229" xr:uid="{2A01958B-3D30-45DA-83AA-97F5A49C52F9}"/>
    <cellStyle name="Percent 6" xfId="512" xr:uid="{094B97EC-B9A0-4471-8B0E-7C7ED3786240}"/>
    <cellStyle name="Percent 7" xfId="520" xr:uid="{57CE6636-007C-4081-BA88-8BA44CEF6499}"/>
    <cellStyle name="Percent 7 2" xfId="1232" xr:uid="{40E298C1-7D61-4C6F-B1E7-7523C23375C2}"/>
    <cellStyle name="Percent 9" xfId="513" xr:uid="{CB38AB2B-62C5-4940-9535-6CEA78394BD6}"/>
    <cellStyle name="Total 2" xfId="514" xr:uid="{0BCEE080-5561-46F5-B9D4-AF7A5B5615DF}"/>
    <cellStyle name="Warning Text 2" xfId="515" xr:uid="{BC823358-BDC4-4780-BCDB-1C5053C6533D}"/>
  </cellStyles>
  <dxfs count="2">
    <dxf>
      <numFmt numFmtId="173" formatCode="&quot;*&quot;"/>
    </dxf>
    <dxf>
      <numFmt numFmtId="173" formatCode="&quot;*&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theme" Target="theme/theme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Shared\CBOLT\CBOLT%20Update%20and%20Update%20Archives\Data%20Request\Request%202019\BAD\January%20baseline\Jan19Major%20Budget%20Components_P544%20_ToLTA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ions/Amber/Historical%20Budget%20Data/January%202012/Historicaltables2012%20with%20MA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var\folders\jl\jmpksj3j7cd5p1_lxxbcn4j06f6ktb\T\com.microsoft.Outlook\Outlook%20Temp\LTBO%20Ch%202%20Figures%20and%20Tables%20Data%202019_05_29.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jar335\Downloads\51118-2023-05-Budget-Projections%20(1).xlsx" TargetMode="External"/><Relationship Id="rId1" Type="http://schemas.openxmlformats.org/officeDocument/2006/relationships/externalLinkPath" Target="/Users/jar335/Downloads/51118-2023-05-Budget-Projections%2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rojections\Baseline_2022_05%20May\May22%20Figure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rojections\Baseline_2023_01%20Jan\Supplemental%20Discretionary%20Tables%20Backup.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S:\Projections\Baseline_2023_01%20Jan\Backup2205_P64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eholders"/>
      <sheetName val="Data"/>
      <sheetName val="Nominal Baseline"/>
      <sheetName val="%ofGDP Baseline"/>
      <sheetName val="Nominal Adj for timing"/>
      <sheetName val="%ofGDP Adj for timing"/>
    </sheetNames>
    <sheetDataSet>
      <sheetData sheetId="0">
        <row r="43">
          <cell r="C43">
            <v>2019</v>
          </cell>
        </row>
      </sheetData>
      <sheetData sheetId="1"/>
      <sheetData sheetId="2">
        <row r="10">
          <cell r="A10">
            <v>1962</v>
          </cell>
        </row>
      </sheetData>
      <sheetData sheetId="3">
        <row r="24">
          <cell r="AR24">
            <v>1786.1</v>
          </cell>
        </row>
      </sheetData>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 val="For Distribution-Nominal"/>
      <sheetName val="For Distribution-%ofGDP"/>
      <sheetName val="Sheet1"/>
    </sheetNames>
    <sheetDataSet>
      <sheetData sheetId="0">
        <row r="26">
          <cell r="B26">
            <v>1972</v>
          </cell>
        </row>
        <row r="27">
          <cell r="B27">
            <v>2011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2-1"/>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ents"/>
      <sheetName val="Table 1"/>
      <sheetName val="Table 2"/>
      <sheetName val="Table 3"/>
      <sheetName val="Table 4"/>
      <sheetName val="Table 5"/>
      <sheetName val="Supplemental Table 1"/>
      <sheetName val="Supplemental Table 2"/>
      <sheetName val="Supplemental Table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HBP"/>
      <sheetName val="Deficits vs previous BL"/>
      <sheetName val="Historical deficit unemp"/>
      <sheetName val="Historical deficit"/>
      <sheetName val="Deficit Fan Chart"/>
      <sheetName val="Total rev and outlays"/>
      <sheetName val="Outlays by type"/>
      <sheetName val="Revenues by type"/>
      <sheetName val="Changes in Outlays"/>
      <sheetName val="Changes in Revenues"/>
      <sheetName val="nondef emerg BA"/>
      <sheetName val="Discretionary Policy Alts"/>
      <sheetName val="Deficit under AFS outlook"/>
      <sheetName val="Deficit under AFS slides"/>
      <sheetName val="Debt under AFS"/>
      <sheetName val="rev, outlays vs 25 years ago"/>
      <sheetName val="rev, outlays vs 25 years ltbo v"/>
      <sheetName val="population by age group"/>
      <sheetName val="defc and debt in APB"/>
      <sheetName val="A-1 Changes Figure"/>
      <sheetName val="tax expenditures figure"/>
      <sheetName val="Hand Entered Data"/>
      <sheetName val="Timing Shifts"/>
      <sheetName val="Baseline (nominal)"/>
      <sheetName val="Baseline (nom) (timng adjstd)"/>
      <sheetName val="Baseline (GDP)"/>
      <sheetName val="Baseline (GDP) (adj for timing)"/>
      <sheetName val="Disc outlays by defnond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
          <cell r="B1" t="str">
            <v>PRESDEFICIT</v>
          </cell>
          <cell r="C1" t="str">
            <v>PRESDHBP</v>
          </cell>
        </row>
        <row r="2">
          <cell r="A2">
            <v>1964</v>
          </cell>
          <cell r="B2" t="str">
            <v>n.a.</v>
          </cell>
          <cell r="C2" t="str">
            <v>n.a.</v>
          </cell>
        </row>
        <row r="3">
          <cell r="A3">
            <v>1965</v>
          </cell>
          <cell r="B3" t="str">
            <v>n.a.</v>
          </cell>
          <cell r="C3" t="str">
            <v>n.a.</v>
          </cell>
        </row>
        <row r="4">
          <cell r="A4">
            <v>1966</v>
          </cell>
          <cell r="B4" t="str">
            <v>n.a.</v>
          </cell>
          <cell r="C4" t="str">
            <v>n.a.</v>
          </cell>
        </row>
        <row r="5">
          <cell r="A5">
            <v>1967</v>
          </cell>
          <cell r="B5" t="str">
            <v>n.a.</v>
          </cell>
          <cell r="C5" t="str">
            <v>n.a.</v>
          </cell>
        </row>
        <row r="6">
          <cell r="A6">
            <v>1968</v>
          </cell>
          <cell r="B6" t="str">
            <v>n.a.</v>
          </cell>
          <cell r="C6" t="str">
            <v>n.a.</v>
          </cell>
        </row>
        <row r="7">
          <cell r="A7">
            <v>1969</v>
          </cell>
          <cell r="B7" t="str">
            <v>n.a.</v>
          </cell>
          <cell r="C7" t="str">
            <v>n.a.</v>
          </cell>
        </row>
        <row r="8">
          <cell r="A8">
            <v>1970</v>
          </cell>
          <cell r="B8" t="str">
            <v>n.a.</v>
          </cell>
          <cell r="C8" t="str">
            <v>n.a.</v>
          </cell>
        </row>
        <row r="9">
          <cell r="A9">
            <v>1971</v>
          </cell>
          <cell r="B9" t="str">
            <v>n.a.</v>
          </cell>
          <cell r="C9" t="str">
            <v>n.a.</v>
          </cell>
        </row>
        <row r="10">
          <cell r="A10">
            <v>1972</v>
          </cell>
          <cell r="B10" t="str">
            <v>n.a.</v>
          </cell>
          <cell r="C10" t="str">
            <v>n.a.</v>
          </cell>
        </row>
        <row r="11">
          <cell r="A11">
            <v>1973</v>
          </cell>
          <cell r="B11" t="str">
            <v>n.a.</v>
          </cell>
          <cell r="C11" t="str">
            <v>n.a.</v>
          </cell>
        </row>
        <row r="12">
          <cell r="A12">
            <v>1974</v>
          </cell>
          <cell r="B12" t="str">
            <v>n.a.</v>
          </cell>
          <cell r="C12" t="str">
            <v>n.a.</v>
          </cell>
        </row>
        <row r="13">
          <cell r="A13">
            <v>1975</v>
          </cell>
          <cell r="B13" t="str">
            <v>n.a.</v>
          </cell>
          <cell r="C13" t="str">
            <v>n.a.</v>
          </cell>
        </row>
        <row r="14">
          <cell r="A14">
            <v>1976</v>
          </cell>
          <cell r="B14" t="str">
            <v>n.a.</v>
          </cell>
          <cell r="C14" t="str">
            <v>n.a.</v>
          </cell>
        </row>
        <row r="15">
          <cell r="A15">
            <v>1977</v>
          </cell>
          <cell r="B15" t="str">
            <v>n.a.</v>
          </cell>
          <cell r="C15" t="str">
            <v>n.a.</v>
          </cell>
        </row>
        <row r="16">
          <cell r="A16">
            <v>1978</v>
          </cell>
          <cell r="B16" t="str">
            <v>n.a.</v>
          </cell>
          <cell r="C16" t="str">
            <v>n.a.</v>
          </cell>
        </row>
        <row r="17">
          <cell r="A17">
            <v>1979</v>
          </cell>
          <cell r="B17" t="str">
            <v>n.a.</v>
          </cell>
          <cell r="C17" t="str">
            <v>n.a.</v>
          </cell>
        </row>
        <row r="18">
          <cell r="A18">
            <v>1980</v>
          </cell>
          <cell r="B18" t="str">
            <v>n.a.</v>
          </cell>
          <cell r="C18" t="str">
            <v>n.a.</v>
          </cell>
        </row>
        <row r="19">
          <cell r="A19">
            <v>1981</v>
          </cell>
          <cell r="B19" t="str">
            <v>n.a.</v>
          </cell>
          <cell r="C19" t="str">
            <v>n.a.</v>
          </cell>
        </row>
        <row r="20">
          <cell r="A20">
            <v>1982</v>
          </cell>
          <cell r="B20" t="str">
            <v>n.a.</v>
          </cell>
          <cell r="C20" t="str">
            <v>n.a.</v>
          </cell>
        </row>
        <row r="21">
          <cell r="A21">
            <v>1983</v>
          </cell>
          <cell r="B21" t="str">
            <v>n.a.</v>
          </cell>
          <cell r="C21" t="str">
            <v>n.a.</v>
          </cell>
        </row>
        <row r="22">
          <cell r="A22">
            <v>1984</v>
          </cell>
          <cell r="B22" t="str">
            <v>n.a.</v>
          </cell>
          <cell r="C22" t="str">
            <v>n.a.</v>
          </cell>
        </row>
        <row r="23">
          <cell r="A23">
            <v>1985</v>
          </cell>
          <cell r="B23" t="str">
            <v>n.a.</v>
          </cell>
          <cell r="C23" t="str">
            <v>n.a.</v>
          </cell>
        </row>
        <row r="24">
          <cell r="A24">
            <v>1986</v>
          </cell>
          <cell r="B24" t="str">
            <v>n.a.</v>
          </cell>
          <cell r="C24" t="str">
            <v>n.a.</v>
          </cell>
        </row>
        <row r="25">
          <cell r="A25">
            <v>1987</v>
          </cell>
          <cell r="B25" t="str">
            <v>n.a.</v>
          </cell>
          <cell r="C25" t="str">
            <v>n.a.</v>
          </cell>
        </row>
        <row r="26">
          <cell r="A26">
            <v>1988</v>
          </cell>
          <cell r="B26" t="str">
            <v>n.a.</v>
          </cell>
          <cell r="C26" t="str">
            <v>n.a.</v>
          </cell>
        </row>
        <row r="27">
          <cell r="A27">
            <v>1989</v>
          </cell>
          <cell r="B27" t="str">
            <v>n.a.</v>
          </cell>
          <cell r="C27" t="str">
            <v>n.a.</v>
          </cell>
        </row>
        <row r="28">
          <cell r="A28">
            <v>1990</v>
          </cell>
          <cell r="B28" t="str">
            <v>n.a.</v>
          </cell>
          <cell r="C28" t="str">
            <v>n.a.</v>
          </cell>
        </row>
        <row r="29">
          <cell r="A29">
            <v>1991</v>
          </cell>
          <cell r="B29" t="str">
            <v>n.a.</v>
          </cell>
          <cell r="C29" t="str">
            <v>n.a.</v>
          </cell>
        </row>
        <row r="30">
          <cell r="A30">
            <v>1992</v>
          </cell>
          <cell r="B30" t="str">
            <v>n.a.</v>
          </cell>
          <cell r="C30" t="str">
            <v>n.a.</v>
          </cell>
        </row>
        <row r="31">
          <cell r="A31">
            <v>1993</v>
          </cell>
          <cell r="B31" t="str">
            <v>n.a.</v>
          </cell>
          <cell r="C31" t="str">
            <v>n.a.</v>
          </cell>
        </row>
        <row r="32">
          <cell r="A32">
            <v>1994</v>
          </cell>
          <cell r="B32" t="str">
            <v>n.a.</v>
          </cell>
          <cell r="C32" t="str">
            <v>n.a.</v>
          </cell>
        </row>
        <row r="33">
          <cell r="A33">
            <v>1995</v>
          </cell>
          <cell r="B33" t="str">
            <v>n.a.</v>
          </cell>
          <cell r="C33" t="str">
            <v>n.a.</v>
          </cell>
        </row>
        <row r="34">
          <cell r="A34">
            <v>1996</v>
          </cell>
          <cell r="B34" t="str">
            <v>n.a.</v>
          </cell>
          <cell r="C34" t="str">
            <v>n.a.</v>
          </cell>
        </row>
        <row r="35">
          <cell r="A35">
            <v>1997</v>
          </cell>
          <cell r="B35" t="str">
            <v>n.a.</v>
          </cell>
          <cell r="C35" t="str">
            <v>n.a.</v>
          </cell>
        </row>
        <row r="36">
          <cell r="A36">
            <v>1998</v>
          </cell>
          <cell r="B36" t="str">
            <v>n.a.</v>
          </cell>
          <cell r="C36" t="str">
            <v>n.a.</v>
          </cell>
        </row>
        <row r="37">
          <cell r="A37">
            <v>1999</v>
          </cell>
          <cell r="B37" t="str">
            <v>n.a.</v>
          </cell>
          <cell r="C37" t="str">
            <v>n.a.</v>
          </cell>
        </row>
        <row r="38">
          <cell r="A38">
            <v>2000</v>
          </cell>
          <cell r="B38" t="str">
            <v>n.a.</v>
          </cell>
          <cell r="C38" t="str">
            <v>n.a.</v>
          </cell>
        </row>
        <row r="39">
          <cell r="A39">
            <v>2001</v>
          </cell>
          <cell r="B39" t="str">
            <v>n.a.</v>
          </cell>
          <cell r="C39" t="str">
            <v>n.a.</v>
          </cell>
        </row>
        <row r="40">
          <cell r="A40">
            <v>2002</v>
          </cell>
          <cell r="B40" t="str">
            <v>n.a.</v>
          </cell>
          <cell r="C40" t="str">
            <v>n.a.</v>
          </cell>
        </row>
        <row r="41">
          <cell r="A41">
            <v>2003</v>
          </cell>
          <cell r="B41" t="str">
            <v>n.a.</v>
          </cell>
          <cell r="C41" t="str">
            <v>n.a.</v>
          </cell>
        </row>
        <row r="42">
          <cell r="A42">
            <v>2004</v>
          </cell>
          <cell r="B42" t="str">
            <v>n.a.</v>
          </cell>
          <cell r="C42" t="str">
            <v>n.a.</v>
          </cell>
        </row>
        <row r="43">
          <cell r="A43">
            <v>2005</v>
          </cell>
          <cell r="B43" t="str">
            <v>n.a.</v>
          </cell>
          <cell r="C43" t="str">
            <v>n.a.</v>
          </cell>
        </row>
        <row r="44">
          <cell r="A44">
            <v>2006</v>
          </cell>
          <cell r="B44" t="str">
            <v>n.a.</v>
          </cell>
          <cell r="C44" t="str">
            <v>n.a.</v>
          </cell>
        </row>
        <row r="45">
          <cell r="A45">
            <v>2007</v>
          </cell>
          <cell r="B45" t="str">
            <v>n.a.</v>
          </cell>
          <cell r="C45" t="str">
            <v>n.a.</v>
          </cell>
        </row>
        <row r="46">
          <cell r="A46">
            <v>2008</v>
          </cell>
          <cell r="B46" t="str">
            <v>n.a.</v>
          </cell>
          <cell r="C46" t="str">
            <v>n.a.</v>
          </cell>
        </row>
        <row r="47">
          <cell r="A47">
            <v>2009</v>
          </cell>
          <cell r="B47" t="str">
            <v>n.a.</v>
          </cell>
          <cell r="C47" t="str">
            <v>n.a.</v>
          </cell>
        </row>
        <row r="48">
          <cell r="A48">
            <v>2010</v>
          </cell>
          <cell r="B48" t="str">
            <v>n.a.</v>
          </cell>
          <cell r="C48" t="str">
            <v>n.a.</v>
          </cell>
        </row>
        <row r="49">
          <cell r="A49">
            <v>2011</v>
          </cell>
          <cell r="B49" t="str">
            <v>n.a.</v>
          </cell>
          <cell r="C49" t="str">
            <v>n.a.</v>
          </cell>
        </row>
        <row r="50">
          <cell r="A50">
            <v>2012</v>
          </cell>
          <cell r="B50" t="str">
            <v>n.a.</v>
          </cell>
          <cell r="C50" t="str">
            <v>n.a.</v>
          </cell>
        </row>
        <row r="51">
          <cell r="A51">
            <v>2013</v>
          </cell>
          <cell r="B51" t="str">
            <v>n.a.</v>
          </cell>
          <cell r="C51" t="str">
            <v>n.a.</v>
          </cell>
        </row>
        <row r="52">
          <cell r="A52">
            <v>2014</v>
          </cell>
          <cell r="B52" t="str">
            <v>n.a.</v>
          </cell>
          <cell r="C52" t="str">
            <v>n.a.</v>
          </cell>
        </row>
        <row r="53">
          <cell r="A53">
            <v>2015</v>
          </cell>
          <cell r="B53" t="str">
            <v>n.a.</v>
          </cell>
          <cell r="C53" t="str">
            <v>n.a.</v>
          </cell>
        </row>
        <row r="54">
          <cell r="A54">
            <v>2016</v>
          </cell>
          <cell r="B54" t="str">
            <v>n.a.</v>
          </cell>
          <cell r="C54" t="str">
            <v>n.a.</v>
          </cell>
        </row>
        <row r="55">
          <cell r="A55">
            <v>2017</v>
          </cell>
          <cell r="B55" t="str">
            <v>n.a.</v>
          </cell>
          <cell r="C55" t="str">
            <v>n.a.</v>
          </cell>
        </row>
        <row r="56">
          <cell r="A56">
            <v>2018</v>
          </cell>
          <cell r="B56">
            <v>-779.24999999999955</v>
          </cell>
          <cell r="C56">
            <v>15749.584999999999</v>
          </cell>
        </row>
        <row r="57">
          <cell r="A57">
            <v>2019</v>
          </cell>
          <cell r="B57">
            <v>-896.07199999999921</v>
          </cell>
          <cell r="C57">
            <v>16621.166999999998</v>
          </cell>
        </row>
        <row r="58">
          <cell r="A58">
            <v>2020</v>
          </cell>
          <cell r="B58">
            <v>-966.21600000000035</v>
          </cell>
          <cell r="C58">
            <v>17651.305999999997</v>
          </cell>
        </row>
        <row r="59">
          <cell r="A59">
            <v>2021</v>
          </cell>
          <cell r="B59">
            <v>-921.27300000000105</v>
          </cell>
          <cell r="C59">
            <v>18628.960999999999</v>
          </cell>
        </row>
        <row r="60">
          <cell r="A60">
            <v>2022</v>
          </cell>
          <cell r="B60">
            <v>-1072.761</v>
          </cell>
          <cell r="C60">
            <v>19750.363999999998</v>
          </cell>
        </row>
        <row r="61">
          <cell r="A61">
            <v>2023</v>
          </cell>
          <cell r="B61">
            <v>-1010.402</v>
          </cell>
          <cell r="C61">
            <v>20809.856999999996</v>
          </cell>
        </row>
        <row r="62">
          <cell r="A62">
            <v>2024</v>
          </cell>
          <cell r="B62">
            <v>-888.52000000000044</v>
          </cell>
          <cell r="C62">
            <v>21750.129999999997</v>
          </cell>
        </row>
        <row r="63">
          <cell r="A63">
            <v>2025</v>
          </cell>
          <cell r="B63">
            <v>-936.98400000000129</v>
          </cell>
          <cell r="C63">
            <v>22743.467999999997</v>
          </cell>
        </row>
        <row r="64">
          <cell r="A64">
            <v>2026</v>
          </cell>
          <cell r="B64">
            <v>-937.65999999999985</v>
          </cell>
          <cell r="C64">
            <v>23740.225999999999</v>
          </cell>
        </row>
        <row r="65">
          <cell r="A65">
            <v>2027</v>
          </cell>
          <cell r="B65">
            <v>-1014.8640000000005</v>
          </cell>
          <cell r="C65">
            <v>24817.039000000001</v>
          </cell>
        </row>
        <row r="66">
          <cell r="A66">
            <v>2028</v>
          </cell>
          <cell r="B66">
            <v>-1168.052999999999</v>
          </cell>
          <cell r="C66">
            <v>26036.239000000001</v>
          </cell>
        </row>
        <row r="67">
          <cell r="A67">
            <v>2029</v>
          </cell>
          <cell r="B67">
            <v>-1018.9889999999996</v>
          </cell>
          <cell r="C67">
            <v>27103.549000000003</v>
          </cell>
        </row>
        <row r="68">
          <cell r="A68">
            <v>2030</v>
          </cell>
          <cell r="B68">
            <v>0</v>
          </cell>
          <cell r="C68">
            <v>0</v>
          </cell>
        </row>
      </sheetData>
      <sheetData sheetId="22">
        <row r="8">
          <cell r="A8"/>
          <cell r="B8"/>
          <cell r="C8"/>
          <cell r="D8"/>
          <cell r="E8"/>
          <cell r="F8" t="str">
            <v>NETMED</v>
          </cell>
          <cell r="G8"/>
          <cell r="H8"/>
          <cell r="I8" t="str">
            <v>TOTSS</v>
          </cell>
          <cell r="J8"/>
          <cell r="K8" t="str">
            <v>TOTOTHM</v>
          </cell>
          <cell r="L8" t="str">
            <v>TOTM</v>
          </cell>
          <cell r="M8" t="str">
            <v>DEFD</v>
          </cell>
          <cell r="N8"/>
          <cell r="O8" t="str">
            <v>TOT</v>
          </cell>
          <cell r="P8"/>
          <cell r="Q8" t="str">
            <v>TAXTOT</v>
          </cell>
          <cell r="S8" t="str">
            <v>DEFICIT</v>
          </cell>
        </row>
        <row r="9">
          <cell r="A9">
            <v>1977</v>
          </cell>
          <cell r="B9">
            <v>13</v>
          </cell>
          <cell r="D9">
            <v>0.7</v>
          </cell>
          <cell r="E9">
            <v>0.31</v>
          </cell>
          <cell r="F9">
            <v>0</v>
          </cell>
          <cell r="G9"/>
          <cell r="H9"/>
          <cell r="I9"/>
          <cell r="J9"/>
          <cell r="K9">
            <v>1.01</v>
          </cell>
          <cell r="L9">
            <v>1.01</v>
          </cell>
          <cell r="O9">
            <v>1.01</v>
          </cell>
          <cell r="Q9"/>
          <cell r="S9">
            <v>-1.01</v>
          </cell>
        </row>
        <row r="10">
          <cell r="A10">
            <v>1978</v>
          </cell>
          <cell r="B10">
            <v>12</v>
          </cell>
          <cell r="D10">
            <v>0.1</v>
          </cell>
          <cell r="E10">
            <v>0.09</v>
          </cell>
          <cell r="F10">
            <v>0</v>
          </cell>
          <cell r="G10"/>
          <cell r="H10"/>
          <cell r="I10"/>
          <cell r="J10"/>
          <cell r="K10">
            <v>0.19</v>
          </cell>
          <cell r="L10">
            <v>0.19</v>
          </cell>
          <cell r="O10">
            <v>0.19</v>
          </cell>
          <cell r="Q10"/>
          <cell r="S10">
            <v>-0.19</v>
          </cell>
        </row>
        <row r="11">
          <cell r="A11">
            <v>1979</v>
          </cell>
          <cell r="B11">
            <v>11</v>
          </cell>
          <cell r="D11">
            <v>-0.8</v>
          </cell>
          <cell r="E11">
            <v>-0.4</v>
          </cell>
          <cell r="F11">
            <v>0</v>
          </cell>
          <cell r="G11"/>
          <cell r="H11"/>
          <cell r="I11"/>
          <cell r="J11"/>
          <cell r="K11">
            <v>-1.2000000000000002</v>
          </cell>
          <cell r="L11">
            <v>-1.2000000000000002</v>
          </cell>
          <cell r="O11">
            <v>-1.2000000000000002</v>
          </cell>
          <cell r="Q11"/>
          <cell r="S11">
            <v>1.2000000000000002</v>
          </cell>
        </row>
        <row r="12">
          <cell r="A12">
            <v>1980</v>
          </cell>
          <cell r="B12">
            <v>12</v>
          </cell>
          <cell r="D12">
            <v>0</v>
          </cell>
          <cell r="E12">
            <v>0</v>
          </cell>
          <cell r="F12">
            <v>0</v>
          </cell>
          <cell r="G12"/>
          <cell r="H12"/>
          <cell r="I12"/>
          <cell r="J12"/>
          <cell r="K12">
            <v>0</v>
          </cell>
          <cell r="L12">
            <v>0</v>
          </cell>
          <cell r="O12">
            <v>0</v>
          </cell>
          <cell r="Q12"/>
          <cell r="S12">
            <v>0</v>
          </cell>
        </row>
        <row r="13">
          <cell r="A13">
            <v>1981</v>
          </cell>
          <cell r="B13">
            <v>12</v>
          </cell>
          <cell r="D13">
            <v>0</v>
          </cell>
          <cell r="E13">
            <v>0</v>
          </cell>
          <cell r="F13">
            <v>0</v>
          </cell>
          <cell r="G13"/>
          <cell r="H13"/>
          <cell r="I13"/>
          <cell r="J13"/>
          <cell r="K13">
            <v>0</v>
          </cell>
          <cell r="L13">
            <v>0</v>
          </cell>
          <cell r="O13">
            <v>0</v>
          </cell>
          <cell r="Q13"/>
          <cell r="S13">
            <v>0</v>
          </cell>
        </row>
        <row r="14">
          <cell r="A14">
            <v>1982</v>
          </cell>
          <cell r="B14">
            <v>12</v>
          </cell>
          <cell r="D14">
            <v>0</v>
          </cell>
          <cell r="E14">
            <v>0</v>
          </cell>
          <cell r="F14">
            <v>0</v>
          </cell>
          <cell r="G14"/>
          <cell r="H14"/>
          <cell r="I14"/>
          <cell r="J14"/>
          <cell r="K14">
            <v>0</v>
          </cell>
          <cell r="L14">
            <v>0</v>
          </cell>
          <cell r="O14">
            <v>0</v>
          </cell>
          <cell r="Q14"/>
          <cell r="S14">
            <v>0</v>
          </cell>
        </row>
        <row r="15">
          <cell r="A15">
            <v>1983</v>
          </cell>
          <cell r="B15">
            <v>13</v>
          </cell>
          <cell r="D15">
            <v>1.1659999999999999</v>
          </cell>
          <cell r="E15">
            <v>0.68100000000000005</v>
          </cell>
          <cell r="F15">
            <v>0</v>
          </cell>
          <cell r="G15"/>
          <cell r="H15"/>
          <cell r="I15"/>
          <cell r="J15"/>
          <cell r="K15">
            <v>1.847</v>
          </cell>
          <cell r="L15">
            <v>1.847</v>
          </cell>
          <cell r="O15">
            <v>1.847</v>
          </cell>
          <cell r="Q15"/>
          <cell r="S15">
            <v>-1.847</v>
          </cell>
        </row>
        <row r="16">
          <cell r="A16">
            <v>1984</v>
          </cell>
          <cell r="B16">
            <v>11</v>
          </cell>
          <cell r="D16">
            <v>-1.1659999999999999</v>
          </cell>
          <cell r="E16">
            <v>-0.68100000000000005</v>
          </cell>
          <cell r="F16">
            <v>0</v>
          </cell>
          <cell r="G16"/>
          <cell r="H16"/>
          <cell r="I16"/>
          <cell r="J16"/>
          <cell r="K16">
            <v>-1.847</v>
          </cell>
          <cell r="L16">
            <v>-1.847</v>
          </cell>
          <cell r="O16">
            <v>-1.847</v>
          </cell>
          <cell r="Q16"/>
          <cell r="S16">
            <v>1.847</v>
          </cell>
        </row>
        <row r="17">
          <cell r="A17">
            <v>1985</v>
          </cell>
          <cell r="B17">
            <v>12</v>
          </cell>
          <cell r="D17">
            <v>0</v>
          </cell>
          <cell r="E17">
            <v>0</v>
          </cell>
          <cell r="F17">
            <v>0</v>
          </cell>
          <cell r="G17"/>
          <cell r="H17"/>
          <cell r="I17"/>
          <cell r="J17"/>
          <cell r="K17">
            <v>0</v>
          </cell>
          <cell r="L17">
            <v>0</v>
          </cell>
          <cell r="O17">
            <v>0</v>
          </cell>
          <cell r="Q17"/>
          <cell r="S17">
            <v>0</v>
          </cell>
        </row>
        <row r="18">
          <cell r="A18">
            <v>1986</v>
          </cell>
          <cell r="B18">
            <v>12</v>
          </cell>
          <cell r="D18">
            <v>0</v>
          </cell>
          <cell r="E18">
            <v>0</v>
          </cell>
          <cell r="F18">
            <v>0</v>
          </cell>
          <cell r="G18"/>
          <cell r="H18"/>
          <cell r="I18"/>
          <cell r="J18"/>
          <cell r="K18">
            <v>0</v>
          </cell>
          <cell r="L18">
            <v>0</v>
          </cell>
          <cell r="O18">
            <v>0</v>
          </cell>
          <cell r="Q18"/>
          <cell r="S18">
            <v>0</v>
          </cell>
        </row>
        <row r="19">
          <cell r="A19">
            <v>1987</v>
          </cell>
          <cell r="B19">
            <v>12</v>
          </cell>
          <cell r="D19">
            <v>0</v>
          </cell>
          <cell r="E19">
            <v>0</v>
          </cell>
          <cell r="F19">
            <v>0</v>
          </cell>
          <cell r="G19"/>
          <cell r="H19"/>
          <cell r="I19"/>
          <cell r="J19"/>
          <cell r="K19">
            <v>0</v>
          </cell>
          <cell r="L19">
            <v>0</v>
          </cell>
          <cell r="O19">
            <v>0</v>
          </cell>
          <cell r="Q19"/>
          <cell r="S19">
            <v>0</v>
          </cell>
        </row>
        <row r="20">
          <cell r="A20">
            <v>1988</v>
          </cell>
          <cell r="B20">
            <v>13</v>
          </cell>
          <cell r="D20">
            <v>1.2450000000000001</v>
          </cell>
          <cell r="E20">
            <v>0.875</v>
          </cell>
          <cell r="F20">
            <v>0.2</v>
          </cell>
          <cell r="G20"/>
          <cell r="H20"/>
          <cell r="I20"/>
          <cell r="J20"/>
          <cell r="K20">
            <v>2.12</v>
          </cell>
          <cell r="L20">
            <v>2.3200000000000003</v>
          </cell>
          <cell r="M20"/>
          <cell r="N20"/>
          <cell r="O20">
            <v>2.3200000000000003</v>
          </cell>
          <cell r="Q20"/>
          <cell r="S20">
            <v>-2.3200000000000003</v>
          </cell>
        </row>
        <row r="21">
          <cell r="A21">
            <v>1989</v>
          </cell>
          <cell r="B21">
            <v>12</v>
          </cell>
          <cell r="D21">
            <v>-6.0000000000000001E-3</v>
          </cell>
          <cell r="E21">
            <v>0.18300000000000005</v>
          </cell>
          <cell r="F21">
            <v>0.1</v>
          </cell>
          <cell r="G21"/>
          <cell r="H21"/>
          <cell r="I21"/>
          <cell r="J21"/>
          <cell r="K21">
            <v>0.17700000000000005</v>
          </cell>
          <cell r="L21">
            <v>0.27700000000000002</v>
          </cell>
          <cell r="M21"/>
          <cell r="N21"/>
          <cell r="O21">
            <v>0.27700000000000002</v>
          </cell>
          <cell r="Q21"/>
          <cell r="S21">
            <v>-0.27700000000000002</v>
          </cell>
        </row>
        <row r="22">
          <cell r="A22">
            <v>1990</v>
          </cell>
          <cell r="B22">
            <v>11</v>
          </cell>
          <cell r="D22">
            <v>-1.2390000000000001</v>
          </cell>
          <cell r="E22">
            <v>-1.0580000000000001</v>
          </cell>
          <cell r="F22">
            <v>-0.3</v>
          </cell>
          <cell r="G22"/>
          <cell r="H22"/>
          <cell r="I22"/>
          <cell r="J22"/>
          <cell r="K22">
            <v>-2.2970000000000002</v>
          </cell>
          <cell r="L22">
            <v>-2.597</v>
          </cell>
          <cell r="M22"/>
          <cell r="N22"/>
          <cell r="O22">
            <v>-2.597</v>
          </cell>
          <cell r="Q22"/>
          <cell r="S22">
            <v>2.597</v>
          </cell>
        </row>
        <row r="23">
          <cell r="A23">
            <v>1991</v>
          </cell>
          <cell r="B23">
            <v>12</v>
          </cell>
          <cell r="D23">
            <v>0</v>
          </cell>
          <cell r="E23">
            <v>0</v>
          </cell>
          <cell r="F23">
            <v>0</v>
          </cell>
          <cell r="G23"/>
          <cell r="H23"/>
          <cell r="I23"/>
          <cell r="J23"/>
          <cell r="K23">
            <v>0</v>
          </cell>
          <cell r="L23">
            <v>0</v>
          </cell>
          <cell r="O23">
            <v>0</v>
          </cell>
          <cell r="Q23"/>
          <cell r="S23">
            <v>0</v>
          </cell>
        </row>
        <row r="24">
          <cell r="A24">
            <v>1992</v>
          </cell>
          <cell r="B24">
            <v>12</v>
          </cell>
          <cell r="D24">
            <v>0</v>
          </cell>
          <cell r="E24">
            <v>0</v>
          </cell>
          <cell r="F24">
            <v>0</v>
          </cell>
          <cell r="G24"/>
          <cell r="H24"/>
          <cell r="I24"/>
          <cell r="J24"/>
          <cell r="K24">
            <v>0</v>
          </cell>
          <cell r="L24">
            <v>0</v>
          </cell>
          <cell r="O24">
            <v>0</v>
          </cell>
          <cell r="Q24"/>
          <cell r="S24">
            <v>0</v>
          </cell>
        </row>
        <row r="25">
          <cell r="A25">
            <v>1993</v>
          </cell>
          <cell r="B25">
            <v>12</v>
          </cell>
          <cell r="D25">
            <v>0</v>
          </cell>
          <cell r="E25">
            <v>0</v>
          </cell>
          <cell r="F25">
            <v>0</v>
          </cell>
          <cell r="G25"/>
          <cell r="H25"/>
          <cell r="I25"/>
          <cell r="J25"/>
          <cell r="K25">
            <v>0</v>
          </cell>
          <cell r="L25">
            <v>0</v>
          </cell>
          <cell r="O25">
            <v>0</v>
          </cell>
          <cell r="Q25"/>
          <cell r="S25">
            <v>0</v>
          </cell>
        </row>
        <row r="26">
          <cell r="A26">
            <v>1994</v>
          </cell>
          <cell r="B26">
            <v>13</v>
          </cell>
          <cell r="D26">
            <v>1.363</v>
          </cell>
          <cell r="E26">
            <v>1.8819999999999999</v>
          </cell>
          <cell r="F26">
            <v>0.97899999999999998</v>
          </cell>
          <cell r="G26"/>
          <cell r="H26"/>
          <cell r="I26"/>
          <cell r="J26"/>
          <cell r="K26">
            <v>3.2450000000000001</v>
          </cell>
          <cell r="L26">
            <v>4.2240000000000002</v>
          </cell>
          <cell r="M26">
            <v>1.839</v>
          </cell>
          <cell r="N26"/>
          <cell r="O26">
            <v>6.0630000000000006</v>
          </cell>
          <cell r="Q26"/>
          <cell r="S26">
            <v>-6.0630000000000006</v>
          </cell>
        </row>
        <row r="27">
          <cell r="A27">
            <v>1995</v>
          </cell>
          <cell r="B27">
            <v>12</v>
          </cell>
          <cell r="D27">
            <v>0.13500000000000001</v>
          </cell>
          <cell r="E27">
            <v>0.311</v>
          </cell>
          <cell r="F27">
            <v>0.32600000000000001</v>
          </cell>
          <cell r="G27"/>
          <cell r="H27"/>
          <cell r="I27"/>
          <cell r="J27"/>
          <cell r="K27">
            <v>0.44600000000000001</v>
          </cell>
          <cell r="L27">
            <v>0.77200000000000002</v>
          </cell>
          <cell r="M27">
            <v>0.30299999999999999</v>
          </cell>
          <cell r="N27"/>
          <cell r="O27">
            <v>1.075</v>
          </cell>
          <cell r="S27">
            <v>-1.075</v>
          </cell>
        </row>
        <row r="28">
          <cell r="A28">
            <v>1996</v>
          </cell>
          <cell r="B28">
            <v>11</v>
          </cell>
          <cell r="D28">
            <v>-1.498</v>
          </cell>
          <cell r="E28">
            <v>-2.1930000000000001</v>
          </cell>
          <cell r="F28">
            <v>-1.3049999999999999</v>
          </cell>
          <cell r="G28"/>
          <cell r="H28"/>
          <cell r="I28"/>
          <cell r="J28"/>
          <cell r="K28">
            <v>-3.6909999999999998</v>
          </cell>
          <cell r="L28">
            <v>-4.9959999999999996</v>
          </cell>
          <cell r="M28">
            <v>-2.1419999999999999</v>
          </cell>
          <cell r="N28"/>
          <cell r="O28">
            <v>-7.1379999999999999</v>
          </cell>
          <cell r="S28">
            <v>7.1379999999999999</v>
          </cell>
        </row>
        <row r="29">
          <cell r="A29">
            <v>1997</v>
          </cell>
          <cell r="B29">
            <v>12</v>
          </cell>
          <cell r="D29">
            <v>0</v>
          </cell>
          <cell r="E29">
            <v>0</v>
          </cell>
          <cell r="F29">
            <v>0</v>
          </cell>
          <cell r="G29"/>
          <cell r="H29"/>
          <cell r="I29"/>
          <cell r="J29"/>
          <cell r="K29">
            <v>0</v>
          </cell>
          <cell r="L29">
            <v>0</v>
          </cell>
          <cell r="M29">
            <v>0</v>
          </cell>
          <cell r="O29">
            <v>0</v>
          </cell>
          <cell r="Q29"/>
          <cell r="R29" t="str">
            <v>Excise Tax</v>
          </cell>
          <cell r="S29">
            <v>0</v>
          </cell>
        </row>
        <row r="30">
          <cell r="A30">
            <v>1998</v>
          </cell>
          <cell r="B30">
            <v>12</v>
          </cell>
          <cell r="D30">
            <v>0</v>
          </cell>
          <cell r="E30">
            <v>0</v>
          </cell>
          <cell r="F30">
            <v>0</v>
          </cell>
          <cell r="G30"/>
          <cell r="H30"/>
          <cell r="I30"/>
          <cell r="J30"/>
          <cell r="K30">
            <v>0</v>
          </cell>
          <cell r="L30">
            <v>0</v>
          </cell>
          <cell r="M30">
            <v>0</v>
          </cell>
          <cell r="O30">
            <v>0</v>
          </cell>
          <cell r="Q30"/>
          <cell r="R30" t="str">
            <v>Delay</v>
          </cell>
          <cell r="S30">
            <v>0</v>
          </cell>
        </row>
        <row r="31">
          <cell r="A31">
            <v>1999</v>
          </cell>
          <cell r="B31">
            <v>12</v>
          </cell>
          <cell r="D31">
            <v>0</v>
          </cell>
          <cell r="E31">
            <v>0</v>
          </cell>
          <cell r="F31">
            <v>0</v>
          </cell>
          <cell r="G31"/>
          <cell r="H31"/>
          <cell r="I31"/>
          <cell r="J31"/>
          <cell r="K31">
            <v>0</v>
          </cell>
          <cell r="L31">
            <v>0</v>
          </cell>
          <cell r="M31">
            <v>0</v>
          </cell>
          <cell r="O31">
            <v>0</v>
          </cell>
          <cell r="Q31"/>
          <cell r="S31">
            <v>0</v>
          </cell>
        </row>
        <row r="32">
          <cell r="A32">
            <v>2000</v>
          </cell>
          <cell r="B32">
            <v>13</v>
          </cell>
          <cell r="D32">
            <v>1.9470000000000001</v>
          </cell>
          <cell r="E32">
            <v>2.4129999999999998</v>
          </cell>
          <cell r="F32">
            <v>0</v>
          </cell>
          <cell r="G32"/>
          <cell r="H32"/>
          <cell r="I32"/>
          <cell r="J32"/>
          <cell r="K32">
            <v>4.3599999999999994</v>
          </cell>
          <cell r="L32">
            <v>4.3599999999999994</v>
          </cell>
          <cell r="M32">
            <v>2.7</v>
          </cell>
          <cell r="O32">
            <v>7.06</v>
          </cell>
          <cell r="Q32"/>
          <cell r="S32">
            <v>-7.06</v>
          </cell>
        </row>
        <row r="33">
          <cell r="A33">
            <v>2001</v>
          </cell>
          <cell r="B33">
            <v>11</v>
          </cell>
          <cell r="D33">
            <v>-1.9470000000000001</v>
          </cell>
          <cell r="E33">
            <v>-2.4129999999999998</v>
          </cell>
          <cell r="F33">
            <v>3.1909999999999998</v>
          </cell>
          <cell r="G33"/>
          <cell r="H33"/>
          <cell r="I33"/>
          <cell r="J33"/>
          <cell r="K33">
            <v>-4.3599999999999994</v>
          </cell>
          <cell r="L33">
            <v>-1.1689999999999996</v>
          </cell>
          <cell r="M33">
            <v>-2.7</v>
          </cell>
          <cell r="N33"/>
          <cell r="O33">
            <v>-3.8689999999999998</v>
          </cell>
          <cell r="P33"/>
          <cell r="Q33"/>
          <cell r="S33">
            <v>3.8689999999999998</v>
          </cell>
        </row>
        <row r="34">
          <cell r="A34">
            <v>2002</v>
          </cell>
          <cell r="B34">
            <v>12</v>
          </cell>
          <cell r="D34">
            <v>0</v>
          </cell>
          <cell r="E34">
            <v>0</v>
          </cell>
          <cell r="F34">
            <v>-3.1909999999999998</v>
          </cell>
          <cell r="G34"/>
          <cell r="H34"/>
          <cell r="I34">
            <v>0.67200000000000004</v>
          </cell>
          <cell r="J34"/>
          <cell r="K34">
            <v>0</v>
          </cell>
          <cell r="L34">
            <v>-2.5189999999999997</v>
          </cell>
          <cell r="M34">
            <v>0</v>
          </cell>
          <cell r="N34"/>
          <cell r="O34">
            <v>-2.5189999999999997</v>
          </cell>
          <cell r="P34"/>
          <cell r="Q34"/>
          <cell r="S34">
            <v>2.5189999999999997</v>
          </cell>
        </row>
        <row r="35">
          <cell r="A35">
            <v>2003</v>
          </cell>
          <cell r="B35">
            <v>12</v>
          </cell>
          <cell r="D35">
            <v>0</v>
          </cell>
          <cell r="E35">
            <v>0</v>
          </cell>
          <cell r="F35">
            <v>0</v>
          </cell>
          <cell r="G35"/>
          <cell r="H35"/>
          <cell r="I35">
            <v>1.1479999999999999</v>
          </cell>
          <cell r="J35"/>
          <cell r="K35">
            <v>0</v>
          </cell>
          <cell r="L35">
            <v>1.1479999999999999</v>
          </cell>
          <cell r="M35">
            <v>0</v>
          </cell>
          <cell r="N35"/>
          <cell r="O35">
            <v>1.1479999999999999</v>
          </cell>
          <cell r="P35"/>
          <cell r="Q35"/>
          <cell r="S35">
            <v>-1.1479999999999999</v>
          </cell>
        </row>
        <row r="36">
          <cell r="A36">
            <v>2004</v>
          </cell>
          <cell r="B36">
            <v>12</v>
          </cell>
          <cell r="C36"/>
          <cell r="D36">
            <v>0</v>
          </cell>
          <cell r="E36">
            <v>0</v>
          </cell>
          <cell r="F36">
            <v>0</v>
          </cell>
          <cell r="G36"/>
          <cell r="H36"/>
          <cell r="I36">
            <v>1.478</v>
          </cell>
          <cell r="J36"/>
          <cell r="K36">
            <v>0</v>
          </cell>
          <cell r="L36">
            <v>1.478</v>
          </cell>
          <cell r="M36">
            <v>0</v>
          </cell>
          <cell r="N36"/>
          <cell r="O36">
            <v>1.478</v>
          </cell>
          <cell r="P36"/>
          <cell r="Q36"/>
          <cell r="S36">
            <v>-1.478</v>
          </cell>
        </row>
        <row r="37">
          <cell r="A37">
            <v>2005</v>
          </cell>
          <cell r="B37">
            <v>13</v>
          </cell>
          <cell r="C37"/>
          <cell r="D37">
            <v>2.6560000000000001</v>
          </cell>
          <cell r="E37">
            <v>2.7280000000000002</v>
          </cell>
          <cell r="F37">
            <v>4.0999999999999996</v>
          </cell>
          <cell r="G37"/>
          <cell r="H37"/>
          <cell r="I37">
            <v>1.859</v>
          </cell>
          <cell r="J37"/>
          <cell r="K37">
            <v>5.3840000000000003</v>
          </cell>
          <cell r="L37">
            <v>11.343</v>
          </cell>
          <cell r="M37">
            <v>4</v>
          </cell>
          <cell r="O37">
            <v>15.343</v>
          </cell>
          <cell r="P37"/>
          <cell r="Q37"/>
          <cell r="S37">
            <v>-15.343</v>
          </cell>
        </row>
        <row r="38">
          <cell r="A38">
            <v>2006</v>
          </cell>
          <cell r="B38">
            <v>12</v>
          </cell>
          <cell r="C38"/>
          <cell r="D38">
            <v>0.48899999999999988</v>
          </cell>
          <cell r="E38">
            <v>0.33199999999999985</v>
          </cell>
          <cell r="F38">
            <v>-8.8000000000000007</v>
          </cell>
          <cell r="G38">
            <v>0.253</v>
          </cell>
          <cell r="H38"/>
          <cell r="I38">
            <v>-5.6509999999999998</v>
          </cell>
          <cell r="J38"/>
          <cell r="K38">
            <v>1.0739999999999998</v>
          </cell>
          <cell r="L38">
            <v>-13.377000000000001</v>
          </cell>
          <cell r="M38">
            <v>0.125</v>
          </cell>
          <cell r="N38"/>
          <cell r="O38">
            <v>-13.252000000000001</v>
          </cell>
          <cell r="P38"/>
          <cell r="Q38"/>
          <cell r="S38">
            <v>13.252000000000001</v>
          </cell>
        </row>
        <row r="39">
          <cell r="A39">
            <v>2007</v>
          </cell>
          <cell r="B39">
            <v>11</v>
          </cell>
          <cell r="C39"/>
          <cell r="D39">
            <v>-3.145</v>
          </cell>
          <cell r="E39">
            <v>-3.06</v>
          </cell>
          <cell r="F39">
            <v>4.7</v>
          </cell>
          <cell r="G39">
            <v>7.1999999999999995E-2</v>
          </cell>
          <cell r="H39"/>
          <cell r="I39">
            <v>-1.298</v>
          </cell>
          <cell r="J39"/>
          <cell r="K39">
            <v>-6.133</v>
          </cell>
          <cell r="L39">
            <v>-2.7309999999999999</v>
          </cell>
          <cell r="M39">
            <v>-4.125</v>
          </cell>
          <cell r="N39"/>
          <cell r="O39">
            <v>-6.8559999999999999</v>
          </cell>
          <cell r="P39"/>
          <cell r="Q39"/>
          <cell r="S39">
            <v>6.8559999999999999</v>
          </cell>
        </row>
        <row r="40">
          <cell r="A40">
            <v>2008</v>
          </cell>
          <cell r="B40">
            <v>12</v>
          </cell>
          <cell r="C40"/>
          <cell r="D40">
            <v>0</v>
          </cell>
          <cell r="E40">
            <v>0</v>
          </cell>
          <cell r="F40">
            <v>0</v>
          </cell>
          <cell r="G40">
            <v>-0.32500000000000001</v>
          </cell>
          <cell r="H40"/>
          <cell r="I40"/>
          <cell r="J40"/>
          <cell r="K40">
            <v>-0.32500000000000001</v>
          </cell>
          <cell r="L40">
            <v>-0.32500000000000001</v>
          </cell>
          <cell r="M40">
            <v>0</v>
          </cell>
          <cell r="O40">
            <v>-0.32500000000000001</v>
          </cell>
          <cell r="Q40"/>
          <cell r="S40">
            <v>0.32500000000000001</v>
          </cell>
        </row>
        <row r="41">
          <cell r="A41">
            <v>2009</v>
          </cell>
          <cell r="B41">
            <v>12</v>
          </cell>
          <cell r="C41"/>
          <cell r="D41">
            <v>0</v>
          </cell>
          <cell r="E41">
            <v>0</v>
          </cell>
          <cell r="F41">
            <v>0</v>
          </cell>
          <cell r="G41">
            <v>0</v>
          </cell>
          <cell r="H41"/>
          <cell r="I41"/>
          <cell r="J41"/>
          <cell r="K41">
            <v>0</v>
          </cell>
          <cell r="L41">
            <v>0</v>
          </cell>
          <cell r="M41">
            <v>0</v>
          </cell>
          <cell r="O41">
            <v>0</v>
          </cell>
          <cell r="Q41"/>
          <cell r="S41">
            <v>0</v>
          </cell>
        </row>
        <row r="42">
          <cell r="A42">
            <v>2010</v>
          </cell>
          <cell r="B42">
            <v>12</v>
          </cell>
          <cell r="C42"/>
          <cell r="D42">
            <v>0</v>
          </cell>
          <cell r="E42">
            <v>0</v>
          </cell>
          <cell r="F42">
            <v>0</v>
          </cell>
          <cell r="G42">
            <v>0</v>
          </cell>
          <cell r="H42"/>
          <cell r="I42"/>
          <cell r="J42"/>
          <cell r="K42">
            <v>0</v>
          </cell>
          <cell r="L42">
            <v>0</v>
          </cell>
          <cell r="M42">
            <v>0</v>
          </cell>
          <cell r="O42">
            <v>0</v>
          </cell>
          <cell r="Q42"/>
          <cell r="S42">
            <v>0</v>
          </cell>
        </row>
        <row r="43">
          <cell r="A43">
            <v>2011</v>
          </cell>
          <cell r="B43">
            <v>13</v>
          </cell>
          <cell r="C43"/>
          <cell r="D43">
            <v>4.1429999999999998</v>
          </cell>
          <cell r="E43">
            <v>3.9239999999999999</v>
          </cell>
          <cell r="F43">
            <v>15.087999999999999</v>
          </cell>
          <cell r="G43">
            <v>0</v>
          </cell>
          <cell r="H43">
            <v>3.8759999999999999</v>
          </cell>
          <cell r="I43"/>
          <cell r="J43"/>
          <cell r="K43">
            <v>11.943</v>
          </cell>
          <cell r="L43">
            <v>27.031000000000002</v>
          </cell>
          <cell r="M43">
            <v>4.29</v>
          </cell>
          <cell r="O43">
            <v>31.321000000000002</v>
          </cell>
          <cell r="Q43"/>
          <cell r="S43">
            <v>-31.321000000000002</v>
          </cell>
        </row>
        <row r="44">
          <cell r="A44">
            <v>2012</v>
          </cell>
          <cell r="B44">
            <v>11</v>
          </cell>
          <cell r="D44">
            <v>-4.1429999999999998</v>
          </cell>
          <cell r="E44">
            <v>-3.9239999999999999</v>
          </cell>
          <cell r="F44">
            <v>-15.087999999999999</v>
          </cell>
          <cell r="G44">
            <v>0.46800000000000003</v>
          </cell>
          <cell r="H44">
            <v>-3.8759999999999999</v>
          </cell>
          <cell r="I44"/>
          <cell r="J44"/>
          <cell r="K44">
            <v>-11.475</v>
          </cell>
          <cell r="L44">
            <v>-26.563000000000002</v>
          </cell>
          <cell r="M44">
            <v>-4.29</v>
          </cell>
          <cell r="O44">
            <v>-30.853000000000002</v>
          </cell>
          <cell r="Q44"/>
          <cell r="S44">
            <v>30.853000000000002</v>
          </cell>
        </row>
        <row r="45">
          <cell r="A45">
            <v>2013</v>
          </cell>
          <cell r="B45">
            <v>12</v>
          </cell>
          <cell r="D45">
            <v>0</v>
          </cell>
          <cell r="E45">
            <v>0</v>
          </cell>
          <cell r="F45">
            <v>0</v>
          </cell>
          <cell r="G45">
            <v>-0.46800000000000003</v>
          </cell>
          <cell r="H45">
            <v>0</v>
          </cell>
          <cell r="I45"/>
          <cell r="J45"/>
          <cell r="K45">
            <v>-0.46800000000000003</v>
          </cell>
          <cell r="L45">
            <v>-0.46800000000000003</v>
          </cell>
          <cell r="M45">
            <v>0</v>
          </cell>
          <cell r="O45">
            <v>-0.46800000000000003</v>
          </cell>
          <cell r="Q45"/>
          <cell r="S45">
            <v>0.46800000000000003</v>
          </cell>
        </row>
        <row r="46">
          <cell r="A46">
            <v>2014</v>
          </cell>
          <cell r="B46">
            <v>12</v>
          </cell>
          <cell r="D46">
            <v>0</v>
          </cell>
          <cell r="E46">
            <v>0</v>
          </cell>
          <cell r="F46">
            <v>0</v>
          </cell>
          <cell r="G46">
            <v>0</v>
          </cell>
          <cell r="H46">
            <v>0</v>
          </cell>
          <cell r="I46"/>
          <cell r="J46"/>
          <cell r="K46">
            <v>0</v>
          </cell>
          <cell r="L46">
            <v>0</v>
          </cell>
          <cell r="M46">
            <v>0</v>
          </cell>
          <cell r="O46">
            <v>0</v>
          </cell>
          <cell r="Q46"/>
          <cell r="S46">
            <v>0</v>
          </cell>
        </row>
        <row r="47">
          <cell r="A47">
            <v>2015</v>
          </cell>
          <cell r="B47">
            <v>12</v>
          </cell>
          <cell r="D47">
            <v>0</v>
          </cell>
          <cell r="E47">
            <v>0</v>
          </cell>
          <cell r="F47">
            <v>0</v>
          </cell>
          <cell r="G47">
            <v>0</v>
          </cell>
          <cell r="H47">
            <v>0</v>
          </cell>
          <cell r="I47"/>
          <cell r="J47"/>
          <cell r="K47">
            <v>0</v>
          </cell>
          <cell r="L47">
            <v>0</v>
          </cell>
          <cell r="M47">
            <v>0</v>
          </cell>
          <cell r="O47">
            <v>0</v>
          </cell>
          <cell r="Q47"/>
          <cell r="S47">
            <v>0</v>
          </cell>
        </row>
        <row r="48">
          <cell r="A48">
            <v>2016</v>
          </cell>
          <cell r="B48">
            <v>13</v>
          </cell>
          <cell r="D48">
            <v>6.577</v>
          </cell>
          <cell r="E48">
            <v>4.3710000000000004</v>
          </cell>
          <cell r="F48">
            <v>21.669452389112752</v>
          </cell>
          <cell r="G48">
            <v>0</v>
          </cell>
          <cell r="H48">
            <v>4.3499999999999996</v>
          </cell>
          <cell r="I48"/>
          <cell r="J48"/>
          <cell r="K48">
            <v>15.298</v>
          </cell>
          <cell r="L48">
            <v>36.967452389112758</v>
          </cell>
          <cell r="M48">
            <v>3.99</v>
          </cell>
          <cell r="O48">
            <v>40.95745238911276</v>
          </cell>
          <cell r="Q48"/>
          <cell r="S48">
            <v>-40.95745238911276</v>
          </cell>
        </row>
        <row r="49">
          <cell r="A49">
            <v>2017</v>
          </cell>
          <cell r="B49">
            <v>12</v>
          </cell>
          <cell r="D49">
            <v>0.83699999999999997</v>
          </cell>
          <cell r="E49">
            <v>0.10100000000000001</v>
          </cell>
          <cell r="F49">
            <v>1.9239999999999999</v>
          </cell>
          <cell r="G49">
            <v>0.23799999999999999</v>
          </cell>
          <cell r="H49">
            <v>0.15</v>
          </cell>
          <cell r="I49"/>
          <cell r="J49"/>
          <cell r="K49">
            <v>1.3260000000000001</v>
          </cell>
          <cell r="L49">
            <v>3.25</v>
          </cell>
          <cell r="M49">
            <v>6.0000000000000005E-2</v>
          </cell>
          <cell r="O49">
            <v>3.31</v>
          </cell>
          <cell r="Q49"/>
          <cell r="S49">
            <v>-3.31</v>
          </cell>
        </row>
        <row r="50">
          <cell r="A50">
            <v>2018</v>
          </cell>
          <cell r="B50">
            <v>11</v>
          </cell>
          <cell r="D50">
            <v>-7.4139999999999997</v>
          </cell>
          <cell r="E50">
            <v>-4.4720000000000004</v>
          </cell>
          <cell r="F50">
            <v>-23.593</v>
          </cell>
          <cell r="G50">
            <v>-0.23799999999999999</v>
          </cell>
          <cell r="H50">
            <v>-4.5</v>
          </cell>
          <cell r="I50"/>
          <cell r="J50"/>
          <cell r="K50">
            <v>-16.624000000000002</v>
          </cell>
          <cell r="L50">
            <v>-40.216999999999999</v>
          </cell>
          <cell r="M50">
            <v>-4.05</v>
          </cell>
          <cell r="O50">
            <v>-44.266999999999996</v>
          </cell>
          <cell r="Q50"/>
          <cell r="S50">
            <v>44.266999999999996</v>
          </cell>
        </row>
        <row r="51">
          <cell r="A51">
            <v>2019</v>
          </cell>
          <cell r="B51">
            <v>12</v>
          </cell>
          <cell r="D51">
            <v>0</v>
          </cell>
          <cell r="E51">
            <v>0</v>
          </cell>
          <cell r="F51">
            <v>0</v>
          </cell>
          <cell r="G51">
            <v>0</v>
          </cell>
          <cell r="H51">
            <v>0</v>
          </cell>
          <cell r="I51"/>
          <cell r="J51"/>
          <cell r="K51">
            <v>0</v>
          </cell>
          <cell r="L51">
            <v>0</v>
          </cell>
          <cell r="M51">
            <v>0</v>
          </cell>
          <cell r="O51">
            <v>0</v>
          </cell>
          <cell r="Q51"/>
          <cell r="S51">
            <v>0</v>
          </cell>
        </row>
        <row r="52">
          <cell r="A52">
            <v>2020</v>
          </cell>
          <cell r="B52">
            <v>12</v>
          </cell>
          <cell r="C52"/>
          <cell r="D52">
            <v>0</v>
          </cell>
          <cell r="E52">
            <v>0</v>
          </cell>
          <cell r="F52">
            <v>0</v>
          </cell>
          <cell r="G52">
            <v>0</v>
          </cell>
          <cell r="H52">
            <v>0</v>
          </cell>
          <cell r="I52"/>
          <cell r="J52"/>
          <cell r="K52">
            <v>0</v>
          </cell>
          <cell r="L52">
            <v>0</v>
          </cell>
          <cell r="M52">
            <v>0</v>
          </cell>
          <cell r="N52"/>
          <cell r="O52">
            <v>0</v>
          </cell>
          <cell r="P52"/>
          <cell r="Q52"/>
          <cell r="S52">
            <v>0</v>
          </cell>
        </row>
        <row r="53">
          <cell r="A53">
            <v>2021</v>
          </cell>
          <cell r="B53">
            <v>12</v>
          </cell>
          <cell r="C53"/>
          <cell r="D53">
            <v>0</v>
          </cell>
          <cell r="E53">
            <v>0</v>
          </cell>
          <cell r="F53">
            <v>0</v>
          </cell>
          <cell r="G53">
            <v>0</v>
          </cell>
          <cell r="H53">
            <v>0</v>
          </cell>
          <cell r="I53"/>
          <cell r="J53"/>
          <cell r="K53">
            <v>0</v>
          </cell>
          <cell r="L53">
            <v>0</v>
          </cell>
          <cell r="M53">
            <v>0</v>
          </cell>
          <cell r="N53"/>
          <cell r="O53">
            <v>0</v>
          </cell>
          <cell r="P53"/>
          <cell r="Q53"/>
          <cell r="S53">
            <v>0</v>
          </cell>
        </row>
        <row r="54">
          <cell r="A54">
            <v>2022</v>
          </cell>
          <cell r="B54">
            <v>13</v>
          </cell>
          <cell r="C54"/>
          <cell r="D54">
            <v>11.298</v>
          </cell>
          <cell r="E54">
            <v>4.6070000000000002</v>
          </cell>
          <cell r="F54">
            <v>41.581000000000003</v>
          </cell>
          <cell r="G54">
            <v>0</v>
          </cell>
          <cell r="H54">
            <v>5.0999999999999996</v>
          </cell>
          <cell r="I54"/>
          <cell r="J54"/>
          <cell r="K54">
            <v>21.005000000000003</v>
          </cell>
          <cell r="L54">
            <v>62.586000000000006</v>
          </cell>
          <cell r="M54">
            <v>4.97</v>
          </cell>
          <cell r="N54"/>
          <cell r="O54">
            <v>67.556000000000012</v>
          </cell>
          <cell r="P54"/>
          <cell r="Q54"/>
          <cell r="S54">
            <v>-67.556000000000012</v>
          </cell>
        </row>
        <row r="55">
          <cell r="A55">
            <v>2023</v>
          </cell>
          <cell r="B55">
            <v>12</v>
          </cell>
          <cell r="C55"/>
          <cell r="D55">
            <v>0.95500000000000007</v>
          </cell>
          <cell r="E55">
            <v>0.39100000000000001</v>
          </cell>
          <cell r="F55">
            <v>5.657</v>
          </cell>
          <cell r="G55">
            <v>0.34499999999999997</v>
          </cell>
          <cell r="H55">
            <v>0.2</v>
          </cell>
          <cell r="I55"/>
          <cell r="J55"/>
          <cell r="K55">
            <v>1.891</v>
          </cell>
          <cell r="L55">
            <v>7.548</v>
          </cell>
          <cell r="M55">
            <v>0.15</v>
          </cell>
          <cell r="N55"/>
          <cell r="O55">
            <v>7.6980000000000004</v>
          </cell>
          <cell r="P55"/>
          <cell r="Q55"/>
          <cell r="S55">
            <v>-7.6980000000000004</v>
          </cell>
        </row>
        <row r="56">
          <cell r="A56">
            <v>2024</v>
          </cell>
          <cell r="B56">
            <v>11</v>
          </cell>
          <cell r="C56"/>
          <cell r="D56">
            <v>-12.253</v>
          </cell>
          <cell r="E56">
            <v>-4.9980000000000002</v>
          </cell>
          <cell r="F56">
            <v>-47.238</v>
          </cell>
          <cell r="G56">
            <v>-0.34499999999999997</v>
          </cell>
          <cell r="H56">
            <v>-5.3</v>
          </cell>
          <cell r="I56"/>
          <cell r="J56"/>
          <cell r="K56">
            <v>-22.896000000000001</v>
          </cell>
          <cell r="L56">
            <v>-70.134</v>
          </cell>
          <cell r="M56">
            <v>-5.12</v>
          </cell>
          <cell r="N56"/>
          <cell r="O56">
            <v>-75.254000000000005</v>
          </cell>
          <cell r="P56"/>
          <cell r="Q56"/>
          <cell r="S56">
            <v>75.254000000000005</v>
          </cell>
        </row>
        <row r="57">
          <cell r="A57">
            <v>2025</v>
          </cell>
          <cell r="B57">
            <v>12</v>
          </cell>
          <cell r="C57"/>
          <cell r="D57">
            <v>0</v>
          </cell>
          <cell r="E57">
            <v>0</v>
          </cell>
          <cell r="F57">
            <v>0</v>
          </cell>
          <cell r="G57">
            <v>0</v>
          </cell>
          <cell r="H57">
            <v>0</v>
          </cell>
          <cell r="I57"/>
          <cell r="J57"/>
          <cell r="K57">
            <v>0</v>
          </cell>
          <cell r="L57">
            <v>0</v>
          </cell>
          <cell r="M57">
            <v>0</v>
          </cell>
          <cell r="N57"/>
          <cell r="O57">
            <v>0</v>
          </cell>
          <cell r="P57"/>
          <cell r="Q57"/>
          <cell r="S57">
            <v>0</v>
          </cell>
        </row>
        <row r="58">
          <cell r="A58">
            <v>2026</v>
          </cell>
          <cell r="B58">
            <v>12</v>
          </cell>
          <cell r="C58"/>
          <cell r="D58">
            <v>0</v>
          </cell>
          <cell r="E58">
            <v>0</v>
          </cell>
          <cell r="F58">
            <v>0</v>
          </cell>
          <cell r="G58">
            <v>0</v>
          </cell>
          <cell r="H58">
            <v>0</v>
          </cell>
          <cell r="I58"/>
          <cell r="J58"/>
          <cell r="K58">
            <v>0</v>
          </cell>
          <cell r="L58">
            <v>0</v>
          </cell>
          <cell r="M58">
            <v>0</v>
          </cell>
          <cell r="N58"/>
          <cell r="O58">
            <v>0</v>
          </cell>
          <cell r="P58"/>
          <cell r="Q58"/>
          <cell r="S58">
            <v>0</v>
          </cell>
        </row>
        <row r="59">
          <cell r="A59">
            <v>2027</v>
          </cell>
          <cell r="B59">
            <v>12</v>
          </cell>
          <cell r="C59"/>
          <cell r="D59">
            <v>0</v>
          </cell>
          <cell r="E59">
            <v>0</v>
          </cell>
          <cell r="F59">
            <v>0</v>
          </cell>
          <cell r="G59">
            <v>0</v>
          </cell>
          <cell r="H59">
            <v>0</v>
          </cell>
          <cell r="I59"/>
          <cell r="J59"/>
          <cell r="K59">
            <v>0</v>
          </cell>
          <cell r="L59">
            <v>0</v>
          </cell>
          <cell r="M59">
            <v>0</v>
          </cell>
          <cell r="N59"/>
          <cell r="O59">
            <v>0</v>
          </cell>
          <cell r="P59"/>
          <cell r="Q59"/>
          <cell r="S59">
            <v>0</v>
          </cell>
        </row>
        <row r="60">
          <cell r="A60">
            <v>2028</v>
          </cell>
          <cell r="B60">
            <v>13</v>
          </cell>
          <cell r="C60"/>
          <cell r="D60">
            <v>14.487</v>
          </cell>
          <cell r="E60">
            <v>5.4960000000000004</v>
          </cell>
          <cell r="F60">
            <v>75.686999999999998</v>
          </cell>
          <cell r="G60">
            <v>0.46</v>
          </cell>
          <cell r="H60">
            <v>6</v>
          </cell>
          <cell r="I60"/>
          <cell r="J60"/>
          <cell r="K60">
            <v>26.442999999999998</v>
          </cell>
          <cell r="L60">
            <v>102.13</v>
          </cell>
          <cell r="M60">
            <v>5.89</v>
          </cell>
          <cell r="N60"/>
          <cell r="O60">
            <v>108.02</v>
          </cell>
          <cell r="P60"/>
          <cell r="Q60"/>
          <cell r="R60"/>
          <cell r="S60">
            <v>-108.02</v>
          </cell>
        </row>
        <row r="61">
          <cell r="A61">
            <v>2029</v>
          </cell>
          <cell r="B61">
            <v>11</v>
          </cell>
          <cell r="C61"/>
          <cell r="D61">
            <v>-14.487</v>
          </cell>
          <cell r="E61">
            <v>-5.4960000000000004</v>
          </cell>
          <cell r="F61">
            <v>-75.686999999999998</v>
          </cell>
          <cell r="G61">
            <v>0.03</v>
          </cell>
          <cell r="H61">
            <v>-6</v>
          </cell>
          <cell r="I61"/>
          <cell r="J61"/>
          <cell r="K61">
            <v>-25.953000000000003</v>
          </cell>
          <cell r="L61">
            <v>-101.64</v>
          </cell>
          <cell r="M61">
            <v>-5.89</v>
          </cell>
          <cell r="N61"/>
          <cell r="O61">
            <v>-107.53</v>
          </cell>
          <cell r="P61"/>
          <cell r="Q61"/>
          <cell r="R61"/>
          <cell r="S61">
            <v>107.53</v>
          </cell>
        </row>
        <row r="62">
          <cell r="A62">
            <v>2030</v>
          </cell>
          <cell r="B62">
            <v>12</v>
          </cell>
          <cell r="C62"/>
          <cell r="D62">
            <v>0</v>
          </cell>
          <cell r="E62">
            <v>0</v>
          </cell>
          <cell r="F62">
            <v>0</v>
          </cell>
          <cell r="G62">
            <v>-0.49</v>
          </cell>
          <cell r="H62">
            <v>0</v>
          </cell>
          <cell r="I62"/>
          <cell r="J62"/>
          <cell r="K62">
            <v>-0.49</v>
          </cell>
          <cell r="L62">
            <v>-0.49</v>
          </cell>
          <cell r="M62">
            <v>0</v>
          </cell>
          <cell r="N62"/>
          <cell r="O62">
            <v>-0.49</v>
          </cell>
          <cell r="P62"/>
          <cell r="Q62"/>
          <cell r="R62"/>
          <cell r="S62">
            <v>0.49</v>
          </cell>
        </row>
        <row r="63">
          <cell r="A63">
            <v>2031</v>
          </cell>
          <cell r="B63">
            <v>12</v>
          </cell>
          <cell r="C63"/>
          <cell r="D63">
            <v>0</v>
          </cell>
          <cell r="E63">
            <v>0</v>
          </cell>
          <cell r="F63">
            <v>0</v>
          </cell>
          <cell r="G63">
            <v>0</v>
          </cell>
          <cell r="H63">
            <v>0</v>
          </cell>
          <cell r="I63"/>
          <cell r="J63"/>
          <cell r="K63">
            <v>0</v>
          </cell>
          <cell r="L63">
            <v>0</v>
          </cell>
          <cell r="M63">
            <v>0</v>
          </cell>
          <cell r="N63"/>
          <cell r="O63">
            <v>0</v>
          </cell>
          <cell r="P63"/>
          <cell r="Q63"/>
          <cell r="R63"/>
          <cell r="S63">
            <v>0</v>
          </cell>
        </row>
        <row r="64">
          <cell r="E64"/>
          <cell r="F64"/>
          <cell r="I64"/>
        </row>
        <row r="65">
          <cell r="A65" t="str">
            <v>Social Security adjustment corrects for excess amounts transferred to IRS for voluntary income tax withholding.  The adjustment was made in 2006; CBO calculated the amounts applied to each prior year.</v>
          </cell>
          <cell r="B65"/>
          <cell r="C65"/>
          <cell r="D65"/>
          <cell r="E65"/>
          <cell r="F65"/>
          <cell r="G65"/>
          <cell r="H65"/>
          <cell r="I65"/>
          <cell r="J65"/>
          <cell r="K65"/>
          <cell r="L65"/>
          <cell r="M65"/>
          <cell r="N65"/>
          <cell r="O65"/>
          <cell r="P65"/>
          <cell r="Q65"/>
        </row>
        <row r="66">
          <cell r="E66"/>
        </row>
        <row r="67">
          <cell r="D67"/>
          <cell r="E67"/>
          <cell r="F67"/>
          <cell r="G67"/>
          <cell r="H67"/>
          <cell r="I67"/>
        </row>
        <row r="68">
          <cell r="D68" t="str">
            <v>Comp &amp;</v>
          </cell>
          <cell r="E68"/>
          <cell r="F68"/>
          <cell r="G68"/>
          <cell r="H68"/>
          <cell r="L68"/>
          <cell r="M68"/>
        </row>
      </sheetData>
      <sheetData sheetId="23"/>
      <sheetData sheetId="24"/>
      <sheetData sheetId="25">
        <row r="9">
          <cell r="A9" t="str">
            <v>YEAR</v>
          </cell>
          <cell r="B9" t="str">
            <v>DEFD</v>
          </cell>
          <cell r="C9"/>
          <cell r="D9" t="str">
            <v>NDEFD</v>
          </cell>
          <cell r="E9"/>
          <cell r="F9" t="str">
            <v>TOTD</v>
          </cell>
          <cell r="G9"/>
          <cell r="H9" t="str">
            <v>TOTSS</v>
          </cell>
          <cell r="I9"/>
          <cell r="J9" t="str">
            <v>NETMED</v>
          </cell>
          <cell r="K9"/>
          <cell r="L9" t="str">
            <v>MEDIC</v>
          </cell>
          <cell r="M9"/>
          <cell r="N9" t="str">
            <v>CHIP</v>
          </cell>
          <cell r="O9"/>
          <cell r="P9" t="str">
            <v>ACA</v>
          </cell>
          <cell r="Q9"/>
          <cell r="R9" t="str">
            <v>TOTHC</v>
          </cell>
          <cell r="S9"/>
          <cell r="T9" t="str">
            <v>TOTOLD</v>
          </cell>
          <cell r="U9"/>
          <cell r="V9" t="str">
            <v>TOTOTHM</v>
          </cell>
          <cell r="X9" t="str">
            <v>TOTM</v>
          </cell>
          <cell r="Y9" t="str">
            <v>TOTNONINT</v>
          </cell>
          <cell r="Z9" t="str">
            <v>TOTINT</v>
          </cell>
          <cell r="AB9" t="str">
            <v>TOTO</v>
          </cell>
          <cell r="AD9" t="str">
            <v>TOTLESSOLD</v>
          </cell>
          <cell r="AG9" t="str">
            <v>TAXII</v>
          </cell>
          <cell r="AH9" t="str">
            <v>TAXSI</v>
          </cell>
          <cell r="AI9" t="str">
            <v>TAXCORP</v>
          </cell>
          <cell r="AJ9" t="str">
            <v>TAXEX</v>
          </cell>
          <cell r="AK9" t="str">
            <v>TAXO</v>
          </cell>
          <cell r="AL9" t="str">
            <v>TAXTOT</v>
          </cell>
          <cell r="AN9" t="str">
            <v>DEFICIT</v>
          </cell>
          <cell r="AP9" t="str">
            <v>DHBP</v>
          </cell>
          <cell r="AR9" t="str">
            <v>GDP</v>
          </cell>
        </row>
        <row r="10">
          <cell r="A10">
            <v>1962</v>
          </cell>
          <cell r="B10">
            <v>8.9725530370939506</v>
          </cell>
          <cell r="C10"/>
          <cell r="D10">
            <v>3.3337601912323387</v>
          </cell>
          <cell r="E10"/>
          <cell r="F10">
            <v>12.306313228326289</v>
          </cell>
          <cell r="G10"/>
          <cell r="H10">
            <v>2.3984291629316603</v>
          </cell>
          <cell r="I10"/>
          <cell r="J10">
            <v>0</v>
          </cell>
          <cell r="K10"/>
          <cell r="L10">
            <v>1.7586545439023347E-2</v>
          </cell>
          <cell r="M10"/>
          <cell r="N10">
            <v>0</v>
          </cell>
          <cell r="O10"/>
          <cell r="P10">
            <v>0</v>
          </cell>
          <cell r="Q10"/>
          <cell r="R10">
            <v>1.7586545439023347E-2</v>
          </cell>
          <cell r="S10"/>
          <cell r="T10">
            <v>2.4160157083706837</v>
          </cell>
          <cell r="U10"/>
          <cell r="V10">
            <v>2.3403764886669229</v>
          </cell>
          <cell r="W10"/>
          <cell r="X10">
            <v>4.7563921970376066</v>
          </cell>
          <cell r="Y10">
            <v>17.062705425363895</v>
          </cell>
          <cell r="Z10">
            <v>1.1762496264993385</v>
          </cell>
          <cell r="AA10"/>
          <cell r="AB10">
            <v>18.238955051863233</v>
          </cell>
          <cell r="AC10"/>
          <cell r="AD10">
            <v>14.646689716993212</v>
          </cell>
          <cell r="AE10"/>
          <cell r="AF10"/>
          <cell r="AG10">
            <v>7.780936526230418</v>
          </cell>
          <cell r="AH10">
            <v>2.9104878985785634</v>
          </cell>
          <cell r="AI10">
            <v>3.5041618645153032</v>
          </cell>
          <cell r="AJ10">
            <v>2.1400947624535793</v>
          </cell>
          <cell r="AK10">
            <v>0.68331412472787889</v>
          </cell>
          <cell r="AL10">
            <v>17.018995176505744</v>
          </cell>
          <cell r="AM10"/>
          <cell r="AN10">
            <v>-1.2199598753574905</v>
          </cell>
          <cell r="AO10"/>
          <cell r="AP10">
            <v>42.346011012933801</v>
          </cell>
          <cell r="AQ10"/>
          <cell r="AR10">
            <v>585.67499999999995</v>
          </cell>
        </row>
        <row r="11">
          <cell r="A11">
            <v>1963</v>
          </cell>
          <cell r="B11">
            <v>8.689420899385313</v>
          </cell>
          <cell r="C11"/>
          <cell r="D11">
            <v>3.4899708832093168</v>
          </cell>
          <cell r="E11"/>
          <cell r="F11">
            <v>12.17939178259463</v>
          </cell>
          <cell r="G11"/>
          <cell r="H11">
            <v>2.5001617599482366</v>
          </cell>
          <cell r="I11"/>
          <cell r="J11">
            <v>0</v>
          </cell>
          <cell r="K11"/>
          <cell r="L11">
            <v>2.53963118731802E-2</v>
          </cell>
          <cell r="M11"/>
          <cell r="N11">
            <v>0</v>
          </cell>
          <cell r="O11"/>
          <cell r="P11">
            <v>0</v>
          </cell>
          <cell r="Q11"/>
          <cell r="R11">
            <v>2.53963118731802E-2</v>
          </cell>
          <cell r="S11"/>
          <cell r="T11">
            <v>2.525558071821417</v>
          </cell>
          <cell r="U11"/>
          <cell r="V11">
            <v>2.0494985441604658</v>
          </cell>
          <cell r="W11"/>
          <cell r="X11">
            <v>4.5750566159818824</v>
          </cell>
          <cell r="Y11">
            <v>16.754448398576514</v>
          </cell>
          <cell r="Z11">
            <v>1.2520219993529602</v>
          </cell>
          <cell r="AA11"/>
          <cell r="AB11">
            <v>18.006470397929473</v>
          </cell>
          <cell r="AC11"/>
          <cell r="AD11">
            <v>14.228890326755096</v>
          </cell>
          <cell r="AE11"/>
          <cell r="AF11"/>
          <cell r="AG11">
            <v>7.6978324166936254</v>
          </cell>
          <cell r="AH11">
            <v>3.2034940148819149</v>
          </cell>
          <cell r="AI11">
            <v>3.4906179230022643</v>
          </cell>
          <cell r="AJ11">
            <v>2.1342607570365577</v>
          </cell>
          <cell r="AK11">
            <v>0.7109349725008095</v>
          </cell>
          <cell r="AL11">
            <v>17.237140084115172</v>
          </cell>
          <cell r="AM11"/>
          <cell r="AN11">
            <v>-0.7693303138142995</v>
          </cell>
          <cell r="AO11"/>
          <cell r="AP11">
            <v>41.083468133290197</v>
          </cell>
          <cell r="AQ11"/>
          <cell r="AR11">
            <v>618.20000000000005</v>
          </cell>
        </row>
        <row r="12">
          <cell r="A12">
            <v>1964</v>
          </cell>
          <cell r="B12">
            <v>8.3176666162913691</v>
          </cell>
          <cell r="C12"/>
          <cell r="D12">
            <v>3.6418316457609188</v>
          </cell>
          <cell r="E12"/>
          <cell r="F12">
            <v>11.959498262052289</v>
          </cell>
          <cell r="G12"/>
          <cell r="H12">
            <v>2.4553423001360133</v>
          </cell>
          <cell r="I12"/>
          <cell r="J12">
            <v>0</v>
          </cell>
          <cell r="K12"/>
          <cell r="L12">
            <v>3.1736436451564154E-2</v>
          </cell>
          <cell r="M12"/>
          <cell r="N12">
            <v>0</v>
          </cell>
          <cell r="O12"/>
          <cell r="P12">
            <v>0</v>
          </cell>
          <cell r="Q12"/>
          <cell r="R12">
            <v>3.1736436451564154E-2</v>
          </cell>
          <cell r="S12"/>
          <cell r="T12">
            <v>2.4870787365875771</v>
          </cell>
          <cell r="U12"/>
          <cell r="V12">
            <v>2.2269910835726159</v>
          </cell>
          <cell r="W12"/>
          <cell r="X12">
            <v>4.7140698201601934</v>
          </cell>
          <cell r="Y12">
            <v>16.67356808221248</v>
          </cell>
          <cell r="Z12">
            <v>1.2390811546017833</v>
          </cell>
          <cell r="AA12"/>
          <cell r="AB12">
            <v>17.912649236814264</v>
          </cell>
          <cell r="AC12"/>
          <cell r="AD12">
            <v>14.186489345624903</v>
          </cell>
          <cell r="AE12"/>
          <cell r="AF12"/>
          <cell r="AG12">
            <v>7.3593773613419984</v>
          </cell>
          <cell r="AH12">
            <v>3.3191778751700167</v>
          </cell>
          <cell r="AI12">
            <v>3.5504004836028407</v>
          </cell>
          <cell r="AJ12">
            <v>2.0751095662687016</v>
          </cell>
          <cell r="AK12">
            <v>0.7146743237116514</v>
          </cell>
          <cell r="AL12">
            <v>17.018739610095206</v>
          </cell>
          <cell r="AM12"/>
          <cell r="AN12">
            <v>-0.89390962671905572</v>
          </cell>
          <cell r="AO12"/>
          <cell r="AP12">
            <v>38.816533172132381</v>
          </cell>
          <cell r="AQ12"/>
          <cell r="AR12">
            <v>661.7</v>
          </cell>
        </row>
        <row r="13">
          <cell r="A13">
            <v>1965</v>
          </cell>
          <cell r="B13">
            <v>7.1931766115673357</v>
          </cell>
          <cell r="C13"/>
          <cell r="D13">
            <v>3.7741514820427868</v>
          </cell>
          <cell r="E13"/>
          <cell r="F13">
            <v>10.967328093610124</v>
          </cell>
          <cell r="G13"/>
          <cell r="H13">
            <v>2.4075000881119375</v>
          </cell>
          <cell r="I13"/>
          <cell r="J13">
            <v>0</v>
          </cell>
          <cell r="K13"/>
          <cell r="L13">
            <v>3.8346315158777712E-2</v>
          </cell>
          <cell r="M13"/>
          <cell r="N13">
            <v>0</v>
          </cell>
          <cell r="O13"/>
          <cell r="P13">
            <v>0</v>
          </cell>
          <cell r="Q13"/>
          <cell r="R13">
            <v>3.8346315158777712E-2</v>
          </cell>
          <cell r="S13"/>
          <cell r="T13">
            <v>2.445846403270715</v>
          </cell>
          <cell r="U13"/>
          <cell r="V13">
            <v>2.0434920523032458</v>
          </cell>
          <cell r="W13"/>
          <cell r="X13">
            <v>4.4893384555739608</v>
          </cell>
          <cell r="Y13">
            <v>15.456666549184083</v>
          </cell>
          <cell r="Z13">
            <v>1.211151446798012</v>
          </cell>
          <cell r="AA13"/>
          <cell r="AB13">
            <v>16.667817995982094</v>
          </cell>
          <cell r="AC13"/>
          <cell r="AD13">
            <v>13.010820145913367</v>
          </cell>
          <cell r="AE13"/>
          <cell r="AF13"/>
          <cell r="AG13">
            <v>6.8786522398054482</v>
          </cell>
          <cell r="AH13">
            <v>3.1356571388291683</v>
          </cell>
          <cell r="AI13">
            <v>3.5894688612413206</v>
          </cell>
          <cell r="AJ13">
            <v>2.0540654847918796</v>
          </cell>
          <cell r="AK13">
            <v>0.8109117823282681</v>
          </cell>
          <cell r="AL13">
            <v>16.468755506996086</v>
          </cell>
          <cell r="AM13"/>
          <cell r="AN13">
            <v>-0.1990624889860087</v>
          </cell>
          <cell r="AO13"/>
          <cell r="AP13">
            <v>36.764247700278432</v>
          </cell>
          <cell r="AQ13"/>
          <cell r="AR13">
            <v>709.32500000000005</v>
          </cell>
        </row>
        <row r="14">
          <cell r="A14">
            <v>1966</v>
          </cell>
          <cell r="B14">
            <v>7.5592427688266755</v>
          </cell>
          <cell r="C14"/>
          <cell r="D14">
            <v>3.9905185944456898</v>
          </cell>
          <cell r="E14"/>
          <cell r="F14">
            <v>11.549761363272367</v>
          </cell>
          <cell r="G14"/>
          <cell r="H14">
            <v>2.5954707069412857</v>
          </cell>
          <cell r="I14"/>
          <cell r="J14">
            <v>0</v>
          </cell>
          <cell r="K14"/>
          <cell r="L14">
            <v>9.8657868605656826E-2</v>
          </cell>
          <cell r="M14"/>
          <cell r="N14">
            <v>0</v>
          </cell>
          <cell r="O14"/>
          <cell r="P14">
            <v>0</v>
          </cell>
          <cell r="Q14"/>
          <cell r="R14">
            <v>9.8657868605656826E-2</v>
          </cell>
          <cell r="S14"/>
          <cell r="T14">
            <v>2.6941285755469426</v>
          </cell>
          <cell r="U14"/>
          <cell r="V14">
            <v>1.7905762516416286</v>
          </cell>
          <cell r="W14"/>
          <cell r="X14">
            <v>4.4847048271885717</v>
          </cell>
          <cell r="Y14">
            <v>16.03446619046094</v>
          </cell>
          <cell r="Z14">
            <v>1.2026009801723307</v>
          </cell>
          <cell r="AA14"/>
          <cell r="AB14">
            <v>17.237067170633267</v>
          </cell>
          <cell r="AC14"/>
          <cell r="AD14">
            <v>13.340337614913997</v>
          </cell>
          <cell r="AE14"/>
          <cell r="AF14"/>
          <cell r="AG14">
            <v>7.1041353022198006</v>
          </cell>
          <cell r="AH14">
            <v>3.2731349498702711</v>
          </cell>
          <cell r="AI14">
            <v>3.8531663410102821</v>
          </cell>
          <cell r="AJ14">
            <v>1.6735962074377781</v>
          </cell>
          <cell r="AK14">
            <v>0.85947660078798305</v>
          </cell>
          <cell r="AL14">
            <v>16.763509401326115</v>
          </cell>
          <cell r="AM14"/>
          <cell r="AN14">
            <v>-0.47355776930715243</v>
          </cell>
          <cell r="AO14"/>
          <cell r="AP14">
            <v>33.788910599314519</v>
          </cell>
          <cell r="AQ14"/>
          <cell r="AR14">
            <v>780.47500000000002</v>
          </cell>
        </row>
        <row r="15">
          <cell r="A15">
            <v>1967</v>
          </cell>
          <cell r="B15">
            <v>8.6058396342010095</v>
          </cell>
          <cell r="C15"/>
          <cell r="D15">
            <v>4.1221720809300377</v>
          </cell>
          <cell r="E15"/>
          <cell r="F15">
            <v>12.728011715131046</v>
          </cell>
          <cell r="G15"/>
          <cell r="H15">
            <v>2.5452915334269752</v>
          </cell>
          <cell r="I15"/>
          <cell r="J15">
            <v>0.30184393771853801</v>
          </cell>
          <cell r="K15"/>
          <cell r="L15">
            <v>0.14022294611637429</v>
          </cell>
          <cell r="M15"/>
          <cell r="N15">
            <v>0</v>
          </cell>
          <cell r="O15"/>
          <cell r="P15">
            <v>0</v>
          </cell>
          <cell r="Q15"/>
          <cell r="R15">
            <v>0.44206688383491227</v>
          </cell>
          <cell r="S15"/>
          <cell r="T15">
            <v>2.9873584172618872</v>
          </cell>
          <cell r="U15"/>
          <cell r="V15">
            <v>1.8807567018319833</v>
          </cell>
          <cell r="W15"/>
          <cell r="X15">
            <v>4.8681151190938712</v>
          </cell>
          <cell r="Y15">
            <v>17.596126834224915</v>
          </cell>
          <cell r="Z15">
            <v>1.2274588326708706</v>
          </cell>
          <cell r="AA15"/>
          <cell r="AB15">
            <v>18.823585666895788</v>
          </cell>
          <cell r="AC15"/>
          <cell r="AD15">
            <v>14.608768416963027</v>
          </cell>
          <cell r="AE15"/>
          <cell r="AF15"/>
          <cell r="AG15">
            <v>7.3549505394339683</v>
          </cell>
          <cell r="AH15">
            <v>3.8993455067093037</v>
          </cell>
          <cell r="AI15">
            <v>4.0609664983114673</v>
          </cell>
          <cell r="AJ15">
            <v>1.6399988045784644</v>
          </cell>
          <cell r="AK15">
            <v>0.83524102686709856</v>
          </cell>
          <cell r="AL15">
            <v>17.790502375900303</v>
          </cell>
          <cell r="AM15"/>
          <cell r="AN15">
            <v>-1.0330832909954835</v>
          </cell>
          <cell r="AO15"/>
          <cell r="AP15">
            <v>31.873046232927884</v>
          </cell>
          <cell r="AQ15"/>
          <cell r="AR15">
            <v>836.52499999999998</v>
          </cell>
        </row>
        <row r="16">
          <cell r="A16">
            <v>1968</v>
          </cell>
          <cell r="B16">
            <v>9.1526613374926882</v>
          </cell>
          <cell r="C16"/>
          <cell r="D16">
            <v>3.991421329693897</v>
          </cell>
          <cell r="E16"/>
          <cell r="F16">
            <v>13.144082667186584</v>
          </cell>
          <cell r="G16"/>
          <cell r="H16">
            <v>2.5951034732473608</v>
          </cell>
          <cell r="I16"/>
          <cell r="J16">
            <v>0.49321783694955851</v>
          </cell>
          <cell r="K16"/>
          <cell r="L16">
            <v>0.20120881263404172</v>
          </cell>
          <cell r="M16"/>
          <cell r="N16">
            <v>0</v>
          </cell>
          <cell r="O16"/>
          <cell r="P16">
            <v>0</v>
          </cell>
          <cell r="Q16"/>
          <cell r="R16">
            <v>0.69442664958360023</v>
          </cell>
          <cell r="S16"/>
          <cell r="T16">
            <v>3.289530122830961</v>
          </cell>
          <cell r="U16"/>
          <cell r="V16">
            <v>2.176976854301869</v>
          </cell>
          <cell r="W16"/>
          <cell r="X16">
            <v>5.4665069771328305</v>
          </cell>
          <cell r="Y16">
            <v>18.610589644319418</v>
          </cell>
          <cell r="Z16">
            <v>1.235551346684121</v>
          </cell>
          <cell r="AA16"/>
          <cell r="AB16">
            <v>19.846140991003537</v>
          </cell>
          <cell r="AC16"/>
          <cell r="AD16">
            <v>15.321059521488452</v>
          </cell>
          <cell r="AE16"/>
          <cell r="AF16"/>
          <cell r="AG16">
            <v>7.6568531877558978</v>
          </cell>
          <cell r="AH16">
            <v>3.7794056207002198</v>
          </cell>
          <cell r="AI16">
            <v>3.1936049912263598</v>
          </cell>
          <cell r="AJ16">
            <v>1.5685597303846475</v>
          </cell>
          <cell r="AK16">
            <v>0.84449767428905809</v>
          </cell>
          <cell r="AL16">
            <v>17.042921204356183</v>
          </cell>
          <cell r="AM16"/>
          <cell r="AN16">
            <v>-2.8032197866473556</v>
          </cell>
          <cell r="AO16"/>
          <cell r="AP16">
            <v>32.258585633512524</v>
          </cell>
          <cell r="AQ16"/>
          <cell r="AR16">
            <v>897.57500000000005</v>
          </cell>
        </row>
        <row r="17">
          <cell r="A17">
            <v>1969</v>
          </cell>
          <cell r="B17">
            <v>8.4379383336308695</v>
          </cell>
          <cell r="C17"/>
          <cell r="D17">
            <v>3.5298258141847949</v>
          </cell>
          <cell r="E17"/>
          <cell r="F17">
            <v>11.967764147815666</v>
          </cell>
          <cell r="G17"/>
          <cell r="H17">
            <v>2.7237254851954806</v>
          </cell>
          <cell r="I17"/>
          <cell r="J17">
            <v>0.55045777970467469</v>
          </cell>
          <cell r="K17"/>
          <cell r="L17">
            <v>0.23309785519369566</v>
          </cell>
          <cell r="M17"/>
          <cell r="N17">
            <v>0</v>
          </cell>
          <cell r="O17"/>
          <cell r="P17">
            <v>0</v>
          </cell>
          <cell r="Q17"/>
          <cell r="R17">
            <v>0.78355563489837032</v>
          </cell>
          <cell r="S17"/>
          <cell r="T17">
            <v>3.5072811200938512</v>
          </cell>
          <cell r="U17"/>
          <cell r="V17">
            <v>1.9629185687689676</v>
          </cell>
          <cell r="W17"/>
          <cell r="X17">
            <v>5.4701996888628184</v>
          </cell>
          <cell r="Y17">
            <v>17.437963836678485</v>
          </cell>
          <cell r="Z17">
            <v>1.2954528066103901</v>
          </cell>
          <cell r="AA17"/>
          <cell r="AB17">
            <v>18.733416643288876</v>
          </cell>
          <cell r="AC17"/>
          <cell r="AD17">
            <v>13.930682716584633</v>
          </cell>
          <cell r="AE17"/>
          <cell r="AF17"/>
          <cell r="AG17">
            <v>8.9004616051618157</v>
          </cell>
          <cell r="AH17">
            <v>3.9800056106704749</v>
          </cell>
          <cell r="AI17">
            <v>3.7416031215730277</v>
          </cell>
          <cell r="AJ17">
            <v>1.5528295631327944</v>
          </cell>
          <cell r="AK17">
            <v>0.88934227640203134</v>
          </cell>
          <cell r="AL17">
            <v>19.064242176940148</v>
          </cell>
          <cell r="AM17"/>
          <cell r="AN17">
            <v>0.33082553365127082</v>
          </cell>
          <cell r="AO17"/>
          <cell r="AP17">
            <v>28.370406263548496</v>
          </cell>
          <cell r="AQ17"/>
          <cell r="AR17">
            <v>980.27499999999998</v>
          </cell>
        </row>
        <row r="18">
          <cell r="A18">
            <v>1970</v>
          </cell>
          <cell r="B18">
            <v>7.82592495282681</v>
          </cell>
          <cell r="C18"/>
          <cell r="D18">
            <v>3.6632192418850171</v>
          </cell>
          <cell r="E18"/>
          <cell r="F18">
            <v>11.489144194711827</v>
          </cell>
          <cell r="G18"/>
          <cell r="H18">
            <v>2.8324933718680585</v>
          </cell>
          <cell r="I18"/>
          <cell r="J18">
            <v>0.55872166622877206</v>
          </cell>
          <cell r="K18"/>
          <cell r="L18">
            <v>0.26053932691618698</v>
          </cell>
          <cell r="M18"/>
          <cell r="N18">
            <v>0</v>
          </cell>
          <cell r="O18"/>
          <cell r="P18">
            <v>0</v>
          </cell>
          <cell r="Q18"/>
          <cell r="R18">
            <v>0.81926099314495893</v>
          </cell>
          <cell r="S18"/>
          <cell r="T18">
            <v>3.6517543650130171</v>
          </cell>
          <cell r="U18"/>
          <cell r="V18">
            <v>2.1776578211956918</v>
          </cell>
          <cell r="W18"/>
          <cell r="X18">
            <v>5.8294121862087085</v>
          </cell>
          <cell r="Y18">
            <v>17.318556380920537</v>
          </cell>
          <cell r="Z18">
            <v>1.3738744118279314</v>
          </cell>
          <cell r="AA18"/>
          <cell r="AB18">
            <v>18.692430792748464</v>
          </cell>
          <cell r="AC18"/>
          <cell r="AD18">
            <v>13.666802015907519</v>
          </cell>
          <cell r="AE18"/>
          <cell r="AF18"/>
          <cell r="AG18">
            <v>8.6380203979267698</v>
          </cell>
          <cell r="AH18">
            <v>4.2383738982969881</v>
          </cell>
          <cell r="AI18">
            <v>3.1365036902572432</v>
          </cell>
          <cell r="AJ18">
            <v>1.500465760622925</v>
          </cell>
          <cell r="AK18">
            <v>0.90754054505935255</v>
          </cell>
          <cell r="AL18">
            <v>18.420904292163279</v>
          </cell>
          <cell r="AM18"/>
          <cell r="AN18">
            <v>-0.27152650058518768</v>
          </cell>
          <cell r="AO18"/>
          <cell r="AP18">
            <v>27.056918336637448</v>
          </cell>
          <cell r="AQ18"/>
          <cell r="AR18">
            <v>1046.675</v>
          </cell>
        </row>
        <row r="19">
          <cell r="A19">
            <v>1971</v>
          </cell>
          <cell r="B19">
            <v>7.0761721373874886</v>
          </cell>
          <cell r="C19"/>
          <cell r="D19">
            <v>3.89789978057409</v>
          </cell>
          <cell r="E19"/>
          <cell r="F19">
            <v>10.974071917961579</v>
          </cell>
          <cell r="G19"/>
          <cell r="H19">
            <v>3.1463884286417985</v>
          </cell>
          <cell r="I19"/>
          <cell r="J19">
            <v>0.5575209350230621</v>
          </cell>
          <cell r="K19"/>
          <cell r="L19">
            <v>0.30110608571044739</v>
          </cell>
          <cell r="M19"/>
          <cell r="N19">
            <v>0</v>
          </cell>
          <cell r="O19"/>
          <cell r="P19">
            <v>0</v>
          </cell>
          <cell r="Q19"/>
          <cell r="R19">
            <v>0.85862702073350949</v>
          </cell>
          <cell r="S19"/>
          <cell r="T19">
            <v>4.0050154493753087</v>
          </cell>
          <cell r="U19"/>
          <cell r="V19">
            <v>2.5150687385249202</v>
          </cell>
          <cell r="W19"/>
          <cell r="X19">
            <v>6.5200841879002285</v>
          </cell>
          <cell r="Y19">
            <v>17.494156105861808</v>
          </cell>
          <cell r="Z19">
            <v>1.3291836460525726</v>
          </cell>
          <cell r="AA19"/>
          <cell r="AB19">
            <v>18.823339751914382</v>
          </cell>
          <cell r="AC19"/>
          <cell r="AD19">
            <v>13.489140656486498</v>
          </cell>
          <cell r="AE19"/>
          <cell r="AF19"/>
          <cell r="AG19">
            <v>7.7228964220142418</v>
          </cell>
          <cell r="AH19">
            <v>4.2385025301150865</v>
          </cell>
          <cell r="AI19">
            <v>2.3989073485289509</v>
          </cell>
          <cell r="AJ19">
            <v>1.4879763557386594</v>
          </cell>
          <cell r="AK19">
            <v>0.91218485513411884</v>
          </cell>
          <cell r="AL19">
            <v>16.760467511531058</v>
          </cell>
          <cell r="AM19"/>
          <cell r="AN19">
            <v>-2.0628722403833248</v>
          </cell>
          <cell r="AO19"/>
          <cell r="AP19">
            <v>27.140477363306616</v>
          </cell>
          <cell r="AQ19"/>
          <cell r="AR19">
            <v>1116.55</v>
          </cell>
        </row>
        <row r="20">
          <cell r="A20">
            <v>1972</v>
          </cell>
          <cell r="B20">
            <v>6.5231654676258994</v>
          </cell>
          <cell r="C20"/>
          <cell r="D20">
            <v>4.0457142857142863</v>
          </cell>
          <cell r="E20"/>
          <cell r="F20">
            <v>10.568879753340184</v>
          </cell>
          <cell r="G20"/>
          <cell r="H20">
            <v>3.2365056526207603</v>
          </cell>
          <cell r="I20"/>
          <cell r="J20">
            <v>0.57751284686536486</v>
          </cell>
          <cell r="K20"/>
          <cell r="L20">
            <v>0.37829393627954783</v>
          </cell>
          <cell r="M20"/>
          <cell r="N20">
            <v>0</v>
          </cell>
          <cell r="O20"/>
          <cell r="P20">
            <v>0</v>
          </cell>
          <cell r="Q20"/>
          <cell r="R20">
            <v>0.95580678314491263</v>
          </cell>
          <cell r="S20"/>
          <cell r="T20">
            <v>4.1923124357656727</v>
          </cell>
          <cell r="U20"/>
          <cell r="V20">
            <v>2.9328674203494347</v>
          </cell>
          <cell r="W20"/>
          <cell r="X20">
            <v>7.1251798561151078</v>
          </cell>
          <cell r="Y20">
            <v>17.694059609455291</v>
          </cell>
          <cell r="Z20">
            <v>1.2726002055498458</v>
          </cell>
          <cell r="AA20"/>
          <cell r="AB20">
            <v>18.966659815005137</v>
          </cell>
          <cell r="AC20"/>
          <cell r="AD20">
            <v>13.501747173689619</v>
          </cell>
          <cell r="AE20"/>
          <cell r="AF20"/>
          <cell r="AG20">
            <v>7.7892702980472768</v>
          </cell>
          <cell r="AH20">
            <v>4.3226310380267208</v>
          </cell>
          <cell r="AI20">
            <v>2.6446865364850973</v>
          </cell>
          <cell r="AJ20">
            <v>1.272517985611511</v>
          </cell>
          <cell r="AK20">
            <v>1.0158273381294971</v>
          </cell>
          <cell r="AL20">
            <v>17.044933196300104</v>
          </cell>
          <cell r="AM20"/>
          <cell r="AN20">
            <v>-1.921726618705035</v>
          </cell>
          <cell r="AO20"/>
          <cell r="AP20">
            <v>26.505817060637206</v>
          </cell>
          <cell r="AQ20"/>
          <cell r="AR20">
            <v>1216.25</v>
          </cell>
        </row>
        <row r="21">
          <cell r="A21">
            <v>1973</v>
          </cell>
          <cell r="B21">
            <v>5.6992367258681549</v>
          </cell>
          <cell r="C21"/>
          <cell r="D21">
            <v>3.940194791993938</v>
          </cell>
          <cell r="E21"/>
          <cell r="F21">
            <v>9.6394315178620928</v>
          </cell>
          <cell r="G21"/>
          <cell r="H21">
            <v>3.5614038330037521</v>
          </cell>
          <cell r="I21"/>
          <cell r="J21">
            <v>0.56278992404221118</v>
          </cell>
          <cell r="K21"/>
          <cell r="L21">
            <v>0.34005433476870761</v>
          </cell>
          <cell r="M21"/>
          <cell r="N21">
            <v>0</v>
          </cell>
          <cell r="O21"/>
          <cell r="P21">
            <v>0</v>
          </cell>
          <cell r="Q21"/>
          <cell r="R21">
            <v>0.9028442588109189</v>
          </cell>
          <cell r="S21"/>
          <cell r="T21">
            <v>4.464248091814671</v>
          </cell>
          <cell r="U21"/>
          <cell r="V21">
            <v>2.7777264410726494</v>
          </cell>
          <cell r="W21"/>
          <cell r="X21">
            <v>7.24197453288732</v>
          </cell>
          <cell r="Y21">
            <v>16.881406050749412</v>
          </cell>
          <cell r="Z21">
            <v>1.2825223160657193</v>
          </cell>
          <cell r="AA21"/>
          <cell r="AB21">
            <v>18.163928366815131</v>
          </cell>
          <cell r="AC21"/>
          <cell r="AD21">
            <v>12.417157958934741</v>
          </cell>
          <cell r="AE21"/>
          <cell r="AF21"/>
          <cell r="AG21">
            <v>7.6324456190282577</v>
          </cell>
          <cell r="AH21">
            <v>4.6657672475928225</v>
          </cell>
          <cell r="AI21">
            <v>2.6726052967158886</v>
          </cell>
          <cell r="AJ21">
            <v>1.2020181485519972</v>
          </cell>
          <cell r="AK21">
            <v>0.88894638599863363</v>
          </cell>
          <cell r="AL21">
            <v>17.061782697887597</v>
          </cell>
          <cell r="AM21"/>
          <cell r="AN21">
            <v>-1.1021456689275324</v>
          </cell>
          <cell r="AO21"/>
          <cell r="AP21">
            <v>25.201722449130465</v>
          </cell>
          <cell r="AQ21"/>
          <cell r="AR21">
            <v>1352.7249999999999</v>
          </cell>
        </row>
        <row r="22">
          <cell r="A22">
            <v>1974</v>
          </cell>
          <cell r="B22">
            <v>5.4435715008261125</v>
          </cell>
          <cell r="C22"/>
          <cell r="D22">
            <v>3.8767913140236714</v>
          </cell>
          <cell r="E22"/>
          <cell r="F22">
            <v>9.3203628148497817</v>
          </cell>
          <cell r="G22"/>
          <cell r="H22">
            <v>3.7083993660855787</v>
          </cell>
          <cell r="I22"/>
          <cell r="J22">
            <v>0.60505108406109853</v>
          </cell>
          <cell r="K22"/>
          <cell r="L22">
            <v>0.39235256431871057</v>
          </cell>
          <cell r="M22"/>
          <cell r="N22">
            <v>0</v>
          </cell>
          <cell r="O22"/>
          <cell r="P22">
            <v>0</v>
          </cell>
          <cell r="Q22"/>
          <cell r="R22">
            <v>0.99740364837980922</v>
          </cell>
          <cell r="S22"/>
          <cell r="T22">
            <v>4.7058030144653884</v>
          </cell>
          <cell r="U22"/>
          <cell r="V22">
            <v>2.6923154735812798</v>
          </cell>
          <cell r="W22"/>
          <cell r="X22">
            <v>7.3981184880466682</v>
          </cell>
          <cell r="Y22">
            <v>16.71848130289645</v>
          </cell>
          <cell r="Z22">
            <v>1.4464713221161953</v>
          </cell>
          <cell r="AA22"/>
          <cell r="AB22">
            <v>18.164952625012646</v>
          </cell>
          <cell r="AC22"/>
          <cell r="AD22">
            <v>12.012678288431063</v>
          </cell>
          <cell r="AE22"/>
          <cell r="AF22"/>
          <cell r="AG22">
            <v>8.0218498162322565</v>
          </cell>
          <cell r="AH22">
            <v>5.0626159085544726</v>
          </cell>
          <cell r="AI22">
            <v>2.6044441447213136</v>
          </cell>
          <cell r="AJ22">
            <v>1.1359206932596015</v>
          </cell>
          <cell r="AK22">
            <v>0.92639174562497861</v>
          </cell>
          <cell r="AL22">
            <v>17.751222308392624</v>
          </cell>
          <cell r="AM22"/>
          <cell r="AN22">
            <v>-0.41373031662002169</v>
          </cell>
          <cell r="AO22"/>
          <cell r="AP22">
            <v>23.178271571635705</v>
          </cell>
          <cell r="AQ22"/>
          <cell r="AR22">
            <v>1482.85</v>
          </cell>
        </row>
        <row r="23">
          <cell r="A23">
            <v>1975</v>
          </cell>
          <cell r="B23">
            <v>5.4523390948550805</v>
          </cell>
          <cell r="C23"/>
          <cell r="D23">
            <v>4.3778645549730077</v>
          </cell>
          <cell r="E23"/>
          <cell r="F23">
            <v>9.8302036498280891</v>
          </cell>
          <cell r="G23"/>
          <cell r="H23">
            <v>3.955193926287786</v>
          </cell>
          <cell r="I23"/>
          <cell r="J23">
            <v>0.76008525600136911</v>
          </cell>
          <cell r="K23"/>
          <cell r="L23">
            <v>0.42565770026603605</v>
          </cell>
          <cell r="M23"/>
          <cell r="N23">
            <v>0</v>
          </cell>
          <cell r="O23"/>
          <cell r="P23">
            <v>0</v>
          </cell>
          <cell r="Q23"/>
          <cell r="R23">
            <v>1.1857429562674053</v>
          </cell>
          <cell r="S23"/>
          <cell r="T23">
            <v>5.1409368825551915</v>
          </cell>
          <cell r="U23"/>
          <cell r="V23">
            <v>4.263546836348926</v>
          </cell>
          <cell r="W23"/>
          <cell r="X23">
            <v>9.4044837189041175</v>
          </cell>
          <cell r="Y23">
            <v>19.234687368732207</v>
          </cell>
          <cell r="Z23">
            <v>1.4464894130093191</v>
          </cell>
          <cell r="AA23"/>
          <cell r="AB23">
            <v>20.681176781741524</v>
          </cell>
          <cell r="AC23"/>
          <cell r="AD23">
            <v>14.093750486177015</v>
          </cell>
          <cell r="AE23"/>
          <cell r="AF23"/>
          <cell r="AG23">
            <v>7.6161613018653638</v>
          </cell>
          <cell r="AH23">
            <v>5.2606064377615631</v>
          </cell>
          <cell r="AI23">
            <v>2.5278715559220255</v>
          </cell>
          <cell r="AJ23">
            <v>1.0299796194595268</v>
          </cell>
          <cell r="AK23">
            <v>0.93333540768859613</v>
          </cell>
          <cell r="AL23">
            <v>17.367954322697077</v>
          </cell>
          <cell r="AM23"/>
          <cell r="AN23">
            <v>-3.3132224590444506</v>
          </cell>
          <cell r="AO23"/>
          <cell r="AP23">
            <v>24.562440686404159</v>
          </cell>
          <cell r="AQ23"/>
          <cell r="AR23">
            <v>1606.925</v>
          </cell>
        </row>
        <row r="24">
          <cell r="A24">
            <v>1976</v>
          </cell>
          <cell r="B24">
            <v>5.0319690946755511</v>
          </cell>
          <cell r="C24"/>
          <cell r="D24">
            <v>4.7982195845697326</v>
          </cell>
          <cell r="E24"/>
          <cell r="F24">
            <v>9.8301886792452837</v>
          </cell>
          <cell r="G24"/>
          <cell r="H24">
            <v>4.0702648227982756</v>
          </cell>
          <cell r="I24"/>
          <cell r="J24">
            <v>0.83965063546273999</v>
          </cell>
          <cell r="K24"/>
          <cell r="L24">
            <v>0.47970438385308778</v>
          </cell>
          <cell r="M24"/>
          <cell r="N24">
            <v>0</v>
          </cell>
          <cell r="O24"/>
          <cell r="P24">
            <v>0</v>
          </cell>
          <cell r="Q24"/>
          <cell r="R24">
            <v>1.3193550193158277</v>
          </cell>
          <cell r="S24"/>
          <cell r="T24">
            <v>5.3896198421141035</v>
          </cell>
          <cell r="U24"/>
          <cell r="V24">
            <v>4.099658473769666</v>
          </cell>
          <cell r="W24"/>
          <cell r="X24">
            <v>9.4892783158837695</v>
          </cell>
          <cell r="Y24">
            <v>19.319466995129055</v>
          </cell>
          <cell r="Z24">
            <v>1.4963887800235149</v>
          </cell>
          <cell r="AA24"/>
          <cell r="AB24">
            <v>20.815855775152567</v>
          </cell>
          <cell r="AC24"/>
          <cell r="AD24">
            <v>13.929847153014949</v>
          </cell>
          <cell r="AE24"/>
          <cell r="AF24"/>
          <cell r="AG24">
            <v>7.3681764738816424</v>
          </cell>
          <cell r="AH24">
            <v>5.0819662952802203</v>
          </cell>
          <cell r="AI24">
            <v>2.3184032249034212</v>
          </cell>
          <cell r="AJ24">
            <v>0.94972285986226979</v>
          </cell>
          <cell r="AK24">
            <v>0.9694865908963658</v>
          </cell>
          <cell r="AL24">
            <v>16.687755444823917</v>
          </cell>
          <cell r="AM24"/>
          <cell r="AN24">
            <v>-4.1281003303286479</v>
          </cell>
          <cell r="AO24"/>
          <cell r="AP24">
            <v>26.728850568277252</v>
          </cell>
          <cell r="AQ24"/>
          <cell r="AR24">
            <v>1786.1</v>
          </cell>
        </row>
        <row r="25">
          <cell r="A25">
            <v>1977</v>
          </cell>
          <cell r="B25">
            <v>4.8172600743457696</v>
          </cell>
          <cell r="C25"/>
          <cell r="D25">
            <v>4.9179850073481282</v>
          </cell>
          <cell r="E25"/>
          <cell r="F25">
            <v>9.7352450816938969</v>
          </cell>
          <cell r="G25"/>
          <cell r="H25">
            <v>4.1342175786990722</v>
          </cell>
          <cell r="I25"/>
          <cell r="J25">
            <v>0.91763921307102359</v>
          </cell>
          <cell r="K25"/>
          <cell r="L25">
            <v>0.48786632581230777</v>
          </cell>
          <cell r="M25"/>
          <cell r="N25">
            <v>0</v>
          </cell>
          <cell r="O25"/>
          <cell r="P25">
            <v>0</v>
          </cell>
          <cell r="Q25"/>
          <cell r="R25">
            <v>1.4055055388833313</v>
          </cell>
          <cell r="S25"/>
          <cell r="T25">
            <v>5.5397231175824038</v>
          </cell>
          <cell r="U25"/>
          <cell r="V25">
            <v>3.4629814876563794</v>
          </cell>
          <cell r="W25"/>
          <cell r="X25">
            <v>9.0027046052387831</v>
          </cell>
          <cell r="Y25">
            <v>18.73794968693268</v>
          </cell>
          <cell r="Z25">
            <v>1.4770849542440072</v>
          </cell>
          <cell r="AA25"/>
          <cell r="AB25">
            <v>20.215034641176686</v>
          </cell>
          <cell r="AC25"/>
          <cell r="AD25">
            <v>13.198226569350277</v>
          </cell>
          <cell r="AE25"/>
          <cell r="AF25"/>
          <cell r="AG25">
            <v>7.7865955318439486</v>
          </cell>
          <cell r="AH25">
            <v>5.2602719424993509</v>
          </cell>
          <cell r="AI25">
            <v>2.7116199226902795</v>
          </cell>
          <cell r="AJ25">
            <v>0.86685685351907427</v>
          </cell>
          <cell r="AK25">
            <v>0.9389796598866299</v>
          </cell>
          <cell r="AL25">
            <v>17.564323910439285</v>
          </cell>
          <cell r="AM25"/>
          <cell r="AN25">
            <v>-2.6507107307374058</v>
          </cell>
          <cell r="AO25"/>
          <cell r="AP25">
            <v>27.125288676472405</v>
          </cell>
          <cell r="AQ25"/>
          <cell r="AR25">
            <v>2024.325</v>
          </cell>
        </row>
        <row r="26">
          <cell r="A26">
            <v>1978</v>
          </cell>
          <cell r="B26">
            <v>4.6030922166750976</v>
          </cell>
          <cell r="C26"/>
          <cell r="D26">
            <v>5.0170885658360653</v>
          </cell>
          <cell r="E26"/>
          <cell r="F26">
            <v>9.6201807825111629</v>
          </cell>
          <cell r="G26"/>
          <cell r="H26">
            <v>4.0663748927840953</v>
          </cell>
          <cell r="I26"/>
          <cell r="J26">
            <v>0.96030262376564268</v>
          </cell>
          <cell r="K26"/>
          <cell r="L26">
            <v>0.46977061294508349</v>
          </cell>
          <cell r="M26"/>
          <cell r="N26">
            <v>0</v>
          </cell>
          <cell r="O26"/>
          <cell r="P26">
            <v>0</v>
          </cell>
          <cell r="Q26"/>
          <cell r="R26">
            <v>1.4300732367107261</v>
          </cell>
          <cell r="S26"/>
          <cell r="T26">
            <v>5.4964481294948211</v>
          </cell>
          <cell r="U26"/>
          <cell r="V26">
            <v>3.5021223251006184</v>
          </cell>
          <cell r="W26"/>
          <cell r="X26">
            <v>8.9985704545954395</v>
          </cell>
          <cell r="Y26">
            <v>18.618751237106601</v>
          </cell>
          <cell r="Z26">
            <v>1.5596560293826565</v>
          </cell>
          <cell r="AA26"/>
          <cell r="AB26">
            <v>20.178407266489256</v>
          </cell>
          <cell r="AC26"/>
          <cell r="AD26">
            <v>13.12230310761178</v>
          </cell>
          <cell r="AE26"/>
          <cell r="AF26"/>
          <cell r="AG26">
            <v>7.9609404209461401</v>
          </cell>
          <cell r="AH26">
            <v>5.3208559678022391</v>
          </cell>
          <cell r="AI26">
            <v>2.6370494182849855</v>
          </cell>
          <cell r="AJ26">
            <v>0.80828696474521122</v>
          </cell>
          <cell r="AK26">
            <v>0.84796234797334369</v>
          </cell>
          <cell r="AL26">
            <v>17.575095119751918</v>
          </cell>
          <cell r="AM26"/>
          <cell r="AN26">
            <v>-2.6033121467373377</v>
          </cell>
          <cell r="AO26"/>
          <cell r="AP26">
            <v>26.705051793529659</v>
          </cell>
          <cell r="AQ26"/>
          <cell r="AR26">
            <v>2273.4499999999998</v>
          </cell>
        </row>
        <row r="27">
          <cell r="A27">
            <v>1979</v>
          </cell>
          <cell r="B27">
            <v>4.5516891924812182</v>
          </cell>
          <cell r="C27"/>
          <cell r="D27">
            <v>4.8028609570953877</v>
          </cell>
          <cell r="E27"/>
          <cell r="F27">
            <v>9.354550149576605</v>
          </cell>
          <cell r="G27"/>
          <cell r="H27">
            <v>3.9988696491040017</v>
          </cell>
          <cell r="I27"/>
          <cell r="J27">
            <v>0.99420207945587258</v>
          </cell>
          <cell r="K27"/>
          <cell r="L27">
            <v>0.48359529540161572</v>
          </cell>
          <cell r="M27"/>
          <cell r="N27">
            <v>0</v>
          </cell>
          <cell r="O27"/>
          <cell r="P27">
            <v>0</v>
          </cell>
          <cell r="Q27"/>
          <cell r="R27">
            <v>1.4777973748574882</v>
          </cell>
          <cell r="S27"/>
          <cell r="T27">
            <v>5.4766670239614896</v>
          </cell>
          <cell r="U27"/>
          <cell r="V27">
            <v>3.1528994474922785</v>
          </cell>
          <cell r="W27"/>
          <cell r="X27">
            <v>8.629566471453769</v>
          </cell>
          <cell r="Y27">
            <v>17.984116621030374</v>
          </cell>
          <cell r="Z27">
            <v>1.661732749968331</v>
          </cell>
          <cell r="AA27"/>
          <cell r="AB27">
            <v>19.645849370998704</v>
          </cell>
          <cell r="AC27"/>
          <cell r="AD27">
            <v>12.507449597068884</v>
          </cell>
          <cell r="AE27"/>
          <cell r="AF27"/>
          <cell r="AG27">
            <v>8.4909230874170518</v>
          </cell>
          <cell r="AH27">
            <v>5.4155111427262899</v>
          </cell>
          <cell r="AI27">
            <v>2.5599329584985826</v>
          </cell>
          <cell r="AJ27">
            <v>0.73063543260282793</v>
          </cell>
          <cell r="AK27">
            <v>0.86140533798466279</v>
          </cell>
          <cell r="AL27">
            <v>18.058407959229413</v>
          </cell>
          <cell r="AM27"/>
          <cell r="AN27">
            <v>-1.5874414117692883</v>
          </cell>
          <cell r="AO27"/>
          <cell r="AP27">
            <v>24.957602096995803</v>
          </cell>
          <cell r="AQ27"/>
          <cell r="AR27">
            <v>2565.5749999999998</v>
          </cell>
        </row>
        <row r="28">
          <cell r="A28">
            <v>1980</v>
          </cell>
          <cell r="B28">
            <v>4.8221282997242012</v>
          </cell>
          <cell r="C28"/>
          <cell r="D28">
            <v>5.0751817758515703</v>
          </cell>
          <cell r="E28"/>
          <cell r="F28">
            <v>9.8973100755757706</v>
          </cell>
          <cell r="G28"/>
          <cell r="H28">
            <v>4.1925928579103839</v>
          </cell>
          <cell r="I28"/>
          <cell r="J28">
            <v>1.1107131344245855</v>
          </cell>
          <cell r="K28"/>
          <cell r="L28">
            <v>0.49991045524553174</v>
          </cell>
          <cell r="M28"/>
          <cell r="N28">
            <v>0</v>
          </cell>
          <cell r="O28"/>
          <cell r="P28">
            <v>0</v>
          </cell>
          <cell r="Q28"/>
          <cell r="R28">
            <v>1.6106235896701171</v>
          </cell>
          <cell r="S28"/>
          <cell r="T28">
            <v>5.8032164475804997</v>
          </cell>
          <cell r="U28"/>
          <cell r="V28">
            <v>3.5841183423475051</v>
          </cell>
          <cell r="W28"/>
          <cell r="X28">
            <v>9.3873347899280049</v>
          </cell>
          <cell r="Y28">
            <v>19.284644865503775</v>
          </cell>
          <cell r="Z28">
            <v>1.8816218345929294</v>
          </cell>
          <cell r="AA28"/>
          <cell r="AB28">
            <v>21.166266700096706</v>
          </cell>
          <cell r="AC28"/>
          <cell r="AD28">
            <v>13.481428417923274</v>
          </cell>
          <cell r="AE28"/>
          <cell r="AF28"/>
          <cell r="AG28">
            <v>8.742039471327768</v>
          </cell>
          <cell r="AH28">
            <v>5.6521723557434003</v>
          </cell>
          <cell r="AI28">
            <v>2.3138364554604389</v>
          </cell>
          <cell r="AJ28">
            <v>0.87141373258354526</v>
          </cell>
          <cell r="AK28">
            <v>0.94240481392600073</v>
          </cell>
          <cell r="AL28">
            <v>18.521866829041151</v>
          </cell>
          <cell r="AM28"/>
          <cell r="AN28">
            <v>-2.6443998710555516</v>
          </cell>
          <cell r="AO28"/>
          <cell r="AP28">
            <v>25.499588094129443</v>
          </cell>
          <cell r="AQ28"/>
          <cell r="AR28">
            <v>2791.9</v>
          </cell>
        </row>
        <row r="29">
          <cell r="A29">
            <v>1981</v>
          </cell>
          <cell r="B29">
            <v>5.0415785652163505</v>
          </cell>
          <cell r="C29"/>
          <cell r="D29">
            <v>4.785771848494762</v>
          </cell>
          <cell r="E29"/>
          <cell r="F29">
            <v>9.8273504137111125</v>
          </cell>
          <cell r="G29"/>
          <cell r="H29">
            <v>4.4006095955445268</v>
          </cell>
          <cell r="I29"/>
          <cell r="J29">
            <v>1.2104780218465001</v>
          </cell>
          <cell r="K29"/>
          <cell r="L29">
            <v>0.53724197911097993</v>
          </cell>
          <cell r="M29"/>
          <cell r="N29">
            <v>0</v>
          </cell>
          <cell r="O29"/>
          <cell r="P29">
            <v>0</v>
          </cell>
          <cell r="Q29"/>
          <cell r="R29">
            <v>1.7477200009574798</v>
          </cell>
          <cell r="S29"/>
          <cell r="T29">
            <v>6.1483295965020064</v>
          </cell>
          <cell r="U29"/>
          <cell r="V29">
            <v>3.47632231965467</v>
          </cell>
          <cell r="W29"/>
          <cell r="X29">
            <v>9.6246519161566759</v>
          </cell>
          <cell r="Y29">
            <v>19.452002329867788</v>
          </cell>
          <cell r="Z29">
            <v>2.1947354562790737</v>
          </cell>
          <cell r="AA29"/>
          <cell r="AB29">
            <v>21.646737786146861</v>
          </cell>
          <cell r="AC29"/>
          <cell r="AD29">
            <v>13.303672733365785</v>
          </cell>
          <cell r="AE29"/>
          <cell r="AF29"/>
          <cell r="AG29">
            <v>9.1253261415953197</v>
          </cell>
          <cell r="AH29">
            <v>5.8316909893161197</v>
          </cell>
          <cell r="AI29">
            <v>1.9512483144364035</v>
          </cell>
          <cell r="AJ29">
            <v>1.303417405389016</v>
          </cell>
          <cell r="AK29">
            <v>0.91468056076407145</v>
          </cell>
          <cell r="AL29">
            <v>19.126363411500932</v>
          </cell>
          <cell r="AM29"/>
          <cell r="AN29">
            <v>-2.5203743746459302</v>
          </cell>
          <cell r="AO29"/>
          <cell r="AP29">
            <v>25.194807267272541</v>
          </cell>
          <cell r="AQ29"/>
          <cell r="AR29">
            <v>3133.2249999999999</v>
          </cell>
        </row>
        <row r="30">
          <cell r="A30">
            <v>1982</v>
          </cell>
          <cell r="B30">
            <v>5.6116317322347467</v>
          </cell>
          <cell r="C30"/>
          <cell r="D30">
            <v>4.2259042962560551</v>
          </cell>
          <cell r="E30"/>
          <cell r="F30">
            <v>9.8375360284908009</v>
          </cell>
          <cell r="G30"/>
          <cell r="H30">
            <v>4.6453287458312582</v>
          </cell>
          <cell r="I30"/>
          <cell r="J30">
            <v>1.3675585132871564</v>
          </cell>
          <cell r="K30"/>
          <cell r="L30">
            <v>0.52487663542939911</v>
          </cell>
          <cell r="M30"/>
          <cell r="N30">
            <v>0</v>
          </cell>
          <cell r="O30"/>
          <cell r="P30">
            <v>0</v>
          </cell>
          <cell r="Q30"/>
          <cell r="R30">
            <v>1.8924351487165554</v>
          </cell>
          <cell r="S30"/>
          <cell r="T30">
            <v>6.5377638945478127</v>
          </cell>
          <cell r="U30"/>
          <cell r="V30">
            <v>3.5655756258771336</v>
          </cell>
          <cell r="W30"/>
          <cell r="X30">
            <v>10.103339520424946</v>
          </cell>
          <cell r="Y30">
            <v>19.940875548915749</v>
          </cell>
          <cell r="Z30">
            <v>2.5663452397120734</v>
          </cell>
          <cell r="AA30"/>
          <cell r="AB30">
            <v>22.507220788627823</v>
          </cell>
          <cell r="AC30"/>
          <cell r="AD30">
            <v>13.403111654367933</v>
          </cell>
          <cell r="AE30"/>
          <cell r="AF30"/>
          <cell r="AG30">
            <v>8.986192222373127</v>
          </cell>
          <cell r="AH30">
            <v>6.081397980895467</v>
          </cell>
          <cell r="AI30">
            <v>1.485113253957475</v>
          </cell>
          <cell r="AJ30">
            <v>1.0958999200205231</v>
          </cell>
          <cell r="AK30">
            <v>0.99615193082529596</v>
          </cell>
          <cell r="AL30">
            <v>18.64475530807189</v>
          </cell>
          <cell r="AM30"/>
          <cell r="AN30">
            <v>-3.8624654805559349</v>
          </cell>
          <cell r="AO30"/>
          <cell r="AP30">
            <v>27.904537703532679</v>
          </cell>
          <cell r="AQ30"/>
          <cell r="AR30">
            <v>3313.3500000000004</v>
          </cell>
        </row>
        <row r="31">
          <cell r="A31">
            <v>1983</v>
          </cell>
          <cell r="B31">
            <v>5.9355769230769235</v>
          </cell>
          <cell r="C31"/>
          <cell r="D31">
            <v>4.0562217194570138</v>
          </cell>
          <cell r="E31"/>
          <cell r="F31">
            <v>9.9917986425339365</v>
          </cell>
          <cell r="G31"/>
          <cell r="H31">
            <v>4.7656391402714933</v>
          </cell>
          <cell r="I31"/>
          <cell r="J31">
            <v>1.4492364253393664</v>
          </cell>
          <cell r="K31"/>
          <cell r="L31">
            <v>0.53690610859728505</v>
          </cell>
          <cell r="M31"/>
          <cell r="N31">
            <v>0</v>
          </cell>
          <cell r="O31"/>
          <cell r="P31">
            <v>0</v>
          </cell>
          <cell r="Q31"/>
          <cell r="R31">
            <v>1.9861425339366512</v>
          </cell>
          <cell r="S31"/>
          <cell r="T31">
            <v>6.7517816742081447</v>
          </cell>
          <cell r="U31"/>
          <cell r="V31">
            <v>3.5776018099547517</v>
          </cell>
          <cell r="W31"/>
          <cell r="X31">
            <v>10.329383484162896</v>
          </cell>
          <cell r="Y31">
            <v>20.321182126696833</v>
          </cell>
          <cell r="Z31">
            <v>2.5398190045248872</v>
          </cell>
          <cell r="AA31"/>
          <cell r="AB31">
            <v>22.86100113122172</v>
          </cell>
          <cell r="AC31"/>
          <cell r="AD31">
            <v>13.56940045248869</v>
          </cell>
          <cell r="AE31"/>
          <cell r="AF31"/>
          <cell r="AG31">
            <v>8.1713235294117634</v>
          </cell>
          <cell r="AH31">
            <v>5.9104638009049779</v>
          </cell>
          <cell r="AI31">
            <v>1.047002262443439</v>
          </cell>
          <cell r="AJ31">
            <v>0.99830316742081437</v>
          </cell>
          <cell r="AK31">
            <v>0.85712669683258025</v>
          </cell>
          <cell r="AL31">
            <v>16.984219457013573</v>
          </cell>
          <cell r="AM31"/>
          <cell r="AN31">
            <v>-5.8767816742081447</v>
          </cell>
          <cell r="AO31"/>
          <cell r="AP31">
            <v>32.162556561085978</v>
          </cell>
          <cell r="AQ31"/>
          <cell r="AR31">
            <v>3536</v>
          </cell>
        </row>
        <row r="32">
          <cell r="A32">
            <v>1984</v>
          </cell>
          <cell r="B32">
            <v>5.7744972051124597</v>
          </cell>
          <cell r="C32"/>
          <cell r="D32">
            <v>3.8337627479157033</v>
          </cell>
          <cell r="E32"/>
          <cell r="F32">
            <v>9.6082599530281634</v>
          </cell>
          <cell r="G32"/>
          <cell r="H32">
            <v>4.4579437477447819</v>
          </cell>
          <cell r="I32"/>
          <cell r="J32">
            <v>1.4182455829382086</v>
          </cell>
          <cell r="K32"/>
          <cell r="L32">
            <v>0.50797951470876834</v>
          </cell>
          <cell r="M32"/>
          <cell r="N32">
            <v>0</v>
          </cell>
          <cell r="O32"/>
          <cell r="P32">
            <v>0</v>
          </cell>
          <cell r="Q32"/>
          <cell r="R32">
            <v>1.9262250976469768</v>
          </cell>
          <cell r="S32"/>
          <cell r="T32">
            <v>6.3841688453917573</v>
          </cell>
          <cell r="U32"/>
          <cell r="V32">
            <v>2.7634885767280513</v>
          </cell>
          <cell r="W32"/>
          <cell r="X32">
            <v>9.1476574221198099</v>
          </cell>
          <cell r="Y32">
            <v>18.75591737514797</v>
          </cell>
          <cell r="Z32">
            <v>2.8132964479923022</v>
          </cell>
          <cell r="AA32"/>
          <cell r="AB32">
            <v>21.569213823140274</v>
          </cell>
          <cell r="AC32"/>
          <cell r="AD32">
            <v>12.371748529756214</v>
          </cell>
          <cell r="AE32"/>
          <cell r="AF32"/>
          <cell r="AG32">
            <v>7.5563883595940924</v>
          </cell>
          <cell r="AH32">
            <v>6.0614178910785164</v>
          </cell>
          <cell r="AI32">
            <v>1.4406300050010443</v>
          </cell>
          <cell r="AJ32">
            <v>0.94604569308779674</v>
          </cell>
          <cell r="AK32">
            <v>0.87089075566415675</v>
          </cell>
          <cell r="AL32">
            <v>16.875372704425608</v>
          </cell>
          <cell r="AM32"/>
          <cell r="AN32">
            <v>-4.6938411187146665</v>
          </cell>
          <cell r="AO32"/>
          <cell r="AP32">
            <v>33.094886906759001</v>
          </cell>
          <cell r="AQ32"/>
          <cell r="AR32">
            <v>3949.1750000000002</v>
          </cell>
        </row>
        <row r="33">
          <cell r="A33">
            <v>1985</v>
          </cell>
          <cell r="B33">
            <v>5.9343864482283637</v>
          </cell>
          <cell r="C33"/>
          <cell r="D33">
            <v>3.8142610122798271</v>
          </cell>
          <cell r="E33"/>
          <cell r="F33">
            <v>9.7486474605081916</v>
          </cell>
          <cell r="G33"/>
          <cell r="H33">
            <v>4.3710793939216313</v>
          </cell>
          <cell r="I33"/>
          <cell r="J33">
            <v>1.5025819876322499</v>
          </cell>
          <cell r="K33"/>
          <cell r="L33">
            <v>0.53116848861404997</v>
          </cell>
          <cell r="M33"/>
          <cell r="N33">
            <v>0</v>
          </cell>
          <cell r="O33"/>
          <cell r="P33">
            <v>0</v>
          </cell>
          <cell r="Q33"/>
          <cell r="R33">
            <v>2.0337504762463001</v>
          </cell>
          <cell r="S33"/>
          <cell r="T33">
            <v>6.4048298701679318</v>
          </cell>
          <cell r="U33"/>
          <cell r="V33">
            <v>2.9987397790217174</v>
          </cell>
          <cell r="W33"/>
          <cell r="X33">
            <v>9.4035696491896488</v>
          </cell>
          <cell r="Y33">
            <v>19.15221710969784</v>
          </cell>
          <cell r="Z33">
            <v>3.0357375223469418</v>
          </cell>
          <cell r="AA33"/>
          <cell r="AB33">
            <v>22.187954632044782</v>
          </cell>
          <cell r="AC33"/>
          <cell r="AD33">
            <v>12.747387239529909</v>
          </cell>
          <cell r="AE33"/>
          <cell r="AF33"/>
          <cell r="AG33">
            <v>7.8434043550892412</v>
          </cell>
          <cell r="AH33">
            <v>6.2170041909674394</v>
          </cell>
          <cell r="AI33">
            <v>1.4379648896573958</v>
          </cell>
          <cell r="AJ33">
            <v>0.84386741303009871</v>
          </cell>
          <cell r="AK33">
            <v>0.86796987192638009</v>
          </cell>
          <cell r="AL33">
            <v>17.210210720670556</v>
          </cell>
          <cell r="AM33"/>
          <cell r="AN33">
            <v>-4.977743911374227</v>
          </cell>
          <cell r="AO33"/>
          <cell r="AP33">
            <v>35.339175287945842</v>
          </cell>
          <cell r="AQ33"/>
          <cell r="AR33">
            <v>4265.125</v>
          </cell>
        </row>
        <row r="34">
          <cell r="A34">
            <v>1986</v>
          </cell>
          <cell r="B34">
            <v>6.0498646782656724</v>
          </cell>
          <cell r="C34"/>
          <cell r="D34">
            <v>3.6385086992543494</v>
          </cell>
          <cell r="E34"/>
          <cell r="F34">
            <v>9.6883733775200227</v>
          </cell>
          <cell r="G34"/>
          <cell r="H34">
            <v>4.342380557856945</v>
          </cell>
          <cell r="I34"/>
          <cell r="J34">
            <v>1.5121789560894778</v>
          </cell>
          <cell r="K34"/>
          <cell r="L34">
            <v>0.55222314277823803</v>
          </cell>
          <cell r="M34"/>
          <cell r="N34">
            <v>0</v>
          </cell>
          <cell r="O34"/>
          <cell r="P34">
            <v>0</v>
          </cell>
          <cell r="Q34"/>
          <cell r="R34">
            <v>2.0644020988677161</v>
          </cell>
          <cell r="S34"/>
          <cell r="T34">
            <v>6.4067826567246602</v>
          </cell>
          <cell r="U34"/>
          <cell r="V34">
            <v>2.7806241369787368</v>
          </cell>
          <cell r="W34"/>
          <cell r="X34">
            <v>9.1874067937033974</v>
          </cell>
          <cell r="Y34">
            <v>18.875780171223418</v>
          </cell>
          <cell r="Z34">
            <v>3.0050704225352112</v>
          </cell>
          <cell r="AA34"/>
          <cell r="AB34">
            <v>21.880850593758634</v>
          </cell>
          <cell r="AC34"/>
          <cell r="AD34">
            <v>12.468997514498758</v>
          </cell>
          <cell r="AE34"/>
          <cell r="AF34"/>
          <cell r="AG34">
            <v>7.7096713615023473</v>
          </cell>
          <cell r="AH34">
            <v>6.2723225628279478</v>
          </cell>
          <cell r="AI34">
            <v>1.3950400441866888</v>
          </cell>
          <cell r="AJ34">
            <v>0.72729080364540177</v>
          </cell>
          <cell r="AK34">
            <v>0.88888152444076129</v>
          </cell>
          <cell r="AL34">
            <v>16.993206296603148</v>
          </cell>
          <cell r="AM34"/>
          <cell r="AN34">
            <v>-4.8876442971554832</v>
          </cell>
          <cell r="AO34"/>
          <cell r="AP34">
            <v>38.456183374758353</v>
          </cell>
          <cell r="AQ34"/>
          <cell r="AR34">
            <v>4526.25</v>
          </cell>
        </row>
        <row r="35">
          <cell r="A35">
            <v>1987</v>
          </cell>
          <cell r="B35">
            <v>5.9257076337398935</v>
          </cell>
          <cell r="C35"/>
          <cell r="D35">
            <v>3.3904334420521645</v>
          </cell>
          <cell r="E35"/>
          <cell r="F35">
            <v>9.3161410757920571</v>
          </cell>
          <cell r="G35"/>
          <cell r="H35">
            <v>4.3013224544586963</v>
          </cell>
          <cell r="I35"/>
          <cell r="J35">
            <v>1.5393957190649483</v>
          </cell>
          <cell r="K35"/>
          <cell r="L35">
            <v>0.57544073075834012</v>
          </cell>
          <cell r="M35"/>
          <cell r="N35">
            <v>0</v>
          </cell>
          <cell r="O35"/>
          <cell r="P35">
            <v>0</v>
          </cell>
          <cell r="Q35"/>
          <cell r="R35">
            <v>2.1148364498232883</v>
          </cell>
          <cell r="S35"/>
          <cell r="T35">
            <v>6.4161589042819838</v>
          </cell>
          <cell r="U35"/>
          <cell r="V35">
            <v>2.4193260830807639</v>
          </cell>
          <cell r="W35"/>
          <cell r="X35">
            <v>8.8354849873627472</v>
          </cell>
          <cell r="Y35">
            <v>18.151626063154804</v>
          </cell>
          <cell r="Z35">
            <v>2.9073233144211508</v>
          </cell>
          <cell r="AA35"/>
          <cell r="AB35">
            <v>21.058949377575956</v>
          </cell>
          <cell r="AC35"/>
          <cell r="AD35">
            <v>11.735467158872821</v>
          </cell>
          <cell r="AE35"/>
          <cell r="AF35"/>
          <cell r="AG35">
            <v>8.2337629649827484</v>
          </cell>
          <cell r="AH35">
            <v>6.3620022442922615</v>
          </cell>
          <cell r="AI35">
            <v>1.7603221713003263</v>
          </cell>
          <cell r="AJ35">
            <v>0.68077564418529046</v>
          </cell>
          <cell r="AK35">
            <v>0.88154541545625276</v>
          </cell>
          <cell r="AL35">
            <v>17.918408440216879</v>
          </cell>
          <cell r="AM35"/>
          <cell r="AN35">
            <v>-3.1405409373590745</v>
          </cell>
          <cell r="AO35"/>
          <cell r="AP35">
            <v>39.636990970394223</v>
          </cell>
          <cell r="AQ35"/>
          <cell r="AR35">
            <v>4767.6499999999996</v>
          </cell>
        </row>
        <row r="36">
          <cell r="A36">
            <v>1988</v>
          </cell>
          <cell r="B36">
            <v>5.661480378706055</v>
          </cell>
          <cell r="C36"/>
          <cell r="D36">
            <v>3.3764194179291822</v>
          </cell>
          <cell r="E36"/>
          <cell r="F36">
            <v>9.0378997966352372</v>
          </cell>
          <cell r="G36"/>
          <cell r="H36">
            <v>4.2192447285712893</v>
          </cell>
          <cell r="I36"/>
          <cell r="J36">
            <v>1.4966478870498487</v>
          </cell>
          <cell r="K36"/>
          <cell r="L36">
            <v>0.59281314767784676</v>
          </cell>
          <cell r="M36"/>
          <cell r="N36">
            <v>0</v>
          </cell>
          <cell r="O36"/>
          <cell r="P36">
            <v>0</v>
          </cell>
          <cell r="Q36"/>
          <cell r="R36">
            <v>2.0894610347276958</v>
          </cell>
          <cell r="S36"/>
          <cell r="T36">
            <v>6.3087057632989847</v>
          </cell>
          <cell r="U36"/>
          <cell r="V36">
            <v>2.4135018633661245</v>
          </cell>
          <cell r="W36"/>
          <cell r="X36">
            <v>8.7222076266651101</v>
          </cell>
          <cell r="Y36">
            <v>17.760107423300347</v>
          </cell>
          <cell r="Z36">
            <v>2.9541991417812419</v>
          </cell>
          <cell r="AA36"/>
          <cell r="AB36">
            <v>20.714306565081589</v>
          </cell>
          <cell r="AC36"/>
          <cell r="AD36">
            <v>11.451401660001364</v>
          </cell>
          <cell r="AE36"/>
          <cell r="AF36"/>
          <cell r="AG36">
            <v>7.807280263887673</v>
          </cell>
          <cell r="AH36">
            <v>6.5064074495723485</v>
          </cell>
          <cell r="AI36">
            <v>1.8391958821068199</v>
          </cell>
          <cell r="AJ36">
            <v>0.68554358719872333</v>
          </cell>
          <cell r="AK36">
            <v>0.8560196942717323</v>
          </cell>
          <cell r="AL36">
            <v>17.694446877037297</v>
          </cell>
          <cell r="AM36"/>
          <cell r="AN36">
            <v>-3.0198596880442907</v>
          </cell>
          <cell r="AO36"/>
          <cell r="AP36">
            <v>39.92597133432583</v>
          </cell>
          <cell r="AQ36"/>
          <cell r="AR36">
            <v>5138.55</v>
          </cell>
        </row>
        <row r="37">
          <cell r="A37">
            <v>1989</v>
          </cell>
          <cell r="B37">
            <v>5.4734795465081216</v>
          </cell>
          <cell r="C37"/>
          <cell r="D37">
            <v>3.3268913122729957</v>
          </cell>
          <cell r="E37"/>
          <cell r="F37">
            <v>8.8003708587811165</v>
          </cell>
          <cell r="G37"/>
          <cell r="H37">
            <v>4.1477674211362503</v>
          </cell>
          <cell r="I37"/>
          <cell r="J37">
            <v>1.4890160090374323</v>
          </cell>
          <cell r="K37"/>
          <cell r="L37">
            <v>0.62297074086242665</v>
          </cell>
          <cell r="M37"/>
          <cell r="N37">
            <v>0</v>
          </cell>
          <cell r="O37"/>
          <cell r="P37">
            <v>0</v>
          </cell>
          <cell r="Q37"/>
          <cell r="R37">
            <v>2.111986749899859</v>
          </cell>
          <cell r="S37"/>
          <cell r="T37">
            <v>6.2597541710361098</v>
          </cell>
          <cell r="U37"/>
          <cell r="V37">
            <v>2.4883724070265139</v>
          </cell>
          <cell r="W37"/>
          <cell r="X37">
            <v>8.7481265780626227</v>
          </cell>
          <cell r="Y37">
            <v>17.548497436843739</v>
          </cell>
          <cell r="Z37">
            <v>3.0421401792184057</v>
          </cell>
          <cell r="AA37"/>
          <cell r="AB37">
            <v>20.590637616062143</v>
          </cell>
          <cell r="AC37"/>
          <cell r="AD37">
            <v>11.288743265807629</v>
          </cell>
          <cell r="AE37"/>
          <cell r="AF37"/>
          <cell r="AG37">
            <v>8.0236917551431901</v>
          </cell>
          <cell r="AH37">
            <v>6.47051357640186</v>
          </cell>
          <cell r="AI37">
            <v>1.859532735938646</v>
          </cell>
          <cell r="AJ37">
            <v>0.6190461188098314</v>
          </cell>
          <cell r="AK37">
            <v>0.86991588166724398</v>
          </cell>
          <cell r="AL37">
            <v>17.84270006796077</v>
          </cell>
          <cell r="AM37"/>
          <cell r="AN37">
            <v>-2.7479375481013721</v>
          </cell>
          <cell r="AO37"/>
          <cell r="AP37">
            <v>39.439139103547909</v>
          </cell>
          <cell r="AQ37"/>
          <cell r="AR37">
            <v>5554.6750000000002</v>
          </cell>
        </row>
        <row r="38">
          <cell r="A38">
            <v>1990</v>
          </cell>
          <cell r="B38">
            <v>5.0882136045772413</v>
          </cell>
          <cell r="C38"/>
          <cell r="D38">
            <v>3.3979571943208309</v>
          </cell>
          <cell r="E38"/>
          <cell r="F38">
            <v>8.4861707988980726</v>
          </cell>
          <cell r="G38"/>
          <cell r="H38">
            <v>4.1787666878575971</v>
          </cell>
          <cell r="I38"/>
          <cell r="J38">
            <v>1.6241237550328458</v>
          </cell>
          <cell r="K38"/>
          <cell r="L38">
            <v>0.69680864589955505</v>
          </cell>
          <cell r="M38"/>
          <cell r="N38">
            <v>0</v>
          </cell>
          <cell r="O38"/>
          <cell r="P38">
            <v>0</v>
          </cell>
          <cell r="Q38"/>
          <cell r="R38">
            <v>2.3209324009324011</v>
          </cell>
          <cell r="S38"/>
          <cell r="T38">
            <v>6.4996990887899981</v>
          </cell>
          <cell r="U38"/>
          <cell r="V38">
            <v>3.1306124178851444</v>
          </cell>
          <cell r="W38"/>
          <cell r="X38">
            <v>9.6303115066751435</v>
          </cell>
          <cell r="Y38">
            <v>18.116482305573214</v>
          </cell>
          <cell r="Z38">
            <v>3.1251875397329947</v>
          </cell>
          <cell r="AA38"/>
          <cell r="AB38">
            <v>21.241669845306209</v>
          </cell>
          <cell r="AC38"/>
          <cell r="AD38">
            <v>11.616783216783215</v>
          </cell>
          <cell r="AE38"/>
          <cell r="AF38"/>
          <cell r="AG38">
            <v>7.9149650349650349</v>
          </cell>
          <cell r="AH38">
            <v>6.4428395846577668</v>
          </cell>
          <cell r="AI38">
            <v>1.5852002542911636</v>
          </cell>
          <cell r="AJ38">
            <v>0.59919474464929012</v>
          </cell>
          <cell r="AK38">
            <v>0.95232040686586206</v>
          </cell>
          <cell r="AL38">
            <v>17.494520025429118</v>
          </cell>
          <cell r="AM38"/>
          <cell r="AN38">
            <v>-3.7471498198770901</v>
          </cell>
          <cell r="AO38"/>
          <cell r="AP38">
            <v>40.882525958889595</v>
          </cell>
          <cell r="AQ38"/>
          <cell r="AR38">
            <v>5898.75</v>
          </cell>
        </row>
        <row r="39">
          <cell r="A39">
            <v>1991</v>
          </cell>
          <cell r="B39">
            <v>5.2469197093469333</v>
          </cell>
          <cell r="C39"/>
          <cell r="D39">
            <v>3.5051348434929248</v>
          </cell>
          <cell r="E39"/>
          <cell r="F39">
            <v>8.7520545528398586</v>
          </cell>
          <cell r="G39"/>
          <cell r="H39">
            <v>4.3780951638513583</v>
          </cell>
          <cell r="I39"/>
          <cell r="J39">
            <v>1.6747426423826657</v>
          </cell>
          <cell r="K39"/>
          <cell r="L39">
            <v>0.86216135266096905</v>
          </cell>
          <cell r="M39"/>
          <cell r="N39">
            <v>0</v>
          </cell>
          <cell r="O39"/>
          <cell r="P39">
            <v>0</v>
          </cell>
          <cell r="Q39"/>
          <cell r="R39">
            <v>2.5369039950436347</v>
          </cell>
          <cell r="S39"/>
          <cell r="T39">
            <v>6.9149991588949922</v>
          </cell>
          <cell r="U39"/>
          <cell r="V39">
            <v>2.8746261185670861</v>
          </cell>
          <cell r="W39"/>
          <cell r="X39">
            <v>9.7896252774620791</v>
          </cell>
          <cell r="Y39">
            <v>18.541679830301934</v>
          </cell>
          <cell r="Z39">
            <v>3.1912426608459463</v>
          </cell>
          <cell r="AA39"/>
          <cell r="AB39">
            <v>21.732922491147885</v>
          </cell>
          <cell r="AC39"/>
          <cell r="AD39">
            <v>11.626680671406945</v>
          </cell>
          <cell r="AE39"/>
          <cell r="AF39"/>
          <cell r="AG39">
            <v>7.6778855030423383</v>
          </cell>
          <cell r="AH39">
            <v>6.4993209615676548</v>
          </cell>
          <cell r="AI39">
            <v>1.6097683063427521</v>
          </cell>
          <cell r="AJ39">
            <v>0.69589335609103631</v>
          </cell>
          <cell r="AK39">
            <v>0.83138921826469891</v>
          </cell>
          <cell r="AL39">
            <v>17.31425734530848</v>
          </cell>
          <cell r="AM39"/>
          <cell r="AN39">
            <v>-4.4186651458394035</v>
          </cell>
          <cell r="AO39"/>
          <cell r="AP39">
            <v>44.131327263700776</v>
          </cell>
          <cell r="AQ39"/>
          <cell r="AR39">
            <v>6093.1750000000002</v>
          </cell>
        </row>
        <row r="40">
          <cell r="A40">
            <v>1992</v>
          </cell>
          <cell r="B40">
            <v>4.716181570231833</v>
          </cell>
          <cell r="C40"/>
          <cell r="D40">
            <v>3.6033820377946619</v>
          </cell>
          <cell r="E40"/>
          <cell r="F40">
            <v>8.3195636080264954</v>
          </cell>
          <cell r="G40"/>
          <cell r="H40">
            <v>4.4444496395869857</v>
          </cell>
          <cell r="I40"/>
          <cell r="J40">
            <v>1.8106838106370544</v>
          </cell>
          <cell r="K40"/>
          <cell r="L40">
            <v>1.0571127995324372</v>
          </cell>
          <cell r="M40"/>
          <cell r="N40">
            <v>0</v>
          </cell>
          <cell r="O40"/>
          <cell r="P40">
            <v>0</v>
          </cell>
          <cell r="Q40"/>
          <cell r="R40">
            <v>2.8677966101694916</v>
          </cell>
          <cell r="S40"/>
          <cell r="T40">
            <v>7.3122462497564769</v>
          </cell>
          <cell r="U40"/>
          <cell r="V40">
            <v>2.7930644847067989</v>
          </cell>
          <cell r="W40"/>
          <cell r="X40">
            <v>10.105310734463275</v>
          </cell>
          <cell r="Y40">
            <v>18.424874342489773</v>
          </cell>
          <cell r="Z40">
            <v>3.1068614845119811</v>
          </cell>
          <cell r="AA40"/>
          <cell r="AB40">
            <v>21.531735827001754</v>
          </cell>
          <cell r="AC40"/>
          <cell r="AD40">
            <v>11.112628092733292</v>
          </cell>
          <cell r="AE40"/>
          <cell r="AF40"/>
          <cell r="AG40">
            <v>7.4181024741866359</v>
          </cell>
          <cell r="AH40">
            <v>6.4475043834015198</v>
          </cell>
          <cell r="AI40">
            <v>1.5627508279758426</v>
          </cell>
          <cell r="AJ40">
            <v>0.71021235145139294</v>
          </cell>
          <cell r="AK40">
            <v>0.8683732709916252</v>
          </cell>
          <cell r="AL40">
            <v>17.006943308007013</v>
          </cell>
          <cell r="AM40"/>
          <cell r="AN40">
            <v>-4.5247925189947376</v>
          </cell>
          <cell r="AO40"/>
          <cell r="AP40">
            <v>46.752183908045978</v>
          </cell>
          <cell r="AQ40"/>
          <cell r="AR40">
            <v>6416.25</v>
          </cell>
        </row>
        <row r="41">
          <cell r="A41">
            <v>1993</v>
          </cell>
          <cell r="B41">
            <v>4.3161029175722199</v>
          </cell>
          <cell r="C41"/>
          <cell r="D41">
            <v>3.6503488762531693</v>
          </cell>
          <cell r="E41"/>
          <cell r="F41">
            <v>7.9664517938253896</v>
          </cell>
          <cell r="G41"/>
          <cell r="H41">
            <v>4.4571293627980948</v>
          </cell>
          <cell r="I41"/>
          <cell r="J41">
            <v>1.8877618416828712</v>
          </cell>
          <cell r="K41"/>
          <cell r="L41">
            <v>1.1183817750440017</v>
          </cell>
          <cell r="M41"/>
          <cell r="N41">
            <v>0</v>
          </cell>
          <cell r="O41"/>
          <cell r="P41">
            <v>0</v>
          </cell>
          <cell r="Q41"/>
          <cell r="R41">
            <v>3.0061436167268729</v>
          </cell>
          <cell r="S41"/>
          <cell r="T41">
            <v>7.4632729795249677</v>
          </cell>
          <cell r="U41"/>
          <cell r="V41">
            <v>2.4391154667857262</v>
          </cell>
          <cell r="W41"/>
          <cell r="X41">
            <v>9.9023884463106935</v>
          </cell>
          <cell r="Y41">
            <v>17.868840240136084</v>
          </cell>
          <cell r="Z41">
            <v>2.932892518071089</v>
          </cell>
          <cell r="AA41"/>
          <cell r="AB41">
            <v>20.801732758207173</v>
          </cell>
          <cell r="AC41"/>
          <cell r="AD41">
            <v>10.405567260611114</v>
          </cell>
          <cell r="AE41"/>
          <cell r="AF41"/>
          <cell r="AG41">
            <v>7.5225911672133812</v>
          </cell>
          <cell r="AH41">
            <v>6.3214532144214477</v>
          </cell>
          <cell r="AI41">
            <v>1.7345293399209631</v>
          </cell>
          <cell r="AJ41">
            <v>0.70929438809208423</v>
          </cell>
          <cell r="AK41">
            <v>0.74945482320036338</v>
          </cell>
          <cell r="AL41">
            <v>17.037322932848241</v>
          </cell>
          <cell r="AM41"/>
          <cell r="AN41">
            <v>-3.7644098253589302</v>
          </cell>
          <cell r="AO41"/>
          <cell r="AP41">
            <v>47.944504507163863</v>
          </cell>
          <cell r="AQ41"/>
          <cell r="AR41">
            <v>6775.3249999999998</v>
          </cell>
        </row>
        <row r="42">
          <cell r="A42">
            <v>1994</v>
          </cell>
          <cell r="B42">
            <v>3.9330068205410456</v>
          </cell>
          <cell r="C42"/>
          <cell r="D42">
            <v>3.6098566920027588</v>
          </cell>
          <cell r="E42"/>
          <cell r="F42">
            <v>7.5428635125438044</v>
          </cell>
          <cell r="G42"/>
          <cell r="H42">
            <v>4.4157673631189169</v>
          </cell>
          <cell r="I42"/>
          <cell r="J42">
            <v>1.9762569929704537</v>
          </cell>
          <cell r="K42"/>
          <cell r="L42">
            <v>1.1430362902944884</v>
          </cell>
          <cell r="M42"/>
          <cell r="N42">
            <v>0</v>
          </cell>
          <cell r="O42"/>
          <cell r="P42">
            <v>0</v>
          </cell>
          <cell r="Q42"/>
          <cell r="R42">
            <v>3.119293283264942</v>
          </cell>
          <cell r="S42"/>
          <cell r="T42">
            <v>7.5350606463838581</v>
          </cell>
          <cell r="U42"/>
          <cell r="V42">
            <v>2.4620829472540189</v>
          </cell>
          <cell r="W42"/>
          <cell r="X42">
            <v>9.9971435936378779</v>
          </cell>
          <cell r="Y42">
            <v>17.540007106181683</v>
          </cell>
          <cell r="Z42">
            <v>2.8275914920891472</v>
          </cell>
          <cell r="AA42"/>
          <cell r="AB42">
            <v>20.367598598270831</v>
          </cell>
          <cell r="AC42"/>
          <cell r="AD42">
            <v>10.004946459797823</v>
          </cell>
          <cell r="AE42"/>
          <cell r="AF42"/>
          <cell r="AG42">
            <v>7.5667597901586339</v>
          </cell>
          <cell r="AH42">
            <v>6.4300493949295312</v>
          </cell>
          <cell r="AI42">
            <v>1.9560810104711674</v>
          </cell>
          <cell r="AJ42">
            <v>0.76948800657670147</v>
          </cell>
          <cell r="AK42">
            <v>0.81408974689452984</v>
          </cell>
          <cell r="AL42">
            <v>17.536467949030563</v>
          </cell>
          <cell r="AM42"/>
          <cell r="AN42">
            <v>-2.8311306492402677</v>
          </cell>
          <cell r="AO42"/>
          <cell r="AP42">
            <v>47.835261988198162</v>
          </cell>
          <cell r="AQ42"/>
          <cell r="AR42">
            <v>7176.85</v>
          </cell>
        </row>
        <row r="43">
          <cell r="A43">
            <v>1995</v>
          </cell>
          <cell r="B43">
            <v>3.6183415614862922</v>
          </cell>
          <cell r="C43"/>
          <cell r="D43">
            <v>3.5870867047818078</v>
          </cell>
          <cell r="E43"/>
          <cell r="F43">
            <v>7.2054282662680986</v>
          </cell>
          <cell r="G43"/>
          <cell r="H43">
            <v>4.4081252046015935</v>
          </cell>
          <cell r="I43"/>
          <cell r="J43">
            <v>2.0750685312002961</v>
          </cell>
          <cell r="K43"/>
          <cell r="L43">
            <v>1.1781083735372018</v>
          </cell>
          <cell r="M43"/>
          <cell r="N43">
            <v>0</v>
          </cell>
          <cell r="O43"/>
          <cell r="P43">
            <v>0</v>
          </cell>
          <cell r="Q43"/>
          <cell r="R43">
            <v>3.2531769047374981</v>
          </cell>
          <cell r="S43"/>
          <cell r="T43">
            <v>7.6613021093390907</v>
          </cell>
          <cell r="U43"/>
          <cell r="V43">
            <v>2.1112569729876296</v>
          </cell>
          <cell r="W43"/>
          <cell r="X43">
            <v>9.7725590823267208</v>
          </cell>
          <cell r="Y43">
            <v>16.977987348594819</v>
          </cell>
          <cell r="Z43">
            <v>3.0703829480485552</v>
          </cell>
          <cell r="AA43"/>
          <cell r="AB43">
            <v>20.048370296643377</v>
          </cell>
          <cell r="AC43"/>
          <cell r="AD43">
            <v>9.3166852392557296</v>
          </cell>
          <cell r="AE43"/>
          <cell r="AF43"/>
          <cell r="AG43">
            <v>7.8070214306735402</v>
          </cell>
          <cell r="AH43">
            <v>6.4080127770594908</v>
          </cell>
          <cell r="AI43">
            <v>2.0766557435593898</v>
          </cell>
          <cell r="AJ43">
            <v>0.76032762708445623</v>
          </cell>
          <cell r="AK43">
            <v>0.82779737911559104</v>
          </cell>
          <cell r="AL43">
            <v>17.879814957492467</v>
          </cell>
          <cell r="AM43"/>
          <cell r="AN43">
            <v>-2.1685553391509074</v>
          </cell>
          <cell r="AO43"/>
          <cell r="AP43">
            <v>47.674277570374684</v>
          </cell>
          <cell r="AQ43"/>
          <cell r="AR43">
            <v>7560.4250000000002</v>
          </cell>
        </row>
        <row r="44">
          <cell r="A44">
            <v>1996</v>
          </cell>
          <cell r="B44">
            <v>3.3448639063300769</v>
          </cell>
          <cell r="C44"/>
          <cell r="D44">
            <v>3.35506346426539</v>
          </cell>
          <cell r="E44"/>
          <cell r="F44">
            <v>6.6999273705954669</v>
          </cell>
          <cell r="G44"/>
          <cell r="H44">
            <v>4.364693934658689</v>
          </cell>
          <cell r="I44"/>
          <cell r="J44">
            <v>2.154005778911062</v>
          </cell>
          <cell r="K44"/>
          <cell r="L44">
            <v>1.1569140992224567</v>
          </cell>
          <cell r="M44"/>
          <cell r="N44">
            <v>0</v>
          </cell>
          <cell r="O44"/>
          <cell r="P44">
            <v>0</v>
          </cell>
          <cell r="Q44"/>
          <cell r="R44">
            <v>3.310919878133519</v>
          </cell>
          <cell r="S44"/>
          <cell r="T44">
            <v>7.675613812792208</v>
          </cell>
          <cell r="U44"/>
          <cell r="V44">
            <v>2.2183095270285142</v>
          </cell>
          <cell r="W44"/>
          <cell r="X44">
            <v>9.8939233398207218</v>
          </cell>
          <cell r="Y44">
            <v>16.593850710416188</v>
          </cell>
          <cell r="Z44">
            <v>3.0316079395572437</v>
          </cell>
          <cell r="AA44"/>
          <cell r="AB44">
            <v>19.625458649973432</v>
          </cell>
          <cell r="AC44"/>
          <cell r="AD44">
            <v>8.9182368976239825</v>
          </cell>
          <cell r="AE44"/>
          <cell r="AF44"/>
          <cell r="AG44">
            <v>8.2554417031123748</v>
          </cell>
          <cell r="AH44">
            <v>6.4066554945244976</v>
          </cell>
          <cell r="AI44">
            <v>2.1609480180976131</v>
          </cell>
          <cell r="AJ44">
            <v>0.67930816562019547</v>
          </cell>
          <cell r="AK44">
            <v>0.77199711997686016</v>
          </cell>
          <cell r="AL44">
            <v>18.27435050133154</v>
          </cell>
          <cell r="AM44"/>
          <cell r="AN44">
            <v>-1.3511081486418905</v>
          </cell>
          <cell r="AO44"/>
          <cell r="AP44">
            <v>46.961644757320322</v>
          </cell>
          <cell r="AQ44"/>
          <cell r="AR44">
            <v>7951.3249999999998</v>
          </cell>
        </row>
        <row r="45">
          <cell r="A45">
            <v>1997</v>
          </cell>
          <cell r="B45">
            <v>3.2146869758402086</v>
          </cell>
          <cell r="C45"/>
          <cell r="D45">
            <v>3.2583384855683191</v>
          </cell>
          <cell r="E45"/>
          <cell r="F45">
            <v>6.4730254614085281</v>
          </cell>
          <cell r="G45"/>
          <cell r="H45">
            <v>4.2870066057075915</v>
          </cell>
          <cell r="I45"/>
          <cell r="J45">
            <v>2.2179676429782189</v>
          </cell>
          <cell r="K45"/>
          <cell r="L45">
            <v>1.1306557488588664</v>
          </cell>
          <cell r="M45"/>
          <cell r="N45">
            <v>0</v>
          </cell>
          <cell r="O45"/>
          <cell r="P45">
            <v>0</v>
          </cell>
          <cell r="Q45"/>
          <cell r="R45">
            <v>3.3486233918370849</v>
          </cell>
          <cell r="S45"/>
          <cell r="T45">
            <v>7.6356299975446769</v>
          </cell>
          <cell r="U45"/>
          <cell r="V45">
            <v>1.9501303096369973</v>
          </cell>
          <cell r="W45"/>
          <cell r="X45">
            <v>9.5857603071816744</v>
          </cell>
          <cell r="Y45">
            <v>16.058785768590202</v>
          </cell>
          <cell r="Z45">
            <v>2.8870344129854075</v>
          </cell>
          <cell r="AA45"/>
          <cell r="AB45">
            <v>18.945820181575609</v>
          </cell>
          <cell r="AC45"/>
          <cell r="AD45">
            <v>8.4231557710455256</v>
          </cell>
          <cell r="AE45"/>
          <cell r="AF45"/>
          <cell r="AG45">
            <v>8.7263497623069401</v>
          </cell>
          <cell r="AH45">
            <v>6.3823145713093972</v>
          </cell>
          <cell r="AI45">
            <v>2.1570519552361991</v>
          </cell>
          <cell r="AJ45">
            <v>0.67357509887853839</v>
          </cell>
          <cell r="AK45">
            <v>0.74757795652006687</v>
          </cell>
          <cell r="AL45">
            <v>18.686869344251143</v>
          </cell>
          <cell r="AM45"/>
          <cell r="AN45">
            <v>-0.25895083732446672</v>
          </cell>
          <cell r="AO45"/>
          <cell r="AP45">
            <v>44.637709626938751</v>
          </cell>
          <cell r="AQ45"/>
          <cell r="AR45">
            <v>8451.0249999999996</v>
          </cell>
        </row>
        <row r="46">
          <cell r="A46">
            <v>1998</v>
          </cell>
          <cell r="B46">
            <v>3.0260446992430694</v>
          </cell>
          <cell r="C46"/>
          <cell r="D46">
            <v>3.1547565727594393</v>
          </cell>
          <cell r="E46"/>
          <cell r="F46">
            <v>6.1808012720025092</v>
          </cell>
          <cell r="G46"/>
          <cell r="H46">
            <v>4.2114816141890987</v>
          </cell>
          <cell r="I46"/>
          <cell r="J46">
            <v>2.1300779325480366</v>
          </cell>
          <cell r="K46"/>
          <cell r="L46">
            <v>1.1335378689479105</v>
          </cell>
          <cell r="M46"/>
          <cell r="N46">
            <v>5.5986025887938375E-5</v>
          </cell>
          <cell r="O46"/>
          <cell r="P46">
            <v>0</v>
          </cell>
          <cell r="Q46"/>
          <cell r="R46">
            <v>3.2636717875218344</v>
          </cell>
          <cell r="S46"/>
          <cell r="T46">
            <v>7.4751534017109336</v>
          </cell>
          <cell r="U46"/>
          <cell r="V46">
            <v>2.1471088816231476</v>
          </cell>
          <cell r="W46"/>
          <cell r="X46">
            <v>9.6222622833340807</v>
          </cell>
          <cell r="Y46">
            <v>15.803063555336591</v>
          </cell>
          <cell r="Z46">
            <v>2.6998477180095852</v>
          </cell>
          <cell r="AA46"/>
          <cell r="AB46">
            <v>18.502911273346175</v>
          </cell>
          <cell r="AC46"/>
          <cell r="AD46">
            <v>8.3279101536256572</v>
          </cell>
          <cell r="AE46"/>
          <cell r="AF46"/>
          <cell r="AG46">
            <v>9.2778474492766616</v>
          </cell>
          <cell r="AH46">
            <v>6.4029090339051384</v>
          </cell>
          <cell r="AI46">
            <v>2.1126550812917095</v>
          </cell>
          <cell r="AJ46">
            <v>0.64577641420701404</v>
          </cell>
          <cell r="AK46">
            <v>0.83935369731715015</v>
          </cell>
          <cell r="AL46">
            <v>19.278541675997673</v>
          </cell>
          <cell r="AM46"/>
          <cell r="AN46">
            <v>0.77563040265149807</v>
          </cell>
          <cell r="AO46"/>
          <cell r="AP46">
            <v>41.665908989116325</v>
          </cell>
          <cell r="AQ46"/>
          <cell r="AR46">
            <v>8930.7999999999993</v>
          </cell>
        </row>
        <row r="47">
          <cell r="A47">
            <v>1999</v>
          </cell>
          <cell r="B47">
            <v>2.9058427944143363</v>
          </cell>
          <cell r="C47"/>
          <cell r="D47">
            <v>3.1293431965926919</v>
          </cell>
          <cell r="E47"/>
          <cell r="F47">
            <v>6.0351859910070287</v>
          </cell>
          <cell r="G47"/>
          <cell r="H47">
            <v>4.0823450294711021</v>
          </cell>
          <cell r="I47"/>
          <cell r="J47">
            <v>1.9799728364782361</v>
          </cell>
          <cell r="K47"/>
          <cell r="L47">
            <v>1.1397286285058745</v>
          </cell>
          <cell r="M47"/>
          <cell r="N47">
            <v>5.960151377296042E-3</v>
          </cell>
          <cell r="O47"/>
          <cell r="P47">
            <v>0</v>
          </cell>
          <cell r="Q47"/>
          <cell r="R47">
            <v>3.1256616163614068</v>
          </cell>
          <cell r="S47"/>
          <cell r="T47">
            <v>7.2080066458325085</v>
          </cell>
          <cell r="U47"/>
          <cell r="V47">
            <v>2.2857655234252423</v>
          </cell>
          <cell r="W47"/>
          <cell r="X47">
            <v>9.4937721692577508</v>
          </cell>
          <cell r="Y47">
            <v>15.528958160264777</v>
          </cell>
          <cell r="Z47">
            <v>2.4236718224613316</v>
          </cell>
          <cell r="AA47"/>
          <cell r="AB47">
            <v>17.952629982726112</v>
          </cell>
          <cell r="AC47"/>
          <cell r="AD47">
            <v>8.3209515144322701</v>
          </cell>
          <cell r="AE47"/>
          <cell r="AF47"/>
          <cell r="AG47">
            <v>9.2775821828395113</v>
          </cell>
          <cell r="AH47">
            <v>6.4541899073011848</v>
          </cell>
          <cell r="AI47">
            <v>1.9481783298389967</v>
          </cell>
          <cell r="AJ47">
            <v>0.74279309571844876</v>
          </cell>
          <cell r="AK47">
            <v>0.85493888207603153</v>
          </cell>
          <cell r="AL47">
            <v>19.277682397774175</v>
          </cell>
          <cell r="AM47"/>
          <cell r="AN47">
            <v>1.3250524150480625</v>
          </cell>
          <cell r="AO47"/>
          <cell r="AP47">
            <v>38.317581127945459</v>
          </cell>
          <cell r="AQ47"/>
          <cell r="AR47">
            <v>9479.625</v>
          </cell>
        </row>
        <row r="48">
          <cell r="A48">
            <v>2000</v>
          </cell>
          <cell r="B48">
            <v>2.915516589528099</v>
          </cell>
          <cell r="C48"/>
          <cell r="D48">
            <v>3.1596187633283335</v>
          </cell>
          <cell r="E48"/>
          <cell r="F48">
            <v>6.0751353528564325</v>
          </cell>
          <cell r="G48"/>
          <cell r="H48">
            <v>4.0134920419192301</v>
          </cell>
          <cell r="I48"/>
          <cell r="J48">
            <v>1.9186869722721238</v>
          </cell>
          <cell r="K48"/>
          <cell r="L48">
            <v>1.1655641576246099</v>
          </cell>
          <cell r="M48"/>
          <cell r="N48">
            <v>1.2058821349055926E-2</v>
          </cell>
          <cell r="O48"/>
          <cell r="P48">
            <v>0</v>
          </cell>
          <cell r="Q48"/>
          <cell r="R48">
            <v>3.0963099512457899</v>
          </cell>
          <cell r="S48"/>
          <cell r="T48">
            <v>7.1098019931650214</v>
          </cell>
          <cell r="U48"/>
          <cell r="V48">
            <v>2.2938546961448827</v>
          </cell>
          <cell r="W48"/>
          <cell r="X48">
            <v>9.4036566893099049</v>
          </cell>
          <cell r="Y48">
            <v>15.478792042166337</v>
          </cell>
          <cell r="Z48">
            <v>2.2036902958612048</v>
          </cell>
          <cell r="AA48"/>
          <cell r="AB48">
            <v>17.68248233802754</v>
          </cell>
          <cell r="AC48"/>
          <cell r="AD48">
            <v>8.3689900490013152</v>
          </cell>
          <cell r="AE48"/>
          <cell r="AF48"/>
          <cell r="AG48">
            <v>9.9283834507503403</v>
          </cell>
          <cell r="AH48">
            <v>6.452971832273656</v>
          </cell>
          <cell r="AI48">
            <v>2.0489024742823392</v>
          </cell>
          <cell r="AJ48">
            <v>0.68068092803502978</v>
          </cell>
          <cell r="AK48">
            <v>0.90661579557332594</v>
          </cell>
          <cell r="AL48">
            <v>20.01755448091469</v>
          </cell>
          <cell r="AM48"/>
          <cell r="AN48">
            <v>2.3350721428871486</v>
          </cell>
          <cell r="AO48"/>
          <cell r="AP48">
            <v>33.703456779751065</v>
          </cell>
          <cell r="AQ48"/>
          <cell r="AR48">
            <v>10117.075000000001</v>
          </cell>
        </row>
        <row r="49">
          <cell r="A49">
            <v>2001</v>
          </cell>
          <cell r="B49">
            <v>2.9078757045239163</v>
          </cell>
          <cell r="C49"/>
          <cell r="D49">
            <v>3.2583598754480096</v>
          </cell>
          <cell r="E49"/>
          <cell r="F49">
            <v>6.1662355799719251</v>
          </cell>
          <cell r="G49"/>
          <cell r="H49">
            <v>4.0792249465001218</v>
          </cell>
          <cell r="I49"/>
          <cell r="J49">
            <v>2.0336936410556046</v>
          </cell>
          <cell r="K49"/>
          <cell r="L49">
            <v>1.2291219844713783</v>
          </cell>
          <cell r="M49"/>
          <cell r="N49">
            <v>3.5142472371261835E-2</v>
          </cell>
          <cell r="O49"/>
          <cell r="P49">
            <v>0</v>
          </cell>
          <cell r="Q49"/>
          <cell r="R49">
            <v>3.2979580978982446</v>
          </cell>
          <cell r="S49"/>
          <cell r="T49">
            <v>7.3771830443983664</v>
          </cell>
          <cell r="U49"/>
          <cell r="V49">
            <v>2.1959152457431683</v>
          </cell>
          <cell r="W49"/>
          <cell r="X49">
            <v>9.5730982901415338</v>
          </cell>
          <cell r="Y49">
            <v>15.739333870113462</v>
          </cell>
          <cell r="Z49">
            <v>1.9586964318372369</v>
          </cell>
          <cell r="AA49"/>
          <cell r="AB49">
            <v>17.698030301950695</v>
          </cell>
          <cell r="AC49"/>
          <cell r="AD49">
            <v>8.3621508257150943</v>
          </cell>
          <cell r="AE49"/>
          <cell r="AF49"/>
          <cell r="AG49">
            <v>9.4467506988829744</v>
          </cell>
          <cell r="AH49">
            <v>6.593056535298043</v>
          </cell>
          <cell r="AI49">
            <v>1.4352930558227579</v>
          </cell>
          <cell r="AJ49">
            <v>0.62923931605661365</v>
          </cell>
          <cell r="AK49">
            <v>0.81200107356025431</v>
          </cell>
          <cell r="AL49">
            <v>18.916340679620642</v>
          </cell>
          <cell r="AM49"/>
          <cell r="AN49">
            <v>1.2183103776699475</v>
          </cell>
          <cell r="AO49"/>
          <cell r="AP49">
            <v>31.538112576568356</v>
          </cell>
          <cell r="AQ49"/>
          <cell r="AR49">
            <v>10525.725</v>
          </cell>
        </row>
        <row r="50">
          <cell r="A50">
            <v>2002</v>
          </cell>
          <cell r="B50">
            <v>3.2224215350163337</v>
          </cell>
          <cell r="C50"/>
          <cell r="D50">
            <v>3.5552908312266971</v>
          </cell>
          <cell r="E50"/>
          <cell r="F50">
            <v>6.7777123662430316</v>
          </cell>
          <cell r="G50"/>
          <cell r="H50">
            <v>4.1746995879073312</v>
          </cell>
          <cell r="I50"/>
          <cell r="J50">
            <v>2.1027022659325185</v>
          </cell>
          <cell r="K50"/>
          <cell r="L50">
            <v>1.3622098325079937</v>
          </cell>
          <cell r="M50"/>
          <cell r="N50">
            <v>3.4001685308954067E-2</v>
          </cell>
          <cell r="O50"/>
          <cell r="P50">
            <v>0</v>
          </cell>
          <cell r="Q50"/>
          <cell r="R50">
            <v>3.4989137837494666</v>
          </cell>
          <cell r="S50"/>
          <cell r="T50">
            <v>7.6736133716567974</v>
          </cell>
          <cell r="U50"/>
          <cell r="V50">
            <v>2.5397744456372418</v>
          </cell>
          <cell r="W50"/>
          <cell r="X50">
            <v>10.21338781729404</v>
          </cell>
          <cell r="Y50">
            <v>16.991100183537071</v>
          </cell>
          <cell r="Z50">
            <v>1.5786404404889705</v>
          </cell>
          <cell r="AA50"/>
          <cell r="AB50">
            <v>18.569740624026039</v>
          </cell>
          <cell r="AC50"/>
          <cell r="AD50">
            <v>9.3174868118802721</v>
          </cell>
          <cell r="AE50"/>
          <cell r="AF50"/>
          <cell r="AG50">
            <v>7.9264466530456765</v>
          </cell>
          <cell r="AH50">
            <v>6.4712170008426551</v>
          </cell>
          <cell r="AI50">
            <v>1.3671226235412268</v>
          </cell>
          <cell r="AJ50">
            <v>0.61861458369405875</v>
          </cell>
          <cell r="AK50">
            <v>0.72951253015664075</v>
          </cell>
          <cell r="AL50">
            <v>17.112913391280259</v>
          </cell>
          <cell r="AM50"/>
          <cell r="AN50">
            <v>-1.4568272327457843</v>
          </cell>
          <cell r="AO50"/>
          <cell r="AP50">
            <v>32.694319585367829</v>
          </cell>
          <cell r="AQ50"/>
          <cell r="AR50">
            <v>10828.875</v>
          </cell>
        </row>
        <row r="51">
          <cell r="A51">
            <v>2003</v>
          </cell>
          <cell r="B51">
            <v>3.5903092097971849</v>
          </cell>
          <cell r="C51"/>
          <cell r="D51">
            <v>3.7184705751967195</v>
          </cell>
          <cell r="E51"/>
          <cell r="F51">
            <v>7.3087797849939049</v>
          </cell>
          <cell r="G51"/>
          <cell r="H51">
            <v>4.1711448520447743</v>
          </cell>
          <cell r="I51"/>
          <cell r="J51">
            <v>2.1785126897927518</v>
          </cell>
          <cell r="K51"/>
          <cell r="L51">
            <v>1.4247412168901696</v>
          </cell>
          <cell r="M51"/>
          <cell r="N51">
            <v>3.8612434888617986E-2</v>
          </cell>
          <cell r="O51"/>
          <cell r="P51">
            <v>0</v>
          </cell>
          <cell r="Q51"/>
          <cell r="R51">
            <v>3.6418663415715398</v>
          </cell>
          <cell r="S51"/>
          <cell r="T51">
            <v>7.8130111936163136</v>
          </cell>
          <cell r="U51"/>
          <cell r="V51">
            <v>2.6711913997561791</v>
          </cell>
          <cell r="W51"/>
          <cell r="X51">
            <v>10.484202593372494</v>
          </cell>
          <cell r="Y51">
            <v>17.7929823783664</v>
          </cell>
          <cell r="Z51">
            <v>1.3571805386235176</v>
          </cell>
          <cell r="AA51"/>
          <cell r="AB51">
            <v>19.150162916989913</v>
          </cell>
          <cell r="AC51"/>
          <cell r="AD51">
            <v>9.9799711847500827</v>
          </cell>
          <cell r="AE51"/>
          <cell r="AF51"/>
          <cell r="AG51">
            <v>7.0371184750083113</v>
          </cell>
          <cell r="AH51">
            <v>6.3214274631497283</v>
          </cell>
          <cell r="AI51">
            <v>1.1683741549373821</v>
          </cell>
          <cell r="AJ51">
            <v>0.59868336473456718</v>
          </cell>
          <cell r="AK51">
            <v>0.67680372381691389</v>
          </cell>
          <cell r="AL51">
            <v>15.802407181646903</v>
          </cell>
          <cell r="AM51"/>
          <cell r="AN51">
            <v>-3.3477557353430103</v>
          </cell>
          <cell r="AO51"/>
          <cell r="AP51">
            <v>34.697488640141863</v>
          </cell>
          <cell r="AQ51"/>
          <cell r="AR51">
            <v>11278.75</v>
          </cell>
        </row>
        <row r="52">
          <cell r="A52">
            <v>2004</v>
          </cell>
          <cell r="B52">
            <v>3.7748666180318704</v>
          </cell>
          <cell r="C52"/>
          <cell r="D52">
            <v>3.6663819244830478</v>
          </cell>
          <cell r="E52"/>
          <cell r="F52">
            <v>7.4412485425149182</v>
          </cell>
          <cell r="G52"/>
          <cell r="H52">
            <v>4.0864618601354703</v>
          </cell>
          <cell r="I52"/>
          <cell r="J52">
            <v>2.2022002049312359</v>
          </cell>
          <cell r="K52"/>
          <cell r="L52">
            <v>1.4651211609167452</v>
          </cell>
          <cell r="M52"/>
          <cell r="N52">
            <v>3.8300941311934032E-2</v>
          </cell>
          <cell r="O52"/>
          <cell r="P52">
            <v>0</v>
          </cell>
          <cell r="Q52"/>
          <cell r="R52">
            <v>3.7056223071599148</v>
          </cell>
          <cell r="S52"/>
          <cell r="T52">
            <v>7.7920841672953864</v>
          </cell>
          <cell r="U52"/>
          <cell r="V52">
            <v>2.4963035476381985</v>
          </cell>
          <cell r="W52"/>
          <cell r="X52">
            <v>10.288387714933585</v>
          </cell>
          <cell r="Y52">
            <v>17.729636257448504</v>
          </cell>
          <cell r="Z52">
            <v>1.3322193055200495</v>
          </cell>
          <cell r="AA52"/>
          <cell r="AB52">
            <v>19.061855562968553</v>
          </cell>
          <cell r="AC52"/>
          <cell r="AD52">
            <v>9.9375520901531171</v>
          </cell>
          <cell r="AE52"/>
          <cell r="AF52"/>
          <cell r="AG52">
            <v>6.7253942224356056</v>
          </cell>
          <cell r="AH52">
            <v>6.0972820631130018</v>
          </cell>
          <cell r="AI52">
            <v>1.5743623957417536</v>
          </cell>
          <cell r="AJ52">
            <v>0.58074934997724148</v>
          </cell>
          <cell r="AK52">
            <v>0.65280367130360084</v>
          </cell>
          <cell r="AL52">
            <v>15.630591702571204</v>
          </cell>
          <cell r="AM52"/>
          <cell r="AN52">
            <v>-3.4312638603973498</v>
          </cell>
          <cell r="AO52"/>
          <cell r="AP52">
            <v>35.711608128246219</v>
          </cell>
          <cell r="AQ52"/>
          <cell r="AR52">
            <v>12028.424999999999</v>
          </cell>
        </row>
        <row r="53">
          <cell r="A53">
            <v>2005</v>
          </cell>
          <cell r="B53">
            <v>3.8442750945291841</v>
          </cell>
          <cell r="C53"/>
          <cell r="D53">
            <v>3.6989084848461244</v>
          </cell>
          <cell r="E53"/>
          <cell r="F53">
            <v>7.5431835793753077</v>
          </cell>
          <cell r="G53"/>
          <cell r="H53">
            <v>4.0398288155327711</v>
          </cell>
          <cell r="I53"/>
          <cell r="J53">
            <v>2.2923297987920512</v>
          </cell>
          <cell r="K53"/>
          <cell r="L53">
            <v>1.4152703086850027</v>
          </cell>
          <cell r="M53"/>
          <cell r="N53">
            <v>3.9945638417595075E-2</v>
          </cell>
          <cell r="O53"/>
          <cell r="P53">
            <v>0</v>
          </cell>
          <cell r="Q53"/>
          <cell r="R53">
            <v>3.7475457458946488</v>
          </cell>
          <cell r="S53"/>
          <cell r="T53">
            <v>7.7873745614274199</v>
          </cell>
          <cell r="U53"/>
          <cell r="V53">
            <v>2.4886000334892278</v>
          </cell>
          <cell r="W53"/>
          <cell r="X53">
            <v>10.275974594916647</v>
          </cell>
          <cell r="Y53">
            <v>17.819158174291953</v>
          </cell>
          <cell r="Z53">
            <v>1.4329183524857962</v>
          </cell>
          <cell r="AA53"/>
          <cell r="AB53">
            <v>19.252076526777749</v>
          </cell>
          <cell r="AC53"/>
          <cell r="AD53">
            <v>10.031783612864535</v>
          </cell>
          <cell r="AE53"/>
          <cell r="AF53"/>
          <cell r="AG53">
            <v>7.221383260838242</v>
          </cell>
          <cell r="AH53">
            <v>6.1847982274074269</v>
          </cell>
          <cell r="AI53">
            <v>2.1673137356453878</v>
          </cell>
          <cell r="AJ53">
            <v>0.56927012955657919</v>
          </cell>
          <cell r="AK53">
            <v>0.62997130051129413</v>
          </cell>
          <cell r="AL53">
            <v>16.77273665395893</v>
          </cell>
          <cell r="AM53"/>
          <cell r="AN53">
            <v>-2.479339872818819</v>
          </cell>
          <cell r="AO53"/>
          <cell r="AP53">
            <v>35.765030237656688</v>
          </cell>
          <cell r="AQ53"/>
          <cell r="AR53">
            <v>12839.95</v>
          </cell>
        </row>
        <row r="54">
          <cell r="A54">
            <v>2006</v>
          </cell>
          <cell r="B54">
            <v>3.8129832988065342</v>
          </cell>
          <cell r="C54"/>
          <cell r="D54">
            <v>3.6420481419693105</v>
          </cell>
          <cell r="E54"/>
          <cell r="F54">
            <v>7.4550314407758442</v>
          </cell>
          <cell r="G54"/>
          <cell r="H54">
            <v>3.9885676572497109</v>
          </cell>
          <cell r="I54"/>
          <cell r="J54">
            <v>2.3823784992758541</v>
          </cell>
          <cell r="K54"/>
          <cell r="L54">
            <v>1.3245458045355381</v>
          </cell>
          <cell r="M54"/>
          <cell r="N54">
            <v>3.9972867435422658E-2</v>
          </cell>
          <cell r="O54"/>
          <cell r="P54">
            <v>0</v>
          </cell>
          <cell r="Q54"/>
          <cell r="R54">
            <v>3.7468971712468151</v>
          </cell>
          <cell r="S54"/>
          <cell r="T54">
            <v>7.7354648284965259</v>
          </cell>
          <cell r="U54"/>
          <cell r="V54">
            <v>2.6176105010358048</v>
          </cell>
          <cell r="W54"/>
          <cell r="X54">
            <v>10.353075329532331</v>
          </cell>
          <cell r="Y54">
            <v>17.808106770308175</v>
          </cell>
          <cell r="Z54">
            <v>1.6617082515995381</v>
          </cell>
          <cell r="AA54"/>
          <cell r="AB54">
            <v>19.469815021907714</v>
          </cell>
          <cell r="AC54"/>
          <cell r="AD54">
            <v>10.07264194181165</v>
          </cell>
          <cell r="AE54"/>
          <cell r="AF54"/>
          <cell r="AG54">
            <v>7.6551084385942394</v>
          </cell>
          <cell r="AH54">
            <v>6.1438465910132551</v>
          </cell>
          <cell r="AI54">
            <v>2.5953031330778962</v>
          </cell>
          <cell r="AJ54">
            <v>0.54236529964984326</v>
          </cell>
          <cell r="AK54">
            <v>0.7132491246081375</v>
          </cell>
          <cell r="AL54">
            <v>17.649872586943371</v>
          </cell>
          <cell r="AM54"/>
          <cell r="AN54">
            <v>-1.8199424349643432</v>
          </cell>
          <cell r="AO54"/>
          <cell r="AP54">
            <v>35.411458008689749</v>
          </cell>
          <cell r="AQ54"/>
          <cell r="AR54">
            <v>13636.75</v>
          </cell>
        </row>
        <row r="55">
          <cell r="A55">
            <v>2007</v>
          </cell>
          <cell r="B55">
            <v>3.8298052305514538</v>
          </cell>
          <cell r="C55"/>
          <cell r="D55">
            <v>3.4513041426736453</v>
          </cell>
          <cell r="E55"/>
          <cell r="F55">
            <v>7.2811093732251004</v>
          </cell>
          <cell r="G55"/>
          <cell r="H55">
            <v>4.0645002315563206</v>
          </cell>
          <cell r="I55"/>
          <cell r="J55">
            <v>2.5918579554887584</v>
          </cell>
          <cell r="K55"/>
          <cell r="L55">
            <v>1.3325340999449506</v>
          </cell>
          <cell r="M55"/>
          <cell r="N55">
            <v>4.1942276941359456E-2</v>
          </cell>
          <cell r="O55"/>
          <cell r="P55">
            <v>0</v>
          </cell>
          <cell r="Q55"/>
          <cell r="R55">
            <v>3.966334332375069</v>
          </cell>
          <cell r="S55"/>
          <cell r="T55">
            <v>8.0308345639313892</v>
          </cell>
          <cell r="U55"/>
          <cell r="V55">
            <v>2.1051248219637735</v>
          </cell>
          <cell r="W55"/>
          <cell r="X55">
            <v>10.135959385895163</v>
          </cell>
          <cell r="Y55">
            <v>17.417068759120262</v>
          </cell>
          <cell r="Z55">
            <v>1.657481890548133</v>
          </cell>
          <cell r="AA55"/>
          <cell r="AB55">
            <v>19.074550649668396</v>
          </cell>
          <cell r="AC55"/>
          <cell r="AD55">
            <v>9.386234195188873</v>
          </cell>
          <cell r="AE55"/>
          <cell r="AF55"/>
          <cell r="AG55">
            <v>8.1331108062528941</v>
          </cell>
          <cell r="AH55">
            <v>6.078882937357462</v>
          </cell>
          <cell r="AI55">
            <v>2.5881390735999581</v>
          </cell>
          <cell r="AJ55">
            <v>0.45485700304955307</v>
          </cell>
          <cell r="AK55">
            <v>0.69619985494962688</v>
          </cell>
          <cell r="AL55">
            <v>17.951189675209495</v>
          </cell>
          <cell r="AM55"/>
          <cell r="AN55">
            <v>-1.123360974458901</v>
          </cell>
          <cell r="AO55"/>
          <cell r="AP55">
            <v>35.197462492245045</v>
          </cell>
          <cell r="AQ55"/>
          <cell r="AR55">
            <v>14305.375</v>
          </cell>
        </row>
        <row r="56">
          <cell r="A56">
            <v>2008</v>
          </cell>
          <cell r="B56">
            <v>4.1390254163547979</v>
          </cell>
          <cell r="C56"/>
          <cell r="D56">
            <v>3.5308846810832915</v>
          </cell>
          <cell r="E56"/>
          <cell r="F56">
            <v>7.6699100974380885</v>
          </cell>
          <cell r="G56"/>
          <cell r="H56">
            <v>4.1368357204285449</v>
          </cell>
          <cell r="I56"/>
          <cell r="J56">
            <v>2.6074750406766429</v>
          </cell>
          <cell r="K56"/>
          <cell r="L56">
            <v>1.3613015174119685</v>
          </cell>
          <cell r="M56"/>
          <cell r="N56">
            <v>4.663241324428119E-2</v>
          </cell>
          <cell r="O56"/>
          <cell r="P56">
            <v>0</v>
          </cell>
          <cell r="Q56"/>
          <cell r="R56">
            <v>4.0154089713328922</v>
          </cell>
          <cell r="S56"/>
          <cell r="T56">
            <v>8.1522446917614371</v>
          </cell>
          <cell r="U56"/>
          <cell r="V56">
            <v>2.6266213633898388</v>
          </cell>
          <cell r="W56"/>
          <cell r="X56">
            <v>10.778866055151276</v>
          </cell>
          <cell r="Y56">
            <v>18.448776152589367</v>
          </cell>
          <cell r="Z56">
            <v>1.7082128803456207</v>
          </cell>
          <cell r="AA56"/>
          <cell r="AB56">
            <v>20.156989032934987</v>
          </cell>
          <cell r="AC56"/>
          <cell r="AD56">
            <v>10.29653146082793</v>
          </cell>
          <cell r="AE56"/>
          <cell r="AF56"/>
          <cell r="AG56">
            <v>7.7433257358544134</v>
          </cell>
          <cell r="AH56">
            <v>6.0835362237544839</v>
          </cell>
          <cell r="AI56">
            <v>2.0568678900353627</v>
          </cell>
          <cell r="AJ56">
            <v>0.45506477005658402</v>
          </cell>
          <cell r="AK56">
            <v>0.71914615375517599</v>
          </cell>
          <cell r="AL56">
            <v>17.057940773456018</v>
          </cell>
          <cell r="AM56"/>
          <cell r="AN56">
            <v>-3.0990482594789692</v>
          </cell>
          <cell r="AO56"/>
          <cell r="AP56">
            <v>39.218873286554491</v>
          </cell>
          <cell r="AQ56"/>
          <cell r="AR56">
            <v>14796.575000000001</v>
          </cell>
        </row>
        <row r="57">
          <cell r="A57">
            <v>2009</v>
          </cell>
          <cell r="B57">
            <v>4.5393680921802968</v>
          </cell>
          <cell r="C57"/>
          <cell r="D57">
            <v>4.0146537363571637</v>
          </cell>
          <cell r="E57"/>
          <cell r="F57">
            <v>8.5540218285374614</v>
          </cell>
          <cell r="G57"/>
          <cell r="H57">
            <v>4.6845368520732968</v>
          </cell>
          <cell r="I57"/>
          <cell r="J57">
            <v>2.9383160645040887</v>
          </cell>
          <cell r="K57"/>
          <cell r="L57">
            <v>1.7344217649457743</v>
          </cell>
          <cell r="M57"/>
          <cell r="N57">
            <v>5.2165919003545932E-2</v>
          </cell>
          <cell r="O57"/>
          <cell r="P57">
            <v>0</v>
          </cell>
          <cell r="Q57"/>
          <cell r="R57">
            <v>4.7249037484534098</v>
          </cell>
          <cell r="S57"/>
          <cell r="T57">
            <v>9.4094406005267057</v>
          </cell>
          <cell r="U57"/>
          <cell r="V57">
            <v>5.0593199836873515</v>
          </cell>
          <cell r="W57"/>
          <cell r="X57">
            <v>14.468760584214055</v>
          </cell>
          <cell r="Y57">
            <v>23.022782412751518</v>
          </cell>
          <cell r="Z57">
            <v>1.291892751239001</v>
          </cell>
          <cell r="AA57"/>
          <cell r="AB57">
            <v>24.314675163990518</v>
          </cell>
          <cell r="AC57"/>
          <cell r="AD57">
            <v>13.613341812224814</v>
          </cell>
          <cell r="AE57"/>
          <cell r="AF57"/>
          <cell r="AG57">
            <v>6.3267368479260124</v>
          </cell>
          <cell r="AH57">
            <v>6.1581428462809233</v>
          </cell>
          <cell r="AI57">
            <v>0.95545817118605425</v>
          </cell>
          <cell r="AJ57">
            <v>0.43189123056824702</v>
          </cell>
          <cell r="AK57">
            <v>0.67774913079842125</v>
          </cell>
          <cell r="AL57">
            <v>14.549978226759658</v>
          </cell>
          <cell r="AM57"/>
          <cell r="AN57">
            <v>-9.7646969372308607</v>
          </cell>
          <cell r="AO57"/>
          <cell r="AP57">
            <v>52.150069467004897</v>
          </cell>
          <cell r="AQ57"/>
          <cell r="AR57">
            <v>14467.3</v>
          </cell>
        </row>
        <row r="58">
          <cell r="A58">
            <v>2010</v>
          </cell>
          <cell r="B58">
            <v>4.6280266587836936</v>
          </cell>
          <cell r="C58"/>
          <cell r="D58">
            <v>4.4228319582919031</v>
          </cell>
          <cell r="E58"/>
          <cell r="F58">
            <v>9.0508586170755976</v>
          </cell>
          <cell r="G58"/>
          <cell r="H58">
            <v>4.7079626992018486</v>
          </cell>
          <cell r="I58"/>
          <cell r="J58">
            <v>2.9996304856090941</v>
          </cell>
          <cell r="K58"/>
          <cell r="L58">
            <v>1.8325965440326786</v>
          </cell>
          <cell r="M58"/>
          <cell r="N58">
            <v>5.2988363655908199E-2</v>
          </cell>
          <cell r="O58"/>
          <cell r="P58">
            <v>6.7184434710166346E-6</v>
          </cell>
          <cell r="Q58"/>
          <cell r="R58">
            <v>4.8852221117411521</v>
          </cell>
          <cell r="S58"/>
          <cell r="T58">
            <v>9.5931848109430007</v>
          </cell>
          <cell r="U58"/>
          <cell r="V58">
            <v>3.2640281099674837</v>
          </cell>
          <cell r="W58"/>
          <cell r="X58">
            <v>12.857212920910484</v>
          </cell>
          <cell r="Y58">
            <v>21.908071537986082</v>
          </cell>
          <cell r="Z58">
            <v>1.3181182983526376</v>
          </cell>
          <cell r="AA58"/>
          <cell r="AB58">
            <v>23.226189836338719</v>
          </cell>
          <cell r="AC58"/>
          <cell r="AD58">
            <v>12.314886727043081</v>
          </cell>
          <cell r="AE58"/>
          <cell r="AF58"/>
          <cell r="AG58">
            <v>6.0368506624385265</v>
          </cell>
          <cell r="AH58">
            <v>5.8102039719437801</v>
          </cell>
          <cell r="AI58">
            <v>1.2861586627610115</v>
          </cell>
          <cell r="AJ58">
            <v>0.44952433420225207</v>
          </cell>
          <cell r="AK58">
            <v>0.94728037408293375</v>
          </cell>
          <cell r="AL58">
            <v>14.530018005428502</v>
          </cell>
          <cell r="AM58"/>
          <cell r="AN58">
            <v>-8.696171830910215</v>
          </cell>
          <cell r="AO58"/>
          <cell r="AP58">
            <v>60.592848888769446</v>
          </cell>
          <cell r="AQ58"/>
          <cell r="AR58">
            <v>14884.4</v>
          </cell>
        </row>
        <row r="59">
          <cell r="A59">
            <v>2011</v>
          </cell>
          <cell r="B59">
            <v>4.5219724534114807</v>
          </cell>
          <cell r="C59"/>
          <cell r="D59">
            <v>4.1880448258416161</v>
          </cell>
          <cell r="E59"/>
          <cell r="F59">
            <v>8.7100172792530977</v>
          </cell>
          <cell r="G59"/>
          <cell r="H59">
            <v>4.6870450860810688</v>
          </cell>
          <cell r="I59"/>
          <cell r="J59">
            <v>3.1029788527157849</v>
          </cell>
          <cell r="K59"/>
          <cell r="L59">
            <v>1.7778007664940896</v>
          </cell>
          <cell r="M59"/>
          <cell r="N59">
            <v>5.5791459296771581E-2</v>
          </cell>
          <cell r="O59"/>
          <cell r="P59">
            <v>1.5517383510517068E-4</v>
          </cell>
          <cell r="Q59"/>
          <cell r="R59">
            <v>4.9367262523417503</v>
          </cell>
          <cell r="S59"/>
          <cell r="T59">
            <v>9.6237713384228201</v>
          </cell>
          <cell r="U59"/>
          <cell r="V59">
            <v>3.4752667454389394</v>
          </cell>
          <cell r="W59"/>
          <cell r="X59">
            <v>13.099038083861759</v>
          </cell>
          <cell r="Y59">
            <v>21.809055363114858</v>
          </cell>
          <cell r="Z59">
            <v>1.4868368945189692</v>
          </cell>
          <cell r="AA59"/>
          <cell r="AB59">
            <v>23.295892257633827</v>
          </cell>
          <cell r="AC59"/>
          <cell r="AD59">
            <v>12.185284024692038</v>
          </cell>
          <cell r="AE59"/>
          <cell r="AF59"/>
          <cell r="AG59">
            <v>7.0570021384894153</v>
          </cell>
          <cell r="AH59">
            <v>5.2939622830597051</v>
          </cell>
          <cell r="AI59">
            <v>1.1708189137508265</v>
          </cell>
          <cell r="AJ59">
            <v>0.46798488994780663</v>
          </cell>
          <cell r="AK59">
            <v>0.90346732701754207</v>
          </cell>
          <cell r="AL59">
            <v>14.893235552265297</v>
          </cell>
          <cell r="AM59"/>
          <cell r="AN59">
            <v>-8.4026567053685319</v>
          </cell>
          <cell r="AO59"/>
          <cell r="AP59">
            <v>65.484567477180562</v>
          </cell>
          <cell r="AQ59"/>
          <cell r="AR59">
            <v>15466.525</v>
          </cell>
        </row>
        <row r="60">
          <cell r="A60">
            <v>2012</v>
          </cell>
          <cell r="B60">
            <v>4.162302503037818</v>
          </cell>
          <cell r="C60"/>
          <cell r="D60">
            <v>3.7566952265521585</v>
          </cell>
          <cell r="E60"/>
          <cell r="F60">
            <v>7.9189977295899761</v>
          </cell>
          <cell r="G60"/>
          <cell r="H60">
            <v>4.7656201261063016</v>
          </cell>
          <cell r="I60"/>
          <cell r="J60">
            <v>2.8928282666823923</v>
          </cell>
          <cell r="K60"/>
          <cell r="L60">
            <v>1.5552013805582756</v>
          </cell>
          <cell r="M60"/>
          <cell r="N60">
            <v>5.6271406335111275E-2</v>
          </cell>
          <cell r="O60"/>
          <cell r="P60">
            <v>1.0366602159915703E-3</v>
          </cell>
          <cell r="Q60"/>
          <cell r="R60">
            <v>4.5053377137917714</v>
          </cell>
          <cell r="S60"/>
          <cell r="T60">
            <v>9.2709578398980721</v>
          </cell>
          <cell r="U60"/>
          <cell r="V60">
            <v>3.3331543490844648</v>
          </cell>
          <cell r="W60"/>
          <cell r="X60">
            <v>12.604112188982539</v>
          </cell>
          <cell r="Y60">
            <v>20.523109918572512</v>
          </cell>
          <cell r="Z60">
            <v>1.3681928436303592</v>
          </cell>
          <cell r="AA60"/>
          <cell r="AB60">
            <v>21.891302762202873</v>
          </cell>
          <cell r="AC60"/>
          <cell r="AD60">
            <v>11.25215207867444</v>
          </cell>
          <cell r="AE60"/>
          <cell r="AF60"/>
          <cell r="AG60">
            <v>7.0282210569278538</v>
          </cell>
          <cell r="AH60">
            <v>5.247325711501186</v>
          </cell>
          <cell r="AI60">
            <v>1.5040201621100691</v>
          </cell>
          <cell r="AJ60">
            <v>0.49077481039826071</v>
          </cell>
          <cell r="AK60">
            <v>0.93808438227931734</v>
          </cell>
          <cell r="AL60">
            <v>15.208426123216686</v>
          </cell>
          <cell r="AM60"/>
          <cell r="AN60">
            <v>-6.6828766389861833</v>
          </cell>
          <cell r="AO60"/>
          <cell r="AP60">
            <v>70.028141910713757</v>
          </cell>
          <cell r="AQ60"/>
          <cell r="AR60">
            <v>16109.424999999999</v>
          </cell>
        </row>
        <row r="61">
          <cell r="A61">
            <v>2013</v>
          </cell>
          <cell r="B61">
            <v>3.7548642218295174</v>
          </cell>
          <cell r="C61"/>
          <cell r="D61">
            <v>3.4600076207392116</v>
          </cell>
          <cell r="E61"/>
          <cell r="F61">
            <v>7.2148718425687308</v>
          </cell>
          <cell r="G61"/>
          <cell r="H61">
            <v>4.8475162090722801</v>
          </cell>
          <cell r="I61"/>
          <cell r="J61">
            <v>2.9511402606052792</v>
          </cell>
          <cell r="K61"/>
          <cell r="L61">
            <v>1.5925064731278935</v>
          </cell>
          <cell r="M61"/>
          <cell r="N61">
            <v>5.6819511492614785E-2</v>
          </cell>
          <cell r="O61"/>
          <cell r="P61">
            <v>5.7785605203704762E-3</v>
          </cell>
          <cell r="Q61"/>
          <cell r="R61">
            <v>4.606244805746158</v>
          </cell>
          <cell r="S61"/>
          <cell r="T61">
            <v>9.4537610148184381</v>
          </cell>
          <cell r="U61"/>
          <cell r="V61">
            <v>2.7372255108745542</v>
          </cell>
          <cell r="W61"/>
          <cell r="X61">
            <v>12.190986525692992</v>
          </cell>
          <cell r="Y61">
            <v>19.405858368261722</v>
          </cell>
          <cell r="Z61">
            <v>1.3254385675410514</v>
          </cell>
          <cell r="AA61"/>
          <cell r="AB61">
            <v>20.731296935802774</v>
          </cell>
          <cell r="AC61"/>
          <cell r="AD61">
            <v>9.9520973534432837</v>
          </cell>
          <cell r="AE61"/>
          <cell r="AF61"/>
          <cell r="AG61">
            <v>7.8991962220335372</v>
          </cell>
          <cell r="AH61">
            <v>5.6874716847534215</v>
          </cell>
          <cell r="AI61">
            <v>1.6411951959340056</v>
          </cell>
          <cell r="AJ61">
            <v>0.50409089681699137</v>
          </cell>
          <cell r="AK61">
            <v>0.92029726883507845</v>
          </cell>
          <cell r="AL61">
            <v>16.652251268373032</v>
          </cell>
          <cell r="AM61"/>
          <cell r="AN61">
            <v>-4.0790456674297415</v>
          </cell>
          <cell r="AO61"/>
          <cell r="AP61">
            <v>71.903252615503703</v>
          </cell>
          <cell r="AQ61"/>
          <cell r="AR61">
            <v>16665.05</v>
          </cell>
        </row>
        <row r="62">
          <cell r="A62">
            <v>2014</v>
          </cell>
          <cell r="B62">
            <v>3.4336250581074874</v>
          </cell>
          <cell r="C62"/>
          <cell r="D62">
            <v>3.3528516924210563</v>
          </cell>
          <cell r="E62"/>
          <cell r="F62">
            <v>6.7864767505285428</v>
          </cell>
          <cell r="G62"/>
          <cell r="H62">
            <v>4.8637643865504367</v>
          </cell>
          <cell r="I62"/>
          <cell r="J62">
            <v>2.9089176823783558</v>
          </cell>
          <cell r="K62"/>
          <cell r="L62">
            <v>1.7355076687491815</v>
          </cell>
          <cell r="M62"/>
          <cell r="N62">
            <v>5.3618639298939452E-2</v>
          </cell>
          <cell r="O62"/>
          <cell r="P62">
            <v>8.5609060018738317E-2</v>
          </cell>
          <cell r="Q62"/>
          <cell r="R62">
            <v>4.7836530504452144</v>
          </cell>
          <cell r="S62"/>
          <cell r="T62">
            <v>9.6474174369956511</v>
          </cell>
          <cell r="U62"/>
          <cell r="V62">
            <v>2.4329587109420534</v>
          </cell>
          <cell r="W62"/>
          <cell r="X62">
            <v>12.080376147937704</v>
          </cell>
          <cell r="Y62">
            <v>18.866852898466245</v>
          </cell>
          <cell r="Z62">
            <v>1.3180490851758624</v>
          </cell>
          <cell r="AA62"/>
          <cell r="AB62">
            <v>20.18490198364211</v>
          </cell>
          <cell r="AC62"/>
          <cell r="AD62">
            <v>9.2194354614705958</v>
          </cell>
          <cell r="AE62"/>
          <cell r="AF62"/>
          <cell r="AG62">
            <v>8.0282197304963923</v>
          </cell>
          <cell r="AH62">
            <v>5.8918214880410114</v>
          </cell>
          <cell r="AI62">
            <v>1.8463774748752577</v>
          </cell>
          <cell r="AJ62">
            <v>0.53749893859387798</v>
          </cell>
          <cell r="AK62">
            <v>1.0901382058710511</v>
          </cell>
          <cell r="AL62">
            <v>17.394055837877591</v>
          </cell>
          <cell r="AM62"/>
          <cell r="AN62">
            <v>-2.7908461457645197</v>
          </cell>
          <cell r="AO62"/>
          <cell r="AP62">
            <v>73.571053763997966</v>
          </cell>
          <cell r="AQ62"/>
          <cell r="AR62">
            <v>17370.825000000001</v>
          </cell>
        </row>
        <row r="63">
          <cell r="A63">
            <v>2015</v>
          </cell>
          <cell r="B63">
            <v>3.2255942055028375</v>
          </cell>
          <cell r="C63"/>
          <cell r="D63">
            <v>3.2552910034625988</v>
          </cell>
          <cell r="E63"/>
          <cell r="F63">
            <v>6.4808852089654367</v>
          </cell>
          <cell r="G63"/>
          <cell r="H63">
            <v>4.8760638334634976</v>
          </cell>
          <cell r="I63"/>
          <cell r="J63">
            <v>2.9850119912363762</v>
          </cell>
          <cell r="K63"/>
          <cell r="L63">
            <v>1.9338691953085585</v>
          </cell>
          <cell r="M63"/>
          <cell r="N63">
            <v>5.1050183497017745E-2</v>
          </cell>
          <cell r="O63"/>
          <cell r="P63">
            <v>0.20818168623737812</v>
          </cell>
          <cell r="Q63"/>
          <cell r="R63">
            <v>5.1781130562793303</v>
          </cell>
          <cell r="S63"/>
          <cell r="T63">
            <v>10.054176889742827</v>
          </cell>
          <cell r="U63"/>
          <cell r="V63">
            <v>2.6435568702527479</v>
          </cell>
          <cell r="W63"/>
          <cell r="X63">
            <v>12.697733759995575</v>
          </cell>
          <cell r="Y63">
            <v>19.178618968961011</v>
          </cell>
          <cell r="Z63">
            <v>1.233990144378633</v>
          </cell>
          <cell r="AA63"/>
          <cell r="AB63">
            <v>20.412609113339645</v>
          </cell>
          <cell r="AC63"/>
          <cell r="AD63">
            <v>9.1244420792181842</v>
          </cell>
          <cell r="AE63"/>
          <cell r="AF63"/>
          <cell r="AG63">
            <v>8.5192488717179611</v>
          </cell>
          <cell r="AH63">
            <v>5.8899128475557925</v>
          </cell>
          <cell r="AI63">
            <v>1.900888111743118</v>
          </cell>
          <cell r="AJ63">
            <v>0.5433944529300776</v>
          </cell>
          <cell r="AK63">
            <v>1.1155236403596673</v>
          </cell>
          <cell r="AL63">
            <v>17.968967924306618</v>
          </cell>
          <cell r="AM63"/>
          <cell r="AN63">
            <v>-2.4436411890330296</v>
          </cell>
          <cell r="AO63"/>
          <cell r="AP63">
            <v>72.52350627898457</v>
          </cell>
          <cell r="AQ63"/>
          <cell r="AR63">
            <v>18086.125</v>
          </cell>
        </row>
        <row r="64">
          <cell r="A64">
            <v>2016</v>
          </cell>
          <cell r="B64">
            <v>3.155087700368874</v>
          </cell>
          <cell r="C64"/>
          <cell r="D64">
            <v>3.2392099211674497</v>
          </cell>
          <cell r="E64"/>
          <cell r="F64">
            <v>6.3942976215363254</v>
          </cell>
          <cell r="G64"/>
          <cell r="H64">
            <v>4.9108538057441891</v>
          </cell>
          <cell r="I64"/>
          <cell r="J64">
            <v>3.1741315943866368</v>
          </cell>
          <cell r="K64"/>
          <cell r="L64">
            <v>1.9868230280061232</v>
          </cell>
          <cell r="M64"/>
          <cell r="N64">
            <v>7.7173627173964351E-2</v>
          </cell>
          <cell r="O64"/>
          <cell r="P64">
            <v>0.22461005199306758</v>
          </cell>
          <cell r="Q64"/>
          <cell r="R64">
            <v>5.4627383015597912</v>
          </cell>
          <cell r="S64"/>
          <cell r="T64">
            <v>10.373592107303981</v>
          </cell>
          <cell r="U64"/>
          <cell r="V64">
            <v>2.7215235115214216</v>
          </cell>
          <cell r="W64"/>
          <cell r="X64">
            <v>13.095115618825403</v>
          </cell>
          <cell r="Y64">
            <v>19.489413240361728</v>
          </cell>
          <cell r="Z64">
            <v>1.2949470291120715</v>
          </cell>
          <cell r="AA64"/>
          <cell r="AB64">
            <v>20.784360269473797</v>
          </cell>
          <cell r="AC64"/>
          <cell r="AD64">
            <v>9.1158211330577466</v>
          </cell>
          <cell r="AE64"/>
          <cell r="AF64"/>
          <cell r="AG64">
            <v>8.3408749131762985</v>
          </cell>
          <cell r="AH64">
            <v>6.0156316382199631</v>
          </cell>
          <cell r="AI64">
            <v>1.6161468483838992</v>
          </cell>
          <cell r="AJ64">
            <v>0.51265299516484708</v>
          </cell>
          <cell r="AK64">
            <v>1.1449426457795251</v>
          </cell>
          <cell r="AL64">
            <v>17.630249040724532</v>
          </cell>
          <cell r="AM64"/>
          <cell r="AN64">
            <v>-3.154111228749267</v>
          </cell>
          <cell r="AO64"/>
          <cell r="AP64">
            <v>76.432501399294623</v>
          </cell>
          <cell r="AQ64"/>
          <cell r="AR64">
            <v>18536.125</v>
          </cell>
        </row>
        <row r="65">
          <cell r="A65">
            <v>2017</v>
          </cell>
          <cell r="B65">
            <v>3.0657931133000447</v>
          </cell>
          <cell r="C65"/>
          <cell r="D65">
            <v>3.1693000967488492</v>
          </cell>
          <cell r="E65"/>
          <cell r="F65">
            <v>6.2350932100488938</v>
          </cell>
          <cell r="G65"/>
          <cell r="H65">
            <v>4.8787600563610738</v>
          </cell>
          <cell r="I65"/>
          <cell r="J65">
            <v>3.0720733473153814</v>
          </cell>
          <cell r="K65"/>
          <cell r="L65">
            <v>1.9463115312940322</v>
          </cell>
          <cell r="M65"/>
          <cell r="N65">
            <v>8.4276688721941204E-2</v>
          </cell>
          <cell r="O65"/>
          <cell r="P65">
            <v>0.24976527040978658</v>
          </cell>
          <cell r="Q65"/>
          <cell r="R65">
            <v>5.3524268377411417</v>
          </cell>
          <cell r="S65"/>
          <cell r="T65">
            <v>10.231186894102215</v>
          </cell>
          <cell r="U65"/>
          <cell r="V65">
            <v>2.8527326679956091</v>
          </cell>
          <cell r="W65"/>
          <cell r="X65">
            <v>13.083919562097826</v>
          </cell>
          <cell r="Y65">
            <v>19.319012772146717</v>
          </cell>
          <cell r="Z65">
            <v>1.3638393060055711</v>
          </cell>
          <cell r="AA65"/>
          <cell r="AB65">
            <v>20.68285207815229</v>
          </cell>
          <cell r="AC65"/>
          <cell r="AD65">
            <v>9.0878258780445034</v>
          </cell>
          <cell r="AE65"/>
          <cell r="AF65"/>
          <cell r="AG65">
            <v>8.2444044751212608</v>
          </cell>
          <cell r="AH65">
            <v>6.0355542280545693</v>
          </cell>
          <cell r="AI65">
            <v>1.5430363554903348</v>
          </cell>
          <cell r="AJ65">
            <v>0.43542436382761818</v>
          </cell>
          <cell r="AK65">
            <v>0.9677274409604778</v>
          </cell>
          <cell r="AL65">
            <v>17.226146863454257</v>
          </cell>
          <cell r="AM65"/>
          <cell r="AN65">
            <v>-3.4567052146980304</v>
          </cell>
          <cell r="AO65"/>
          <cell r="AP65">
            <v>76.180635945119377</v>
          </cell>
          <cell r="AQ65"/>
          <cell r="AR65">
            <v>19250.875</v>
          </cell>
        </row>
        <row r="66">
          <cell r="A66">
            <v>2018</v>
          </cell>
          <cell r="B66">
            <v>3.0682436069737848</v>
          </cell>
          <cell r="C66"/>
          <cell r="D66">
            <v>3.1483733953531914</v>
          </cell>
          <cell r="E66"/>
          <cell r="F66">
            <v>6.2166170023269762</v>
          </cell>
          <cell r="G66"/>
          <cell r="H66">
            <v>4.8388054443120883</v>
          </cell>
          <cell r="I66"/>
          <cell r="J66">
            <v>2.8670124897909908</v>
          </cell>
          <cell r="K66"/>
          <cell r="L66">
            <v>1.9175420032200723</v>
          </cell>
          <cell r="M66"/>
          <cell r="N66">
            <v>8.5155762069420035E-2</v>
          </cell>
          <cell r="O66"/>
          <cell r="P66">
            <v>0.2428087309046876</v>
          </cell>
          <cell r="Q66"/>
          <cell r="R66">
            <v>5.1125189859851696</v>
          </cell>
          <cell r="S66"/>
          <cell r="T66">
            <v>9.951324430297257</v>
          </cell>
          <cell r="U66"/>
          <cell r="V66">
            <v>2.4777803920505872</v>
          </cell>
          <cell r="W66"/>
          <cell r="X66">
            <v>12.429104822347844</v>
          </cell>
          <cell r="Y66">
            <v>18.645721824674823</v>
          </cell>
          <cell r="Z66">
            <v>1.60128999991377</v>
          </cell>
          <cell r="AA66"/>
          <cell r="AB66">
            <v>20.24701182458859</v>
          </cell>
          <cell r="AC66"/>
          <cell r="AD66">
            <v>8.6943973943775639</v>
          </cell>
          <cell r="AE66"/>
          <cell r="AF66"/>
          <cell r="AG66">
            <v>8.2955075432720324</v>
          </cell>
          <cell r="AH66">
            <v>5.7685415930119257</v>
          </cell>
          <cell r="AI66">
            <v>1.0088065406641924</v>
          </cell>
          <cell r="AJ66">
            <v>0.46803640874470154</v>
          </cell>
          <cell r="AK66">
            <v>0.86697553410209438</v>
          </cell>
          <cell r="AL66">
            <v>16.407867619794946</v>
          </cell>
          <cell r="AM66"/>
          <cell r="AN66">
            <v>-3.8391442047936453</v>
          </cell>
          <cell r="AO66"/>
          <cell r="AP66">
            <v>77.604813108921959</v>
          </cell>
          <cell r="AQ66"/>
          <cell r="AR66">
            <v>20294.575000000001</v>
          </cell>
        </row>
        <row r="67">
          <cell r="A67">
            <v>2019</v>
          </cell>
          <cell r="B67">
            <v>3.1976191714376219</v>
          </cell>
          <cell r="C67"/>
          <cell r="D67">
            <v>3.1265347030819339</v>
          </cell>
          <cell r="E67"/>
          <cell r="F67">
            <v>6.3241538745195562</v>
          </cell>
          <cell r="G67"/>
          <cell r="H67">
            <v>4.9095795729069653</v>
          </cell>
          <cell r="I67"/>
          <cell r="J67">
            <v>3.0439999432685805</v>
          </cell>
          <cell r="K67"/>
          <cell r="L67">
            <v>1.9355862010277842</v>
          </cell>
          <cell r="M67"/>
          <cell r="N67">
            <v>8.3626839634460562E-2</v>
          </cell>
          <cell r="O67"/>
          <cell r="P67">
            <v>0.26253882556506858</v>
          </cell>
          <cell r="Q67"/>
          <cell r="R67">
            <v>5.3257518094958938</v>
          </cell>
          <cell r="S67"/>
          <cell r="T67">
            <v>10.235331382402858</v>
          </cell>
          <cell r="U67"/>
          <cell r="V67">
            <v>2.6904213726166906</v>
          </cell>
          <cell r="W67"/>
          <cell r="X67">
            <v>12.925752755019548</v>
          </cell>
          <cell r="Y67">
            <v>19.249906629539105</v>
          </cell>
          <cell r="Z67">
            <v>1.7736038161334702</v>
          </cell>
          <cell r="AA67"/>
          <cell r="AB67">
            <v>21.023510445672574</v>
          </cell>
          <cell r="AC67"/>
          <cell r="AD67">
            <v>9.0145752471362464</v>
          </cell>
          <cell r="AE67"/>
          <cell r="AF67"/>
          <cell r="AG67">
            <v>8.1213721439276103</v>
          </cell>
          <cell r="AH67">
            <v>5.8769637344402268</v>
          </cell>
          <cell r="AI67">
            <v>1.088510469310666</v>
          </cell>
          <cell r="AJ67">
            <v>0.46762763387433054</v>
          </cell>
          <cell r="AK67">
            <v>0.81898895155609575</v>
          </cell>
          <cell r="AL67">
            <v>16.373462933108929</v>
          </cell>
          <cell r="AM67"/>
          <cell r="AN67">
            <v>-4.6500475125636456</v>
          </cell>
          <cell r="AO67"/>
          <cell r="AP67">
            <v>79.427296322385757</v>
          </cell>
          <cell r="AQ67"/>
          <cell r="AR67">
            <v>21152.3</v>
          </cell>
        </row>
        <row r="68">
          <cell r="A68">
            <v>2020</v>
          </cell>
          <cell r="B68">
            <v>3.4075513265602049</v>
          </cell>
          <cell r="C68"/>
          <cell r="D68">
            <v>4.3632141054206919</v>
          </cell>
          <cell r="E68"/>
          <cell r="F68">
            <v>7.7707654319808954</v>
          </cell>
          <cell r="G68"/>
          <cell r="H68">
            <v>5.2028370284001193</v>
          </cell>
          <cell r="I68"/>
          <cell r="J68">
            <v>3.6706364218975822</v>
          </cell>
          <cell r="K68"/>
          <cell r="L68">
            <v>2.1886029556556186</v>
          </cell>
          <cell r="M68"/>
          <cell r="N68">
            <v>8.0580581177894281E-2</v>
          </cell>
          <cell r="O68"/>
          <cell r="P68">
            <v>0.27369232586920694</v>
          </cell>
          <cell r="Q68"/>
          <cell r="R68">
            <v>6.213512284600303</v>
          </cell>
          <cell r="S68"/>
          <cell r="T68">
            <v>11.416349313000424</v>
          </cell>
          <cell r="U68"/>
          <cell r="V68">
            <v>10.448842907249983</v>
          </cell>
          <cell r="W68"/>
          <cell r="X68">
            <v>21.865192220250407</v>
          </cell>
          <cell r="Y68">
            <v>29.635957652231305</v>
          </cell>
          <cell r="Z68">
            <v>1.6491808874127454</v>
          </cell>
          <cell r="AA68"/>
          <cell r="AB68">
            <v>31.285138539644048</v>
          </cell>
          <cell r="AC68"/>
          <cell r="AD68">
            <v>18.219608339230881</v>
          </cell>
          <cell r="AE68"/>
          <cell r="AF68"/>
          <cell r="AG68">
            <v>7.6793246125222137</v>
          </cell>
          <cell r="AH68">
            <v>6.2533729393891289</v>
          </cell>
          <cell r="AI68">
            <v>1.0112910675136857</v>
          </cell>
          <cell r="AJ68">
            <v>0.4142643859370656</v>
          </cell>
          <cell r="AK68">
            <v>0.97346402217875594</v>
          </cell>
          <cell r="AL68">
            <v>16.331717027540851</v>
          </cell>
          <cell r="AM68"/>
          <cell r="AN68">
            <v>-14.953421512103199</v>
          </cell>
          <cell r="AO68"/>
          <cell r="AP68">
            <v>100.32792668503758</v>
          </cell>
          <cell r="AQ68"/>
          <cell r="AR68">
            <v>20947.974999999999</v>
          </cell>
        </row>
        <row r="69">
          <cell r="A69">
            <v>2021</v>
          </cell>
          <cell r="B69">
            <v>3.3159555595797405</v>
          </cell>
          <cell r="C69"/>
          <cell r="D69">
            <v>4.0008629641925744</v>
          </cell>
          <cell r="E69"/>
          <cell r="F69">
            <v>7.316818523772314</v>
          </cell>
          <cell r="G69"/>
          <cell r="H69">
            <v>5.0473434228602789</v>
          </cell>
          <cell r="I69"/>
          <cell r="J69">
            <v>3.079959445154266</v>
          </cell>
          <cell r="K69"/>
          <cell r="L69">
            <v>2.3277140056182097</v>
          </cell>
          <cell r="M69"/>
          <cell r="N69">
            <v>7.1956905446175945E-2</v>
          </cell>
          <cell r="O69"/>
          <cell r="P69">
            <v>0.32015971544538224</v>
          </cell>
          <cell r="Q69"/>
          <cell r="R69">
            <v>5.7997900716640345</v>
          </cell>
          <cell r="S69"/>
          <cell r="T69">
            <v>10.847133494524313</v>
          </cell>
          <cell r="U69"/>
          <cell r="V69">
            <v>10.765965675934588</v>
          </cell>
          <cell r="W69"/>
          <cell r="X69">
            <v>21.613099170458899</v>
          </cell>
          <cell r="Y69">
            <v>28.929917694231211</v>
          </cell>
          <cell r="Z69">
            <v>1.575414910277434</v>
          </cell>
          <cell r="AA69"/>
          <cell r="AB69">
            <v>30.505332604508645</v>
          </cell>
          <cell r="AC69"/>
          <cell r="AD69">
            <v>18.0827841997069</v>
          </cell>
          <cell r="AE69"/>
          <cell r="AF69"/>
          <cell r="AG69">
            <v>9.1410577571202918</v>
          </cell>
          <cell r="AH69">
            <v>5.8757040927082871</v>
          </cell>
          <cell r="AI69">
            <v>1.6625742937275245</v>
          </cell>
          <cell r="AJ69">
            <v>0.33657392037255013</v>
          </cell>
          <cell r="AK69">
            <v>1.0800108653004563</v>
          </cell>
          <cell r="AL69">
            <v>18.095920929229113</v>
          </cell>
          <cell r="AM69"/>
          <cell r="AN69">
            <v>-12.409411675279534</v>
          </cell>
          <cell r="AO69"/>
          <cell r="AP69">
            <v>99.63894561872408</v>
          </cell>
          <cell r="AQ69"/>
          <cell r="AR69">
            <v>22364.775000000001</v>
          </cell>
        </row>
        <row r="70">
          <cell r="A70">
            <v>2022</v>
          </cell>
          <cell r="B70">
            <v>3.0788391985911456</v>
          </cell>
          <cell r="C70"/>
          <cell r="D70">
            <v>3.8939484845618257</v>
          </cell>
          <cell r="E70"/>
          <cell r="F70">
            <v>6.9727876831529718</v>
          </cell>
          <cell r="G70"/>
          <cell r="H70">
            <v>4.9062181300546461</v>
          </cell>
          <cell r="I70"/>
          <cell r="J70">
            <v>3.1089192435832476</v>
          </cell>
          <cell r="K70"/>
          <cell r="L70">
            <v>2.3862125513968673</v>
          </cell>
          <cell r="M70"/>
          <cell r="N70">
            <v>6.959553759211913E-2</v>
          </cell>
          <cell r="O70"/>
          <cell r="P70">
            <v>0.3608431030036634</v>
          </cell>
          <cell r="Q70"/>
          <cell r="R70">
            <v>5.9255704355758976</v>
          </cell>
          <cell r="S70"/>
          <cell r="T70">
            <v>10.831788565630545</v>
          </cell>
          <cell r="U70"/>
          <cell r="V70">
            <v>4.3578201961665988</v>
          </cell>
          <cell r="W70"/>
          <cell r="X70">
            <v>15.189608761797144</v>
          </cell>
          <cell r="Y70">
            <v>22.162396444950115</v>
          </cell>
          <cell r="Z70">
            <v>1.6159115176929626</v>
          </cell>
          <cell r="AA70"/>
          <cell r="AB70">
            <v>23.778307962643076</v>
          </cell>
          <cell r="AC70"/>
          <cell r="AD70">
            <v>11.330607879319569</v>
          </cell>
          <cell r="AE70"/>
          <cell r="AF70"/>
          <cell r="AG70">
            <v>10.619960742058673</v>
          </cell>
          <cell r="AH70">
            <v>5.9309401366609169</v>
          </cell>
          <cell r="AI70">
            <v>1.5987616805172018</v>
          </cell>
          <cell r="AJ70">
            <v>0.35455820399615912</v>
          </cell>
          <cell r="AK70">
            <v>1.0795690891820668</v>
          </cell>
          <cell r="AL70">
            <v>19.583789852415016</v>
          </cell>
          <cell r="AM70"/>
          <cell r="AN70">
            <v>-4.1945181102280573</v>
          </cell>
          <cell r="AO70"/>
          <cell r="AP70">
            <v>97.888035010127112</v>
          </cell>
          <cell r="AQ70"/>
          <cell r="AR70">
            <v>24694.112000000001</v>
          </cell>
        </row>
        <row r="71">
          <cell r="A71">
            <v>2023</v>
          </cell>
          <cell r="B71">
            <v>3.0283957861052202</v>
          </cell>
          <cell r="C71"/>
          <cell r="D71">
            <v>3.6703170177305595</v>
          </cell>
          <cell r="E71"/>
          <cell r="F71">
            <v>6.6987128038357797</v>
          </cell>
          <cell r="G71"/>
          <cell r="H71">
            <v>5.03165665053384</v>
          </cell>
          <cell r="I71"/>
          <cell r="J71">
            <v>3.2330401436481591</v>
          </cell>
          <cell r="K71"/>
          <cell r="L71">
            <v>2.2917515572224461</v>
          </cell>
          <cell r="M71"/>
          <cell r="N71">
            <v>6.8053452505572848E-2</v>
          </cell>
          <cell r="O71"/>
          <cell r="P71">
            <v>0.22707604379750534</v>
          </cell>
          <cell r="Q71"/>
          <cell r="R71">
            <v>5.8199211971736826</v>
          </cell>
          <cell r="S71"/>
          <cell r="T71">
            <v>10.851577847707523</v>
          </cell>
          <cell r="U71"/>
          <cell r="V71">
            <v>3.1488546272765352</v>
          </cell>
          <cell r="W71"/>
          <cell r="X71">
            <v>14.000432474984056</v>
          </cell>
          <cell r="Y71">
            <v>20.699145278819834</v>
          </cell>
          <cell r="Z71">
            <v>1.6853033353928106</v>
          </cell>
          <cell r="AA71"/>
          <cell r="AB71">
            <v>22.384448614212644</v>
          </cell>
          <cell r="AC71"/>
          <cell r="AD71">
            <v>9.8475674311123136</v>
          </cell>
          <cell r="AE71"/>
          <cell r="AF71"/>
          <cell r="AG71">
            <v>9.82797495760998</v>
          </cell>
          <cell r="AH71">
            <v>5.9897099307811361</v>
          </cell>
          <cell r="AI71">
            <v>1.7383184878711118</v>
          </cell>
          <cell r="AJ71">
            <v>0.34392965642705536</v>
          </cell>
          <cell r="AK71">
            <v>0.73446051222904196</v>
          </cell>
          <cell r="AL71">
            <v>18.634393544918325</v>
          </cell>
          <cell r="AM71"/>
          <cell r="AN71">
            <v>-3.7500550692943198</v>
          </cell>
          <cell r="AO71"/>
          <cell r="AP71">
            <v>96.010307752369428</v>
          </cell>
          <cell r="AQ71"/>
          <cell r="AR71">
            <v>26239.668000000001</v>
          </cell>
        </row>
        <row r="72">
          <cell r="A72">
            <v>2024</v>
          </cell>
          <cell r="B72">
            <v>2.983422600388336</v>
          </cell>
          <cell r="C72"/>
          <cell r="D72">
            <v>3.605845492816802</v>
          </cell>
          <cell r="E72"/>
          <cell r="F72">
            <v>6.5892680932051393</v>
          </cell>
          <cell r="G72"/>
          <cell r="H72">
            <v>5.1629067263400783</v>
          </cell>
          <cell r="I72"/>
          <cell r="J72">
            <v>3.1250345812888387</v>
          </cell>
          <cell r="K72"/>
          <cell r="L72">
            <v>1.9985694797178679</v>
          </cell>
          <cell r="M72"/>
          <cell r="N72">
            <v>6.3578272067809E-2</v>
          </cell>
          <cell r="O72"/>
          <cell r="P72">
            <v>0.23889761996455211</v>
          </cell>
          <cell r="Q72"/>
          <cell r="R72">
            <v>5.4260799530390678</v>
          </cell>
          <cell r="S72"/>
          <cell r="T72">
            <v>10.588986679379145</v>
          </cell>
          <cell r="U72"/>
          <cell r="V72">
            <v>2.8089790064552962</v>
          </cell>
          <cell r="W72"/>
          <cell r="X72">
            <v>13.397965685834439</v>
          </cell>
          <cell r="Y72">
            <v>19.987233779039578</v>
          </cell>
          <cell r="Z72">
            <v>1.924027794012408</v>
          </cell>
          <cell r="AA72"/>
          <cell r="AB72">
            <v>21.911261573051988</v>
          </cell>
          <cell r="AC72"/>
          <cell r="AD72">
            <v>9.3982470996604359</v>
          </cell>
          <cell r="AE72"/>
          <cell r="AF72"/>
          <cell r="AG72">
            <v>9.3133869070018918</v>
          </cell>
          <cell r="AH72">
            <v>5.9543281483080177</v>
          </cell>
          <cell r="AI72">
            <v>1.7515848764985378</v>
          </cell>
          <cell r="AJ72">
            <v>0.34336151013694372</v>
          </cell>
          <cell r="AK72">
            <v>0.67964736795627256</v>
          </cell>
          <cell r="AL72">
            <v>18.042308809901662</v>
          </cell>
          <cell r="AM72"/>
          <cell r="AN72">
            <v>-3.8689527631503262</v>
          </cell>
          <cell r="AO72"/>
          <cell r="AP72">
            <v>96.065625850791307</v>
          </cell>
          <cell r="AQ72"/>
          <cell r="AR72">
            <v>27290.77</v>
          </cell>
        </row>
        <row r="73">
          <cell r="A73">
            <v>2025</v>
          </cell>
          <cell r="B73">
            <v>2.9775906939918033</v>
          </cell>
          <cell r="C73"/>
          <cell r="D73">
            <v>3.6077215498279656</v>
          </cell>
          <cell r="E73"/>
          <cell r="F73">
            <v>6.5853122438197689</v>
          </cell>
          <cell r="G73"/>
          <cell r="H73">
            <v>5.2751126308721075</v>
          </cell>
          <cell r="I73"/>
          <cell r="J73">
            <v>3.4216022348183541</v>
          </cell>
          <cell r="K73"/>
          <cell r="L73">
            <v>1.9352793763471348</v>
          </cell>
          <cell r="M73"/>
          <cell r="N73">
            <v>6.3265993923408453E-2</v>
          </cell>
          <cell r="O73"/>
          <cell r="P73">
            <v>0.25239898593306126</v>
          </cell>
          <cell r="Q73"/>
          <cell r="R73">
            <v>5.672546591021959</v>
          </cell>
          <cell r="S73"/>
          <cell r="T73">
            <v>10.947659221894067</v>
          </cell>
          <cell r="U73"/>
          <cell r="V73">
            <v>2.6136644359797372</v>
          </cell>
          <cell r="W73"/>
          <cell r="X73">
            <v>13.561323657873803</v>
          </cell>
          <cell r="Y73">
            <v>20.146635901693571</v>
          </cell>
          <cell r="Z73">
            <v>2.1368349430330151</v>
          </cell>
          <cell r="AA73"/>
          <cell r="AB73">
            <v>22.283470844726587</v>
          </cell>
          <cell r="AC73"/>
          <cell r="AD73">
            <v>9.1989766797995056</v>
          </cell>
          <cell r="AE73"/>
          <cell r="AF73"/>
          <cell r="AG73">
            <v>8.9813269460359386</v>
          </cell>
          <cell r="AH73">
            <v>5.9037012764124732</v>
          </cell>
          <cell r="AI73">
            <v>1.7090166103123214</v>
          </cell>
          <cell r="AJ73">
            <v>0.32775505965241125</v>
          </cell>
          <cell r="AK73">
            <v>0.69872737938288465</v>
          </cell>
          <cell r="AL73">
            <v>17.620527271796028</v>
          </cell>
          <cell r="AM73"/>
          <cell r="AN73">
            <v>-4.6629435729305575</v>
          </cell>
          <cell r="AO73"/>
          <cell r="AP73">
            <v>97.488708615352664</v>
          </cell>
          <cell r="AQ73"/>
          <cell r="AR73">
            <v>28271.112000000001</v>
          </cell>
        </row>
        <row r="74">
          <cell r="A74">
            <v>2026</v>
          </cell>
          <cell r="B74">
            <v>2.9502173270670533</v>
          </cell>
          <cell r="C74"/>
          <cell r="D74">
            <v>3.645879888287245</v>
          </cell>
          <cell r="E74"/>
          <cell r="F74">
            <v>6.5960972153542974</v>
          </cell>
          <cell r="G74"/>
          <cell r="H74">
            <v>5.3875545299456498</v>
          </cell>
          <cell r="I74"/>
          <cell r="J74">
            <v>3.5764045211027717</v>
          </cell>
          <cell r="K74"/>
          <cell r="L74">
            <v>1.9744289099532544</v>
          </cell>
          <cell r="M74"/>
          <cell r="N74">
            <v>6.3065305273389827E-2</v>
          </cell>
          <cell r="O74"/>
          <cell r="P74">
            <v>0.2560812899723397</v>
          </cell>
          <cell r="Q74"/>
          <cell r="R74">
            <v>5.8699800263017554</v>
          </cell>
          <cell r="S74"/>
          <cell r="T74">
            <v>11.257534556247407</v>
          </cell>
          <cell r="U74"/>
          <cell r="V74">
            <v>2.5190757428769706</v>
          </cell>
          <cell r="W74"/>
          <cell r="X74">
            <v>13.776610299124375</v>
          </cell>
          <cell r="Y74">
            <v>20.372707514478677</v>
          </cell>
          <cell r="Z74">
            <v>2.3272795833924453</v>
          </cell>
          <cell r="AA74"/>
          <cell r="AB74">
            <v>22.699987097871123</v>
          </cell>
          <cell r="AC74"/>
          <cell r="AD74">
            <v>9.1151729582312697</v>
          </cell>
          <cell r="AE74"/>
          <cell r="AF74"/>
          <cell r="AG74">
            <v>9.4679723785101917</v>
          </cell>
          <cell r="AH74">
            <v>5.8958492047286297</v>
          </cell>
          <cell r="AI74">
            <v>1.6161624859122148</v>
          </cell>
          <cell r="AJ74">
            <v>0.3164165102420215</v>
          </cell>
          <cell r="AK74">
            <v>0.74376536057213183</v>
          </cell>
          <cell r="AL74">
            <v>18.040165939965192</v>
          </cell>
          <cell r="AM74"/>
          <cell r="AN74">
            <v>-4.6598211579059319</v>
          </cell>
          <cell r="AO74"/>
          <cell r="AP74">
            <v>98.833495156644688</v>
          </cell>
          <cell r="AQ74"/>
          <cell r="AR74">
            <v>29266.488000000001</v>
          </cell>
        </row>
        <row r="75">
          <cell r="A75">
            <v>2027</v>
          </cell>
          <cell r="B75">
            <v>2.9178893113719506</v>
          </cell>
          <cell r="C75"/>
          <cell r="D75">
            <v>3.6618612789987854</v>
          </cell>
          <cell r="E75"/>
          <cell r="F75">
            <v>6.5797505903707361</v>
          </cell>
          <cell r="G75"/>
          <cell r="H75">
            <v>5.4898906717929057</v>
          </cell>
          <cell r="I75"/>
          <cell r="J75">
            <v>3.7145947347383546</v>
          </cell>
          <cell r="K75"/>
          <cell r="L75">
            <v>2.0040064898251297</v>
          </cell>
          <cell r="M75"/>
          <cell r="N75">
            <v>6.2835069267924468E-2</v>
          </cell>
          <cell r="O75"/>
          <cell r="P75">
            <v>0.25432394555836935</v>
          </cell>
          <cell r="Q75"/>
          <cell r="R75">
            <v>6.0357602393897789</v>
          </cell>
          <cell r="S75"/>
          <cell r="T75">
            <v>11.525650911182685</v>
          </cell>
          <cell r="U75"/>
          <cell r="V75">
            <v>2.3394730307359386</v>
          </cell>
          <cell r="W75"/>
          <cell r="X75">
            <v>13.865123941918622</v>
          </cell>
          <cell r="Y75">
            <v>20.444874532289358</v>
          </cell>
          <cell r="Z75">
            <v>2.4940567301868257</v>
          </cell>
          <cell r="AA75"/>
          <cell r="AB75">
            <v>22.938931262476185</v>
          </cell>
          <cell r="AC75"/>
          <cell r="AD75">
            <v>8.919223621106676</v>
          </cell>
          <cell r="AE75"/>
          <cell r="AF75"/>
          <cell r="AG75">
            <v>9.7903658036908343</v>
          </cell>
          <cell r="AH75">
            <v>5.8896824677793473</v>
          </cell>
          <cell r="AI75">
            <v>1.5061822270418084</v>
          </cell>
          <cell r="AJ75">
            <v>0.30588701200206203</v>
          </cell>
          <cell r="AK75">
            <v>0.80035505984678668</v>
          </cell>
          <cell r="AL75">
            <v>18.292472570360836</v>
          </cell>
          <cell r="AM75"/>
          <cell r="AN75">
            <v>-4.646458692115349</v>
          </cell>
          <cell r="AO75"/>
          <cell r="AP75">
            <v>99.981062771505592</v>
          </cell>
          <cell r="AQ75"/>
          <cell r="AR75">
            <v>30331.788</v>
          </cell>
        </row>
        <row r="76">
          <cell r="A76">
            <v>2028</v>
          </cell>
          <cell r="B76">
            <v>2.9013022039202685</v>
          </cell>
          <cell r="C76"/>
          <cell r="D76">
            <v>3.631720394250002</v>
          </cell>
          <cell r="E76"/>
          <cell r="F76">
            <v>6.5330225981702714</v>
          </cell>
          <cell r="G76"/>
          <cell r="H76">
            <v>5.5910859914465254</v>
          </cell>
          <cell r="I76"/>
          <cell r="J76">
            <v>4.092296982019664</v>
          </cell>
          <cell r="K76"/>
          <cell r="L76">
            <v>2.0299955981302538</v>
          </cell>
          <cell r="M76"/>
          <cell r="N76">
            <v>6.2702824247251682E-2</v>
          </cell>
          <cell r="O76"/>
          <cell r="P76">
            <v>0.25653118689779975</v>
          </cell>
          <cell r="Q76"/>
          <cell r="R76">
            <v>6.4415265912949691</v>
          </cell>
          <cell r="S76"/>
          <cell r="T76">
            <v>12.032612582741493</v>
          </cell>
          <cell r="U76"/>
          <cell r="V76">
            <v>2.3909933806804311</v>
          </cell>
          <cell r="W76"/>
          <cell r="X76">
            <v>14.423605963421926</v>
          </cell>
          <cell r="Y76">
            <v>20.956628561592197</v>
          </cell>
          <cell r="Z76">
            <v>2.6748187007687712</v>
          </cell>
          <cell r="AA76"/>
          <cell r="AB76">
            <v>23.631447262360965</v>
          </cell>
          <cell r="AC76"/>
          <cell r="AD76">
            <v>8.9240159788507025</v>
          </cell>
          <cell r="AE76"/>
          <cell r="AF76"/>
          <cell r="AG76">
            <v>9.6844405655481598</v>
          </cell>
          <cell r="AH76">
            <v>5.8864019065876239</v>
          </cell>
          <cell r="AI76">
            <v>1.4641870102284718</v>
          </cell>
          <cell r="AJ76">
            <v>0.29611625509502132</v>
          </cell>
          <cell r="AK76">
            <v>0.82143780437531966</v>
          </cell>
          <cell r="AL76">
            <v>18.152583541834595</v>
          </cell>
          <cell r="AM76"/>
          <cell r="AN76">
            <v>-5.4788637205263706</v>
          </cell>
          <cell r="AO76"/>
          <cell r="AP76">
            <v>101.96437089786075</v>
          </cell>
          <cell r="AQ76"/>
          <cell r="AR76">
            <v>31486.62</v>
          </cell>
        </row>
        <row r="77">
          <cell r="A77">
            <v>2029</v>
          </cell>
          <cell r="B77">
            <v>2.8240399350229071</v>
          </cell>
          <cell r="C77"/>
          <cell r="D77">
            <v>3.5827815288139844</v>
          </cell>
          <cell r="E77"/>
          <cell r="F77">
            <v>6.4068214638368914</v>
          </cell>
          <cell r="G77"/>
          <cell r="H77">
            <v>5.6841140666175676</v>
          </cell>
          <cell r="I77"/>
          <cell r="J77">
            <v>3.6915718523683037</v>
          </cell>
          <cell r="K77"/>
          <cell r="L77">
            <v>2.0536343753214203</v>
          </cell>
          <cell r="M77"/>
          <cell r="N77">
            <v>6.2596005733560597E-2</v>
          </cell>
          <cell r="O77"/>
          <cell r="P77">
            <v>0.26327979656527384</v>
          </cell>
          <cell r="Q77"/>
          <cell r="R77">
            <v>6.0710820299885579</v>
          </cell>
          <cell r="S77"/>
          <cell r="T77">
            <v>11.755196096606126</v>
          </cell>
          <cell r="U77"/>
          <cell r="V77">
            <v>2.1952739236239456</v>
          </cell>
          <cell r="W77"/>
          <cell r="X77">
            <v>13.950470020230071</v>
          </cell>
          <cell r="Y77">
            <v>20.357291484066963</v>
          </cell>
          <cell r="Z77">
            <v>2.8262406833078892</v>
          </cell>
          <cell r="AA77"/>
          <cell r="AB77">
            <v>23.18353216737485</v>
          </cell>
          <cell r="AC77"/>
          <cell r="AD77">
            <v>8.6020953874608352</v>
          </cell>
          <cell r="AE77"/>
          <cell r="AF77"/>
          <cell r="AG77">
            <v>9.6892925495959261</v>
          </cell>
          <cell r="AH77">
            <v>5.878430970397031</v>
          </cell>
          <cell r="AI77">
            <v>1.4379261370800258</v>
          </cell>
          <cell r="AJ77">
            <v>0.28680640705070842</v>
          </cell>
          <cell r="AK77">
            <v>0.84529213328770736</v>
          </cell>
          <cell r="AL77">
            <v>18.137748197411398</v>
          </cell>
          <cell r="AM77"/>
          <cell r="AN77">
            <v>-5.045783969963451</v>
          </cell>
          <cell r="AO77"/>
          <cell r="AP77">
            <v>103.19075795757722</v>
          </cell>
          <cell r="AQ77"/>
          <cell r="AR77">
            <v>32716.145</v>
          </cell>
        </row>
        <row r="78">
          <cell r="A78">
            <v>2030</v>
          </cell>
          <cell r="B78">
            <v>2.8025885207927348</v>
          </cell>
          <cell r="C78"/>
          <cell r="D78">
            <v>3.5364812295473764</v>
          </cell>
          <cell r="E78"/>
          <cell r="F78">
            <v>6.3390697503401112</v>
          </cell>
          <cell r="G78"/>
          <cell r="H78">
            <v>5.7729690774717808</v>
          </cell>
          <cell r="I78"/>
          <cell r="J78">
            <v>4.0563120932455776</v>
          </cell>
          <cell r="K78"/>
          <cell r="L78">
            <v>2.0833827260359601</v>
          </cell>
          <cell r="M78"/>
          <cell r="N78">
            <v>6.2556899658050516E-2</v>
          </cell>
          <cell r="O78"/>
          <cell r="P78">
            <v>0.26422325991837337</v>
          </cell>
          <cell r="Q78"/>
          <cell r="R78">
            <v>6.4664749788579625</v>
          </cell>
          <cell r="S78"/>
          <cell r="T78">
            <v>12.239444056329743</v>
          </cell>
          <cell r="U78"/>
          <cell r="V78">
            <v>2.2066610287899397</v>
          </cell>
          <cell r="W78"/>
          <cell r="X78">
            <v>14.446105085119681</v>
          </cell>
          <cell r="Y78">
            <v>20.785174835459795</v>
          </cell>
          <cell r="Z78">
            <v>2.9632680075008273</v>
          </cell>
          <cell r="AA78"/>
          <cell r="AB78">
            <v>23.748442842960621</v>
          </cell>
          <cell r="AC78"/>
          <cell r="AD78">
            <v>8.5457307791300501</v>
          </cell>
          <cell r="AE78"/>
          <cell r="AF78"/>
          <cell r="AG78">
            <v>9.709691510093025</v>
          </cell>
          <cell r="AH78">
            <v>5.8697356326065373</v>
          </cell>
          <cell r="AI78">
            <v>1.4121645769754019</v>
          </cell>
          <cell r="AJ78">
            <v>0.27787770710004783</v>
          </cell>
          <cell r="AK78">
            <v>0.85410302606905164</v>
          </cell>
          <cell r="AL78">
            <v>18.123572452844066</v>
          </cell>
          <cell r="AM78"/>
          <cell r="AN78">
            <v>-5.6248703901165573</v>
          </cell>
          <cell r="AO78"/>
          <cell r="AP78">
            <v>105.32913188954664</v>
          </cell>
          <cell r="AQ78"/>
          <cell r="AR78">
            <v>33996.25</v>
          </cell>
        </row>
        <row r="79">
          <cell r="A79">
            <v>2031</v>
          </cell>
          <cell r="B79">
            <v>2.7643702322627206</v>
          </cell>
          <cell r="C79"/>
          <cell r="D79">
            <v>3.4902492786031392</v>
          </cell>
          <cell r="E79"/>
          <cell r="F79">
            <v>6.2546195108658598</v>
          </cell>
          <cell r="G79"/>
          <cell r="H79">
            <v>5.8561382101022064</v>
          </cell>
          <cell r="I79"/>
          <cell r="J79">
            <v>4.1480914100825457</v>
          </cell>
          <cell r="K79"/>
          <cell r="L79">
            <v>2.1202832854516243</v>
          </cell>
          <cell r="M79"/>
          <cell r="N79">
            <v>4.8109168937678429E-2</v>
          </cell>
          <cell r="O79"/>
          <cell r="P79">
            <v>0.27384652951424321</v>
          </cell>
          <cell r="Q79"/>
          <cell r="R79">
            <v>6.5903303939860907</v>
          </cell>
          <cell r="S79"/>
          <cell r="T79">
            <v>12.446468604088297</v>
          </cell>
          <cell r="U79"/>
          <cell r="V79">
            <v>2.1685368583452691</v>
          </cell>
          <cell r="W79"/>
          <cell r="X79">
            <v>14.615005462433567</v>
          </cell>
          <cell r="Y79">
            <v>20.869624973299423</v>
          </cell>
          <cell r="Z79">
            <v>3.1105574808157934</v>
          </cell>
          <cell r="AA79"/>
          <cell r="AB79">
            <v>23.980182454115219</v>
          </cell>
          <cell r="AC79"/>
          <cell r="AD79">
            <v>8.423156369211128</v>
          </cell>
          <cell r="AE79"/>
          <cell r="AF79"/>
          <cell r="AG79">
            <v>9.7275204946022384</v>
          </cell>
          <cell r="AH79">
            <v>5.8661615435163306</v>
          </cell>
          <cell r="AI79">
            <v>1.3903042993418124</v>
          </cell>
          <cell r="AJ79">
            <v>0.2691576481205174</v>
          </cell>
          <cell r="AK79">
            <v>0.87324753057909688</v>
          </cell>
          <cell r="AL79">
            <v>18.126391516159995</v>
          </cell>
          <cell r="AM79"/>
          <cell r="AN79">
            <v>-5.8537909379552255</v>
          </cell>
          <cell r="AO79"/>
          <cell r="AP79">
            <v>107.45149329546591</v>
          </cell>
          <cell r="AQ79"/>
          <cell r="AR79">
            <v>35317.591999999997</v>
          </cell>
        </row>
        <row r="80">
          <cell r="A80">
            <v>2032</v>
          </cell>
          <cell r="B80">
            <v>2.7217422692554321</v>
          </cell>
          <cell r="C80"/>
          <cell r="D80">
            <v>3.441648091359975</v>
          </cell>
          <cell r="E80"/>
          <cell r="F80">
            <v>6.1633903606154075</v>
          </cell>
          <cell r="G80"/>
          <cell r="H80">
            <v>5.9295950437737472</v>
          </cell>
          <cell r="I80"/>
          <cell r="J80">
            <v>4.3207108489969333</v>
          </cell>
          <cell r="K80"/>
          <cell r="L80">
            <v>2.1521737470937463</v>
          </cell>
          <cell r="M80"/>
          <cell r="N80">
            <v>4.1712650547226358E-2</v>
          </cell>
          <cell r="O80"/>
          <cell r="P80">
            <v>0.28617877224129434</v>
          </cell>
          <cell r="Q80"/>
          <cell r="R80">
            <v>6.8007760188792012</v>
          </cell>
          <cell r="S80"/>
          <cell r="T80">
            <v>12.730371062652948</v>
          </cell>
          <cell r="U80"/>
          <cell r="V80">
            <v>2.1580462339747077</v>
          </cell>
          <cell r="W80"/>
          <cell r="X80">
            <v>14.888417296627656</v>
          </cell>
          <cell r="Y80">
            <v>21.051807657243064</v>
          </cell>
          <cell r="Z80">
            <v>3.2542519640387879</v>
          </cell>
          <cell r="AA80"/>
          <cell r="AB80">
            <v>24.30605962128185</v>
          </cell>
          <cell r="AC80"/>
          <cell r="AD80">
            <v>8.3214365945901143</v>
          </cell>
          <cell r="AE80"/>
          <cell r="AF80"/>
          <cell r="AG80">
            <v>9.7670143993160217</v>
          </cell>
          <cell r="AH80">
            <v>5.8622113920792867</v>
          </cell>
          <cell r="AI80">
            <v>1.3772263104860698</v>
          </cell>
          <cell r="AJ80">
            <v>0.26105576081693549</v>
          </cell>
          <cell r="AK80">
            <v>0.89540430191016684</v>
          </cell>
          <cell r="AL80">
            <v>18.162912164608482</v>
          </cell>
          <cell r="AM80"/>
          <cell r="AN80">
            <v>-6.1431474566733684</v>
          </cell>
          <cell r="AO80"/>
          <cell r="AP80">
            <v>109.63305953840181</v>
          </cell>
          <cell r="AQ80"/>
          <cell r="AR80">
            <v>36679.519999999997</v>
          </cell>
        </row>
        <row r="81">
          <cell r="A81"/>
          <cell r="B81"/>
          <cell r="C81"/>
          <cell r="D81"/>
          <cell r="E81"/>
          <cell r="F81"/>
          <cell r="G81"/>
          <cell r="H81">
            <v>0</v>
          </cell>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row>
        <row r="82">
          <cell r="A82"/>
          <cell r="B82"/>
          <cell r="C82"/>
          <cell r="D82"/>
          <cell r="E82"/>
          <cell r="F82"/>
          <cell r="G82"/>
          <cell r="H82">
            <v>0</v>
          </cell>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row>
        <row r="83">
          <cell r="A83"/>
          <cell r="B83"/>
          <cell r="C83"/>
          <cell r="D83"/>
          <cell r="E83"/>
          <cell r="F83"/>
          <cell r="G83"/>
          <cell r="H83">
            <v>0</v>
          </cell>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row>
        <row r="84">
          <cell r="A84"/>
          <cell r="B84"/>
          <cell r="C84"/>
          <cell r="D84"/>
          <cell r="E84"/>
          <cell r="F84"/>
          <cell r="G84"/>
          <cell r="H84">
            <v>0</v>
          </cell>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row>
        <row r="85">
          <cell r="A85"/>
          <cell r="B85"/>
          <cell r="C85"/>
          <cell r="D85"/>
          <cell r="E85"/>
          <cell r="F85"/>
          <cell r="G85"/>
          <cell r="H85">
            <v>0</v>
          </cell>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row>
        <row r="86">
          <cell r="A86"/>
          <cell r="B86"/>
          <cell r="C86"/>
          <cell r="D86"/>
          <cell r="E86"/>
          <cell r="F86"/>
          <cell r="G86"/>
          <cell r="H86">
            <v>4.3555688641375863</v>
          </cell>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row>
        <row r="87">
          <cell r="A87"/>
          <cell r="B87"/>
          <cell r="C87"/>
          <cell r="D87"/>
          <cell r="E87"/>
          <cell r="F87"/>
          <cell r="G87"/>
          <cell r="H87">
            <v>0</v>
          </cell>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row>
        <row r="88">
          <cell r="A88"/>
          <cell r="B88"/>
          <cell r="C88"/>
          <cell r="D88"/>
          <cell r="E88"/>
          <cell r="F88"/>
          <cell r="G88"/>
          <cell r="H88">
            <v>0</v>
          </cell>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row>
        <row r="89">
          <cell r="A89"/>
          <cell r="B89"/>
          <cell r="C89"/>
          <cell r="D89"/>
          <cell r="E89"/>
          <cell r="F89"/>
          <cell r="G89"/>
          <cell r="H89">
            <v>0</v>
          </cell>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row>
        <row r="90">
          <cell r="A90"/>
          <cell r="B90"/>
          <cell r="C90"/>
          <cell r="D90"/>
          <cell r="E90"/>
          <cell r="F90"/>
          <cell r="G90"/>
          <cell r="H90">
            <v>0</v>
          </cell>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row>
        <row r="91">
          <cell r="A91"/>
          <cell r="B91"/>
          <cell r="C91"/>
          <cell r="D91"/>
          <cell r="E91"/>
          <cell r="F91"/>
          <cell r="G91"/>
          <cell r="H91">
            <v>0</v>
          </cell>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row>
        <row r="92">
          <cell r="A92"/>
          <cell r="B92"/>
          <cell r="C92"/>
          <cell r="D92"/>
          <cell r="E92"/>
          <cell r="F92"/>
          <cell r="G92"/>
          <cell r="H92">
            <v>0</v>
          </cell>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row>
        <row r="93">
          <cell r="A93"/>
          <cell r="B93"/>
          <cell r="C93"/>
          <cell r="D93"/>
          <cell r="E93"/>
          <cell r="F93"/>
          <cell r="G93"/>
          <cell r="H93">
            <v>0</v>
          </cell>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row>
        <row r="94">
          <cell r="A94"/>
          <cell r="B94"/>
          <cell r="C94"/>
          <cell r="D94"/>
          <cell r="E94"/>
          <cell r="F94"/>
          <cell r="G94"/>
          <cell r="H94">
            <v>0</v>
          </cell>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row>
        <row r="95">
          <cell r="A95"/>
          <cell r="B95"/>
          <cell r="C95"/>
          <cell r="D95"/>
          <cell r="E95"/>
          <cell r="F95"/>
          <cell r="G95"/>
          <cell r="H95">
            <v>0</v>
          </cell>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row>
        <row r="96">
          <cell r="A96"/>
          <cell r="B96"/>
          <cell r="C96"/>
          <cell r="D96"/>
          <cell r="E96"/>
          <cell r="F96"/>
          <cell r="G96"/>
          <cell r="H96">
            <v>0</v>
          </cell>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row>
        <row r="97">
          <cell r="A97"/>
          <cell r="B97"/>
          <cell r="C97"/>
          <cell r="D97"/>
          <cell r="E97"/>
          <cell r="F97"/>
          <cell r="G97"/>
          <cell r="H97">
            <v>0</v>
          </cell>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row>
        <row r="98">
          <cell r="A98"/>
          <cell r="B98"/>
          <cell r="C98"/>
          <cell r="D98"/>
          <cell r="E98"/>
          <cell r="F98"/>
          <cell r="G98"/>
          <cell r="H98">
            <v>0</v>
          </cell>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row>
        <row r="99">
          <cell r="A99"/>
          <cell r="B99"/>
          <cell r="C99"/>
          <cell r="D99"/>
          <cell r="E99"/>
          <cell r="F99"/>
          <cell r="G99"/>
          <cell r="H99">
            <v>0</v>
          </cell>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row>
        <row r="100">
          <cell r="A100"/>
          <cell r="B100"/>
          <cell r="C100"/>
          <cell r="D100"/>
          <cell r="E100"/>
          <cell r="F100"/>
          <cell r="G100"/>
          <cell r="H100">
            <v>0</v>
          </cell>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row>
      </sheetData>
      <sheetData sheetId="26">
        <row r="9">
          <cell r="A9" t="str">
            <v>YEAR</v>
          </cell>
          <cell r="B9" t="str">
            <v>DEFD</v>
          </cell>
          <cell r="C9"/>
          <cell r="D9" t="str">
            <v>NDEFD</v>
          </cell>
          <cell r="E9"/>
          <cell r="F9" t="str">
            <v>TOTD</v>
          </cell>
          <cell r="G9"/>
          <cell r="H9" t="str">
            <v>TOTSS</v>
          </cell>
          <cell r="I9"/>
          <cell r="J9" t="str">
            <v>NETMED</v>
          </cell>
          <cell r="K9"/>
          <cell r="L9" t="str">
            <v>MEDIC</v>
          </cell>
          <cell r="M9"/>
          <cell r="N9" t="str">
            <v>CHIP</v>
          </cell>
          <cell r="O9"/>
          <cell r="P9" t="str">
            <v>ACA</v>
          </cell>
          <cell r="Q9"/>
          <cell r="R9" t="str">
            <v>TOTHC</v>
          </cell>
          <cell r="S9"/>
          <cell r="T9" t="str">
            <v>TOTOLD</v>
          </cell>
          <cell r="U9"/>
          <cell r="V9" t="str">
            <v>TOTOTHM</v>
          </cell>
          <cell r="X9" t="str">
            <v>TOTM</v>
          </cell>
          <cell r="Y9" t="str">
            <v>TOTNONINT</v>
          </cell>
          <cell r="Z9" t="str">
            <v>TOTINT</v>
          </cell>
          <cell r="AB9" t="str">
            <v>TOTO</v>
          </cell>
          <cell r="AD9" t="str">
            <v>TOTLESSOLD</v>
          </cell>
          <cell r="AF9" t="str">
            <v>TAXTOT</v>
          </cell>
          <cell r="AH9" t="str">
            <v>DEFICIT</v>
          </cell>
          <cell r="AJ9" t="str">
            <v>DHBP</v>
          </cell>
          <cell r="AL9" t="str">
            <v>GDP</v>
          </cell>
        </row>
        <row r="10">
          <cell r="A10">
            <v>1962</v>
          </cell>
          <cell r="B10">
            <v>8.9725530370939506</v>
          </cell>
          <cell r="C10"/>
          <cell r="D10">
            <v>3.3337601912323387</v>
          </cell>
          <cell r="E10"/>
          <cell r="F10">
            <v>12.306313228326289</v>
          </cell>
          <cell r="G10"/>
          <cell r="H10">
            <v>2.3984291629316603</v>
          </cell>
          <cell r="I10"/>
          <cell r="J10">
            <v>0</v>
          </cell>
          <cell r="K10"/>
          <cell r="L10">
            <v>1.7586545439023347E-2</v>
          </cell>
          <cell r="M10"/>
          <cell r="N10">
            <v>0</v>
          </cell>
          <cell r="O10"/>
          <cell r="P10">
            <v>0</v>
          </cell>
          <cell r="Q10"/>
          <cell r="R10">
            <v>1.7586545439023347E-2</v>
          </cell>
          <cell r="S10"/>
          <cell r="T10">
            <v>2.4160157083706837</v>
          </cell>
          <cell r="U10"/>
          <cell r="V10">
            <v>2.3403764886669229</v>
          </cell>
          <cell r="W10"/>
          <cell r="X10">
            <v>4.7563921970376066</v>
          </cell>
          <cell r="Y10">
            <v>17.062705425363895</v>
          </cell>
          <cell r="Z10">
            <v>1.1762496264993385</v>
          </cell>
          <cell r="AA10"/>
          <cell r="AB10">
            <v>18.238955051863233</v>
          </cell>
          <cell r="AC10"/>
          <cell r="AD10">
            <v>14.646689716993212</v>
          </cell>
          <cell r="AE10"/>
          <cell r="AF10">
            <v>17.018995176505744</v>
          </cell>
          <cell r="AG10"/>
          <cell r="AH10">
            <v>-1.2199598753574905</v>
          </cell>
          <cell r="AI10"/>
          <cell r="AJ10">
            <v>42.346011012933801</v>
          </cell>
          <cell r="AK10"/>
          <cell r="AL10">
            <v>585.67499999999995</v>
          </cell>
        </row>
        <row r="11">
          <cell r="A11">
            <v>1963</v>
          </cell>
          <cell r="B11">
            <v>8.689420899385313</v>
          </cell>
          <cell r="C11"/>
          <cell r="D11">
            <v>3.4899708832093168</v>
          </cell>
          <cell r="E11"/>
          <cell r="F11">
            <v>12.17939178259463</v>
          </cell>
          <cell r="G11"/>
          <cell r="H11">
            <v>2.5001617599482366</v>
          </cell>
          <cell r="I11"/>
          <cell r="J11">
            <v>0</v>
          </cell>
          <cell r="K11"/>
          <cell r="L11">
            <v>2.53963118731802E-2</v>
          </cell>
          <cell r="M11"/>
          <cell r="N11">
            <v>0</v>
          </cell>
          <cell r="O11"/>
          <cell r="P11">
            <v>0</v>
          </cell>
          <cell r="Q11"/>
          <cell r="R11">
            <v>2.53963118731802E-2</v>
          </cell>
          <cell r="S11"/>
          <cell r="T11">
            <v>2.525558071821417</v>
          </cell>
          <cell r="U11"/>
          <cell r="V11">
            <v>2.0494985441604658</v>
          </cell>
          <cell r="W11"/>
          <cell r="X11">
            <v>4.5750566159818824</v>
          </cell>
          <cell r="Y11">
            <v>16.754448398576514</v>
          </cell>
          <cell r="Z11">
            <v>1.2520219993529602</v>
          </cell>
          <cell r="AA11"/>
          <cell r="AB11">
            <v>18.006470397929473</v>
          </cell>
          <cell r="AC11"/>
          <cell r="AD11">
            <v>14.228890326755096</v>
          </cell>
          <cell r="AE11"/>
          <cell r="AF11">
            <v>17.237140084115172</v>
          </cell>
          <cell r="AG11"/>
          <cell r="AH11">
            <v>-0.7693303138142995</v>
          </cell>
          <cell r="AI11"/>
          <cell r="AJ11">
            <v>41.083468133290197</v>
          </cell>
          <cell r="AK11"/>
          <cell r="AL11">
            <v>618.20000000000005</v>
          </cell>
        </row>
        <row r="12">
          <cell r="A12">
            <v>1964</v>
          </cell>
          <cell r="B12">
            <v>8.3176666162913691</v>
          </cell>
          <cell r="C12"/>
          <cell r="D12">
            <v>3.6418316457609188</v>
          </cell>
          <cell r="E12"/>
          <cell r="F12">
            <v>11.959498262052289</v>
          </cell>
          <cell r="G12"/>
          <cell r="H12">
            <v>2.4553423001360133</v>
          </cell>
          <cell r="I12"/>
          <cell r="J12">
            <v>0</v>
          </cell>
          <cell r="K12"/>
          <cell r="L12">
            <v>3.1736436451564154E-2</v>
          </cell>
          <cell r="M12"/>
          <cell r="N12">
            <v>0</v>
          </cell>
          <cell r="O12"/>
          <cell r="P12">
            <v>0</v>
          </cell>
          <cell r="Q12"/>
          <cell r="R12">
            <v>3.1736436451564154E-2</v>
          </cell>
          <cell r="S12"/>
          <cell r="T12">
            <v>2.4870787365875771</v>
          </cell>
          <cell r="U12"/>
          <cell r="V12">
            <v>2.2269910835726159</v>
          </cell>
          <cell r="W12"/>
          <cell r="X12">
            <v>4.7140698201601934</v>
          </cell>
          <cell r="Y12">
            <v>16.67356808221248</v>
          </cell>
          <cell r="Z12">
            <v>1.2390811546017833</v>
          </cell>
          <cell r="AA12"/>
          <cell r="AB12">
            <v>17.912649236814264</v>
          </cell>
          <cell r="AC12"/>
          <cell r="AD12">
            <v>14.186489345624903</v>
          </cell>
          <cell r="AE12"/>
          <cell r="AF12">
            <v>17.018739610095206</v>
          </cell>
          <cell r="AG12"/>
          <cell r="AH12">
            <v>-0.89390962671905572</v>
          </cell>
          <cell r="AI12"/>
          <cell r="AJ12">
            <v>38.816533172132381</v>
          </cell>
          <cell r="AK12"/>
          <cell r="AL12">
            <v>661.7</v>
          </cell>
        </row>
        <row r="13">
          <cell r="A13">
            <v>1965</v>
          </cell>
          <cell r="B13">
            <v>7.1931766115673357</v>
          </cell>
          <cell r="C13"/>
          <cell r="D13">
            <v>3.7741514820427868</v>
          </cell>
          <cell r="E13"/>
          <cell r="F13">
            <v>10.967328093610124</v>
          </cell>
          <cell r="G13"/>
          <cell r="H13">
            <v>2.4075000881119375</v>
          </cell>
          <cell r="I13"/>
          <cell r="J13">
            <v>0</v>
          </cell>
          <cell r="K13"/>
          <cell r="L13">
            <v>3.8346315158777712E-2</v>
          </cell>
          <cell r="M13"/>
          <cell r="N13">
            <v>0</v>
          </cell>
          <cell r="O13"/>
          <cell r="P13">
            <v>0</v>
          </cell>
          <cell r="Q13"/>
          <cell r="R13">
            <v>3.8346315158777712E-2</v>
          </cell>
          <cell r="S13"/>
          <cell r="T13">
            <v>2.445846403270715</v>
          </cell>
          <cell r="U13"/>
          <cell r="V13">
            <v>2.0434920523032458</v>
          </cell>
          <cell r="W13"/>
          <cell r="X13">
            <v>4.4893384555739608</v>
          </cell>
          <cell r="Y13">
            <v>15.456666549184083</v>
          </cell>
          <cell r="Z13">
            <v>1.211151446798012</v>
          </cell>
          <cell r="AA13"/>
          <cell r="AB13">
            <v>16.667817995982094</v>
          </cell>
          <cell r="AC13"/>
          <cell r="AD13">
            <v>13.010820145913367</v>
          </cell>
          <cell r="AE13"/>
          <cell r="AF13">
            <v>16.468755506996086</v>
          </cell>
          <cell r="AG13"/>
          <cell r="AH13">
            <v>-0.1990624889860087</v>
          </cell>
          <cell r="AI13"/>
          <cell r="AJ13">
            <v>36.764247700278432</v>
          </cell>
          <cell r="AK13"/>
          <cell r="AL13">
            <v>709.32500000000005</v>
          </cell>
        </row>
        <row r="14">
          <cell r="A14">
            <v>1966</v>
          </cell>
          <cell r="B14">
            <v>7.5592427688266755</v>
          </cell>
          <cell r="C14"/>
          <cell r="D14">
            <v>3.9905185944456898</v>
          </cell>
          <cell r="E14"/>
          <cell r="F14">
            <v>11.549761363272367</v>
          </cell>
          <cell r="G14"/>
          <cell r="H14">
            <v>2.5954707069412857</v>
          </cell>
          <cell r="I14"/>
          <cell r="J14">
            <v>0</v>
          </cell>
          <cell r="K14"/>
          <cell r="L14">
            <v>9.8657868605656826E-2</v>
          </cell>
          <cell r="M14"/>
          <cell r="N14">
            <v>0</v>
          </cell>
          <cell r="O14"/>
          <cell r="P14">
            <v>0</v>
          </cell>
          <cell r="Q14"/>
          <cell r="R14">
            <v>9.8657868605656826E-2</v>
          </cell>
          <cell r="S14"/>
          <cell r="T14">
            <v>2.6941285755469426</v>
          </cell>
          <cell r="U14"/>
          <cell r="V14">
            <v>1.7905762516416286</v>
          </cell>
          <cell r="W14"/>
          <cell r="X14">
            <v>4.4847048271885717</v>
          </cell>
          <cell r="Y14">
            <v>16.03446619046094</v>
          </cell>
          <cell r="Z14">
            <v>1.2026009801723307</v>
          </cell>
          <cell r="AA14"/>
          <cell r="AB14">
            <v>17.237067170633267</v>
          </cell>
          <cell r="AC14"/>
          <cell r="AD14">
            <v>13.340337614913997</v>
          </cell>
          <cell r="AE14"/>
          <cell r="AF14">
            <v>16.763509401326115</v>
          </cell>
          <cell r="AG14"/>
          <cell r="AH14">
            <v>-0.47355776930715243</v>
          </cell>
          <cell r="AI14"/>
          <cell r="AJ14">
            <v>33.788910599314519</v>
          </cell>
          <cell r="AK14"/>
          <cell r="AL14">
            <v>780.47500000000002</v>
          </cell>
        </row>
        <row r="15">
          <cell r="A15">
            <v>1967</v>
          </cell>
          <cell r="B15">
            <v>8.6058396342010095</v>
          </cell>
          <cell r="C15"/>
          <cell r="D15">
            <v>4.1221720809300377</v>
          </cell>
          <cell r="E15"/>
          <cell r="F15">
            <v>12.728011715131046</v>
          </cell>
          <cell r="G15"/>
          <cell r="H15">
            <v>2.5452915334269752</v>
          </cell>
          <cell r="I15"/>
          <cell r="J15">
            <v>0.30184393771853801</v>
          </cell>
          <cell r="K15"/>
          <cell r="L15">
            <v>0.14022294611637429</v>
          </cell>
          <cell r="M15"/>
          <cell r="N15">
            <v>0</v>
          </cell>
          <cell r="O15"/>
          <cell r="P15">
            <v>0</v>
          </cell>
          <cell r="Q15"/>
          <cell r="R15">
            <v>0.44206688383491227</v>
          </cell>
          <cell r="S15"/>
          <cell r="T15">
            <v>2.9873584172618872</v>
          </cell>
          <cell r="U15"/>
          <cell r="V15">
            <v>1.8807567018319833</v>
          </cell>
          <cell r="W15"/>
          <cell r="X15">
            <v>4.8681151190938712</v>
          </cell>
          <cell r="Y15">
            <v>17.596126834224915</v>
          </cell>
          <cell r="Z15">
            <v>1.2274588326708706</v>
          </cell>
          <cell r="AA15"/>
          <cell r="AB15">
            <v>18.823585666895788</v>
          </cell>
          <cell r="AC15"/>
          <cell r="AD15">
            <v>14.608768416963027</v>
          </cell>
          <cell r="AE15"/>
          <cell r="AF15">
            <v>17.790502375900303</v>
          </cell>
          <cell r="AG15"/>
          <cell r="AH15">
            <v>-1.0330832909954835</v>
          </cell>
          <cell r="AI15"/>
          <cell r="AJ15">
            <v>31.873046232927884</v>
          </cell>
          <cell r="AK15"/>
          <cell r="AL15">
            <v>836.52499999999998</v>
          </cell>
        </row>
        <row r="16">
          <cell r="A16">
            <v>1968</v>
          </cell>
          <cell r="B16">
            <v>9.1526613374926882</v>
          </cell>
          <cell r="C16"/>
          <cell r="D16">
            <v>3.991421329693897</v>
          </cell>
          <cell r="E16"/>
          <cell r="F16">
            <v>13.144082667186584</v>
          </cell>
          <cell r="G16"/>
          <cell r="H16">
            <v>2.5951034732473608</v>
          </cell>
          <cell r="I16"/>
          <cell r="J16">
            <v>0.49321783694955851</v>
          </cell>
          <cell r="K16"/>
          <cell r="L16">
            <v>0.20120881263404172</v>
          </cell>
          <cell r="M16"/>
          <cell r="N16">
            <v>0</v>
          </cell>
          <cell r="O16"/>
          <cell r="P16">
            <v>0</v>
          </cell>
          <cell r="Q16"/>
          <cell r="R16">
            <v>0.69442664958360023</v>
          </cell>
          <cell r="S16"/>
          <cell r="T16">
            <v>3.289530122830961</v>
          </cell>
          <cell r="U16"/>
          <cell r="V16">
            <v>2.176976854301869</v>
          </cell>
          <cell r="W16"/>
          <cell r="X16">
            <v>5.4665069771328305</v>
          </cell>
          <cell r="Y16">
            <v>18.610589644319418</v>
          </cell>
          <cell r="Z16">
            <v>1.235551346684121</v>
          </cell>
          <cell r="AA16"/>
          <cell r="AB16">
            <v>19.846140991003537</v>
          </cell>
          <cell r="AC16"/>
          <cell r="AD16">
            <v>15.321059521488452</v>
          </cell>
          <cell r="AE16"/>
          <cell r="AF16">
            <v>17.042921204356183</v>
          </cell>
          <cell r="AG16"/>
          <cell r="AH16">
            <v>-2.8032197866473556</v>
          </cell>
          <cell r="AI16"/>
          <cell r="AJ16">
            <v>32.258585633512524</v>
          </cell>
          <cell r="AK16"/>
          <cell r="AL16">
            <v>897.57500000000005</v>
          </cell>
        </row>
        <row r="17">
          <cell r="A17">
            <v>1969</v>
          </cell>
          <cell r="B17">
            <v>8.4379383336308695</v>
          </cell>
          <cell r="C17"/>
          <cell r="D17">
            <v>3.5298258141847949</v>
          </cell>
          <cell r="E17"/>
          <cell r="F17">
            <v>11.967764147815666</v>
          </cell>
          <cell r="G17"/>
          <cell r="H17">
            <v>2.7237254851954806</v>
          </cell>
          <cell r="I17"/>
          <cell r="J17">
            <v>0.55045777970467469</v>
          </cell>
          <cell r="K17"/>
          <cell r="L17">
            <v>0.23309785519369566</v>
          </cell>
          <cell r="M17"/>
          <cell r="N17">
            <v>0</v>
          </cell>
          <cell r="O17"/>
          <cell r="P17">
            <v>0</v>
          </cell>
          <cell r="Q17"/>
          <cell r="R17">
            <v>0.78355563489837032</v>
          </cell>
          <cell r="S17"/>
          <cell r="T17">
            <v>3.5072811200938512</v>
          </cell>
          <cell r="U17"/>
          <cell r="V17">
            <v>1.9629185687689676</v>
          </cell>
          <cell r="W17"/>
          <cell r="X17">
            <v>5.4701996888628184</v>
          </cell>
          <cell r="Y17">
            <v>17.437963836678485</v>
          </cell>
          <cell r="Z17">
            <v>1.2954528066103901</v>
          </cell>
          <cell r="AA17"/>
          <cell r="AB17">
            <v>18.733416643288876</v>
          </cell>
          <cell r="AC17"/>
          <cell r="AD17">
            <v>13.930682716584633</v>
          </cell>
          <cell r="AE17"/>
          <cell r="AF17">
            <v>19.064242176940148</v>
          </cell>
          <cell r="AG17"/>
          <cell r="AH17">
            <v>0.33082553365127082</v>
          </cell>
          <cell r="AI17"/>
          <cell r="AJ17">
            <v>28.370406263548496</v>
          </cell>
          <cell r="AK17"/>
          <cell r="AL17">
            <v>980.27499999999998</v>
          </cell>
        </row>
        <row r="18">
          <cell r="A18">
            <v>1970</v>
          </cell>
          <cell r="B18">
            <v>7.82592495282681</v>
          </cell>
          <cell r="C18"/>
          <cell r="D18">
            <v>3.6632192418850171</v>
          </cell>
          <cell r="E18"/>
          <cell r="F18">
            <v>11.489144194711827</v>
          </cell>
          <cell r="G18"/>
          <cell r="H18">
            <v>2.8324933718680585</v>
          </cell>
          <cell r="I18"/>
          <cell r="J18">
            <v>0.55872166622877206</v>
          </cell>
          <cell r="K18"/>
          <cell r="L18">
            <v>0.26053932691618698</v>
          </cell>
          <cell r="M18"/>
          <cell r="N18">
            <v>0</v>
          </cell>
          <cell r="O18"/>
          <cell r="P18">
            <v>0</v>
          </cell>
          <cell r="Q18"/>
          <cell r="R18">
            <v>0.81926099314495893</v>
          </cell>
          <cell r="S18"/>
          <cell r="T18">
            <v>3.6517543650130171</v>
          </cell>
          <cell r="U18"/>
          <cell r="V18">
            <v>2.1776578211956918</v>
          </cell>
          <cell r="W18"/>
          <cell r="X18">
            <v>5.8294121862087085</v>
          </cell>
          <cell r="Y18">
            <v>17.318556380920537</v>
          </cell>
          <cell r="Z18">
            <v>1.3738744118279314</v>
          </cell>
          <cell r="AA18"/>
          <cell r="AB18">
            <v>18.692430792748464</v>
          </cell>
          <cell r="AC18"/>
          <cell r="AD18">
            <v>13.666802015907519</v>
          </cell>
          <cell r="AE18"/>
          <cell r="AF18">
            <v>18.420904292163279</v>
          </cell>
          <cell r="AG18"/>
          <cell r="AH18">
            <v>-0.27152650058518768</v>
          </cell>
          <cell r="AI18"/>
          <cell r="AJ18">
            <v>27.056918336637448</v>
          </cell>
          <cell r="AK18"/>
          <cell r="AL18">
            <v>1046.675</v>
          </cell>
        </row>
        <row r="19">
          <cell r="A19">
            <v>1971</v>
          </cell>
          <cell r="B19">
            <v>7.0761721373874886</v>
          </cell>
          <cell r="C19"/>
          <cell r="D19">
            <v>3.89789978057409</v>
          </cell>
          <cell r="E19"/>
          <cell r="F19">
            <v>10.974071917961579</v>
          </cell>
          <cell r="G19"/>
          <cell r="H19">
            <v>3.1463884286417985</v>
          </cell>
          <cell r="I19"/>
          <cell r="J19">
            <v>0.5575209350230621</v>
          </cell>
          <cell r="K19"/>
          <cell r="L19">
            <v>0.30110608571044739</v>
          </cell>
          <cell r="M19"/>
          <cell r="N19">
            <v>0</v>
          </cell>
          <cell r="O19"/>
          <cell r="P19">
            <v>0</v>
          </cell>
          <cell r="Q19"/>
          <cell r="R19">
            <v>0.85862702073350949</v>
          </cell>
          <cell r="S19"/>
          <cell r="T19">
            <v>4.0050154493753087</v>
          </cell>
          <cell r="U19"/>
          <cell r="V19">
            <v>2.5150687385249202</v>
          </cell>
          <cell r="W19"/>
          <cell r="X19">
            <v>6.5200841879002285</v>
          </cell>
          <cell r="Y19">
            <v>17.494156105861808</v>
          </cell>
          <cell r="Z19">
            <v>1.3291836460525726</v>
          </cell>
          <cell r="AA19"/>
          <cell r="AB19">
            <v>18.823339751914382</v>
          </cell>
          <cell r="AC19"/>
          <cell r="AD19">
            <v>13.489140656486498</v>
          </cell>
          <cell r="AE19"/>
          <cell r="AF19">
            <v>16.760467511531058</v>
          </cell>
          <cell r="AG19"/>
          <cell r="AH19">
            <v>-2.0628722403833248</v>
          </cell>
          <cell r="AI19"/>
          <cell r="AJ19">
            <v>27.140477363306616</v>
          </cell>
          <cell r="AK19"/>
          <cell r="AL19">
            <v>1116.55</v>
          </cell>
        </row>
        <row r="20">
          <cell r="A20">
            <v>1972</v>
          </cell>
          <cell r="B20">
            <v>6.5231654676258994</v>
          </cell>
          <cell r="C20"/>
          <cell r="D20">
            <v>4.0457142857142863</v>
          </cell>
          <cell r="E20"/>
          <cell r="F20">
            <v>10.568879753340184</v>
          </cell>
          <cell r="G20"/>
          <cell r="H20">
            <v>3.2365056526207603</v>
          </cell>
          <cell r="I20"/>
          <cell r="J20">
            <v>0.57751284686536486</v>
          </cell>
          <cell r="K20"/>
          <cell r="L20">
            <v>0.37829393627954783</v>
          </cell>
          <cell r="M20"/>
          <cell r="N20">
            <v>0</v>
          </cell>
          <cell r="O20"/>
          <cell r="P20">
            <v>0</v>
          </cell>
          <cell r="Q20"/>
          <cell r="R20">
            <v>0.95580678314491263</v>
          </cell>
          <cell r="S20"/>
          <cell r="T20">
            <v>4.1923124357656727</v>
          </cell>
          <cell r="U20"/>
          <cell r="V20">
            <v>2.9328674203494347</v>
          </cell>
          <cell r="W20"/>
          <cell r="X20">
            <v>7.1251798561151078</v>
          </cell>
          <cell r="Y20">
            <v>17.694059609455291</v>
          </cell>
          <cell r="Z20">
            <v>1.2726002055498458</v>
          </cell>
          <cell r="AA20"/>
          <cell r="AB20">
            <v>18.966659815005137</v>
          </cell>
          <cell r="AC20"/>
          <cell r="AD20">
            <v>13.501747173689619</v>
          </cell>
          <cell r="AE20"/>
          <cell r="AF20">
            <v>17.044933196300104</v>
          </cell>
          <cell r="AG20"/>
          <cell r="AH20">
            <v>-1.921726618705035</v>
          </cell>
          <cell r="AI20"/>
          <cell r="AJ20">
            <v>26.505817060637206</v>
          </cell>
          <cell r="AK20"/>
          <cell r="AL20">
            <v>1216.25</v>
          </cell>
        </row>
        <row r="21">
          <cell r="A21">
            <v>1973</v>
          </cell>
          <cell r="B21">
            <v>5.6992367258681549</v>
          </cell>
          <cell r="C21"/>
          <cell r="D21">
            <v>3.940194791993938</v>
          </cell>
          <cell r="E21"/>
          <cell r="F21">
            <v>9.6394315178620928</v>
          </cell>
          <cell r="G21"/>
          <cell r="H21">
            <v>3.5614038330037521</v>
          </cell>
          <cell r="I21"/>
          <cell r="J21">
            <v>0.56278992404221118</v>
          </cell>
          <cell r="K21"/>
          <cell r="L21">
            <v>0.34005433476870761</v>
          </cell>
          <cell r="M21"/>
          <cell r="N21">
            <v>0</v>
          </cell>
          <cell r="O21"/>
          <cell r="P21">
            <v>0</v>
          </cell>
          <cell r="Q21"/>
          <cell r="R21">
            <v>0.9028442588109189</v>
          </cell>
          <cell r="S21"/>
          <cell r="T21">
            <v>4.464248091814671</v>
          </cell>
          <cell r="U21"/>
          <cell r="V21">
            <v>2.7777264410726494</v>
          </cell>
          <cell r="W21"/>
          <cell r="X21">
            <v>7.24197453288732</v>
          </cell>
          <cell r="Y21">
            <v>16.881406050749412</v>
          </cell>
          <cell r="Z21">
            <v>1.2825223160657193</v>
          </cell>
          <cell r="AA21"/>
          <cell r="AB21">
            <v>18.163928366815131</v>
          </cell>
          <cell r="AC21"/>
          <cell r="AD21">
            <v>12.417157958934741</v>
          </cell>
          <cell r="AE21"/>
          <cell r="AF21">
            <v>17.061782697887597</v>
          </cell>
          <cell r="AG21"/>
          <cell r="AH21">
            <v>-1.1021456689275324</v>
          </cell>
          <cell r="AI21"/>
          <cell r="AJ21">
            <v>25.201722449130465</v>
          </cell>
          <cell r="AK21"/>
          <cell r="AL21">
            <v>1352.7249999999999</v>
          </cell>
        </row>
        <row r="22">
          <cell r="A22">
            <v>1974</v>
          </cell>
          <cell r="B22">
            <v>5.4435715008261125</v>
          </cell>
          <cell r="C22"/>
          <cell r="D22">
            <v>3.8767913140236714</v>
          </cell>
          <cell r="E22"/>
          <cell r="F22">
            <v>9.3203628148497817</v>
          </cell>
          <cell r="G22"/>
          <cell r="H22">
            <v>3.7083993660855787</v>
          </cell>
          <cell r="I22"/>
          <cell r="J22">
            <v>0.60505108406109853</v>
          </cell>
          <cell r="K22"/>
          <cell r="L22">
            <v>0.39235256431871057</v>
          </cell>
          <cell r="M22"/>
          <cell r="N22">
            <v>0</v>
          </cell>
          <cell r="O22"/>
          <cell r="P22">
            <v>0</v>
          </cell>
          <cell r="Q22"/>
          <cell r="R22">
            <v>0.99740364837980922</v>
          </cell>
          <cell r="S22"/>
          <cell r="T22">
            <v>4.7058030144653884</v>
          </cell>
          <cell r="U22"/>
          <cell r="V22">
            <v>2.6923154735812798</v>
          </cell>
          <cell r="W22"/>
          <cell r="X22">
            <v>7.3981184880466682</v>
          </cell>
          <cell r="Y22">
            <v>16.71848130289645</v>
          </cell>
          <cell r="Z22">
            <v>1.4464713221161953</v>
          </cell>
          <cell r="AA22"/>
          <cell r="AB22">
            <v>18.164952625012646</v>
          </cell>
          <cell r="AC22"/>
          <cell r="AD22">
            <v>12.012678288431063</v>
          </cell>
          <cell r="AE22"/>
          <cell r="AF22">
            <v>17.751222308392624</v>
          </cell>
          <cell r="AG22"/>
          <cell r="AH22">
            <v>-0.41373031662002169</v>
          </cell>
          <cell r="AI22"/>
          <cell r="AJ22">
            <v>23.178271571635705</v>
          </cell>
          <cell r="AK22"/>
          <cell r="AL22">
            <v>1482.85</v>
          </cell>
        </row>
        <row r="23">
          <cell r="A23">
            <v>1975</v>
          </cell>
          <cell r="B23">
            <v>5.4523390948550805</v>
          </cell>
          <cell r="C23"/>
          <cell r="D23">
            <v>4.3778645549730077</v>
          </cell>
          <cell r="E23"/>
          <cell r="F23">
            <v>9.8302036498280891</v>
          </cell>
          <cell r="G23"/>
          <cell r="H23">
            <v>3.955193926287786</v>
          </cell>
          <cell r="I23"/>
          <cell r="J23">
            <v>0.76008525600136911</v>
          </cell>
          <cell r="K23"/>
          <cell r="L23">
            <v>0.42565770026603605</v>
          </cell>
          <cell r="M23"/>
          <cell r="N23">
            <v>0</v>
          </cell>
          <cell r="O23"/>
          <cell r="P23">
            <v>0</v>
          </cell>
          <cell r="Q23"/>
          <cell r="R23">
            <v>1.1857429562674053</v>
          </cell>
          <cell r="S23"/>
          <cell r="T23">
            <v>5.1409368825551915</v>
          </cell>
          <cell r="U23"/>
          <cell r="V23">
            <v>4.263546836348926</v>
          </cell>
          <cell r="W23"/>
          <cell r="X23">
            <v>9.4044837189041175</v>
          </cell>
          <cell r="Y23">
            <v>19.234687368732207</v>
          </cell>
          <cell r="Z23">
            <v>1.4464894130093191</v>
          </cell>
          <cell r="AA23"/>
          <cell r="AB23">
            <v>20.681176781741524</v>
          </cell>
          <cell r="AC23"/>
          <cell r="AD23">
            <v>14.093750486177015</v>
          </cell>
          <cell r="AE23"/>
          <cell r="AF23">
            <v>17.367954322697077</v>
          </cell>
          <cell r="AG23"/>
          <cell r="AH23">
            <v>-3.3132224590444506</v>
          </cell>
          <cell r="AI23"/>
          <cell r="AJ23">
            <v>24.562440686404159</v>
          </cell>
          <cell r="AK23"/>
          <cell r="AL23">
            <v>1606.925</v>
          </cell>
        </row>
        <row r="24">
          <cell r="A24">
            <v>1976</v>
          </cell>
          <cell r="B24">
            <v>5.0319690946755511</v>
          </cell>
          <cell r="C24"/>
          <cell r="D24">
            <v>4.7982195845697326</v>
          </cell>
          <cell r="E24"/>
          <cell r="F24">
            <v>9.8301886792452837</v>
          </cell>
          <cell r="G24"/>
          <cell r="H24">
            <v>4.0702648227982756</v>
          </cell>
          <cell r="I24"/>
          <cell r="J24">
            <v>0.83965063546273999</v>
          </cell>
          <cell r="K24"/>
          <cell r="L24">
            <v>0.47970438385308778</v>
          </cell>
          <cell r="M24"/>
          <cell r="N24">
            <v>0</v>
          </cell>
          <cell r="O24"/>
          <cell r="P24">
            <v>0</v>
          </cell>
          <cell r="Q24"/>
          <cell r="R24">
            <v>1.3193550193158277</v>
          </cell>
          <cell r="S24"/>
          <cell r="T24">
            <v>5.3896198421141035</v>
          </cell>
          <cell r="U24"/>
          <cell r="V24">
            <v>4.099658473769666</v>
          </cell>
          <cell r="W24"/>
          <cell r="X24">
            <v>9.4892783158837695</v>
          </cell>
          <cell r="Y24">
            <v>19.319466995129055</v>
          </cell>
          <cell r="Z24">
            <v>1.4963887800235149</v>
          </cell>
          <cell r="AA24"/>
          <cell r="AB24">
            <v>20.815855775152567</v>
          </cell>
          <cell r="AC24"/>
          <cell r="AD24">
            <v>13.929847153014949</v>
          </cell>
          <cell r="AE24"/>
          <cell r="AF24">
            <v>16.687755444823917</v>
          </cell>
          <cell r="AG24"/>
          <cell r="AH24">
            <v>-4.1281003303286479</v>
          </cell>
          <cell r="AI24"/>
          <cell r="AJ24">
            <v>26.728850568277252</v>
          </cell>
          <cell r="AK24"/>
          <cell r="AL24">
            <v>1786.1</v>
          </cell>
        </row>
        <row r="25">
          <cell r="A25">
            <v>1977</v>
          </cell>
          <cell r="B25">
            <v>4.8172600743457696</v>
          </cell>
          <cell r="C25"/>
          <cell r="D25">
            <v>4.9179850073481282</v>
          </cell>
          <cell r="E25"/>
          <cell r="F25">
            <v>9.7352450816938969</v>
          </cell>
          <cell r="G25"/>
          <cell r="H25">
            <v>4.1342175786990722</v>
          </cell>
          <cell r="I25"/>
          <cell r="J25">
            <v>0.91763921307102359</v>
          </cell>
          <cell r="K25"/>
          <cell r="L25">
            <v>0.48786632581230777</v>
          </cell>
          <cell r="M25"/>
          <cell r="N25">
            <v>0</v>
          </cell>
          <cell r="O25"/>
          <cell r="P25">
            <v>0</v>
          </cell>
          <cell r="Q25"/>
          <cell r="R25">
            <v>1.4055055388833313</v>
          </cell>
          <cell r="S25"/>
          <cell r="T25">
            <v>5.5397231175824038</v>
          </cell>
          <cell r="U25"/>
          <cell r="V25">
            <v>3.413088313388414</v>
          </cell>
          <cell r="W25"/>
          <cell r="X25">
            <v>8.9528114309708187</v>
          </cell>
          <cell r="Y25">
            <v>18.688056512664716</v>
          </cell>
          <cell r="Z25">
            <v>1.4770849542440072</v>
          </cell>
          <cell r="AA25"/>
          <cell r="AB25">
            <v>20.165141466908722</v>
          </cell>
          <cell r="AC25"/>
          <cell r="AD25">
            <v>13.148333395082313</v>
          </cell>
          <cell r="AE25"/>
          <cell r="AF25">
            <v>17.564323910439285</v>
          </cell>
          <cell r="AG25"/>
          <cell r="AH25">
            <v>-2.6008175564694405</v>
          </cell>
          <cell r="AI25"/>
          <cell r="AJ25">
            <v>27.125288676472405</v>
          </cell>
          <cell r="AK25"/>
          <cell r="AL25">
            <v>2024.325</v>
          </cell>
        </row>
        <row r="26">
          <cell r="A26">
            <v>1978</v>
          </cell>
          <cell r="B26">
            <v>4.6030922166750976</v>
          </cell>
          <cell r="C26"/>
          <cell r="D26">
            <v>5.0170885658360653</v>
          </cell>
          <cell r="E26"/>
          <cell r="F26">
            <v>9.6201807825111629</v>
          </cell>
          <cell r="G26"/>
          <cell r="H26">
            <v>4.0663748927840953</v>
          </cell>
          <cell r="I26"/>
          <cell r="J26">
            <v>0.96030262376564268</v>
          </cell>
          <cell r="K26"/>
          <cell r="L26">
            <v>0.46977061294508349</v>
          </cell>
          <cell r="M26"/>
          <cell r="N26">
            <v>0</v>
          </cell>
          <cell r="O26"/>
          <cell r="P26">
            <v>0</v>
          </cell>
          <cell r="Q26"/>
          <cell r="R26">
            <v>1.4300732367107261</v>
          </cell>
          <cell r="S26"/>
          <cell r="T26">
            <v>5.4964481294948211</v>
          </cell>
          <cell r="U26"/>
          <cell r="V26">
            <v>3.4937649827354909</v>
          </cell>
          <cell r="W26"/>
          <cell r="X26">
            <v>8.9902131122303128</v>
          </cell>
          <cell r="Y26">
            <v>18.610393894741474</v>
          </cell>
          <cell r="Z26">
            <v>1.5596560293826565</v>
          </cell>
          <cell r="AA26"/>
          <cell r="AB26">
            <v>20.170049924124132</v>
          </cell>
          <cell r="AC26"/>
          <cell r="AD26">
            <v>13.113945765246655</v>
          </cell>
          <cell r="AE26"/>
          <cell r="AF26">
            <v>17.575095119751918</v>
          </cell>
          <cell r="AG26"/>
          <cell r="AH26">
            <v>-2.5949548043722128</v>
          </cell>
          <cell r="AI26"/>
          <cell r="AJ26">
            <v>26.705051793529659</v>
          </cell>
          <cell r="AK26"/>
          <cell r="AL26">
            <v>2273.4499999999998</v>
          </cell>
        </row>
        <row r="27">
          <cell r="A27">
            <v>1979</v>
          </cell>
          <cell r="B27">
            <v>4.5516891924812182</v>
          </cell>
          <cell r="C27"/>
          <cell r="D27">
            <v>4.8028609570953877</v>
          </cell>
          <cell r="E27"/>
          <cell r="F27">
            <v>9.354550149576605</v>
          </cell>
          <cell r="G27"/>
          <cell r="H27">
            <v>3.9988696491040017</v>
          </cell>
          <cell r="I27"/>
          <cell r="J27">
            <v>0.99420207945587258</v>
          </cell>
          <cell r="K27"/>
          <cell r="L27">
            <v>0.48359529540161572</v>
          </cell>
          <cell r="M27"/>
          <cell r="N27">
            <v>0</v>
          </cell>
          <cell r="O27"/>
          <cell r="P27">
            <v>0</v>
          </cell>
          <cell r="Q27"/>
          <cell r="R27">
            <v>1.4777973748574882</v>
          </cell>
          <cell r="S27"/>
          <cell r="T27">
            <v>5.4766670239614896</v>
          </cell>
          <cell r="U27"/>
          <cell r="V27">
            <v>3.1996725880163321</v>
          </cell>
          <cell r="W27"/>
          <cell r="X27">
            <v>8.6763396119778218</v>
          </cell>
          <cell r="Y27">
            <v>18.030889761554427</v>
          </cell>
          <cell r="Z27">
            <v>1.661732749968331</v>
          </cell>
          <cell r="AA27"/>
          <cell r="AB27">
            <v>19.69262251152276</v>
          </cell>
          <cell r="AC27"/>
          <cell r="AD27">
            <v>12.554222737592937</v>
          </cell>
          <cell r="AE27"/>
          <cell r="AF27">
            <v>18.058407959229413</v>
          </cell>
          <cell r="AG27"/>
          <cell r="AH27">
            <v>-1.6342145522933442</v>
          </cell>
          <cell r="AI27"/>
          <cell r="AJ27">
            <v>24.957602096995803</v>
          </cell>
          <cell r="AK27"/>
          <cell r="AL27">
            <v>2565.5749999999998</v>
          </cell>
        </row>
        <row r="28">
          <cell r="A28">
            <v>1980</v>
          </cell>
          <cell r="B28">
            <v>4.8221282997242012</v>
          </cell>
          <cell r="C28"/>
          <cell r="D28">
            <v>5.0751817758515703</v>
          </cell>
          <cell r="E28"/>
          <cell r="F28">
            <v>9.8973100755757706</v>
          </cell>
          <cell r="G28"/>
          <cell r="H28">
            <v>4.1925928579103839</v>
          </cell>
          <cell r="I28"/>
          <cell r="J28">
            <v>1.1107131344245855</v>
          </cell>
          <cell r="K28"/>
          <cell r="L28">
            <v>0.49991045524553174</v>
          </cell>
          <cell r="M28"/>
          <cell r="N28">
            <v>0</v>
          </cell>
          <cell r="O28"/>
          <cell r="P28">
            <v>0</v>
          </cell>
          <cell r="Q28"/>
          <cell r="R28">
            <v>1.6106235896701171</v>
          </cell>
          <cell r="S28"/>
          <cell r="T28">
            <v>5.8032164475804997</v>
          </cell>
          <cell r="U28"/>
          <cell r="V28">
            <v>3.5841183423475051</v>
          </cell>
          <cell r="W28"/>
          <cell r="X28">
            <v>9.3873347899280049</v>
          </cell>
          <cell r="Y28">
            <v>19.284644865503775</v>
          </cell>
          <cell r="Z28">
            <v>1.8816218345929294</v>
          </cell>
          <cell r="AA28"/>
          <cell r="AB28">
            <v>21.166266700096706</v>
          </cell>
          <cell r="AC28"/>
          <cell r="AD28">
            <v>13.481428417923274</v>
          </cell>
          <cell r="AE28"/>
          <cell r="AF28">
            <v>18.521866829041151</v>
          </cell>
          <cell r="AG28"/>
          <cell r="AH28">
            <v>-2.6443998710555516</v>
          </cell>
          <cell r="AI28"/>
          <cell r="AJ28">
            <v>25.499588094129443</v>
          </cell>
          <cell r="AK28"/>
          <cell r="AL28">
            <v>2791.9</v>
          </cell>
        </row>
        <row r="29">
          <cell r="A29">
            <v>1981</v>
          </cell>
          <cell r="B29">
            <v>5.0415785652163505</v>
          </cell>
          <cell r="C29"/>
          <cell r="D29">
            <v>4.785771848494762</v>
          </cell>
          <cell r="E29"/>
          <cell r="F29">
            <v>9.8273504137111125</v>
          </cell>
          <cell r="G29"/>
          <cell r="H29">
            <v>4.4006095955445268</v>
          </cell>
          <cell r="I29"/>
          <cell r="J29">
            <v>1.2104780218465001</v>
          </cell>
          <cell r="K29"/>
          <cell r="L29">
            <v>0.53724197911097993</v>
          </cell>
          <cell r="M29"/>
          <cell r="N29">
            <v>0</v>
          </cell>
          <cell r="O29"/>
          <cell r="P29">
            <v>0</v>
          </cell>
          <cell r="Q29"/>
          <cell r="R29">
            <v>1.7477200009574798</v>
          </cell>
          <cell r="S29"/>
          <cell r="T29">
            <v>6.1483295965020064</v>
          </cell>
          <cell r="U29"/>
          <cell r="V29">
            <v>3.47632231965467</v>
          </cell>
          <cell r="W29"/>
          <cell r="X29">
            <v>9.6246519161566759</v>
          </cell>
          <cell r="Y29">
            <v>19.452002329867788</v>
          </cell>
          <cell r="Z29">
            <v>2.1947354562790737</v>
          </cell>
          <cell r="AA29"/>
          <cell r="AB29">
            <v>21.646737786146861</v>
          </cell>
          <cell r="AC29"/>
          <cell r="AD29">
            <v>13.303672733365785</v>
          </cell>
          <cell r="AE29"/>
          <cell r="AF29">
            <v>19.126363411500932</v>
          </cell>
          <cell r="AG29"/>
          <cell r="AH29">
            <v>-2.5203743746459302</v>
          </cell>
          <cell r="AI29"/>
          <cell r="AJ29">
            <v>25.194807267272541</v>
          </cell>
          <cell r="AK29"/>
          <cell r="AL29">
            <v>3133.2249999999999</v>
          </cell>
        </row>
        <row r="30">
          <cell r="A30">
            <v>1982</v>
          </cell>
          <cell r="B30">
            <v>5.6116317322347467</v>
          </cell>
          <cell r="C30"/>
          <cell r="D30">
            <v>4.2259042962560551</v>
          </cell>
          <cell r="E30"/>
          <cell r="F30">
            <v>9.8375360284908009</v>
          </cell>
          <cell r="G30"/>
          <cell r="H30">
            <v>4.6453287458312582</v>
          </cell>
          <cell r="I30"/>
          <cell r="J30">
            <v>1.3675585132871564</v>
          </cell>
          <cell r="K30"/>
          <cell r="L30">
            <v>0.52487663542939911</v>
          </cell>
          <cell r="M30"/>
          <cell r="N30">
            <v>0</v>
          </cell>
          <cell r="O30"/>
          <cell r="P30">
            <v>0</v>
          </cell>
          <cell r="Q30"/>
          <cell r="R30">
            <v>1.8924351487165554</v>
          </cell>
          <cell r="S30"/>
          <cell r="T30">
            <v>6.5377638945478127</v>
          </cell>
          <cell r="U30"/>
          <cell r="V30">
            <v>3.5655756258771336</v>
          </cell>
          <cell r="W30"/>
          <cell r="X30">
            <v>10.103339520424946</v>
          </cell>
          <cell r="Y30">
            <v>19.940875548915749</v>
          </cell>
          <cell r="Z30">
            <v>2.5663452397120734</v>
          </cell>
          <cell r="AA30"/>
          <cell r="AB30">
            <v>22.507220788627823</v>
          </cell>
          <cell r="AC30"/>
          <cell r="AD30">
            <v>13.403111654367933</v>
          </cell>
          <cell r="AE30"/>
          <cell r="AF30">
            <v>18.64475530807189</v>
          </cell>
          <cell r="AG30"/>
          <cell r="AH30">
            <v>-3.8624654805559349</v>
          </cell>
          <cell r="AI30"/>
          <cell r="AJ30">
            <v>27.904537703532679</v>
          </cell>
          <cell r="AK30"/>
          <cell r="AL30">
            <v>3313.3500000000004</v>
          </cell>
        </row>
        <row r="31">
          <cell r="A31">
            <v>1983</v>
          </cell>
          <cell r="B31">
            <v>5.9355769230769235</v>
          </cell>
          <cell r="C31"/>
          <cell r="D31">
            <v>4.0562217194570138</v>
          </cell>
          <cell r="E31"/>
          <cell r="F31">
            <v>9.9917986425339365</v>
          </cell>
          <cell r="G31"/>
          <cell r="H31">
            <v>4.7656391402714933</v>
          </cell>
          <cell r="I31"/>
          <cell r="J31">
            <v>1.4492364253393664</v>
          </cell>
          <cell r="K31"/>
          <cell r="L31">
            <v>0.53690610859728505</v>
          </cell>
          <cell r="M31"/>
          <cell r="N31">
            <v>0</v>
          </cell>
          <cell r="O31"/>
          <cell r="P31">
            <v>0</v>
          </cell>
          <cell r="Q31"/>
          <cell r="R31">
            <v>1.9861425339366512</v>
          </cell>
          <cell r="S31"/>
          <cell r="T31">
            <v>6.7517816742081447</v>
          </cell>
          <cell r="U31"/>
          <cell r="V31">
            <v>3.5253676470588244</v>
          </cell>
          <cell r="W31"/>
          <cell r="X31">
            <v>10.27714932126697</v>
          </cell>
          <cell r="Y31">
            <v>20.268947963800908</v>
          </cell>
          <cell r="Z31">
            <v>2.5398190045248872</v>
          </cell>
          <cell r="AA31"/>
          <cell r="AB31">
            <v>22.808766968325791</v>
          </cell>
          <cell r="AC31"/>
          <cell r="AD31">
            <v>13.51716628959276</v>
          </cell>
          <cell r="AE31"/>
          <cell r="AF31">
            <v>16.984219457013573</v>
          </cell>
          <cell r="AG31"/>
          <cell r="AH31">
            <v>-5.8245475113122174</v>
          </cell>
          <cell r="AI31"/>
          <cell r="AJ31">
            <v>32.162556561085978</v>
          </cell>
          <cell r="AK31"/>
          <cell r="AL31">
            <v>3536</v>
          </cell>
        </row>
        <row r="32">
          <cell r="A32">
            <v>1984</v>
          </cell>
          <cell r="B32">
            <v>5.7744972051124597</v>
          </cell>
          <cell r="C32"/>
          <cell r="D32">
            <v>3.8337627479157033</v>
          </cell>
          <cell r="E32"/>
          <cell r="F32">
            <v>9.6082599530281634</v>
          </cell>
          <cell r="G32"/>
          <cell r="H32">
            <v>4.4579437477447819</v>
          </cell>
          <cell r="I32"/>
          <cell r="J32">
            <v>1.4182455829382086</v>
          </cell>
          <cell r="K32"/>
          <cell r="L32">
            <v>0.50797951470876834</v>
          </cell>
          <cell r="M32"/>
          <cell r="N32">
            <v>0</v>
          </cell>
          <cell r="O32"/>
          <cell r="P32">
            <v>0</v>
          </cell>
          <cell r="Q32"/>
          <cell r="R32">
            <v>1.9262250976469768</v>
          </cell>
          <cell r="S32"/>
          <cell r="T32">
            <v>6.3841688453917573</v>
          </cell>
          <cell r="U32"/>
          <cell r="V32">
            <v>2.8102578386625057</v>
          </cell>
          <cell r="W32"/>
          <cell r="X32">
            <v>9.1944266840542639</v>
          </cell>
          <cell r="Y32">
            <v>18.802686637082424</v>
          </cell>
          <cell r="Z32">
            <v>2.8132964479923022</v>
          </cell>
          <cell r="AA32"/>
          <cell r="AB32">
            <v>21.615983085074728</v>
          </cell>
          <cell r="AC32"/>
          <cell r="AD32">
            <v>12.418517791690668</v>
          </cell>
          <cell r="AE32"/>
          <cell r="AF32">
            <v>16.875372704425608</v>
          </cell>
          <cell r="AG32"/>
          <cell r="AH32">
            <v>-4.7406103806491204</v>
          </cell>
          <cell r="AI32"/>
          <cell r="AJ32">
            <v>33.094886906759001</v>
          </cell>
          <cell r="AK32"/>
          <cell r="AL32">
            <v>3949.1750000000002</v>
          </cell>
        </row>
        <row r="33">
          <cell r="A33">
            <v>1985</v>
          </cell>
          <cell r="B33">
            <v>5.9343864482283637</v>
          </cell>
          <cell r="C33"/>
          <cell r="D33">
            <v>3.8142610122798271</v>
          </cell>
          <cell r="E33"/>
          <cell r="F33">
            <v>9.7486474605081916</v>
          </cell>
          <cell r="G33"/>
          <cell r="H33">
            <v>4.3710793939216313</v>
          </cell>
          <cell r="I33"/>
          <cell r="J33">
            <v>1.5025819876322499</v>
          </cell>
          <cell r="K33"/>
          <cell r="L33">
            <v>0.53116848861404997</v>
          </cell>
          <cell r="M33"/>
          <cell r="N33">
            <v>0</v>
          </cell>
          <cell r="O33"/>
          <cell r="P33">
            <v>0</v>
          </cell>
          <cell r="Q33"/>
          <cell r="R33">
            <v>2.0337504762463001</v>
          </cell>
          <cell r="S33"/>
          <cell r="T33">
            <v>6.4048298701679318</v>
          </cell>
          <cell r="U33"/>
          <cell r="V33">
            <v>2.9987397790217174</v>
          </cell>
          <cell r="W33"/>
          <cell r="X33">
            <v>9.4035696491896488</v>
          </cell>
          <cell r="Y33">
            <v>19.15221710969784</v>
          </cell>
          <cell r="Z33">
            <v>3.0357375223469418</v>
          </cell>
          <cell r="AA33"/>
          <cell r="AB33">
            <v>22.187954632044782</v>
          </cell>
          <cell r="AC33"/>
          <cell r="AD33">
            <v>12.747387239529909</v>
          </cell>
          <cell r="AE33"/>
          <cell r="AF33">
            <v>17.210210720670556</v>
          </cell>
          <cell r="AG33"/>
          <cell r="AH33">
            <v>-4.977743911374227</v>
          </cell>
          <cell r="AI33"/>
          <cell r="AJ33">
            <v>35.339175287945842</v>
          </cell>
          <cell r="AK33"/>
          <cell r="AL33">
            <v>4265.125</v>
          </cell>
        </row>
        <row r="34">
          <cell r="A34">
            <v>1986</v>
          </cell>
          <cell r="B34">
            <v>6.0498646782656724</v>
          </cell>
          <cell r="C34"/>
          <cell r="D34">
            <v>3.6385086992543494</v>
          </cell>
          <cell r="E34"/>
          <cell r="F34">
            <v>9.6883733775200227</v>
          </cell>
          <cell r="G34"/>
          <cell r="H34">
            <v>4.342380557856945</v>
          </cell>
          <cell r="I34"/>
          <cell r="J34">
            <v>1.5121789560894778</v>
          </cell>
          <cell r="K34"/>
          <cell r="L34">
            <v>0.55222314277823803</v>
          </cell>
          <cell r="M34"/>
          <cell r="N34">
            <v>0</v>
          </cell>
          <cell r="O34"/>
          <cell r="P34">
            <v>0</v>
          </cell>
          <cell r="Q34"/>
          <cell r="R34">
            <v>2.0644020988677161</v>
          </cell>
          <cell r="S34"/>
          <cell r="T34">
            <v>6.4067826567246602</v>
          </cell>
          <cell r="U34"/>
          <cell r="V34">
            <v>2.7806241369787368</v>
          </cell>
          <cell r="W34"/>
          <cell r="X34">
            <v>9.1874067937033974</v>
          </cell>
          <cell r="Y34">
            <v>18.875780171223418</v>
          </cell>
          <cell r="Z34">
            <v>3.0050704225352112</v>
          </cell>
          <cell r="AA34"/>
          <cell r="AB34">
            <v>21.880850593758634</v>
          </cell>
          <cell r="AC34"/>
          <cell r="AD34">
            <v>12.468997514498758</v>
          </cell>
          <cell r="AE34"/>
          <cell r="AF34">
            <v>16.993206296603148</v>
          </cell>
          <cell r="AG34"/>
          <cell r="AH34">
            <v>-4.8876442971554832</v>
          </cell>
          <cell r="AI34"/>
          <cell r="AJ34">
            <v>38.456183374758353</v>
          </cell>
          <cell r="AK34"/>
          <cell r="AL34">
            <v>4526.25</v>
          </cell>
        </row>
        <row r="35">
          <cell r="A35">
            <v>1987</v>
          </cell>
          <cell r="B35">
            <v>5.9257076337398935</v>
          </cell>
          <cell r="C35"/>
          <cell r="D35">
            <v>3.3904334420521645</v>
          </cell>
          <cell r="E35"/>
          <cell r="F35">
            <v>9.3161410757920571</v>
          </cell>
          <cell r="G35"/>
          <cell r="H35">
            <v>4.3013224544586963</v>
          </cell>
          <cell r="I35"/>
          <cell r="J35">
            <v>1.5393957190649483</v>
          </cell>
          <cell r="K35"/>
          <cell r="L35">
            <v>0.57544073075834012</v>
          </cell>
          <cell r="M35"/>
          <cell r="N35">
            <v>0</v>
          </cell>
          <cell r="O35"/>
          <cell r="P35">
            <v>0</v>
          </cell>
          <cell r="Q35"/>
          <cell r="R35">
            <v>2.1148364498232883</v>
          </cell>
          <cell r="S35"/>
          <cell r="T35">
            <v>6.4161589042819838</v>
          </cell>
          <cell r="U35"/>
          <cell r="V35">
            <v>2.4193260830807639</v>
          </cell>
          <cell r="W35"/>
          <cell r="X35">
            <v>8.8354849873627472</v>
          </cell>
          <cell r="Y35">
            <v>18.151626063154804</v>
          </cell>
          <cell r="Z35">
            <v>2.9073233144211508</v>
          </cell>
          <cell r="AA35"/>
          <cell r="AB35">
            <v>21.058949377575956</v>
          </cell>
          <cell r="AC35"/>
          <cell r="AD35">
            <v>11.735467158872821</v>
          </cell>
          <cell r="AE35"/>
          <cell r="AF35">
            <v>17.918408440216879</v>
          </cell>
          <cell r="AG35"/>
          <cell r="AH35">
            <v>-3.1405409373590745</v>
          </cell>
          <cell r="AI35"/>
          <cell r="AJ35">
            <v>39.636990970394223</v>
          </cell>
          <cell r="AK35"/>
          <cell r="AL35">
            <v>4767.6499999999996</v>
          </cell>
        </row>
        <row r="36">
          <cell r="A36">
            <v>1988</v>
          </cell>
          <cell r="B36">
            <v>5.661480378706055</v>
          </cell>
          <cell r="C36"/>
          <cell r="D36">
            <v>3.3764194179291822</v>
          </cell>
          <cell r="E36"/>
          <cell r="F36">
            <v>9.0378997966352372</v>
          </cell>
          <cell r="G36"/>
          <cell r="H36">
            <v>4.2192447285712893</v>
          </cell>
          <cell r="I36"/>
          <cell r="J36">
            <v>1.492755738486538</v>
          </cell>
          <cell r="K36"/>
          <cell r="L36">
            <v>0.59281314767784676</v>
          </cell>
          <cell r="M36"/>
          <cell r="N36">
            <v>0</v>
          </cell>
          <cell r="O36"/>
          <cell r="P36">
            <v>0</v>
          </cell>
          <cell r="Q36"/>
          <cell r="R36">
            <v>2.0855688861643848</v>
          </cell>
          <cell r="S36"/>
          <cell r="T36">
            <v>6.3048136147356741</v>
          </cell>
          <cell r="U36"/>
          <cell r="V36">
            <v>2.3722450885950317</v>
          </cell>
          <cell r="W36"/>
          <cell r="X36">
            <v>8.6770587033307063</v>
          </cell>
          <cell r="Y36">
            <v>17.714958499965945</v>
          </cell>
          <cell r="Z36">
            <v>2.9541991417812419</v>
          </cell>
          <cell r="AA36"/>
          <cell r="AB36">
            <v>20.669157641747184</v>
          </cell>
          <cell r="AC36"/>
          <cell r="AD36">
            <v>11.41014488523027</v>
          </cell>
          <cell r="AE36"/>
          <cell r="AF36">
            <v>17.694446877037297</v>
          </cell>
          <cell r="AG36"/>
          <cell r="AH36">
            <v>-2.9747107647098883</v>
          </cell>
          <cell r="AI36"/>
          <cell r="AJ36">
            <v>39.92597133432583</v>
          </cell>
          <cell r="AK36"/>
          <cell r="AL36">
            <v>5138.55</v>
          </cell>
        </row>
        <row r="37">
          <cell r="A37">
            <v>1989</v>
          </cell>
          <cell r="B37">
            <v>5.4734795465081216</v>
          </cell>
          <cell r="C37"/>
          <cell r="D37">
            <v>3.3268913122729957</v>
          </cell>
          <cell r="E37"/>
          <cell r="F37">
            <v>8.8003708587811165</v>
          </cell>
          <cell r="G37"/>
          <cell r="H37">
            <v>4.1477674211362503</v>
          </cell>
          <cell r="I37"/>
          <cell r="J37">
            <v>1.4872157236922052</v>
          </cell>
          <cell r="K37"/>
          <cell r="L37">
            <v>0.62297074086242665</v>
          </cell>
          <cell r="M37"/>
          <cell r="N37">
            <v>0</v>
          </cell>
          <cell r="O37"/>
          <cell r="P37">
            <v>0</v>
          </cell>
          <cell r="Q37"/>
          <cell r="R37">
            <v>2.1101864645546318</v>
          </cell>
          <cell r="S37"/>
          <cell r="T37">
            <v>6.257953885690883</v>
          </cell>
          <cell r="U37"/>
          <cell r="V37">
            <v>2.485185901965461</v>
          </cell>
          <cell r="W37"/>
          <cell r="X37">
            <v>8.7431397876563448</v>
          </cell>
          <cell r="Y37">
            <v>17.543510646437461</v>
          </cell>
          <cell r="Z37">
            <v>3.0421401792184057</v>
          </cell>
          <cell r="AA37"/>
          <cell r="AB37">
            <v>20.585650825655861</v>
          </cell>
          <cell r="AC37"/>
          <cell r="AD37">
            <v>11.285556760746578</v>
          </cell>
          <cell r="AE37"/>
          <cell r="AF37">
            <v>17.84270006796077</v>
          </cell>
          <cell r="AG37"/>
          <cell r="AH37">
            <v>-2.742950757695092</v>
          </cell>
          <cell r="AI37"/>
          <cell r="AJ37">
            <v>39.439139103547909</v>
          </cell>
          <cell r="AK37"/>
          <cell r="AL37">
            <v>5554.6750000000002</v>
          </cell>
        </row>
        <row r="38">
          <cell r="A38">
            <v>1990</v>
          </cell>
          <cell r="B38">
            <v>5.0882136045772413</v>
          </cell>
          <cell r="C38"/>
          <cell r="D38">
            <v>3.3979571943208309</v>
          </cell>
          <cell r="E38"/>
          <cell r="F38">
            <v>8.4861707988980726</v>
          </cell>
          <cell r="G38"/>
          <cell r="H38">
            <v>4.1787666878575971</v>
          </cell>
          <cell r="I38"/>
          <cell r="J38">
            <v>1.6292095783004872</v>
          </cell>
          <cell r="K38"/>
          <cell r="L38">
            <v>0.69680864589955505</v>
          </cell>
          <cell r="M38"/>
          <cell r="N38">
            <v>0</v>
          </cell>
          <cell r="O38"/>
          <cell r="P38">
            <v>0</v>
          </cell>
          <cell r="Q38"/>
          <cell r="R38">
            <v>2.326018224200042</v>
          </cell>
          <cell r="S38"/>
          <cell r="T38">
            <v>6.50478491205764</v>
          </cell>
          <cell r="U38"/>
          <cell r="V38">
            <v>3.1695528713710521</v>
          </cell>
          <cell r="W38"/>
          <cell r="X38">
            <v>9.6743377834286921</v>
          </cell>
          <cell r="Y38">
            <v>18.160508582326763</v>
          </cell>
          <cell r="Z38">
            <v>3.1251875397329947</v>
          </cell>
          <cell r="AA38"/>
          <cell r="AB38">
            <v>21.285696122059758</v>
          </cell>
          <cell r="AC38"/>
          <cell r="AD38">
            <v>11.655723670269124</v>
          </cell>
          <cell r="AE38"/>
          <cell r="AF38">
            <v>17.494520025429118</v>
          </cell>
          <cell r="AG38"/>
          <cell r="AH38">
            <v>-3.7911760966306391</v>
          </cell>
          <cell r="AI38"/>
          <cell r="AJ38">
            <v>40.882525958889595</v>
          </cell>
          <cell r="AK38"/>
          <cell r="AL38">
            <v>5898.75</v>
          </cell>
        </row>
        <row r="39">
          <cell r="A39">
            <v>1991</v>
          </cell>
          <cell r="B39">
            <v>5.2469197093469333</v>
          </cell>
          <cell r="C39"/>
          <cell r="D39">
            <v>3.5051348434929248</v>
          </cell>
          <cell r="E39"/>
          <cell r="F39">
            <v>8.7520545528398586</v>
          </cell>
          <cell r="G39"/>
          <cell r="H39">
            <v>4.3780951638513583</v>
          </cell>
          <cell r="I39"/>
          <cell r="J39">
            <v>1.6747426423826657</v>
          </cell>
          <cell r="K39"/>
          <cell r="L39">
            <v>0.86216135266096905</v>
          </cell>
          <cell r="M39"/>
          <cell r="N39">
            <v>0</v>
          </cell>
          <cell r="O39"/>
          <cell r="P39">
            <v>0</v>
          </cell>
          <cell r="Q39"/>
          <cell r="R39">
            <v>2.5369039950436347</v>
          </cell>
          <cell r="S39"/>
          <cell r="T39">
            <v>6.9149991588949922</v>
          </cell>
          <cell r="U39"/>
          <cell r="V39">
            <v>2.8746261185670861</v>
          </cell>
          <cell r="W39"/>
          <cell r="X39">
            <v>9.7896252774620791</v>
          </cell>
          <cell r="Y39">
            <v>18.541679830301934</v>
          </cell>
          <cell r="Z39">
            <v>3.1912426608459463</v>
          </cell>
          <cell r="AA39"/>
          <cell r="AB39">
            <v>21.732922491147885</v>
          </cell>
          <cell r="AC39"/>
          <cell r="AD39">
            <v>11.626680671406945</v>
          </cell>
          <cell r="AE39"/>
          <cell r="AF39">
            <v>17.31425734530848</v>
          </cell>
          <cell r="AG39"/>
          <cell r="AH39">
            <v>-4.4186651458394035</v>
          </cell>
          <cell r="AI39"/>
          <cell r="AJ39">
            <v>44.131327263700776</v>
          </cell>
          <cell r="AK39"/>
          <cell r="AL39">
            <v>6093.1750000000002</v>
          </cell>
        </row>
        <row r="40">
          <cell r="A40">
            <v>1992</v>
          </cell>
          <cell r="B40">
            <v>4.716181570231833</v>
          </cell>
          <cell r="C40"/>
          <cell r="D40">
            <v>3.6033820377946619</v>
          </cell>
          <cell r="E40"/>
          <cell r="F40">
            <v>8.3195636080264954</v>
          </cell>
          <cell r="G40"/>
          <cell r="H40">
            <v>4.4444496395869857</v>
          </cell>
          <cell r="I40"/>
          <cell r="J40">
            <v>1.8106838106370544</v>
          </cell>
          <cell r="K40"/>
          <cell r="L40">
            <v>1.0571127995324372</v>
          </cell>
          <cell r="M40"/>
          <cell r="N40">
            <v>0</v>
          </cell>
          <cell r="O40"/>
          <cell r="P40">
            <v>0</v>
          </cell>
          <cell r="Q40"/>
          <cell r="R40">
            <v>2.8677966101694916</v>
          </cell>
          <cell r="S40"/>
          <cell r="T40">
            <v>7.3122462497564769</v>
          </cell>
          <cell r="U40"/>
          <cell r="V40">
            <v>2.7930644847067989</v>
          </cell>
          <cell r="W40"/>
          <cell r="X40">
            <v>10.105310734463275</v>
          </cell>
          <cell r="Y40">
            <v>18.424874342489773</v>
          </cell>
          <cell r="Z40">
            <v>3.1068614845119811</v>
          </cell>
          <cell r="AA40"/>
          <cell r="AB40">
            <v>21.531735827001754</v>
          </cell>
          <cell r="AC40"/>
          <cell r="AD40">
            <v>11.112628092733292</v>
          </cell>
          <cell r="AE40"/>
          <cell r="AF40">
            <v>17.006943308007013</v>
          </cell>
          <cell r="AG40"/>
          <cell r="AH40">
            <v>-4.5247925189947376</v>
          </cell>
          <cell r="AI40"/>
          <cell r="AJ40">
            <v>46.752183908045978</v>
          </cell>
          <cell r="AK40"/>
          <cell r="AL40">
            <v>6416.25</v>
          </cell>
        </row>
        <row r="41">
          <cell r="A41">
            <v>1993</v>
          </cell>
          <cell r="B41">
            <v>4.3161029175722199</v>
          </cell>
          <cell r="C41"/>
          <cell r="D41">
            <v>3.6503488762531693</v>
          </cell>
          <cell r="E41"/>
          <cell r="F41">
            <v>7.9664517938253896</v>
          </cell>
          <cell r="G41"/>
          <cell r="H41">
            <v>4.4571293627980948</v>
          </cell>
          <cell r="I41"/>
          <cell r="J41">
            <v>1.8877618416828712</v>
          </cell>
          <cell r="K41"/>
          <cell r="L41">
            <v>1.1183817750440017</v>
          </cell>
          <cell r="M41"/>
          <cell r="N41">
            <v>0</v>
          </cell>
          <cell r="O41"/>
          <cell r="P41">
            <v>0</v>
          </cell>
          <cell r="Q41"/>
          <cell r="R41">
            <v>3.0061436167268729</v>
          </cell>
          <cell r="S41"/>
          <cell r="T41">
            <v>7.4632729795249677</v>
          </cell>
          <cell r="U41"/>
          <cell r="V41">
            <v>2.4391154667857262</v>
          </cell>
          <cell r="W41"/>
          <cell r="X41">
            <v>9.9023884463106935</v>
          </cell>
          <cell r="Y41">
            <v>17.868840240136084</v>
          </cell>
          <cell r="Z41">
            <v>2.932892518071089</v>
          </cell>
          <cell r="AA41"/>
          <cell r="AB41">
            <v>20.801732758207173</v>
          </cell>
          <cell r="AC41"/>
          <cell r="AD41">
            <v>10.405567260611114</v>
          </cell>
          <cell r="AE41"/>
          <cell r="AF41">
            <v>17.037322932848241</v>
          </cell>
          <cell r="AG41"/>
          <cell r="AH41">
            <v>-3.7644098253589302</v>
          </cell>
          <cell r="AI41"/>
          <cell r="AJ41">
            <v>47.944504507163863</v>
          </cell>
          <cell r="AK41"/>
          <cell r="AL41">
            <v>6775.3249999999998</v>
          </cell>
        </row>
        <row r="42">
          <cell r="A42">
            <v>1994</v>
          </cell>
          <cell r="B42">
            <v>3.9073827654193689</v>
          </cell>
          <cell r="C42"/>
          <cell r="D42">
            <v>3.6098566920027588</v>
          </cell>
          <cell r="E42"/>
          <cell r="F42">
            <v>7.5172394574221268</v>
          </cell>
          <cell r="G42"/>
          <cell r="H42">
            <v>4.4157673631189169</v>
          </cell>
          <cell r="I42"/>
          <cell r="J42">
            <v>1.9626159108801211</v>
          </cell>
          <cell r="K42"/>
          <cell r="L42">
            <v>1.1430362902944884</v>
          </cell>
          <cell r="M42"/>
          <cell r="N42">
            <v>0</v>
          </cell>
          <cell r="O42"/>
          <cell r="P42">
            <v>0</v>
          </cell>
          <cell r="Q42"/>
          <cell r="R42">
            <v>3.1056522011746095</v>
          </cell>
          <cell r="S42"/>
          <cell r="T42">
            <v>7.5214195642935255</v>
          </cell>
          <cell r="U42"/>
          <cell r="V42">
            <v>2.4168681245950525</v>
          </cell>
          <cell r="W42"/>
          <cell r="X42">
            <v>9.9382876888885772</v>
          </cell>
          <cell r="Y42">
            <v>17.455527146310708</v>
          </cell>
          <cell r="Z42">
            <v>2.8275914920891472</v>
          </cell>
          <cell r="AA42"/>
          <cell r="AB42">
            <v>20.283118638399856</v>
          </cell>
          <cell r="AC42"/>
          <cell r="AD42">
            <v>9.934107582017182</v>
          </cell>
          <cell r="AE42"/>
          <cell r="AF42">
            <v>17.536467949030563</v>
          </cell>
          <cell r="AG42"/>
          <cell r="AH42">
            <v>-2.7466506893692921</v>
          </cell>
          <cell r="AI42"/>
          <cell r="AJ42">
            <v>47.835261988198162</v>
          </cell>
          <cell r="AK42"/>
          <cell r="AL42">
            <v>7176.85</v>
          </cell>
        </row>
        <row r="43">
          <cell r="A43">
            <v>1995</v>
          </cell>
          <cell r="B43">
            <v>3.6143338502795808</v>
          </cell>
          <cell r="C43"/>
          <cell r="D43">
            <v>3.5870867047818078</v>
          </cell>
          <cell r="E43"/>
          <cell r="F43">
            <v>7.2014205550613903</v>
          </cell>
          <cell r="G43"/>
          <cell r="H43">
            <v>4.4081252046015935</v>
          </cell>
          <cell r="I43"/>
          <cell r="J43">
            <v>2.0707566042914252</v>
          </cell>
          <cell r="K43"/>
          <cell r="L43">
            <v>1.1781083735372018</v>
          </cell>
          <cell r="M43"/>
          <cell r="N43">
            <v>0</v>
          </cell>
          <cell r="O43"/>
          <cell r="P43">
            <v>0</v>
          </cell>
          <cell r="Q43"/>
          <cell r="R43">
            <v>3.2488649778286272</v>
          </cell>
          <cell r="S43"/>
          <cell r="T43">
            <v>7.6569901824302207</v>
          </cell>
          <cell r="U43"/>
          <cell r="V43">
            <v>2.1053578337196637</v>
          </cell>
          <cell r="W43"/>
          <cell r="X43">
            <v>9.7623480161498843</v>
          </cell>
          <cell r="Y43">
            <v>16.963768571211276</v>
          </cell>
          <cell r="Z43">
            <v>3.0703829480485552</v>
          </cell>
          <cell r="AA43"/>
          <cell r="AB43">
            <v>20.034151519259829</v>
          </cell>
          <cell r="AC43"/>
          <cell r="AD43">
            <v>9.3067783887810513</v>
          </cell>
          <cell r="AE43"/>
          <cell r="AF43">
            <v>17.879814957492467</v>
          </cell>
          <cell r="AG43"/>
          <cell r="AH43">
            <v>-2.15433656176736</v>
          </cell>
          <cell r="AI43"/>
          <cell r="AJ43">
            <v>47.674277570374684</v>
          </cell>
          <cell r="AK43"/>
          <cell r="AL43">
            <v>7560.4250000000002</v>
          </cell>
        </row>
        <row r="44">
          <cell r="A44">
            <v>1996</v>
          </cell>
          <cell r="B44">
            <v>3.3718028127387578</v>
          </cell>
          <cell r="C44"/>
          <cell r="D44">
            <v>3.35506346426539</v>
          </cell>
          <cell r="E44"/>
          <cell r="F44">
            <v>6.726866277004147</v>
          </cell>
          <cell r="G44"/>
          <cell r="H44">
            <v>4.364693934658689</v>
          </cell>
          <cell r="I44"/>
          <cell r="J44">
            <v>2.1704181378575269</v>
          </cell>
          <cell r="K44"/>
          <cell r="L44">
            <v>1.1569140992224567</v>
          </cell>
          <cell r="M44"/>
          <cell r="N44">
            <v>0</v>
          </cell>
          <cell r="O44"/>
          <cell r="P44">
            <v>0</v>
          </cell>
          <cell r="Q44"/>
          <cell r="R44">
            <v>3.3273322370799838</v>
          </cell>
          <cell r="S44"/>
          <cell r="T44">
            <v>7.6920261717386724</v>
          </cell>
          <cell r="U44"/>
          <cell r="V44">
            <v>2.2647294633284392</v>
          </cell>
          <cell r="W44"/>
          <cell r="X44">
            <v>9.9567556350671111</v>
          </cell>
          <cell r="Y44">
            <v>16.68362191207126</v>
          </cell>
          <cell r="Z44">
            <v>3.0316079395572437</v>
          </cell>
          <cell r="AA44"/>
          <cell r="AB44">
            <v>19.7152298516285</v>
          </cell>
          <cell r="AC44"/>
          <cell r="AD44">
            <v>8.9915957403325866</v>
          </cell>
          <cell r="AE44"/>
          <cell r="AF44">
            <v>18.27435050133154</v>
          </cell>
          <cell r="AG44"/>
          <cell r="AH44">
            <v>-1.4408793502969597</v>
          </cell>
          <cell r="AI44"/>
          <cell r="AJ44">
            <v>46.961644757320322</v>
          </cell>
          <cell r="AK44"/>
          <cell r="AL44">
            <v>7951.3249999999998</v>
          </cell>
        </row>
        <row r="45">
          <cell r="A45">
            <v>1997</v>
          </cell>
          <cell r="B45">
            <v>3.2146869758402086</v>
          </cell>
          <cell r="C45"/>
          <cell r="D45">
            <v>3.2583384855683191</v>
          </cell>
          <cell r="E45"/>
          <cell r="F45">
            <v>6.4730254614085281</v>
          </cell>
          <cell r="G45"/>
          <cell r="H45">
            <v>4.2870066057075915</v>
          </cell>
          <cell r="I45"/>
          <cell r="J45">
            <v>2.2179676429782189</v>
          </cell>
          <cell r="K45"/>
          <cell r="L45">
            <v>1.1306557488588664</v>
          </cell>
          <cell r="M45"/>
          <cell r="N45">
            <v>0</v>
          </cell>
          <cell r="O45"/>
          <cell r="P45">
            <v>0</v>
          </cell>
          <cell r="Q45"/>
          <cell r="R45">
            <v>3.3486233918370849</v>
          </cell>
          <cell r="S45"/>
          <cell r="T45">
            <v>7.6356299975446769</v>
          </cell>
          <cell r="U45"/>
          <cell r="V45">
            <v>1.9501303096369973</v>
          </cell>
          <cell r="W45"/>
          <cell r="X45">
            <v>9.5857603071816744</v>
          </cell>
          <cell r="Y45">
            <v>16.058785768590202</v>
          </cell>
          <cell r="Z45">
            <v>2.8870344129854075</v>
          </cell>
          <cell r="AA45"/>
          <cell r="AB45">
            <v>18.945820181575609</v>
          </cell>
          <cell r="AC45"/>
          <cell r="AD45">
            <v>8.4231557710455256</v>
          </cell>
          <cell r="AE45"/>
          <cell r="AF45">
            <v>18.686869344251143</v>
          </cell>
          <cell r="AG45"/>
          <cell r="AH45">
            <v>-0.25895083732446672</v>
          </cell>
          <cell r="AI45"/>
          <cell r="AJ45">
            <v>44.637709626938751</v>
          </cell>
          <cell r="AK45"/>
          <cell r="AL45">
            <v>8451.0249999999996</v>
          </cell>
        </row>
        <row r="46">
          <cell r="A46">
            <v>1998</v>
          </cell>
          <cell r="B46">
            <v>3.0260446992430694</v>
          </cell>
          <cell r="C46"/>
          <cell r="D46">
            <v>3.1547565727594393</v>
          </cell>
          <cell r="E46"/>
          <cell r="F46">
            <v>6.1808012720025092</v>
          </cell>
          <cell r="G46"/>
          <cell r="H46">
            <v>4.2114816141890987</v>
          </cell>
          <cell r="I46"/>
          <cell r="J46">
            <v>2.1300779325480366</v>
          </cell>
          <cell r="K46"/>
          <cell r="L46">
            <v>1.1335378689479105</v>
          </cell>
          <cell r="M46"/>
          <cell r="N46">
            <v>5.5986025887938375E-5</v>
          </cell>
          <cell r="O46"/>
          <cell r="P46">
            <v>0</v>
          </cell>
          <cell r="Q46"/>
          <cell r="R46">
            <v>3.2636717875218344</v>
          </cell>
          <cell r="S46"/>
          <cell r="T46">
            <v>7.4751534017109336</v>
          </cell>
          <cell r="U46"/>
          <cell r="V46">
            <v>2.1471088816231476</v>
          </cell>
          <cell r="W46"/>
          <cell r="X46">
            <v>9.6222622833340807</v>
          </cell>
          <cell r="Y46">
            <v>15.803063555336591</v>
          </cell>
          <cell r="Z46">
            <v>2.6998477180095852</v>
          </cell>
          <cell r="AA46"/>
          <cell r="AB46">
            <v>18.502911273346175</v>
          </cell>
          <cell r="AC46"/>
          <cell r="AD46">
            <v>8.3279101536256572</v>
          </cell>
          <cell r="AE46"/>
          <cell r="AF46">
            <v>19.278541675997673</v>
          </cell>
          <cell r="AG46"/>
          <cell r="AH46">
            <v>0.77563040265149807</v>
          </cell>
          <cell r="AI46"/>
          <cell r="AJ46">
            <v>41.665908989116325</v>
          </cell>
          <cell r="AK46"/>
          <cell r="AL46">
            <v>8930.7999999999993</v>
          </cell>
        </row>
        <row r="47">
          <cell r="A47">
            <v>1999</v>
          </cell>
          <cell r="B47">
            <v>2.9058427944143363</v>
          </cell>
          <cell r="C47"/>
          <cell r="D47">
            <v>3.1293431965926919</v>
          </cell>
          <cell r="E47"/>
          <cell r="F47">
            <v>6.0351859910070287</v>
          </cell>
          <cell r="G47"/>
          <cell r="H47">
            <v>4.0823450294711021</v>
          </cell>
          <cell r="I47"/>
          <cell r="J47">
            <v>1.9799728364782361</v>
          </cell>
          <cell r="K47"/>
          <cell r="L47">
            <v>1.1397286285058745</v>
          </cell>
          <cell r="M47"/>
          <cell r="N47">
            <v>5.960151377296042E-3</v>
          </cell>
          <cell r="O47"/>
          <cell r="P47">
            <v>0</v>
          </cell>
          <cell r="Q47"/>
          <cell r="R47">
            <v>3.1256616163614068</v>
          </cell>
          <cell r="S47"/>
          <cell r="T47">
            <v>7.2080066458325085</v>
          </cell>
          <cell r="U47"/>
          <cell r="V47">
            <v>2.2857655234252423</v>
          </cell>
          <cell r="W47"/>
          <cell r="X47">
            <v>9.4937721692577508</v>
          </cell>
          <cell r="Y47">
            <v>15.528958160264777</v>
          </cell>
          <cell r="Z47">
            <v>2.4236718224613316</v>
          </cell>
          <cell r="AA47"/>
          <cell r="AB47">
            <v>17.952629982726112</v>
          </cell>
          <cell r="AC47"/>
          <cell r="AD47">
            <v>8.3209515144322701</v>
          </cell>
          <cell r="AE47"/>
          <cell r="AF47">
            <v>19.277682397774175</v>
          </cell>
          <cell r="AG47"/>
          <cell r="AH47">
            <v>1.3250524150480625</v>
          </cell>
          <cell r="AI47"/>
          <cell r="AJ47">
            <v>38.317581127945459</v>
          </cell>
          <cell r="AK47"/>
          <cell r="AL47">
            <v>9479.625</v>
          </cell>
        </row>
        <row r="48">
          <cell r="A48">
            <v>2000</v>
          </cell>
          <cell r="B48">
            <v>2.8888290340834675</v>
          </cell>
          <cell r="C48"/>
          <cell r="D48">
            <v>3.1596187633283335</v>
          </cell>
          <cell r="E48"/>
          <cell r="F48">
            <v>6.0484477974118001</v>
          </cell>
          <cell r="G48"/>
          <cell r="H48">
            <v>4.0134920419192301</v>
          </cell>
          <cell r="I48"/>
          <cell r="J48">
            <v>1.9186869722721238</v>
          </cell>
          <cell r="K48"/>
          <cell r="L48">
            <v>1.1655641576246099</v>
          </cell>
          <cell r="M48"/>
          <cell r="N48">
            <v>1.2058821349055926E-2</v>
          </cell>
          <cell r="O48"/>
          <cell r="P48">
            <v>0</v>
          </cell>
          <cell r="Q48"/>
          <cell r="R48">
            <v>3.0963099512457899</v>
          </cell>
          <cell r="S48"/>
          <cell r="T48">
            <v>7.1098019931650214</v>
          </cell>
          <cell r="U48"/>
          <cell r="V48">
            <v>2.250759236241699</v>
          </cell>
          <cell r="W48"/>
          <cell r="X48">
            <v>9.36056122940672</v>
          </cell>
          <cell r="Y48">
            <v>15.409009026818518</v>
          </cell>
          <cell r="Z48">
            <v>2.2036902958612048</v>
          </cell>
          <cell r="AA48"/>
          <cell r="AB48">
            <v>17.612699322679724</v>
          </cell>
          <cell r="AC48"/>
          <cell r="AD48">
            <v>8.2992070336534987</v>
          </cell>
          <cell r="AE48"/>
          <cell r="AF48">
            <v>20.01755448091469</v>
          </cell>
          <cell r="AG48"/>
          <cell r="AH48">
            <v>2.4048551582349655</v>
          </cell>
          <cell r="AI48"/>
          <cell r="AJ48">
            <v>33.703456779751065</v>
          </cell>
          <cell r="AK48"/>
          <cell r="AL48">
            <v>10117.075000000001</v>
          </cell>
        </row>
        <row r="49">
          <cell r="A49">
            <v>2001</v>
          </cell>
          <cell r="B49">
            <v>2.9335271442109687</v>
          </cell>
          <cell r="C49"/>
          <cell r="D49">
            <v>3.2583598754480096</v>
          </cell>
          <cell r="E49"/>
          <cell r="F49">
            <v>6.1918870196589779</v>
          </cell>
          <cell r="G49"/>
          <cell r="H49">
            <v>4.0792249465001218</v>
          </cell>
          <cell r="I49"/>
          <cell r="J49">
            <v>2.0033774395587951</v>
          </cell>
          <cell r="K49"/>
          <cell r="L49">
            <v>1.2291219844713783</v>
          </cell>
          <cell r="M49"/>
          <cell r="N49">
            <v>3.5142472371261835E-2</v>
          </cell>
          <cell r="O49"/>
          <cell r="P49">
            <v>0</v>
          </cell>
          <cell r="Q49"/>
          <cell r="R49">
            <v>3.267641896401436</v>
          </cell>
          <cell r="S49"/>
          <cell r="T49">
            <v>7.3468668429015578</v>
          </cell>
          <cell r="U49"/>
          <cell r="V49">
            <v>2.2373375705711478</v>
          </cell>
          <cell r="W49"/>
          <cell r="X49">
            <v>9.5842044134727065</v>
          </cell>
          <cell r="Y49">
            <v>15.776091433131684</v>
          </cell>
          <cell r="Z49">
            <v>1.9586964318372369</v>
          </cell>
          <cell r="AA49"/>
          <cell r="AB49">
            <v>17.734787864968922</v>
          </cell>
          <cell r="AC49"/>
          <cell r="AD49">
            <v>8.4292245902301257</v>
          </cell>
          <cell r="AE49"/>
          <cell r="AF49">
            <v>18.916340679620642</v>
          </cell>
          <cell r="AG49"/>
          <cell r="AH49">
            <v>1.1815528146517242</v>
          </cell>
          <cell r="AI49"/>
          <cell r="AJ49">
            <v>31.538112576568356</v>
          </cell>
          <cell r="AK49"/>
          <cell r="AL49">
            <v>10525.725</v>
          </cell>
        </row>
        <row r="50">
          <cell r="A50">
            <v>2002</v>
          </cell>
          <cell r="B50">
            <v>3.2224215350163337</v>
          </cell>
          <cell r="C50"/>
          <cell r="D50">
            <v>3.5552908312266971</v>
          </cell>
          <cell r="E50"/>
          <cell r="F50">
            <v>6.7777123662430316</v>
          </cell>
          <cell r="G50"/>
          <cell r="H50">
            <v>4.1684939571285096</v>
          </cell>
          <cell r="I50"/>
          <cell r="J50">
            <v>2.1321697775623045</v>
          </cell>
          <cell r="K50"/>
          <cell r="L50">
            <v>1.3622098325079937</v>
          </cell>
          <cell r="M50"/>
          <cell r="N50">
            <v>3.4001685308954067E-2</v>
          </cell>
          <cell r="O50"/>
          <cell r="P50">
            <v>0</v>
          </cell>
          <cell r="Q50"/>
          <cell r="R50">
            <v>3.528381295379253</v>
          </cell>
          <cell r="S50"/>
          <cell r="T50">
            <v>7.6968752525077635</v>
          </cell>
          <cell r="U50"/>
          <cell r="V50">
            <v>2.5397744456372418</v>
          </cell>
          <cell r="W50"/>
          <cell r="X50">
            <v>10.236649698145005</v>
          </cell>
          <cell r="Y50">
            <v>17.014362064388035</v>
          </cell>
          <cell r="Z50">
            <v>1.5786404404889705</v>
          </cell>
          <cell r="AA50"/>
          <cell r="AB50">
            <v>18.593002504877006</v>
          </cell>
          <cell r="AC50"/>
          <cell r="AD50">
            <v>9.3174868118802721</v>
          </cell>
          <cell r="AE50"/>
          <cell r="AF50">
            <v>17.112913391280259</v>
          </cell>
          <cell r="AG50"/>
          <cell r="AH50">
            <v>-1.4800891135967498</v>
          </cell>
          <cell r="AI50"/>
          <cell r="AJ50">
            <v>32.694319585367829</v>
          </cell>
          <cell r="AK50"/>
          <cell r="AL50">
            <v>10828.875</v>
          </cell>
        </row>
        <row r="51">
          <cell r="A51">
            <v>2003</v>
          </cell>
          <cell r="B51">
            <v>3.5903092097971849</v>
          </cell>
          <cell r="C51"/>
          <cell r="D51">
            <v>3.7184705751967195</v>
          </cell>
          <cell r="E51"/>
          <cell r="F51">
            <v>7.3087797849939049</v>
          </cell>
          <cell r="G51"/>
          <cell r="H51">
            <v>4.160966419151058</v>
          </cell>
          <cell r="I51"/>
          <cell r="J51">
            <v>2.1785126897927518</v>
          </cell>
          <cell r="K51"/>
          <cell r="L51">
            <v>1.4247412168901696</v>
          </cell>
          <cell r="M51"/>
          <cell r="N51">
            <v>3.8612434888617986E-2</v>
          </cell>
          <cell r="O51"/>
          <cell r="P51">
            <v>0</v>
          </cell>
          <cell r="Q51"/>
          <cell r="R51">
            <v>3.6418663415715398</v>
          </cell>
          <cell r="S51"/>
          <cell r="T51">
            <v>7.8028327607225973</v>
          </cell>
          <cell r="U51"/>
          <cell r="V51">
            <v>2.67119139975618</v>
          </cell>
          <cell r="W51"/>
          <cell r="X51">
            <v>10.474024160478777</v>
          </cell>
          <cell r="Y51">
            <v>17.782803945472683</v>
          </cell>
          <cell r="Z51">
            <v>1.3571805386235176</v>
          </cell>
          <cell r="AA51"/>
          <cell r="AB51">
            <v>19.1399844840962</v>
          </cell>
          <cell r="AC51"/>
          <cell r="AD51">
            <v>9.9799711847500827</v>
          </cell>
          <cell r="AE51"/>
          <cell r="AF51">
            <v>15.802407181646903</v>
          </cell>
          <cell r="AG51"/>
          <cell r="AH51">
            <v>-3.3375773024492976</v>
          </cell>
          <cell r="AI51"/>
          <cell r="AJ51">
            <v>34.697488640141863</v>
          </cell>
          <cell r="AK51"/>
          <cell r="AL51">
            <v>11278.75</v>
          </cell>
        </row>
        <row r="52">
          <cell r="A52">
            <v>2004</v>
          </cell>
          <cell r="B52">
            <v>3.7748666180318704</v>
          </cell>
          <cell r="C52"/>
          <cell r="D52">
            <v>3.6663819244830478</v>
          </cell>
          <cell r="E52"/>
          <cell r="F52">
            <v>7.4412485425149182</v>
          </cell>
          <cell r="G52"/>
          <cell r="H52">
            <v>4.0741742996277566</v>
          </cell>
          <cell r="I52"/>
          <cell r="J52">
            <v>2.2022002049312359</v>
          </cell>
          <cell r="K52"/>
          <cell r="L52">
            <v>1.4651211609167452</v>
          </cell>
          <cell r="M52"/>
          <cell r="N52">
            <v>3.8300941311934032E-2</v>
          </cell>
          <cell r="O52"/>
          <cell r="P52">
            <v>0</v>
          </cell>
          <cell r="Q52"/>
          <cell r="R52">
            <v>3.7056223071599148</v>
          </cell>
          <cell r="S52"/>
          <cell r="T52">
            <v>7.7797966067876727</v>
          </cell>
          <cell r="U52"/>
          <cell r="V52">
            <v>2.4963035476381976</v>
          </cell>
          <cell r="W52"/>
          <cell r="X52">
            <v>10.276100154425869</v>
          </cell>
          <cell r="Y52">
            <v>17.717348696940789</v>
          </cell>
          <cell r="Z52">
            <v>1.3322193055200495</v>
          </cell>
          <cell r="AA52"/>
          <cell r="AB52">
            <v>19.049568002460838</v>
          </cell>
          <cell r="AC52"/>
          <cell r="AD52">
            <v>9.9375520901531171</v>
          </cell>
          <cell r="AE52"/>
          <cell r="AF52">
            <v>15.630591702571204</v>
          </cell>
          <cell r="AG52"/>
          <cell r="AH52">
            <v>-3.4189762998896347</v>
          </cell>
          <cell r="AI52"/>
          <cell r="AJ52">
            <v>35.711608128246219</v>
          </cell>
          <cell r="AK52"/>
          <cell r="AL52">
            <v>12028.424999999999</v>
          </cell>
        </row>
        <row r="53">
          <cell r="A53">
            <v>2005</v>
          </cell>
          <cell r="B53">
            <v>3.8131223252426993</v>
          </cell>
          <cell r="C53"/>
          <cell r="D53">
            <v>3.6989084848461244</v>
          </cell>
          <cell r="E53"/>
          <cell r="F53">
            <v>7.5120308100888238</v>
          </cell>
          <cell r="G53"/>
          <cell r="H53">
            <v>4.0253505660068765</v>
          </cell>
          <cell r="I53"/>
          <cell r="J53">
            <v>2.2603982102734044</v>
          </cell>
          <cell r="K53"/>
          <cell r="L53">
            <v>1.4152703086850027</v>
          </cell>
          <cell r="M53"/>
          <cell r="N53">
            <v>3.9945638417595075E-2</v>
          </cell>
          <cell r="O53"/>
          <cell r="P53">
            <v>0</v>
          </cell>
          <cell r="Q53"/>
          <cell r="R53">
            <v>3.7156141573760015</v>
          </cell>
          <cell r="S53"/>
          <cell r="T53">
            <v>7.7409647233828789</v>
          </cell>
          <cell r="U53"/>
          <cell r="V53">
            <v>2.4466684060296187</v>
          </cell>
          <cell r="W53"/>
          <cell r="X53">
            <v>10.187633129412497</v>
          </cell>
          <cell r="Y53">
            <v>17.69966393950132</v>
          </cell>
          <cell r="Z53">
            <v>1.4329183524857962</v>
          </cell>
          <cell r="AA53"/>
          <cell r="AB53">
            <v>19.132582291987113</v>
          </cell>
          <cell r="AC53"/>
          <cell r="AD53">
            <v>9.9586992161184416</v>
          </cell>
          <cell r="AE53"/>
          <cell r="AF53">
            <v>16.77273665395893</v>
          </cell>
          <cell r="AG53"/>
          <cell r="AH53">
            <v>-2.3598456380281831</v>
          </cell>
          <cell r="AI53"/>
          <cell r="AJ53">
            <v>35.765030237656688</v>
          </cell>
          <cell r="AK53"/>
          <cell r="AL53">
            <v>12839.95</v>
          </cell>
        </row>
        <row r="54">
          <cell r="A54">
            <v>2006</v>
          </cell>
          <cell r="B54">
            <v>3.8120666581113536</v>
          </cell>
          <cell r="C54"/>
          <cell r="D54">
            <v>3.6420481419693105</v>
          </cell>
          <cell r="E54"/>
          <cell r="F54">
            <v>7.4541148000806645</v>
          </cell>
          <cell r="G54"/>
          <cell r="H54">
            <v>4.0300071497974219</v>
          </cell>
          <cell r="I54"/>
          <cell r="J54">
            <v>2.4469100042165475</v>
          </cell>
          <cell r="K54"/>
          <cell r="L54">
            <v>1.3245458045355381</v>
          </cell>
          <cell r="M54"/>
          <cell r="N54">
            <v>3.9972867435422658E-2</v>
          </cell>
          <cell r="O54"/>
          <cell r="P54">
            <v>0</v>
          </cell>
          <cell r="Q54"/>
          <cell r="R54">
            <v>3.8114286761875089</v>
          </cell>
          <cell r="S54"/>
          <cell r="T54">
            <v>7.8414358259849299</v>
          </cell>
          <cell r="U54"/>
          <cell r="V54">
            <v>2.609734724182815</v>
          </cell>
          <cell r="W54"/>
          <cell r="X54">
            <v>10.451170550167745</v>
          </cell>
          <cell r="Y54">
            <v>17.905285350248409</v>
          </cell>
          <cell r="Z54">
            <v>1.6617082515995381</v>
          </cell>
          <cell r="AA54"/>
          <cell r="AB54">
            <v>19.566993601847948</v>
          </cell>
          <cell r="AC54"/>
          <cell r="AD54">
            <v>10.06384952426348</v>
          </cell>
          <cell r="AE54"/>
          <cell r="AF54">
            <v>17.649872586943371</v>
          </cell>
          <cell r="AG54"/>
          <cell r="AH54">
            <v>-1.9171210149045776</v>
          </cell>
          <cell r="AI54"/>
          <cell r="AJ54">
            <v>35.411458008689749</v>
          </cell>
          <cell r="AK54"/>
          <cell r="AL54">
            <v>13636.75</v>
          </cell>
        </row>
        <row r="55">
          <cell r="A55">
            <v>2007</v>
          </cell>
          <cell r="B55">
            <v>3.8586405459486386</v>
          </cell>
          <cell r="C55"/>
          <cell r="D55">
            <v>3.4513041426736453</v>
          </cell>
          <cell r="E55"/>
          <cell r="F55">
            <v>7.3099446886222843</v>
          </cell>
          <cell r="G55"/>
          <cell r="H55">
            <v>4.0735737441346354</v>
          </cell>
          <cell r="I55"/>
          <cell r="J55">
            <v>2.5590031718846937</v>
          </cell>
          <cell r="K55"/>
          <cell r="L55">
            <v>1.3325340999449506</v>
          </cell>
          <cell r="M55"/>
          <cell r="N55">
            <v>4.1942276941359456E-2</v>
          </cell>
          <cell r="O55"/>
          <cell r="P55">
            <v>0</v>
          </cell>
          <cell r="Q55"/>
          <cell r="R55">
            <v>3.9334795487710039</v>
          </cell>
          <cell r="S55"/>
          <cell r="T55">
            <v>8.0070532929056366</v>
          </cell>
          <cell r="U55"/>
          <cell r="V55">
            <v>2.1479968193773336</v>
          </cell>
          <cell r="W55"/>
          <cell r="X55">
            <v>10.155050112282971</v>
          </cell>
          <cell r="Y55">
            <v>17.464994800905252</v>
          </cell>
          <cell r="Z55">
            <v>1.657481890548133</v>
          </cell>
          <cell r="AA55"/>
          <cell r="AB55">
            <v>19.122476691453386</v>
          </cell>
          <cell r="AC55"/>
          <cell r="AD55">
            <v>9.4579415079996156</v>
          </cell>
          <cell r="AE55"/>
          <cell r="AF55">
            <v>17.951189675209495</v>
          </cell>
          <cell r="AG55"/>
          <cell r="AH55">
            <v>-1.1712870162438929</v>
          </cell>
          <cell r="AI55"/>
          <cell r="AJ55">
            <v>35.197462492245045</v>
          </cell>
          <cell r="AK55"/>
          <cell r="AL55">
            <v>14305.375</v>
          </cell>
        </row>
        <row r="56">
          <cell r="A56">
            <v>2008</v>
          </cell>
          <cell r="B56">
            <v>4.1390254163547979</v>
          </cell>
          <cell r="C56"/>
          <cell r="D56">
            <v>3.5308846810832915</v>
          </cell>
          <cell r="E56"/>
          <cell r="F56">
            <v>7.6699100974380885</v>
          </cell>
          <cell r="G56"/>
          <cell r="H56">
            <v>4.1368357204285449</v>
          </cell>
          <cell r="I56"/>
          <cell r="J56">
            <v>2.6074750406766429</v>
          </cell>
          <cell r="K56"/>
          <cell r="L56">
            <v>1.3613015174119685</v>
          </cell>
          <cell r="M56"/>
          <cell r="N56">
            <v>4.663241324428119E-2</v>
          </cell>
          <cell r="O56"/>
          <cell r="P56">
            <v>0</v>
          </cell>
          <cell r="Q56"/>
          <cell r="R56">
            <v>4.0154089713328922</v>
          </cell>
          <cell r="S56"/>
          <cell r="T56">
            <v>8.1522446917614371</v>
          </cell>
          <cell r="U56"/>
          <cell r="V56">
            <v>2.6288178176368526</v>
          </cell>
          <cell r="W56"/>
          <cell r="X56">
            <v>10.781062509398289</v>
          </cell>
          <cell r="Y56">
            <v>18.45097260683638</v>
          </cell>
          <cell r="Z56">
            <v>1.7082128803456207</v>
          </cell>
          <cell r="AA56"/>
          <cell r="AB56">
            <v>20.159185487182</v>
          </cell>
          <cell r="AC56"/>
          <cell r="AD56">
            <v>10.298727915074942</v>
          </cell>
          <cell r="AE56"/>
          <cell r="AF56">
            <v>17.057940773456018</v>
          </cell>
          <cell r="AG56"/>
          <cell r="AH56">
            <v>-3.1012447137259813</v>
          </cell>
          <cell r="AI56"/>
          <cell r="AJ56">
            <v>39.218873286554491</v>
          </cell>
          <cell r="AK56"/>
          <cell r="AL56">
            <v>14796.575000000001</v>
          </cell>
        </row>
        <row r="57">
          <cell r="A57">
            <v>2009</v>
          </cell>
          <cell r="B57">
            <v>4.5393680921802968</v>
          </cell>
          <cell r="C57"/>
          <cell r="D57">
            <v>4.0146537363571637</v>
          </cell>
          <cell r="E57"/>
          <cell r="F57">
            <v>8.5540218285374614</v>
          </cell>
          <cell r="G57"/>
          <cell r="H57">
            <v>4.6845368520732968</v>
          </cell>
          <cell r="I57"/>
          <cell r="J57">
            <v>2.9383160645040887</v>
          </cell>
          <cell r="K57"/>
          <cell r="L57">
            <v>1.7344217649457743</v>
          </cell>
          <cell r="M57"/>
          <cell r="N57">
            <v>5.2165919003545932E-2</v>
          </cell>
          <cell r="O57"/>
          <cell r="P57">
            <v>0</v>
          </cell>
          <cell r="Q57"/>
          <cell r="R57">
            <v>4.7249037484534098</v>
          </cell>
          <cell r="S57"/>
          <cell r="T57">
            <v>9.4094406005267057</v>
          </cell>
          <cell r="U57"/>
          <cell r="V57">
            <v>5.0593199836873515</v>
          </cell>
          <cell r="W57"/>
          <cell r="X57">
            <v>14.468760584214055</v>
          </cell>
          <cell r="Y57">
            <v>23.022782412751518</v>
          </cell>
          <cell r="Z57">
            <v>1.291892751239001</v>
          </cell>
          <cell r="AA57"/>
          <cell r="AB57">
            <v>24.314675163990518</v>
          </cell>
          <cell r="AC57"/>
          <cell r="AD57">
            <v>13.613341812224814</v>
          </cell>
          <cell r="AE57"/>
          <cell r="AF57">
            <v>14.549978226759658</v>
          </cell>
          <cell r="AG57"/>
          <cell r="AH57">
            <v>-9.7646969372308607</v>
          </cell>
          <cell r="AI57"/>
          <cell r="AJ57">
            <v>52.150069467004897</v>
          </cell>
          <cell r="AK57"/>
          <cell r="AL57">
            <v>14467.3</v>
          </cell>
        </row>
        <row r="58">
          <cell r="A58">
            <v>2010</v>
          </cell>
          <cell r="B58">
            <v>4.6280266587836936</v>
          </cell>
          <cell r="C58"/>
          <cell r="D58">
            <v>4.4228319582919031</v>
          </cell>
          <cell r="E58"/>
          <cell r="F58">
            <v>9.0508586170755976</v>
          </cell>
          <cell r="G58"/>
          <cell r="H58">
            <v>4.7079626992018486</v>
          </cell>
          <cell r="I58"/>
          <cell r="J58">
            <v>2.9996304856090941</v>
          </cell>
          <cell r="K58"/>
          <cell r="L58">
            <v>1.8325965440326786</v>
          </cell>
          <cell r="M58"/>
          <cell r="N58">
            <v>5.2988363655908199E-2</v>
          </cell>
          <cell r="O58"/>
          <cell r="P58">
            <v>6.7184434710166346E-6</v>
          </cell>
          <cell r="Q58"/>
          <cell r="R58">
            <v>4.8852221117411521</v>
          </cell>
          <cell r="S58"/>
          <cell r="T58">
            <v>9.5931848109430007</v>
          </cell>
          <cell r="U58"/>
          <cell r="V58">
            <v>3.2640281099674837</v>
          </cell>
          <cell r="W58"/>
          <cell r="X58">
            <v>12.857212920910484</v>
          </cell>
          <cell r="Y58">
            <v>21.908071537986082</v>
          </cell>
          <cell r="Z58">
            <v>1.3181182983526376</v>
          </cell>
          <cell r="AA58"/>
          <cell r="AB58">
            <v>23.226189836338719</v>
          </cell>
          <cell r="AC58"/>
          <cell r="AD58">
            <v>12.314886727043081</v>
          </cell>
          <cell r="AE58"/>
          <cell r="AF58">
            <v>14.530018005428502</v>
          </cell>
          <cell r="AG58"/>
          <cell r="AH58">
            <v>-8.696171830910215</v>
          </cell>
          <cell r="AI58"/>
          <cell r="AJ58">
            <v>60.592848888769446</v>
          </cell>
          <cell r="AK58"/>
          <cell r="AL58">
            <v>14884.4</v>
          </cell>
        </row>
        <row r="59">
          <cell r="A59">
            <v>2011</v>
          </cell>
          <cell r="B59">
            <v>4.4942351303864321</v>
          </cell>
          <cell r="C59"/>
          <cell r="D59">
            <v>4.1880448258416161</v>
          </cell>
          <cell r="E59"/>
          <cell r="F59">
            <v>8.682279956228049</v>
          </cell>
          <cell r="G59"/>
          <cell r="H59">
            <v>4.6870450860810688</v>
          </cell>
          <cell r="I59"/>
          <cell r="J59">
            <v>3.0054262350463339</v>
          </cell>
          <cell r="K59"/>
          <cell r="L59">
            <v>1.7778007664940896</v>
          </cell>
          <cell r="M59"/>
          <cell r="N59">
            <v>5.5791459296771581E-2</v>
          </cell>
          <cell r="O59"/>
          <cell r="P59">
            <v>1.5517383510517068E-4</v>
          </cell>
          <cell r="Q59"/>
          <cell r="R59">
            <v>4.8391736346723002</v>
          </cell>
          <cell r="S59"/>
          <cell r="T59">
            <v>9.52621872075337</v>
          </cell>
          <cell r="U59"/>
          <cell r="V59">
            <v>3.3980483657447289</v>
          </cell>
          <cell r="W59"/>
          <cell r="X59">
            <v>12.924267086498098</v>
          </cell>
          <cell r="Y59">
            <v>21.606547042726145</v>
          </cell>
          <cell r="Z59">
            <v>1.4868368945189692</v>
          </cell>
          <cell r="AA59"/>
          <cell r="AB59">
            <v>23.093383937245115</v>
          </cell>
          <cell r="AC59"/>
          <cell r="AD59">
            <v>12.080328321972777</v>
          </cell>
          <cell r="AE59"/>
          <cell r="AF59">
            <v>14.893235552265297</v>
          </cell>
          <cell r="AG59"/>
          <cell r="AH59">
            <v>-8.2001483849798227</v>
          </cell>
          <cell r="AI59"/>
          <cell r="AJ59">
            <v>65.484567477180562</v>
          </cell>
          <cell r="AK59"/>
          <cell r="AL59">
            <v>15466.525</v>
          </cell>
        </row>
        <row r="60">
          <cell r="A60">
            <v>2012</v>
          </cell>
          <cell r="B60">
            <v>4.1889328762510152</v>
          </cell>
          <cell r="C60"/>
          <cell r="D60">
            <v>3.7566952265521585</v>
          </cell>
          <cell r="E60"/>
          <cell r="F60">
            <v>7.9456281028031723</v>
          </cell>
          <cell r="G60"/>
          <cell r="H60">
            <v>4.7656201261063016</v>
          </cell>
          <cell r="I60"/>
          <cell r="J60">
            <v>2.9864877238014396</v>
          </cell>
          <cell r="K60"/>
          <cell r="L60">
            <v>1.5552013805582756</v>
          </cell>
          <cell r="M60"/>
          <cell r="N60">
            <v>5.6271406335111275E-2</v>
          </cell>
          <cell r="O60"/>
          <cell r="P60">
            <v>1.0366602159915703E-3</v>
          </cell>
          <cell r="Q60"/>
          <cell r="R60">
            <v>4.5989971709108186</v>
          </cell>
          <cell r="S60"/>
          <cell r="T60">
            <v>9.3646172970171211</v>
          </cell>
          <cell r="U60"/>
          <cell r="V60">
            <v>3.4043859417701112</v>
          </cell>
          <cell r="W60"/>
          <cell r="X60">
            <v>12.769003238787233</v>
          </cell>
          <cell r="Y60">
            <v>20.714631341590405</v>
          </cell>
          <cell r="Z60">
            <v>1.3681928436303592</v>
          </cell>
          <cell r="AA60"/>
          <cell r="AB60">
            <v>22.082824185220762</v>
          </cell>
          <cell r="AC60"/>
          <cell r="AD60">
            <v>11.350014044573284</v>
          </cell>
          <cell r="AE60"/>
          <cell r="AF60">
            <v>15.208426123216686</v>
          </cell>
          <cell r="AG60"/>
          <cell r="AH60">
            <v>-6.874398062004075</v>
          </cell>
          <cell r="AI60"/>
          <cell r="AJ60">
            <v>70.028141910713757</v>
          </cell>
          <cell r="AK60"/>
          <cell r="AL60">
            <v>16109.424999999999</v>
          </cell>
        </row>
        <row r="61">
          <cell r="A61">
            <v>2013</v>
          </cell>
          <cell r="B61">
            <v>3.7548642218295174</v>
          </cell>
          <cell r="C61"/>
          <cell r="D61">
            <v>3.4600076207392116</v>
          </cell>
          <cell r="E61"/>
          <cell r="F61">
            <v>7.2148718425687308</v>
          </cell>
          <cell r="G61"/>
          <cell r="H61">
            <v>4.8475162090722801</v>
          </cell>
          <cell r="I61"/>
          <cell r="J61">
            <v>2.9511402606052792</v>
          </cell>
          <cell r="K61"/>
          <cell r="L61">
            <v>1.5925064731278935</v>
          </cell>
          <cell r="M61"/>
          <cell r="N61">
            <v>5.6819511492614785E-2</v>
          </cell>
          <cell r="O61"/>
          <cell r="P61">
            <v>5.7785605203704762E-3</v>
          </cell>
          <cell r="Q61"/>
          <cell r="R61">
            <v>4.606244805746158</v>
          </cell>
          <cell r="S61"/>
          <cell r="T61">
            <v>9.4537610148184381</v>
          </cell>
          <cell r="U61"/>
          <cell r="V61">
            <v>2.7400337832769779</v>
          </cell>
          <cell r="W61"/>
          <cell r="X61">
            <v>12.193794798095418</v>
          </cell>
          <cell r="Y61">
            <v>19.408666640664148</v>
          </cell>
          <cell r="Z61">
            <v>1.3254385675410514</v>
          </cell>
          <cell r="AA61"/>
          <cell r="AB61">
            <v>20.734105208205197</v>
          </cell>
          <cell r="AC61"/>
          <cell r="AD61">
            <v>9.954905625845706</v>
          </cell>
          <cell r="AE61"/>
          <cell r="AF61">
            <v>16.652251268373032</v>
          </cell>
          <cell r="AG61"/>
          <cell r="AH61">
            <v>-4.0818539398321629</v>
          </cell>
          <cell r="AI61"/>
          <cell r="AJ61">
            <v>71.903252615503703</v>
          </cell>
          <cell r="AK61"/>
          <cell r="AL61">
            <v>16665.05</v>
          </cell>
        </row>
        <row r="62">
          <cell r="A62">
            <v>2014</v>
          </cell>
          <cell r="B62">
            <v>3.4336250581074874</v>
          </cell>
          <cell r="C62"/>
          <cell r="D62">
            <v>3.3528516924210563</v>
          </cell>
          <cell r="E62"/>
          <cell r="F62">
            <v>6.7864767505285428</v>
          </cell>
          <cell r="G62"/>
          <cell r="H62">
            <v>4.8637643865504367</v>
          </cell>
          <cell r="I62"/>
          <cell r="J62">
            <v>2.9089176823783558</v>
          </cell>
          <cell r="K62"/>
          <cell r="L62">
            <v>1.7355076687491815</v>
          </cell>
          <cell r="M62"/>
          <cell r="N62">
            <v>5.3618639298939452E-2</v>
          </cell>
          <cell r="O62"/>
          <cell r="P62">
            <v>8.5609060018738317E-2</v>
          </cell>
          <cell r="Q62"/>
          <cell r="R62">
            <v>4.7836530504452144</v>
          </cell>
          <cell r="S62"/>
          <cell r="T62">
            <v>9.6474174369956511</v>
          </cell>
          <cell r="U62"/>
          <cell r="V62">
            <v>2.4329587109420534</v>
          </cell>
          <cell r="W62"/>
          <cell r="X62">
            <v>12.080376147937704</v>
          </cell>
          <cell r="Y62">
            <v>18.866852898466245</v>
          </cell>
          <cell r="Z62">
            <v>1.3180490851758624</v>
          </cell>
          <cell r="AA62"/>
          <cell r="AB62">
            <v>20.18490198364211</v>
          </cell>
          <cell r="AC62"/>
          <cell r="AD62">
            <v>9.2194354614705958</v>
          </cell>
          <cell r="AE62"/>
          <cell r="AF62">
            <v>17.394055837877591</v>
          </cell>
          <cell r="AG62"/>
          <cell r="AH62">
            <v>-2.7908461457645197</v>
          </cell>
          <cell r="AI62"/>
          <cell r="AJ62">
            <v>73.571053763997966</v>
          </cell>
          <cell r="AK62"/>
          <cell r="AL62">
            <v>17370.825000000001</v>
          </cell>
        </row>
        <row r="63">
          <cell r="A63">
            <v>2015</v>
          </cell>
          <cell r="B63">
            <v>3.2255942055028375</v>
          </cell>
          <cell r="C63"/>
          <cell r="D63">
            <v>3.2552910034625988</v>
          </cell>
          <cell r="E63"/>
          <cell r="F63">
            <v>6.4808852089654367</v>
          </cell>
          <cell r="G63"/>
          <cell r="H63">
            <v>4.8760638334634976</v>
          </cell>
          <cell r="I63"/>
          <cell r="J63">
            <v>2.9850119912363762</v>
          </cell>
          <cell r="K63"/>
          <cell r="L63">
            <v>1.9338691953085585</v>
          </cell>
          <cell r="M63"/>
          <cell r="N63">
            <v>5.1050183497017745E-2</v>
          </cell>
          <cell r="O63"/>
          <cell r="P63">
            <v>0.20818168623737812</v>
          </cell>
          <cell r="Q63"/>
          <cell r="R63">
            <v>5.1781130562793303</v>
          </cell>
          <cell r="S63"/>
          <cell r="T63">
            <v>10.054176889742827</v>
          </cell>
          <cell r="U63"/>
          <cell r="V63">
            <v>2.6435568702527479</v>
          </cell>
          <cell r="W63"/>
          <cell r="X63">
            <v>12.697733759995575</v>
          </cell>
          <cell r="Y63">
            <v>19.178618968961011</v>
          </cell>
          <cell r="Z63">
            <v>1.233990144378633</v>
          </cell>
          <cell r="AA63"/>
          <cell r="AB63">
            <v>20.412609113339645</v>
          </cell>
          <cell r="AC63"/>
          <cell r="AD63">
            <v>9.1244420792181842</v>
          </cell>
          <cell r="AE63"/>
          <cell r="AF63">
            <v>17.968967924306618</v>
          </cell>
          <cell r="AG63"/>
          <cell r="AH63">
            <v>-2.4436411890330296</v>
          </cell>
          <cell r="AI63"/>
          <cell r="AJ63">
            <v>72.52350627898457</v>
          </cell>
          <cell r="AK63"/>
          <cell r="AL63">
            <v>18086.125</v>
          </cell>
        </row>
        <row r="64">
          <cell r="A64">
            <v>2016</v>
          </cell>
          <cell r="B64">
            <v>3.1335621657708939</v>
          </cell>
          <cell r="C64"/>
          <cell r="D64">
            <v>3.2392099211674497</v>
          </cell>
          <cell r="E64"/>
          <cell r="F64">
            <v>6.3727720869383431</v>
          </cell>
          <cell r="G64"/>
          <cell r="H64">
            <v>4.9108538057441891</v>
          </cell>
          <cell r="I64"/>
          <cell r="J64">
            <v>3.0572276978650459</v>
          </cell>
          <cell r="K64"/>
          <cell r="L64">
            <v>1.9868230280061232</v>
          </cell>
          <cell r="M64"/>
          <cell r="N64">
            <v>7.7173627173964351E-2</v>
          </cell>
          <cell r="O64"/>
          <cell r="P64">
            <v>0.22461005199306758</v>
          </cell>
          <cell r="Q64"/>
          <cell r="R64">
            <v>5.3458344050382012</v>
          </cell>
          <cell r="S64"/>
          <cell r="T64">
            <v>10.256688210782389</v>
          </cell>
          <cell r="U64"/>
          <cell r="V64">
            <v>2.638992777616683</v>
          </cell>
          <cell r="W64"/>
          <cell r="X64">
            <v>12.895680988399072</v>
          </cell>
          <cell r="Y64">
            <v>19.268453075337415</v>
          </cell>
          <cell r="Z64">
            <v>1.2949470291120715</v>
          </cell>
          <cell r="AA64"/>
          <cell r="AB64">
            <v>20.563400104449485</v>
          </cell>
          <cell r="AC64"/>
          <cell r="AD64">
            <v>9.0117648645550261</v>
          </cell>
          <cell r="AE64"/>
          <cell r="AF64">
            <v>17.630249040724532</v>
          </cell>
          <cell r="AG64"/>
          <cell r="AH64">
            <v>-2.9331510637249547</v>
          </cell>
          <cell r="AI64"/>
          <cell r="AJ64">
            <v>76.432501399294623</v>
          </cell>
          <cell r="AK64"/>
          <cell r="AL64">
            <v>18536.125</v>
          </cell>
        </row>
        <row r="65">
          <cell r="A65">
            <v>2017</v>
          </cell>
          <cell r="B65">
            <v>3.0654814391553633</v>
          </cell>
          <cell r="C65"/>
          <cell r="D65">
            <v>3.1693000967488492</v>
          </cell>
          <cell r="E65"/>
          <cell r="F65">
            <v>6.2347815359042125</v>
          </cell>
          <cell r="G65"/>
          <cell r="H65">
            <v>4.8787600563610738</v>
          </cell>
          <cell r="I65"/>
          <cell r="J65">
            <v>3.0620789964092543</v>
          </cell>
          <cell r="K65"/>
          <cell r="L65">
            <v>1.9463115312940322</v>
          </cell>
          <cell r="M65"/>
          <cell r="N65">
            <v>8.4276688721941204E-2</v>
          </cell>
          <cell r="O65"/>
          <cell r="P65">
            <v>0.24976527040978658</v>
          </cell>
          <cell r="Q65"/>
          <cell r="R65">
            <v>5.3424324868350155</v>
          </cell>
          <cell r="S65"/>
          <cell r="T65">
            <v>10.221192543196089</v>
          </cell>
          <cell r="U65"/>
          <cell r="V65">
            <v>2.8458446693981427</v>
          </cell>
          <cell r="W65"/>
          <cell r="X65">
            <v>13.067037212594231</v>
          </cell>
          <cell r="Y65">
            <v>19.301818748498444</v>
          </cell>
          <cell r="Z65">
            <v>1.3638393060055711</v>
          </cell>
          <cell r="AA65"/>
          <cell r="AB65">
            <v>20.665658054504014</v>
          </cell>
          <cell r="AC65"/>
          <cell r="AD65">
            <v>9.0806262053023534</v>
          </cell>
          <cell r="AE65"/>
          <cell r="AF65">
            <v>17.226146863454257</v>
          </cell>
          <cell r="AG65"/>
          <cell r="AH65">
            <v>-3.4395111910497551</v>
          </cell>
          <cell r="AI65"/>
          <cell r="AJ65">
            <v>76.180635945119377</v>
          </cell>
          <cell r="AK65"/>
          <cell r="AL65">
            <v>19250.875</v>
          </cell>
        </row>
        <row r="66">
          <cell r="A66">
            <v>2018</v>
          </cell>
          <cell r="B66">
            <v>3.0881996789782487</v>
          </cell>
          <cell r="C66"/>
          <cell r="D66">
            <v>3.1483733953531914</v>
          </cell>
          <cell r="E66"/>
          <cell r="F66">
            <v>6.2365730743314405</v>
          </cell>
          <cell r="G66"/>
          <cell r="H66">
            <v>4.8388054443120883</v>
          </cell>
          <cell r="I66"/>
          <cell r="J66">
            <v>2.9832652322110706</v>
          </cell>
          <cell r="K66"/>
          <cell r="L66">
            <v>1.9175420032200723</v>
          </cell>
          <cell r="M66"/>
          <cell r="N66">
            <v>8.5155762069420035E-2</v>
          </cell>
          <cell r="O66"/>
          <cell r="P66">
            <v>0.2428087309046876</v>
          </cell>
          <cell r="Q66"/>
          <cell r="R66">
            <v>5.2287717284052508</v>
          </cell>
          <cell r="S66"/>
          <cell r="T66">
            <v>10.067577172717339</v>
          </cell>
          <cell r="U66"/>
          <cell r="V66">
            <v>2.559693908347429</v>
          </cell>
          <cell r="W66"/>
          <cell r="X66">
            <v>12.627271081064768</v>
          </cell>
          <cell r="Y66">
            <v>18.863844155396208</v>
          </cell>
          <cell r="Z66">
            <v>1.60128999991377</v>
          </cell>
          <cell r="AA66"/>
          <cell r="AB66">
            <v>20.465134155309979</v>
          </cell>
          <cell r="AC66"/>
          <cell r="AD66">
            <v>8.7962669826788709</v>
          </cell>
          <cell r="AE66"/>
          <cell r="AF66">
            <v>16.407867619794946</v>
          </cell>
          <cell r="AG66"/>
          <cell r="AH66">
            <v>-4.0572665355150361</v>
          </cell>
          <cell r="AI66"/>
          <cell r="AJ66">
            <v>77.604813108921959</v>
          </cell>
          <cell r="AK66"/>
          <cell r="AL66">
            <v>20294.575000000001</v>
          </cell>
        </row>
        <row r="67">
          <cell r="A67">
            <v>2019</v>
          </cell>
          <cell r="B67">
            <v>3.1976191714376219</v>
          </cell>
          <cell r="C67"/>
          <cell r="D67">
            <v>3.1265347030819339</v>
          </cell>
          <cell r="E67"/>
          <cell r="F67">
            <v>6.3241538745195562</v>
          </cell>
          <cell r="G67"/>
          <cell r="H67">
            <v>4.9095795729069653</v>
          </cell>
          <cell r="I67"/>
          <cell r="J67">
            <v>3.0439999432685805</v>
          </cell>
          <cell r="K67"/>
          <cell r="L67">
            <v>1.9355862010277842</v>
          </cell>
          <cell r="M67"/>
          <cell r="N67">
            <v>8.3626839634460562E-2</v>
          </cell>
          <cell r="O67"/>
          <cell r="P67">
            <v>0.26253882556506858</v>
          </cell>
          <cell r="Q67"/>
          <cell r="R67">
            <v>5.3257518094958938</v>
          </cell>
          <cell r="S67"/>
          <cell r="T67">
            <v>10.235331382402858</v>
          </cell>
          <cell r="U67"/>
          <cell r="V67">
            <v>2.6904213726166906</v>
          </cell>
          <cell r="W67"/>
          <cell r="X67">
            <v>12.925752755019548</v>
          </cell>
          <cell r="Y67">
            <v>19.249906629539105</v>
          </cell>
          <cell r="Z67">
            <v>1.7736038161334702</v>
          </cell>
          <cell r="AA67"/>
          <cell r="AB67">
            <v>21.023510445672574</v>
          </cell>
          <cell r="AC67"/>
          <cell r="AD67">
            <v>9.0145752471362464</v>
          </cell>
          <cell r="AE67"/>
          <cell r="AF67">
            <v>16.373462933108929</v>
          </cell>
          <cell r="AG67"/>
          <cell r="AH67">
            <v>-4.6500475125636456</v>
          </cell>
          <cell r="AI67"/>
          <cell r="AJ67">
            <v>79.427296322385757</v>
          </cell>
          <cell r="AK67"/>
          <cell r="AL67">
            <v>21152.3</v>
          </cell>
        </row>
        <row r="68">
          <cell r="A68">
            <v>2020</v>
          </cell>
          <cell r="B68">
            <v>3.4075513265602049</v>
          </cell>
          <cell r="C68"/>
          <cell r="D68">
            <v>4.3632141054206919</v>
          </cell>
          <cell r="E68"/>
          <cell r="F68">
            <v>7.7707654319808954</v>
          </cell>
          <cell r="G68"/>
          <cell r="H68">
            <v>5.2028370284001193</v>
          </cell>
          <cell r="I68"/>
          <cell r="J68">
            <v>3.6706364218975822</v>
          </cell>
          <cell r="K68"/>
          <cell r="L68">
            <v>2.1886029556556186</v>
          </cell>
          <cell r="M68"/>
          <cell r="N68">
            <v>8.0580581177894281E-2</v>
          </cell>
          <cell r="O68"/>
          <cell r="P68">
            <v>0.27369232586920694</v>
          </cell>
          <cell r="Q68"/>
          <cell r="R68">
            <v>6.213512284600303</v>
          </cell>
          <cell r="S68"/>
          <cell r="T68">
            <v>11.416349313000424</v>
          </cell>
          <cell r="U68"/>
          <cell r="V68">
            <v>10.448842907249983</v>
          </cell>
          <cell r="W68"/>
          <cell r="X68">
            <v>21.865192220250407</v>
          </cell>
          <cell r="Y68">
            <v>29.635957652231305</v>
          </cell>
          <cell r="Z68">
            <v>1.6491808874127454</v>
          </cell>
          <cell r="AA68"/>
          <cell r="AB68">
            <v>31.285138539644048</v>
          </cell>
          <cell r="AC68"/>
          <cell r="AD68">
            <v>18.219608339230881</v>
          </cell>
          <cell r="AE68"/>
          <cell r="AF68">
            <v>16.331717027540851</v>
          </cell>
          <cell r="AG68"/>
          <cell r="AH68">
            <v>-14.953421512103199</v>
          </cell>
          <cell r="AI68"/>
          <cell r="AJ68">
            <v>100.32792668503758</v>
          </cell>
          <cell r="AK68"/>
          <cell r="AL68">
            <v>20947.974999999999</v>
          </cell>
        </row>
        <row r="69">
          <cell r="A69">
            <v>2021</v>
          </cell>
          <cell r="B69">
            <v>3.3159555595797405</v>
          </cell>
          <cell r="C69"/>
          <cell r="D69">
            <v>4.0008629641925744</v>
          </cell>
          <cell r="E69"/>
          <cell r="F69">
            <v>7.316818523772314</v>
          </cell>
          <cell r="G69"/>
          <cell r="H69">
            <v>5.0473434228602789</v>
          </cell>
          <cell r="I69"/>
          <cell r="J69">
            <v>3.079959445154266</v>
          </cell>
          <cell r="K69"/>
          <cell r="L69">
            <v>2.3277140056182097</v>
          </cell>
          <cell r="M69"/>
          <cell r="N69">
            <v>7.1956905446175945E-2</v>
          </cell>
          <cell r="O69"/>
          <cell r="P69">
            <v>0.32015971544538224</v>
          </cell>
          <cell r="Q69"/>
          <cell r="R69">
            <v>5.7997900716640345</v>
          </cell>
          <cell r="S69"/>
          <cell r="T69">
            <v>10.847133494524313</v>
          </cell>
          <cell r="U69"/>
          <cell r="V69">
            <v>10.765965675934588</v>
          </cell>
          <cell r="W69"/>
          <cell r="X69">
            <v>21.613099170458899</v>
          </cell>
          <cell r="Y69">
            <v>28.929917694231211</v>
          </cell>
          <cell r="Z69">
            <v>1.575414910277434</v>
          </cell>
          <cell r="AA69"/>
          <cell r="AB69">
            <v>30.505332604508645</v>
          </cell>
          <cell r="AC69"/>
          <cell r="AD69">
            <v>18.0827841997069</v>
          </cell>
          <cell r="AE69"/>
          <cell r="AF69">
            <v>18.095920929229113</v>
          </cell>
          <cell r="AG69"/>
          <cell r="AH69">
            <v>-12.409411675279534</v>
          </cell>
          <cell r="AI69"/>
          <cell r="AJ69">
            <v>99.63894561872408</v>
          </cell>
          <cell r="AK69"/>
          <cell r="AL69">
            <v>22364.775000000001</v>
          </cell>
        </row>
        <row r="70">
          <cell r="A70">
            <v>2022</v>
          </cell>
          <cell r="B70">
            <v>3.0589154208096243</v>
          </cell>
          <cell r="C70"/>
          <cell r="D70">
            <v>3.8939484845618257</v>
          </cell>
          <cell r="E70"/>
          <cell r="F70">
            <v>6.9528639053714496</v>
          </cell>
          <cell r="G70"/>
          <cell r="H70">
            <v>4.9062181300546461</v>
          </cell>
          <cell r="I70"/>
          <cell r="J70">
            <v>2.9393241595405417</v>
          </cell>
          <cell r="K70"/>
          <cell r="L70">
            <v>2.3862125513968673</v>
          </cell>
          <cell r="M70"/>
          <cell r="N70">
            <v>6.959553759211913E-2</v>
          </cell>
          <cell r="O70"/>
          <cell r="P70">
            <v>0.3608431030036634</v>
          </cell>
          <cell r="Q70"/>
          <cell r="R70">
            <v>5.7559753515331904</v>
          </cell>
          <cell r="S70"/>
          <cell r="T70">
            <v>10.662193481587838</v>
          </cell>
          <cell r="U70"/>
          <cell r="V70">
            <v>4.2731157937568254</v>
          </cell>
          <cell r="W70"/>
          <cell r="X70">
            <v>14.935309275344663</v>
          </cell>
          <cell r="Y70">
            <v>21.888173180716116</v>
          </cell>
          <cell r="Z70">
            <v>1.6159115176929626</v>
          </cell>
          <cell r="AA70"/>
          <cell r="AB70">
            <v>23.504084698409077</v>
          </cell>
          <cell r="AC70"/>
          <cell r="AD70">
            <v>11.225979699128278</v>
          </cell>
          <cell r="AE70"/>
          <cell r="AF70">
            <v>19.583789852415016</v>
          </cell>
          <cell r="AG70"/>
          <cell r="AH70">
            <v>-3.9202948459940585</v>
          </cell>
          <cell r="AI70"/>
          <cell r="AJ70">
            <v>97.888035010127112</v>
          </cell>
          <cell r="AK70"/>
          <cell r="AL70">
            <v>24694.112000000001</v>
          </cell>
        </row>
        <row r="71">
          <cell r="A71">
            <v>2023</v>
          </cell>
          <cell r="B71">
            <v>3.0273286994332396</v>
          </cell>
          <cell r="C71"/>
          <cell r="D71">
            <v>3.6703170177305595</v>
          </cell>
          <cell r="E71"/>
          <cell r="F71">
            <v>6.6976457171638</v>
          </cell>
          <cell r="G71"/>
          <cell r="H71">
            <v>5.03165665053384</v>
          </cell>
          <cell r="I71"/>
          <cell r="J71">
            <v>3.1956235116999188</v>
          </cell>
          <cell r="K71"/>
          <cell r="L71">
            <v>2.2917515572224461</v>
          </cell>
          <cell r="M71"/>
          <cell r="N71">
            <v>6.8053452505572848E-2</v>
          </cell>
          <cell r="O71"/>
          <cell r="P71">
            <v>0.22707604379750534</v>
          </cell>
          <cell r="Q71"/>
          <cell r="R71">
            <v>5.7825045652254436</v>
          </cell>
          <cell r="S71"/>
          <cell r="T71">
            <v>10.814161215759285</v>
          </cell>
          <cell r="U71"/>
          <cell r="V71">
            <v>3.1401197606616056</v>
          </cell>
          <cell r="W71"/>
          <cell r="X71">
            <v>13.954280976420888</v>
          </cell>
          <cell r="Y71">
            <v>20.651926693584688</v>
          </cell>
          <cell r="Z71">
            <v>1.6853033353928106</v>
          </cell>
          <cell r="AA71"/>
          <cell r="AB71">
            <v>22.337230028977498</v>
          </cell>
          <cell r="AC71"/>
          <cell r="AD71">
            <v>9.8377654778254033</v>
          </cell>
          <cell r="AE71"/>
          <cell r="AF71">
            <v>18.634393544918325</v>
          </cell>
          <cell r="AG71"/>
          <cell r="AH71">
            <v>-3.7028364840591701</v>
          </cell>
          <cell r="AI71"/>
          <cell r="AJ71">
            <v>96.010307752369428</v>
          </cell>
          <cell r="AK71"/>
          <cell r="AL71">
            <v>26239.668000000001</v>
          </cell>
        </row>
        <row r="72">
          <cell r="A72">
            <v>2024</v>
          </cell>
          <cell r="B72">
            <v>3.0024766615232914</v>
          </cell>
          <cell r="C72"/>
          <cell r="D72">
            <v>3.605845492816802</v>
          </cell>
          <cell r="E72"/>
          <cell r="F72">
            <v>6.608322154340093</v>
          </cell>
          <cell r="G72"/>
          <cell r="H72">
            <v>5.1629067263400783</v>
          </cell>
          <cell r="I72"/>
          <cell r="J72">
            <v>3.3144685913955523</v>
          </cell>
          <cell r="K72"/>
          <cell r="L72">
            <v>1.9985694797178679</v>
          </cell>
          <cell r="M72"/>
          <cell r="N72">
            <v>6.3578272067809E-2</v>
          </cell>
          <cell r="O72"/>
          <cell r="P72">
            <v>0.23889761996455211</v>
          </cell>
          <cell r="Q72"/>
          <cell r="R72">
            <v>5.6155139631457827</v>
          </cell>
          <cell r="S72"/>
          <cell r="T72">
            <v>10.778420689485859</v>
          </cell>
          <cell r="U72"/>
          <cell r="V72">
            <v>2.8940224112401371</v>
          </cell>
          <cell r="W72"/>
          <cell r="X72">
            <v>13.672443100725996</v>
          </cell>
          <cell r="Y72">
            <v>20.28076525506609</v>
          </cell>
          <cell r="Z72">
            <v>1.924027794012408</v>
          </cell>
          <cell r="AA72"/>
          <cell r="AB72">
            <v>22.2047930490785</v>
          </cell>
          <cell r="AC72"/>
          <cell r="AD72">
            <v>9.5023445655802306</v>
          </cell>
          <cell r="AE72"/>
          <cell r="AF72">
            <v>18.042308809901662</v>
          </cell>
          <cell r="AG72"/>
          <cell r="AH72">
            <v>-4.1624842391768357</v>
          </cell>
          <cell r="AI72"/>
          <cell r="AJ72">
            <v>96.065625850791307</v>
          </cell>
          <cell r="AK72"/>
          <cell r="AL72">
            <v>27290.77</v>
          </cell>
        </row>
        <row r="73">
          <cell r="A73">
            <v>2025</v>
          </cell>
          <cell r="B73">
            <v>2.9775906939918033</v>
          </cell>
          <cell r="C73"/>
          <cell r="D73">
            <v>3.6077215498279656</v>
          </cell>
          <cell r="E73"/>
          <cell r="F73">
            <v>6.5853122438197689</v>
          </cell>
          <cell r="G73"/>
          <cell r="H73">
            <v>5.2751126308721075</v>
          </cell>
          <cell r="I73"/>
          <cell r="J73">
            <v>3.4216022348183541</v>
          </cell>
          <cell r="K73"/>
          <cell r="L73">
            <v>1.9352793763471348</v>
          </cell>
          <cell r="M73"/>
          <cell r="N73">
            <v>6.3265993923408453E-2</v>
          </cell>
          <cell r="O73"/>
          <cell r="P73">
            <v>0.25239898593306126</v>
          </cell>
          <cell r="Q73"/>
          <cell r="R73">
            <v>5.672546591021959</v>
          </cell>
          <cell r="S73"/>
          <cell r="T73">
            <v>10.947659221894067</v>
          </cell>
          <cell r="U73"/>
          <cell r="V73">
            <v>2.6136644359797372</v>
          </cell>
          <cell r="W73"/>
          <cell r="X73">
            <v>13.561323657873803</v>
          </cell>
          <cell r="Y73">
            <v>20.146635901693571</v>
          </cell>
          <cell r="Z73">
            <v>2.1368349430330151</v>
          </cell>
          <cell r="AA73"/>
          <cell r="AB73">
            <v>22.283470844726587</v>
          </cell>
          <cell r="AC73"/>
          <cell r="AD73">
            <v>9.1989766797995056</v>
          </cell>
          <cell r="AE73"/>
          <cell r="AF73">
            <v>17.620527271796028</v>
          </cell>
          <cell r="AG73"/>
          <cell r="AH73">
            <v>-4.6629435729305575</v>
          </cell>
          <cell r="AI73"/>
          <cell r="AJ73">
            <v>97.488708615352664</v>
          </cell>
          <cell r="AK73"/>
          <cell r="AL73">
            <v>28271.112000000001</v>
          </cell>
        </row>
        <row r="74">
          <cell r="A74">
            <v>2026</v>
          </cell>
          <cell r="B74">
            <v>2.9502173270670533</v>
          </cell>
          <cell r="C74"/>
          <cell r="D74">
            <v>3.645879888287245</v>
          </cell>
          <cell r="E74"/>
          <cell r="F74">
            <v>6.5960972153542974</v>
          </cell>
          <cell r="G74"/>
          <cell r="H74">
            <v>5.3875545299456498</v>
          </cell>
          <cell r="I74"/>
          <cell r="J74">
            <v>3.5764045211027717</v>
          </cell>
          <cell r="K74"/>
          <cell r="L74">
            <v>1.9744289099532544</v>
          </cell>
          <cell r="M74"/>
          <cell r="N74">
            <v>6.3065305273389827E-2</v>
          </cell>
          <cell r="O74"/>
          <cell r="P74">
            <v>0.2560812899723397</v>
          </cell>
          <cell r="Q74"/>
          <cell r="R74">
            <v>5.8699800263017554</v>
          </cell>
          <cell r="S74"/>
          <cell r="T74">
            <v>11.257534556247407</v>
          </cell>
          <cell r="U74"/>
          <cell r="V74">
            <v>2.5190757428769706</v>
          </cell>
          <cell r="W74"/>
          <cell r="X74">
            <v>13.776610299124375</v>
          </cell>
          <cell r="Y74">
            <v>20.372707514478677</v>
          </cell>
          <cell r="Z74">
            <v>2.3272795833924453</v>
          </cell>
          <cell r="AA74"/>
          <cell r="AB74">
            <v>22.699987097871123</v>
          </cell>
          <cell r="AC74"/>
          <cell r="AD74">
            <v>9.1151729582312697</v>
          </cell>
          <cell r="AE74"/>
          <cell r="AF74">
            <v>18.040165939965192</v>
          </cell>
          <cell r="AG74"/>
          <cell r="AH74">
            <v>-4.6598211579059319</v>
          </cell>
          <cell r="AI74"/>
          <cell r="AJ74">
            <v>98.833495156644688</v>
          </cell>
          <cell r="AK74"/>
          <cell r="AL74">
            <v>29266.488000000001</v>
          </cell>
        </row>
        <row r="75">
          <cell r="A75">
            <v>2027</v>
          </cell>
          <cell r="B75">
            <v>2.9178893113719506</v>
          </cell>
          <cell r="C75"/>
          <cell r="D75">
            <v>3.6618612789987854</v>
          </cell>
          <cell r="E75"/>
          <cell r="F75">
            <v>6.5797505903707361</v>
          </cell>
          <cell r="G75"/>
          <cell r="H75">
            <v>5.4898906717929057</v>
          </cell>
          <cell r="I75"/>
          <cell r="J75">
            <v>3.7145947347383546</v>
          </cell>
          <cell r="K75"/>
          <cell r="L75">
            <v>2.0040064898251297</v>
          </cell>
          <cell r="M75"/>
          <cell r="N75">
            <v>6.2835069267924468E-2</v>
          </cell>
          <cell r="O75"/>
          <cell r="P75">
            <v>0.25432394555836935</v>
          </cell>
          <cell r="Q75"/>
          <cell r="R75">
            <v>6.0357602393897789</v>
          </cell>
          <cell r="S75"/>
          <cell r="T75">
            <v>11.525650911182685</v>
          </cell>
          <cell r="U75"/>
          <cell r="V75">
            <v>2.3394730307359386</v>
          </cell>
          <cell r="W75"/>
          <cell r="X75">
            <v>13.865123941918622</v>
          </cell>
          <cell r="Y75">
            <v>20.444874532289358</v>
          </cell>
          <cell r="Z75">
            <v>2.4940567301868257</v>
          </cell>
          <cell r="AA75"/>
          <cell r="AB75">
            <v>22.938931262476185</v>
          </cell>
          <cell r="AC75"/>
          <cell r="AD75">
            <v>8.919223621106676</v>
          </cell>
          <cell r="AE75"/>
          <cell r="AF75">
            <v>18.292472570360836</v>
          </cell>
          <cell r="AG75"/>
          <cell r="AH75">
            <v>-4.646458692115349</v>
          </cell>
          <cell r="AI75"/>
          <cell r="AJ75">
            <v>99.981062771505592</v>
          </cell>
          <cell r="AK75"/>
          <cell r="AL75">
            <v>30331.788</v>
          </cell>
        </row>
        <row r="76">
          <cell r="A76">
            <v>2028</v>
          </cell>
          <cell r="B76">
            <v>2.8821194526436944</v>
          </cell>
          <cell r="C76"/>
          <cell r="D76">
            <v>3.631720394250002</v>
          </cell>
          <cell r="E76"/>
          <cell r="F76">
            <v>6.5138398468936973</v>
          </cell>
          <cell r="G76"/>
          <cell r="H76">
            <v>5.5910859914465254</v>
          </cell>
          <cell r="I76"/>
          <cell r="J76">
            <v>3.8388432928018315</v>
          </cell>
          <cell r="K76"/>
          <cell r="L76">
            <v>2.0299955981302538</v>
          </cell>
          <cell r="M76"/>
          <cell r="N76">
            <v>6.2702824247251682E-2</v>
          </cell>
          <cell r="O76"/>
          <cell r="P76">
            <v>0.25653118689779975</v>
          </cell>
          <cell r="Q76"/>
          <cell r="R76">
            <v>6.1880729020771357</v>
          </cell>
          <cell r="S76"/>
          <cell r="T76">
            <v>11.779158893523659</v>
          </cell>
          <cell r="U76"/>
          <cell r="V76">
            <v>2.3050870496738005</v>
          </cell>
          <cell r="W76"/>
          <cell r="X76">
            <v>14.084245943197459</v>
          </cell>
          <cell r="Y76">
            <v>20.598085790091158</v>
          </cell>
          <cell r="Z76">
            <v>2.6748187007687712</v>
          </cell>
          <cell r="AA76"/>
          <cell r="AB76">
            <v>23.272904490859929</v>
          </cell>
          <cell r="AC76"/>
          <cell r="AD76">
            <v>8.8189268965674987</v>
          </cell>
          <cell r="AE76"/>
          <cell r="AF76">
            <v>18.152583541834595</v>
          </cell>
          <cell r="AG76"/>
          <cell r="AH76">
            <v>-5.1203209490253334</v>
          </cell>
          <cell r="AI76"/>
          <cell r="AJ76">
            <v>101.96437089786075</v>
          </cell>
          <cell r="AK76"/>
          <cell r="AL76">
            <v>31486.62</v>
          </cell>
        </row>
        <row r="77">
          <cell r="A77">
            <v>2029</v>
          </cell>
          <cell r="B77">
            <v>2.8425017678580407</v>
          </cell>
          <cell r="C77"/>
          <cell r="D77">
            <v>3.5827815288139844</v>
          </cell>
          <cell r="E77"/>
          <cell r="F77">
            <v>6.4252832966720259</v>
          </cell>
          <cell r="G77"/>
          <cell r="H77">
            <v>5.6841140666175676</v>
          </cell>
          <cell r="I77"/>
          <cell r="J77">
            <v>3.9355003469999295</v>
          </cell>
          <cell r="K77"/>
          <cell r="L77">
            <v>2.0536343753214203</v>
          </cell>
          <cell r="M77"/>
          <cell r="N77">
            <v>6.2596005733560597E-2</v>
          </cell>
          <cell r="O77"/>
          <cell r="P77">
            <v>0.26327979656527384</v>
          </cell>
          <cell r="Q77"/>
          <cell r="R77">
            <v>6.3150105246201846</v>
          </cell>
          <cell r="S77"/>
          <cell r="T77">
            <v>11.999124591237752</v>
          </cell>
          <cell r="U77"/>
          <cell r="V77">
            <v>2.2779517574579748</v>
          </cell>
          <cell r="W77"/>
          <cell r="X77">
            <v>14.277076348695728</v>
          </cell>
          <cell r="Y77">
            <v>20.70235964536775</v>
          </cell>
          <cell r="Z77">
            <v>2.8262406833078892</v>
          </cell>
          <cell r="AA77"/>
          <cell r="AB77">
            <v>23.52860032867564</v>
          </cell>
          <cell r="AC77"/>
          <cell r="AD77">
            <v>8.7032350541299976</v>
          </cell>
          <cell r="AE77"/>
          <cell r="AF77">
            <v>18.137748197411398</v>
          </cell>
          <cell r="AG77"/>
          <cell r="AH77">
            <v>-5.3908521312642401</v>
          </cell>
          <cell r="AI77"/>
          <cell r="AJ77">
            <v>103.19075795757722</v>
          </cell>
          <cell r="AK77"/>
          <cell r="AL77">
            <v>32716.145</v>
          </cell>
        </row>
        <row r="78">
          <cell r="A78">
            <v>2030</v>
          </cell>
          <cell r="B78">
            <v>2.8025885207927348</v>
          </cell>
          <cell r="C78"/>
          <cell r="D78">
            <v>3.5364812295473764</v>
          </cell>
          <cell r="E78"/>
          <cell r="F78">
            <v>6.3390697503401112</v>
          </cell>
          <cell r="G78"/>
          <cell r="H78">
            <v>5.7729690774717808</v>
          </cell>
          <cell r="I78"/>
          <cell r="J78">
            <v>4.0563120932455776</v>
          </cell>
          <cell r="K78"/>
          <cell r="L78">
            <v>2.0833827260359601</v>
          </cell>
          <cell r="M78"/>
          <cell r="N78">
            <v>6.2556899658050516E-2</v>
          </cell>
          <cell r="O78"/>
          <cell r="P78">
            <v>0.26422325991837337</v>
          </cell>
          <cell r="Q78"/>
          <cell r="R78">
            <v>6.4664749788579625</v>
          </cell>
          <cell r="S78"/>
          <cell r="T78">
            <v>12.239444056329743</v>
          </cell>
          <cell r="U78"/>
          <cell r="V78">
            <v>2.2066610287899397</v>
          </cell>
          <cell r="W78"/>
          <cell r="X78">
            <v>14.446105085119681</v>
          </cell>
          <cell r="Y78">
            <v>20.785174835459795</v>
          </cell>
          <cell r="Z78">
            <v>2.9632680075008273</v>
          </cell>
          <cell r="AA78"/>
          <cell r="AB78">
            <v>23.748442842960621</v>
          </cell>
          <cell r="AC78"/>
          <cell r="AD78">
            <v>8.5457307791300501</v>
          </cell>
          <cell r="AE78"/>
          <cell r="AF78">
            <v>18.123572452844066</v>
          </cell>
          <cell r="AG78"/>
          <cell r="AH78">
            <v>-5.6248703901165573</v>
          </cell>
          <cell r="AI78"/>
          <cell r="AJ78">
            <v>105.32913188954664</v>
          </cell>
          <cell r="AK78"/>
          <cell r="AL78">
            <v>33996.25</v>
          </cell>
        </row>
        <row r="79">
          <cell r="A79">
            <v>2031</v>
          </cell>
          <cell r="B79">
            <v>2.7643702322627206</v>
          </cell>
          <cell r="C79"/>
          <cell r="D79">
            <v>3.4902492786031392</v>
          </cell>
          <cell r="E79"/>
          <cell r="F79">
            <v>6.2546195108658598</v>
          </cell>
          <cell r="G79"/>
          <cell r="H79">
            <v>5.8561382101022064</v>
          </cell>
          <cell r="I79"/>
          <cell r="J79">
            <v>4.1480914100825457</v>
          </cell>
          <cell r="K79"/>
          <cell r="L79">
            <v>2.1202832854516243</v>
          </cell>
          <cell r="M79"/>
          <cell r="N79">
            <v>4.8109168937678429E-2</v>
          </cell>
          <cell r="O79"/>
          <cell r="P79">
            <v>0.27384652951424321</v>
          </cell>
          <cell r="Q79"/>
          <cell r="R79">
            <v>6.5903303939860907</v>
          </cell>
          <cell r="S79"/>
          <cell r="T79">
            <v>12.446468604088297</v>
          </cell>
          <cell r="U79"/>
          <cell r="V79">
            <v>2.1685368583452691</v>
          </cell>
          <cell r="W79"/>
          <cell r="X79">
            <v>14.615005462433567</v>
          </cell>
          <cell r="Y79">
            <v>20.869624973299423</v>
          </cell>
          <cell r="Z79">
            <v>3.1105574808157934</v>
          </cell>
          <cell r="AA79"/>
          <cell r="AB79">
            <v>23.980182454115219</v>
          </cell>
          <cell r="AC79"/>
          <cell r="AD79">
            <v>8.423156369211128</v>
          </cell>
          <cell r="AE79"/>
          <cell r="AF79">
            <v>18.126391516159995</v>
          </cell>
          <cell r="AG79"/>
          <cell r="AH79">
            <v>-5.8537909379552255</v>
          </cell>
          <cell r="AI79"/>
          <cell r="AJ79">
            <v>107.45149329546591</v>
          </cell>
          <cell r="AK79"/>
          <cell r="AL79">
            <v>35317.591999999997</v>
          </cell>
        </row>
        <row r="80">
          <cell r="A80">
            <v>2032</v>
          </cell>
          <cell r="B80">
            <v>2.7217422692554321</v>
          </cell>
          <cell r="C80"/>
          <cell r="D80">
            <v>3.441648091359975</v>
          </cell>
          <cell r="E80"/>
          <cell r="F80">
            <v>6.1633903606154075</v>
          </cell>
          <cell r="G80"/>
          <cell r="H80">
            <v>5.9295950437737472</v>
          </cell>
          <cell r="I80"/>
          <cell r="J80">
            <v>4.3207108489969333</v>
          </cell>
          <cell r="K80"/>
          <cell r="L80">
            <v>2.1521737470937463</v>
          </cell>
          <cell r="M80"/>
          <cell r="N80">
            <v>4.1712650547226358E-2</v>
          </cell>
          <cell r="O80"/>
          <cell r="P80">
            <v>0.28617877224129434</v>
          </cell>
          <cell r="Q80"/>
          <cell r="R80">
            <v>6.8007760188792012</v>
          </cell>
          <cell r="S80"/>
          <cell r="T80">
            <v>12.730371062652948</v>
          </cell>
          <cell r="U80"/>
          <cell r="V80">
            <v>2.1580462339747077</v>
          </cell>
          <cell r="W80"/>
          <cell r="X80">
            <v>14.888417296627656</v>
          </cell>
          <cell r="Y80">
            <v>21.051807657243064</v>
          </cell>
          <cell r="Z80">
            <v>3.2542519640387879</v>
          </cell>
          <cell r="AA80"/>
          <cell r="AB80">
            <v>24.30605962128185</v>
          </cell>
          <cell r="AC80"/>
          <cell r="AD80">
            <v>8.3214365945901143</v>
          </cell>
          <cell r="AE80"/>
          <cell r="AF80">
            <v>18.162912164608482</v>
          </cell>
          <cell r="AG80"/>
          <cell r="AH80">
            <v>-6.1431474566733684</v>
          </cell>
          <cell r="AI80"/>
          <cell r="AJ80">
            <v>109.63305953840181</v>
          </cell>
          <cell r="AK80"/>
          <cell r="AL80">
            <v>36679.519999999997</v>
          </cell>
        </row>
        <row r="81">
          <cell r="A81">
            <v>2033</v>
          </cell>
          <cell r="B81">
            <v>0</v>
          </cell>
          <cell r="C81"/>
          <cell r="D81" t="e">
            <v>#DIV/0!</v>
          </cell>
          <cell r="E81"/>
          <cell r="F81" t="e">
            <v>#DIV/0!</v>
          </cell>
          <cell r="G81"/>
          <cell r="H81">
            <v>0</v>
          </cell>
          <cell r="I81"/>
          <cell r="J81" t="e">
            <v>#DIV/0!</v>
          </cell>
          <cell r="K81"/>
          <cell r="L81" t="e">
            <v>#DIV/0!</v>
          </cell>
          <cell r="M81"/>
          <cell r="N81" t="e">
            <v>#DIV/0!</v>
          </cell>
          <cell r="O81"/>
          <cell r="P81" t="e">
            <v>#DIV/0!</v>
          </cell>
          <cell r="Q81"/>
          <cell r="R81" t="e">
            <v>#DIV/0!</v>
          </cell>
          <cell r="S81"/>
          <cell r="T81" t="e">
            <v>#DIV/0!</v>
          </cell>
          <cell r="U81"/>
          <cell r="V81" t="e">
            <v>#DIV/0!</v>
          </cell>
          <cell r="W81"/>
          <cell r="X81" t="e">
            <v>#DIV/0!</v>
          </cell>
          <cell r="Y81" t="e">
            <v>#DIV/0!</v>
          </cell>
          <cell r="Z81" t="e">
            <v>#DIV/0!</v>
          </cell>
          <cell r="AA81"/>
          <cell r="AB81" t="e">
            <v>#DIV/0!</v>
          </cell>
          <cell r="AC81"/>
          <cell r="AD81" t="e">
            <v>#DIV/0!</v>
          </cell>
          <cell r="AE81"/>
          <cell r="AF81" t="e">
            <v>#DIV/0!</v>
          </cell>
          <cell r="AG81"/>
          <cell r="AH81" t="e">
            <v>#DIV/0!</v>
          </cell>
          <cell r="AI81"/>
          <cell r="AJ81" t="e">
            <v>#DIV/0!</v>
          </cell>
          <cell r="AK81"/>
          <cell r="AL81">
            <v>0</v>
          </cell>
        </row>
        <row r="82">
          <cell r="A82">
            <v>2034</v>
          </cell>
          <cell r="B82">
            <v>0</v>
          </cell>
          <cell r="C82"/>
          <cell r="D82" t="e">
            <v>#DIV/0!</v>
          </cell>
          <cell r="E82"/>
          <cell r="F82" t="e">
            <v>#DIV/0!</v>
          </cell>
          <cell r="G82"/>
          <cell r="H82">
            <v>0</v>
          </cell>
          <cell r="I82"/>
          <cell r="J82" t="e">
            <v>#DIV/0!</v>
          </cell>
          <cell r="K82"/>
          <cell r="L82" t="e">
            <v>#DIV/0!</v>
          </cell>
          <cell r="M82"/>
          <cell r="N82" t="e">
            <v>#DIV/0!</v>
          </cell>
          <cell r="O82"/>
          <cell r="P82" t="e">
            <v>#DIV/0!</v>
          </cell>
          <cell r="Q82"/>
          <cell r="R82" t="e">
            <v>#DIV/0!</v>
          </cell>
          <cell r="S82"/>
          <cell r="T82" t="e">
            <v>#DIV/0!</v>
          </cell>
          <cell r="U82"/>
          <cell r="V82" t="e">
            <v>#DIV/0!</v>
          </cell>
          <cell r="W82"/>
          <cell r="X82" t="e">
            <v>#DIV/0!</v>
          </cell>
          <cell r="Y82" t="e">
            <v>#DIV/0!</v>
          </cell>
          <cell r="Z82" t="e">
            <v>#DIV/0!</v>
          </cell>
          <cell r="AA82"/>
          <cell r="AB82" t="e">
            <v>#DIV/0!</v>
          </cell>
          <cell r="AC82"/>
          <cell r="AD82" t="e">
            <v>#DIV/0!</v>
          </cell>
          <cell r="AE82"/>
          <cell r="AF82" t="e">
            <v>#DIV/0!</v>
          </cell>
          <cell r="AG82"/>
          <cell r="AH82" t="e">
            <v>#DIV/0!</v>
          </cell>
          <cell r="AI82"/>
          <cell r="AJ82" t="e">
            <v>#DIV/0!</v>
          </cell>
          <cell r="AK82"/>
          <cell r="AL82">
            <v>0</v>
          </cell>
        </row>
        <row r="83">
          <cell r="A83">
            <v>2035</v>
          </cell>
          <cell r="B83">
            <v>0</v>
          </cell>
          <cell r="C83"/>
          <cell r="D83" t="e">
            <v>#DIV/0!</v>
          </cell>
          <cell r="E83"/>
          <cell r="F83" t="e">
            <v>#DIV/0!</v>
          </cell>
          <cell r="G83"/>
          <cell r="H83">
            <v>0</v>
          </cell>
          <cell r="I83"/>
          <cell r="J83" t="e">
            <v>#DIV/0!</v>
          </cell>
          <cell r="K83"/>
          <cell r="L83" t="e">
            <v>#DIV/0!</v>
          </cell>
          <cell r="M83"/>
          <cell r="N83" t="e">
            <v>#DIV/0!</v>
          </cell>
          <cell r="O83"/>
          <cell r="P83" t="e">
            <v>#DIV/0!</v>
          </cell>
          <cell r="Q83"/>
          <cell r="R83" t="e">
            <v>#DIV/0!</v>
          </cell>
          <cell r="S83"/>
          <cell r="T83" t="e">
            <v>#DIV/0!</v>
          </cell>
          <cell r="U83"/>
          <cell r="V83" t="e">
            <v>#DIV/0!</v>
          </cell>
          <cell r="W83"/>
          <cell r="X83" t="e">
            <v>#DIV/0!</v>
          </cell>
          <cell r="Y83" t="e">
            <v>#DIV/0!</v>
          </cell>
          <cell r="Z83" t="e">
            <v>#DIV/0!</v>
          </cell>
          <cell r="AA83"/>
          <cell r="AB83" t="e">
            <v>#DIV/0!</v>
          </cell>
          <cell r="AC83"/>
          <cell r="AD83" t="e">
            <v>#DIV/0!</v>
          </cell>
          <cell r="AE83"/>
          <cell r="AF83" t="e">
            <v>#DIV/0!</v>
          </cell>
          <cell r="AG83"/>
          <cell r="AH83" t="e">
            <v>#DIV/0!</v>
          </cell>
          <cell r="AI83"/>
          <cell r="AJ83" t="e">
            <v>#DIV/0!</v>
          </cell>
          <cell r="AK83"/>
          <cell r="AL83">
            <v>0</v>
          </cell>
        </row>
        <row r="84">
          <cell r="A84">
            <v>2036</v>
          </cell>
          <cell r="B84">
            <v>0</v>
          </cell>
          <cell r="C84"/>
          <cell r="D84" t="e">
            <v>#DIV/0!</v>
          </cell>
          <cell r="E84"/>
          <cell r="F84" t="e">
            <v>#DIV/0!</v>
          </cell>
          <cell r="G84"/>
          <cell r="H84">
            <v>0</v>
          </cell>
          <cell r="I84"/>
          <cell r="J84" t="e">
            <v>#DIV/0!</v>
          </cell>
          <cell r="K84"/>
          <cell r="L84" t="e">
            <v>#DIV/0!</v>
          </cell>
          <cell r="M84"/>
          <cell r="N84" t="e">
            <v>#DIV/0!</v>
          </cell>
          <cell r="O84"/>
          <cell r="P84" t="e">
            <v>#DIV/0!</v>
          </cell>
          <cell r="Q84"/>
          <cell r="R84" t="e">
            <v>#DIV/0!</v>
          </cell>
          <cell r="S84"/>
          <cell r="T84" t="e">
            <v>#DIV/0!</v>
          </cell>
          <cell r="U84"/>
          <cell r="V84" t="e">
            <v>#DIV/0!</v>
          </cell>
          <cell r="W84"/>
          <cell r="X84" t="e">
            <v>#DIV/0!</v>
          </cell>
          <cell r="Y84" t="e">
            <v>#DIV/0!</v>
          </cell>
          <cell r="Z84" t="e">
            <v>#DIV/0!</v>
          </cell>
          <cell r="AA84"/>
          <cell r="AB84" t="e">
            <v>#DIV/0!</v>
          </cell>
          <cell r="AC84"/>
          <cell r="AD84" t="e">
            <v>#DIV/0!</v>
          </cell>
          <cell r="AE84"/>
          <cell r="AF84" t="e">
            <v>#DIV/0!</v>
          </cell>
          <cell r="AG84"/>
          <cell r="AH84" t="e">
            <v>#DIV/0!</v>
          </cell>
          <cell r="AI84"/>
          <cell r="AJ84" t="e">
            <v>#DIV/0!</v>
          </cell>
          <cell r="AK84"/>
          <cell r="AL84">
            <v>0</v>
          </cell>
        </row>
        <row r="85">
          <cell r="A85">
            <v>2037</v>
          </cell>
          <cell r="B85">
            <v>0</v>
          </cell>
          <cell r="C85"/>
          <cell r="D85" t="e">
            <v>#DIV/0!</v>
          </cell>
          <cell r="E85"/>
          <cell r="F85" t="e">
            <v>#DIV/0!</v>
          </cell>
          <cell r="G85"/>
          <cell r="H85">
            <v>0</v>
          </cell>
          <cell r="I85"/>
          <cell r="J85" t="e">
            <v>#DIV/0!</v>
          </cell>
          <cell r="K85"/>
          <cell r="L85" t="e">
            <v>#DIV/0!</v>
          </cell>
          <cell r="M85"/>
          <cell r="N85" t="e">
            <v>#DIV/0!</v>
          </cell>
          <cell r="O85"/>
          <cell r="P85" t="e">
            <v>#DIV/0!</v>
          </cell>
          <cell r="Q85"/>
          <cell r="R85" t="e">
            <v>#DIV/0!</v>
          </cell>
          <cell r="S85"/>
          <cell r="T85" t="e">
            <v>#DIV/0!</v>
          </cell>
          <cell r="U85"/>
          <cell r="V85" t="e">
            <v>#DIV/0!</v>
          </cell>
          <cell r="W85"/>
          <cell r="X85" t="e">
            <v>#DIV/0!</v>
          </cell>
          <cell r="Y85" t="e">
            <v>#DIV/0!</v>
          </cell>
          <cell r="Z85" t="e">
            <v>#DIV/0!</v>
          </cell>
          <cell r="AA85"/>
          <cell r="AB85" t="e">
            <v>#DIV/0!</v>
          </cell>
          <cell r="AC85"/>
          <cell r="AD85" t="e">
            <v>#DIV/0!</v>
          </cell>
          <cell r="AE85"/>
          <cell r="AF85" t="e">
            <v>#DIV/0!</v>
          </cell>
          <cell r="AG85"/>
          <cell r="AH85" t="e">
            <v>#DIV/0!</v>
          </cell>
          <cell r="AI85"/>
          <cell r="AJ85" t="e">
            <v>#DIV/0!</v>
          </cell>
          <cell r="AK85"/>
          <cell r="AL85">
            <v>0</v>
          </cell>
        </row>
        <row r="86">
          <cell r="A86">
            <v>2038</v>
          </cell>
          <cell r="B86">
            <v>4.3453198109829971</v>
          </cell>
          <cell r="C86"/>
          <cell r="D86">
            <v>0</v>
          </cell>
          <cell r="E86"/>
          <cell r="F86">
            <v>4.3453198109829971</v>
          </cell>
          <cell r="G86"/>
          <cell r="H86">
            <v>4.3557161267659854</v>
          </cell>
          <cell r="I86"/>
          <cell r="J86">
            <v>0</v>
          </cell>
          <cell r="K86"/>
          <cell r="L86">
            <v>2.4624504136627929</v>
          </cell>
          <cell r="M86"/>
          <cell r="N86">
            <v>5.2413676568666218E-2</v>
          </cell>
          <cell r="O86"/>
          <cell r="P86">
            <v>8.2272059797111552E-2</v>
          </cell>
          <cell r="Q86"/>
          <cell r="R86">
            <v>2.5971361500285708</v>
          </cell>
          <cell r="S86"/>
          <cell r="T86">
            <v>6.9528522767945562</v>
          </cell>
          <cell r="U86"/>
          <cell r="V86">
            <v>0</v>
          </cell>
          <cell r="W86"/>
          <cell r="X86">
            <v>6.9528522767945562</v>
          </cell>
          <cell r="Y86">
            <v>11.298172087777553</v>
          </cell>
          <cell r="Z86">
            <v>4.4495644609770935</v>
          </cell>
          <cell r="AA86"/>
          <cell r="AB86">
            <v>15.747736548754647</v>
          </cell>
          <cell r="AC86"/>
          <cell r="AD86">
            <v>4.3453198109829971</v>
          </cell>
          <cell r="AE86"/>
          <cell r="AF86">
            <v>0</v>
          </cell>
          <cell r="AG86"/>
          <cell r="AH86">
            <v>-15.747736548754647</v>
          </cell>
          <cell r="AI86"/>
          <cell r="AJ86">
            <v>-3.2546071777017636</v>
          </cell>
          <cell r="AK86"/>
          <cell r="AL86">
            <v>45.56450352842775</v>
          </cell>
        </row>
        <row r="87">
          <cell r="A87">
            <v>2039</v>
          </cell>
          <cell r="B87">
            <v>0</v>
          </cell>
          <cell r="C87"/>
          <cell r="D87" t="e">
            <v>#DIV/0!</v>
          </cell>
          <cell r="E87"/>
          <cell r="F87" t="e">
            <v>#DIV/0!</v>
          </cell>
          <cell r="G87"/>
          <cell r="H87">
            <v>0</v>
          </cell>
          <cell r="I87"/>
          <cell r="J87" t="e">
            <v>#DIV/0!</v>
          </cell>
          <cell r="K87"/>
          <cell r="L87" t="e">
            <v>#DIV/0!</v>
          </cell>
          <cell r="M87"/>
          <cell r="N87" t="e">
            <v>#DIV/0!</v>
          </cell>
          <cell r="O87"/>
          <cell r="P87" t="e">
            <v>#DIV/0!</v>
          </cell>
          <cell r="Q87"/>
          <cell r="R87" t="e">
            <v>#DIV/0!</v>
          </cell>
          <cell r="S87"/>
          <cell r="T87" t="e">
            <v>#DIV/0!</v>
          </cell>
          <cell r="U87"/>
          <cell r="V87" t="e">
            <v>#DIV/0!</v>
          </cell>
          <cell r="W87"/>
          <cell r="X87" t="e">
            <v>#DIV/0!</v>
          </cell>
          <cell r="Y87" t="e">
            <v>#DIV/0!</v>
          </cell>
          <cell r="Z87" t="e">
            <v>#DIV/0!</v>
          </cell>
          <cell r="AA87"/>
          <cell r="AB87" t="e">
            <v>#DIV/0!</v>
          </cell>
          <cell r="AC87"/>
          <cell r="AD87" t="e">
            <v>#DIV/0!</v>
          </cell>
          <cell r="AE87"/>
          <cell r="AF87" t="e">
            <v>#DIV/0!</v>
          </cell>
          <cell r="AG87"/>
          <cell r="AH87" t="e">
            <v>#DIV/0!</v>
          </cell>
          <cell r="AI87"/>
          <cell r="AJ87" t="e">
            <v>#DIV/0!</v>
          </cell>
          <cell r="AK87"/>
          <cell r="AL87">
            <v>0</v>
          </cell>
        </row>
        <row r="88">
          <cell r="A88">
            <v>2040</v>
          </cell>
          <cell r="B88">
            <v>44372</v>
          </cell>
          <cell r="C88"/>
          <cell r="D88" t="e">
            <v>#DIV/0!</v>
          </cell>
          <cell r="E88"/>
          <cell r="F88" t="e">
            <v>#DIV/0!</v>
          </cell>
          <cell r="G88"/>
          <cell r="H88">
            <v>0</v>
          </cell>
          <cell r="I88"/>
          <cell r="J88" t="e">
            <v>#DIV/0!</v>
          </cell>
          <cell r="K88"/>
          <cell r="L88" t="e">
            <v>#DIV/0!</v>
          </cell>
          <cell r="M88"/>
          <cell r="N88" t="e">
            <v>#DIV/0!</v>
          </cell>
          <cell r="O88"/>
          <cell r="P88" t="e">
            <v>#DIV/0!</v>
          </cell>
          <cell r="Q88"/>
          <cell r="R88" t="e">
            <v>#DIV/0!</v>
          </cell>
          <cell r="S88"/>
          <cell r="T88" t="e">
            <v>#DIV/0!</v>
          </cell>
          <cell r="U88"/>
          <cell r="V88" t="e">
            <v>#DIV/0!</v>
          </cell>
          <cell r="W88"/>
          <cell r="X88" t="e">
            <v>#DIV/0!</v>
          </cell>
          <cell r="Y88" t="e">
            <v>#DIV/0!</v>
          </cell>
          <cell r="Z88" t="e">
            <v>#DIV/0!</v>
          </cell>
          <cell r="AA88"/>
          <cell r="AB88" t="e">
            <v>#DIV/0!</v>
          </cell>
          <cell r="AC88"/>
          <cell r="AD88" t="e">
            <v>#DIV/0!</v>
          </cell>
          <cell r="AE88"/>
          <cell r="AF88" t="e">
            <v>#DIV/0!</v>
          </cell>
          <cell r="AG88"/>
          <cell r="AH88" t="e">
            <v>#DIV/0!</v>
          </cell>
          <cell r="AI88"/>
          <cell r="AJ88" t="e">
            <v>#DIV/0!</v>
          </cell>
          <cell r="AK88"/>
          <cell r="AL88">
            <v>0</v>
          </cell>
        </row>
        <row r="89">
          <cell r="A89">
            <v>2041</v>
          </cell>
          <cell r="B89">
            <v>0</v>
          </cell>
          <cell r="C89"/>
          <cell r="D89" t="e">
            <v>#DIV/0!</v>
          </cell>
          <cell r="E89"/>
          <cell r="F89" t="e">
            <v>#DIV/0!</v>
          </cell>
          <cell r="G89"/>
          <cell r="H89">
            <v>0</v>
          </cell>
          <cell r="I89"/>
          <cell r="J89" t="e">
            <v>#DIV/0!</v>
          </cell>
          <cell r="K89"/>
          <cell r="L89" t="e">
            <v>#DIV/0!</v>
          </cell>
          <cell r="M89"/>
          <cell r="N89" t="e">
            <v>#DIV/0!</v>
          </cell>
          <cell r="O89"/>
          <cell r="P89" t="e">
            <v>#DIV/0!</v>
          </cell>
          <cell r="Q89"/>
          <cell r="R89" t="e">
            <v>#DIV/0!</v>
          </cell>
          <cell r="S89"/>
          <cell r="T89" t="e">
            <v>#DIV/0!</v>
          </cell>
          <cell r="U89"/>
          <cell r="V89" t="e">
            <v>#DIV/0!</v>
          </cell>
          <cell r="W89"/>
          <cell r="X89" t="e">
            <v>#DIV/0!</v>
          </cell>
          <cell r="Y89" t="e">
            <v>#DIV/0!</v>
          </cell>
          <cell r="Z89" t="e">
            <v>#DIV/0!</v>
          </cell>
          <cell r="AA89"/>
          <cell r="AB89" t="e">
            <v>#DIV/0!</v>
          </cell>
          <cell r="AC89"/>
          <cell r="AD89" t="e">
            <v>#DIV/0!</v>
          </cell>
          <cell r="AE89"/>
          <cell r="AF89" t="e">
            <v>#DIV/0!</v>
          </cell>
          <cell r="AG89"/>
          <cell r="AH89" t="e">
            <v>#DIV/0!</v>
          </cell>
          <cell r="AI89"/>
          <cell r="AJ89" t="e">
            <v>#DIV/0!</v>
          </cell>
          <cell r="AK89"/>
          <cell r="AL89">
            <v>0</v>
          </cell>
        </row>
        <row r="90">
          <cell r="A90">
            <v>2042</v>
          </cell>
          <cell r="B90">
            <v>0</v>
          </cell>
          <cell r="C90"/>
          <cell r="D90" t="e">
            <v>#DIV/0!</v>
          </cell>
          <cell r="E90"/>
          <cell r="F90" t="e">
            <v>#DIV/0!</v>
          </cell>
          <cell r="G90"/>
          <cell r="H90">
            <v>0</v>
          </cell>
          <cell r="I90"/>
          <cell r="J90" t="e">
            <v>#DIV/0!</v>
          </cell>
          <cell r="K90"/>
          <cell r="L90" t="e">
            <v>#DIV/0!</v>
          </cell>
          <cell r="M90"/>
          <cell r="N90" t="e">
            <v>#DIV/0!</v>
          </cell>
          <cell r="O90"/>
          <cell r="P90" t="e">
            <v>#DIV/0!</v>
          </cell>
          <cell r="Q90"/>
          <cell r="R90" t="e">
            <v>#DIV/0!</v>
          </cell>
          <cell r="S90"/>
          <cell r="T90" t="e">
            <v>#DIV/0!</v>
          </cell>
          <cell r="U90"/>
          <cell r="V90" t="e">
            <v>#DIV/0!</v>
          </cell>
          <cell r="W90"/>
          <cell r="X90" t="e">
            <v>#DIV/0!</v>
          </cell>
          <cell r="Y90" t="e">
            <v>#DIV/0!</v>
          </cell>
          <cell r="Z90" t="e">
            <v>#DIV/0!</v>
          </cell>
          <cell r="AA90"/>
          <cell r="AB90" t="e">
            <v>#DIV/0!</v>
          </cell>
          <cell r="AC90"/>
          <cell r="AD90" t="e">
            <v>#DIV/0!</v>
          </cell>
          <cell r="AE90"/>
          <cell r="AF90" t="e">
            <v>#DIV/0!</v>
          </cell>
          <cell r="AG90"/>
          <cell r="AH90" t="e">
            <v>#DIV/0!</v>
          </cell>
          <cell r="AI90"/>
          <cell r="AJ90" t="e">
            <v>#DIV/0!</v>
          </cell>
          <cell r="AK90"/>
          <cell r="AL90">
            <v>0</v>
          </cell>
        </row>
        <row r="91">
          <cell r="A91">
            <v>2043</v>
          </cell>
          <cell r="B91">
            <v>0</v>
          </cell>
          <cell r="C91"/>
          <cell r="D91" t="e">
            <v>#DIV/0!</v>
          </cell>
          <cell r="E91"/>
          <cell r="F91" t="e">
            <v>#DIV/0!</v>
          </cell>
          <cell r="G91"/>
          <cell r="H91">
            <v>0</v>
          </cell>
          <cell r="I91"/>
          <cell r="J91" t="e">
            <v>#DIV/0!</v>
          </cell>
          <cell r="K91"/>
          <cell r="L91" t="e">
            <v>#DIV/0!</v>
          </cell>
          <cell r="M91"/>
          <cell r="N91" t="e">
            <v>#DIV/0!</v>
          </cell>
          <cell r="O91"/>
          <cell r="P91" t="e">
            <v>#DIV/0!</v>
          </cell>
          <cell r="Q91"/>
          <cell r="R91" t="e">
            <v>#DIV/0!</v>
          </cell>
          <cell r="S91"/>
          <cell r="T91" t="e">
            <v>#DIV/0!</v>
          </cell>
          <cell r="U91"/>
          <cell r="V91" t="e">
            <v>#DIV/0!</v>
          </cell>
          <cell r="W91"/>
          <cell r="X91" t="e">
            <v>#DIV/0!</v>
          </cell>
          <cell r="Y91" t="e">
            <v>#DIV/0!</v>
          </cell>
          <cell r="Z91" t="e">
            <v>#DIV/0!</v>
          </cell>
          <cell r="AA91"/>
          <cell r="AB91" t="e">
            <v>#DIV/0!</v>
          </cell>
          <cell r="AC91"/>
          <cell r="AD91" t="e">
            <v>#DIV/0!</v>
          </cell>
          <cell r="AE91"/>
          <cell r="AF91" t="e">
            <v>#DIV/0!</v>
          </cell>
          <cell r="AG91"/>
          <cell r="AH91" t="e">
            <v>#DIV/0!</v>
          </cell>
          <cell r="AI91"/>
          <cell r="AJ91" t="e">
            <v>#DIV/0!</v>
          </cell>
          <cell r="AK91"/>
          <cell r="AL91">
            <v>0</v>
          </cell>
        </row>
        <row r="92">
          <cell r="A92">
            <v>2044</v>
          </cell>
          <cell r="B92">
            <v>0</v>
          </cell>
          <cell r="C92"/>
          <cell r="D92" t="e">
            <v>#DIV/0!</v>
          </cell>
          <cell r="E92"/>
          <cell r="F92" t="e">
            <v>#DIV/0!</v>
          </cell>
          <cell r="G92"/>
          <cell r="H92">
            <v>0</v>
          </cell>
          <cell r="I92"/>
          <cell r="J92" t="e">
            <v>#DIV/0!</v>
          </cell>
          <cell r="K92"/>
          <cell r="L92" t="e">
            <v>#DIV/0!</v>
          </cell>
          <cell r="M92"/>
          <cell r="N92" t="e">
            <v>#DIV/0!</v>
          </cell>
          <cell r="O92"/>
          <cell r="P92" t="e">
            <v>#DIV/0!</v>
          </cell>
          <cell r="Q92"/>
          <cell r="R92" t="e">
            <v>#DIV/0!</v>
          </cell>
          <cell r="S92"/>
          <cell r="T92" t="e">
            <v>#DIV/0!</v>
          </cell>
          <cell r="U92"/>
          <cell r="V92" t="e">
            <v>#DIV/0!</v>
          </cell>
          <cell r="W92"/>
          <cell r="X92" t="e">
            <v>#DIV/0!</v>
          </cell>
          <cell r="Y92" t="e">
            <v>#DIV/0!</v>
          </cell>
          <cell r="Z92" t="e">
            <v>#DIV/0!</v>
          </cell>
          <cell r="AA92"/>
          <cell r="AB92" t="e">
            <v>#DIV/0!</v>
          </cell>
          <cell r="AC92"/>
          <cell r="AD92" t="e">
            <v>#DIV/0!</v>
          </cell>
          <cell r="AE92"/>
          <cell r="AF92" t="e">
            <v>#DIV/0!</v>
          </cell>
          <cell r="AG92"/>
          <cell r="AH92" t="e">
            <v>#DIV/0!</v>
          </cell>
          <cell r="AI92"/>
          <cell r="AJ92" t="e">
            <v>#DIV/0!</v>
          </cell>
          <cell r="AK92"/>
          <cell r="AL92">
            <v>0</v>
          </cell>
        </row>
        <row r="93">
          <cell r="A93">
            <v>2045</v>
          </cell>
          <cell r="B93">
            <v>0</v>
          </cell>
          <cell r="C93"/>
          <cell r="D93" t="e">
            <v>#DIV/0!</v>
          </cell>
          <cell r="E93"/>
          <cell r="F93" t="e">
            <v>#DIV/0!</v>
          </cell>
          <cell r="G93"/>
          <cell r="H93">
            <v>0</v>
          </cell>
          <cell r="I93"/>
          <cell r="J93" t="e">
            <v>#DIV/0!</v>
          </cell>
          <cell r="K93"/>
          <cell r="L93" t="e">
            <v>#DIV/0!</v>
          </cell>
          <cell r="M93"/>
          <cell r="N93" t="e">
            <v>#DIV/0!</v>
          </cell>
          <cell r="O93"/>
          <cell r="P93" t="e">
            <v>#DIV/0!</v>
          </cell>
          <cell r="Q93"/>
          <cell r="R93" t="e">
            <v>#DIV/0!</v>
          </cell>
          <cell r="S93"/>
          <cell r="T93" t="e">
            <v>#DIV/0!</v>
          </cell>
          <cell r="U93"/>
          <cell r="V93" t="e">
            <v>#DIV/0!</v>
          </cell>
          <cell r="W93"/>
          <cell r="X93" t="e">
            <v>#DIV/0!</v>
          </cell>
          <cell r="Y93" t="e">
            <v>#DIV/0!</v>
          </cell>
          <cell r="Z93" t="e">
            <v>#DIV/0!</v>
          </cell>
          <cell r="AA93"/>
          <cell r="AB93" t="e">
            <v>#DIV/0!</v>
          </cell>
          <cell r="AC93"/>
          <cell r="AD93" t="e">
            <v>#DIV/0!</v>
          </cell>
          <cell r="AE93"/>
          <cell r="AF93" t="e">
            <v>#DIV/0!</v>
          </cell>
          <cell r="AG93"/>
          <cell r="AH93" t="e">
            <v>#DIV/0!</v>
          </cell>
          <cell r="AI93"/>
          <cell r="AJ93" t="e">
            <v>#DIV/0!</v>
          </cell>
          <cell r="AK93"/>
          <cell r="AL93">
            <v>0</v>
          </cell>
        </row>
        <row r="94">
          <cell r="A94">
            <v>2046</v>
          </cell>
          <cell r="B94">
            <v>0</v>
          </cell>
          <cell r="C94"/>
          <cell r="D94" t="e">
            <v>#DIV/0!</v>
          </cell>
          <cell r="E94"/>
          <cell r="F94" t="e">
            <v>#DIV/0!</v>
          </cell>
          <cell r="G94"/>
          <cell r="H94">
            <v>0</v>
          </cell>
          <cell r="I94"/>
          <cell r="J94" t="e">
            <v>#DIV/0!</v>
          </cell>
          <cell r="K94"/>
          <cell r="L94" t="e">
            <v>#DIV/0!</v>
          </cell>
          <cell r="M94"/>
          <cell r="N94" t="e">
            <v>#DIV/0!</v>
          </cell>
          <cell r="O94"/>
          <cell r="P94" t="e">
            <v>#DIV/0!</v>
          </cell>
          <cell r="Q94"/>
          <cell r="R94" t="e">
            <v>#DIV/0!</v>
          </cell>
          <cell r="S94"/>
          <cell r="T94" t="e">
            <v>#DIV/0!</v>
          </cell>
          <cell r="U94"/>
          <cell r="V94" t="e">
            <v>#DIV/0!</v>
          </cell>
          <cell r="W94"/>
          <cell r="X94" t="e">
            <v>#DIV/0!</v>
          </cell>
          <cell r="Y94" t="e">
            <v>#DIV/0!</v>
          </cell>
          <cell r="Z94" t="e">
            <v>#DIV/0!</v>
          </cell>
          <cell r="AA94"/>
          <cell r="AB94" t="e">
            <v>#DIV/0!</v>
          </cell>
          <cell r="AC94"/>
          <cell r="AD94" t="e">
            <v>#DIV/0!</v>
          </cell>
          <cell r="AE94"/>
          <cell r="AF94" t="e">
            <v>#DIV/0!</v>
          </cell>
          <cell r="AG94"/>
          <cell r="AH94" t="e">
            <v>#DIV/0!</v>
          </cell>
          <cell r="AI94"/>
          <cell r="AJ94" t="e">
            <v>#DIV/0!</v>
          </cell>
          <cell r="AK94"/>
          <cell r="AL94">
            <v>0</v>
          </cell>
        </row>
        <row r="95">
          <cell r="A95">
            <v>2047</v>
          </cell>
          <cell r="B95">
            <v>0</v>
          </cell>
          <cell r="C95"/>
          <cell r="D95" t="e">
            <v>#DIV/0!</v>
          </cell>
          <cell r="E95"/>
          <cell r="F95" t="e">
            <v>#DIV/0!</v>
          </cell>
          <cell r="G95"/>
          <cell r="H95">
            <v>0</v>
          </cell>
          <cell r="I95"/>
          <cell r="J95" t="e">
            <v>#DIV/0!</v>
          </cell>
          <cell r="K95"/>
          <cell r="L95" t="e">
            <v>#DIV/0!</v>
          </cell>
          <cell r="M95"/>
          <cell r="N95" t="e">
            <v>#DIV/0!</v>
          </cell>
          <cell r="O95"/>
          <cell r="P95" t="e">
            <v>#DIV/0!</v>
          </cell>
          <cell r="Q95"/>
          <cell r="R95" t="e">
            <v>#DIV/0!</v>
          </cell>
          <cell r="S95"/>
          <cell r="T95" t="e">
            <v>#DIV/0!</v>
          </cell>
          <cell r="U95"/>
          <cell r="V95" t="e">
            <v>#DIV/0!</v>
          </cell>
          <cell r="W95"/>
          <cell r="X95" t="e">
            <v>#DIV/0!</v>
          </cell>
          <cell r="Y95" t="e">
            <v>#DIV/0!</v>
          </cell>
          <cell r="Z95" t="e">
            <v>#DIV/0!</v>
          </cell>
          <cell r="AA95"/>
          <cell r="AB95" t="e">
            <v>#DIV/0!</v>
          </cell>
          <cell r="AC95"/>
          <cell r="AD95" t="e">
            <v>#DIV/0!</v>
          </cell>
          <cell r="AE95"/>
          <cell r="AF95" t="e">
            <v>#DIV/0!</v>
          </cell>
          <cell r="AG95"/>
          <cell r="AH95" t="e">
            <v>#DIV/0!</v>
          </cell>
          <cell r="AI95"/>
          <cell r="AJ95" t="e">
            <v>#DIV/0!</v>
          </cell>
          <cell r="AK95"/>
          <cell r="AL95">
            <v>0</v>
          </cell>
        </row>
        <row r="96">
          <cell r="A96">
            <v>2048</v>
          </cell>
          <cell r="B96">
            <v>0</v>
          </cell>
          <cell r="C96"/>
          <cell r="D96" t="e">
            <v>#DIV/0!</v>
          </cell>
          <cell r="E96"/>
          <cell r="F96" t="e">
            <v>#DIV/0!</v>
          </cell>
          <cell r="G96"/>
          <cell r="H96">
            <v>0</v>
          </cell>
          <cell r="I96"/>
          <cell r="J96" t="e">
            <v>#DIV/0!</v>
          </cell>
          <cell r="K96"/>
          <cell r="L96" t="e">
            <v>#DIV/0!</v>
          </cell>
          <cell r="M96"/>
          <cell r="N96" t="e">
            <v>#DIV/0!</v>
          </cell>
          <cell r="O96"/>
          <cell r="P96" t="e">
            <v>#DIV/0!</v>
          </cell>
          <cell r="Q96"/>
          <cell r="R96" t="e">
            <v>#DIV/0!</v>
          </cell>
          <cell r="S96"/>
          <cell r="T96" t="e">
            <v>#DIV/0!</v>
          </cell>
          <cell r="U96"/>
          <cell r="V96" t="e">
            <v>#DIV/0!</v>
          </cell>
          <cell r="W96"/>
          <cell r="X96" t="e">
            <v>#DIV/0!</v>
          </cell>
          <cell r="Y96" t="e">
            <v>#DIV/0!</v>
          </cell>
          <cell r="Z96" t="e">
            <v>#DIV/0!</v>
          </cell>
          <cell r="AA96"/>
          <cell r="AB96" t="e">
            <v>#DIV/0!</v>
          </cell>
          <cell r="AC96"/>
          <cell r="AD96" t="e">
            <v>#DIV/0!</v>
          </cell>
          <cell r="AE96"/>
          <cell r="AF96" t="e">
            <v>#DIV/0!</v>
          </cell>
          <cell r="AG96"/>
          <cell r="AH96" t="e">
            <v>#DIV/0!</v>
          </cell>
          <cell r="AI96"/>
          <cell r="AJ96" t="e">
            <v>#DIV/0!</v>
          </cell>
          <cell r="AK96"/>
          <cell r="AL96">
            <v>0</v>
          </cell>
        </row>
        <row r="97">
          <cell r="A97">
            <v>2049</v>
          </cell>
          <cell r="B97">
            <v>0</v>
          </cell>
          <cell r="C97"/>
          <cell r="D97" t="e">
            <v>#DIV/0!</v>
          </cell>
          <cell r="E97"/>
          <cell r="F97" t="e">
            <v>#DIV/0!</v>
          </cell>
          <cell r="G97"/>
          <cell r="H97">
            <v>0</v>
          </cell>
          <cell r="I97"/>
          <cell r="J97" t="e">
            <v>#DIV/0!</v>
          </cell>
          <cell r="K97"/>
          <cell r="L97" t="e">
            <v>#DIV/0!</v>
          </cell>
          <cell r="M97"/>
          <cell r="N97" t="e">
            <v>#DIV/0!</v>
          </cell>
          <cell r="O97"/>
          <cell r="P97" t="e">
            <v>#DIV/0!</v>
          </cell>
          <cell r="Q97"/>
          <cell r="R97" t="e">
            <v>#DIV/0!</v>
          </cell>
          <cell r="S97"/>
          <cell r="T97" t="e">
            <v>#DIV/0!</v>
          </cell>
          <cell r="U97"/>
          <cell r="V97" t="e">
            <v>#DIV/0!</v>
          </cell>
          <cell r="W97"/>
          <cell r="X97" t="e">
            <v>#DIV/0!</v>
          </cell>
          <cell r="Y97" t="e">
            <v>#DIV/0!</v>
          </cell>
          <cell r="Z97" t="e">
            <v>#DIV/0!</v>
          </cell>
          <cell r="AA97"/>
          <cell r="AB97" t="e">
            <v>#DIV/0!</v>
          </cell>
          <cell r="AC97"/>
          <cell r="AD97" t="e">
            <v>#DIV/0!</v>
          </cell>
          <cell r="AE97"/>
          <cell r="AF97" t="e">
            <v>#DIV/0!</v>
          </cell>
          <cell r="AG97"/>
          <cell r="AH97" t="e">
            <v>#DIV/0!</v>
          </cell>
          <cell r="AI97"/>
          <cell r="AJ97" t="e">
            <v>#DIV/0!</v>
          </cell>
          <cell r="AK97"/>
          <cell r="AL97">
            <v>0</v>
          </cell>
        </row>
        <row r="98">
          <cell r="A98">
            <v>2050</v>
          </cell>
          <cell r="B98">
            <v>0</v>
          </cell>
          <cell r="C98"/>
          <cell r="D98" t="e">
            <v>#DIV/0!</v>
          </cell>
          <cell r="E98"/>
          <cell r="F98" t="e">
            <v>#DIV/0!</v>
          </cell>
          <cell r="G98"/>
          <cell r="H98">
            <v>0</v>
          </cell>
          <cell r="I98"/>
          <cell r="J98" t="e">
            <v>#DIV/0!</v>
          </cell>
          <cell r="K98"/>
          <cell r="L98" t="e">
            <v>#DIV/0!</v>
          </cell>
          <cell r="M98"/>
          <cell r="N98" t="e">
            <v>#DIV/0!</v>
          </cell>
          <cell r="O98"/>
          <cell r="P98" t="e">
            <v>#DIV/0!</v>
          </cell>
          <cell r="Q98"/>
          <cell r="R98" t="e">
            <v>#DIV/0!</v>
          </cell>
          <cell r="S98"/>
          <cell r="T98" t="e">
            <v>#DIV/0!</v>
          </cell>
          <cell r="U98"/>
          <cell r="V98" t="e">
            <v>#DIV/0!</v>
          </cell>
          <cell r="W98"/>
          <cell r="X98" t="e">
            <v>#DIV/0!</v>
          </cell>
          <cell r="Y98" t="e">
            <v>#DIV/0!</v>
          </cell>
          <cell r="Z98" t="e">
            <v>#DIV/0!</v>
          </cell>
          <cell r="AA98"/>
          <cell r="AB98" t="e">
            <v>#DIV/0!</v>
          </cell>
          <cell r="AC98"/>
          <cell r="AD98" t="e">
            <v>#DIV/0!</v>
          </cell>
          <cell r="AE98"/>
          <cell r="AF98" t="e">
            <v>#DIV/0!</v>
          </cell>
          <cell r="AG98"/>
          <cell r="AH98" t="e">
            <v>#DIV/0!</v>
          </cell>
          <cell r="AI98"/>
          <cell r="AJ98" t="e">
            <v>#DIV/0!</v>
          </cell>
          <cell r="AK98"/>
          <cell r="AL98">
            <v>0</v>
          </cell>
        </row>
        <row r="99">
          <cell r="A99">
            <v>2051</v>
          </cell>
          <cell r="B99">
            <v>0</v>
          </cell>
          <cell r="C99"/>
          <cell r="D99" t="e">
            <v>#DIV/0!</v>
          </cell>
          <cell r="E99"/>
          <cell r="F99" t="e">
            <v>#DIV/0!</v>
          </cell>
          <cell r="G99"/>
          <cell r="H99">
            <v>0</v>
          </cell>
          <cell r="I99"/>
          <cell r="J99" t="e">
            <v>#DIV/0!</v>
          </cell>
          <cell r="K99"/>
          <cell r="L99" t="e">
            <v>#DIV/0!</v>
          </cell>
          <cell r="M99"/>
          <cell r="N99" t="e">
            <v>#DIV/0!</v>
          </cell>
          <cell r="O99"/>
          <cell r="P99" t="e">
            <v>#DIV/0!</v>
          </cell>
          <cell r="Q99"/>
          <cell r="R99" t="e">
            <v>#DIV/0!</v>
          </cell>
          <cell r="S99"/>
          <cell r="T99" t="e">
            <v>#DIV/0!</v>
          </cell>
          <cell r="U99"/>
          <cell r="V99" t="e">
            <v>#DIV/0!</v>
          </cell>
          <cell r="W99"/>
          <cell r="X99" t="e">
            <v>#DIV/0!</v>
          </cell>
          <cell r="Y99" t="e">
            <v>#DIV/0!</v>
          </cell>
          <cell r="Z99" t="e">
            <v>#DIV/0!</v>
          </cell>
          <cell r="AA99"/>
          <cell r="AB99" t="e">
            <v>#DIV/0!</v>
          </cell>
          <cell r="AC99"/>
          <cell r="AD99" t="e">
            <v>#DIV/0!</v>
          </cell>
          <cell r="AE99"/>
          <cell r="AF99" t="e">
            <v>#DIV/0!</v>
          </cell>
          <cell r="AG99"/>
          <cell r="AH99" t="e">
            <v>#DIV/0!</v>
          </cell>
          <cell r="AI99"/>
          <cell r="AJ99" t="e">
            <v>#DIV/0!</v>
          </cell>
          <cell r="AK99"/>
          <cell r="AL99">
            <v>0</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row>
      </sheetData>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eholders"/>
      <sheetName val="Data"/>
      <sheetName val="NonDefDisc Funding Gwth by Func"/>
      <sheetName val="Nondefense Funding Growth"/>
      <sheetName val="Defense Funding Growth"/>
      <sheetName val="Emergency Funding Growth"/>
      <sheetName val="Disc Caps"/>
      <sheetName val="Disc Emerg"/>
      <sheetName val="Baseline Adj'd for TimingShifts"/>
      <sheetName val="Baseline Adj'd for Timing"/>
      <sheetName val="Disc Timing"/>
      <sheetName val="Timing Table"/>
    </sheetNames>
    <sheetDataSet>
      <sheetData sheetId="0">
        <row r="21">
          <cell r="C21">
            <v>2022</v>
          </cell>
        </row>
        <row r="22">
          <cell r="C22">
            <v>2023</v>
          </cell>
        </row>
        <row r="23">
          <cell r="C23">
            <v>2024</v>
          </cell>
        </row>
        <row r="24">
          <cell r="C24">
            <v>2025</v>
          </cell>
        </row>
        <row r="25">
          <cell r="C25">
            <v>2026</v>
          </cell>
        </row>
        <row r="26">
          <cell r="C26">
            <v>2027</v>
          </cell>
        </row>
        <row r="27">
          <cell r="C27">
            <v>2028</v>
          </cell>
        </row>
        <row r="28">
          <cell r="C28">
            <v>2029</v>
          </cell>
        </row>
        <row r="29">
          <cell r="C29">
            <v>2030</v>
          </cell>
        </row>
        <row r="30">
          <cell r="C30">
            <v>2031</v>
          </cell>
        </row>
        <row r="31">
          <cell r="C31">
            <v>2032</v>
          </cell>
        </row>
        <row r="32">
          <cell r="C32">
            <v>2033</v>
          </cell>
        </row>
        <row r="36">
          <cell r="C36" t="str">
            <v>2024-2028</v>
          </cell>
        </row>
        <row r="37">
          <cell r="C37" t="str">
            <v>2024-2033</v>
          </cell>
        </row>
      </sheetData>
      <sheetData sheetId="1">
        <row r="44">
          <cell r="E44">
            <v>816270</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eholders"/>
      <sheetName val="Data"/>
      <sheetName val="Index"/>
      <sheetName val="Deficit"/>
      <sheetName val="Baseline"/>
      <sheetName val="Baseline Outlays"/>
      <sheetName val=" Maj Categories - Outlays"/>
      <sheetName val="Disc BA Growth - Base"/>
      <sheetName val="Disc Outlays By Cat"/>
      <sheetName val="NonDefDisc Funding Gwth by Func"/>
      <sheetName val="DefDisc Funding Grwth x AgeBu"/>
      <sheetName val="KeyProjections"/>
      <sheetName val="Disc Options"/>
      <sheetName val="OMBComp"/>
      <sheetName val="rev"/>
      <sheetName val="outlays"/>
      <sheetName val="int"/>
      <sheetName val="OffReceipts"/>
      <sheetName val="Disc Caps"/>
      <sheetName val="Disc Emerg"/>
      <sheetName val="Baseline Adj'd for TimingShifts"/>
      <sheetName val="Baseline Adj'd for Timing"/>
      <sheetName val="Disc Timing"/>
      <sheetName val="Timing Table"/>
    </sheetNames>
    <sheetDataSet>
      <sheetData sheetId="0">
        <row r="21">
          <cell r="C21">
            <v>2022</v>
          </cell>
        </row>
        <row r="40">
          <cell r="C40" t="str">
            <v>May</v>
          </cell>
        </row>
        <row r="41">
          <cell r="C41" t="str">
            <v>May</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bo.gov/publication/59096"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bo.gov/publication/59096"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cbo.gov/publication/59014"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cbo.gov/publication/59014"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cbo.gov/publication/5861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cbo.gov/publication/58848"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cbo.gov/publication/58848"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cbo.gov/publication/59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8E82E-C197-4E7B-B241-6155FB40014F}">
  <dimension ref="A1:A4"/>
  <sheetViews>
    <sheetView workbookViewId="0">
      <selection activeCell="D12" sqref="D12"/>
    </sheetView>
  </sheetViews>
  <sheetFormatPr defaultRowHeight="14.5"/>
  <sheetData>
    <row r="1" spans="1:1">
      <c r="A1" t="s">
        <v>129</v>
      </c>
    </row>
    <row r="2" spans="1:1">
      <c r="A2" t="s">
        <v>130</v>
      </c>
    </row>
    <row r="3" spans="1:1">
      <c r="A3" t="s">
        <v>131</v>
      </c>
    </row>
    <row r="4" spans="1:1">
      <c r="A4" t="s">
        <v>132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CF3DB-2C4A-4822-AA4C-82763FA5DAF4}">
  <sheetPr>
    <tabColor rgb="FFC00000"/>
  </sheetPr>
  <dimension ref="A1:AG72"/>
  <sheetViews>
    <sheetView topLeftCell="A9" zoomScaleNormal="100" workbookViewId="0">
      <selection activeCell="E34" sqref="E34"/>
    </sheetView>
  </sheetViews>
  <sheetFormatPr defaultColWidth="9.453125" defaultRowHeight="14.5"/>
  <cols>
    <col min="1" max="2" width="2.54296875" customWidth="1"/>
    <col min="3" max="3" width="25.453125" customWidth="1"/>
    <col min="4" max="4" width="11.26953125" customWidth="1"/>
    <col min="5" max="15" width="9.453125" customWidth="1"/>
    <col min="16" max="17" width="9.54296875" bestFit="1" customWidth="1"/>
    <col min="32" max="32" width="9.54296875" bestFit="1" customWidth="1"/>
  </cols>
  <sheetData>
    <row r="1" spans="1:18">
      <c r="A1" s="78" t="s">
        <v>341</v>
      </c>
      <c r="B1" s="9"/>
      <c r="C1" s="9"/>
      <c r="D1" s="9"/>
      <c r="E1" s="9"/>
      <c r="F1" s="9"/>
      <c r="G1" s="9"/>
      <c r="H1" s="9"/>
      <c r="I1" s="9"/>
      <c r="J1" s="9"/>
      <c r="K1" s="9"/>
      <c r="L1" s="9"/>
      <c r="M1" s="9"/>
      <c r="N1" s="9"/>
      <c r="O1" s="9"/>
      <c r="P1" s="9"/>
      <c r="Q1" s="9"/>
      <c r="R1" s="9"/>
    </row>
    <row r="2" spans="1:18">
      <c r="A2" s="79" t="s">
        <v>342</v>
      </c>
      <c r="B2" s="9"/>
      <c r="C2" s="9"/>
      <c r="D2" s="9"/>
      <c r="E2" s="9"/>
      <c r="F2" s="9"/>
      <c r="G2" s="9"/>
      <c r="H2" s="9"/>
      <c r="I2" s="9"/>
      <c r="J2" s="9"/>
      <c r="K2" s="9"/>
      <c r="L2" s="9"/>
      <c r="M2" s="9"/>
      <c r="N2" s="9"/>
      <c r="O2" s="9"/>
      <c r="P2" s="9"/>
      <c r="Q2" s="9"/>
      <c r="R2" s="9"/>
    </row>
    <row r="3" spans="1:18">
      <c r="A3" s="9"/>
      <c r="B3" s="9"/>
      <c r="C3" s="9"/>
      <c r="D3" s="80"/>
      <c r="E3" s="80"/>
      <c r="F3" s="80"/>
      <c r="G3" s="80"/>
      <c r="H3" s="80"/>
      <c r="I3" s="80"/>
      <c r="J3" s="80"/>
      <c r="K3" s="80"/>
      <c r="L3" s="80"/>
      <c r="M3" s="80"/>
      <c r="N3" s="80"/>
      <c r="O3" s="80"/>
      <c r="P3" s="9"/>
      <c r="Q3" s="9"/>
      <c r="R3" s="9"/>
    </row>
    <row r="4" spans="1:18">
      <c r="A4" s="9"/>
      <c r="B4" s="9"/>
      <c r="C4" s="9"/>
      <c r="D4" s="80"/>
      <c r="E4" s="80"/>
      <c r="F4" s="80"/>
      <c r="G4" s="80"/>
      <c r="H4" s="80"/>
      <c r="I4" s="80"/>
      <c r="J4" s="80"/>
      <c r="K4" s="80"/>
      <c r="L4" s="80"/>
      <c r="M4" s="80"/>
      <c r="N4" s="80"/>
      <c r="O4" s="80"/>
      <c r="P4" s="9"/>
      <c r="Q4" s="9"/>
      <c r="R4" s="9"/>
    </row>
    <row r="5" spans="1:18">
      <c r="A5" s="81" t="s">
        <v>343</v>
      </c>
      <c r="B5" s="82"/>
      <c r="C5" s="82"/>
      <c r="D5" s="82"/>
      <c r="E5" s="82"/>
      <c r="F5" s="82"/>
      <c r="G5" s="82"/>
      <c r="H5" s="82"/>
      <c r="I5" s="82"/>
      <c r="J5" s="82"/>
      <c r="K5" s="82"/>
      <c r="L5" s="82"/>
      <c r="M5" s="82"/>
      <c r="N5" s="82"/>
      <c r="O5" s="82"/>
      <c r="P5" s="82"/>
      <c r="Q5" s="82"/>
      <c r="R5" s="9"/>
    </row>
    <row r="6" spans="1:18" ht="15" customHeight="1">
      <c r="A6" s="12" t="s">
        <v>344</v>
      </c>
      <c r="B6" s="13"/>
      <c r="C6" s="13"/>
      <c r="D6" s="13"/>
      <c r="E6" s="13"/>
      <c r="F6" s="13"/>
      <c r="G6" s="13"/>
      <c r="H6" s="13"/>
      <c r="I6" s="13"/>
      <c r="J6" s="13"/>
      <c r="K6" s="13"/>
      <c r="L6" s="13"/>
      <c r="M6" s="13"/>
      <c r="N6" s="13"/>
      <c r="O6" s="13"/>
      <c r="P6" s="13"/>
      <c r="Q6" s="13"/>
      <c r="R6" s="9"/>
    </row>
    <row r="7" spans="1:18">
      <c r="A7" s="9"/>
      <c r="B7" s="9"/>
      <c r="C7" s="9"/>
      <c r="D7" s="9"/>
      <c r="E7" s="9"/>
      <c r="F7" s="9"/>
      <c r="G7" s="9"/>
      <c r="H7" s="9"/>
      <c r="I7" s="9"/>
      <c r="J7" s="9"/>
      <c r="K7" s="9"/>
      <c r="L7" s="9"/>
      <c r="M7" s="9"/>
      <c r="N7" s="9"/>
      <c r="O7" s="9"/>
      <c r="P7" s="9"/>
      <c r="Q7" s="9"/>
      <c r="R7" s="9"/>
    </row>
    <row r="8" spans="1:18">
      <c r="A8" s="9"/>
      <c r="B8" s="9"/>
      <c r="C8" s="9"/>
      <c r="D8" s="9"/>
      <c r="E8" s="9"/>
      <c r="F8" s="9"/>
      <c r="G8" s="9"/>
      <c r="H8" s="9"/>
      <c r="I8" s="9"/>
      <c r="J8" s="9"/>
      <c r="K8" s="9"/>
      <c r="L8" s="9"/>
      <c r="M8" s="9"/>
      <c r="N8" s="9"/>
      <c r="O8" s="9"/>
      <c r="P8" s="83" t="s">
        <v>0</v>
      </c>
      <c r="Q8" s="83"/>
      <c r="R8" s="9"/>
    </row>
    <row r="9" spans="1:18" ht="28.5">
      <c r="A9" s="12" t="s">
        <v>345</v>
      </c>
      <c r="B9" s="12"/>
      <c r="C9" s="12"/>
      <c r="D9" s="84" t="s">
        <v>346</v>
      </c>
      <c r="E9" s="12">
        <v>2023</v>
      </c>
      <c r="F9" s="12">
        <v>2024</v>
      </c>
      <c r="G9" s="12">
        <v>2025</v>
      </c>
      <c r="H9" s="12">
        <v>2026</v>
      </c>
      <c r="I9" s="12">
        <v>2027</v>
      </c>
      <c r="J9" s="12">
        <v>2028</v>
      </c>
      <c r="K9" s="12">
        <v>2029</v>
      </c>
      <c r="L9" s="12">
        <v>2030</v>
      </c>
      <c r="M9" s="12">
        <v>2031</v>
      </c>
      <c r="N9" s="12">
        <v>2032</v>
      </c>
      <c r="O9" s="12">
        <v>2033</v>
      </c>
      <c r="P9" s="84" t="s">
        <v>347</v>
      </c>
      <c r="Q9" s="84" t="s">
        <v>348</v>
      </c>
      <c r="R9" s="9"/>
    </row>
    <row r="10" spans="1:18">
      <c r="A10" s="9" t="s">
        <v>349</v>
      </c>
      <c r="B10" s="9"/>
      <c r="C10" s="9"/>
      <c r="D10" s="85">
        <v>2632.1460000000002</v>
      </c>
      <c r="E10" s="86">
        <v>2524.85</v>
      </c>
      <c r="F10" s="86">
        <v>2474.6380000000004</v>
      </c>
      <c r="G10" s="86">
        <v>2516.848</v>
      </c>
      <c r="H10" s="86">
        <v>2768.2910000000002</v>
      </c>
      <c r="I10" s="86">
        <v>3018.96</v>
      </c>
      <c r="J10" s="86">
        <v>3122.78</v>
      </c>
      <c r="K10" s="86">
        <v>3247.7030000000004</v>
      </c>
      <c r="L10" s="86">
        <v>3379.645</v>
      </c>
      <c r="M10" s="86">
        <v>3517.4789999999998</v>
      </c>
      <c r="N10" s="86">
        <v>3652.27</v>
      </c>
      <c r="O10" s="86">
        <v>3806.261</v>
      </c>
      <c r="P10" s="87">
        <v>13901.517000000002</v>
      </c>
      <c r="Q10" s="87">
        <v>31504.875</v>
      </c>
      <c r="R10" s="9"/>
    </row>
    <row r="11" spans="1:18">
      <c r="A11" s="9" t="s">
        <v>350</v>
      </c>
      <c r="B11" s="9"/>
      <c r="C11" s="9"/>
      <c r="D11" s="85">
        <v>1483.527</v>
      </c>
      <c r="E11" s="86">
        <v>1562.308</v>
      </c>
      <c r="F11" s="86">
        <v>1632.9189999999999</v>
      </c>
      <c r="G11" s="86">
        <v>1702.7949999999998</v>
      </c>
      <c r="H11" s="86">
        <v>1778.4080000000001</v>
      </c>
      <c r="I11" s="86">
        <v>1849.482</v>
      </c>
      <c r="J11" s="86">
        <v>1920.4160000000002</v>
      </c>
      <c r="K11" s="86">
        <v>1993.2159999999999</v>
      </c>
      <c r="L11" s="86">
        <v>2068.1619999999998</v>
      </c>
      <c r="M11" s="86">
        <v>2146.6519999999996</v>
      </c>
      <c r="N11" s="86">
        <v>2226.1680000000001</v>
      </c>
      <c r="O11" s="86">
        <v>2306.5329999999999</v>
      </c>
      <c r="P11" s="87">
        <v>8884.02</v>
      </c>
      <c r="Q11" s="87">
        <v>19624.751</v>
      </c>
      <c r="R11" s="9"/>
    </row>
    <row r="12" spans="1:18">
      <c r="A12" s="9" t="s">
        <v>351</v>
      </c>
      <c r="B12" s="9"/>
      <c r="C12" s="9"/>
      <c r="D12" s="85">
        <v>424.86500000000001</v>
      </c>
      <c r="E12" s="86">
        <v>475.38</v>
      </c>
      <c r="F12" s="86">
        <v>478.517</v>
      </c>
      <c r="G12" s="86">
        <v>488.59100000000001</v>
      </c>
      <c r="H12" s="86">
        <v>494.54200000000003</v>
      </c>
      <c r="I12" s="86">
        <v>494.27699999999999</v>
      </c>
      <c r="J12" s="86">
        <v>505.66600000000005</v>
      </c>
      <c r="K12" s="86">
        <v>514.1</v>
      </c>
      <c r="L12" s="86">
        <v>520.36</v>
      </c>
      <c r="M12" s="86">
        <v>526.91200000000003</v>
      </c>
      <c r="N12" s="86">
        <v>527.173</v>
      </c>
      <c r="O12" s="86">
        <v>539.30700000000002</v>
      </c>
      <c r="P12" s="87">
        <v>2461.5930000000003</v>
      </c>
      <c r="Q12" s="87">
        <v>5089.4449999999997</v>
      </c>
      <c r="R12" s="9"/>
    </row>
    <row r="13" spans="1:18">
      <c r="A13" s="9" t="s">
        <v>352</v>
      </c>
      <c r="B13" s="9"/>
      <c r="C13" s="9"/>
      <c r="D13" s="85"/>
      <c r="E13" s="86"/>
      <c r="F13" s="86"/>
      <c r="G13" s="86"/>
      <c r="H13" s="86"/>
      <c r="I13" s="86"/>
      <c r="J13" s="86"/>
      <c r="K13" s="86"/>
      <c r="L13" s="86"/>
      <c r="M13" s="86"/>
      <c r="N13" s="86"/>
      <c r="O13" s="86"/>
      <c r="P13" s="87"/>
      <c r="Q13" s="87"/>
      <c r="R13" s="9"/>
    </row>
    <row r="14" spans="1:18">
      <c r="A14" s="9"/>
      <c r="B14" s="9" t="s">
        <v>353</v>
      </c>
      <c r="C14" s="9"/>
      <c r="D14" s="85">
        <v>87.727999999999994</v>
      </c>
      <c r="E14" s="86">
        <v>90.506</v>
      </c>
      <c r="F14" s="86">
        <v>101.10000000000001</v>
      </c>
      <c r="G14" s="86">
        <v>100.24799999999999</v>
      </c>
      <c r="H14" s="86">
        <v>100.895</v>
      </c>
      <c r="I14" s="86">
        <v>101.64400000000001</v>
      </c>
      <c r="J14" s="86">
        <v>102.52699999999999</v>
      </c>
      <c r="K14" s="86">
        <v>103.309</v>
      </c>
      <c r="L14" s="86">
        <v>104.26400000000001</v>
      </c>
      <c r="M14" s="86">
        <v>105.21600000000001</v>
      </c>
      <c r="N14" s="86">
        <v>106.27900000000001</v>
      </c>
      <c r="O14" s="86">
        <v>107.27</v>
      </c>
      <c r="P14" s="87">
        <v>506.41399999999999</v>
      </c>
      <c r="Q14" s="87">
        <v>1032.752</v>
      </c>
      <c r="R14" s="9"/>
    </row>
    <row r="15" spans="1:18">
      <c r="A15" s="9"/>
      <c r="B15" s="9" t="s">
        <v>354</v>
      </c>
      <c r="C15" s="9"/>
      <c r="D15" s="85">
        <v>106.67400000000001</v>
      </c>
      <c r="E15" s="86">
        <v>0.90800000000000003</v>
      </c>
      <c r="F15" s="86">
        <v>3.5609999999999999</v>
      </c>
      <c r="G15" s="86">
        <v>6.0390000000000015</v>
      </c>
      <c r="H15" s="86">
        <v>7.4690000000000012</v>
      </c>
      <c r="I15" s="86">
        <v>9.9250000000000043</v>
      </c>
      <c r="J15" s="86">
        <v>77.885000000000005</v>
      </c>
      <c r="K15" s="86">
        <v>87.552000000000007</v>
      </c>
      <c r="L15" s="86">
        <v>98.194999999999993</v>
      </c>
      <c r="M15" s="86">
        <v>109.21</v>
      </c>
      <c r="N15" s="86">
        <v>122.462</v>
      </c>
      <c r="O15" s="86">
        <v>129.75099999999998</v>
      </c>
      <c r="P15" s="87">
        <v>104.87900000000002</v>
      </c>
      <c r="Q15" s="87">
        <v>652.04899999999998</v>
      </c>
      <c r="R15" s="9"/>
    </row>
    <row r="16" spans="1:18">
      <c r="A16" s="9"/>
      <c r="B16" s="9" t="s">
        <v>355</v>
      </c>
      <c r="C16" s="9"/>
      <c r="D16" s="85">
        <v>99.908000000000001</v>
      </c>
      <c r="E16" s="86">
        <v>98.747</v>
      </c>
      <c r="F16" s="86">
        <v>96.873999999999995</v>
      </c>
      <c r="G16" s="86">
        <v>98.477999999999994</v>
      </c>
      <c r="H16" s="86">
        <v>101</v>
      </c>
      <c r="I16" s="86">
        <v>102.789</v>
      </c>
      <c r="J16" s="86">
        <v>104.211</v>
      </c>
      <c r="K16" s="86">
        <v>105.22199999999999</v>
      </c>
      <c r="L16" s="86">
        <v>106.221</v>
      </c>
      <c r="M16" s="86">
        <v>107.367</v>
      </c>
      <c r="N16" s="86">
        <v>108.505</v>
      </c>
      <c r="O16" s="86">
        <v>109.639</v>
      </c>
      <c r="P16" s="87">
        <v>503.35199999999998</v>
      </c>
      <c r="Q16" s="87">
        <v>1040.3059999999998</v>
      </c>
      <c r="R16" s="9"/>
    </row>
    <row r="17" spans="1:20">
      <c r="A17" s="9"/>
      <c r="B17" s="9" t="s">
        <v>356</v>
      </c>
      <c r="C17" s="9"/>
      <c r="D17" s="85">
        <v>32.549999999999997</v>
      </c>
      <c r="E17" s="86">
        <v>26.509</v>
      </c>
      <c r="F17" s="86">
        <v>24.765000000000001</v>
      </c>
      <c r="G17" s="86">
        <v>24.361999999999998</v>
      </c>
      <c r="H17" s="86">
        <v>25.984999999999999</v>
      </c>
      <c r="I17" s="86">
        <v>38.619</v>
      </c>
      <c r="J17" s="86">
        <v>41.993000000000002</v>
      </c>
      <c r="K17" s="86">
        <v>44.24</v>
      </c>
      <c r="L17" s="86">
        <v>46.762999999999998</v>
      </c>
      <c r="M17" s="86">
        <v>49.584000000000003</v>
      </c>
      <c r="N17" s="86">
        <v>53.131</v>
      </c>
      <c r="O17" s="86">
        <v>56.783999999999999</v>
      </c>
      <c r="P17" s="87">
        <v>155.72399999999999</v>
      </c>
      <c r="Q17" s="87">
        <v>406.226</v>
      </c>
      <c r="R17" s="9"/>
    </row>
    <row r="18" spans="1:20">
      <c r="A18" s="9"/>
      <c r="B18" s="9" t="s">
        <v>357</v>
      </c>
      <c r="C18" s="9"/>
      <c r="D18" s="85">
        <v>30.001000000000001</v>
      </c>
      <c r="E18" s="86">
        <v>35.50200000000001</v>
      </c>
      <c r="F18" s="86">
        <v>35.131999999999998</v>
      </c>
      <c r="G18" s="86">
        <v>37.1</v>
      </c>
      <c r="H18" s="86">
        <v>40.278999999999996</v>
      </c>
      <c r="I18" s="86">
        <v>42.394999999999996</v>
      </c>
      <c r="J18" s="86">
        <v>43.781999999999996</v>
      </c>
      <c r="K18" s="86">
        <v>46.91</v>
      </c>
      <c r="L18" s="86">
        <v>44.171999999999997</v>
      </c>
      <c r="M18" s="86">
        <v>44.410000000000004</v>
      </c>
      <c r="N18" s="86">
        <v>45.438000000000002</v>
      </c>
      <c r="O18" s="86">
        <v>46.722000000000001</v>
      </c>
      <c r="P18" s="87">
        <v>198.68799999999999</v>
      </c>
      <c r="Q18" s="87">
        <v>426.34</v>
      </c>
      <c r="R18" s="9"/>
    </row>
    <row r="19" spans="1:20" ht="17">
      <c r="A19" s="9"/>
      <c r="B19" s="9"/>
      <c r="C19" s="9" t="s">
        <v>358</v>
      </c>
      <c r="D19" s="88">
        <v>356.86099999999999</v>
      </c>
      <c r="E19" s="89">
        <v>252.17200000000003</v>
      </c>
      <c r="F19" s="89">
        <v>261.43200000000002</v>
      </c>
      <c r="G19" s="89">
        <v>266.22699999999998</v>
      </c>
      <c r="H19" s="89">
        <v>275.62799999999999</v>
      </c>
      <c r="I19" s="89">
        <v>295.37200000000001</v>
      </c>
      <c r="J19" s="89">
        <v>370.39799999999997</v>
      </c>
      <c r="K19" s="89">
        <v>387.23299999999995</v>
      </c>
      <c r="L19" s="89">
        <v>399.61500000000001</v>
      </c>
      <c r="M19" s="89">
        <v>415.78700000000003</v>
      </c>
      <c r="N19" s="89">
        <v>435.81499999999994</v>
      </c>
      <c r="O19" s="89">
        <v>450.16599999999994</v>
      </c>
      <c r="P19" s="90">
        <v>1469.0569999999998</v>
      </c>
      <c r="Q19" s="90">
        <v>3557.6730000000002</v>
      </c>
      <c r="R19" s="9"/>
      <c r="S19" s="91"/>
      <c r="T19" s="91"/>
    </row>
    <row r="20" spans="1:20">
      <c r="A20" s="9"/>
      <c r="B20" s="11" t="s">
        <v>0</v>
      </c>
      <c r="C20" s="11"/>
      <c r="D20" s="92">
        <v>4897.3990000000003</v>
      </c>
      <c r="E20" s="93">
        <v>4814.71</v>
      </c>
      <c r="F20" s="93">
        <v>4847.5060000000003</v>
      </c>
      <c r="G20" s="93">
        <v>4974.4609999999993</v>
      </c>
      <c r="H20" s="93">
        <v>5316.8690000000006</v>
      </c>
      <c r="I20" s="93">
        <v>5658.0910000000003</v>
      </c>
      <c r="J20" s="93">
        <v>5919.26</v>
      </c>
      <c r="K20" s="93">
        <v>6142.2520000000004</v>
      </c>
      <c r="L20" s="93">
        <v>6367.7819999999992</v>
      </c>
      <c r="M20" s="93">
        <v>6606.83</v>
      </c>
      <c r="N20" s="93">
        <v>6841.4259999999995</v>
      </c>
      <c r="O20" s="93">
        <v>7102.2669999999998</v>
      </c>
      <c r="P20" s="94">
        <v>26716.187000000002</v>
      </c>
      <c r="Q20" s="94">
        <v>59776.743999999999</v>
      </c>
      <c r="R20" s="9"/>
    </row>
    <row r="21" spans="1:20">
      <c r="A21" s="9"/>
      <c r="B21" s="9"/>
      <c r="C21" s="9" t="s">
        <v>359</v>
      </c>
      <c r="D21" s="85">
        <v>3831.4240000000004</v>
      </c>
      <c r="E21" s="86">
        <v>3681.4710000000009</v>
      </c>
      <c r="F21" s="86">
        <v>3651.9610000000002</v>
      </c>
      <c r="G21" s="86">
        <v>3719.0079999999994</v>
      </c>
      <c r="H21" s="86">
        <v>4005.6539999999995</v>
      </c>
      <c r="I21" s="86">
        <v>4295.0860000000002</v>
      </c>
      <c r="J21" s="86">
        <v>4504.2100000000009</v>
      </c>
      <c r="K21" s="86">
        <v>4674.2080000000005</v>
      </c>
      <c r="L21" s="86">
        <v>4845.5489999999991</v>
      </c>
      <c r="M21" s="86">
        <v>5027.2610000000004</v>
      </c>
      <c r="N21" s="86">
        <v>5204.1100000000006</v>
      </c>
      <c r="O21" s="86">
        <v>5406.9150000000009</v>
      </c>
      <c r="P21" s="87">
        <v>20175.919000000002</v>
      </c>
      <c r="Q21" s="87">
        <v>45333.962</v>
      </c>
      <c r="R21" s="9"/>
    </row>
    <row r="22" spans="1:20">
      <c r="A22" s="9"/>
      <c r="B22" s="9"/>
      <c r="C22" s="9" t="s">
        <v>360</v>
      </c>
      <c r="D22" s="95">
        <v>1065.9749999999999</v>
      </c>
      <c r="E22" s="96">
        <v>1133.239</v>
      </c>
      <c r="F22" s="96">
        <v>1195.5450000000001</v>
      </c>
      <c r="G22" s="96">
        <v>1255.453</v>
      </c>
      <c r="H22" s="96">
        <v>1311.2149999999999</v>
      </c>
      <c r="I22" s="96">
        <v>1363.0050000000001</v>
      </c>
      <c r="J22" s="96">
        <v>1415.05</v>
      </c>
      <c r="K22" s="96">
        <v>1468.0440000000001</v>
      </c>
      <c r="L22" s="96">
        <v>1522.2329999999999</v>
      </c>
      <c r="M22" s="96">
        <v>1579.569</v>
      </c>
      <c r="N22" s="96">
        <v>1637.316</v>
      </c>
      <c r="O22" s="96">
        <v>1695.3520000000001</v>
      </c>
      <c r="P22" s="87">
        <v>6540.268</v>
      </c>
      <c r="Q22" s="87">
        <v>14442.782000000001</v>
      </c>
      <c r="R22" s="9"/>
    </row>
    <row r="23" spans="1:20">
      <c r="A23" s="9"/>
      <c r="B23" s="9"/>
      <c r="C23" s="9"/>
      <c r="D23" s="9"/>
      <c r="E23" s="9"/>
      <c r="F23" s="9"/>
      <c r="G23" s="9"/>
      <c r="H23" s="9"/>
      <c r="I23" s="9"/>
      <c r="J23" s="9"/>
      <c r="K23" s="9"/>
      <c r="L23" s="9"/>
      <c r="M23" s="9"/>
      <c r="N23" s="9"/>
      <c r="O23" s="9"/>
      <c r="P23" s="9"/>
      <c r="Q23" s="9"/>
      <c r="R23" s="9"/>
    </row>
    <row r="24" spans="1:20" ht="14.9" customHeight="1">
      <c r="A24" s="11" t="s">
        <v>361</v>
      </c>
      <c r="B24" s="9"/>
      <c r="C24" s="9"/>
      <c r="D24" s="96"/>
      <c r="E24" s="96"/>
      <c r="F24" s="96"/>
      <c r="G24" s="96"/>
      <c r="H24" s="96"/>
      <c r="I24" s="96"/>
      <c r="J24" s="96"/>
      <c r="K24" s="96"/>
      <c r="L24" s="96"/>
      <c r="M24" s="96"/>
      <c r="N24" s="96"/>
      <c r="O24" s="96"/>
      <c r="P24" s="97"/>
      <c r="Q24" s="97"/>
      <c r="R24" s="80"/>
      <c r="S24" s="91"/>
      <c r="T24" s="91"/>
    </row>
    <row r="25" spans="1:20">
      <c r="A25" s="9" t="s">
        <v>362</v>
      </c>
      <c r="B25" s="9"/>
      <c r="C25" s="9"/>
      <c r="D25" s="96">
        <v>25015.5</v>
      </c>
      <c r="E25" s="96">
        <v>26237.919999999998</v>
      </c>
      <c r="F25" s="96">
        <v>27266.205000000002</v>
      </c>
      <c r="G25" s="96">
        <v>28610.078000000001</v>
      </c>
      <c r="H25" s="96">
        <v>29932.297999999999</v>
      </c>
      <c r="I25" s="96">
        <v>31251.275000000001</v>
      </c>
      <c r="J25" s="96">
        <v>32525.38</v>
      </c>
      <c r="K25" s="96">
        <v>33810.781999999999</v>
      </c>
      <c r="L25" s="96">
        <v>35132.682000000001</v>
      </c>
      <c r="M25" s="96">
        <v>36487.811999999998</v>
      </c>
      <c r="N25" s="96">
        <v>37874.165000000001</v>
      </c>
      <c r="O25" s="96">
        <v>39288.07</v>
      </c>
      <c r="P25" s="97">
        <v>149585.236</v>
      </c>
      <c r="Q25" s="97">
        <v>332178.74700000003</v>
      </c>
      <c r="R25" s="80"/>
      <c r="S25" s="91"/>
      <c r="T25" s="91"/>
    </row>
    <row r="26" spans="1:20">
      <c r="F26" s="91"/>
      <c r="R26" s="80"/>
      <c r="S26" s="91"/>
      <c r="T26" s="91"/>
    </row>
    <row r="27" spans="1:20">
      <c r="B27" s="9"/>
      <c r="C27" s="9"/>
      <c r="D27" s="98" t="s">
        <v>363</v>
      </c>
      <c r="E27" s="98"/>
      <c r="F27" s="98"/>
      <c r="G27" s="98"/>
      <c r="H27" s="98"/>
      <c r="I27" s="98"/>
      <c r="J27" s="98"/>
      <c r="K27" s="98"/>
      <c r="L27" s="98"/>
      <c r="M27" s="98"/>
      <c r="N27" s="98"/>
      <c r="O27" s="98"/>
      <c r="P27" s="98"/>
      <c r="Q27" s="98"/>
      <c r="R27" s="80"/>
      <c r="S27" s="91"/>
    </row>
    <row r="28" spans="1:20">
      <c r="A28" s="9" t="s">
        <v>349</v>
      </c>
      <c r="B28" s="9"/>
      <c r="C28" s="9"/>
      <c r="D28" s="99">
        <v>10.5</v>
      </c>
      <c r="E28" s="99">
        <v>9.6</v>
      </c>
      <c r="F28" s="99">
        <v>9.1</v>
      </c>
      <c r="G28" s="99">
        <v>8.8000000000000007</v>
      </c>
      <c r="H28" s="99">
        <v>9.1999999999999993</v>
      </c>
      <c r="I28" s="99">
        <v>9.6999999999999993</v>
      </c>
      <c r="J28" s="99">
        <v>9.6</v>
      </c>
      <c r="K28" s="99">
        <v>9.6</v>
      </c>
      <c r="L28" s="99">
        <v>9.6</v>
      </c>
      <c r="M28" s="99">
        <v>9.6</v>
      </c>
      <c r="N28" s="99">
        <v>9.6</v>
      </c>
      <c r="O28" s="99">
        <v>9.6999999999999993</v>
      </c>
      <c r="P28" s="99">
        <v>9.3000000000000007</v>
      </c>
      <c r="Q28" s="99">
        <v>9.5</v>
      </c>
      <c r="R28" s="100"/>
      <c r="S28" s="101"/>
      <c r="T28" s="91"/>
    </row>
    <row r="29" spans="1:20">
      <c r="A29" s="9" t="s">
        <v>350</v>
      </c>
      <c r="B29" s="9"/>
      <c r="C29" s="9"/>
      <c r="D29" s="99">
        <v>5.9</v>
      </c>
      <c r="E29" s="99">
        <v>6</v>
      </c>
      <c r="F29" s="99">
        <v>6</v>
      </c>
      <c r="G29" s="99">
        <v>6</v>
      </c>
      <c r="H29" s="99">
        <v>5.9</v>
      </c>
      <c r="I29" s="99">
        <v>5.9</v>
      </c>
      <c r="J29" s="99">
        <v>5.9</v>
      </c>
      <c r="K29" s="99">
        <v>5.9</v>
      </c>
      <c r="L29" s="99">
        <v>5.9</v>
      </c>
      <c r="M29" s="99">
        <v>5.9</v>
      </c>
      <c r="N29" s="99">
        <v>5.9</v>
      </c>
      <c r="O29" s="99">
        <v>5.9</v>
      </c>
      <c r="P29" s="99">
        <v>5.9</v>
      </c>
      <c r="Q29" s="99">
        <v>5.9</v>
      </c>
      <c r="R29" s="100"/>
      <c r="S29" s="101"/>
      <c r="T29" s="91"/>
    </row>
    <row r="30" spans="1:20">
      <c r="A30" s="9" t="s">
        <v>351</v>
      </c>
      <c r="B30" s="9"/>
      <c r="C30" s="9"/>
      <c r="D30" s="99">
        <v>1.7</v>
      </c>
      <c r="E30" s="99">
        <v>1.8</v>
      </c>
      <c r="F30" s="99">
        <v>1.8</v>
      </c>
      <c r="G30" s="99">
        <v>1.7</v>
      </c>
      <c r="H30" s="99">
        <v>1.7</v>
      </c>
      <c r="I30" s="99">
        <v>1.6</v>
      </c>
      <c r="J30" s="99">
        <v>1.6</v>
      </c>
      <c r="K30" s="99">
        <v>1.5</v>
      </c>
      <c r="L30" s="99">
        <v>1.5</v>
      </c>
      <c r="M30" s="99">
        <v>1.4</v>
      </c>
      <c r="N30" s="99">
        <v>1.4</v>
      </c>
      <c r="O30" s="99">
        <v>1.4</v>
      </c>
      <c r="P30" s="99">
        <v>1.6</v>
      </c>
      <c r="Q30" s="99">
        <v>1.5</v>
      </c>
      <c r="R30" s="100"/>
      <c r="S30" s="101"/>
      <c r="T30" s="91"/>
    </row>
    <row r="31" spans="1:20">
      <c r="A31" s="9" t="s">
        <v>352</v>
      </c>
      <c r="B31" s="9"/>
      <c r="C31" s="9"/>
      <c r="D31" s="99"/>
      <c r="E31" s="99"/>
      <c r="F31" s="99"/>
      <c r="G31" s="99"/>
      <c r="H31" s="99"/>
      <c r="I31" s="99"/>
      <c r="J31" s="99"/>
      <c r="K31" s="99"/>
      <c r="L31" s="99"/>
      <c r="M31" s="99"/>
      <c r="N31" s="99"/>
      <c r="O31" s="99"/>
      <c r="P31" s="102"/>
      <c r="Q31" s="102"/>
      <c r="R31" s="80"/>
      <c r="S31" s="91"/>
      <c r="T31" s="91"/>
    </row>
    <row r="32" spans="1:20">
      <c r="A32" s="9"/>
      <c r="B32" s="9" t="s">
        <v>353</v>
      </c>
      <c r="C32" s="9"/>
      <c r="D32" s="99">
        <v>0.4</v>
      </c>
      <c r="E32" s="99">
        <v>0.3</v>
      </c>
      <c r="F32" s="99">
        <v>0.4</v>
      </c>
      <c r="G32" s="99">
        <v>0.4</v>
      </c>
      <c r="H32" s="99">
        <v>0.3</v>
      </c>
      <c r="I32" s="99">
        <v>0.3</v>
      </c>
      <c r="J32" s="99">
        <v>0.3</v>
      </c>
      <c r="K32" s="99">
        <v>0.3</v>
      </c>
      <c r="L32" s="99">
        <v>0.3</v>
      </c>
      <c r="M32" s="99">
        <v>0.3</v>
      </c>
      <c r="N32" s="99">
        <v>0.3</v>
      </c>
      <c r="O32" s="99">
        <v>0.3</v>
      </c>
      <c r="P32" s="99">
        <v>0.3</v>
      </c>
      <c r="Q32" s="99">
        <v>0.3</v>
      </c>
      <c r="R32" s="100"/>
      <c r="S32" s="101"/>
      <c r="T32" s="91"/>
    </row>
    <row r="33" spans="1:33">
      <c r="A33" s="9"/>
      <c r="B33" s="9" t="s">
        <v>354</v>
      </c>
      <c r="C33" s="9"/>
      <c r="D33" s="99">
        <v>0.4</v>
      </c>
      <c r="E33" s="99">
        <v>0</v>
      </c>
      <c r="F33" s="99">
        <v>0</v>
      </c>
      <c r="G33" s="99">
        <v>0</v>
      </c>
      <c r="H33" s="99">
        <v>0</v>
      </c>
      <c r="I33" s="99">
        <v>0</v>
      </c>
      <c r="J33" s="99">
        <v>0.2</v>
      </c>
      <c r="K33" s="99">
        <v>0.3</v>
      </c>
      <c r="L33" s="99">
        <v>0.3</v>
      </c>
      <c r="M33" s="99">
        <v>0.3</v>
      </c>
      <c r="N33" s="99">
        <v>0.3</v>
      </c>
      <c r="O33" s="99">
        <v>0.3</v>
      </c>
      <c r="P33" s="99">
        <v>0.1</v>
      </c>
      <c r="Q33" s="99">
        <v>0.2</v>
      </c>
      <c r="R33" s="100"/>
      <c r="S33" s="101"/>
      <c r="T33" s="91"/>
    </row>
    <row r="34" spans="1:33">
      <c r="A34" s="9"/>
      <c r="B34" s="9" t="s">
        <v>355</v>
      </c>
      <c r="C34" s="9"/>
      <c r="D34" s="99">
        <v>0.4</v>
      </c>
      <c r="E34" s="99">
        <v>0.4</v>
      </c>
      <c r="F34" s="99">
        <v>0.4</v>
      </c>
      <c r="G34" s="99">
        <v>0.3</v>
      </c>
      <c r="H34" s="99">
        <v>0.3</v>
      </c>
      <c r="I34" s="99">
        <v>0.3</v>
      </c>
      <c r="J34" s="99">
        <v>0.3</v>
      </c>
      <c r="K34" s="99">
        <v>0.3</v>
      </c>
      <c r="L34" s="99">
        <v>0.3</v>
      </c>
      <c r="M34" s="99">
        <v>0.3</v>
      </c>
      <c r="N34" s="99">
        <v>0.3</v>
      </c>
      <c r="O34" s="99">
        <v>0.3</v>
      </c>
      <c r="P34" s="99">
        <v>0.3</v>
      </c>
      <c r="Q34" s="99">
        <v>0.3</v>
      </c>
      <c r="R34" s="100"/>
      <c r="S34" s="101"/>
      <c r="T34" s="103"/>
      <c r="U34" s="103"/>
      <c r="V34" s="103"/>
      <c r="W34" s="103"/>
      <c r="X34" s="103"/>
      <c r="Y34" s="103"/>
      <c r="Z34" s="103"/>
      <c r="AA34" s="103"/>
      <c r="AB34" s="103"/>
      <c r="AC34" s="103"/>
      <c r="AD34" s="103"/>
      <c r="AE34" s="103"/>
      <c r="AF34" s="103"/>
      <c r="AG34" s="103"/>
    </row>
    <row r="35" spans="1:33">
      <c r="A35" s="9"/>
      <c r="B35" s="9" t="s">
        <v>356</v>
      </c>
      <c r="C35" s="9"/>
      <c r="D35" s="99">
        <v>0.1</v>
      </c>
      <c r="E35" s="99">
        <v>0.1</v>
      </c>
      <c r="F35" s="99">
        <v>0.1</v>
      </c>
      <c r="G35" s="99">
        <v>0.1</v>
      </c>
      <c r="H35" s="99">
        <v>0.1</v>
      </c>
      <c r="I35" s="99">
        <v>0.1</v>
      </c>
      <c r="J35" s="99">
        <v>0.1</v>
      </c>
      <c r="K35" s="99">
        <v>0.1</v>
      </c>
      <c r="L35" s="99">
        <v>0.1</v>
      </c>
      <c r="M35" s="99">
        <v>0.1</v>
      </c>
      <c r="N35" s="99">
        <v>0.1</v>
      </c>
      <c r="O35" s="99">
        <v>0.1</v>
      </c>
      <c r="P35" s="99">
        <v>0.1</v>
      </c>
      <c r="Q35" s="99">
        <v>0.1</v>
      </c>
      <c r="R35" s="100"/>
      <c r="S35" s="101"/>
      <c r="T35" s="103"/>
      <c r="U35" s="103"/>
      <c r="V35" s="103"/>
      <c r="W35" s="103"/>
      <c r="X35" s="103"/>
      <c r="Y35" s="103"/>
      <c r="Z35" s="103"/>
      <c r="AA35" s="103"/>
      <c r="AB35" s="103"/>
      <c r="AC35" s="103"/>
      <c r="AD35" s="103"/>
      <c r="AE35" s="103"/>
      <c r="AF35" s="103"/>
      <c r="AG35" s="103"/>
    </row>
    <row r="36" spans="1:33">
      <c r="A36" s="9"/>
      <c r="B36" s="9" t="s">
        <v>357</v>
      </c>
      <c r="C36" s="9"/>
      <c r="D36" s="99">
        <v>0.1</v>
      </c>
      <c r="E36" s="99">
        <v>0.1</v>
      </c>
      <c r="F36" s="99">
        <v>0.1</v>
      </c>
      <c r="G36" s="99">
        <v>0.1</v>
      </c>
      <c r="H36" s="99">
        <v>0.1</v>
      </c>
      <c r="I36" s="99">
        <v>0.1</v>
      </c>
      <c r="J36" s="99">
        <v>0.1</v>
      </c>
      <c r="K36" s="99">
        <v>0.1</v>
      </c>
      <c r="L36" s="99">
        <v>0.1</v>
      </c>
      <c r="M36" s="99">
        <v>0.1</v>
      </c>
      <c r="N36" s="99">
        <v>0.1</v>
      </c>
      <c r="O36" s="99">
        <v>0.1</v>
      </c>
      <c r="P36" s="99">
        <v>0.1</v>
      </c>
      <c r="Q36" s="99">
        <v>0.1</v>
      </c>
      <c r="R36" s="100"/>
      <c r="S36" s="101"/>
      <c r="T36" s="91"/>
    </row>
    <row r="37" spans="1:33" ht="17">
      <c r="A37" s="9"/>
      <c r="B37" s="9"/>
      <c r="C37" s="9" t="s">
        <v>358</v>
      </c>
      <c r="D37" s="104">
        <v>1.4</v>
      </c>
      <c r="E37" s="104">
        <v>1</v>
      </c>
      <c r="F37" s="104">
        <v>1</v>
      </c>
      <c r="G37" s="104">
        <v>0.9</v>
      </c>
      <c r="H37" s="104">
        <v>0.9</v>
      </c>
      <c r="I37" s="104">
        <v>0.9</v>
      </c>
      <c r="J37" s="104">
        <v>1.1000000000000001</v>
      </c>
      <c r="K37" s="104">
        <v>1.1000000000000001</v>
      </c>
      <c r="L37" s="104">
        <v>1.1000000000000001</v>
      </c>
      <c r="M37" s="104">
        <v>1.1000000000000001</v>
      </c>
      <c r="N37" s="104">
        <v>1.2</v>
      </c>
      <c r="O37" s="104">
        <v>1.1000000000000001</v>
      </c>
      <c r="P37" s="104">
        <v>1</v>
      </c>
      <c r="Q37" s="104">
        <v>1.1000000000000001</v>
      </c>
      <c r="R37" s="100"/>
      <c r="S37" s="101"/>
      <c r="T37" s="91"/>
    </row>
    <row r="38" spans="1:33" s="11" customFormat="1">
      <c r="A38" s="9"/>
      <c r="B38" s="11" t="s">
        <v>0</v>
      </c>
      <c r="D38" s="105">
        <v>19.600000000000001</v>
      </c>
      <c r="E38" s="105">
        <v>18.399999999999999</v>
      </c>
      <c r="F38" s="105">
        <v>17.8</v>
      </c>
      <c r="G38" s="105">
        <v>17.399999999999999</v>
      </c>
      <c r="H38" s="105">
        <v>17.8</v>
      </c>
      <c r="I38" s="105">
        <v>18.100000000000001</v>
      </c>
      <c r="J38" s="105">
        <v>18.2</v>
      </c>
      <c r="K38" s="105">
        <v>18.2</v>
      </c>
      <c r="L38" s="105">
        <v>18.100000000000001</v>
      </c>
      <c r="M38" s="105">
        <v>18.100000000000001</v>
      </c>
      <c r="N38" s="105">
        <v>18.100000000000001</v>
      </c>
      <c r="O38" s="105">
        <v>18.100000000000001</v>
      </c>
      <c r="P38" s="105">
        <v>17.899999999999999</v>
      </c>
      <c r="Q38" s="105">
        <v>18</v>
      </c>
      <c r="R38" s="100"/>
      <c r="S38" s="101"/>
    </row>
    <row r="39" spans="1:33">
      <c r="A39" s="9"/>
      <c r="B39" s="9"/>
      <c r="C39" s="9" t="s">
        <v>359</v>
      </c>
      <c r="D39" s="99">
        <v>15.3</v>
      </c>
      <c r="E39" s="99">
        <v>14</v>
      </c>
      <c r="F39" s="99">
        <v>13.4</v>
      </c>
      <c r="G39" s="99">
        <v>13</v>
      </c>
      <c r="H39" s="99">
        <v>13.4</v>
      </c>
      <c r="I39" s="99">
        <v>13.7</v>
      </c>
      <c r="J39" s="99">
        <v>13.8</v>
      </c>
      <c r="K39" s="99">
        <v>13.8</v>
      </c>
      <c r="L39" s="99">
        <v>13.8</v>
      </c>
      <c r="M39" s="99">
        <v>13.8</v>
      </c>
      <c r="N39" s="99">
        <v>13.7</v>
      </c>
      <c r="O39" s="99">
        <v>13.8</v>
      </c>
      <c r="P39" s="99">
        <v>13.5</v>
      </c>
      <c r="Q39" s="99">
        <v>13.6</v>
      </c>
      <c r="R39" s="100"/>
      <c r="S39" s="101"/>
      <c r="T39" s="91"/>
    </row>
    <row r="40" spans="1:33">
      <c r="A40" s="12"/>
      <c r="B40" s="12"/>
      <c r="C40" s="12" t="s">
        <v>360</v>
      </c>
      <c r="D40" s="106">
        <v>4.3</v>
      </c>
      <c r="E40" s="106">
        <v>4.3</v>
      </c>
      <c r="F40" s="106">
        <v>4.4000000000000004</v>
      </c>
      <c r="G40" s="106">
        <v>4.4000000000000004</v>
      </c>
      <c r="H40" s="106">
        <v>4.4000000000000004</v>
      </c>
      <c r="I40" s="106">
        <v>4.4000000000000004</v>
      </c>
      <c r="J40" s="106">
        <v>4.4000000000000004</v>
      </c>
      <c r="K40" s="106">
        <v>4.3</v>
      </c>
      <c r="L40" s="106">
        <v>4.3</v>
      </c>
      <c r="M40" s="106">
        <v>4.3</v>
      </c>
      <c r="N40" s="106">
        <v>4.3</v>
      </c>
      <c r="O40" s="106">
        <v>4.3</v>
      </c>
      <c r="P40" s="107">
        <v>4.4000000000000004</v>
      </c>
      <c r="Q40" s="107">
        <v>4.3</v>
      </c>
      <c r="R40" s="100"/>
      <c r="S40" s="101"/>
      <c r="T40" s="91"/>
    </row>
    <row r="41" spans="1:33">
      <c r="A41" s="9"/>
      <c r="B41" s="9"/>
      <c r="C41" s="9"/>
      <c r="D41" s="108"/>
      <c r="E41" s="108"/>
      <c r="F41" s="108"/>
      <c r="G41" s="108"/>
      <c r="H41" s="108"/>
      <c r="I41" s="108"/>
      <c r="J41" s="108"/>
      <c r="K41" s="108"/>
      <c r="L41" s="108"/>
      <c r="M41" s="108"/>
      <c r="N41" s="108"/>
      <c r="O41" s="108"/>
      <c r="P41" s="109"/>
      <c r="Q41" s="109"/>
      <c r="R41" s="9"/>
    </row>
    <row r="42" spans="1:33">
      <c r="A42" s="9" t="s">
        <v>191</v>
      </c>
      <c r="B42" s="9"/>
      <c r="C42" s="9"/>
      <c r="D42" s="9"/>
      <c r="E42" s="9"/>
      <c r="F42" s="9"/>
      <c r="G42" s="9"/>
      <c r="H42" s="9"/>
      <c r="I42" s="9"/>
      <c r="J42" s="9"/>
      <c r="K42" s="9"/>
      <c r="L42" s="9"/>
      <c r="M42" s="9"/>
      <c r="N42" s="9"/>
      <c r="O42" s="9"/>
      <c r="P42" s="9"/>
      <c r="Q42" s="9"/>
      <c r="R42" s="9"/>
    </row>
    <row r="43" spans="1:33">
      <c r="A43" s="9"/>
      <c r="B43" s="9"/>
      <c r="C43" s="9"/>
      <c r="D43" s="15"/>
      <c r="E43" s="15"/>
      <c r="F43" s="15"/>
      <c r="G43" s="15"/>
      <c r="H43" s="15"/>
      <c r="I43" s="15"/>
      <c r="J43" s="15"/>
      <c r="K43" s="15"/>
      <c r="L43" s="15"/>
      <c r="M43" s="15"/>
      <c r="N43" s="15"/>
      <c r="O43" s="15"/>
      <c r="P43" s="9"/>
      <c r="Q43" s="9"/>
      <c r="R43" s="9"/>
    </row>
    <row r="44" spans="1:33">
      <c r="A44" s="9" t="s">
        <v>364</v>
      </c>
      <c r="B44" s="9"/>
      <c r="C44" s="9"/>
      <c r="D44" s="9"/>
      <c r="E44" s="9"/>
      <c r="F44" s="9"/>
      <c r="G44" s="9"/>
      <c r="H44" s="9"/>
      <c r="I44" s="9"/>
      <c r="J44" s="9"/>
      <c r="K44" s="9"/>
      <c r="L44" s="9"/>
      <c r="M44" s="9"/>
      <c r="N44" s="9"/>
      <c r="O44" s="9"/>
      <c r="P44" s="9"/>
      <c r="Q44" s="9"/>
      <c r="R44" s="9"/>
    </row>
    <row r="45" spans="1:33">
      <c r="A45" s="12"/>
      <c r="B45" s="12"/>
      <c r="C45" s="12"/>
      <c r="D45" s="12"/>
      <c r="E45" s="12"/>
      <c r="F45" s="12"/>
      <c r="G45" s="12"/>
      <c r="H45" s="12"/>
      <c r="I45" s="12"/>
      <c r="J45" s="12"/>
      <c r="K45" s="12"/>
      <c r="L45" s="12"/>
      <c r="M45" s="12"/>
      <c r="N45" s="12"/>
      <c r="O45" s="12"/>
      <c r="P45" s="12"/>
      <c r="Q45" s="12"/>
      <c r="R45" s="9"/>
    </row>
    <row r="47" spans="1:33">
      <c r="A47" s="110" t="s">
        <v>177</v>
      </c>
      <c r="B47" s="110"/>
      <c r="C47" s="110"/>
      <c r="D47" s="111"/>
      <c r="E47" s="111"/>
      <c r="F47" s="111"/>
      <c r="G47" s="111"/>
      <c r="H47" s="111"/>
      <c r="I47" s="111"/>
      <c r="J47" s="111"/>
      <c r="K47" s="111"/>
      <c r="L47" s="111"/>
      <c r="M47" s="111"/>
      <c r="N47" s="111"/>
      <c r="O47" s="111"/>
      <c r="P47" s="111"/>
      <c r="Q47" s="111"/>
    </row>
    <row r="48" spans="1:33">
      <c r="D48" s="111"/>
      <c r="E48" s="111"/>
      <c r="F48" s="111"/>
      <c r="G48" s="111"/>
      <c r="H48" s="111"/>
      <c r="I48" s="111"/>
      <c r="J48" s="111"/>
      <c r="K48" s="111"/>
      <c r="L48" s="111"/>
      <c r="M48" s="111"/>
      <c r="N48" s="111"/>
      <c r="O48" s="111"/>
      <c r="P48" s="111"/>
      <c r="Q48" s="111"/>
      <c r="S48" s="111"/>
      <c r="T48" s="111"/>
      <c r="U48" s="111"/>
      <c r="V48" s="111"/>
      <c r="W48" s="111"/>
      <c r="X48" s="111"/>
      <c r="Y48" s="111"/>
      <c r="Z48" s="111"/>
      <c r="AA48" s="111"/>
      <c r="AB48" s="111"/>
      <c r="AC48" s="111"/>
      <c r="AD48" s="111"/>
      <c r="AE48" s="111"/>
      <c r="AF48" s="111"/>
    </row>
    <row r="49" spans="4:32">
      <c r="P49" s="111"/>
      <c r="Q49" s="111"/>
      <c r="S49" s="111"/>
      <c r="T49" s="111"/>
      <c r="U49" s="111"/>
      <c r="V49" s="111"/>
      <c r="W49" s="111"/>
      <c r="X49" s="111"/>
      <c r="Y49" s="111"/>
      <c r="Z49" s="111"/>
      <c r="AA49" s="111"/>
      <c r="AB49" s="111"/>
      <c r="AC49" s="111"/>
      <c r="AD49" s="111"/>
      <c r="AE49" s="111"/>
      <c r="AF49" s="111"/>
    </row>
    <row r="50" spans="4:32">
      <c r="P50" s="111"/>
      <c r="Q50" s="111"/>
      <c r="S50" s="111"/>
      <c r="T50" s="111"/>
      <c r="U50" s="111"/>
      <c r="V50" s="111"/>
      <c r="W50" s="111"/>
      <c r="X50" s="111"/>
      <c r="Y50" s="111"/>
      <c r="Z50" s="111"/>
      <c r="AA50" s="111"/>
      <c r="AB50" s="111"/>
      <c r="AC50" s="111"/>
      <c r="AD50" s="111"/>
      <c r="AE50" s="111"/>
      <c r="AF50" s="111"/>
    </row>
    <row r="51" spans="4:32">
      <c r="D51" s="91"/>
      <c r="E51" s="91"/>
      <c r="F51" s="91"/>
      <c r="G51" s="91"/>
      <c r="H51" s="91"/>
      <c r="I51" s="91"/>
      <c r="J51" s="91"/>
      <c r="K51" s="91"/>
      <c r="L51" s="91"/>
      <c r="M51" s="91"/>
      <c r="N51" s="91"/>
      <c r="O51" s="91"/>
      <c r="P51" s="111"/>
      <c r="Q51" s="111"/>
      <c r="S51" s="111"/>
      <c r="T51" s="111"/>
      <c r="U51" s="111"/>
      <c r="V51" s="111"/>
      <c r="W51" s="111"/>
      <c r="X51" s="111"/>
      <c r="Y51" s="111"/>
      <c r="Z51" s="111"/>
      <c r="AA51" s="111"/>
      <c r="AB51" s="111"/>
      <c r="AC51" s="111"/>
      <c r="AD51" s="111"/>
      <c r="AE51" s="111"/>
      <c r="AF51" s="111"/>
    </row>
    <row r="52" spans="4:32">
      <c r="P52" s="111"/>
      <c r="Q52" s="111"/>
      <c r="S52" s="111"/>
      <c r="T52" s="111"/>
      <c r="U52" s="111"/>
      <c r="V52" s="111"/>
      <c r="W52" s="111"/>
      <c r="X52" s="111"/>
      <c r="Y52" s="111"/>
      <c r="Z52" s="111"/>
      <c r="AA52" s="111"/>
      <c r="AB52" s="111"/>
      <c r="AC52" s="111"/>
      <c r="AD52" s="111"/>
      <c r="AE52" s="111"/>
      <c r="AF52" s="111"/>
    </row>
    <row r="53" spans="4:32">
      <c r="P53" s="111"/>
      <c r="Q53" s="111"/>
      <c r="S53" s="111"/>
      <c r="T53" s="111"/>
      <c r="U53" s="111"/>
      <c r="V53" s="111"/>
      <c r="W53" s="111"/>
      <c r="X53" s="111"/>
      <c r="Y53" s="111"/>
      <c r="Z53" s="111"/>
      <c r="AA53" s="111"/>
      <c r="AB53" s="111"/>
      <c r="AC53" s="111"/>
      <c r="AD53" s="111"/>
      <c r="AE53" s="111"/>
      <c r="AF53" s="111"/>
    </row>
    <row r="54" spans="4:32">
      <c r="D54" s="91"/>
      <c r="E54" s="91"/>
      <c r="F54" s="91"/>
      <c r="G54" s="91"/>
      <c r="H54" s="91"/>
      <c r="I54" s="91"/>
      <c r="J54" s="91"/>
      <c r="K54" s="91"/>
      <c r="L54" s="91"/>
      <c r="M54" s="91"/>
      <c r="N54" s="91"/>
      <c r="O54" s="91"/>
      <c r="P54" s="111"/>
      <c r="Q54" s="111"/>
      <c r="S54" s="111"/>
      <c r="T54" s="111"/>
      <c r="U54" s="111"/>
      <c r="V54" s="111"/>
      <c r="W54" s="111"/>
      <c r="X54" s="111"/>
      <c r="Y54" s="111"/>
      <c r="Z54" s="111"/>
      <c r="AA54" s="111"/>
      <c r="AB54" s="111"/>
      <c r="AC54" s="111"/>
      <c r="AD54" s="111"/>
      <c r="AE54" s="111"/>
      <c r="AF54" s="111"/>
    </row>
    <row r="55" spans="4:32">
      <c r="S55" s="111"/>
      <c r="T55" s="111"/>
      <c r="U55" s="111"/>
      <c r="V55" s="111"/>
      <c r="W55" s="111"/>
      <c r="X55" s="111"/>
      <c r="Y55" s="111"/>
      <c r="Z55" s="111"/>
      <c r="AA55" s="111"/>
      <c r="AB55" s="111"/>
      <c r="AC55" s="111"/>
      <c r="AD55" s="111"/>
      <c r="AE55" s="111"/>
      <c r="AF55" s="111"/>
    </row>
    <row r="56" spans="4:32">
      <c r="P56" s="111"/>
      <c r="Q56" s="111"/>
      <c r="S56" s="111"/>
      <c r="T56" s="111"/>
      <c r="U56" s="111"/>
      <c r="V56" s="111"/>
      <c r="W56" s="111"/>
      <c r="X56" s="111"/>
      <c r="Y56" s="111"/>
      <c r="Z56" s="111"/>
      <c r="AA56" s="111"/>
      <c r="AB56" s="111"/>
      <c r="AC56" s="111"/>
      <c r="AD56" s="111"/>
      <c r="AE56" s="111"/>
      <c r="AF56" s="111"/>
    </row>
    <row r="57" spans="4:32">
      <c r="P57" s="111"/>
      <c r="Q57" s="111"/>
      <c r="S57" s="111"/>
      <c r="T57" s="111"/>
      <c r="U57" s="111"/>
      <c r="V57" s="111"/>
      <c r="W57" s="111"/>
      <c r="X57" s="111"/>
      <c r="Y57" s="111"/>
      <c r="Z57" s="111"/>
      <c r="AA57" s="111"/>
      <c r="AB57" s="111"/>
      <c r="AC57" s="111"/>
      <c r="AD57" s="111"/>
      <c r="AE57" s="111"/>
      <c r="AF57" s="111"/>
    </row>
    <row r="58" spans="4:32">
      <c r="P58" s="111"/>
      <c r="Q58" s="111"/>
      <c r="S58" s="111"/>
      <c r="T58" s="111"/>
      <c r="U58" s="111"/>
      <c r="V58" s="111"/>
      <c r="W58" s="111"/>
      <c r="X58" s="111"/>
      <c r="Y58" s="111"/>
      <c r="Z58" s="111"/>
      <c r="AA58" s="111"/>
      <c r="AB58" s="111"/>
      <c r="AC58" s="111"/>
      <c r="AD58" s="111"/>
      <c r="AE58" s="111"/>
      <c r="AF58" s="111"/>
    </row>
    <row r="59" spans="4:32">
      <c r="S59" s="111"/>
      <c r="T59" s="111"/>
      <c r="U59" s="111"/>
      <c r="V59" s="111"/>
      <c r="W59" s="111"/>
      <c r="X59" s="111"/>
      <c r="Y59" s="111"/>
      <c r="Z59" s="111"/>
      <c r="AA59" s="111"/>
      <c r="AB59" s="111"/>
      <c r="AC59" s="111"/>
      <c r="AD59" s="111"/>
      <c r="AE59" s="111"/>
      <c r="AF59" s="111"/>
    </row>
    <row r="60" spans="4:32">
      <c r="D60" s="112"/>
      <c r="E60" s="112"/>
      <c r="F60" s="112"/>
      <c r="G60" s="112"/>
      <c r="H60" s="112"/>
      <c r="I60" s="112"/>
      <c r="J60" s="112"/>
      <c r="K60" s="112"/>
      <c r="L60" s="112"/>
      <c r="M60" s="112"/>
      <c r="N60" s="112"/>
      <c r="O60" s="112"/>
      <c r="P60" s="112"/>
      <c r="Q60" s="112"/>
      <c r="S60" s="111"/>
      <c r="T60" s="111"/>
      <c r="U60" s="111"/>
      <c r="V60" s="111"/>
      <c r="W60" s="111"/>
      <c r="X60" s="111"/>
      <c r="Y60" s="111"/>
      <c r="Z60" s="111"/>
      <c r="AA60" s="111"/>
      <c r="AB60" s="111"/>
      <c r="AC60" s="111"/>
      <c r="AD60" s="111"/>
      <c r="AE60" s="111"/>
      <c r="AF60" s="111"/>
    </row>
    <row r="61" spans="4:32">
      <c r="D61" s="111"/>
      <c r="E61" s="111"/>
      <c r="F61" s="111"/>
      <c r="G61" s="111"/>
      <c r="H61" s="111"/>
      <c r="I61" s="111"/>
      <c r="J61" s="111"/>
      <c r="K61" s="111"/>
      <c r="L61" s="111"/>
      <c r="M61" s="111"/>
      <c r="N61" s="111"/>
      <c r="O61" s="111"/>
      <c r="P61" s="111"/>
      <c r="Q61" s="111"/>
    </row>
    <row r="62" spans="4:32">
      <c r="D62" s="111"/>
      <c r="E62" s="111"/>
      <c r="F62" s="111"/>
      <c r="G62" s="111"/>
      <c r="H62" s="111"/>
      <c r="I62" s="111"/>
      <c r="J62" s="111"/>
      <c r="K62" s="111"/>
      <c r="L62" s="111"/>
      <c r="M62" s="111"/>
      <c r="N62" s="111"/>
      <c r="O62" s="111"/>
      <c r="P62" s="111"/>
      <c r="Q62" s="111"/>
    </row>
    <row r="64" spans="4:32">
      <c r="D64" s="111"/>
      <c r="E64" s="111"/>
      <c r="F64" s="111"/>
      <c r="G64" s="111"/>
      <c r="H64" s="111"/>
      <c r="I64" s="111"/>
      <c r="J64" s="111"/>
      <c r="K64" s="111"/>
      <c r="L64" s="111"/>
      <c r="M64" s="111"/>
      <c r="N64" s="111"/>
      <c r="O64" s="111"/>
      <c r="P64" s="111"/>
      <c r="Q64" s="111"/>
    </row>
    <row r="65" spans="4:17">
      <c r="D65" s="111"/>
      <c r="E65" s="111"/>
      <c r="F65" s="111"/>
      <c r="G65" s="111"/>
      <c r="H65" s="111"/>
      <c r="I65" s="111"/>
      <c r="J65" s="111"/>
      <c r="K65" s="111"/>
      <c r="L65" s="111"/>
      <c r="M65" s="111"/>
      <c r="N65" s="111"/>
      <c r="O65" s="111"/>
      <c r="P65" s="111"/>
      <c r="Q65" s="111"/>
    </row>
    <row r="66" spans="4:17">
      <c r="D66" s="111"/>
      <c r="E66" s="111"/>
      <c r="F66" s="111"/>
      <c r="G66" s="111"/>
      <c r="H66" s="111"/>
      <c r="I66" s="111"/>
      <c r="J66" s="111"/>
      <c r="K66" s="111"/>
      <c r="L66" s="111"/>
      <c r="M66" s="111"/>
      <c r="N66" s="111"/>
      <c r="O66" s="111"/>
      <c r="P66" s="111"/>
      <c r="Q66" s="111"/>
    </row>
    <row r="67" spans="4:17">
      <c r="D67" s="111"/>
      <c r="E67" s="111"/>
      <c r="F67" s="111"/>
      <c r="G67" s="111"/>
      <c r="H67" s="111"/>
      <c r="I67" s="111"/>
      <c r="J67" s="111"/>
      <c r="K67" s="111"/>
      <c r="L67" s="111"/>
      <c r="M67" s="111"/>
      <c r="N67" s="111"/>
      <c r="O67" s="111"/>
      <c r="P67" s="111"/>
      <c r="Q67" s="111"/>
    </row>
    <row r="68" spans="4:17">
      <c r="D68" s="111"/>
      <c r="E68" s="111"/>
      <c r="F68" s="111"/>
      <c r="G68" s="111"/>
      <c r="H68" s="111"/>
      <c r="I68" s="111"/>
      <c r="J68" s="111"/>
      <c r="K68" s="111"/>
      <c r="L68" s="111"/>
      <c r="M68" s="111"/>
      <c r="N68" s="111"/>
      <c r="O68" s="111"/>
      <c r="P68" s="111"/>
      <c r="Q68" s="111"/>
    </row>
    <row r="69" spans="4:17">
      <c r="D69" s="111"/>
      <c r="E69" s="111"/>
      <c r="F69" s="111"/>
      <c r="G69" s="111"/>
      <c r="H69" s="111"/>
      <c r="I69" s="111"/>
      <c r="J69" s="111"/>
      <c r="K69" s="111"/>
      <c r="L69" s="111"/>
      <c r="M69" s="111"/>
      <c r="N69" s="111"/>
      <c r="O69" s="111"/>
      <c r="P69" s="111"/>
      <c r="Q69" s="111"/>
    </row>
    <row r="70" spans="4:17">
      <c r="D70" s="111"/>
      <c r="E70" s="111"/>
      <c r="F70" s="111"/>
      <c r="G70" s="111"/>
      <c r="H70" s="111"/>
      <c r="I70" s="111"/>
      <c r="J70" s="111"/>
      <c r="K70" s="111"/>
      <c r="L70" s="111"/>
      <c r="M70" s="111"/>
      <c r="N70" s="111"/>
      <c r="O70" s="111"/>
      <c r="P70" s="111"/>
      <c r="Q70" s="111"/>
    </row>
    <row r="71" spans="4:17">
      <c r="D71" s="111"/>
      <c r="E71" s="111"/>
      <c r="F71" s="111"/>
      <c r="G71" s="111"/>
      <c r="H71" s="111"/>
      <c r="I71" s="111"/>
      <c r="J71" s="111"/>
      <c r="K71" s="111"/>
      <c r="L71" s="111"/>
      <c r="M71" s="111"/>
      <c r="N71" s="111"/>
      <c r="O71" s="111"/>
      <c r="P71" s="111"/>
      <c r="Q71" s="111"/>
    </row>
    <row r="72" spans="4:17">
      <c r="D72" s="111"/>
      <c r="E72" s="111"/>
      <c r="F72" s="111"/>
      <c r="G72" s="111"/>
      <c r="H72" s="111"/>
      <c r="I72" s="111"/>
      <c r="J72" s="111"/>
      <c r="K72" s="111"/>
      <c r="L72" s="111"/>
      <c r="M72" s="111"/>
      <c r="N72" s="111"/>
      <c r="O72" s="111"/>
      <c r="P72" s="111"/>
      <c r="Q72" s="111"/>
    </row>
  </sheetData>
  <mergeCells count="3">
    <mergeCell ref="P8:Q8"/>
    <mergeCell ref="D27:Q27"/>
    <mergeCell ref="A47:C47"/>
  </mergeCells>
  <hyperlinks>
    <hyperlink ref="A47" location="Contents!A1" display="Back to Table of Contents" xr:uid="{C657BF1C-4691-422C-BF75-999560C9E5E1}"/>
    <hyperlink ref="A2" r:id="rId1" display="https://www.cbo.gov/publication/59096" xr:uid="{623FA9E6-F27B-4653-9C31-F0E22E85806D}"/>
  </hyperlinks>
  <pageMargins left="0.7" right="0.7" top="0.75" bottom="0.75" header="0.3" footer="0.3"/>
  <pageSetup orientation="portrait" horizontalDpi="4294967295" verticalDpi="4294967295"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10871-9F5B-43B2-976D-172E1B78323F}">
  <sheetPr>
    <tabColor rgb="FFC00000"/>
    <pageSetUpPr fitToPage="1"/>
  </sheetPr>
  <dimension ref="A1:S107"/>
  <sheetViews>
    <sheetView topLeftCell="A14" zoomScaleNormal="100" workbookViewId="0">
      <selection activeCell="C21" sqref="C21"/>
    </sheetView>
  </sheetViews>
  <sheetFormatPr defaultColWidth="12.1796875" defaultRowHeight="15" customHeight="1"/>
  <cols>
    <col min="1" max="1" width="46.26953125" style="139" customWidth="1"/>
    <col min="2" max="15" width="8.453125" style="139" customWidth="1"/>
    <col min="16" max="16384" width="12.1796875" style="139"/>
  </cols>
  <sheetData>
    <row r="1" spans="1:15" ht="15" customHeight="1">
      <c r="A1" s="139" t="s">
        <v>455</v>
      </c>
    </row>
    <row r="2" spans="1:15" ht="15" customHeight="1">
      <c r="A2" s="140" t="s">
        <v>342</v>
      </c>
    </row>
    <row r="5" spans="1:15" ht="30" customHeight="1">
      <c r="A5" s="187" t="s">
        <v>454</v>
      </c>
      <c r="B5" s="187"/>
      <c r="C5" s="187"/>
      <c r="D5" s="187"/>
      <c r="E5" s="187"/>
      <c r="F5" s="187"/>
      <c r="G5" s="187"/>
      <c r="H5" s="187"/>
      <c r="I5" s="187"/>
      <c r="J5" s="187"/>
      <c r="K5" s="187"/>
      <c r="L5" s="187"/>
      <c r="M5" s="187"/>
      <c r="N5" s="187"/>
      <c r="O5" s="187"/>
    </row>
    <row r="6" spans="1:15" ht="15" customHeight="1">
      <c r="A6" s="186" t="s">
        <v>344</v>
      </c>
      <c r="B6" s="185"/>
      <c r="C6" s="185"/>
      <c r="D6" s="185"/>
      <c r="E6" s="184"/>
      <c r="F6" s="184"/>
      <c r="G6" s="184"/>
      <c r="H6" s="184"/>
      <c r="I6" s="184"/>
      <c r="J6" s="184"/>
      <c r="K6" s="184"/>
      <c r="L6" s="184"/>
      <c r="M6" s="184"/>
      <c r="N6" s="184"/>
      <c r="O6" s="184"/>
    </row>
    <row r="7" spans="1:15" ht="15" customHeight="1">
      <c r="A7" s="181"/>
      <c r="B7" s="172"/>
      <c r="C7" s="172"/>
      <c r="D7" s="172"/>
      <c r="E7" s="183"/>
      <c r="F7" s="183"/>
      <c r="G7" s="183"/>
      <c r="H7" s="183"/>
      <c r="I7" s="183"/>
      <c r="J7" s="183"/>
      <c r="K7" s="183"/>
      <c r="L7" s="183"/>
      <c r="M7" s="183"/>
      <c r="N7" s="182" t="s">
        <v>0</v>
      </c>
      <c r="O7" s="182"/>
    </row>
    <row r="8" spans="1:15" ht="15" customHeight="1">
      <c r="A8" s="181"/>
      <c r="B8" s="180" t="s">
        <v>453</v>
      </c>
      <c r="C8" s="179"/>
      <c r="D8" s="179"/>
      <c r="E8" s="178"/>
      <c r="F8" s="178"/>
      <c r="G8" s="178"/>
      <c r="H8" s="178"/>
      <c r="I8" s="178"/>
      <c r="J8" s="178"/>
      <c r="K8" s="178"/>
      <c r="L8" s="178"/>
      <c r="M8" s="178"/>
      <c r="N8" s="177" t="s">
        <v>452</v>
      </c>
      <c r="O8" s="177" t="s">
        <v>452</v>
      </c>
    </row>
    <row r="9" spans="1:15" ht="15" customHeight="1">
      <c r="A9" s="176"/>
      <c r="B9" s="175">
        <v>2022</v>
      </c>
      <c r="C9" s="175">
        <v>2023</v>
      </c>
      <c r="D9" s="175">
        <v>2024</v>
      </c>
      <c r="E9" s="175">
        <v>2025</v>
      </c>
      <c r="F9" s="175">
        <v>2026</v>
      </c>
      <c r="G9" s="175">
        <v>2027</v>
      </c>
      <c r="H9" s="175">
        <v>2028</v>
      </c>
      <c r="I9" s="175">
        <v>2029</v>
      </c>
      <c r="J9" s="175">
        <v>2030</v>
      </c>
      <c r="K9" s="175">
        <v>2031</v>
      </c>
      <c r="L9" s="175">
        <v>2032</v>
      </c>
      <c r="M9" s="175">
        <v>2033</v>
      </c>
      <c r="N9" s="175">
        <v>2028</v>
      </c>
      <c r="O9" s="175">
        <v>2033</v>
      </c>
    </row>
    <row r="10" spans="1:15" ht="15" customHeight="1">
      <c r="A10" s="149" t="s">
        <v>416</v>
      </c>
      <c r="B10" s="160"/>
      <c r="C10" s="160"/>
      <c r="D10" s="160"/>
      <c r="E10" s="160"/>
      <c r="F10" s="160"/>
      <c r="G10" s="160"/>
      <c r="H10" s="160"/>
      <c r="I10" s="160"/>
      <c r="J10" s="160"/>
      <c r="K10" s="160"/>
      <c r="L10" s="160"/>
      <c r="M10" s="160"/>
      <c r="N10" s="160"/>
      <c r="O10" s="160"/>
    </row>
    <row r="11" spans="1:15" ht="15" customHeight="1">
      <c r="A11" s="146" t="s">
        <v>451</v>
      </c>
      <c r="B11" s="155">
        <v>1069.75</v>
      </c>
      <c r="C11" s="155">
        <v>1195.3309999999999</v>
      </c>
      <c r="D11" s="155">
        <v>1298.9929999999999</v>
      </c>
      <c r="E11" s="155">
        <v>1387.136</v>
      </c>
      <c r="F11" s="155">
        <v>1467.598</v>
      </c>
      <c r="G11" s="155">
        <v>1545.2739999999999</v>
      </c>
      <c r="H11" s="155">
        <v>1633.866</v>
      </c>
      <c r="I11" s="155">
        <v>1724.6690000000001</v>
      </c>
      <c r="J11" s="155">
        <v>1821.777</v>
      </c>
      <c r="K11" s="155">
        <v>1923.347</v>
      </c>
      <c r="L11" s="155">
        <v>2027.9580000000001</v>
      </c>
      <c r="M11" s="155">
        <v>2133.5439999999999</v>
      </c>
      <c r="N11" s="155">
        <v>7332.8670000000002</v>
      </c>
      <c r="O11" s="155">
        <v>16964.162</v>
      </c>
    </row>
    <row r="12" spans="1:15" ht="15" customHeight="1">
      <c r="A12" s="146" t="s">
        <v>450</v>
      </c>
      <c r="B12" s="166">
        <v>142.73699999999999</v>
      </c>
      <c r="C12" s="166">
        <v>149.422</v>
      </c>
      <c r="D12" s="166">
        <v>157.70699999999999</v>
      </c>
      <c r="E12" s="166">
        <v>166.39500000000001</v>
      </c>
      <c r="F12" s="166">
        <v>176.38900000000001</v>
      </c>
      <c r="G12" s="166">
        <v>186.38900000000001</v>
      </c>
      <c r="H12" s="166">
        <v>191.8</v>
      </c>
      <c r="I12" s="166">
        <v>199.113</v>
      </c>
      <c r="J12" s="166">
        <v>206.42400000000001</v>
      </c>
      <c r="K12" s="166">
        <v>214.13499999999999</v>
      </c>
      <c r="L12" s="166">
        <v>222.446</v>
      </c>
      <c r="M12" s="166">
        <v>231.75800000000001</v>
      </c>
      <c r="N12" s="166">
        <v>878.68</v>
      </c>
      <c r="O12" s="166">
        <v>1952.556</v>
      </c>
    </row>
    <row r="13" spans="1:15" ht="15" customHeight="1">
      <c r="A13" s="169" t="s">
        <v>358</v>
      </c>
      <c r="B13" s="155">
        <v>1212.4870000000001</v>
      </c>
      <c r="C13" s="155">
        <v>1344.7529999999999</v>
      </c>
      <c r="D13" s="155">
        <v>1456.7</v>
      </c>
      <c r="E13" s="155">
        <v>1553.5309999999999</v>
      </c>
      <c r="F13" s="155">
        <v>1643.9870000000001</v>
      </c>
      <c r="G13" s="155">
        <v>1731.663</v>
      </c>
      <c r="H13" s="155">
        <v>1825.6659999999999</v>
      </c>
      <c r="I13" s="155">
        <v>1923.7819999999999</v>
      </c>
      <c r="J13" s="155">
        <v>2028.201</v>
      </c>
      <c r="K13" s="155">
        <v>2137.482</v>
      </c>
      <c r="L13" s="155">
        <v>2250.404</v>
      </c>
      <c r="M13" s="155">
        <v>2365.3020000000001</v>
      </c>
      <c r="N13" s="155">
        <v>8211.5470000000005</v>
      </c>
      <c r="O13" s="155">
        <v>18916.718000000001</v>
      </c>
    </row>
    <row r="14" spans="1:15" ht="27" customHeight="1">
      <c r="A14" s="149" t="s">
        <v>449</v>
      </c>
      <c r="B14" s="160"/>
      <c r="C14" s="160"/>
      <c r="D14" s="160"/>
      <c r="E14" s="160"/>
      <c r="F14" s="160"/>
      <c r="G14" s="160"/>
      <c r="H14" s="160"/>
      <c r="I14" s="160"/>
      <c r="J14" s="160"/>
      <c r="K14" s="160"/>
      <c r="L14" s="160"/>
      <c r="M14" s="160"/>
      <c r="N14" s="160"/>
      <c r="O14" s="160"/>
    </row>
    <row r="15" spans="1:15" ht="15" customHeight="1">
      <c r="A15" s="146" t="s">
        <v>448</v>
      </c>
      <c r="B15" s="155">
        <v>936.89499999999998</v>
      </c>
      <c r="C15" s="155">
        <v>1001.293</v>
      </c>
      <c r="D15" s="155">
        <v>1056.498</v>
      </c>
      <c r="E15" s="155">
        <v>1128.174</v>
      </c>
      <c r="F15" s="155">
        <v>1200.9649999999999</v>
      </c>
      <c r="G15" s="155">
        <v>1290.059</v>
      </c>
      <c r="H15" s="155">
        <v>1382.0239999999999</v>
      </c>
      <c r="I15" s="155">
        <v>1480.2840000000001</v>
      </c>
      <c r="J15" s="155">
        <v>1586.6780000000001</v>
      </c>
      <c r="K15" s="155">
        <v>1701.896</v>
      </c>
      <c r="L15" s="155">
        <v>1827.884</v>
      </c>
      <c r="M15" s="155">
        <v>1980.825</v>
      </c>
      <c r="N15" s="155">
        <v>6057.72</v>
      </c>
      <c r="O15" s="155">
        <v>14635.287</v>
      </c>
    </row>
    <row r="16" spans="1:15" ht="15" customHeight="1">
      <c r="A16" s="146" t="s">
        <v>447</v>
      </c>
      <c r="B16" s="155">
        <v>591.94899999999996</v>
      </c>
      <c r="C16" s="155">
        <v>594.28700000000003</v>
      </c>
      <c r="D16" s="155">
        <v>538.49199999999996</v>
      </c>
      <c r="E16" s="155">
        <v>536.51199999999994</v>
      </c>
      <c r="F16" s="155">
        <v>574.03399999999999</v>
      </c>
      <c r="G16" s="155">
        <v>613.12400000000002</v>
      </c>
      <c r="H16" s="155">
        <v>650.25300000000004</v>
      </c>
      <c r="I16" s="155">
        <v>690.32600000000002</v>
      </c>
      <c r="J16" s="155">
        <v>733.11400000000003</v>
      </c>
      <c r="K16" s="155">
        <v>776.64800000000002</v>
      </c>
      <c r="L16" s="155">
        <v>825.85199999999998</v>
      </c>
      <c r="M16" s="155">
        <v>878.55600000000004</v>
      </c>
      <c r="N16" s="155">
        <v>2912.415</v>
      </c>
      <c r="O16" s="155">
        <v>6816.9110000000001</v>
      </c>
    </row>
    <row r="17" spans="1:17" ht="15" customHeight="1">
      <c r="A17" s="146" t="s">
        <v>446</v>
      </c>
      <c r="B17" s="155">
        <v>86.096999999999994</v>
      </c>
      <c r="C17" s="155">
        <v>88.269000000000005</v>
      </c>
      <c r="D17" s="155">
        <v>102.54</v>
      </c>
      <c r="E17" s="155">
        <v>109.747</v>
      </c>
      <c r="F17" s="155">
        <v>88.924999999999997</v>
      </c>
      <c r="G17" s="155">
        <v>90.506</v>
      </c>
      <c r="H17" s="155">
        <v>94.603999999999999</v>
      </c>
      <c r="I17" s="155">
        <v>98.534999999999997</v>
      </c>
      <c r="J17" s="155">
        <v>102.617</v>
      </c>
      <c r="K17" s="155">
        <v>107.17100000000001</v>
      </c>
      <c r="L17" s="155">
        <v>114.42100000000001</v>
      </c>
      <c r="M17" s="155">
        <v>121.04600000000001</v>
      </c>
      <c r="N17" s="155">
        <v>486.322</v>
      </c>
      <c r="O17" s="155">
        <v>1030.1120000000001</v>
      </c>
    </row>
    <row r="18" spans="1:17" ht="15" customHeight="1">
      <c r="A18" s="146" t="s">
        <v>445</v>
      </c>
      <c r="B18" s="166">
        <v>16.670000000000002</v>
      </c>
      <c r="C18" s="166">
        <v>17.065999999999999</v>
      </c>
      <c r="D18" s="166">
        <v>16.986999999999998</v>
      </c>
      <c r="E18" s="166">
        <v>17.577999999999999</v>
      </c>
      <c r="F18" s="166">
        <v>18.265000000000001</v>
      </c>
      <c r="G18" s="166">
        <v>18.818000000000001</v>
      </c>
      <c r="H18" s="166">
        <v>19.533000000000001</v>
      </c>
      <c r="I18" s="166">
        <v>20.274999999999999</v>
      </c>
      <c r="J18" s="166">
        <v>20.855</v>
      </c>
      <c r="K18" s="166">
        <v>21.641999999999999</v>
      </c>
      <c r="L18" s="166">
        <v>19.8</v>
      </c>
      <c r="M18" s="166">
        <v>15.3</v>
      </c>
      <c r="N18" s="166">
        <v>91.180999999999997</v>
      </c>
      <c r="O18" s="166">
        <v>189.053</v>
      </c>
    </row>
    <row r="19" spans="1:17" ht="15" customHeight="1">
      <c r="A19" s="169" t="s">
        <v>358</v>
      </c>
      <c r="B19" s="155">
        <v>1631.6110000000001</v>
      </c>
      <c r="C19" s="155">
        <v>1700.915</v>
      </c>
      <c r="D19" s="155">
        <v>1714.5170000000001</v>
      </c>
      <c r="E19" s="155">
        <v>1792.011</v>
      </c>
      <c r="F19" s="155">
        <v>1882.1890000000001</v>
      </c>
      <c r="G19" s="155">
        <v>2012.5070000000001</v>
      </c>
      <c r="H19" s="155">
        <v>2146.4140000000002</v>
      </c>
      <c r="I19" s="155">
        <v>2289.42</v>
      </c>
      <c r="J19" s="155">
        <v>2443.2640000000001</v>
      </c>
      <c r="K19" s="155">
        <v>2607.357</v>
      </c>
      <c r="L19" s="155">
        <v>2787.9569999999999</v>
      </c>
      <c r="M19" s="155">
        <v>2995.7269999999999</v>
      </c>
      <c r="N19" s="155">
        <v>9547.6380000000008</v>
      </c>
      <c r="O19" s="155">
        <v>22671.363000000001</v>
      </c>
    </row>
    <row r="20" spans="1:17" ht="27" customHeight="1">
      <c r="A20" s="149" t="s">
        <v>444</v>
      </c>
      <c r="B20" s="160"/>
      <c r="C20" s="173"/>
      <c r="D20" s="174"/>
      <c r="E20" s="160"/>
      <c r="F20" s="160"/>
      <c r="G20" s="160"/>
      <c r="H20" s="160"/>
      <c r="I20" s="160"/>
      <c r="J20" s="160"/>
      <c r="K20" s="160"/>
      <c r="L20" s="160"/>
      <c r="M20" s="160"/>
      <c r="N20" s="160"/>
      <c r="O20" s="160"/>
    </row>
    <row r="21" spans="1:17" ht="15" customHeight="1">
      <c r="A21" s="146" t="s">
        <v>443</v>
      </c>
      <c r="B21" s="155">
        <v>148.50700000000001</v>
      </c>
      <c r="C21" s="155">
        <v>145</v>
      </c>
      <c r="D21" s="155">
        <v>126.59399999999999</v>
      </c>
      <c r="E21" s="155">
        <v>123.367</v>
      </c>
      <c r="F21" s="155">
        <v>120.51600000000001</v>
      </c>
      <c r="G21" s="155">
        <v>121.774</v>
      </c>
      <c r="H21" s="155">
        <v>120.798</v>
      </c>
      <c r="I21" s="155">
        <v>120.28</v>
      </c>
      <c r="J21" s="155">
        <v>120.241</v>
      </c>
      <c r="K21" s="155">
        <v>120.54900000000001</v>
      </c>
      <c r="L21" s="155">
        <v>124.117</v>
      </c>
      <c r="M21" s="155">
        <v>124.874</v>
      </c>
      <c r="N21" s="155">
        <v>613.04899999999998</v>
      </c>
      <c r="O21" s="155">
        <v>1223.1099999999999</v>
      </c>
    </row>
    <row r="22" spans="1:17" ht="15" customHeight="1">
      <c r="A22" s="146" t="s">
        <v>442</v>
      </c>
      <c r="B22" s="155">
        <v>252.27199999999999</v>
      </c>
      <c r="C22" s="155">
        <v>107.236</v>
      </c>
      <c r="D22" s="155">
        <v>94.557000000000002</v>
      </c>
      <c r="E22" s="155">
        <v>98.037999999999997</v>
      </c>
      <c r="F22" s="155">
        <v>99.221000000000004</v>
      </c>
      <c r="G22" s="155">
        <v>83.945999999999998</v>
      </c>
      <c r="H22" s="155">
        <v>84.545000000000002</v>
      </c>
      <c r="I22" s="155">
        <v>84.347999999999999</v>
      </c>
      <c r="J22" s="155">
        <v>84.034999999999997</v>
      </c>
      <c r="K22" s="155">
        <v>83.882999999999996</v>
      </c>
      <c r="L22" s="155">
        <v>84.207999999999998</v>
      </c>
      <c r="M22" s="155">
        <v>84.298000000000002</v>
      </c>
      <c r="N22" s="155">
        <v>460.30700000000002</v>
      </c>
      <c r="O22" s="155">
        <v>881.07899999999995</v>
      </c>
    </row>
    <row r="23" spans="1:17" ht="15" customHeight="1">
      <c r="A23" s="146" t="s">
        <v>441</v>
      </c>
      <c r="B23" s="155">
        <v>56.716000000000001</v>
      </c>
      <c r="C23" s="155">
        <v>59.643999999999998</v>
      </c>
      <c r="D23" s="155">
        <v>62.116</v>
      </c>
      <c r="E23" s="155">
        <v>63.451000000000001</v>
      </c>
      <c r="F23" s="155">
        <v>64.855000000000004</v>
      </c>
      <c r="G23" s="155">
        <v>66.53</v>
      </c>
      <c r="H23" s="155">
        <v>68.635000000000005</v>
      </c>
      <c r="I23" s="155">
        <v>70.206999999999994</v>
      </c>
      <c r="J23" s="155">
        <v>72.296000000000006</v>
      </c>
      <c r="K23" s="155">
        <v>74.320999999999998</v>
      </c>
      <c r="L23" s="155">
        <v>76.411000000000001</v>
      </c>
      <c r="M23" s="155">
        <v>78.495000000000005</v>
      </c>
      <c r="N23" s="155">
        <v>325.58699999999999</v>
      </c>
      <c r="O23" s="155">
        <v>697.31700000000001</v>
      </c>
    </row>
    <row r="24" spans="1:17" ht="15" customHeight="1">
      <c r="A24" s="146" t="s">
        <v>440</v>
      </c>
      <c r="B24" s="155">
        <v>33.42</v>
      </c>
      <c r="C24" s="155">
        <v>35.064999999999998</v>
      </c>
      <c r="D24" s="155">
        <v>48.832999999999998</v>
      </c>
      <c r="E24" s="155">
        <v>47.930999999999997</v>
      </c>
      <c r="F24" s="155">
        <v>47.662999999999997</v>
      </c>
      <c r="G24" s="155">
        <v>48.295999999999999</v>
      </c>
      <c r="H24" s="155">
        <v>49.445999999999998</v>
      </c>
      <c r="I24" s="155">
        <v>48.981000000000002</v>
      </c>
      <c r="J24" s="155">
        <v>51.081000000000003</v>
      </c>
      <c r="K24" s="155">
        <v>52.962000000000003</v>
      </c>
      <c r="L24" s="155">
        <v>54.610999999999997</v>
      </c>
      <c r="M24" s="155">
        <v>56.253</v>
      </c>
      <c r="N24" s="155">
        <v>242.16900000000001</v>
      </c>
      <c r="O24" s="155">
        <v>506.05700000000002</v>
      </c>
    </row>
    <row r="25" spans="1:17" ht="15" customHeight="1">
      <c r="A25" s="146" t="s">
        <v>439</v>
      </c>
      <c r="B25" s="155">
        <v>38.613999999999997</v>
      </c>
      <c r="C25" s="155">
        <v>33.698</v>
      </c>
      <c r="D25" s="155">
        <v>34.69</v>
      </c>
      <c r="E25" s="155">
        <v>37.081000000000003</v>
      </c>
      <c r="F25" s="155">
        <v>39.207000000000001</v>
      </c>
      <c r="G25" s="155">
        <v>41.162999999999997</v>
      </c>
      <c r="H25" s="155">
        <v>43.031999999999996</v>
      </c>
      <c r="I25" s="155">
        <v>44.975000000000001</v>
      </c>
      <c r="J25" s="155">
        <v>46.954000000000001</v>
      </c>
      <c r="K25" s="155">
        <v>49.014000000000003</v>
      </c>
      <c r="L25" s="155">
        <v>51.170999999999999</v>
      </c>
      <c r="M25" s="155">
        <v>53.402000000000001</v>
      </c>
      <c r="N25" s="155">
        <v>195.173</v>
      </c>
      <c r="O25" s="155">
        <v>440.68900000000002</v>
      </c>
    </row>
    <row r="26" spans="1:17" ht="15" customHeight="1">
      <c r="A26" s="146" t="s">
        <v>438</v>
      </c>
      <c r="B26" s="155">
        <v>46.758000000000003</v>
      </c>
      <c r="C26" s="155">
        <v>48.987000000000002</v>
      </c>
      <c r="D26" s="155">
        <v>41.683</v>
      </c>
      <c r="E26" s="155">
        <v>34.78</v>
      </c>
      <c r="F26" s="155">
        <v>35.17</v>
      </c>
      <c r="G26" s="155">
        <v>35.75</v>
      </c>
      <c r="H26" s="155">
        <v>36.058999999999997</v>
      </c>
      <c r="I26" s="155">
        <v>36.415999999999997</v>
      </c>
      <c r="J26" s="155">
        <v>36.713999999999999</v>
      </c>
      <c r="K26" s="155">
        <v>37.021999999999998</v>
      </c>
      <c r="L26" s="155">
        <v>37.334000000000003</v>
      </c>
      <c r="M26" s="155">
        <v>37.646999999999998</v>
      </c>
      <c r="N26" s="155">
        <v>183.44200000000001</v>
      </c>
      <c r="O26" s="155">
        <v>368.57499999999999</v>
      </c>
    </row>
    <row r="27" spans="1:17" ht="15" customHeight="1">
      <c r="A27" s="169" t="s">
        <v>358</v>
      </c>
      <c r="B27" s="155">
        <v>576.28700000000003</v>
      </c>
      <c r="C27" s="155">
        <v>429.63</v>
      </c>
      <c r="D27" s="155">
        <v>408.47300000000001</v>
      </c>
      <c r="E27" s="155">
        <v>404.64800000000002</v>
      </c>
      <c r="F27" s="155">
        <v>406.63200000000001</v>
      </c>
      <c r="G27" s="155">
        <v>397.459</v>
      </c>
      <c r="H27" s="155">
        <v>402.51499999999999</v>
      </c>
      <c r="I27" s="155">
        <v>405.20699999999999</v>
      </c>
      <c r="J27" s="155">
        <v>411.32100000000003</v>
      </c>
      <c r="K27" s="155">
        <v>417.75099999999998</v>
      </c>
      <c r="L27" s="155">
        <v>427.85199999999998</v>
      </c>
      <c r="M27" s="155">
        <v>434.96899999999999</v>
      </c>
      <c r="N27" s="155">
        <v>2019.7270000000001</v>
      </c>
      <c r="O27" s="155">
        <v>4116.8270000000002</v>
      </c>
      <c r="Q27" s="164"/>
    </row>
    <row r="28" spans="1:17" ht="27" customHeight="1">
      <c r="A28" s="149" t="s">
        <v>437</v>
      </c>
      <c r="B28" s="160"/>
      <c r="C28" s="160"/>
      <c r="D28" s="160"/>
      <c r="E28" s="160"/>
      <c r="F28" s="160"/>
      <c r="G28" s="160"/>
      <c r="H28" s="160"/>
      <c r="I28" s="160"/>
      <c r="J28" s="160"/>
      <c r="K28" s="160"/>
      <c r="L28" s="160"/>
      <c r="M28" s="160"/>
      <c r="N28" s="160"/>
      <c r="O28" s="160"/>
    </row>
    <row r="29" spans="1:17" ht="15" customHeight="1">
      <c r="A29" s="146" t="s">
        <v>436</v>
      </c>
      <c r="B29" s="155">
        <v>115.93</v>
      </c>
      <c r="C29" s="155">
        <v>121.533</v>
      </c>
      <c r="D29" s="155">
        <v>128.43299999999999</v>
      </c>
      <c r="E29" s="155">
        <v>134.249</v>
      </c>
      <c r="F29" s="155">
        <v>138.84</v>
      </c>
      <c r="G29" s="155">
        <v>142.46600000000001</v>
      </c>
      <c r="H29" s="155">
        <v>145.745</v>
      </c>
      <c r="I29" s="155">
        <v>149.19499999999999</v>
      </c>
      <c r="J29" s="155">
        <v>153.05799999999999</v>
      </c>
      <c r="K29" s="155">
        <v>156.82400000000001</v>
      </c>
      <c r="L29" s="155">
        <v>162.93</v>
      </c>
      <c r="M29" s="155">
        <v>166.79400000000001</v>
      </c>
      <c r="N29" s="155">
        <v>689.73299999999995</v>
      </c>
      <c r="O29" s="155">
        <v>1478.5340000000001</v>
      </c>
    </row>
    <row r="30" spans="1:17" ht="15" customHeight="1">
      <c r="A30" s="146" t="s">
        <v>435</v>
      </c>
      <c r="B30" s="166">
        <v>66.432000000000002</v>
      </c>
      <c r="C30" s="166">
        <v>73.8</v>
      </c>
      <c r="D30" s="166">
        <v>79.2</v>
      </c>
      <c r="E30" s="166">
        <v>83</v>
      </c>
      <c r="F30" s="166">
        <v>86</v>
      </c>
      <c r="G30" s="166">
        <v>88.6</v>
      </c>
      <c r="H30" s="166">
        <v>91</v>
      </c>
      <c r="I30" s="166">
        <v>93.4</v>
      </c>
      <c r="J30" s="166">
        <v>96</v>
      </c>
      <c r="K30" s="166">
        <v>98.7</v>
      </c>
      <c r="L30" s="166">
        <v>101.5</v>
      </c>
      <c r="M30" s="166">
        <v>104.2</v>
      </c>
      <c r="N30" s="166">
        <v>427.8</v>
      </c>
      <c r="O30" s="166">
        <v>921.6</v>
      </c>
    </row>
    <row r="31" spans="1:17" ht="15" customHeight="1">
      <c r="A31" s="169" t="s">
        <v>358</v>
      </c>
      <c r="B31" s="155">
        <v>182.36199999999999</v>
      </c>
      <c r="C31" s="155">
        <v>195.333</v>
      </c>
      <c r="D31" s="155">
        <v>207.63300000000001</v>
      </c>
      <c r="E31" s="155">
        <v>217.249</v>
      </c>
      <c r="F31" s="155">
        <v>224.84</v>
      </c>
      <c r="G31" s="155">
        <v>231.066</v>
      </c>
      <c r="H31" s="155">
        <v>236.745</v>
      </c>
      <c r="I31" s="155">
        <v>242.595</v>
      </c>
      <c r="J31" s="155">
        <v>249.05799999999999</v>
      </c>
      <c r="K31" s="155">
        <v>255.524</v>
      </c>
      <c r="L31" s="155">
        <v>264.43</v>
      </c>
      <c r="M31" s="155">
        <v>270.99400000000003</v>
      </c>
      <c r="N31" s="155">
        <v>1117.5329999999999</v>
      </c>
      <c r="O31" s="155">
        <v>2400.134</v>
      </c>
    </row>
    <row r="32" spans="1:17" ht="25.5" customHeight="1">
      <c r="A32" s="149" t="s">
        <v>434</v>
      </c>
      <c r="B32" s="160"/>
      <c r="C32" s="160"/>
      <c r="D32" s="160"/>
      <c r="E32" s="160"/>
      <c r="F32" s="160"/>
      <c r="G32" s="160"/>
      <c r="H32" s="160"/>
      <c r="I32" s="160"/>
      <c r="J32" s="160"/>
      <c r="K32" s="160"/>
      <c r="L32" s="160"/>
      <c r="M32" s="160"/>
      <c r="N32" s="160"/>
      <c r="O32" s="160"/>
    </row>
    <row r="33" spans="1:15" ht="15" customHeight="1">
      <c r="A33" s="146" t="s">
        <v>433</v>
      </c>
      <c r="B33" s="155">
        <v>129.328</v>
      </c>
      <c r="C33" s="155">
        <v>147.191</v>
      </c>
      <c r="D33" s="155">
        <v>160.39699999999999</v>
      </c>
      <c r="E33" s="155">
        <v>171.51599999999999</v>
      </c>
      <c r="F33" s="155">
        <v>183.869</v>
      </c>
      <c r="G33" s="155">
        <v>195.61099999999999</v>
      </c>
      <c r="H33" s="155">
        <v>206.96600000000001</v>
      </c>
      <c r="I33" s="155">
        <v>217.05500000000001</v>
      </c>
      <c r="J33" s="155">
        <v>227.09100000000001</v>
      </c>
      <c r="K33" s="155">
        <v>236.93299999999999</v>
      </c>
      <c r="L33" s="155">
        <v>247.31100000000001</v>
      </c>
      <c r="M33" s="155">
        <v>257.90800000000002</v>
      </c>
      <c r="N33" s="155">
        <v>918.35900000000004</v>
      </c>
      <c r="O33" s="155">
        <v>2104.6570000000002</v>
      </c>
    </row>
    <row r="34" spans="1:15" ht="15" customHeight="1">
      <c r="A34" s="146" t="s">
        <v>432</v>
      </c>
      <c r="B34" s="155">
        <v>0</v>
      </c>
      <c r="C34" s="155">
        <v>4.9189999999999996</v>
      </c>
      <c r="D34" s="155">
        <v>35.658999999999999</v>
      </c>
      <c r="E34" s="155">
        <v>41.438000000000002</v>
      </c>
      <c r="F34" s="155">
        <v>50.247999999999998</v>
      </c>
      <c r="G34" s="155">
        <v>57.215000000000003</v>
      </c>
      <c r="H34" s="155">
        <v>64.933000000000007</v>
      </c>
      <c r="I34" s="155">
        <v>72.281000000000006</v>
      </c>
      <c r="J34" s="155">
        <v>80.834000000000003</v>
      </c>
      <c r="K34" s="155">
        <v>88.763999999999996</v>
      </c>
      <c r="L34" s="155">
        <v>96.694000000000003</v>
      </c>
      <c r="M34" s="155">
        <v>104.489</v>
      </c>
      <c r="N34" s="155">
        <v>249.49299999999999</v>
      </c>
      <c r="O34" s="155">
        <v>692.55499999999995</v>
      </c>
    </row>
    <row r="35" spans="1:15" ht="15" customHeight="1">
      <c r="A35" s="146" t="s">
        <v>431</v>
      </c>
      <c r="B35" s="166">
        <v>20.794</v>
      </c>
      <c r="C35" s="166">
        <v>17.55</v>
      </c>
      <c r="D35" s="166">
        <v>15.803000000000001</v>
      </c>
      <c r="E35" s="166">
        <v>14.218999999999999</v>
      </c>
      <c r="F35" s="166">
        <v>14.765000000000001</v>
      </c>
      <c r="G35" s="166">
        <v>14.598000000000001</v>
      </c>
      <c r="H35" s="166">
        <v>14.926</v>
      </c>
      <c r="I35" s="166">
        <v>15.307</v>
      </c>
      <c r="J35" s="166">
        <v>15.946999999999999</v>
      </c>
      <c r="K35" s="166">
        <v>16.655999999999999</v>
      </c>
      <c r="L35" s="166">
        <v>18.123999999999999</v>
      </c>
      <c r="M35" s="166">
        <v>18.823</v>
      </c>
      <c r="N35" s="166">
        <v>74.311000000000007</v>
      </c>
      <c r="O35" s="166">
        <v>159.16800000000001</v>
      </c>
    </row>
    <row r="36" spans="1:15" ht="15" customHeight="1">
      <c r="A36" s="169" t="s">
        <v>358</v>
      </c>
      <c r="B36" s="155">
        <v>150.12200000000001</v>
      </c>
      <c r="C36" s="155">
        <v>169.66</v>
      </c>
      <c r="D36" s="155">
        <v>211.85900000000001</v>
      </c>
      <c r="E36" s="155">
        <v>227.173</v>
      </c>
      <c r="F36" s="155">
        <v>248.88200000000001</v>
      </c>
      <c r="G36" s="155">
        <v>267.42399999999998</v>
      </c>
      <c r="H36" s="155">
        <v>286.82499999999999</v>
      </c>
      <c r="I36" s="155">
        <v>304.64299999999997</v>
      </c>
      <c r="J36" s="155">
        <v>323.87200000000001</v>
      </c>
      <c r="K36" s="155">
        <v>342.35300000000001</v>
      </c>
      <c r="L36" s="155">
        <v>362.12900000000002</v>
      </c>
      <c r="M36" s="155">
        <v>381.22</v>
      </c>
      <c r="N36" s="155">
        <v>1242.163</v>
      </c>
      <c r="O36" s="155">
        <v>2956.38</v>
      </c>
    </row>
    <row r="37" spans="1:15" ht="27" customHeight="1">
      <c r="A37" s="149" t="s">
        <v>430</v>
      </c>
      <c r="B37" s="173"/>
      <c r="C37" s="173"/>
      <c r="D37" s="173"/>
      <c r="E37" s="173"/>
      <c r="F37" s="173"/>
      <c r="G37" s="173"/>
      <c r="H37" s="173"/>
      <c r="I37" s="173"/>
      <c r="J37" s="173"/>
      <c r="K37" s="173"/>
      <c r="L37" s="173"/>
      <c r="M37" s="173"/>
      <c r="N37" s="173"/>
      <c r="O37" s="173"/>
    </row>
    <row r="38" spans="1:15" ht="15" customHeight="1">
      <c r="A38" s="146" t="s">
        <v>429</v>
      </c>
      <c r="B38" s="155">
        <v>17.13</v>
      </c>
      <c r="C38" s="155">
        <v>27.271999999999998</v>
      </c>
      <c r="D38" s="155">
        <v>20.064</v>
      </c>
      <c r="E38" s="155">
        <v>17.728999999999999</v>
      </c>
      <c r="F38" s="155">
        <v>17.478999999999999</v>
      </c>
      <c r="G38" s="155">
        <v>20.738</v>
      </c>
      <c r="H38" s="155">
        <v>22.123000000000001</v>
      </c>
      <c r="I38" s="155">
        <v>22.343</v>
      </c>
      <c r="J38" s="155">
        <v>20.645</v>
      </c>
      <c r="K38" s="155">
        <v>19.428000000000001</v>
      </c>
      <c r="L38" s="155">
        <v>19.047999999999998</v>
      </c>
      <c r="M38" s="155">
        <v>19.129000000000001</v>
      </c>
      <c r="N38" s="155">
        <v>98.132999999999996</v>
      </c>
      <c r="O38" s="155">
        <v>198.726</v>
      </c>
    </row>
    <row r="39" spans="1:15" ht="15" customHeight="1">
      <c r="A39" s="146" t="s">
        <v>428</v>
      </c>
      <c r="B39" s="155">
        <v>488.04399999999998</v>
      </c>
      <c r="C39" s="155">
        <v>108.809</v>
      </c>
      <c r="D39" s="155">
        <v>21.928000000000001</v>
      </c>
      <c r="E39" s="155">
        <v>22.648</v>
      </c>
      <c r="F39" s="155">
        <v>23.794</v>
      </c>
      <c r="G39" s="155">
        <v>24.902000000000001</v>
      </c>
      <c r="H39" s="155">
        <v>25.178999999999998</v>
      </c>
      <c r="I39" s="155">
        <v>25.247</v>
      </c>
      <c r="J39" s="155">
        <v>25.271999999999998</v>
      </c>
      <c r="K39" s="155">
        <v>25.234000000000002</v>
      </c>
      <c r="L39" s="155">
        <v>25.527000000000001</v>
      </c>
      <c r="M39" s="155">
        <v>25.689</v>
      </c>
      <c r="N39" s="155">
        <v>118.45099999999999</v>
      </c>
      <c r="O39" s="155">
        <v>245.42</v>
      </c>
    </row>
    <row r="40" spans="1:15" ht="15" customHeight="1">
      <c r="A40" s="146" t="s">
        <v>427</v>
      </c>
      <c r="B40" s="155">
        <v>11.173999999999999</v>
      </c>
      <c r="C40" s="155">
        <v>11.691000000000001</v>
      </c>
      <c r="D40" s="155">
        <v>12.254</v>
      </c>
      <c r="E40" s="155">
        <v>12.967000000000001</v>
      </c>
      <c r="F40" s="155">
        <v>13.638</v>
      </c>
      <c r="G40" s="155">
        <v>14.413</v>
      </c>
      <c r="H40" s="155">
        <v>15.098000000000001</v>
      </c>
      <c r="I40" s="155">
        <v>15.769</v>
      </c>
      <c r="J40" s="155">
        <v>16.510000000000002</v>
      </c>
      <c r="K40" s="155">
        <v>17.242999999999999</v>
      </c>
      <c r="L40" s="155">
        <v>17.995999999999999</v>
      </c>
      <c r="M40" s="155">
        <v>18.751999999999999</v>
      </c>
      <c r="N40" s="155">
        <v>68.37</v>
      </c>
      <c r="O40" s="155">
        <v>154.63999999999999</v>
      </c>
    </row>
    <row r="41" spans="1:15" ht="15" customHeight="1">
      <c r="A41" s="146" t="s">
        <v>426</v>
      </c>
      <c r="B41" s="155">
        <v>44.738</v>
      </c>
      <c r="C41" s="155">
        <v>52.875</v>
      </c>
      <c r="D41" s="155">
        <v>33.725000000000001</v>
      </c>
      <c r="E41" s="155">
        <v>20.149999999999999</v>
      </c>
      <c r="F41" s="155">
        <v>5.1260000000000003</v>
      </c>
      <c r="G41" s="155">
        <v>0</v>
      </c>
      <c r="H41" s="155">
        <v>0</v>
      </c>
      <c r="I41" s="155">
        <v>0</v>
      </c>
      <c r="J41" s="155">
        <v>0</v>
      </c>
      <c r="K41" s="155">
        <v>0</v>
      </c>
      <c r="L41" s="155">
        <v>0</v>
      </c>
      <c r="M41" s="155">
        <v>0</v>
      </c>
      <c r="N41" s="155">
        <v>59.000999999999998</v>
      </c>
      <c r="O41" s="155">
        <v>59.000999999999998</v>
      </c>
    </row>
    <row r="42" spans="1:15" ht="15" customHeight="1">
      <c r="A42" s="146" t="s">
        <v>413</v>
      </c>
      <c r="B42" s="155">
        <v>0</v>
      </c>
      <c r="C42" s="155">
        <v>0</v>
      </c>
      <c r="D42" s="155">
        <v>8.3000000000000007</v>
      </c>
      <c r="E42" s="155">
        <v>5.2</v>
      </c>
      <c r="F42" s="155">
        <v>3.1</v>
      </c>
      <c r="G42" s="155">
        <v>1.8</v>
      </c>
      <c r="H42" s="155">
        <v>1.5</v>
      </c>
      <c r="I42" s="155">
        <v>2.1</v>
      </c>
      <c r="J42" s="155">
        <v>3.4</v>
      </c>
      <c r="K42" s="155">
        <v>5.3</v>
      </c>
      <c r="L42" s="155">
        <v>6.9</v>
      </c>
      <c r="M42" s="155">
        <v>12.9</v>
      </c>
      <c r="N42" s="155">
        <v>19.899999999999999</v>
      </c>
      <c r="O42" s="155">
        <v>50.5</v>
      </c>
    </row>
    <row r="43" spans="1:15" ht="15" customHeight="1">
      <c r="A43" s="146" t="s">
        <v>425</v>
      </c>
      <c r="B43" s="155">
        <v>29.971</v>
      </c>
      <c r="C43" s="155">
        <v>17.597999999999999</v>
      </c>
      <c r="D43" s="155">
        <v>9.4529999999999994</v>
      </c>
      <c r="E43" s="155">
        <v>4.2670000000000003</v>
      </c>
      <c r="F43" s="155">
        <v>1.9259999999999999</v>
      </c>
      <c r="G43" s="155">
        <v>0.86899999999999999</v>
      </c>
      <c r="H43" s="155">
        <v>0.39200000000000002</v>
      </c>
      <c r="I43" s="155">
        <v>0.17699999999999999</v>
      </c>
      <c r="J43" s="155">
        <v>0.08</v>
      </c>
      <c r="K43" s="155">
        <v>3.5999999999999997E-2</v>
      </c>
      <c r="L43" s="155">
        <v>1.6E-2</v>
      </c>
      <c r="M43" s="155">
        <v>7.0000000000000001E-3</v>
      </c>
      <c r="N43" s="155">
        <v>16.907</v>
      </c>
      <c r="O43" s="155">
        <v>17.222999999999999</v>
      </c>
    </row>
    <row r="44" spans="1:15" ht="15" customHeight="1">
      <c r="A44" s="146" t="s">
        <v>424</v>
      </c>
      <c r="B44" s="155">
        <v>106.01900000000001</v>
      </c>
      <c r="C44" s="155">
        <v>6</v>
      </c>
      <c r="D44" s="155">
        <v>4</v>
      </c>
      <c r="E44" s="155">
        <v>2</v>
      </c>
      <c r="F44" s="155">
        <v>0</v>
      </c>
      <c r="G44" s="155">
        <v>0</v>
      </c>
      <c r="H44" s="155">
        <v>0</v>
      </c>
      <c r="I44" s="155">
        <v>0</v>
      </c>
      <c r="J44" s="155">
        <v>0</v>
      </c>
      <c r="K44" s="155">
        <v>0</v>
      </c>
      <c r="L44" s="155">
        <v>0</v>
      </c>
      <c r="M44" s="155">
        <v>0</v>
      </c>
      <c r="N44" s="155">
        <v>6</v>
      </c>
      <c r="O44" s="155">
        <v>6</v>
      </c>
    </row>
    <row r="45" spans="1:15" ht="15" customHeight="1">
      <c r="A45" s="146" t="s">
        <v>423</v>
      </c>
      <c r="B45" s="155">
        <v>2.4790000000000001</v>
      </c>
      <c r="C45" s="155">
        <v>71.584999999999994</v>
      </c>
      <c r="D45" s="155">
        <v>1.3140000000000001</v>
      </c>
      <c r="E45" s="155">
        <v>-3.8519999999999999</v>
      </c>
      <c r="F45" s="155">
        <v>-0.34499999999999997</v>
      </c>
      <c r="G45" s="155">
        <v>-4.9980000000000002</v>
      </c>
      <c r="H45" s="155">
        <v>-5.9550000000000001</v>
      </c>
      <c r="I45" s="155">
        <v>-5.83</v>
      </c>
      <c r="J45" s="155">
        <v>-5.66</v>
      </c>
      <c r="K45" s="155">
        <v>-5.9349999999999996</v>
      </c>
      <c r="L45" s="155">
        <v>-6.0739999999999998</v>
      </c>
      <c r="M45" s="155">
        <v>-6.1559999999999997</v>
      </c>
      <c r="N45" s="155">
        <v>-13.836</v>
      </c>
      <c r="O45" s="155">
        <v>-43.491</v>
      </c>
    </row>
    <row r="46" spans="1:15" ht="15" customHeight="1">
      <c r="A46" s="146" t="s">
        <v>422</v>
      </c>
      <c r="B46" s="164">
        <v>-11.571</v>
      </c>
      <c r="C46" s="164">
        <v>21.661000000000001</v>
      </c>
      <c r="D46" s="164">
        <v>-7.2480000000000002</v>
      </c>
      <c r="E46" s="164">
        <v>-7.0789999999999997</v>
      </c>
      <c r="F46" s="164">
        <v>-9.4939999999999998</v>
      </c>
      <c r="G46" s="164">
        <v>-11.742000000000001</v>
      </c>
      <c r="H46" s="164">
        <v>-12.805</v>
      </c>
      <c r="I46" s="164">
        <v>-13.531000000000001</v>
      </c>
      <c r="J46" s="164">
        <v>-14.151</v>
      </c>
      <c r="K46" s="164">
        <v>-14.843999999999999</v>
      </c>
      <c r="L46" s="164">
        <v>-15.266</v>
      </c>
      <c r="M46" s="164">
        <v>-14.047000000000001</v>
      </c>
      <c r="N46" s="155">
        <v>-48.368000000000002</v>
      </c>
      <c r="O46" s="155">
        <v>-120.20699999999999</v>
      </c>
    </row>
    <row r="47" spans="1:15" ht="15" customHeight="1">
      <c r="A47" s="146" t="s">
        <v>412</v>
      </c>
      <c r="B47" s="166">
        <v>138.52199999999999</v>
      </c>
      <c r="C47" s="166">
        <v>162.69</v>
      </c>
      <c r="D47" s="166">
        <v>139.98400000000001</v>
      </c>
      <c r="E47" s="166">
        <v>134.511</v>
      </c>
      <c r="F47" s="166">
        <v>135.22900000000001</v>
      </c>
      <c r="G47" s="166">
        <v>138.18100000000001</v>
      </c>
      <c r="H47" s="166">
        <v>135.88800000000001</v>
      </c>
      <c r="I47" s="166">
        <v>125.319</v>
      </c>
      <c r="J47" s="166">
        <v>121.211</v>
      </c>
      <c r="K47" s="166">
        <v>113.30200000000001</v>
      </c>
      <c r="L47" s="166">
        <v>89.798000000000002</v>
      </c>
      <c r="M47" s="166">
        <v>88.710999999999999</v>
      </c>
      <c r="N47" s="166">
        <v>683.79300000000001</v>
      </c>
      <c r="O47" s="166">
        <v>1222.134</v>
      </c>
    </row>
    <row r="48" spans="1:15" ht="15" customHeight="1">
      <c r="A48" s="169" t="s">
        <v>358</v>
      </c>
      <c r="B48" s="155">
        <v>826.50599999999997</v>
      </c>
      <c r="C48" s="155">
        <v>480.18099999999998</v>
      </c>
      <c r="D48" s="155">
        <v>243.774</v>
      </c>
      <c r="E48" s="155">
        <v>208.541</v>
      </c>
      <c r="F48" s="155">
        <v>190.453</v>
      </c>
      <c r="G48" s="155">
        <v>184.16300000000001</v>
      </c>
      <c r="H48" s="155">
        <v>181.42</v>
      </c>
      <c r="I48" s="155">
        <v>171.59399999999999</v>
      </c>
      <c r="J48" s="155">
        <v>167.30699999999999</v>
      </c>
      <c r="K48" s="155">
        <v>159.76400000000001</v>
      </c>
      <c r="L48" s="155">
        <v>137.94499999999999</v>
      </c>
      <c r="M48" s="155">
        <v>144.98500000000001</v>
      </c>
      <c r="N48" s="155">
        <v>1008.351</v>
      </c>
      <c r="O48" s="155">
        <v>1789.9459999999999</v>
      </c>
    </row>
    <row r="49" spans="1:19" ht="36" customHeight="1">
      <c r="A49" s="172" t="s">
        <v>421</v>
      </c>
      <c r="B49" s="168">
        <v>4579.375</v>
      </c>
      <c r="C49" s="168">
        <v>4320.4719999999998</v>
      </c>
      <c r="D49" s="168">
        <v>4242.9560000000001</v>
      </c>
      <c r="E49" s="168">
        <v>4403.1530000000002</v>
      </c>
      <c r="F49" s="168">
        <v>4596.9830000000002</v>
      </c>
      <c r="G49" s="168">
        <v>4824.2820000000002</v>
      </c>
      <c r="H49" s="168">
        <v>5079.585</v>
      </c>
      <c r="I49" s="168">
        <v>5337.241</v>
      </c>
      <c r="J49" s="168">
        <v>5623.0230000000001</v>
      </c>
      <c r="K49" s="168">
        <v>5920.2309999999998</v>
      </c>
      <c r="L49" s="168">
        <v>6230.7169999999996</v>
      </c>
      <c r="M49" s="168">
        <v>6593.1970000000001</v>
      </c>
      <c r="N49" s="168">
        <v>23146.958999999999</v>
      </c>
      <c r="O49" s="168">
        <v>52851.368000000002</v>
      </c>
    </row>
    <row r="50" spans="1:19" ht="28.5" customHeight="1">
      <c r="A50" s="149" t="s">
        <v>420</v>
      </c>
      <c r="B50" s="160"/>
      <c r="C50" s="160"/>
      <c r="D50" s="160"/>
      <c r="E50" s="159"/>
      <c r="F50" s="159"/>
      <c r="G50" s="159"/>
      <c r="H50" s="159"/>
      <c r="I50" s="159"/>
      <c r="J50" s="159"/>
      <c r="K50" s="158"/>
      <c r="M50" s="164"/>
      <c r="R50" s="171"/>
      <c r="S50" s="171"/>
    </row>
    <row r="51" spans="1:19" ht="15" customHeight="1">
      <c r="A51" s="146" t="s">
        <v>402</v>
      </c>
      <c r="B51" s="155">
        <v>-227.45400000000001</v>
      </c>
      <c r="C51" s="155">
        <v>-182.386</v>
      </c>
      <c r="D51" s="155">
        <v>-184.53100000000001</v>
      </c>
      <c r="E51" s="155">
        <v>-210.928</v>
      </c>
      <c r="F51" s="155">
        <v>-218.36</v>
      </c>
      <c r="G51" s="155">
        <v>-237.74299999999999</v>
      </c>
      <c r="H51" s="155">
        <v>-258.17099999999999</v>
      </c>
      <c r="I51" s="155">
        <v>-279.68400000000003</v>
      </c>
      <c r="J51" s="155">
        <v>-302.738</v>
      </c>
      <c r="K51" s="155">
        <v>-328.49099999999999</v>
      </c>
      <c r="L51" s="155">
        <v>-357.15199999999999</v>
      </c>
      <c r="M51" s="155">
        <v>-390.851</v>
      </c>
      <c r="N51" s="155">
        <v>-1109.7329999999999</v>
      </c>
      <c r="O51" s="155">
        <v>-2768.6489999999999</v>
      </c>
      <c r="Q51" s="164"/>
      <c r="R51" s="164"/>
      <c r="S51" s="164"/>
    </row>
    <row r="52" spans="1:19" ht="15" customHeight="1">
      <c r="A52" s="146" t="s">
        <v>419</v>
      </c>
      <c r="B52" s="155"/>
      <c r="C52" s="155"/>
      <c r="D52" s="155"/>
      <c r="E52" s="155"/>
      <c r="F52" s="155"/>
      <c r="G52" s="155"/>
      <c r="H52" s="155"/>
      <c r="I52" s="155"/>
      <c r="J52" s="155"/>
      <c r="K52" s="155"/>
      <c r="L52" s="155"/>
      <c r="M52" s="155"/>
      <c r="N52" s="155"/>
      <c r="O52" s="155"/>
      <c r="Q52" s="164"/>
    </row>
    <row r="53" spans="1:19" ht="15" customHeight="1">
      <c r="A53" s="165" t="s">
        <v>418</v>
      </c>
      <c r="B53" s="155">
        <v>-52.603999999999999</v>
      </c>
      <c r="C53" s="155">
        <v>-54.18</v>
      </c>
      <c r="D53" s="155">
        <v>-56.465000000000003</v>
      </c>
      <c r="E53" s="155">
        <v>-59.377000000000002</v>
      </c>
      <c r="F53" s="155">
        <v>-61.981999999999999</v>
      </c>
      <c r="G53" s="155">
        <v>-64.382000000000005</v>
      </c>
      <c r="H53" s="155">
        <v>-66.710999999999999</v>
      </c>
      <c r="I53" s="155">
        <v>-69.02</v>
      </c>
      <c r="J53" s="155">
        <v>-71.364000000000004</v>
      </c>
      <c r="K53" s="155">
        <v>-73.715999999999994</v>
      </c>
      <c r="L53" s="155">
        <v>-76.108000000000004</v>
      </c>
      <c r="M53" s="155">
        <v>-78.558000000000007</v>
      </c>
      <c r="N53" s="155">
        <v>-308.91699999999997</v>
      </c>
      <c r="O53" s="155">
        <v>-677.68299999999999</v>
      </c>
      <c r="Q53" s="164"/>
    </row>
    <row r="54" spans="1:19" ht="15" customHeight="1">
      <c r="A54" s="165" t="s">
        <v>417</v>
      </c>
      <c r="B54" s="155">
        <v>-26.009</v>
      </c>
      <c r="C54" s="155">
        <v>-27.917000000000002</v>
      </c>
      <c r="D54" s="155">
        <v>-24.114999999999998</v>
      </c>
      <c r="E54" s="155">
        <v>-25.114000000000001</v>
      </c>
      <c r="F54" s="155">
        <v>-25.959</v>
      </c>
      <c r="G54" s="155">
        <v>-26.725999999999999</v>
      </c>
      <c r="H54" s="155">
        <v>-27.460999999999999</v>
      </c>
      <c r="I54" s="155">
        <v>-28.181000000000001</v>
      </c>
      <c r="J54" s="155">
        <v>-28.925000000000001</v>
      </c>
      <c r="K54" s="155">
        <v>-29.687000000000001</v>
      </c>
      <c r="L54" s="155">
        <v>-30.466000000000001</v>
      </c>
      <c r="M54" s="155">
        <v>-31.280999999999999</v>
      </c>
      <c r="N54" s="155">
        <v>-129.375</v>
      </c>
      <c r="O54" s="155">
        <v>-277.91500000000002</v>
      </c>
      <c r="Q54" s="164"/>
    </row>
    <row r="55" spans="1:19" ht="15" customHeight="1">
      <c r="A55" s="165" t="s">
        <v>416</v>
      </c>
      <c r="B55" s="166">
        <v>-20.829000000000001</v>
      </c>
      <c r="C55" s="166">
        <v>-21.898</v>
      </c>
      <c r="D55" s="166">
        <v>-22.811</v>
      </c>
      <c r="E55" s="166">
        <v>-23.641999999999999</v>
      </c>
      <c r="F55" s="166">
        <v>-24.460999999999999</v>
      </c>
      <c r="G55" s="166">
        <v>-25.282</v>
      </c>
      <c r="H55" s="166">
        <v>-26.11</v>
      </c>
      <c r="I55" s="166">
        <v>-26.952999999999999</v>
      </c>
      <c r="J55" s="166">
        <v>-27.814</v>
      </c>
      <c r="K55" s="166">
        <v>-28.698</v>
      </c>
      <c r="L55" s="166">
        <v>-29.605</v>
      </c>
      <c r="M55" s="166">
        <v>-30.538</v>
      </c>
      <c r="N55" s="166">
        <v>-122.306</v>
      </c>
      <c r="O55" s="166">
        <v>-265.91399999999999</v>
      </c>
      <c r="Q55" s="164"/>
    </row>
    <row r="56" spans="1:19" ht="15" customHeight="1">
      <c r="A56" s="170" t="s">
        <v>358</v>
      </c>
      <c r="B56" s="155">
        <v>-99.441999999999993</v>
      </c>
      <c r="C56" s="155">
        <v>-103.995</v>
      </c>
      <c r="D56" s="155">
        <v>-103.39100000000001</v>
      </c>
      <c r="E56" s="155">
        <v>-108.133</v>
      </c>
      <c r="F56" s="155">
        <v>-112.402</v>
      </c>
      <c r="G56" s="155">
        <v>-116.39</v>
      </c>
      <c r="H56" s="155">
        <v>-120.282</v>
      </c>
      <c r="I56" s="155">
        <v>-124.154</v>
      </c>
      <c r="J56" s="155">
        <v>-128.10300000000001</v>
      </c>
      <c r="K56" s="155">
        <v>-132.101</v>
      </c>
      <c r="L56" s="155">
        <v>-136.179</v>
      </c>
      <c r="M56" s="155">
        <v>-140.37700000000001</v>
      </c>
      <c r="N56" s="155">
        <v>-560.59799999999996</v>
      </c>
      <c r="O56" s="155">
        <v>-1221.5119999999999</v>
      </c>
      <c r="Q56" s="164"/>
    </row>
    <row r="57" spans="1:19" ht="27.75" customHeight="1">
      <c r="A57" s="146" t="s">
        <v>415</v>
      </c>
      <c r="B57" s="155">
        <v>-24.387</v>
      </c>
      <c r="C57" s="155">
        <v>-17.936</v>
      </c>
      <c r="D57" s="155">
        <v>-18.138999999999999</v>
      </c>
      <c r="E57" s="155">
        <v>-17.433</v>
      </c>
      <c r="F57" s="155">
        <v>-17.02</v>
      </c>
      <c r="G57" s="155">
        <v>-17.18</v>
      </c>
      <c r="H57" s="155">
        <v>-17.155000000000001</v>
      </c>
      <c r="I57" s="155">
        <v>-18.213000000000001</v>
      </c>
      <c r="J57" s="155">
        <v>-19.193999999999999</v>
      </c>
      <c r="K57" s="155">
        <v>-19.143000000000001</v>
      </c>
      <c r="L57" s="155">
        <v>-19.489000000000001</v>
      </c>
      <c r="M57" s="155">
        <v>-19.713999999999999</v>
      </c>
      <c r="N57" s="155">
        <v>-86.927000000000007</v>
      </c>
      <c r="O57" s="155">
        <v>-182.68</v>
      </c>
      <c r="Q57" s="164"/>
    </row>
    <row r="58" spans="1:19" ht="15" customHeight="1">
      <c r="A58" s="146" t="s">
        <v>414</v>
      </c>
      <c r="B58" s="155">
        <v>-9.609</v>
      </c>
      <c r="C58" s="155">
        <v>-10.032999999999999</v>
      </c>
      <c r="D58" s="155">
        <v>-10.872999999999999</v>
      </c>
      <c r="E58" s="155">
        <v>-11.599</v>
      </c>
      <c r="F58" s="155">
        <v>-12.151</v>
      </c>
      <c r="G58" s="155">
        <v>-12.728</v>
      </c>
      <c r="H58" s="155">
        <v>-13.332000000000001</v>
      </c>
      <c r="I58" s="155">
        <v>-13.965999999999999</v>
      </c>
      <c r="J58" s="155">
        <v>-14.629</v>
      </c>
      <c r="K58" s="155">
        <v>-15.323</v>
      </c>
      <c r="L58" s="155">
        <v>-16.050999999999998</v>
      </c>
      <c r="M58" s="155">
        <v>-16.812999999999999</v>
      </c>
      <c r="N58" s="155">
        <v>-60.683</v>
      </c>
      <c r="O58" s="155">
        <v>-137.465</v>
      </c>
      <c r="Q58" s="164"/>
    </row>
    <row r="59" spans="1:19" ht="15" customHeight="1">
      <c r="A59" s="146" t="s">
        <v>413</v>
      </c>
      <c r="B59" s="155">
        <v>-5.8360000000000003</v>
      </c>
      <c r="C59" s="155">
        <v>-6.3</v>
      </c>
      <c r="D59" s="155">
        <v>0</v>
      </c>
      <c r="E59" s="155">
        <v>0</v>
      </c>
      <c r="F59" s="155">
        <v>0</v>
      </c>
      <c r="G59" s="155">
        <v>0</v>
      </c>
      <c r="H59" s="155">
        <v>0</v>
      </c>
      <c r="I59" s="155">
        <v>0</v>
      </c>
      <c r="J59" s="155">
        <v>0</v>
      </c>
      <c r="K59" s="155">
        <v>0</v>
      </c>
      <c r="L59" s="155">
        <v>0</v>
      </c>
      <c r="M59" s="155">
        <v>0</v>
      </c>
      <c r="N59" s="155">
        <v>0</v>
      </c>
      <c r="O59" s="155">
        <v>0</v>
      </c>
      <c r="Q59" s="164"/>
    </row>
    <row r="60" spans="1:19" ht="15" customHeight="1">
      <c r="A60" s="146" t="s">
        <v>412</v>
      </c>
      <c r="B60" s="166">
        <v>-138.072</v>
      </c>
      <c r="C60" s="166">
        <v>-30.010999999999999</v>
      </c>
      <c r="D60" s="166">
        <v>-29.411000000000001</v>
      </c>
      <c r="E60" s="166">
        <v>-31.965</v>
      </c>
      <c r="F60" s="166">
        <v>-31.834</v>
      </c>
      <c r="G60" s="166">
        <v>-39.933</v>
      </c>
      <c r="H60" s="166">
        <v>-40.533000000000001</v>
      </c>
      <c r="I60" s="166">
        <v>-33.012999999999998</v>
      </c>
      <c r="J60" s="166">
        <v>-38.601999999999997</v>
      </c>
      <c r="K60" s="166">
        <v>-39.317</v>
      </c>
      <c r="L60" s="166">
        <v>-26.370999999999999</v>
      </c>
      <c r="M60" s="166">
        <v>-26.42</v>
      </c>
      <c r="N60" s="166">
        <v>-173.67599999999999</v>
      </c>
      <c r="O60" s="166">
        <v>-337.399</v>
      </c>
      <c r="Q60" s="164"/>
    </row>
    <row r="61" spans="1:19" ht="15" customHeight="1">
      <c r="A61" s="169" t="s">
        <v>358</v>
      </c>
      <c r="B61" s="155">
        <v>-504.8</v>
      </c>
      <c r="C61" s="155">
        <v>-350.661</v>
      </c>
      <c r="D61" s="155">
        <v>-346.34500000000003</v>
      </c>
      <c r="E61" s="155">
        <v>-380.05799999999999</v>
      </c>
      <c r="F61" s="155">
        <v>-391.767</v>
      </c>
      <c r="G61" s="155">
        <v>-423.97399999999999</v>
      </c>
      <c r="H61" s="155">
        <v>-449.47300000000001</v>
      </c>
      <c r="I61" s="155">
        <v>-469.03</v>
      </c>
      <c r="J61" s="155">
        <v>-503.26600000000002</v>
      </c>
      <c r="K61" s="155">
        <v>-534.375</v>
      </c>
      <c r="L61" s="155">
        <v>-555.24199999999996</v>
      </c>
      <c r="M61" s="155">
        <v>-594.17499999999995</v>
      </c>
      <c r="N61" s="155">
        <v>-1991.617</v>
      </c>
      <c r="O61" s="155">
        <v>-4647.7049999999999</v>
      </c>
      <c r="Q61" s="164"/>
      <c r="R61" s="164"/>
      <c r="S61" s="164"/>
    </row>
    <row r="62" spans="1:19" ht="33" customHeight="1">
      <c r="A62" s="163" t="s">
        <v>411</v>
      </c>
      <c r="B62" s="168">
        <v>4074.5749999999998</v>
      </c>
      <c r="C62" s="168">
        <v>3969.8110000000001</v>
      </c>
      <c r="D62" s="168">
        <v>3896.6109999999999</v>
      </c>
      <c r="E62" s="168">
        <v>4023.0949999999998</v>
      </c>
      <c r="F62" s="168">
        <v>4205.2160000000003</v>
      </c>
      <c r="G62" s="168">
        <v>4400.308</v>
      </c>
      <c r="H62" s="168">
        <v>4630.1120000000001</v>
      </c>
      <c r="I62" s="168">
        <v>4868.2110000000002</v>
      </c>
      <c r="J62" s="168">
        <v>5119.7569999999996</v>
      </c>
      <c r="K62" s="168">
        <v>5385.8559999999998</v>
      </c>
      <c r="L62" s="168">
        <v>5675.4750000000004</v>
      </c>
      <c r="M62" s="168">
        <v>5999.0219999999999</v>
      </c>
      <c r="N62" s="168">
        <v>21155.342000000001</v>
      </c>
      <c r="O62" s="168">
        <v>48203.663</v>
      </c>
    </row>
    <row r="63" spans="1:19" ht="15" customHeight="1">
      <c r="A63" s="165"/>
      <c r="B63" s="155"/>
      <c r="C63" s="155"/>
      <c r="D63" s="155"/>
      <c r="E63" s="155"/>
      <c r="F63" s="155"/>
      <c r="G63" s="155"/>
      <c r="H63" s="155"/>
      <c r="I63" s="155"/>
      <c r="J63" s="155"/>
      <c r="K63" s="155"/>
      <c r="L63" s="155"/>
      <c r="M63" s="155"/>
      <c r="N63" s="155"/>
      <c r="O63" s="155"/>
    </row>
    <row r="64" spans="1:19" ht="15" customHeight="1">
      <c r="A64" s="149" t="s">
        <v>410</v>
      </c>
      <c r="B64" s="167"/>
      <c r="C64" s="155"/>
      <c r="D64" s="155"/>
      <c r="E64" s="155"/>
      <c r="F64" s="155"/>
      <c r="G64" s="155"/>
      <c r="H64" s="155"/>
      <c r="I64" s="155"/>
      <c r="J64" s="155"/>
      <c r="K64" s="155"/>
      <c r="L64" s="155"/>
      <c r="M64" s="155"/>
      <c r="N64" s="155"/>
      <c r="O64" s="155"/>
    </row>
    <row r="65" spans="1:15" ht="15" customHeight="1">
      <c r="A65" s="146" t="s">
        <v>402</v>
      </c>
      <c r="B65" s="155">
        <v>37.753999999999998</v>
      </c>
      <c r="C65" s="155">
        <v>6.6470000000000002</v>
      </c>
      <c r="D65" s="155">
        <v>-44.401000000000003</v>
      </c>
      <c r="E65" s="155">
        <v>0</v>
      </c>
      <c r="F65" s="155">
        <v>0</v>
      </c>
      <c r="G65" s="155">
        <v>0</v>
      </c>
      <c r="H65" s="155">
        <v>77.908000000000001</v>
      </c>
      <c r="I65" s="155">
        <v>-77.908000000000001</v>
      </c>
      <c r="J65" s="155">
        <v>0</v>
      </c>
      <c r="K65" s="155">
        <v>0</v>
      </c>
      <c r="L65" s="155">
        <v>0</v>
      </c>
      <c r="M65" s="155">
        <v>107.005</v>
      </c>
      <c r="N65" s="155" t="s">
        <v>80</v>
      </c>
      <c r="O65" s="155" t="s">
        <v>80</v>
      </c>
    </row>
    <row r="66" spans="1:15" ht="15" customHeight="1">
      <c r="A66" s="146" t="s">
        <v>409</v>
      </c>
      <c r="B66" s="155">
        <v>4.4690000000000003</v>
      </c>
      <c r="C66" s="155">
        <v>0.44600000000000001</v>
      </c>
      <c r="D66" s="155">
        <v>-4.915</v>
      </c>
      <c r="E66" s="155">
        <v>0</v>
      </c>
      <c r="F66" s="155">
        <v>0</v>
      </c>
      <c r="G66" s="155">
        <v>0</v>
      </c>
      <c r="H66" s="155">
        <v>5.3609999999999998</v>
      </c>
      <c r="I66" s="155">
        <v>-5.3609999999999998</v>
      </c>
      <c r="J66" s="155">
        <v>0</v>
      </c>
      <c r="K66" s="155">
        <v>0</v>
      </c>
      <c r="L66" s="155">
        <v>0</v>
      </c>
      <c r="M66" s="155">
        <v>6.0949999999999998</v>
      </c>
      <c r="N66" s="155" t="s">
        <v>80</v>
      </c>
      <c r="O66" s="155" t="s">
        <v>80</v>
      </c>
    </row>
    <row r="67" spans="1:15" ht="15" customHeight="1">
      <c r="A67" s="146" t="s">
        <v>408</v>
      </c>
      <c r="B67" s="155">
        <v>5.0999999999999996</v>
      </c>
      <c r="C67" s="155">
        <v>0.2</v>
      </c>
      <c r="D67" s="155">
        <v>-5.3</v>
      </c>
      <c r="E67" s="155">
        <v>0</v>
      </c>
      <c r="F67" s="155">
        <v>0</v>
      </c>
      <c r="G67" s="155">
        <v>0</v>
      </c>
      <c r="H67" s="155">
        <v>6</v>
      </c>
      <c r="I67" s="155">
        <v>-6</v>
      </c>
      <c r="J67" s="155">
        <v>0</v>
      </c>
      <c r="K67" s="155">
        <v>0</v>
      </c>
      <c r="L67" s="155">
        <v>0</v>
      </c>
      <c r="M67" s="155">
        <v>7</v>
      </c>
      <c r="N67" s="155" t="s">
        <v>80</v>
      </c>
      <c r="O67" s="155" t="s">
        <v>80</v>
      </c>
    </row>
    <row r="68" spans="1:15" ht="15" customHeight="1">
      <c r="A68" s="146" t="s">
        <v>407</v>
      </c>
      <c r="B68" s="155">
        <v>10.574999999999999</v>
      </c>
      <c r="C68" s="155">
        <v>2.59</v>
      </c>
      <c r="D68" s="155">
        <v>-13.323</v>
      </c>
      <c r="E68" s="155">
        <v>0</v>
      </c>
      <c r="F68" s="155">
        <v>0</v>
      </c>
      <c r="G68" s="155">
        <v>0</v>
      </c>
      <c r="H68" s="155">
        <v>18.044</v>
      </c>
      <c r="I68" s="155">
        <v>-18.044</v>
      </c>
      <c r="J68" s="155">
        <v>0</v>
      </c>
      <c r="K68" s="155">
        <v>0</v>
      </c>
      <c r="L68" s="155">
        <v>0</v>
      </c>
      <c r="M68" s="155">
        <v>21.439</v>
      </c>
      <c r="N68" s="155" t="s">
        <v>80</v>
      </c>
      <c r="O68" s="155" t="s">
        <v>80</v>
      </c>
    </row>
    <row r="69" spans="1:15" ht="15" customHeight="1">
      <c r="A69" s="146" t="s">
        <v>406</v>
      </c>
      <c r="B69" s="166">
        <v>0.66700000000000004</v>
      </c>
      <c r="C69" s="166">
        <v>3.5000000000000003E-2</v>
      </c>
      <c r="D69" s="166">
        <v>-0.68</v>
      </c>
      <c r="E69" s="166">
        <v>0</v>
      </c>
      <c r="F69" s="166">
        <v>0</v>
      </c>
      <c r="G69" s="166">
        <v>0</v>
      </c>
      <c r="H69" s="166">
        <v>0.77200000000000002</v>
      </c>
      <c r="I69" s="166">
        <v>-0.77200000000000002</v>
      </c>
      <c r="J69" s="166">
        <v>0</v>
      </c>
      <c r="K69" s="166">
        <v>0</v>
      </c>
      <c r="L69" s="166">
        <v>0</v>
      </c>
      <c r="M69" s="166">
        <v>0.84599999999999997</v>
      </c>
      <c r="N69" s="166" t="s">
        <v>80</v>
      </c>
      <c r="O69" s="166" t="s">
        <v>80</v>
      </c>
    </row>
    <row r="70" spans="1:15" ht="15" customHeight="1">
      <c r="A70" s="165" t="s">
        <v>405</v>
      </c>
      <c r="B70" s="164">
        <v>58.564999999999998</v>
      </c>
      <c r="C70" s="164">
        <v>9.9179999999999993</v>
      </c>
      <c r="D70" s="164">
        <v>-68.619</v>
      </c>
      <c r="E70" s="164">
        <v>0</v>
      </c>
      <c r="F70" s="164">
        <v>0</v>
      </c>
      <c r="G70" s="164">
        <v>0</v>
      </c>
      <c r="H70" s="164">
        <v>108.08499999999999</v>
      </c>
      <c r="I70" s="164">
        <v>-108.08499999999999</v>
      </c>
      <c r="J70" s="164">
        <v>0</v>
      </c>
      <c r="K70" s="164">
        <v>0</v>
      </c>
      <c r="L70" s="164">
        <v>0</v>
      </c>
      <c r="M70" s="164">
        <v>142.38499999999999</v>
      </c>
      <c r="N70" s="155" t="s">
        <v>80</v>
      </c>
      <c r="O70" s="155" t="s">
        <v>80</v>
      </c>
    </row>
    <row r="71" spans="1:15" ht="33.75" customHeight="1">
      <c r="A71" s="163" t="s">
        <v>404</v>
      </c>
      <c r="B71" s="155">
        <v>4133.1400000000003</v>
      </c>
      <c r="C71" s="155">
        <v>3979.7289999999998</v>
      </c>
      <c r="D71" s="155">
        <v>3827.9920000000002</v>
      </c>
      <c r="E71" s="155">
        <v>4023.0949999999998</v>
      </c>
      <c r="F71" s="155">
        <v>4205.2160000000003</v>
      </c>
      <c r="G71" s="155">
        <v>4400.308</v>
      </c>
      <c r="H71" s="155">
        <v>4738.1970000000001</v>
      </c>
      <c r="I71" s="155">
        <v>4760.1260000000002</v>
      </c>
      <c r="J71" s="155">
        <v>5119.7569999999996</v>
      </c>
      <c r="K71" s="155">
        <v>5385.8559999999998</v>
      </c>
      <c r="L71" s="155">
        <v>5675.4750000000004</v>
      </c>
      <c r="M71" s="155">
        <v>6141.4070000000002</v>
      </c>
      <c r="N71" s="155">
        <v>21194.808000000001</v>
      </c>
      <c r="O71" s="155">
        <v>48277.428999999996</v>
      </c>
    </row>
    <row r="72" spans="1:15" ht="28.5" customHeight="1">
      <c r="A72" s="162" t="s">
        <v>361</v>
      </c>
      <c r="B72" s="160"/>
      <c r="C72" s="161"/>
      <c r="D72" s="160"/>
      <c r="E72" s="159"/>
      <c r="F72" s="159"/>
      <c r="G72" s="159"/>
      <c r="H72" s="159"/>
      <c r="I72" s="159"/>
      <c r="J72" s="159"/>
      <c r="K72" s="158"/>
    </row>
    <row r="73" spans="1:15" ht="15" customHeight="1">
      <c r="A73" s="149" t="s">
        <v>403</v>
      </c>
      <c r="B73" s="160"/>
      <c r="C73" s="160"/>
      <c r="D73" s="160"/>
      <c r="E73" s="159"/>
      <c r="F73" s="159"/>
      <c r="G73" s="159"/>
      <c r="H73" s="159"/>
      <c r="I73" s="159"/>
      <c r="J73" s="159"/>
      <c r="K73" s="158"/>
    </row>
    <row r="74" spans="1:15" ht="15" customHeight="1">
      <c r="A74" s="146" t="s">
        <v>402</v>
      </c>
      <c r="B74" s="155">
        <v>709.44100000000003</v>
      </c>
      <c r="C74" s="155">
        <v>818.90700000000004</v>
      </c>
      <c r="D74" s="155">
        <v>871.96699999999998</v>
      </c>
      <c r="E74" s="155">
        <v>917.24599999999998</v>
      </c>
      <c r="F74" s="155">
        <v>982.60500000000002</v>
      </c>
      <c r="G74" s="155">
        <v>1052.316</v>
      </c>
      <c r="H74" s="155">
        <v>1123.8530000000001</v>
      </c>
      <c r="I74" s="155">
        <v>1200.5999999999999</v>
      </c>
      <c r="J74" s="155">
        <v>1283.94</v>
      </c>
      <c r="K74" s="155">
        <v>1373.405</v>
      </c>
      <c r="L74" s="155">
        <v>1470.732</v>
      </c>
      <c r="M74" s="155">
        <v>1589.9739999999999</v>
      </c>
      <c r="N74" s="155">
        <v>4947.9870000000001</v>
      </c>
      <c r="O74" s="155">
        <v>11866.638000000001</v>
      </c>
    </row>
    <row r="75" spans="1:15" ht="15" customHeight="1">
      <c r="A75" s="157" t="s">
        <v>401</v>
      </c>
      <c r="B75" s="156">
        <v>1404.1569999999999</v>
      </c>
      <c r="C75" s="156">
        <v>1518.529</v>
      </c>
      <c r="D75" s="156">
        <v>1529.9860000000001</v>
      </c>
      <c r="E75" s="156">
        <v>1581.0830000000001</v>
      </c>
      <c r="F75" s="156">
        <v>1663.829</v>
      </c>
      <c r="G75" s="156">
        <v>1774.7639999999999</v>
      </c>
      <c r="H75" s="156">
        <v>1888.2429999999999</v>
      </c>
      <c r="I75" s="156">
        <v>2009.7360000000001</v>
      </c>
      <c r="J75" s="156">
        <v>2140.5259999999998</v>
      </c>
      <c r="K75" s="156">
        <v>2278.866</v>
      </c>
      <c r="L75" s="156">
        <v>2430.8049999999998</v>
      </c>
      <c r="M75" s="156">
        <v>2604.8760000000002</v>
      </c>
      <c r="N75" s="156">
        <v>8437.9050000000007</v>
      </c>
      <c r="O75" s="156">
        <v>19902.714</v>
      </c>
    </row>
    <row r="76" spans="1:15" ht="15" customHeight="1">
      <c r="A76" s="146"/>
      <c r="C76" s="155"/>
      <c r="D76" s="155"/>
      <c r="E76" s="155"/>
      <c r="F76" s="155"/>
      <c r="G76" s="155"/>
      <c r="H76" s="155"/>
      <c r="I76" s="155"/>
      <c r="J76" s="155"/>
      <c r="K76" s="155"/>
      <c r="L76" s="155"/>
      <c r="M76" s="155"/>
      <c r="N76" s="155"/>
      <c r="O76" s="155"/>
    </row>
    <row r="77" spans="1:15" ht="15" customHeight="1">
      <c r="A77" s="154" t="s">
        <v>191</v>
      </c>
      <c r="B77" s="154"/>
      <c r="C77" s="154"/>
      <c r="D77" s="154"/>
      <c r="E77" s="154"/>
      <c r="F77" s="154"/>
      <c r="G77" s="154"/>
      <c r="H77" s="154"/>
      <c r="I77" s="154"/>
      <c r="J77" s="154"/>
      <c r="K77" s="154"/>
      <c r="L77" s="154"/>
      <c r="M77" s="154"/>
      <c r="N77" s="154"/>
      <c r="O77" s="154"/>
    </row>
    <row r="78" spans="1:15" ht="15" customHeight="1">
      <c r="A78" s="149"/>
      <c r="B78" s="149"/>
      <c r="C78" s="149"/>
      <c r="D78" s="149"/>
    </row>
    <row r="79" spans="1:15" ht="15" customHeight="1">
      <c r="A79" s="154" t="s">
        <v>400</v>
      </c>
      <c r="B79" s="154"/>
      <c r="C79" s="154"/>
      <c r="D79" s="154"/>
      <c r="E79" s="154"/>
      <c r="F79" s="154"/>
      <c r="G79" s="154"/>
      <c r="H79" s="154"/>
      <c r="I79" s="154"/>
      <c r="J79" s="154"/>
      <c r="K79" s="154"/>
      <c r="L79" s="154"/>
      <c r="M79" s="154"/>
      <c r="N79" s="154"/>
      <c r="O79" s="154"/>
    </row>
    <row r="81" spans="1:17" ht="15" customHeight="1">
      <c r="A81" s="154" t="s">
        <v>399</v>
      </c>
      <c r="B81" s="154"/>
      <c r="C81" s="154"/>
      <c r="D81" s="154"/>
      <c r="E81" s="154"/>
      <c r="F81" s="154"/>
      <c r="G81" s="154"/>
      <c r="H81" s="154"/>
      <c r="I81" s="154"/>
      <c r="J81" s="154"/>
      <c r="K81" s="154"/>
      <c r="L81" s="154"/>
      <c r="M81" s="154"/>
      <c r="N81" s="154"/>
      <c r="O81" s="154"/>
    </row>
    <row r="83" spans="1:17" ht="15" customHeight="1">
      <c r="A83" s="145" t="s">
        <v>398</v>
      </c>
      <c r="B83" s="145"/>
      <c r="C83" s="145"/>
      <c r="D83" s="145"/>
      <c r="E83" s="145"/>
      <c r="F83" s="145"/>
      <c r="G83" s="145"/>
      <c r="H83" s="145"/>
      <c r="I83" s="145"/>
      <c r="J83" s="145"/>
      <c r="K83" s="145"/>
      <c r="L83" s="145"/>
      <c r="M83" s="145"/>
      <c r="N83" s="145"/>
      <c r="O83" s="145"/>
      <c r="P83" s="142"/>
      <c r="Q83" s="142"/>
    </row>
    <row r="84" spans="1:17" ht="15" customHeight="1">
      <c r="A84" s="145"/>
      <c r="B84" s="145"/>
      <c r="C84" s="145"/>
      <c r="D84" s="145"/>
      <c r="E84" s="145"/>
      <c r="F84" s="145"/>
      <c r="G84" s="145"/>
      <c r="H84" s="145"/>
      <c r="I84" s="145"/>
      <c r="J84" s="145"/>
      <c r="K84" s="145"/>
      <c r="L84" s="145"/>
      <c r="M84" s="145"/>
      <c r="N84" s="145"/>
      <c r="O84" s="145"/>
      <c r="P84" s="142"/>
      <c r="Q84" s="142"/>
    </row>
    <row r="86" spans="1:17" ht="15" customHeight="1">
      <c r="A86" s="154" t="s">
        <v>397</v>
      </c>
      <c r="B86" s="154"/>
      <c r="C86" s="154"/>
      <c r="D86" s="154"/>
      <c r="E86" s="154"/>
      <c r="F86" s="154"/>
      <c r="G86" s="154"/>
      <c r="H86" s="154"/>
      <c r="I86" s="154"/>
      <c r="J86" s="154"/>
      <c r="K86" s="154"/>
      <c r="L86" s="154"/>
      <c r="M86" s="154"/>
      <c r="N86" s="154"/>
      <c r="O86" s="154"/>
      <c r="P86" s="144"/>
      <c r="Q86" s="144"/>
    </row>
    <row r="87" spans="1:17" ht="15" customHeight="1">
      <c r="A87" s="153"/>
      <c r="B87" s="150"/>
      <c r="C87" s="150"/>
      <c r="D87" s="150"/>
      <c r="E87" s="150"/>
      <c r="F87" s="150"/>
      <c r="G87" s="150"/>
      <c r="H87" s="150"/>
      <c r="I87" s="150"/>
      <c r="J87" s="150"/>
      <c r="K87" s="150"/>
      <c r="L87" s="150"/>
      <c r="M87" s="150"/>
      <c r="N87" s="150"/>
      <c r="O87" s="150"/>
      <c r="P87" s="150"/>
      <c r="Q87" s="150"/>
    </row>
    <row r="88" spans="1:17" ht="15" customHeight="1">
      <c r="A88" s="145" t="s">
        <v>396</v>
      </c>
      <c r="B88" s="145"/>
      <c r="C88" s="145"/>
      <c r="D88" s="145"/>
      <c r="E88" s="145"/>
      <c r="F88" s="145"/>
      <c r="G88" s="145"/>
      <c r="H88" s="145"/>
      <c r="I88" s="145"/>
      <c r="J88" s="145"/>
      <c r="K88" s="145"/>
      <c r="L88" s="145"/>
      <c r="M88" s="145"/>
      <c r="N88" s="145"/>
      <c r="O88" s="145"/>
      <c r="P88" s="144"/>
      <c r="Q88" s="144"/>
    </row>
    <row r="89" spans="1:17" ht="15" customHeight="1">
      <c r="A89" s="145"/>
      <c r="B89" s="145"/>
      <c r="C89" s="145"/>
      <c r="D89" s="145"/>
      <c r="E89" s="145"/>
      <c r="F89" s="145"/>
      <c r="G89" s="145"/>
      <c r="H89" s="145"/>
      <c r="I89" s="145"/>
      <c r="J89" s="145"/>
      <c r="K89" s="145"/>
      <c r="L89" s="145"/>
      <c r="M89" s="145"/>
      <c r="N89" s="145"/>
      <c r="O89" s="145"/>
      <c r="P89" s="144"/>
      <c r="Q89" s="144"/>
    </row>
    <row r="90" spans="1:17" ht="15" customHeight="1">
      <c r="A90" s="142"/>
      <c r="B90" s="152"/>
      <c r="C90" s="152"/>
      <c r="D90" s="152"/>
      <c r="E90" s="152"/>
      <c r="F90" s="152"/>
      <c r="G90" s="152"/>
      <c r="H90" s="152"/>
      <c r="I90" s="152"/>
      <c r="J90" s="152"/>
      <c r="K90" s="152"/>
      <c r="L90" s="152"/>
      <c r="M90" s="152"/>
      <c r="N90" s="152"/>
      <c r="O90" s="152"/>
      <c r="P90" s="152"/>
      <c r="Q90" s="152"/>
    </row>
    <row r="91" spans="1:17" ht="15" customHeight="1">
      <c r="A91" s="147" t="s">
        <v>395</v>
      </c>
      <c r="B91" s="147"/>
      <c r="C91" s="147"/>
      <c r="D91" s="147"/>
      <c r="E91" s="147"/>
      <c r="F91" s="147"/>
      <c r="G91" s="147"/>
      <c r="H91" s="147"/>
      <c r="I91" s="147"/>
      <c r="J91" s="147"/>
      <c r="K91" s="147"/>
      <c r="L91" s="147"/>
      <c r="M91" s="147"/>
      <c r="N91" s="147"/>
      <c r="O91" s="147"/>
      <c r="P91" s="144"/>
      <c r="Q91" s="144"/>
    </row>
    <row r="92" spans="1:17" ht="15" customHeight="1">
      <c r="A92" s="149"/>
      <c r="B92" s="146"/>
      <c r="C92" s="146"/>
      <c r="D92" s="146"/>
      <c r="E92" s="146"/>
      <c r="F92" s="146"/>
      <c r="G92" s="146"/>
      <c r="H92" s="146"/>
      <c r="I92" s="146"/>
      <c r="J92" s="146"/>
      <c r="K92" s="146"/>
      <c r="L92" s="146"/>
      <c r="M92" s="146"/>
      <c r="N92" s="146"/>
      <c r="O92" s="144"/>
      <c r="P92" s="151"/>
      <c r="Q92" s="151"/>
    </row>
    <row r="93" spans="1:17" ht="15" customHeight="1">
      <c r="A93" s="147" t="s">
        <v>394</v>
      </c>
      <c r="B93" s="147"/>
      <c r="C93" s="147"/>
      <c r="D93" s="147"/>
      <c r="E93" s="147"/>
      <c r="F93" s="147"/>
      <c r="G93" s="147"/>
      <c r="H93" s="147"/>
      <c r="I93" s="147"/>
      <c r="J93" s="147"/>
      <c r="K93" s="147"/>
      <c r="L93" s="147"/>
      <c r="M93" s="147"/>
      <c r="N93" s="147"/>
      <c r="O93" s="147"/>
      <c r="P93" s="144"/>
      <c r="Q93" s="144"/>
    </row>
    <row r="94" spans="1:17" ht="15" customHeight="1">
      <c r="A94" s="149"/>
      <c r="B94" s="146"/>
      <c r="C94" s="146"/>
      <c r="D94" s="146"/>
      <c r="E94" s="146"/>
      <c r="F94" s="146"/>
      <c r="G94" s="146"/>
      <c r="H94" s="146"/>
      <c r="I94" s="146"/>
      <c r="J94" s="146"/>
      <c r="K94" s="146"/>
      <c r="L94" s="146"/>
      <c r="M94" s="146"/>
      <c r="N94" s="146"/>
      <c r="O94" s="144"/>
      <c r="P94" s="150"/>
      <c r="Q94" s="150"/>
    </row>
    <row r="95" spans="1:17" ht="15" customHeight="1">
      <c r="A95" s="147" t="s">
        <v>393</v>
      </c>
      <c r="B95" s="147"/>
      <c r="C95" s="147"/>
      <c r="D95" s="147"/>
      <c r="E95" s="147"/>
      <c r="F95" s="147"/>
      <c r="G95" s="147"/>
      <c r="H95" s="147"/>
      <c r="I95" s="147"/>
      <c r="J95" s="147"/>
      <c r="K95" s="147"/>
      <c r="L95" s="147"/>
      <c r="M95" s="147"/>
      <c r="N95" s="147"/>
      <c r="O95" s="147"/>
      <c r="P95" s="144"/>
      <c r="Q95" s="144"/>
    </row>
    <row r="96" spans="1:17" ht="15" customHeight="1">
      <c r="A96" s="149"/>
      <c r="B96" s="146"/>
      <c r="C96" s="146"/>
      <c r="D96" s="146"/>
      <c r="E96" s="146"/>
      <c r="F96" s="146"/>
      <c r="G96" s="146"/>
      <c r="H96" s="146"/>
      <c r="I96" s="146"/>
      <c r="J96" s="146"/>
      <c r="K96" s="146"/>
      <c r="L96" s="146"/>
      <c r="M96" s="146"/>
      <c r="N96" s="146"/>
      <c r="O96" s="144"/>
      <c r="P96" s="148"/>
      <c r="Q96" s="148"/>
    </row>
    <row r="97" spans="1:17" ht="15" customHeight="1">
      <c r="A97" s="147" t="s">
        <v>392</v>
      </c>
      <c r="B97" s="147"/>
      <c r="C97" s="147"/>
      <c r="D97" s="147"/>
      <c r="E97" s="147"/>
      <c r="F97" s="147"/>
      <c r="G97" s="147"/>
      <c r="H97" s="147"/>
      <c r="I97" s="147"/>
      <c r="J97" s="147"/>
      <c r="K97" s="147"/>
      <c r="L97" s="147"/>
      <c r="M97" s="147"/>
      <c r="N97" s="147"/>
      <c r="O97" s="147"/>
      <c r="P97" s="144"/>
      <c r="Q97" s="144"/>
    </row>
    <row r="98" spans="1:17" ht="15" customHeight="1">
      <c r="A98" s="146"/>
      <c r="B98" s="146"/>
      <c r="C98" s="146"/>
      <c r="D98" s="146"/>
      <c r="E98" s="146"/>
      <c r="F98" s="146"/>
      <c r="G98" s="146"/>
      <c r="H98" s="146"/>
      <c r="I98" s="146"/>
      <c r="J98" s="146"/>
      <c r="K98" s="146"/>
      <c r="L98" s="146"/>
      <c r="M98" s="146"/>
      <c r="N98" s="146"/>
      <c r="O98" s="141"/>
      <c r="P98" s="141"/>
      <c r="Q98" s="141"/>
    </row>
    <row r="99" spans="1:17" ht="15" customHeight="1">
      <c r="A99" s="147" t="s">
        <v>391</v>
      </c>
      <c r="B99" s="147"/>
      <c r="C99" s="147"/>
      <c r="D99" s="147"/>
      <c r="E99" s="147"/>
      <c r="F99" s="147"/>
      <c r="G99" s="147"/>
      <c r="H99" s="147"/>
      <c r="I99" s="147"/>
      <c r="J99" s="147"/>
      <c r="K99" s="147"/>
      <c r="L99" s="147"/>
      <c r="M99" s="147"/>
      <c r="N99" s="147"/>
      <c r="O99" s="147"/>
      <c r="P99" s="144"/>
      <c r="Q99" s="144"/>
    </row>
    <row r="100" spans="1:17" ht="15" customHeight="1">
      <c r="A100" s="146"/>
      <c r="B100" s="146"/>
      <c r="C100" s="146"/>
      <c r="D100" s="146"/>
      <c r="E100" s="146"/>
      <c r="F100" s="146"/>
      <c r="G100" s="146"/>
      <c r="H100" s="146"/>
      <c r="I100" s="146"/>
      <c r="J100" s="146"/>
      <c r="K100" s="146"/>
      <c r="L100" s="146"/>
      <c r="M100" s="146"/>
      <c r="N100" s="146"/>
      <c r="O100" s="141"/>
      <c r="P100" s="144"/>
      <c r="Q100" s="144"/>
    </row>
    <row r="101" spans="1:17" ht="15" customHeight="1">
      <c r="A101" s="147" t="s">
        <v>390</v>
      </c>
      <c r="B101" s="147"/>
      <c r="C101" s="147"/>
      <c r="D101" s="147"/>
      <c r="E101" s="147"/>
      <c r="F101" s="147"/>
      <c r="G101" s="147"/>
      <c r="H101" s="147"/>
      <c r="I101" s="147"/>
      <c r="J101" s="147"/>
      <c r="K101" s="147"/>
      <c r="L101" s="147"/>
      <c r="M101" s="147"/>
      <c r="N101" s="147"/>
      <c r="O101" s="147"/>
      <c r="P101" s="142"/>
      <c r="Q101" s="142"/>
    </row>
    <row r="102" spans="1:17" ht="15" customHeight="1">
      <c r="A102" s="146"/>
      <c r="B102" s="146"/>
      <c r="C102" s="146"/>
      <c r="D102" s="146"/>
      <c r="E102" s="146"/>
      <c r="F102" s="146"/>
      <c r="G102" s="146"/>
      <c r="H102" s="146"/>
      <c r="I102" s="146"/>
      <c r="J102" s="146"/>
      <c r="K102" s="146"/>
      <c r="L102" s="146"/>
      <c r="M102" s="146"/>
      <c r="N102" s="146"/>
      <c r="O102" s="144"/>
      <c r="P102" s="142"/>
      <c r="Q102" s="142"/>
    </row>
    <row r="103" spans="1:17" ht="15" customHeight="1">
      <c r="A103" s="145" t="s">
        <v>389</v>
      </c>
      <c r="B103" s="145"/>
      <c r="C103" s="145"/>
      <c r="D103" s="145"/>
      <c r="E103" s="145"/>
      <c r="F103" s="145"/>
      <c r="G103" s="145"/>
      <c r="H103" s="145"/>
      <c r="I103" s="145"/>
      <c r="J103" s="145"/>
      <c r="K103" s="145"/>
      <c r="L103" s="145"/>
      <c r="M103" s="145"/>
      <c r="N103" s="145"/>
      <c r="O103" s="145"/>
      <c r="P103" s="141"/>
      <c r="Q103" s="141"/>
    </row>
    <row r="104" spans="1:17" ht="15" customHeight="1">
      <c r="A104" s="145"/>
      <c r="B104" s="145"/>
      <c r="C104" s="145"/>
      <c r="D104" s="145"/>
      <c r="E104" s="145"/>
      <c r="F104" s="145"/>
      <c r="G104" s="145"/>
      <c r="H104" s="145"/>
      <c r="I104" s="145"/>
      <c r="J104" s="145"/>
      <c r="K104" s="145"/>
      <c r="L104" s="145"/>
      <c r="M104" s="145"/>
      <c r="N104" s="145"/>
      <c r="O104" s="145"/>
      <c r="P104" s="144"/>
      <c r="Q104" s="144"/>
    </row>
    <row r="105" spans="1:17" ht="14">
      <c r="A105" s="143"/>
      <c r="B105" s="143"/>
      <c r="C105" s="143"/>
      <c r="D105" s="143"/>
      <c r="E105" s="143"/>
      <c r="F105" s="143"/>
      <c r="G105" s="143"/>
      <c r="H105" s="143"/>
      <c r="I105" s="143"/>
      <c r="J105" s="143"/>
      <c r="K105" s="143"/>
      <c r="L105" s="143"/>
      <c r="M105" s="143"/>
      <c r="N105" s="143"/>
      <c r="O105" s="143"/>
      <c r="P105" s="142"/>
      <c r="Q105" s="142"/>
    </row>
    <row r="106" spans="1:17" ht="15" customHeight="1">
      <c r="A106" s="141"/>
      <c r="B106" s="141"/>
      <c r="C106" s="141"/>
      <c r="D106" s="141"/>
      <c r="E106" s="141"/>
      <c r="F106" s="141"/>
      <c r="G106" s="141"/>
      <c r="H106" s="141"/>
      <c r="I106" s="141"/>
      <c r="J106" s="141"/>
      <c r="K106" s="141"/>
      <c r="L106" s="141"/>
      <c r="M106" s="141"/>
      <c r="N106" s="141"/>
      <c r="O106" s="141"/>
      <c r="P106" s="141"/>
      <c r="Q106" s="141"/>
    </row>
    <row r="107" spans="1:17" ht="15" customHeight="1">
      <c r="A107" s="140" t="s">
        <v>177</v>
      </c>
    </row>
  </sheetData>
  <mergeCells count="15">
    <mergeCell ref="A81:O81"/>
    <mergeCell ref="A83:O84"/>
    <mergeCell ref="A86:O86"/>
    <mergeCell ref="A88:O89"/>
    <mergeCell ref="N7:O7"/>
    <mergeCell ref="A99:O99"/>
    <mergeCell ref="A101:O101"/>
    <mergeCell ref="A103:O105"/>
    <mergeCell ref="A5:O5"/>
    <mergeCell ref="A91:O91"/>
    <mergeCell ref="A93:O93"/>
    <mergeCell ref="A95:O95"/>
    <mergeCell ref="A97:O97"/>
    <mergeCell ref="A77:O77"/>
    <mergeCell ref="A79:O79"/>
  </mergeCells>
  <conditionalFormatting sqref="B45:E45 G45:M45">
    <cfRule type="cellIs" dxfId="1" priority="1" operator="between">
      <formula>0.00000001</formula>
      <formula>0.4999999999</formula>
    </cfRule>
    <cfRule type="cellIs" dxfId="0" priority="2" operator="between">
      <formula>-0.4999999</formula>
      <formula>-0.00000001</formula>
    </cfRule>
  </conditionalFormatting>
  <hyperlinks>
    <hyperlink ref="A107" location="Contents!A1" display="Back to Table of Contents" xr:uid="{B908CC94-DDBB-45E3-86D2-37CC55E4C083}"/>
    <hyperlink ref="A2" r:id="rId1" xr:uid="{916AD7F7-B7AF-4E71-8F0D-EE44BF2CA0B2}"/>
  </hyperlinks>
  <pageMargins left="0.5" right="0.5" top="0.25" bottom="0.25" header="0" footer="0"/>
  <pageSetup scale="46"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6CE6-65F4-4F32-BC14-0C213820BC10}">
  <sheetPr>
    <tabColor rgb="FFC00000"/>
  </sheetPr>
  <dimension ref="A1:FU137"/>
  <sheetViews>
    <sheetView topLeftCell="A8" zoomScaleNormal="100" workbookViewId="0">
      <selection activeCell="A10" sqref="A10:E10"/>
    </sheetView>
  </sheetViews>
  <sheetFormatPr defaultColWidth="8.81640625" defaultRowHeight="14"/>
  <cols>
    <col min="1" max="1" width="11.81640625" style="8" customWidth="1"/>
    <col min="2" max="6" width="12.1796875" style="9" customWidth="1"/>
    <col min="7" max="7" width="13.453125" style="9" bestFit="1" customWidth="1"/>
    <col min="8" max="10" width="12.1796875" style="9" customWidth="1"/>
    <col min="11" max="11" width="1.81640625" style="9" customWidth="1"/>
    <col min="12" max="12" width="12.1796875" style="9" customWidth="1"/>
    <col min="13" max="13" width="11.1796875" style="9" customWidth="1"/>
    <col min="14" max="14" width="12.1796875" style="9" customWidth="1"/>
    <col min="15" max="15" width="1.81640625" style="9" customWidth="1"/>
    <col min="16" max="16" width="15.81640625" style="9" customWidth="1"/>
    <col min="17" max="17" width="11.453125" style="9" customWidth="1"/>
    <col min="18" max="105" width="8.81640625" style="9" customWidth="1"/>
    <col min="106" max="16384" width="8.81640625" style="9"/>
  </cols>
  <sheetData>
    <row r="1" spans="1:17" ht="15" customHeight="1">
      <c r="A1" s="8" t="s">
        <v>133</v>
      </c>
    </row>
    <row r="2" spans="1:17" ht="15" customHeight="1">
      <c r="A2" s="114" t="s">
        <v>134</v>
      </c>
    </row>
    <row r="3" spans="1:17" ht="15" customHeight="1">
      <c r="A3" s="115"/>
      <c r="B3" s="115"/>
      <c r="C3" s="115"/>
      <c r="D3" s="115"/>
      <c r="E3" s="115"/>
      <c r="F3" s="115"/>
      <c r="G3" s="115"/>
      <c r="H3" s="115"/>
      <c r="I3" s="115"/>
      <c r="J3" s="115"/>
      <c r="K3" s="115"/>
      <c r="L3" s="115"/>
      <c r="M3" s="115"/>
    </row>
    <row r="4" spans="1:17" ht="15" customHeight="1"/>
    <row r="5" spans="1:17" ht="15" customHeight="1">
      <c r="A5" s="116" t="s">
        <v>365</v>
      </c>
      <c r="B5" s="116"/>
      <c r="C5" s="116"/>
      <c r="D5" s="116"/>
      <c r="E5" s="116"/>
      <c r="F5" s="116"/>
      <c r="G5" s="116"/>
      <c r="H5" s="116"/>
      <c r="I5" s="116"/>
      <c r="J5" s="116"/>
      <c r="K5" s="116"/>
      <c r="L5" s="116"/>
      <c r="M5" s="116"/>
      <c r="N5" s="116"/>
      <c r="O5" s="116"/>
      <c r="P5" s="116"/>
      <c r="Q5" s="116"/>
    </row>
    <row r="6" spans="1:17" ht="15" customHeight="1">
      <c r="A6" s="117" t="s">
        <v>276</v>
      </c>
      <c r="B6" s="12"/>
      <c r="C6" s="12"/>
      <c r="D6" s="12"/>
      <c r="E6" s="12"/>
      <c r="F6" s="12"/>
      <c r="G6" s="12"/>
      <c r="H6" s="12"/>
      <c r="I6" s="12"/>
      <c r="J6" s="12"/>
      <c r="K6" s="12"/>
      <c r="L6" s="12"/>
      <c r="M6" s="12"/>
      <c r="N6" s="12"/>
      <c r="O6" s="12"/>
      <c r="P6" s="12"/>
      <c r="Q6" s="12"/>
    </row>
    <row r="7" spans="1:17" ht="15" customHeight="1"/>
    <row r="8" spans="1:17" ht="28" customHeight="1">
      <c r="C8" s="83" t="s">
        <v>366</v>
      </c>
      <c r="D8" s="118"/>
      <c r="E8" s="118"/>
      <c r="F8" s="118"/>
      <c r="G8" s="118"/>
      <c r="H8" s="118"/>
      <c r="I8" s="118"/>
      <c r="J8" s="118"/>
      <c r="K8"/>
      <c r="L8" s="26"/>
      <c r="M8" s="26"/>
    </row>
    <row r="9" spans="1:17" ht="28" customHeight="1">
      <c r="C9" s="119" t="s">
        <v>367</v>
      </c>
      <c r="D9" s="120"/>
      <c r="E9" s="120"/>
      <c r="F9" s="120"/>
      <c r="G9" s="120"/>
      <c r="H9" s="120"/>
      <c r="L9" s="26"/>
      <c r="M9" s="26"/>
      <c r="P9" s="83" t="s">
        <v>361</v>
      </c>
      <c r="Q9" s="83"/>
    </row>
    <row r="10" spans="1:17" ht="59.25" customHeight="1">
      <c r="A10" s="121" t="s">
        <v>345</v>
      </c>
      <c r="B10" s="122" t="s">
        <v>368</v>
      </c>
      <c r="C10" s="122" t="s">
        <v>369</v>
      </c>
      <c r="D10" s="122" t="s">
        <v>370</v>
      </c>
      <c r="E10" s="122" t="s">
        <v>371</v>
      </c>
      <c r="F10" s="122" t="s">
        <v>372</v>
      </c>
      <c r="G10" s="122" t="s">
        <v>373</v>
      </c>
      <c r="H10" s="122" t="s">
        <v>374</v>
      </c>
      <c r="I10" s="122" t="s">
        <v>375</v>
      </c>
      <c r="J10" s="122" t="s">
        <v>376</v>
      </c>
      <c r="K10" s="122"/>
      <c r="L10" s="122" t="s">
        <v>377</v>
      </c>
      <c r="M10" s="122" t="s">
        <v>378</v>
      </c>
      <c r="N10" s="122" t="s">
        <v>379</v>
      </c>
      <c r="O10" s="123"/>
      <c r="P10" s="122" t="s">
        <v>380</v>
      </c>
      <c r="Q10" s="122" t="s">
        <v>381</v>
      </c>
    </row>
    <row r="11" spans="1:17" ht="15" customHeight="1">
      <c r="A11" s="124">
        <v>2023</v>
      </c>
      <c r="B11" s="125">
        <v>18.350000000000001</v>
      </c>
      <c r="C11" s="125">
        <v>5.125</v>
      </c>
      <c r="D11" s="125">
        <v>3.121</v>
      </c>
      <c r="E11" s="125">
        <v>2.6659999999999999</v>
      </c>
      <c r="F11" s="125">
        <v>4.2009999999999996</v>
      </c>
      <c r="G11" s="125">
        <v>6.5229999999999997</v>
      </c>
      <c r="H11" s="125">
        <v>21.635999999999999</v>
      </c>
      <c r="I11" s="125">
        <v>2.5249999999999999</v>
      </c>
      <c r="J11" s="125">
        <v>24.161999999999999</v>
      </c>
      <c r="K11" s="125"/>
      <c r="L11" s="125">
        <v>-3.286</v>
      </c>
      <c r="M11" s="125">
        <v>-5.8120000000000003</v>
      </c>
      <c r="N11" s="125">
        <v>98.188999999999993</v>
      </c>
      <c r="O11" s="126"/>
      <c r="P11" s="126">
        <v>-0.69499999999999995</v>
      </c>
      <c r="Q11" s="126">
        <v>26.238</v>
      </c>
    </row>
    <row r="12" spans="1:17" ht="15" customHeight="1">
      <c r="A12" s="124">
        <v>2024</v>
      </c>
      <c r="B12" s="125">
        <v>17.777999999999999</v>
      </c>
      <c r="C12" s="125">
        <v>5.343</v>
      </c>
      <c r="D12" s="125">
        <v>3.198</v>
      </c>
      <c r="E12" s="125">
        <v>2.4129999999999998</v>
      </c>
      <c r="F12" s="125">
        <v>3.3220000000000001</v>
      </c>
      <c r="G12" s="125">
        <v>6.5510000000000002</v>
      </c>
      <c r="H12" s="125">
        <v>20.827000000000002</v>
      </c>
      <c r="I12" s="125">
        <v>2.7269999999999999</v>
      </c>
      <c r="J12" s="125">
        <v>23.553999999999998</v>
      </c>
      <c r="K12" s="125"/>
      <c r="L12" s="125">
        <v>-3.048</v>
      </c>
      <c r="M12" s="125">
        <v>-5.7750000000000004</v>
      </c>
      <c r="N12" s="125">
        <v>100.175</v>
      </c>
      <c r="O12" s="126"/>
      <c r="P12" s="126">
        <v>-0.67700000000000005</v>
      </c>
      <c r="Q12" s="126">
        <v>27.265999999999998</v>
      </c>
    </row>
    <row r="13" spans="1:17" ht="15" customHeight="1">
      <c r="A13" s="124">
        <v>2025</v>
      </c>
      <c r="B13" s="125">
        <v>17.387</v>
      </c>
      <c r="C13" s="125">
        <v>5.43</v>
      </c>
      <c r="D13" s="125">
        <v>3.206</v>
      </c>
      <c r="E13" s="125">
        <v>2.3199999999999998</v>
      </c>
      <c r="F13" s="125">
        <v>3.101</v>
      </c>
      <c r="G13" s="125">
        <v>6.4059999999999997</v>
      </c>
      <c r="H13" s="125">
        <v>20.463000000000001</v>
      </c>
      <c r="I13" s="125">
        <v>2.6869999999999998</v>
      </c>
      <c r="J13" s="125">
        <v>23.15</v>
      </c>
      <c r="K13" s="125"/>
      <c r="L13" s="125">
        <v>-3.0760000000000001</v>
      </c>
      <c r="M13" s="125">
        <v>-5.7629999999999999</v>
      </c>
      <c r="N13" s="125">
        <v>101.571</v>
      </c>
      <c r="O13" s="126"/>
      <c r="P13" s="126">
        <v>-0.73699999999999999</v>
      </c>
      <c r="Q13" s="126">
        <v>28.61</v>
      </c>
    </row>
    <row r="14" spans="1:17" ht="15" customHeight="1">
      <c r="A14" s="124">
        <v>2026</v>
      </c>
      <c r="B14" s="125">
        <v>17.763000000000002</v>
      </c>
      <c r="C14" s="125">
        <v>5.492</v>
      </c>
      <c r="D14" s="125">
        <v>3.2829999999999999</v>
      </c>
      <c r="E14" s="125">
        <v>2.2759999999999998</v>
      </c>
      <c r="F14" s="125">
        <v>2.9980000000000002</v>
      </c>
      <c r="G14" s="125">
        <v>6.2469999999999999</v>
      </c>
      <c r="H14" s="125">
        <v>20.297000000000001</v>
      </c>
      <c r="I14" s="125">
        <v>2.7650000000000001</v>
      </c>
      <c r="J14" s="125">
        <v>23.062000000000001</v>
      </c>
      <c r="K14" s="125"/>
      <c r="L14" s="125">
        <v>-2.5339999999999998</v>
      </c>
      <c r="M14" s="125">
        <v>-5.2990000000000004</v>
      </c>
      <c r="N14" s="125">
        <v>102.685</v>
      </c>
      <c r="O14" s="126"/>
      <c r="P14" s="126">
        <v>-0.73</v>
      </c>
      <c r="Q14" s="126">
        <v>29.931999999999999</v>
      </c>
    </row>
    <row r="15" spans="1:17" ht="15" customHeight="1">
      <c r="A15" s="124">
        <v>2027</v>
      </c>
      <c r="B15" s="125">
        <v>18.105</v>
      </c>
      <c r="C15" s="125">
        <v>5.5410000000000004</v>
      </c>
      <c r="D15" s="125">
        <v>3.367</v>
      </c>
      <c r="E15" s="125">
        <v>2.3119999999999998</v>
      </c>
      <c r="F15" s="125">
        <v>2.8610000000000002</v>
      </c>
      <c r="G15" s="125">
        <v>6.1470000000000002</v>
      </c>
      <c r="H15" s="125">
        <v>20.228999999999999</v>
      </c>
      <c r="I15" s="125">
        <v>2.883</v>
      </c>
      <c r="J15" s="125">
        <v>23.111999999999998</v>
      </c>
      <c r="K15" s="125"/>
      <c r="L15" s="125">
        <v>-2.1240000000000001</v>
      </c>
      <c r="M15" s="125">
        <v>-5.0069999999999997</v>
      </c>
      <c r="N15" s="125">
        <v>103.685</v>
      </c>
      <c r="O15" s="126"/>
      <c r="P15" s="126">
        <v>-0.76100000000000001</v>
      </c>
      <c r="Q15" s="126">
        <v>31.251000000000001</v>
      </c>
    </row>
    <row r="16" spans="1:17" ht="15" customHeight="1">
      <c r="A16" s="124">
        <v>2028</v>
      </c>
      <c r="B16" s="125">
        <v>18.199000000000002</v>
      </c>
      <c r="C16" s="125">
        <v>5.6130000000000004</v>
      </c>
      <c r="D16" s="125">
        <v>3.4550000000000001</v>
      </c>
      <c r="E16" s="125">
        <v>2.35</v>
      </c>
      <c r="F16" s="125">
        <v>2.8180000000000001</v>
      </c>
      <c r="G16" s="125">
        <v>6.0430000000000001</v>
      </c>
      <c r="H16" s="125">
        <v>20.279</v>
      </c>
      <c r="I16" s="125">
        <v>3.0369999999999999</v>
      </c>
      <c r="J16" s="125">
        <v>23.315999999999999</v>
      </c>
      <c r="K16" s="125"/>
      <c r="L16" s="125">
        <v>-2.081</v>
      </c>
      <c r="M16" s="125">
        <v>-5.1180000000000003</v>
      </c>
      <c r="N16" s="125">
        <v>105.38500000000001</v>
      </c>
      <c r="O16" s="126"/>
      <c r="P16" s="126">
        <v>-0.79400000000000004</v>
      </c>
      <c r="Q16" s="126">
        <v>32.524999999999999</v>
      </c>
    </row>
    <row r="17" spans="1:17" ht="15" customHeight="1">
      <c r="A17" s="124">
        <v>2029</v>
      </c>
      <c r="B17" s="125">
        <v>18.167000000000002</v>
      </c>
      <c r="C17" s="125">
        <v>5.69</v>
      </c>
      <c r="D17" s="125">
        <v>3.5510000000000002</v>
      </c>
      <c r="E17" s="125">
        <v>2.3929999999999998</v>
      </c>
      <c r="F17" s="125">
        <v>2.766</v>
      </c>
      <c r="G17" s="125">
        <v>5.9560000000000004</v>
      </c>
      <c r="H17" s="125">
        <v>20.356000000000002</v>
      </c>
      <c r="I17" s="125">
        <v>3.149</v>
      </c>
      <c r="J17" s="125">
        <v>23.504999999999999</v>
      </c>
      <c r="K17" s="125"/>
      <c r="L17" s="125">
        <v>-2.19</v>
      </c>
      <c r="M17" s="125">
        <v>-5.3380000000000001</v>
      </c>
      <c r="N17" s="125">
        <v>106.614</v>
      </c>
      <c r="O17" s="126"/>
      <c r="P17" s="126">
        <v>-0.82699999999999996</v>
      </c>
      <c r="Q17" s="126">
        <v>33.811</v>
      </c>
    </row>
    <row r="18" spans="1:17" ht="15" customHeight="1">
      <c r="A18" s="124">
        <v>2030</v>
      </c>
      <c r="B18" s="125">
        <v>18.125</v>
      </c>
      <c r="C18" s="125">
        <v>5.7729999999999997</v>
      </c>
      <c r="D18" s="125">
        <v>3.6549999999999998</v>
      </c>
      <c r="E18" s="125">
        <v>2.4380000000000002</v>
      </c>
      <c r="F18" s="125">
        <v>2.7080000000000002</v>
      </c>
      <c r="G18" s="125">
        <v>5.8650000000000002</v>
      </c>
      <c r="H18" s="125">
        <v>20.437999999999999</v>
      </c>
      <c r="I18" s="125">
        <v>3.246</v>
      </c>
      <c r="J18" s="125">
        <v>23.684999999999999</v>
      </c>
      <c r="K18" s="125"/>
      <c r="L18" s="125">
        <v>-2.3130000000000002</v>
      </c>
      <c r="M18" s="125">
        <v>-5.56</v>
      </c>
      <c r="N18" s="125">
        <v>108.32899999999999</v>
      </c>
      <c r="O18" s="126"/>
      <c r="P18" s="126">
        <v>-0.86199999999999999</v>
      </c>
      <c r="Q18" s="126">
        <v>35.133000000000003</v>
      </c>
    </row>
    <row r="19" spans="1:17" ht="15" customHeight="1">
      <c r="A19" s="124">
        <v>2031</v>
      </c>
      <c r="B19" s="125">
        <v>18.106999999999999</v>
      </c>
      <c r="C19" s="125">
        <v>5.8579999999999997</v>
      </c>
      <c r="D19" s="125">
        <v>3.7639999999999998</v>
      </c>
      <c r="E19" s="125">
        <v>2.4820000000000002</v>
      </c>
      <c r="F19" s="125">
        <v>2.657</v>
      </c>
      <c r="G19" s="125">
        <v>5.7770000000000001</v>
      </c>
      <c r="H19" s="125">
        <v>20.538</v>
      </c>
      <c r="I19" s="125">
        <v>3.351</v>
      </c>
      <c r="J19" s="125">
        <v>23.888999999999999</v>
      </c>
      <c r="K19" s="125"/>
      <c r="L19" s="125">
        <v>-2.431</v>
      </c>
      <c r="M19" s="125">
        <v>-5.782</v>
      </c>
      <c r="N19" s="125">
        <v>110.2</v>
      </c>
      <c r="O19" s="126"/>
      <c r="P19" s="126">
        <v>-0.9</v>
      </c>
      <c r="Q19" s="126">
        <v>36.488</v>
      </c>
    </row>
    <row r="20" spans="1:17" ht="15" customHeight="1">
      <c r="A20" s="124">
        <v>2032</v>
      </c>
      <c r="B20" s="125">
        <v>18.064</v>
      </c>
      <c r="C20" s="125">
        <v>5.9420000000000002</v>
      </c>
      <c r="D20" s="125">
        <v>3.883</v>
      </c>
      <c r="E20" s="125">
        <v>2.5350000000000001</v>
      </c>
      <c r="F20" s="125">
        <v>2.625</v>
      </c>
      <c r="G20" s="125">
        <v>5.694</v>
      </c>
      <c r="H20" s="125">
        <v>20.68</v>
      </c>
      <c r="I20" s="125">
        <v>3.4710000000000001</v>
      </c>
      <c r="J20" s="125">
        <v>24.151</v>
      </c>
      <c r="K20" s="125"/>
      <c r="L20" s="125">
        <v>-2.6160000000000001</v>
      </c>
      <c r="M20" s="125">
        <v>-6.0869999999999997</v>
      </c>
      <c r="N20" s="125">
        <v>112.301</v>
      </c>
      <c r="O20" s="126"/>
      <c r="P20" s="126">
        <v>-0.94299999999999995</v>
      </c>
      <c r="Q20" s="126">
        <v>37.874000000000002</v>
      </c>
    </row>
    <row r="21" spans="1:17" ht="15" customHeight="1">
      <c r="A21" s="124">
        <v>2033</v>
      </c>
      <c r="B21" s="125">
        <v>18.077000000000002</v>
      </c>
      <c r="C21" s="125">
        <v>6.02</v>
      </c>
      <c r="D21" s="125">
        <v>4.0469999999999997</v>
      </c>
      <c r="E21" s="125">
        <v>2.5830000000000002</v>
      </c>
      <c r="F21" s="125">
        <v>2.6190000000000002</v>
      </c>
      <c r="G21" s="125">
        <v>5.617</v>
      </c>
      <c r="H21" s="125">
        <v>20.885999999999999</v>
      </c>
      <c r="I21" s="125">
        <v>3.5630000000000002</v>
      </c>
      <c r="J21" s="125">
        <v>24.449000000000002</v>
      </c>
      <c r="K21" s="125"/>
      <c r="L21" s="125">
        <v>-2.8090000000000002</v>
      </c>
      <c r="M21" s="125">
        <v>-6.3719999999999999</v>
      </c>
      <c r="N21" s="125">
        <v>114.999</v>
      </c>
      <c r="O21" s="126"/>
      <c r="P21" s="126">
        <v>-0.995</v>
      </c>
      <c r="Q21" s="126">
        <v>39.287999999999997</v>
      </c>
    </row>
    <row r="22" spans="1:17" ht="15" customHeight="1">
      <c r="A22" s="124">
        <v>2034</v>
      </c>
      <c r="B22" s="125">
        <v>18.111999999999998</v>
      </c>
      <c r="C22" s="125">
        <v>6.0789999999999997</v>
      </c>
      <c r="D22" s="125">
        <v>4.1760000000000002</v>
      </c>
      <c r="E22" s="125">
        <v>2.6190000000000002</v>
      </c>
      <c r="F22" s="125">
        <v>2.59</v>
      </c>
      <c r="G22" s="125">
        <v>5.5410000000000004</v>
      </c>
      <c r="H22" s="125">
        <v>21.004999999999999</v>
      </c>
      <c r="I22" s="125">
        <v>3.6659999999999999</v>
      </c>
      <c r="J22" s="125">
        <v>24.670999999999999</v>
      </c>
      <c r="K22" s="125"/>
      <c r="L22" s="125">
        <v>-2.8919999999999999</v>
      </c>
      <c r="M22" s="125">
        <v>-6.5579999999999998</v>
      </c>
      <c r="N22" s="125">
        <v>117.47199999999999</v>
      </c>
      <c r="O22" s="126"/>
      <c r="P22" s="126">
        <v>-1.04</v>
      </c>
      <c r="Q22" s="126">
        <v>40.731999999999999</v>
      </c>
    </row>
    <row r="23" spans="1:17" ht="15" customHeight="1">
      <c r="A23" s="124">
        <v>2035</v>
      </c>
      <c r="B23" s="125">
        <v>18.169</v>
      </c>
      <c r="C23" s="125">
        <v>6.0970000000000004</v>
      </c>
      <c r="D23" s="125">
        <v>4.2969999999999997</v>
      </c>
      <c r="E23" s="125">
        <v>2.6579999999999999</v>
      </c>
      <c r="F23" s="125">
        <v>2.5630000000000002</v>
      </c>
      <c r="G23" s="125">
        <v>5.4859999999999998</v>
      </c>
      <c r="H23" s="125">
        <v>21.099</v>
      </c>
      <c r="I23" s="125">
        <v>3.7610000000000001</v>
      </c>
      <c r="J23" s="125">
        <v>24.861000000000001</v>
      </c>
      <c r="K23" s="125"/>
      <c r="L23" s="125">
        <v>-2.93</v>
      </c>
      <c r="M23" s="125">
        <v>-6.6909999999999998</v>
      </c>
      <c r="N23" s="125">
        <v>120.02200000000001</v>
      </c>
      <c r="O23" s="126"/>
      <c r="P23" s="126">
        <v>-1.0720000000000001</v>
      </c>
      <c r="Q23" s="126">
        <v>42.218000000000004</v>
      </c>
    </row>
    <row r="24" spans="1:17" ht="15" customHeight="1">
      <c r="A24" s="124">
        <v>2036</v>
      </c>
      <c r="B24" s="125">
        <v>18.219000000000001</v>
      </c>
      <c r="C24" s="125">
        <v>6.1260000000000003</v>
      </c>
      <c r="D24" s="125">
        <v>4.41</v>
      </c>
      <c r="E24" s="125">
        <v>2.6960000000000002</v>
      </c>
      <c r="F24" s="125">
        <v>2.5350000000000001</v>
      </c>
      <c r="G24" s="125">
        <v>5.45</v>
      </c>
      <c r="H24" s="125">
        <v>21.218</v>
      </c>
      <c r="I24" s="125">
        <v>3.8620000000000001</v>
      </c>
      <c r="J24" s="125">
        <v>25.08</v>
      </c>
      <c r="K24" s="125"/>
      <c r="L24" s="125">
        <v>-2.9990000000000001</v>
      </c>
      <c r="M24" s="125">
        <v>-6.86</v>
      </c>
      <c r="N24" s="125">
        <v>122.65600000000001</v>
      </c>
      <c r="O24" s="126"/>
      <c r="P24" s="126">
        <v>-1.1160000000000001</v>
      </c>
      <c r="Q24" s="126">
        <v>43.758000000000003</v>
      </c>
    </row>
    <row r="25" spans="1:17" ht="15" customHeight="1">
      <c r="A25" s="124">
        <v>2037</v>
      </c>
      <c r="B25" s="125">
        <v>18.285</v>
      </c>
      <c r="C25" s="125">
        <v>6.14</v>
      </c>
      <c r="D25" s="125">
        <v>4.5279999999999996</v>
      </c>
      <c r="E25" s="125">
        <v>2.734</v>
      </c>
      <c r="F25" s="125">
        <v>2.5089999999999999</v>
      </c>
      <c r="G25" s="125">
        <v>5.4329999999999998</v>
      </c>
      <c r="H25" s="125">
        <v>21.341999999999999</v>
      </c>
      <c r="I25" s="125">
        <v>3.9710000000000001</v>
      </c>
      <c r="J25" s="125">
        <v>25.312999999999999</v>
      </c>
      <c r="K25" s="125"/>
      <c r="L25" s="125">
        <v>-3.0579999999999998</v>
      </c>
      <c r="M25" s="125">
        <v>-7.0289999999999999</v>
      </c>
      <c r="N25" s="125">
        <v>125.358</v>
      </c>
      <c r="O25" s="126"/>
      <c r="P25" s="126">
        <v>-1.1559999999999999</v>
      </c>
      <c r="Q25" s="126">
        <v>45.357999999999997</v>
      </c>
    </row>
    <row r="26" spans="1:17" ht="15" customHeight="1">
      <c r="A26" s="124">
        <v>2038</v>
      </c>
      <c r="B26" s="125">
        <v>18.334</v>
      </c>
      <c r="C26" s="125">
        <v>6.1269999999999998</v>
      </c>
      <c r="D26" s="125">
        <v>4.6349999999999998</v>
      </c>
      <c r="E26" s="125">
        <v>2.77</v>
      </c>
      <c r="F26" s="125">
        <v>2.4820000000000002</v>
      </c>
      <c r="G26" s="125">
        <v>5.4329999999999998</v>
      </c>
      <c r="H26" s="125">
        <v>21.448</v>
      </c>
      <c r="I26" s="125">
        <v>4.0810000000000004</v>
      </c>
      <c r="J26" s="125">
        <v>25.529</v>
      </c>
      <c r="K26" s="125"/>
      <c r="L26" s="125">
        <v>-3.1139999999999999</v>
      </c>
      <c r="M26" s="125">
        <v>-7.1959999999999997</v>
      </c>
      <c r="N26" s="125">
        <v>128.126</v>
      </c>
      <c r="O26" s="126"/>
      <c r="P26" s="126">
        <v>-1.194</v>
      </c>
      <c r="Q26" s="126">
        <v>47.018999999999998</v>
      </c>
    </row>
    <row r="27" spans="1:17" ht="15" customHeight="1">
      <c r="A27" s="124">
        <v>2039</v>
      </c>
      <c r="B27" s="125">
        <v>18.385999999999999</v>
      </c>
      <c r="C27" s="125">
        <v>6.133</v>
      </c>
      <c r="D27" s="125">
        <v>4.734</v>
      </c>
      <c r="E27" s="125">
        <v>2.8050000000000002</v>
      </c>
      <c r="F27" s="125">
        <v>2.4550000000000001</v>
      </c>
      <c r="G27" s="125">
        <v>5.4329999999999998</v>
      </c>
      <c r="H27" s="125">
        <v>21.559000000000001</v>
      </c>
      <c r="I27" s="125">
        <v>4.1929999999999996</v>
      </c>
      <c r="J27" s="125">
        <v>25.751999999999999</v>
      </c>
      <c r="K27" s="125"/>
      <c r="L27" s="125">
        <v>-3.173</v>
      </c>
      <c r="M27" s="125">
        <v>-7.3659999999999997</v>
      </c>
      <c r="N27" s="125">
        <v>130.98099999999999</v>
      </c>
      <c r="O27" s="126"/>
      <c r="P27" s="126">
        <v>-1.23</v>
      </c>
      <c r="Q27" s="126">
        <v>48.734999999999999</v>
      </c>
    </row>
    <row r="28" spans="1:17" ht="15" customHeight="1">
      <c r="A28" s="124">
        <v>2040</v>
      </c>
      <c r="B28" s="125">
        <v>18.417999999999999</v>
      </c>
      <c r="C28" s="125">
        <v>6.1459999999999999</v>
      </c>
      <c r="D28" s="125">
        <v>4.8259999999999996</v>
      </c>
      <c r="E28" s="125">
        <v>2.839</v>
      </c>
      <c r="F28" s="125">
        <v>2.4289999999999998</v>
      </c>
      <c r="G28" s="125">
        <v>5.4329999999999998</v>
      </c>
      <c r="H28" s="125">
        <v>21.672999999999998</v>
      </c>
      <c r="I28" s="125">
        <v>4.3150000000000004</v>
      </c>
      <c r="J28" s="125">
        <v>25.988</v>
      </c>
      <c r="K28" s="125"/>
      <c r="L28" s="125">
        <v>-3.2549999999999999</v>
      </c>
      <c r="M28" s="125">
        <v>-7.57</v>
      </c>
      <c r="N28" s="125">
        <v>133.977</v>
      </c>
      <c r="O28" s="126"/>
      <c r="P28" s="126">
        <v>-1.264</v>
      </c>
      <c r="Q28" s="126">
        <v>50.499000000000002</v>
      </c>
    </row>
    <row r="29" spans="1:17" ht="15" customHeight="1">
      <c r="A29" s="124">
        <v>2041</v>
      </c>
      <c r="B29" s="125">
        <v>18.460999999999999</v>
      </c>
      <c r="C29" s="125">
        <v>6.141</v>
      </c>
      <c r="D29" s="125">
        <v>4.9130000000000003</v>
      </c>
      <c r="E29" s="125">
        <v>2.8690000000000002</v>
      </c>
      <c r="F29" s="125">
        <v>2.403</v>
      </c>
      <c r="G29" s="125">
        <v>5.4329999999999998</v>
      </c>
      <c r="H29" s="125">
        <v>21.759</v>
      </c>
      <c r="I29" s="125">
        <v>4.452</v>
      </c>
      <c r="J29" s="125">
        <v>26.212</v>
      </c>
      <c r="K29" s="125"/>
      <c r="L29" s="125">
        <v>-3.298</v>
      </c>
      <c r="M29" s="125">
        <v>-7.7510000000000003</v>
      </c>
      <c r="N29" s="125">
        <v>137.08500000000001</v>
      </c>
      <c r="O29" s="126"/>
      <c r="P29" s="126">
        <v>-1.2969999999999999</v>
      </c>
      <c r="Q29" s="126">
        <v>52.311</v>
      </c>
    </row>
    <row r="30" spans="1:17" ht="15" customHeight="1">
      <c r="A30" s="124">
        <v>2042</v>
      </c>
      <c r="B30" s="125">
        <v>18.512</v>
      </c>
      <c r="C30" s="125">
        <v>6.1449999999999996</v>
      </c>
      <c r="D30" s="125">
        <v>4.99</v>
      </c>
      <c r="E30" s="125">
        <v>2.899</v>
      </c>
      <c r="F30" s="125">
        <v>2.3769999999999998</v>
      </c>
      <c r="G30" s="125">
        <v>5.4329999999999998</v>
      </c>
      <c r="H30" s="125">
        <v>21.844000000000001</v>
      </c>
      <c r="I30" s="125">
        <v>4.6079999999999997</v>
      </c>
      <c r="J30" s="125">
        <v>26.452000000000002</v>
      </c>
      <c r="K30" s="125"/>
      <c r="L30" s="125">
        <v>-3.3319999999999999</v>
      </c>
      <c r="M30" s="125">
        <v>-7.94</v>
      </c>
      <c r="N30" s="125">
        <v>140.29599999999999</v>
      </c>
      <c r="O30" s="126"/>
      <c r="P30" s="126">
        <v>-1.3260000000000001</v>
      </c>
      <c r="Q30" s="126">
        <v>54.18</v>
      </c>
    </row>
    <row r="31" spans="1:17" ht="15" customHeight="1">
      <c r="A31" s="124">
        <v>2043</v>
      </c>
      <c r="B31" s="125">
        <v>18.565999999999999</v>
      </c>
      <c r="C31" s="125">
        <v>6.1559999999999997</v>
      </c>
      <c r="D31" s="125">
        <v>5.0659999999999998</v>
      </c>
      <c r="E31" s="125">
        <v>2.9260000000000002</v>
      </c>
      <c r="F31" s="125">
        <v>2.351</v>
      </c>
      <c r="G31" s="125">
        <v>5.4329999999999998</v>
      </c>
      <c r="H31" s="125">
        <v>21.931999999999999</v>
      </c>
      <c r="I31" s="125">
        <v>4.7679999999999998</v>
      </c>
      <c r="J31" s="125">
        <v>26.7</v>
      </c>
      <c r="K31" s="125"/>
      <c r="L31" s="125">
        <v>-3.3660000000000001</v>
      </c>
      <c r="M31" s="125">
        <v>-8.1340000000000003</v>
      </c>
      <c r="N31" s="125">
        <v>143.6</v>
      </c>
      <c r="O31" s="126"/>
      <c r="P31" s="126">
        <v>-1.351</v>
      </c>
      <c r="Q31" s="126">
        <v>56.112000000000002</v>
      </c>
    </row>
    <row r="32" spans="1:17" ht="15" customHeight="1">
      <c r="A32" s="124">
        <v>2044</v>
      </c>
      <c r="B32" s="125">
        <v>18.602</v>
      </c>
      <c r="C32" s="125">
        <v>6.1550000000000002</v>
      </c>
      <c r="D32" s="125">
        <v>5.1230000000000002</v>
      </c>
      <c r="E32" s="125">
        <v>2.9540000000000002</v>
      </c>
      <c r="F32" s="125">
        <v>2.3260000000000001</v>
      </c>
      <c r="G32" s="125">
        <v>5.4329999999999998</v>
      </c>
      <c r="H32" s="125">
        <v>21.99</v>
      </c>
      <c r="I32" s="125">
        <v>4.9320000000000004</v>
      </c>
      <c r="J32" s="125">
        <v>26.922000000000001</v>
      </c>
      <c r="K32" s="125"/>
      <c r="L32" s="125">
        <v>-3.3889999999999998</v>
      </c>
      <c r="M32" s="125">
        <v>-8.32</v>
      </c>
      <c r="N32" s="125">
        <v>146.97900000000001</v>
      </c>
      <c r="O32" s="126"/>
      <c r="P32" s="126">
        <v>-1.38</v>
      </c>
      <c r="Q32" s="126">
        <v>58.112000000000002</v>
      </c>
    </row>
    <row r="33" spans="1:17" ht="15" customHeight="1">
      <c r="A33" s="124">
        <v>2045</v>
      </c>
      <c r="B33" s="125">
        <v>18.648</v>
      </c>
      <c r="C33" s="125">
        <v>6.1719999999999997</v>
      </c>
      <c r="D33" s="125">
        <v>5.1820000000000004</v>
      </c>
      <c r="E33" s="125">
        <v>2.976</v>
      </c>
      <c r="F33" s="125">
        <v>2.3010000000000002</v>
      </c>
      <c r="G33" s="125">
        <v>5.4329999999999998</v>
      </c>
      <c r="H33" s="125">
        <v>22.064</v>
      </c>
      <c r="I33" s="125">
        <v>5.1020000000000003</v>
      </c>
      <c r="J33" s="125">
        <v>27.166</v>
      </c>
      <c r="K33" s="125"/>
      <c r="L33" s="125">
        <v>-3.4159999999999999</v>
      </c>
      <c r="M33" s="125">
        <v>-8.5180000000000007</v>
      </c>
      <c r="N33" s="125">
        <v>150.44499999999999</v>
      </c>
      <c r="O33" s="126"/>
      <c r="P33" s="126">
        <v>-1.4059999999999999</v>
      </c>
      <c r="Q33" s="126">
        <v>60.180999999999997</v>
      </c>
    </row>
    <row r="34" spans="1:17" ht="15" customHeight="1">
      <c r="A34" s="124">
        <v>2046</v>
      </c>
      <c r="B34" s="125">
        <v>18.696999999999999</v>
      </c>
      <c r="C34" s="125">
        <v>6.1609999999999996</v>
      </c>
      <c r="D34" s="125">
        <v>5.2370000000000001</v>
      </c>
      <c r="E34" s="125">
        <v>2.9969999999999999</v>
      </c>
      <c r="F34" s="125">
        <v>2.2759999999999998</v>
      </c>
      <c r="G34" s="125">
        <v>5.4329999999999998</v>
      </c>
      <c r="H34" s="125">
        <v>22.103999999999999</v>
      </c>
      <c r="I34" s="125">
        <v>5.28</v>
      </c>
      <c r="J34" s="125">
        <v>27.384</v>
      </c>
      <c r="K34" s="125"/>
      <c r="L34" s="125">
        <v>-3.407</v>
      </c>
      <c r="M34" s="125">
        <v>-8.6869999999999994</v>
      </c>
      <c r="N34" s="125">
        <v>153.97300000000001</v>
      </c>
      <c r="O34" s="126"/>
      <c r="P34" s="126">
        <v>-1.43</v>
      </c>
      <c r="Q34" s="126">
        <v>62.317999999999998</v>
      </c>
    </row>
    <row r="35" spans="1:17" ht="15" customHeight="1">
      <c r="A35" s="124">
        <v>2047</v>
      </c>
      <c r="B35" s="125">
        <v>18.744</v>
      </c>
      <c r="C35" s="125">
        <v>6.1740000000000004</v>
      </c>
      <c r="D35" s="125">
        <v>5.29</v>
      </c>
      <c r="E35" s="125">
        <v>3.0190000000000001</v>
      </c>
      <c r="F35" s="125">
        <v>2.2509999999999999</v>
      </c>
      <c r="G35" s="125">
        <v>5.4329999999999998</v>
      </c>
      <c r="H35" s="125">
        <v>22.167000000000002</v>
      </c>
      <c r="I35" s="125">
        <v>5.4660000000000002</v>
      </c>
      <c r="J35" s="125">
        <v>27.632999999999999</v>
      </c>
      <c r="K35" s="125"/>
      <c r="L35" s="125">
        <v>-3.423</v>
      </c>
      <c r="M35" s="125">
        <v>-8.8889999999999993</v>
      </c>
      <c r="N35" s="125">
        <v>157.571</v>
      </c>
      <c r="O35" s="126"/>
      <c r="P35" s="126">
        <v>-1.452</v>
      </c>
      <c r="Q35" s="126">
        <v>64.534999999999997</v>
      </c>
    </row>
    <row r="36" spans="1:17" ht="15" customHeight="1">
      <c r="A36" s="124">
        <v>2048</v>
      </c>
      <c r="B36" s="125">
        <v>18.803999999999998</v>
      </c>
      <c r="C36" s="125">
        <v>6.1689999999999996</v>
      </c>
      <c r="D36" s="125">
        <v>5.34</v>
      </c>
      <c r="E36" s="125">
        <v>3.0369999999999999</v>
      </c>
      <c r="F36" s="125">
        <v>2.2269999999999999</v>
      </c>
      <c r="G36" s="125">
        <v>5.4329999999999998</v>
      </c>
      <c r="H36" s="125">
        <v>22.206</v>
      </c>
      <c r="I36" s="125">
        <v>5.657</v>
      </c>
      <c r="J36" s="125">
        <v>27.864000000000001</v>
      </c>
      <c r="K36" s="125"/>
      <c r="L36" s="125">
        <v>-3.403</v>
      </c>
      <c r="M36" s="125">
        <v>-9.06</v>
      </c>
      <c r="N36" s="125">
        <v>161.20599999999999</v>
      </c>
      <c r="O36" s="126"/>
      <c r="P36" s="126">
        <v>-1.4750000000000001</v>
      </c>
      <c r="Q36" s="126">
        <v>66.835999999999999</v>
      </c>
    </row>
    <row r="37" spans="1:17" ht="15" customHeight="1">
      <c r="A37" s="124">
        <v>2049</v>
      </c>
      <c r="B37" s="125">
        <v>18.841000000000001</v>
      </c>
      <c r="C37" s="125">
        <v>6.1589999999999998</v>
      </c>
      <c r="D37" s="125">
        <v>5.3819999999999997</v>
      </c>
      <c r="E37" s="125">
        <v>3.0539999999999998</v>
      </c>
      <c r="F37" s="125">
        <v>2.2029999999999998</v>
      </c>
      <c r="G37" s="125">
        <v>5.4329999999999998</v>
      </c>
      <c r="H37" s="125">
        <v>22.231000000000002</v>
      </c>
      <c r="I37" s="125">
        <v>5.8550000000000004</v>
      </c>
      <c r="J37" s="125">
        <v>28.085999999999999</v>
      </c>
      <c r="K37" s="125"/>
      <c r="L37" s="125">
        <v>-3.39</v>
      </c>
      <c r="M37" s="125">
        <v>-9.2449999999999992</v>
      </c>
      <c r="N37" s="125">
        <v>164.90100000000001</v>
      </c>
      <c r="O37" s="126"/>
      <c r="P37" s="126">
        <v>-1.494</v>
      </c>
      <c r="Q37" s="126">
        <v>69.218999999999994</v>
      </c>
    </row>
    <row r="38" spans="1:17" ht="15" customHeight="1">
      <c r="A38" s="124">
        <v>2050</v>
      </c>
      <c r="B38" s="125">
        <v>18.887</v>
      </c>
      <c r="C38" s="125">
        <v>6.1580000000000004</v>
      </c>
      <c r="D38" s="125">
        <v>5.4139999999999997</v>
      </c>
      <c r="E38" s="125">
        <v>3.069</v>
      </c>
      <c r="F38" s="125">
        <v>2.1800000000000002</v>
      </c>
      <c r="G38" s="125">
        <v>5.4329999999999998</v>
      </c>
      <c r="H38" s="125">
        <v>22.253</v>
      </c>
      <c r="I38" s="125">
        <v>6.0620000000000003</v>
      </c>
      <c r="J38" s="125">
        <v>28.315000000000001</v>
      </c>
      <c r="K38" s="125"/>
      <c r="L38" s="125">
        <v>-3.3660000000000001</v>
      </c>
      <c r="M38" s="125">
        <v>-9.4280000000000008</v>
      </c>
      <c r="N38" s="125">
        <v>168.67</v>
      </c>
      <c r="O38" s="126"/>
      <c r="P38" s="126">
        <v>-1.508</v>
      </c>
      <c r="Q38" s="126">
        <v>71.679000000000002</v>
      </c>
    </row>
    <row r="39" spans="1:17" ht="15" customHeight="1">
      <c r="A39" s="124">
        <v>2051</v>
      </c>
      <c r="B39" s="125">
        <v>18.945</v>
      </c>
      <c r="C39" s="125">
        <v>6.1779999999999999</v>
      </c>
      <c r="D39" s="125">
        <v>5.4390000000000001</v>
      </c>
      <c r="E39" s="125">
        <v>3.081</v>
      </c>
      <c r="F39" s="125">
        <v>2.1579999999999999</v>
      </c>
      <c r="G39" s="125">
        <v>5.4329999999999998</v>
      </c>
      <c r="H39" s="125">
        <v>22.289000000000001</v>
      </c>
      <c r="I39" s="125">
        <v>6.2830000000000004</v>
      </c>
      <c r="J39" s="125">
        <v>28.571999999999999</v>
      </c>
      <c r="K39" s="125"/>
      <c r="L39" s="125">
        <v>-3.343</v>
      </c>
      <c r="M39" s="125">
        <v>-9.6259999999999994</v>
      </c>
      <c r="N39" s="125">
        <v>172.548</v>
      </c>
      <c r="O39" s="126"/>
      <c r="P39" s="126">
        <v>-1.526</v>
      </c>
      <c r="Q39" s="126">
        <v>74.207999999999998</v>
      </c>
    </row>
    <row r="40" spans="1:17" ht="15" customHeight="1">
      <c r="A40" s="124">
        <v>2052</v>
      </c>
      <c r="B40" s="125">
        <v>19.013999999999999</v>
      </c>
      <c r="C40" s="125">
        <v>6.2030000000000003</v>
      </c>
      <c r="D40" s="125">
        <v>5.4720000000000004</v>
      </c>
      <c r="E40" s="125">
        <v>3.0910000000000002</v>
      </c>
      <c r="F40" s="125">
        <v>2.1349999999999998</v>
      </c>
      <c r="G40" s="125">
        <v>5.4329999999999998</v>
      </c>
      <c r="H40" s="125">
        <v>22.334</v>
      </c>
      <c r="I40" s="125">
        <v>6.5110000000000001</v>
      </c>
      <c r="J40" s="125">
        <v>28.844999999999999</v>
      </c>
      <c r="K40" s="125"/>
      <c r="L40" s="125">
        <v>-3.32</v>
      </c>
      <c r="M40" s="125">
        <v>-9.8320000000000007</v>
      </c>
      <c r="N40" s="125">
        <v>176.52099999999999</v>
      </c>
      <c r="O40" s="126"/>
      <c r="P40" s="126">
        <v>-1.536</v>
      </c>
      <c r="Q40" s="126">
        <v>76.816000000000003</v>
      </c>
    </row>
    <row r="41" spans="1:17" ht="15" customHeight="1">
      <c r="A41" s="127">
        <v>2053</v>
      </c>
      <c r="B41" s="128">
        <v>19.068999999999999</v>
      </c>
      <c r="C41" s="128">
        <v>6.2210000000000001</v>
      </c>
      <c r="D41" s="128">
        <v>5.4829999999999997</v>
      </c>
      <c r="E41" s="128">
        <v>3.1019999999999999</v>
      </c>
      <c r="F41" s="128">
        <v>2.113</v>
      </c>
      <c r="G41" s="128">
        <v>5.4329999999999998</v>
      </c>
      <c r="H41" s="128">
        <v>22.352</v>
      </c>
      <c r="I41" s="128">
        <v>6.7430000000000003</v>
      </c>
      <c r="J41" s="128">
        <v>29.094000000000001</v>
      </c>
      <c r="K41" s="128"/>
      <c r="L41" s="128">
        <v>-3.2829999999999999</v>
      </c>
      <c r="M41" s="128">
        <v>-10.025</v>
      </c>
      <c r="N41" s="128">
        <v>180.57300000000001</v>
      </c>
      <c r="O41" s="129"/>
      <c r="P41" s="129">
        <v>-1.554</v>
      </c>
      <c r="Q41" s="129">
        <v>79.507000000000005</v>
      </c>
    </row>
    <row r="42" spans="1:17" ht="15" customHeight="1">
      <c r="A42" s="124"/>
      <c r="B42" s="125"/>
      <c r="C42" s="125"/>
      <c r="D42" s="125"/>
      <c r="E42" s="125"/>
      <c r="F42" s="125"/>
      <c r="G42" s="125"/>
      <c r="H42" s="125"/>
      <c r="I42" s="125"/>
      <c r="J42" s="125"/>
      <c r="K42" s="125"/>
      <c r="L42" s="125"/>
      <c r="M42" s="125"/>
      <c r="N42" s="130"/>
      <c r="O42" s="125"/>
      <c r="P42" s="125"/>
    </row>
    <row r="43" spans="1:17" ht="28" customHeight="1">
      <c r="A43" s="131" t="s">
        <v>191</v>
      </c>
      <c r="B43" s="131"/>
      <c r="C43" s="131"/>
      <c r="D43" s="131"/>
      <c r="E43" s="131"/>
      <c r="F43" s="131"/>
      <c r="G43" s="131"/>
      <c r="H43" s="131"/>
      <c r="I43" s="131"/>
      <c r="J43" s="131"/>
      <c r="K43" s="131"/>
      <c r="L43" s="131"/>
      <c r="M43" s="131"/>
      <c r="N43" s="131"/>
      <c r="O43" s="131"/>
      <c r="P43" s="131"/>
      <c r="Q43" s="131"/>
    </row>
    <row r="44" spans="1:17" ht="70" customHeight="1">
      <c r="A44" s="132" t="s">
        <v>382</v>
      </c>
      <c r="B44" s="132"/>
      <c r="C44" s="132"/>
      <c r="D44" s="132"/>
      <c r="E44" s="132"/>
      <c r="F44" s="132"/>
      <c r="G44" s="132"/>
      <c r="H44" s="132"/>
      <c r="I44" s="132"/>
      <c r="J44" s="132"/>
      <c r="K44" s="132"/>
      <c r="L44" s="132"/>
      <c r="M44" s="132"/>
      <c r="N44" s="132"/>
      <c r="O44" s="132"/>
      <c r="P44" s="132"/>
      <c r="Q44" s="132"/>
    </row>
    <row r="45" spans="1:17" ht="42" customHeight="1">
      <c r="A45" s="132" t="s">
        <v>383</v>
      </c>
      <c r="B45" s="132"/>
      <c r="C45" s="132"/>
      <c r="D45" s="132"/>
      <c r="E45" s="132"/>
      <c r="F45" s="132"/>
      <c r="G45" s="132"/>
      <c r="H45" s="132"/>
      <c r="I45" s="132"/>
      <c r="J45" s="132"/>
      <c r="K45" s="132"/>
      <c r="L45" s="132"/>
      <c r="M45" s="132"/>
      <c r="N45" s="132"/>
      <c r="O45" s="132"/>
      <c r="P45" s="132"/>
      <c r="Q45" s="132"/>
    </row>
    <row r="46" spans="1:17" s="133" customFormat="1" ht="28" customHeight="1">
      <c r="A46" s="132" t="s">
        <v>384</v>
      </c>
      <c r="B46" s="132"/>
      <c r="C46" s="132"/>
      <c r="D46" s="132"/>
      <c r="E46" s="132"/>
      <c r="F46" s="132"/>
      <c r="G46" s="132"/>
      <c r="H46" s="132"/>
      <c r="I46" s="132"/>
      <c r="J46" s="132"/>
      <c r="K46" s="132"/>
      <c r="L46" s="132"/>
      <c r="M46" s="132"/>
      <c r="N46" s="132"/>
      <c r="O46" s="132"/>
      <c r="P46" s="132"/>
      <c r="Q46" s="132"/>
    </row>
    <row r="47" spans="1:17" ht="42" customHeight="1">
      <c r="A47" s="134" t="s">
        <v>385</v>
      </c>
      <c r="B47" s="134"/>
      <c r="C47" s="134"/>
      <c r="D47" s="134"/>
      <c r="E47" s="134"/>
      <c r="F47" s="134"/>
      <c r="G47" s="134"/>
      <c r="H47" s="134"/>
      <c r="I47" s="134"/>
      <c r="J47" s="134"/>
      <c r="K47" s="134"/>
      <c r="L47" s="134"/>
      <c r="M47" s="134"/>
      <c r="N47" s="134"/>
      <c r="O47" s="134"/>
      <c r="P47" s="134"/>
      <c r="Q47" s="134"/>
    </row>
    <row r="48" spans="1:17" ht="42" customHeight="1">
      <c r="A48" s="45" t="s">
        <v>386</v>
      </c>
      <c r="B48" s="45"/>
      <c r="C48" s="45"/>
      <c r="D48" s="45"/>
      <c r="E48" s="45"/>
      <c r="F48" s="45"/>
      <c r="G48" s="45"/>
      <c r="H48" s="45"/>
      <c r="I48" s="45"/>
      <c r="J48" s="45"/>
      <c r="K48" s="45"/>
      <c r="L48" s="45"/>
      <c r="M48" s="45"/>
      <c r="N48" s="45"/>
      <c r="O48" s="45"/>
      <c r="P48" s="45"/>
      <c r="Q48" s="45"/>
    </row>
    <row r="49" spans="1:17" ht="28" customHeight="1">
      <c r="A49" s="45" t="s">
        <v>387</v>
      </c>
      <c r="B49" s="45"/>
      <c r="C49" s="45"/>
      <c r="D49" s="45"/>
      <c r="E49" s="45"/>
      <c r="F49" s="45"/>
      <c r="G49" s="45"/>
      <c r="H49" s="45"/>
      <c r="I49" s="45"/>
      <c r="J49" s="45"/>
      <c r="K49" s="45"/>
      <c r="L49" s="45"/>
      <c r="M49" s="45"/>
      <c r="N49" s="45"/>
      <c r="O49" s="45"/>
      <c r="P49" s="45"/>
      <c r="Q49" s="45"/>
    </row>
    <row r="50" spans="1:17" ht="28" customHeight="1">
      <c r="A50" s="134" t="s">
        <v>388</v>
      </c>
      <c r="B50" s="134"/>
      <c r="C50" s="134"/>
      <c r="D50" s="134"/>
      <c r="E50" s="134"/>
      <c r="F50" s="134"/>
      <c r="G50" s="134"/>
      <c r="H50" s="134"/>
      <c r="I50" s="134"/>
      <c r="J50" s="134"/>
      <c r="K50" s="134"/>
      <c r="L50" s="134"/>
      <c r="M50" s="134"/>
      <c r="N50" s="134"/>
      <c r="O50" s="134"/>
      <c r="P50" s="134"/>
      <c r="Q50" s="134"/>
    </row>
    <row r="51" spans="1:17" ht="15" customHeight="1">
      <c r="A51" s="135"/>
      <c r="B51" s="22"/>
      <c r="C51" s="22"/>
      <c r="D51" s="22"/>
      <c r="E51" s="22"/>
      <c r="F51" s="22"/>
      <c r="G51" s="22"/>
      <c r="H51" s="22"/>
      <c r="I51" s="22"/>
      <c r="J51" s="22"/>
      <c r="K51" s="22"/>
      <c r="L51" s="22"/>
      <c r="M51" s="22"/>
      <c r="N51" s="22"/>
      <c r="O51" s="22"/>
      <c r="P51" s="22"/>
      <c r="Q51" s="22"/>
    </row>
    <row r="52" spans="1:17" ht="15" customHeight="1">
      <c r="A52" s="136"/>
      <c r="B52" s="136"/>
      <c r="C52" s="136"/>
      <c r="D52" s="136"/>
      <c r="E52" s="136"/>
      <c r="F52" s="136"/>
      <c r="G52" s="136"/>
      <c r="H52" s="136"/>
      <c r="I52" s="136"/>
      <c r="J52" s="136"/>
      <c r="K52" s="136"/>
      <c r="L52" s="136"/>
      <c r="M52" s="136"/>
      <c r="N52" s="136"/>
    </row>
    <row r="53" spans="1:17" ht="15" customHeight="1">
      <c r="A53" s="137" t="s">
        <v>177</v>
      </c>
      <c r="B53" s="138"/>
      <c r="C53" s="138"/>
      <c r="D53" s="138"/>
      <c r="E53" s="138"/>
      <c r="F53" s="138"/>
      <c r="G53" s="138"/>
      <c r="H53" s="138"/>
      <c r="I53" s="138"/>
      <c r="J53" s="138"/>
      <c r="K53" s="138"/>
      <c r="L53" s="138"/>
      <c r="M53" s="138"/>
      <c r="N53" s="138"/>
    </row>
    <row r="54" spans="1:17" ht="15" customHeight="1">
      <c r="A54" s="138"/>
      <c r="B54" s="138"/>
      <c r="C54" s="138"/>
      <c r="D54" s="138"/>
      <c r="E54" s="138"/>
      <c r="F54" s="138"/>
      <c r="G54" s="138"/>
      <c r="H54" s="138"/>
      <c r="I54" s="138"/>
      <c r="J54" s="138"/>
      <c r="K54" s="138"/>
      <c r="L54" s="138"/>
      <c r="M54" s="138"/>
      <c r="N54" s="138"/>
    </row>
    <row r="55" spans="1:17" ht="15" customHeight="1">
      <c r="A55" s="138"/>
      <c r="B55" s="138"/>
      <c r="C55" s="138"/>
      <c r="D55" s="138"/>
      <c r="E55" s="138"/>
      <c r="F55" s="138"/>
      <c r="G55" s="138"/>
      <c r="H55" s="138"/>
      <c r="I55" s="138"/>
      <c r="J55" s="138"/>
      <c r="K55" s="138"/>
      <c r="L55" s="138"/>
      <c r="M55" s="138"/>
      <c r="N55" s="138"/>
    </row>
    <row r="56" spans="1:17" ht="15" customHeight="1">
      <c r="A56" s="138"/>
      <c r="B56" s="138"/>
      <c r="C56" s="138"/>
      <c r="D56" s="138"/>
      <c r="E56" s="138"/>
      <c r="F56" s="138"/>
      <c r="G56" s="138"/>
      <c r="H56" s="138"/>
      <c r="I56" s="138"/>
      <c r="J56" s="138"/>
      <c r="K56" s="138"/>
      <c r="L56" s="138"/>
      <c r="M56" s="138"/>
      <c r="N56" s="138"/>
    </row>
    <row r="57" spans="1:17" ht="15" customHeight="1"/>
    <row r="58" spans="1:17" ht="15" customHeight="1"/>
    <row r="59" spans="1:17" ht="15" customHeight="1"/>
    <row r="60" spans="1:17" ht="15" customHeight="1"/>
    <row r="61" spans="1:17" ht="15" customHeight="1"/>
    <row r="62" spans="1:17" ht="15" customHeight="1"/>
    <row r="78" spans="2:177" s="8" customFormat="1" ht="15" customHeight="1">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row>
    <row r="79" spans="2:177" s="8" customFormat="1" ht="15" customHeight="1">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row>
    <row r="80" spans="2:177" s="8" customFormat="1" ht="15" customHeight="1">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row>
    <row r="81" spans="2:177" s="8" customFormat="1" ht="15" customHeight="1">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row>
    <row r="82" spans="2:177" s="8" customFormat="1" ht="15" customHeight="1">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row>
    <row r="83" spans="2:177" s="8" customFormat="1" ht="15" customHeight="1">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row>
    <row r="84" spans="2:177" s="8" customFormat="1" ht="15" customHeight="1">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row>
    <row r="85" spans="2:177" s="8" customFormat="1" ht="15" customHeight="1">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row>
    <row r="86" spans="2:177" s="8" customFormat="1" ht="15" customHeight="1">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row>
    <row r="87" spans="2:177" s="8" customFormat="1" ht="15" customHeight="1">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row>
    <row r="88" spans="2:177" s="8" customFormat="1" ht="15" customHeight="1">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row>
    <row r="89" spans="2:177" s="8" customFormat="1" ht="15" customHeight="1">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row>
    <row r="90" spans="2:177" s="8" customFormat="1" ht="15" customHeight="1">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row>
    <row r="91" spans="2:177" s="8" customFormat="1" ht="15" customHeight="1">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row>
    <row r="92" spans="2:177" s="8" customFormat="1" ht="15" customHeight="1">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row>
    <row r="93" spans="2:177" s="8" customFormat="1" ht="15" customHeight="1">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row>
    <row r="94" spans="2:177" s="8" customFormat="1" ht="15" customHeight="1">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row>
    <row r="95" spans="2:177" s="8" customFormat="1" ht="15" customHeight="1">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row>
    <row r="96" spans="2:177" s="8" customFormat="1" ht="15" customHeight="1">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row>
    <row r="97" spans="2:177" s="8" customFormat="1" ht="15" customHeight="1">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row>
    <row r="98" spans="2:177" s="8" customFormat="1" ht="15" customHeight="1">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row>
    <row r="99" spans="2:177" s="8" customFormat="1" ht="15" customHeight="1">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row>
    <row r="100" spans="2:177" s="8" customFormat="1" ht="15" customHeight="1">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row>
    <row r="101" spans="2:177" s="8" customFormat="1" ht="15" customHeight="1">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row>
    <row r="102" spans="2:177" s="8" customFormat="1" ht="15" customHeight="1">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row>
    <row r="103" spans="2:177" s="8" customFormat="1" ht="15" customHeight="1">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row>
    <row r="104" spans="2:177" s="8" customFormat="1" ht="15" customHeight="1">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row>
    <row r="105" spans="2:177" s="8" customFormat="1" ht="15" customHeight="1">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row>
    <row r="106" spans="2:177" s="8" customFormat="1" ht="15" customHeight="1">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row>
    <row r="107" spans="2:177" s="8" customFormat="1" ht="15" customHeight="1">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row>
    <row r="108" spans="2:177" s="8" customFormat="1" ht="15" customHeight="1">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row>
    <row r="109" spans="2:177" s="8" customFormat="1" ht="15" customHeight="1">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row>
    <row r="110" spans="2:177" s="8" customFormat="1" ht="15" customHeight="1">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row>
    <row r="111" spans="2:177" s="8" customFormat="1" ht="15" customHeight="1">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row>
    <row r="112" spans="2:177" s="8" customFormat="1" ht="15" customHeight="1">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row>
    <row r="113" spans="2:177" s="8" customFormat="1" ht="15" customHeight="1">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row>
    <row r="114" spans="2:177" s="8" customFormat="1" ht="15" customHeight="1">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row>
    <row r="115" spans="2:177" s="8" customFormat="1" ht="15" customHeight="1">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row>
    <row r="116" spans="2:177" s="8" customFormat="1" ht="15" customHeight="1">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row>
    <row r="117" spans="2:177" s="8" customFormat="1" ht="15" customHeight="1">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row>
    <row r="118" spans="2:177" s="8" customFormat="1" ht="15" customHeight="1">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row>
    <row r="119" spans="2:177" s="8" customFormat="1" ht="15" customHeight="1">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row>
    <row r="120" spans="2:177" s="8" customFormat="1" ht="15" customHeight="1">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row>
    <row r="121" spans="2:177" s="8" customFormat="1" ht="15" customHeight="1">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row>
    <row r="122" spans="2:177" s="8" customFormat="1" ht="15" customHeight="1">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row>
    <row r="123" spans="2:177" s="8" customFormat="1" ht="15" customHeight="1">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row>
    <row r="124" spans="2:177" s="8" customFormat="1" ht="15" customHeight="1">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row>
    <row r="125" spans="2:177" s="8" customFormat="1" ht="15" customHeight="1">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row>
    <row r="126" spans="2:177" s="8" customFormat="1" ht="15" customHeight="1">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row>
    <row r="127" spans="2:177" s="8" customFormat="1" ht="15" customHeight="1">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row>
    <row r="128" spans="2:177" s="8" customFormat="1" ht="15" customHeight="1">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row>
    <row r="129" spans="2:177" s="8" customFormat="1" ht="15" customHeight="1">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row>
    <row r="130" spans="2:177" s="8" customFormat="1" ht="15" customHeight="1">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row>
    <row r="131" spans="2:177" s="8" customFormat="1" ht="15" customHeight="1">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row>
    <row r="132" spans="2:177" s="8" customFormat="1" ht="15" customHeight="1">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row>
    <row r="133" spans="2:177" s="8" customFormat="1" ht="15" customHeight="1">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row>
    <row r="134" spans="2:177" s="8" customFormat="1" ht="15" customHeight="1">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row>
    <row r="135" spans="2:177" s="8" customFormat="1" ht="15" customHeight="1">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row>
    <row r="136" spans="2:177" s="8" customFormat="1" ht="15" customHeight="1">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row>
    <row r="137" spans="2:177" s="8" customFormat="1" ht="15" customHeight="1">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row>
  </sheetData>
  <mergeCells count="12">
    <mergeCell ref="A45:Q45"/>
    <mergeCell ref="A46:Q46"/>
    <mergeCell ref="A47:Q47"/>
    <mergeCell ref="A48:Q48"/>
    <mergeCell ref="A49:Q49"/>
    <mergeCell ref="A50:Q50"/>
    <mergeCell ref="A5:Q5"/>
    <mergeCell ref="C8:J8"/>
    <mergeCell ref="C9:H9"/>
    <mergeCell ref="P9:Q9"/>
    <mergeCell ref="A43:Q43"/>
    <mergeCell ref="A44:Q44"/>
  </mergeCells>
  <hyperlinks>
    <hyperlink ref="A53" location="Contents!A1" display="Back to Table of Contents" xr:uid="{C59335CE-2599-4B13-B46D-1239729E0715}"/>
    <hyperlink ref="A2" r:id="rId1" xr:uid="{85EC6F93-D972-4CE2-9EC4-F3D407CCB2C5}"/>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BA9E-165D-4EEC-BB15-4C03CD21136B}">
  <sheetPr>
    <tabColor rgb="FFFFFF00"/>
  </sheetPr>
  <dimension ref="A1:P62"/>
  <sheetViews>
    <sheetView workbookViewId="0">
      <pane ySplit="1" topLeftCell="A39" activePane="bottomLeft" state="frozen"/>
      <selection activeCell="E1" sqref="E1"/>
      <selection pane="bottomLeft" activeCell="B1" sqref="B1:P1"/>
    </sheetView>
  </sheetViews>
  <sheetFormatPr defaultRowHeight="14.5"/>
  <sheetData>
    <row r="1" spans="1:16">
      <c r="A1" t="s">
        <v>117</v>
      </c>
      <c r="B1" t="s">
        <v>108</v>
      </c>
      <c r="C1" t="s">
        <v>109</v>
      </c>
      <c r="D1" t="s">
        <v>110</v>
      </c>
      <c r="E1" t="s">
        <v>111</v>
      </c>
      <c r="F1" t="s">
        <v>112</v>
      </c>
      <c r="G1" t="s">
        <v>113</v>
      </c>
      <c r="H1" t="s">
        <v>114</v>
      </c>
      <c r="I1" t="s">
        <v>115</v>
      </c>
      <c r="J1" t="s">
        <v>116</v>
      </c>
      <c r="K1" t="s">
        <v>336</v>
      </c>
      <c r="L1" t="s">
        <v>338</v>
      </c>
      <c r="M1" t="s">
        <v>339</v>
      </c>
      <c r="N1" t="s">
        <v>456</v>
      </c>
      <c r="O1" t="s">
        <v>340</v>
      </c>
      <c r="P1" t="s">
        <v>337</v>
      </c>
    </row>
    <row r="2" spans="1:16">
      <c r="A2">
        <v>1962</v>
      </c>
      <c r="B2">
        <v>99.676000000000002</v>
      </c>
      <c r="C2">
        <v>45.570999999999998</v>
      </c>
      <c r="D2">
        <v>17.045999999999999</v>
      </c>
      <c r="E2">
        <v>20.523</v>
      </c>
      <c r="F2">
        <v>12.534000000000001</v>
      </c>
      <c r="G2">
        <v>2.016</v>
      </c>
      <c r="H2">
        <v>1.1419999999999999</v>
      </c>
      <c r="I2">
        <v>0.84399999999999997</v>
      </c>
      <c r="J2">
        <v>106.821</v>
      </c>
      <c r="K2">
        <v>72.074999999999989</v>
      </c>
      <c r="L2">
        <v>27.856701000000001</v>
      </c>
      <c r="M2">
        <v>14.047000000000001</v>
      </c>
      <c r="N2">
        <v>0.10299999999999999</v>
      </c>
      <c r="O2">
        <f>L2-M2-N2</f>
        <v>13.706701000000001</v>
      </c>
      <c r="P2">
        <v>6.8890000000000002</v>
      </c>
    </row>
    <row r="3" spans="1:16">
      <c r="A3">
        <v>1963</v>
      </c>
      <c r="B3">
        <v>106.56</v>
      </c>
      <c r="C3">
        <v>47.588000000000001</v>
      </c>
      <c r="D3">
        <v>19.803999999999998</v>
      </c>
      <c r="E3">
        <v>21.579000000000001</v>
      </c>
      <c r="F3">
        <v>13.194000000000001</v>
      </c>
      <c r="G3">
        <v>2.1669999999999998</v>
      </c>
      <c r="H3">
        <v>1.2050000000000001</v>
      </c>
      <c r="I3">
        <v>1.0229999999999999</v>
      </c>
      <c r="J3">
        <v>111.316</v>
      </c>
      <c r="K3">
        <v>75.293000000000006</v>
      </c>
      <c r="L3">
        <v>28.282224000000003</v>
      </c>
      <c r="M3">
        <v>15.456</v>
      </c>
      <c r="N3">
        <v>0.157</v>
      </c>
      <c r="O3">
        <f>L3-M3-N3</f>
        <v>12.669224000000003</v>
      </c>
      <c r="P3">
        <v>7.74</v>
      </c>
    </row>
    <row r="4" spans="1:16">
      <c r="A4">
        <v>1964</v>
      </c>
      <c r="B4">
        <v>112.613</v>
      </c>
      <c r="C4">
        <v>48.697000000000003</v>
      </c>
      <c r="D4">
        <v>21.963000000000001</v>
      </c>
      <c r="E4">
        <v>23.492999999999999</v>
      </c>
      <c r="F4">
        <v>13.731</v>
      </c>
      <c r="G4">
        <v>2.3940000000000001</v>
      </c>
      <c r="H4">
        <v>1.252</v>
      </c>
      <c r="I4">
        <v>1.083</v>
      </c>
      <c r="J4">
        <v>118.52800000000001</v>
      </c>
      <c r="K4">
        <v>79.135999999999996</v>
      </c>
      <c r="L4">
        <v>31.192772999999999</v>
      </c>
      <c r="M4">
        <v>16.247</v>
      </c>
      <c r="N4">
        <v>0.21</v>
      </c>
      <c r="O4">
        <f>L4-M4-N4</f>
        <v>14.735772999999998</v>
      </c>
      <c r="P4">
        <v>8.1989999999999998</v>
      </c>
    </row>
    <row r="5" spans="1:16">
      <c r="A5">
        <v>1965</v>
      </c>
      <c r="B5">
        <v>116.81699999999999</v>
      </c>
      <c r="C5">
        <v>48.792000000000002</v>
      </c>
      <c r="D5">
        <v>22.242000000000001</v>
      </c>
      <c r="E5">
        <v>25.460999999999999</v>
      </c>
      <c r="F5">
        <v>14.57</v>
      </c>
      <c r="G5">
        <v>2.7160000000000002</v>
      </c>
      <c r="H5">
        <v>1.4419999999999999</v>
      </c>
      <c r="I5">
        <v>1.5940000000000001</v>
      </c>
      <c r="J5">
        <v>118.22799999999999</v>
      </c>
      <c r="K5">
        <v>77.794000000000011</v>
      </c>
      <c r="L5">
        <v>31.844182999999994</v>
      </c>
      <c r="M5">
        <v>17.077000000000002</v>
      </c>
      <c r="N5">
        <v>0.27200000000000002</v>
      </c>
      <c r="O5">
        <f>L5-M5-N5</f>
        <v>14.495182999999992</v>
      </c>
      <c r="P5">
        <v>8.5909999999999993</v>
      </c>
    </row>
    <row r="6" spans="1:16">
      <c r="A6">
        <v>1966</v>
      </c>
      <c r="B6">
        <v>130.83500000000001</v>
      </c>
      <c r="C6">
        <v>55.445999999999998</v>
      </c>
      <c r="D6">
        <v>25.545999999999999</v>
      </c>
      <c r="E6">
        <v>30.073</v>
      </c>
      <c r="F6">
        <v>13.061999999999999</v>
      </c>
      <c r="G6">
        <v>3.0659999999999998</v>
      </c>
      <c r="H6">
        <v>1.7669999999999999</v>
      </c>
      <c r="I6">
        <v>1.875</v>
      </c>
      <c r="J6">
        <v>134.53200000000001</v>
      </c>
      <c r="K6">
        <v>90.143000000000001</v>
      </c>
      <c r="L6">
        <v>35.003354999999999</v>
      </c>
      <c r="M6">
        <v>20.257000000000001</v>
      </c>
      <c r="N6">
        <v>0.77</v>
      </c>
      <c r="O6">
        <f>L6-M6-N6</f>
        <v>13.976354999999998</v>
      </c>
      <c r="P6">
        <v>9.3859999999999992</v>
      </c>
    </row>
    <row r="7" spans="1:16">
      <c r="A7">
        <v>1967</v>
      </c>
      <c r="B7">
        <v>148.822</v>
      </c>
      <c r="C7">
        <v>61.526000000000003</v>
      </c>
      <c r="D7">
        <v>32.619</v>
      </c>
      <c r="E7">
        <v>33.970999999999997</v>
      </c>
      <c r="F7">
        <v>13.718999999999999</v>
      </c>
      <c r="G7">
        <v>2.9780000000000002</v>
      </c>
      <c r="H7">
        <v>1.901</v>
      </c>
      <c r="I7">
        <v>2.1080000000000001</v>
      </c>
      <c r="J7">
        <v>157.464</v>
      </c>
      <c r="K7">
        <v>106.47299999999998</v>
      </c>
      <c r="L7">
        <v>40.722990999999993</v>
      </c>
      <c r="M7">
        <v>21.292000000000002</v>
      </c>
      <c r="N7">
        <v>3.698</v>
      </c>
      <c r="O7">
        <f>L7-M7-N7</f>
        <v>15.732990999999991</v>
      </c>
      <c r="P7">
        <v>10.268000000000001</v>
      </c>
    </row>
    <row r="8" spans="1:16">
      <c r="A8">
        <v>1968</v>
      </c>
      <c r="B8">
        <v>152.97300000000001</v>
      </c>
      <c r="C8">
        <v>68.725999999999999</v>
      </c>
      <c r="D8">
        <v>33.923000000000002</v>
      </c>
      <c r="E8">
        <v>28.664999999999999</v>
      </c>
      <c r="F8">
        <v>14.079000000000001</v>
      </c>
      <c r="G8">
        <v>3.0510000000000002</v>
      </c>
      <c r="H8">
        <v>2.0379999999999998</v>
      </c>
      <c r="I8">
        <v>2.4910000000000001</v>
      </c>
      <c r="J8">
        <v>178.13399999999999</v>
      </c>
      <c r="K8">
        <v>117.97800000000001</v>
      </c>
      <c r="L8">
        <v>49.066104000000003</v>
      </c>
      <c r="M8">
        <v>23.292999999999999</v>
      </c>
      <c r="N8">
        <v>6.2329999999999997</v>
      </c>
      <c r="O8">
        <f>L8-M8-N8</f>
        <v>19.540104000000003</v>
      </c>
      <c r="P8">
        <v>11.09</v>
      </c>
    </row>
    <row r="9" spans="1:16">
      <c r="A9">
        <v>1969</v>
      </c>
      <c r="B9">
        <v>186.88200000000001</v>
      </c>
      <c r="C9">
        <v>87.248999999999995</v>
      </c>
      <c r="D9">
        <v>39.015000000000001</v>
      </c>
      <c r="E9">
        <v>36.677999999999997</v>
      </c>
      <c r="F9">
        <v>15.222</v>
      </c>
      <c r="G9">
        <v>3.4910000000000001</v>
      </c>
      <c r="H9">
        <v>2.319</v>
      </c>
      <c r="I9">
        <v>2.9079999999999999</v>
      </c>
      <c r="J9">
        <v>183.64</v>
      </c>
      <c r="K9">
        <v>117.31700000000001</v>
      </c>
      <c r="L9">
        <v>53.622883000000002</v>
      </c>
      <c r="M9">
        <v>26.7</v>
      </c>
      <c r="N9">
        <v>7.681</v>
      </c>
      <c r="O9">
        <f>L9-M9-N9</f>
        <v>19.241883000000001</v>
      </c>
      <c r="P9">
        <v>12.699</v>
      </c>
    </row>
    <row r="10" spans="1:16">
      <c r="A10">
        <v>1970</v>
      </c>
      <c r="B10">
        <v>192.80699999999999</v>
      </c>
      <c r="C10">
        <v>90.412000000000006</v>
      </c>
      <c r="D10">
        <v>44.362000000000002</v>
      </c>
      <c r="E10">
        <v>32.829000000000001</v>
      </c>
      <c r="F10">
        <v>15.705</v>
      </c>
      <c r="G10">
        <v>3.6440000000000001</v>
      </c>
      <c r="H10">
        <v>2.4300000000000002</v>
      </c>
      <c r="I10">
        <v>3.4249999999999998</v>
      </c>
      <c r="J10">
        <v>195.649</v>
      </c>
      <c r="K10">
        <v>120.254</v>
      </c>
      <c r="L10">
        <v>61.015439999999998</v>
      </c>
      <c r="M10">
        <v>29.646999999999998</v>
      </c>
      <c r="N10">
        <v>8.5749999999999993</v>
      </c>
      <c r="O10">
        <f>L10-M10-N10</f>
        <v>22.79344</v>
      </c>
      <c r="P10">
        <v>14.38</v>
      </c>
    </row>
    <row r="11" spans="1:16">
      <c r="A11">
        <v>1971</v>
      </c>
      <c r="B11">
        <v>187.13900000000001</v>
      </c>
      <c r="C11">
        <v>86.23</v>
      </c>
      <c r="D11">
        <v>47.325000000000003</v>
      </c>
      <c r="E11">
        <v>26.785</v>
      </c>
      <c r="F11">
        <v>16.614000000000001</v>
      </c>
      <c r="G11">
        <v>3.7349999999999999</v>
      </c>
      <c r="H11">
        <v>2.5910000000000002</v>
      </c>
      <c r="I11">
        <v>3.859</v>
      </c>
      <c r="J11">
        <v>210.172</v>
      </c>
      <c r="K11">
        <v>122.53100000000001</v>
      </c>
      <c r="L11">
        <v>72.800472999999997</v>
      </c>
      <c r="M11">
        <v>35.131</v>
      </c>
      <c r="N11">
        <v>9.5869999999999997</v>
      </c>
      <c r="O11">
        <f>L11-M11-N11</f>
        <v>28.082472999999997</v>
      </c>
      <c r="P11">
        <v>14.840999999999999</v>
      </c>
    </row>
    <row r="12" spans="1:16">
      <c r="A12">
        <v>1972</v>
      </c>
      <c r="B12">
        <v>207.309</v>
      </c>
      <c r="C12">
        <v>94.736999999999995</v>
      </c>
      <c r="D12">
        <v>52.573999999999998</v>
      </c>
      <c r="E12">
        <v>32.165999999999997</v>
      </c>
      <c r="F12">
        <v>15.477</v>
      </c>
      <c r="G12">
        <v>5.4359999999999999</v>
      </c>
      <c r="H12">
        <v>3.2869999999999999</v>
      </c>
      <c r="I12">
        <v>3.6320000000000001</v>
      </c>
      <c r="J12">
        <v>230.68100000000001</v>
      </c>
      <c r="K12">
        <v>128.54399999999998</v>
      </c>
      <c r="L12">
        <v>86.658815999999987</v>
      </c>
      <c r="M12">
        <v>39.363999999999997</v>
      </c>
      <c r="N12">
        <v>11.625</v>
      </c>
      <c r="O12">
        <f>L12-M12-N12</f>
        <v>35.66981599999999</v>
      </c>
      <c r="P12">
        <v>15.478</v>
      </c>
    </row>
    <row r="13" spans="1:16">
      <c r="A13">
        <v>1973</v>
      </c>
      <c r="B13">
        <v>230.79900000000001</v>
      </c>
      <c r="C13">
        <v>103.246</v>
      </c>
      <c r="D13">
        <v>63.115000000000002</v>
      </c>
      <c r="E13">
        <v>36.152999999999999</v>
      </c>
      <c r="F13">
        <v>16.260000000000002</v>
      </c>
      <c r="G13">
        <v>4.9169999999999998</v>
      </c>
      <c r="H13">
        <v>3.1880000000000002</v>
      </c>
      <c r="I13">
        <v>3.92</v>
      </c>
      <c r="J13">
        <v>245.70699999999999</v>
      </c>
      <c r="K13">
        <v>130.39499999999998</v>
      </c>
      <c r="L13">
        <v>97.964352000000019</v>
      </c>
      <c r="M13">
        <v>48.176000000000002</v>
      </c>
      <c r="N13">
        <v>12.213000000000001</v>
      </c>
      <c r="O13">
        <f>L13-M13-N13</f>
        <v>37.575352000000017</v>
      </c>
      <c r="P13">
        <v>17.349</v>
      </c>
    </row>
    <row r="14" spans="1:16">
      <c r="A14">
        <v>1974</v>
      </c>
      <c r="B14">
        <v>263.22399999999999</v>
      </c>
      <c r="C14">
        <v>118.952</v>
      </c>
      <c r="D14">
        <v>75.070999999999998</v>
      </c>
      <c r="E14">
        <v>38.619999999999997</v>
      </c>
      <c r="F14">
        <v>16.844000000000001</v>
      </c>
      <c r="G14">
        <v>5.0350000000000001</v>
      </c>
      <c r="H14">
        <v>3.3340000000000001</v>
      </c>
      <c r="I14">
        <v>5.3680000000000003</v>
      </c>
      <c r="J14">
        <v>269.35899999999998</v>
      </c>
      <c r="K14">
        <v>138.20699999999999</v>
      </c>
      <c r="L14">
        <v>109.70265499999999</v>
      </c>
      <c r="M14">
        <v>54.99</v>
      </c>
      <c r="N14">
        <v>14.79</v>
      </c>
      <c r="O14">
        <f>L14-M14-N14</f>
        <v>39.922654999999992</v>
      </c>
      <c r="P14">
        <v>21.449000000000002</v>
      </c>
    </row>
    <row r="15" spans="1:16">
      <c r="A15">
        <v>1975</v>
      </c>
      <c r="B15">
        <v>279.08999999999997</v>
      </c>
      <c r="C15">
        <v>122.386</v>
      </c>
      <c r="D15">
        <v>84.534000000000006</v>
      </c>
      <c r="E15">
        <v>40.621000000000002</v>
      </c>
      <c r="F15">
        <v>16.550999999999998</v>
      </c>
      <c r="G15">
        <v>4.6109999999999998</v>
      </c>
      <c r="H15">
        <v>3.6760000000000002</v>
      </c>
      <c r="I15">
        <v>6.7110000000000003</v>
      </c>
      <c r="J15">
        <v>332.33199999999999</v>
      </c>
      <c r="K15">
        <v>157.964</v>
      </c>
      <c r="L15">
        <v>151.12268299999999</v>
      </c>
      <c r="M15">
        <v>63.557000000000002</v>
      </c>
      <c r="N15">
        <v>19.054000000000002</v>
      </c>
      <c r="O15">
        <f>L15-M15-N15</f>
        <v>68.511682999999991</v>
      </c>
      <c r="P15">
        <v>23.244</v>
      </c>
    </row>
    <row r="16" spans="1:16">
      <c r="A16">
        <v>1976</v>
      </c>
      <c r="B16">
        <v>298.06</v>
      </c>
      <c r="C16">
        <v>131.60300000000001</v>
      </c>
      <c r="D16">
        <v>90.769000000000005</v>
      </c>
      <c r="E16">
        <v>41.408999999999999</v>
      </c>
      <c r="F16">
        <v>16.963000000000001</v>
      </c>
      <c r="G16">
        <v>5.2160000000000002</v>
      </c>
      <c r="H16">
        <v>4.0739999999999998</v>
      </c>
      <c r="I16">
        <v>8.0259999999999998</v>
      </c>
      <c r="J16">
        <v>371.79199999999997</v>
      </c>
      <c r="K16">
        <v>175.577</v>
      </c>
      <c r="L16">
        <v>169.48753799999997</v>
      </c>
      <c r="M16">
        <v>72.698999999999998</v>
      </c>
      <c r="N16">
        <v>23.564999999999998</v>
      </c>
      <c r="O16">
        <f>L16-M16-N16</f>
        <v>73.223537999999976</v>
      </c>
      <c r="P16">
        <v>26.727</v>
      </c>
    </row>
    <row r="17" spans="1:16">
      <c r="A17">
        <v>1977</v>
      </c>
      <c r="B17">
        <v>355.55900000000003</v>
      </c>
      <c r="C17">
        <v>157.626</v>
      </c>
      <c r="D17">
        <v>106.485</v>
      </c>
      <c r="E17">
        <v>54.892000000000003</v>
      </c>
      <c r="F17">
        <v>17.547999999999998</v>
      </c>
      <c r="G17">
        <v>7.327</v>
      </c>
      <c r="H17">
        <v>5.15</v>
      </c>
      <c r="I17">
        <v>6.5309999999999997</v>
      </c>
      <c r="J17">
        <v>409.21800000000002</v>
      </c>
      <c r="K17">
        <v>197.07299999999998</v>
      </c>
      <c r="L17">
        <v>182.24444</v>
      </c>
      <c r="M17">
        <v>83.69</v>
      </c>
      <c r="N17">
        <v>28.451999999999998</v>
      </c>
      <c r="O17">
        <f>L17-M17-N17</f>
        <v>70.102440000000001</v>
      </c>
      <c r="P17">
        <v>29.901</v>
      </c>
    </row>
    <row r="18" spans="1:16">
      <c r="A18">
        <v>1978</v>
      </c>
      <c r="B18">
        <v>399.56099999999998</v>
      </c>
      <c r="C18">
        <v>180.988</v>
      </c>
      <c r="D18">
        <v>120.967</v>
      </c>
      <c r="E18">
        <v>59.951999999999998</v>
      </c>
      <c r="F18">
        <v>18.376000000000001</v>
      </c>
      <c r="G18">
        <v>5.2850000000000001</v>
      </c>
      <c r="H18">
        <v>6.5730000000000004</v>
      </c>
      <c r="I18">
        <v>7.42</v>
      </c>
      <c r="J18">
        <v>458.74599999999998</v>
      </c>
      <c r="K18">
        <v>218.71</v>
      </c>
      <c r="L18">
        <v>204.57775500000002</v>
      </c>
      <c r="M18">
        <v>92.447000000000003</v>
      </c>
      <c r="N18">
        <v>32.512</v>
      </c>
      <c r="O18">
        <f>L18-M18-N18</f>
        <v>79.618755000000021</v>
      </c>
      <c r="P18">
        <v>35.457999999999998</v>
      </c>
    </row>
    <row r="19" spans="1:16">
      <c r="A19">
        <v>1979</v>
      </c>
      <c r="B19">
        <v>463.30200000000002</v>
      </c>
      <c r="C19">
        <v>217.84100000000001</v>
      </c>
      <c r="D19">
        <v>138.93899999999999</v>
      </c>
      <c r="E19">
        <v>65.677000000000007</v>
      </c>
      <c r="F19">
        <v>18.745000000000001</v>
      </c>
      <c r="G19">
        <v>5.4109999999999996</v>
      </c>
      <c r="H19">
        <v>7.4390000000000001</v>
      </c>
      <c r="I19">
        <v>9.25</v>
      </c>
      <c r="J19">
        <v>504.02800000000002</v>
      </c>
      <c r="K19">
        <v>239.99799999999999</v>
      </c>
      <c r="L19">
        <v>221.39730699999998</v>
      </c>
      <c r="M19">
        <v>102.59399999999999</v>
      </c>
      <c r="N19">
        <v>37.914000000000001</v>
      </c>
      <c r="O19">
        <f>L19-M19-N19</f>
        <v>80.889306999999988</v>
      </c>
      <c r="P19">
        <v>42.633000000000003</v>
      </c>
    </row>
    <row r="20" spans="1:16">
      <c r="A20">
        <v>1980</v>
      </c>
      <c r="B20">
        <v>517.11199999999997</v>
      </c>
      <c r="C20">
        <v>244.06899999999999</v>
      </c>
      <c r="D20">
        <v>157.803</v>
      </c>
      <c r="E20">
        <v>64.599999999999994</v>
      </c>
      <c r="F20">
        <v>24.329000000000001</v>
      </c>
      <c r="G20">
        <v>6.3890000000000002</v>
      </c>
      <c r="H20">
        <v>7.1740000000000004</v>
      </c>
      <c r="I20">
        <v>12.747999999999999</v>
      </c>
      <c r="J20">
        <v>590.94100000000003</v>
      </c>
      <c r="K20">
        <v>276.32299999999998</v>
      </c>
      <c r="L20">
        <v>262.08388300000001</v>
      </c>
      <c r="M20">
        <v>117.053</v>
      </c>
      <c r="N20">
        <v>44.966999999999999</v>
      </c>
      <c r="O20">
        <f>L20-M20-N20</f>
        <v>100.06388300000002</v>
      </c>
      <c r="P20">
        <v>52.533000000000001</v>
      </c>
    </row>
    <row r="21" spans="1:16">
      <c r="A21">
        <v>1981</v>
      </c>
      <c r="B21">
        <v>599.27200000000005</v>
      </c>
      <c r="C21">
        <v>285.91699999999997</v>
      </c>
      <c r="D21">
        <v>182.72</v>
      </c>
      <c r="E21">
        <v>61.137</v>
      </c>
      <c r="F21">
        <v>40.838999999999999</v>
      </c>
      <c r="G21">
        <v>6.7869999999999999</v>
      </c>
      <c r="H21">
        <v>8.0830000000000002</v>
      </c>
      <c r="I21">
        <v>13.789</v>
      </c>
      <c r="J21">
        <v>678.24099999999999</v>
      </c>
      <c r="K21">
        <v>307.91300000000001</v>
      </c>
      <c r="L21">
        <v>301.56232399999993</v>
      </c>
      <c r="M21">
        <v>137.881</v>
      </c>
      <c r="N21">
        <v>54.76</v>
      </c>
      <c r="O21">
        <f>L21-M21-N21</f>
        <v>108.92132399999994</v>
      </c>
      <c r="P21">
        <v>68.766000000000005</v>
      </c>
    </row>
    <row r="22" spans="1:16">
      <c r="A22">
        <v>1982</v>
      </c>
      <c r="B22">
        <v>617.76599999999996</v>
      </c>
      <c r="C22">
        <v>297.74400000000003</v>
      </c>
      <c r="D22">
        <v>201.49799999999999</v>
      </c>
      <c r="E22">
        <v>49.207000000000001</v>
      </c>
      <c r="F22">
        <v>36.311</v>
      </c>
      <c r="G22">
        <v>7.9909999999999997</v>
      </c>
      <c r="H22">
        <v>8.8539999999999992</v>
      </c>
      <c r="I22">
        <v>16.161000000000001</v>
      </c>
      <c r="J22">
        <v>745.74300000000005</v>
      </c>
      <c r="K22">
        <v>325.952</v>
      </c>
      <c r="L22">
        <v>334.75947299999996</v>
      </c>
      <c r="M22">
        <v>153.916</v>
      </c>
      <c r="N22">
        <v>62.702999999999996</v>
      </c>
      <c r="O22">
        <f>L22-M22-N22</f>
        <v>118.14047299999996</v>
      </c>
      <c r="P22">
        <v>85.031999999999996</v>
      </c>
    </row>
    <row r="23" spans="1:16">
      <c r="A23">
        <v>1983</v>
      </c>
      <c r="B23">
        <v>600.56200000000001</v>
      </c>
      <c r="C23">
        <v>288.93799999999999</v>
      </c>
      <c r="D23">
        <v>208.994</v>
      </c>
      <c r="E23">
        <v>37.021999999999998</v>
      </c>
      <c r="F23">
        <v>35.299999999999997</v>
      </c>
      <c r="G23">
        <v>6.0529999999999999</v>
      </c>
      <c r="H23">
        <v>8.6549999999999994</v>
      </c>
      <c r="I23">
        <v>15.6</v>
      </c>
      <c r="J23">
        <v>808.36400000000003</v>
      </c>
      <c r="K23">
        <v>353.31</v>
      </c>
      <c r="L23">
        <v>365.24620900000002</v>
      </c>
      <c r="M23">
        <v>168.51300000000001</v>
      </c>
      <c r="N23">
        <v>70.22999999999999</v>
      </c>
      <c r="O23">
        <f>L23-M23-N23</f>
        <v>126.50320900000003</v>
      </c>
      <c r="P23">
        <v>89.808000000000007</v>
      </c>
    </row>
    <row r="24" spans="1:16">
      <c r="A24">
        <v>1984</v>
      </c>
      <c r="B24">
        <v>666.43799999999999</v>
      </c>
      <c r="C24">
        <v>298.41500000000002</v>
      </c>
      <c r="D24">
        <v>239.376</v>
      </c>
      <c r="E24">
        <v>56.893000000000001</v>
      </c>
      <c r="F24">
        <v>37.360999999999997</v>
      </c>
      <c r="G24">
        <v>6.01</v>
      </c>
      <c r="H24">
        <v>11.37</v>
      </c>
      <c r="I24">
        <v>17.013000000000002</v>
      </c>
      <c r="J24">
        <v>851.80499999999995</v>
      </c>
      <c r="K24">
        <v>379.447</v>
      </c>
      <c r="L24">
        <v>361.25643999999994</v>
      </c>
      <c r="M24">
        <v>176.05199999999999</v>
      </c>
      <c r="N24">
        <v>76.069999999999993</v>
      </c>
      <c r="O24">
        <f>L24-M24-N24</f>
        <v>109.13443999999996</v>
      </c>
      <c r="P24">
        <v>111.102</v>
      </c>
    </row>
    <row r="25" spans="1:16">
      <c r="A25">
        <v>1985</v>
      </c>
      <c r="B25">
        <v>734.03700000000003</v>
      </c>
      <c r="C25">
        <v>334.53100000000001</v>
      </c>
      <c r="D25">
        <v>265.16300000000001</v>
      </c>
      <c r="E25">
        <v>61.331000000000003</v>
      </c>
      <c r="F25">
        <v>35.991999999999997</v>
      </c>
      <c r="G25">
        <v>6.4219999999999997</v>
      </c>
      <c r="H25">
        <v>12.079000000000001</v>
      </c>
      <c r="I25">
        <v>18.518999999999998</v>
      </c>
      <c r="J25">
        <v>946.34400000000005</v>
      </c>
      <c r="K25">
        <v>415.79200000000003</v>
      </c>
      <c r="L25">
        <v>401.07306400000004</v>
      </c>
      <c r="M25">
        <v>186.43199999999999</v>
      </c>
      <c r="N25">
        <v>86.742000000000004</v>
      </c>
      <c r="O25">
        <f>L25-M25-N25</f>
        <v>127.89906400000005</v>
      </c>
      <c r="P25">
        <v>129.47800000000001</v>
      </c>
    </row>
    <row r="26" spans="1:16">
      <c r="A26">
        <v>1986</v>
      </c>
      <c r="B26">
        <v>769.15499999999997</v>
      </c>
      <c r="C26">
        <v>348.959</v>
      </c>
      <c r="D26">
        <v>283.90100000000001</v>
      </c>
      <c r="E26">
        <v>63.143000000000001</v>
      </c>
      <c r="F26">
        <v>32.918999999999997</v>
      </c>
      <c r="G26">
        <v>6.9580000000000002</v>
      </c>
      <c r="H26">
        <v>13.327</v>
      </c>
      <c r="I26">
        <v>19.948</v>
      </c>
      <c r="J26">
        <v>990.38199999999995</v>
      </c>
      <c r="K26">
        <v>438.52</v>
      </c>
      <c r="L26">
        <v>415.84456600000004</v>
      </c>
      <c r="M26">
        <v>196.547</v>
      </c>
      <c r="N26">
        <v>93.44</v>
      </c>
      <c r="O26">
        <f>L26-M26-N26</f>
        <v>125.85756600000005</v>
      </c>
      <c r="P26">
        <v>136.017</v>
      </c>
    </row>
    <row r="27" spans="1:16">
      <c r="A27">
        <v>1987</v>
      </c>
      <c r="B27">
        <v>854.28700000000003</v>
      </c>
      <c r="C27">
        <v>392.55700000000002</v>
      </c>
      <c r="D27">
        <v>303.31799999999998</v>
      </c>
      <c r="E27">
        <v>83.926000000000002</v>
      </c>
      <c r="F27">
        <v>32.457000000000001</v>
      </c>
      <c r="G27">
        <v>7.4930000000000003</v>
      </c>
      <c r="H27">
        <v>15.085000000000001</v>
      </c>
      <c r="I27">
        <v>19.451000000000001</v>
      </c>
      <c r="J27">
        <v>1004.0170000000001</v>
      </c>
      <c r="K27">
        <v>444.161</v>
      </c>
      <c r="L27">
        <v>421.245454</v>
      </c>
      <c r="M27">
        <v>205.072</v>
      </c>
      <c r="N27">
        <v>100.828</v>
      </c>
      <c r="O27">
        <f>L27-M27-N27</f>
        <v>115.34545399999999</v>
      </c>
      <c r="P27">
        <v>138.61099999999999</v>
      </c>
    </row>
    <row r="28" spans="1:16">
      <c r="A28">
        <v>1988</v>
      </c>
      <c r="B28">
        <v>909.23800000000006</v>
      </c>
      <c r="C28">
        <v>401.18099999999998</v>
      </c>
      <c r="D28">
        <v>334.33499999999998</v>
      </c>
      <c r="E28">
        <v>94.507999999999996</v>
      </c>
      <c r="F28">
        <v>35.226999999999997</v>
      </c>
      <c r="G28">
        <v>7.5940000000000003</v>
      </c>
      <c r="H28">
        <v>16.198</v>
      </c>
      <c r="I28">
        <v>20.195</v>
      </c>
      <c r="J28">
        <v>1064.4159999999999</v>
      </c>
      <c r="K28">
        <v>464.41700000000003</v>
      </c>
      <c r="L28">
        <v>448.19510500000001</v>
      </c>
      <c r="M28">
        <v>216.80799999999999</v>
      </c>
      <c r="N28">
        <v>107.36800000000001</v>
      </c>
      <c r="O28">
        <f>L28-M28-N28</f>
        <v>124.01910500000001</v>
      </c>
      <c r="P28">
        <v>151.803</v>
      </c>
    </row>
    <row r="29" spans="1:16">
      <c r="A29">
        <v>1989</v>
      </c>
      <c r="B29">
        <v>991.10400000000004</v>
      </c>
      <c r="C29">
        <v>445.69</v>
      </c>
      <c r="D29">
        <v>359.416</v>
      </c>
      <c r="E29">
        <v>103.291</v>
      </c>
      <c r="F29">
        <v>34.386000000000003</v>
      </c>
      <c r="G29">
        <v>8.7449999999999992</v>
      </c>
      <c r="H29">
        <v>16.334</v>
      </c>
      <c r="I29">
        <v>23.242000000000001</v>
      </c>
      <c r="J29">
        <v>1143.7429999999999</v>
      </c>
      <c r="K29">
        <v>488.83199999999999</v>
      </c>
      <c r="L29">
        <v>485.93000000000006</v>
      </c>
      <c r="M29">
        <v>230.39500000000001</v>
      </c>
      <c r="N29">
        <v>117.31399999999999</v>
      </c>
      <c r="O29">
        <f>L29-M29-N29</f>
        <v>138.22100000000006</v>
      </c>
      <c r="P29">
        <v>168.98099999999999</v>
      </c>
    </row>
    <row r="30" spans="1:16">
      <c r="A30">
        <v>1990</v>
      </c>
      <c r="B30">
        <v>1031.9580000000001</v>
      </c>
      <c r="C30">
        <v>466.88400000000001</v>
      </c>
      <c r="D30">
        <v>380.04700000000003</v>
      </c>
      <c r="E30">
        <v>93.507000000000005</v>
      </c>
      <c r="F30">
        <v>35.344999999999999</v>
      </c>
      <c r="G30">
        <v>11.5</v>
      </c>
      <c r="H30">
        <v>16.707000000000001</v>
      </c>
      <c r="I30">
        <v>27.968</v>
      </c>
      <c r="J30">
        <v>1252.9929999999999</v>
      </c>
      <c r="K30">
        <v>500.57800000000003</v>
      </c>
      <c r="L30">
        <v>568.0680000000001</v>
      </c>
      <c r="M30">
        <v>246.495</v>
      </c>
      <c r="N30">
        <v>136.90600000000001</v>
      </c>
      <c r="O30">
        <f>L30-M30-N30</f>
        <v>184.66700000000009</v>
      </c>
      <c r="P30">
        <v>184.34700000000001</v>
      </c>
    </row>
    <row r="31" spans="1:16">
      <c r="A31">
        <v>1991</v>
      </c>
      <c r="B31">
        <v>1054.9880000000001</v>
      </c>
      <c r="C31">
        <v>467.827</v>
      </c>
      <c r="D31">
        <v>396.01499999999999</v>
      </c>
      <c r="E31">
        <v>98.085999999999999</v>
      </c>
      <c r="F31">
        <v>42.402000000000001</v>
      </c>
      <c r="G31">
        <v>11.138</v>
      </c>
      <c r="H31">
        <v>15.949</v>
      </c>
      <c r="I31">
        <v>23.571000000000002</v>
      </c>
      <c r="J31">
        <v>1324.2260000000001</v>
      </c>
      <c r="K31">
        <v>533.27800000000002</v>
      </c>
      <c r="L31">
        <v>596.49999999999989</v>
      </c>
      <c r="M31">
        <v>266.76499999999999</v>
      </c>
      <c r="N31">
        <v>154.578</v>
      </c>
      <c r="O31">
        <f>L31-M31-N31</f>
        <v>175.1569999999999</v>
      </c>
      <c r="P31">
        <v>194.44800000000001</v>
      </c>
    </row>
    <row r="32" spans="1:16">
      <c r="A32">
        <v>1992</v>
      </c>
      <c r="B32">
        <v>1091.2080000000001</v>
      </c>
      <c r="C32">
        <v>475.964</v>
      </c>
      <c r="D32">
        <v>413.68799999999999</v>
      </c>
      <c r="E32">
        <v>100.27</v>
      </c>
      <c r="F32">
        <v>45.569000000000003</v>
      </c>
      <c r="G32">
        <v>11.143000000000001</v>
      </c>
      <c r="H32">
        <v>17.359000000000002</v>
      </c>
      <c r="I32">
        <v>27.215</v>
      </c>
      <c r="J32">
        <v>1381.529</v>
      </c>
      <c r="K32">
        <v>533.80399999999997</v>
      </c>
      <c r="L32">
        <v>648.38199999999995</v>
      </c>
      <c r="M32">
        <v>285.16699999999997</v>
      </c>
      <c r="N32">
        <v>184.005</v>
      </c>
      <c r="O32">
        <f>L32-M32-N32</f>
        <v>179.20999999999998</v>
      </c>
      <c r="P32">
        <v>199.34399999999999</v>
      </c>
    </row>
    <row r="33" spans="1:16">
      <c r="A33">
        <v>1993</v>
      </c>
      <c r="B33">
        <v>1154.3340000000001</v>
      </c>
      <c r="C33">
        <v>509.68</v>
      </c>
      <c r="D33">
        <v>428.29899999999998</v>
      </c>
      <c r="E33">
        <v>117.52</v>
      </c>
      <c r="F33">
        <v>48.057000000000002</v>
      </c>
      <c r="G33">
        <v>12.577</v>
      </c>
      <c r="H33">
        <v>18.802</v>
      </c>
      <c r="I33">
        <v>19.399000000000001</v>
      </c>
      <c r="J33">
        <v>1409.386</v>
      </c>
      <c r="K33">
        <v>539.75300000000004</v>
      </c>
      <c r="L33">
        <v>670.92</v>
      </c>
      <c r="M33">
        <v>301.98500000000001</v>
      </c>
      <c r="N33">
        <v>203.67599999999999</v>
      </c>
      <c r="O33">
        <f>L33-M33-N33</f>
        <v>165.25899999999996</v>
      </c>
      <c r="P33">
        <v>198.71299999999999</v>
      </c>
    </row>
    <row r="34" spans="1:16">
      <c r="A34">
        <v>1994</v>
      </c>
      <c r="B34">
        <v>1258.566</v>
      </c>
      <c r="C34">
        <v>543.05499999999995</v>
      </c>
      <c r="D34">
        <v>461.47500000000002</v>
      </c>
      <c r="E34">
        <v>140.38499999999999</v>
      </c>
      <c r="F34">
        <v>55.225000000000001</v>
      </c>
      <c r="G34">
        <v>15.225</v>
      </c>
      <c r="H34">
        <v>20.099</v>
      </c>
      <c r="I34">
        <v>23.102</v>
      </c>
      <c r="J34">
        <v>1461.752</v>
      </c>
      <c r="K34">
        <v>541.34</v>
      </c>
      <c r="L34">
        <v>717.48000000000013</v>
      </c>
      <c r="M34">
        <v>316.91300000000001</v>
      </c>
      <c r="N34">
        <v>223.86699999999999</v>
      </c>
      <c r="O34">
        <f>L34-M34-N34</f>
        <v>176.70000000000013</v>
      </c>
      <c r="P34">
        <v>202.93199999999999</v>
      </c>
    </row>
    <row r="35" spans="1:16">
      <c r="A35">
        <v>1995</v>
      </c>
      <c r="B35">
        <v>1351.79</v>
      </c>
      <c r="C35">
        <v>590.24400000000003</v>
      </c>
      <c r="D35">
        <v>484.47300000000001</v>
      </c>
      <c r="E35">
        <v>157.00399999999999</v>
      </c>
      <c r="F35">
        <v>57.484000000000002</v>
      </c>
      <c r="G35">
        <v>14.763</v>
      </c>
      <c r="H35">
        <v>19.300999999999998</v>
      </c>
      <c r="I35">
        <v>28.521000000000001</v>
      </c>
      <c r="J35">
        <v>1515.742</v>
      </c>
      <c r="K35">
        <v>544.76099999999997</v>
      </c>
      <c r="L35">
        <v>738.84700000000021</v>
      </c>
      <c r="M35">
        <v>333.27300000000002</v>
      </c>
      <c r="N35">
        <v>245.95400000000001</v>
      </c>
      <c r="O35">
        <f>L35-M35-N35</f>
        <v>159.62000000000018</v>
      </c>
      <c r="P35">
        <v>232.13399999999999</v>
      </c>
    </row>
    <row r="36" spans="1:16">
      <c r="A36">
        <v>1996</v>
      </c>
      <c r="B36">
        <v>1453.0530000000001</v>
      </c>
      <c r="C36">
        <v>656.41700000000003</v>
      </c>
      <c r="D36">
        <v>509.41399999999999</v>
      </c>
      <c r="E36">
        <v>171.82400000000001</v>
      </c>
      <c r="F36">
        <v>54.014000000000003</v>
      </c>
      <c r="G36">
        <v>17.189</v>
      </c>
      <c r="H36">
        <v>18.670000000000002</v>
      </c>
      <c r="I36">
        <v>25.524999999999999</v>
      </c>
      <c r="J36">
        <v>1560.4839999999999</v>
      </c>
      <c r="K36">
        <v>532.73299999999995</v>
      </c>
      <c r="L36">
        <v>786.69800000000009</v>
      </c>
      <c r="M36">
        <v>347.05099999999999</v>
      </c>
      <c r="N36">
        <v>263.262</v>
      </c>
      <c r="O36">
        <f>L36-M36-N36</f>
        <v>176.3850000000001</v>
      </c>
      <c r="P36">
        <v>241.053</v>
      </c>
    </row>
    <row r="37" spans="1:16">
      <c r="A37">
        <v>1997</v>
      </c>
      <c r="B37">
        <v>1579.232</v>
      </c>
      <c r="C37">
        <v>737.46600000000001</v>
      </c>
      <c r="D37">
        <v>539.37099999999998</v>
      </c>
      <c r="E37">
        <v>182.29300000000001</v>
      </c>
      <c r="F37">
        <v>56.923999999999999</v>
      </c>
      <c r="G37">
        <v>19.844999999999999</v>
      </c>
      <c r="H37">
        <v>17.928000000000001</v>
      </c>
      <c r="I37">
        <v>25.405000000000001</v>
      </c>
      <c r="J37">
        <v>1601.116</v>
      </c>
      <c r="K37">
        <v>547.03700000000003</v>
      </c>
      <c r="L37">
        <v>810.09500000000003</v>
      </c>
      <c r="M37">
        <v>362.29599999999999</v>
      </c>
      <c r="N37">
        <v>282.99299999999999</v>
      </c>
      <c r="O37">
        <f>L37-M37-N37</f>
        <v>164.80600000000004</v>
      </c>
      <c r="P37">
        <v>243.98400000000001</v>
      </c>
    </row>
    <row r="38" spans="1:16">
      <c r="A38">
        <v>1998</v>
      </c>
      <c r="B38">
        <v>1721.7280000000001</v>
      </c>
      <c r="C38">
        <v>828.58600000000001</v>
      </c>
      <c r="D38">
        <v>571.83100000000002</v>
      </c>
      <c r="E38">
        <v>188.67699999999999</v>
      </c>
      <c r="F38">
        <v>57.673000000000002</v>
      </c>
      <c r="G38">
        <v>24.076000000000001</v>
      </c>
      <c r="H38">
        <v>18.297000000000001</v>
      </c>
      <c r="I38">
        <v>32.588000000000001</v>
      </c>
      <c r="J38">
        <v>1652.4580000000001</v>
      </c>
      <c r="K38">
        <v>551.995</v>
      </c>
      <c r="L38">
        <v>859.34500000000014</v>
      </c>
      <c r="M38">
        <v>376.11900000000003</v>
      </c>
      <c r="N38">
        <v>291.47199999999998</v>
      </c>
      <c r="O38">
        <f>L38-M38-N38</f>
        <v>191.75400000000013</v>
      </c>
      <c r="P38">
        <v>241.11799999999999</v>
      </c>
    </row>
    <row r="39" spans="1:16">
      <c r="A39">
        <v>1999</v>
      </c>
      <c r="B39">
        <v>1827.452</v>
      </c>
      <c r="C39">
        <v>879.48</v>
      </c>
      <c r="D39">
        <v>611.83299999999997</v>
      </c>
      <c r="E39">
        <v>184.68</v>
      </c>
      <c r="F39">
        <v>70.414000000000001</v>
      </c>
      <c r="G39">
        <v>27.782</v>
      </c>
      <c r="H39">
        <v>18.335999999999999</v>
      </c>
      <c r="I39">
        <v>34.927</v>
      </c>
      <c r="J39">
        <v>1701.8420000000001</v>
      </c>
      <c r="K39">
        <v>572.11300000000006</v>
      </c>
      <c r="L39">
        <v>899.97400000000005</v>
      </c>
      <c r="M39">
        <v>386.99099999999999</v>
      </c>
      <c r="N39">
        <v>296.30099999999999</v>
      </c>
      <c r="O39">
        <f>L39-M39-N39</f>
        <v>216.68200000000007</v>
      </c>
      <c r="P39">
        <v>229.755</v>
      </c>
    </row>
    <row r="40" spans="1:16">
      <c r="A40">
        <v>2000</v>
      </c>
      <c r="B40">
        <v>2025.191</v>
      </c>
      <c r="C40">
        <v>1004.462</v>
      </c>
      <c r="D40">
        <v>652.85199999999998</v>
      </c>
      <c r="E40">
        <v>207.28899999999999</v>
      </c>
      <c r="F40">
        <v>68.864999999999995</v>
      </c>
      <c r="G40">
        <v>29.01</v>
      </c>
      <c r="H40">
        <v>19.914000000000001</v>
      </c>
      <c r="I40">
        <v>42.798999999999999</v>
      </c>
      <c r="J40">
        <v>1788.95</v>
      </c>
      <c r="K40">
        <v>614.62599999999998</v>
      </c>
      <c r="L40">
        <v>951.375</v>
      </c>
      <c r="M40">
        <v>406.048</v>
      </c>
      <c r="N40">
        <v>313.25599999999997</v>
      </c>
      <c r="O40">
        <f>L40-M40-N40</f>
        <v>232.07100000000003</v>
      </c>
      <c r="P40">
        <v>222.94900000000001</v>
      </c>
    </row>
    <row r="41" spans="1:16">
      <c r="A41">
        <v>2001</v>
      </c>
      <c r="B41">
        <v>1991.0820000000001</v>
      </c>
      <c r="C41">
        <v>994.33900000000006</v>
      </c>
      <c r="D41">
        <v>693.96699999999998</v>
      </c>
      <c r="E41">
        <v>151.07499999999999</v>
      </c>
      <c r="F41">
        <v>66.231999999999999</v>
      </c>
      <c r="G41">
        <v>28.4</v>
      </c>
      <c r="H41">
        <v>19.369</v>
      </c>
      <c r="I41">
        <v>37.700000000000003</v>
      </c>
      <c r="J41">
        <v>1862.846</v>
      </c>
      <c r="K41">
        <v>649.04099999999994</v>
      </c>
      <c r="L41">
        <v>1007.6379999999999</v>
      </c>
      <c r="M41">
        <v>429.36799999999999</v>
      </c>
      <c r="N41">
        <v>347.13400000000001</v>
      </c>
      <c r="O41">
        <f>L41-M41-N41</f>
        <v>231.13599999999997</v>
      </c>
      <c r="P41">
        <v>206.167</v>
      </c>
    </row>
    <row r="42" spans="1:16">
      <c r="A42">
        <v>2002</v>
      </c>
      <c r="B42">
        <v>1853.136</v>
      </c>
      <c r="C42">
        <v>858.34500000000003</v>
      </c>
      <c r="D42">
        <v>700.76</v>
      </c>
      <c r="E42">
        <v>148.04400000000001</v>
      </c>
      <c r="F42">
        <v>66.989000000000004</v>
      </c>
      <c r="G42">
        <v>26.507000000000001</v>
      </c>
      <c r="H42">
        <v>18.602</v>
      </c>
      <c r="I42">
        <v>33.889000000000003</v>
      </c>
      <c r="J42">
        <v>2010.894</v>
      </c>
      <c r="K42">
        <v>733.95</v>
      </c>
      <c r="L42">
        <v>1105.9950000000001</v>
      </c>
      <c r="M42">
        <v>452.07299999999998</v>
      </c>
      <c r="N42">
        <v>378.89299999999997</v>
      </c>
      <c r="O42">
        <f>L42-M42-N42</f>
        <v>275.02900000000017</v>
      </c>
      <c r="P42">
        <v>170.94900000000001</v>
      </c>
    </row>
    <row r="43" spans="1:16">
      <c r="A43">
        <v>2003</v>
      </c>
      <c r="B43">
        <v>1782.3140000000001</v>
      </c>
      <c r="C43">
        <v>793.69899999999996</v>
      </c>
      <c r="D43">
        <v>712.97799999999995</v>
      </c>
      <c r="E43">
        <v>131.77799999999999</v>
      </c>
      <c r="F43">
        <v>67.524000000000001</v>
      </c>
      <c r="G43">
        <v>21.959</v>
      </c>
      <c r="H43">
        <v>19.861999999999998</v>
      </c>
      <c r="I43">
        <v>34.514000000000003</v>
      </c>
      <c r="J43">
        <v>2159.8989999999999</v>
      </c>
      <c r="K43">
        <v>824.33899999999994</v>
      </c>
      <c r="L43">
        <v>1182.4869999999999</v>
      </c>
      <c r="M43">
        <v>470.45299999999997</v>
      </c>
      <c r="N43">
        <v>410.75700000000001</v>
      </c>
      <c r="O43">
        <f>L43-M43-N43</f>
        <v>301.27699999999987</v>
      </c>
      <c r="P43">
        <v>153.07300000000001</v>
      </c>
    </row>
    <row r="44" spans="1:16">
      <c r="A44">
        <v>2004</v>
      </c>
      <c r="B44">
        <v>1880.114</v>
      </c>
      <c r="C44">
        <v>808.95899999999995</v>
      </c>
      <c r="D44">
        <v>733.40700000000004</v>
      </c>
      <c r="E44">
        <v>189.37100000000001</v>
      </c>
      <c r="F44">
        <v>69.855000000000004</v>
      </c>
      <c r="G44">
        <v>24.831</v>
      </c>
      <c r="H44">
        <v>21.082999999999998</v>
      </c>
      <c r="I44">
        <v>32.607999999999997</v>
      </c>
      <c r="J44">
        <v>2292.8409999999999</v>
      </c>
      <c r="K44">
        <v>895.06500000000005</v>
      </c>
      <c r="L44">
        <v>1237.5309999999999</v>
      </c>
      <c r="M44">
        <v>491.53699999999998</v>
      </c>
      <c r="N44">
        <v>445.72800000000001</v>
      </c>
      <c r="O44">
        <f>L44-M44-N44</f>
        <v>300.26599999999991</v>
      </c>
      <c r="P44">
        <v>160.245</v>
      </c>
    </row>
    <row r="45" spans="1:16">
      <c r="A45">
        <v>2005</v>
      </c>
      <c r="B45">
        <v>2153.6109999999999</v>
      </c>
      <c r="C45">
        <v>927.22199999999998</v>
      </c>
      <c r="D45">
        <v>794.125</v>
      </c>
      <c r="E45">
        <v>278.28199999999998</v>
      </c>
      <c r="F45">
        <v>73.093999999999994</v>
      </c>
      <c r="G45">
        <v>24.763999999999999</v>
      </c>
      <c r="H45">
        <v>23.379000000000001</v>
      </c>
      <c r="I45">
        <v>32.744999999999997</v>
      </c>
      <c r="J45">
        <v>2471.9569999999999</v>
      </c>
      <c r="K45">
        <v>968.54099999999994</v>
      </c>
      <c r="L45">
        <v>1319.4299999999998</v>
      </c>
      <c r="M45">
        <v>518.71199999999999</v>
      </c>
      <c r="N45">
        <v>481.18299999999999</v>
      </c>
      <c r="O45">
        <f>L45-M45-N45</f>
        <v>319.53499999999985</v>
      </c>
      <c r="P45">
        <v>183.98599999999999</v>
      </c>
    </row>
    <row r="46" spans="1:16">
      <c r="A46">
        <v>2006</v>
      </c>
      <c r="B46">
        <v>2406.8690000000001</v>
      </c>
      <c r="C46">
        <v>1043.9079999999999</v>
      </c>
      <c r="D46">
        <v>837.82100000000003</v>
      </c>
      <c r="E46">
        <v>353.91500000000002</v>
      </c>
      <c r="F46">
        <v>73.960999999999999</v>
      </c>
      <c r="G46">
        <v>27.876999999999999</v>
      </c>
      <c r="H46">
        <v>24.81</v>
      </c>
      <c r="I46">
        <v>44.576999999999998</v>
      </c>
      <c r="J46">
        <v>2655.05</v>
      </c>
      <c r="K46">
        <v>1016.624</v>
      </c>
      <c r="L46">
        <v>1411.8230000000001</v>
      </c>
      <c r="M46">
        <v>543.91099999999994</v>
      </c>
      <c r="N46">
        <v>510.95499999999998</v>
      </c>
      <c r="O46">
        <f>L46-M46-N46</f>
        <v>356.95700000000016</v>
      </c>
      <c r="P46">
        <v>226.60300000000001</v>
      </c>
    </row>
    <row r="47" spans="1:16">
      <c r="A47">
        <v>2007</v>
      </c>
      <c r="B47">
        <v>2567.9850000000001</v>
      </c>
      <c r="C47">
        <v>1163.472</v>
      </c>
      <c r="D47">
        <v>869.60699999999997</v>
      </c>
      <c r="E47">
        <v>370.24299999999999</v>
      </c>
      <c r="F47">
        <v>65.069000000000003</v>
      </c>
      <c r="G47">
        <v>26.044</v>
      </c>
      <c r="H47">
        <v>26.01</v>
      </c>
      <c r="I47">
        <v>47.54</v>
      </c>
      <c r="J47">
        <v>2728.6860000000001</v>
      </c>
      <c r="K47">
        <v>1041.5900000000001</v>
      </c>
      <c r="L47">
        <v>1449.9870000000001</v>
      </c>
      <c r="M47">
        <v>581.44200000000001</v>
      </c>
      <c r="N47">
        <v>567.399</v>
      </c>
      <c r="O47">
        <f>L47-M47-N47</f>
        <v>301.14600000000007</v>
      </c>
      <c r="P47">
        <v>237.10900000000001</v>
      </c>
    </row>
    <row r="48" spans="1:16">
      <c r="A48">
        <v>2008</v>
      </c>
      <c r="B48">
        <v>2523.991</v>
      </c>
      <c r="C48">
        <v>1145.7470000000001</v>
      </c>
      <c r="D48">
        <v>900.15499999999997</v>
      </c>
      <c r="E48">
        <v>304.346</v>
      </c>
      <c r="F48">
        <v>67.334000000000003</v>
      </c>
      <c r="G48">
        <v>28.844000000000001</v>
      </c>
      <c r="H48">
        <v>27.568000000000001</v>
      </c>
      <c r="I48">
        <v>49.997</v>
      </c>
      <c r="J48">
        <v>2982.5439999999999</v>
      </c>
      <c r="K48">
        <v>1134.884</v>
      </c>
      <c r="L48">
        <v>1594.903</v>
      </c>
      <c r="M48">
        <v>612.11</v>
      </c>
      <c r="N48">
        <v>594.14300000000003</v>
      </c>
      <c r="O48">
        <f>L48-M48-N48</f>
        <v>388.65</v>
      </c>
      <c r="P48">
        <v>252.75700000000001</v>
      </c>
    </row>
    <row r="49" spans="1:16">
      <c r="A49">
        <v>2009</v>
      </c>
      <c r="B49">
        <v>2104.989</v>
      </c>
      <c r="C49">
        <v>915.30799999999999</v>
      </c>
      <c r="D49">
        <v>890.91700000000003</v>
      </c>
      <c r="E49">
        <v>138.22900000000001</v>
      </c>
      <c r="F49">
        <v>62.482999999999997</v>
      </c>
      <c r="G49">
        <v>23.481999999999999</v>
      </c>
      <c r="H49">
        <v>22.452999999999999</v>
      </c>
      <c r="I49">
        <v>52.116999999999997</v>
      </c>
      <c r="J49">
        <v>3517.6770000000001</v>
      </c>
      <c r="K49">
        <v>1237.5360000000001</v>
      </c>
      <c r="L49">
        <v>2093.2389999999996</v>
      </c>
      <c r="M49">
        <v>677.726</v>
      </c>
      <c r="N49">
        <v>683.56600000000003</v>
      </c>
      <c r="O49">
        <f>L49-M49-N49</f>
        <v>731.94699999999943</v>
      </c>
      <c r="P49">
        <v>186.90199999999999</v>
      </c>
    </row>
    <row r="50" spans="1:16">
      <c r="A50">
        <v>2010</v>
      </c>
      <c r="B50">
        <v>2162.7060000000001</v>
      </c>
      <c r="C50">
        <v>898.54899999999998</v>
      </c>
      <c r="D50">
        <v>864.81399999999996</v>
      </c>
      <c r="E50">
        <v>191.43700000000001</v>
      </c>
      <c r="F50">
        <v>66.909000000000006</v>
      </c>
      <c r="G50">
        <v>18.885000000000002</v>
      </c>
      <c r="H50">
        <v>25.297999999999998</v>
      </c>
      <c r="I50">
        <v>96.813999999999993</v>
      </c>
      <c r="J50">
        <v>3457.0790000000002</v>
      </c>
      <c r="K50">
        <v>1347.1660000000002</v>
      </c>
      <c r="L50">
        <v>1913.7189999999996</v>
      </c>
      <c r="M50">
        <v>700.75199999999995</v>
      </c>
      <c r="N50">
        <v>727.13599999999997</v>
      </c>
      <c r="O50">
        <f>L50-M50-N50</f>
        <v>485.83099999999968</v>
      </c>
      <c r="P50">
        <v>196.19399999999999</v>
      </c>
    </row>
    <row r="51" spans="1:16">
      <c r="A51">
        <v>2011</v>
      </c>
      <c r="B51">
        <v>2303.4659999999999</v>
      </c>
      <c r="C51">
        <v>1091.473</v>
      </c>
      <c r="D51">
        <v>818.79200000000003</v>
      </c>
      <c r="E51">
        <v>181.08500000000001</v>
      </c>
      <c r="F51">
        <v>72.381</v>
      </c>
      <c r="G51">
        <v>7.399</v>
      </c>
      <c r="H51">
        <v>29.518999999999998</v>
      </c>
      <c r="I51">
        <v>102.81699999999999</v>
      </c>
      <c r="J51">
        <v>3603.0650000000001</v>
      </c>
      <c r="K51">
        <v>1347.1370000000002</v>
      </c>
      <c r="L51">
        <v>2025.9659999999999</v>
      </c>
      <c r="M51">
        <v>724.923</v>
      </c>
      <c r="N51">
        <v>763.54</v>
      </c>
      <c r="O51">
        <f>L51-M51-N51</f>
        <v>537.50299999999993</v>
      </c>
      <c r="P51">
        <v>229.96199999999999</v>
      </c>
    </row>
    <row r="52" spans="1:16">
      <c r="A52">
        <v>2012</v>
      </c>
      <c r="B52">
        <v>2449.9899999999998</v>
      </c>
      <c r="C52">
        <v>1132.2059999999999</v>
      </c>
      <c r="D52">
        <v>845.31399999999996</v>
      </c>
      <c r="E52">
        <v>242.28899999999999</v>
      </c>
      <c r="F52">
        <v>79.061000000000007</v>
      </c>
      <c r="G52">
        <v>13.973000000000001</v>
      </c>
      <c r="H52">
        <v>30.306999999999999</v>
      </c>
      <c r="I52">
        <v>106.84</v>
      </c>
      <c r="J52">
        <v>3526.5630000000001</v>
      </c>
      <c r="K52">
        <v>1275.7049999999999</v>
      </c>
      <c r="L52">
        <v>2030.45</v>
      </c>
      <c r="M52">
        <v>767.71400000000006</v>
      </c>
      <c r="N52">
        <v>725.78399999999999</v>
      </c>
      <c r="O52">
        <f>L52-M52-N52</f>
        <v>536.95199999999988</v>
      </c>
      <c r="P52">
        <v>220.40799999999999</v>
      </c>
    </row>
    <row r="53" spans="1:16">
      <c r="A53">
        <v>2013</v>
      </c>
      <c r="B53">
        <v>2775.1060000000002</v>
      </c>
      <c r="C53">
        <v>1316.405</v>
      </c>
      <c r="D53">
        <v>947.82</v>
      </c>
      <c r="E53">
        <v>273.50599999999997</v>
      </c>
      <c r="F53">
        <v>84.007000000000005</v>
      </c>
      <c r="G53">
        <v>18.911999999999999</v>
      </c>
      <c r="H53">
        <v>31.815000000000001</v>
      </c>
      <c r="I53">
        <v>102.64100000000001</v>
      </c>
      <c r="J53">
        <v>3454.8809999999999</v>
      </c>
      <c r="K53">
        <v>1202.3620000000001</v>
      </c>
      <c r="L53">
        <v>2031.6340000000005</v>
      </c>
      <c r="M53">
        <v>807.84100000000001</v>
      </c>
      <c r="N53">
        <v>767.63300000000004</v>
      </c>
      <c r="O53">
        <f>L53-M53-N53</f>
        <v>456.16000000000054</v>
      </c>
      <c r="P53">
        <v>220.88499999999999</v>
      </c>
    </row>
    <row r="54" spans="1:16">
      <c r="A54">
        <v>2014</v>
      </c>
      <c r="B54">
        <v>3021.491</v>
      </c>
      <c r="C54">
        <v>1394.568</v>
      </c>
      <c r="D54">
        <v>1023.458</v>
      </c>
      <c r="E54">
        <v>320.73099999999999</v>
      </c>
      <c r="F54">
        <v>93.367999999999995</v>
      </c>
      <c r="G54">
        <v>19.3</v>
      </c>
      <c r="H54">
        <v>33.926000000000002</v>
      </c>
      <c r="I54">
        <v>136.13999999999999</v>
      </c>
      <c r="J54">
        <v>3506.2840000000001</v>
      </c>
      <c r="K54">
        <v>1178.867</v>
      </c>
      <c r="L54">
        <v>2098.4610000000002</v>
      </c>
      <c r="M54">
        <v>844.87599999999998</v>
      </c>
      <c r="N54">
        <v>830.96</v>
      </c>
      <c r="O54">
        <f>L54-M54-N54</f>
        <v>422.62500000000023</v>
      </c>
      <c r="P54">
        <v>228.95599999999999</v>
      </c>
    </row>
    <row r="55" spans="1:16">
      <c r="A55">
        <v>2015</v>
      </c>
      <c r="B55">
        <v>3249.89</v>
      </c>
      <c r="C55">
        <v>1540.8019999999999</v>
      </c>
      <c r="D55">
        <v>1065.2570000000001</v>
      </c>
      <c r="E55">
        <v>343.79700000000003</v>
      </c>
      <c r="F55">
        <v>98.278999999999996</v>
      </c>
      <c r="G55">
        <v>19.231999999999999</v>
      </c>
      <c r="H55">
        <v>35.040999999999997</v>
      </c>
      <c r="I55">
        <v>147.482</v>
      </c>
      <c r="J55">
        <v>3691.85</v>
      </c>
      <c r="K55">
        <v>1172.1410000000001</v>
      </c>
      <c r="L55">
        <v>2296.5279999999998</v>
      </c>
      <c r="M55">
        <v>881.89099999999996</v>
      </c>
      <c r="N55">
        <v>936.52</v>
      </c>
      <c r="O55">
        <f>L55-M55-N55</f>
        <v>478.11699999999973</v>
      </c>
      <c r="P55">
        <v>223.18100000000001</v>
      </c>
    </row>
    <row r="56" spans="1:16">
      <c r="A56">
        <v>2016</v>
      </c>
      <c r="B56">
        <v>3267.9650000000001</v>
      </c>
      <c r="C56">
        <v>1546.075</v>
      </c>
      <c r="D56">
        <v>1115.0650000000001</v>
      </c>
      <c r="E56">
        <v>299.57100000000003</v>
      </c>
      <c r="F56">
        <v>95.025999999999996</v>
      </c>
      <c r="G56">
        <v>21.353999999999999</v>
      </c>
      <c r="H56">
        <v>34.838000000000001</v>
      </c>
      <c r="I56">
        <v>156.036</v>
      </c>
      <c r="J56">
        <v>3852.6149999999998</v>
      </c>
      <c r="K56">
        <v>1185.2550000000001</v>
      </c>
      <c r="L56">
        <v>2427.3270000000002</v>
      </c>
      <c r="M56">
        <v>910.28200000000004</v>
      </c>
      <c r="N56" s="188">
        <v>1012.58</v>
      </c>
      <c r="O56">
        <f>L56-M56-N56</f>
        <v>504.46500000000003</v>
      </c>
      <c r="P56">
        <v>240.03299999999999</v>
      </c>
    </row>
    <row r="57" spans="1:16">
      <c r="A57">
        <v>2017</v>
      </c>
      <c r="B57">
        <v>3316.1840000000002</v>
      </c>
      <c r="C57">
        <v>1587.12</v>
      </c>
      <c r="D57">
        <v>1161.8969999999999</v>
      </c>
      <c r="E57">
        <v>297.048</v>
      </c>
      <c r="F57">
        <v>83.822999999999993</v>
      </c>
      <c r="G57">
        <v>22.768000000000001</v>
      </c>
      <c r="H57">
        <v>34.573999999999998</v>
      </c>
      <c r="I57">
        <v>128.95400000000001</v>
      </c>
      <c r="J57">
        <v>3981.63</v>
      </c>
      <c r="K57">
        <v>1200.31</v>
      </c>
      <c r="L57">
        <v>2518.7690000000002</v>
      </c>
      <c r="M57">
        <v>939.20399999999995</v>
      </c>
      <c r="N57" s="188">
        <v>1030.3889999999999</v>
      </c>
      <c r="O57">
        <f>L57-M57-N57</f>
        <v>549.17600000000039</v>
      </c>
      <c r="P57">
        <v>262.55099999999999</v>
      </c>
    </row>
    <row r="58" spans="1:16">
      <c r="A58">
        <v>2018</v>
      </c>
      <c r="B58">
        <v>3329.9070000000002</v>
      </c>
      <c r="C58">
        <v>1683.538</v>
      </c>
      <c r="D58">
        <v>1170.701</v>
      </c>
      <c r="E58">
        <v>204.733</v>
      </c>
      <c r="F58">
        <v>94.986000000000004</v>
      </c>
      <c r="G58">
        <v>22.983000000000001</v>
      </c>
      <c r="H58">
        <v>41.298999999999999</v>
      </c>
      <c r="I58">
        <v>111.667</v>
      </c>
      <c r="J58">
        <v>4109.0450000000001</v>
      </c>
      <c r="K58">
        <v>1261.636</v>
      </c>
      <c r="L58">
        <v>2522.4340000000002</v>
      </c>
      <c r="M58">
        <v>982.01499999999999</v>
      </c>
      <c r="N58" s="188">
        <v>1037.5640000000001</v>
      </c>
      <c r="O58">
        <f>L58-M58-N58</f>
        <v>502.85500000000025</v>
      </c>
      <c r="P58">
        <v>324.97500000000002</v>
      </c>
    </row>
    <row r="59" spans="1:16">
      <c r="A59">
        <v>2019</v>
      </c>
      <c r="B59">
        <v>3463.364</v>
      </c>
      <c r="C59">
        <v>1717.857</v>
      </c>
      <c r="D59">
        <v>1243.1130000000001</v>
      </c>
      <c r="E59">
        <v>230.245</v>
      </c>
      <c r="F59">
        <v>98.914000000000001</v>
      </c>
      <c r="G59">
        <v>16.672000000000001</v>
      </c>
      <c r="H59">
        <v>70.784000000000006</v>
      </c>
      <c r="I59">
        <v>85.778999999999996</v>
      </c>
      <c r="J59">
        <v>4446.9560000000001</v>
      </c>
      <c r="K59">
        <v>1337.704</v>
      </c>
      <c r="L59">
        <v>2734.0939999999996</v>
      </c>
      <c r="M59">
        <v>1038.489</v>
      </c>
      <c r="N59" s="188">
        <v>1126.519</v>
      </c>
      <c r="O59">
        <f>L59-M59-N59</f>
        <v>569.08599999999956</v>
      </c>
      <c r="P59">
        <v>375.15800000000002</v>
      </c>
    </row>
    <row r="60" spans="1:16">
      <c r="A60">
        <v>2020</v>
      </c>
      <c r="B60">
        <v>3421.1640000000002</v>
      </c>
      <c r="C60">
        <v>1608.663</v>
      </c>
      <c r="D60">
        <v>1309.9549999999999</v>
      </c>
      <c r="E60">
        <v>211.845</v>
      </c>
      <c r="F60">
        <v>86.78</v>
      </c>
      <c r="G60">
        <v>17.623999999999999</v>
      </c>
      <c r="H60">
        <v>68.551000000000002</v>
      </c>
      <c r="I60">
        <v>117.746</v>
      </c>
      <c r="J60">
        <v>6553.6030000000001</v>
      </c>
      <c r="K60">
        <v>1627.818</v>
      </c>
      <c r="L60">
        <v>4580.3149999999996</v>
      </c>
      <c r="M60">
        <v>1089.8889999999999</v>
      </c>
      <c r="N60" s="188">
        <v>1301.605</v>
      </c>
      <c r="O60">
        <f>L60-M60-N60</f>
        <v>2188.8209999999995</v>
      </c>
      <c r="P60">
        <v>345.47</v>
      </c>
    </row>
    <row r="61" spans="1:16">
      <c r="A61">
        <v>2021</v>
      </c>
      <c r="B61">
        <v>4047.1120000000001</v>
      </c>
      <c r="C61">
        <v>2044.377</v>
      </c>
      <c r="D61">
        <v>1314.088</v>
      </c>
      <c r="E61">
        <v>371.83100000000002</v>
      </c>
      <c r="F61">
        <v>75.274000000000001</v>
      </c>
      <c r="G61">
        <v>27.14</v>
      </c>
      <c r="H61">
        <v>79.984999999999999</v>
      </c>
      <c r="I61">
        <v>134.417</v>
      </c>
      <c r="J61">
        <v>6822.4489999999996</v>
      </c>
      <c r="K61">
        <v>1636.3899999999999</v>
      </c>
      <c r="L61">
        <v>4833.7209999999995</v>
      </c>
      <c r="M61">
        <v>1128.827</v>
      </c>
      <c r="N61" s="188">
        <v>1297.1099999999999</v>
      </c>
      <c r="O61">
        <f>L61-M61-N61</f>
        <v>2407.7839999999997</v>
      </c>
      <c r="P61">
        <v>352.33800000000002</v>
      </c>
    </row>
    <row r="62" spans="1:16">
      <c r="A62">
        <v>2022</v>
      </c>
      <c r="B62">
        <v>4896.1189999999997</v>
      </c>
      <c r="C62">
        <v>2632.145</v>
      </c>
      <c r="D62">
        <v>1483.5260000000001</v>
      </c>
      <c r="E62">
        <v>424.86700000000002</v>
      </c>
      <c r="F62">
        <v>87.725999999999999</v>
      </c>
      <c r="G62">
        <v>32.549999999999997</v>
      </c>
      <c r="H62">
        <v>99.908000000000001</v>
      </c>
      <c r="I62">
        <v>135.39699999999999</v>
      </c>
      <c r="J62">
        <v>6271.5079999999998</v>
      </c>
      <c r="K62">
        <v>1661.654</v>
      </c>
      <c r="L62">
        <v>4134.7270000000008</v>
      </c>
      <c r="M62">
        <v>1212.55</v>
      </c>
      <c r="N62">
        <v>1442.0889999999999</v>
      </c>
      <c r="O62">
        <f>L62-M62-N62</f>
        <v>1480.0880000000006</v>
      </c>
      <c r="P62">
        <v>475.12700000000001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9A40E-A1E7-40A2-B619-F2B8784543FC}">
  <sheetPr>
    <tabColor rgb="FFFFFF00"/>
  </sheetPr>
  <dimension ref="A1:Q32"/>
  <sheetViews>
    <sheetView topLeftCell="A1048551" workbookViewId="0">
      <selection activeCell="H1048562" sqref="H1048562"/>
    </sheetView>
  </sheetViews>
  <sheetFormatPr defaultRowHeight="14.5"/>
  <sheetData>
    <row r="1" spans="1:17">
      <c r="A1" s="113" t="s">
        <v>117</v>
      </c>
      <c r="B1" s="113" t="s">
        <v>3</v>
      </c>
      <c r="C1" t="s">
        <v>108</v>
      </c>
      <c r="D1" t="s">
        <v>109</v>
      </c>
      <c r="E1" t="s">
        <v>110</v>
      </c>
      <c r="F1" t="s">
        <v>111</v>
      </c>
      <c r="G1" t="s">
        <v>112</v>
      </c>
      <c r="H1" t="s">
        <v>113</v>
      </c>
      <c r="I1" t="s">
        <v>114</v>
      </c>
      <c r="J1" t="s">
        <v>115</v>
      </c>
      <c r="K1" t="s">
        <v>116</v>
      </c>
      <c r="L1" t="s">
        <v>336</v>
      </c>
      <c r="M1" t="s">
        <v>338</v>
      </c>
      <c r="N1" t="s">
        <v>339</v>
      </c>
      <c r="O1" t="s">
        <v>456</v>
      </c>
      <c r="P1" t="s">
        <v>340</v>
      </c>
      <c r="Q1" t="s">
        <v>337</v>
      </c>
    </row>
    <row r="2" spans="1:17">
      <c r="A2">
        <v>2023</v>
      </c>
      <c r="B2">
        <f>VLOOKUP(A2,'economic projections'!$A$1:$AD$32,14,FALSE)</f>
        <v>26237.9</v>
      </c>
      <c r="F2">
        <f>HLOOKUP($A2,'raw -- CBO rev'!$D$9:$O$18,4,FALSE)</f>
        <v>475.38</v>
      </c>
      <c r="G2">
        <f>HLOOKUP($A2,'raw -- CBO rev'!$D$9:$O$18,6,FALSE)</f>
        <v>90.506</v>
      </c>
      <c r="H2">
        <f>HLOOKUP($A2,'raw -- CBO rev'!$D$9:$O$18,9,FALSE)</f>
        <v>26.509</v>
      </c>
      <c r="I2">
        <f>HLOOKUP($A2,'raw -- CBO rev'!$D$9:$O$18,8,FALSE)</f>
        <v>98.747</v>
      </c>
      <c r="J2">
        <f>HLOOKUP($A2,'raw -- CBO rev'!$D$9:$O$18,7,FALSE)+HLOOKUP($A2,'raw -- CBO rev'!$D$9:$O$18,10,FALSE)</f>
        <v>36.410000000000011</v>
      </c>
      <c r="K2">
        <f>L2+M2+Q2</f>
        <v>6339.339019</v>
      </c>
      <c r="L2">
        <f>$B2*VLOOKUP($A2,'raw -- LBTO budget'!$A$10:$G$41,7,FALSE)/100</f>
        <v>1711.4982170000001</v>
      </c>
      <c r="M2">
        <f>N2+O2+P2</f>
        <v>3965.3338269999999</v>
      </c>
      <c r="N2">
        <f>$B2*VLOOKUP($A2,'raw -- LBTO budget'!$A$10:$G$41,3,FALSE)/100</f>
        <v>1344.6923750000001</v>
      </c>
      <c r="O2">
        <f>$B2*(VLOOKUP($A2,'raw -- LBTO budget'!$A$10:$G$41,4,FALSE)+VLOOKUP($A2,'raw -- LBTO budget'!$A$10:$G$41,5,FALSE))/100</f>
        <v>1518.3872730000001</v>
      </c>
      <c r="P2">
        <f>$B2*(VLOOKUP($A2,'raw -- LBTO budget'!$A$10:$G$41,6,FALSE))/100</f>
        <v>1102.254179</v>
      </c>
      <c r="Q2">
        <f>$B2*(VLOOKUP($A2,'raw -- LBTO budget'!$A$10:$I$41,9,FALSE))/100</f>
        <v>662.5069749999999</v>
      </c>
    </row>
    <row r="3" spans="1:17">
      <c r="A3">
        <f>A2+1</f>
        <v>2024</v>
      </c>
      <c r="B3">
        <f>VLOOKUP(A3,'economic projections'!$A$1:$AD$32,14,FALSE)</f>
        <v>27266.2</v>
      </c>
      <c r="F3">
        <f>HLOOKUP($A3,'raw -- CBO rev'!$D$9:$O$18,4,FALSE)</f>
        <v>478.517</v>
      </c>
      <c r="G3">
        <f>HLOOKUP($A3,'raw -- CBO rev'!$D$9:$O$18,6,FALSE)</f>
        <v>101.10000000000001</v>
      </c>
      <c r="H3">
        <f>HLOOKUP($A3,'raw -- CBO rev'!$D$9:$O$18,9,FALSE)</f>
        <v>24.765000000000001</v>
      </c>
      <c r="I3">
        <f>HLOOKUP($A3,'raw -- CBO rev'!$D$9:$O$18,8,FALSE)</f>
        <v>96.873999999999995</v>
      </c>
      <c r="J3">
        <f>HLOOKUP($A3,'raw -- CBO rev'!$D$9:$O$18,7,FALSE)+HLOOKUP($A3,'raw -- CBO rev'!$D$9:$O$18,10,FALSE)</f>
        <v>38.692999999999998</v>
      </c>
      <c r="K3">
        <f t="shared" ref="K3:K32" si="0">L3+M3+Q3</f>
        <v>6422.2807480000001</v>
      </c>
      <c r="L3">
        <f>$B3*VLOOKUP($A3,'raw -- LBTO budget'!$A$10:$G$41,7,FALSE)/100</f>
        <v>1786.208762</v>
      </c>
      <c r="M3">
        <f t="shared" ref="M3:M32" si="1">N3+O3+P3</f>
        <v>3892.522712</v>
      </c>
      <c r="N3">
        <f>$B3*VLOOKUP($A3,'raw -- LBTO budget'!$A$10:$G$41,3,FALSE)/100</f>
        <v>1456.8330660000001</v>
      </c>
      <c r="O3">
        <f>$B3*(VLOOKUP($A3,'raw -- LBTO budget'!$A$10:$G$41,4,FALSE)+VLOOKUP($A3,'raw -- LBTO budget'!$A$10:$G$41,5,FALSE))/100</f>
        <v>1529.9064819999999</v>
      </c>
      <c r="P3">
        <f>$B3*(VLOOKUP($A3,'raw -- LBTO budget'!$A$10:$G$41,6,FALSE))/100</f>
        <v>905.78316400000006</v>
      </c>
      <c r="Q3">
        <f>$B3*(VLOOKUP($A3,'raw -- LBTO budget'!$A$10:$I$41,9,FALSE))/100</f>
        <v>743.54927399999997</v>
      </c>
    </row>
    <row r="4" spans="1:17">
      <c r="A4">
        <f t="shared" ref="A4:A32" si="2">A3+1</f>
        <v>2025</v>
      </c>
      <c r="B4">
        <f>VLOOKUP(A4,'economic projections'!$A$1:$AD$32,14,FALSE)</f>
        <v>28610.1</v>
      </c>
      <c r="F4">
        <f>HLOOKUP($A4,'raw -- CBO rev'!$D$9:$O$18,4,FALSE)</f>
        <v>488.59100000000001</v>
      </c>
      <c r="G4">
        <f>HLOOKUP($A4,'raw -- CBO rev'!$D$9:$O$18,6,FALSE)</f>
        <v>100.24799999999999</v>
      </c>
      <c r="H4">
        <f>HLOOKUP($A4,'raw -- CBO rev'!$D$9:$O$18,9,FALSE)</f>
        <v>24.361999999999998</v>
      </c>
      <c r="I4">
        <f>HLOOKUP($A4,'raw -- CBO rev'!$D$9:$O$18,8,FALSE)</f>
        <v>98.477999999999994</v>
      </c>
      <c r="J4">
        <f>HLOOKUP($A4,'raw -- CBO rev'!$D$9:$O$18,7,FALSE)+HLOOKUP($A4,'raw -- CBO rev'!$D$9:$O$18,10,FALSE)</f>
        <v>43.139000000000003</v>
      </c>
      <c r="K4">
        <f t="shared" si="0"/>
        <v>6623.2381499999992</v>
      </c>
      <c r="L4">
        <f>$B4*VLOOKUP($A4,'raw -- LBTO budget'!$A$10:$G$41,7,FALSE)/100</f>
        <v>1832.7630059999999</v>
      </c>
      <c r="M4">
        <f t="shared" si="1"/>
        <v>4021.7217569999998</v>
      </c>
      <c r="N4">
        <f>$B4*VLOOKUP($A4,'raw -- LBTO budget'!$A$10:$G$41,3,FALSE)/100</f>
        <v>1553.5284299999998</v>
      </c>
      <c r="O4">
        <f>$B4*(VLOOKUP($A4,'raw -- LBTO budget'!$A$10:$G$41,4,FALSE)+VLOOKUP($A4,'raw -- LBTO budget'!$A$10:$G$41,5,FALSE))/100</f>
        <v>1580.9941259999998</v>
      </c>
      <c r="P4">
        <f>$B4*(VLOOKUP($A4,'raw -- LBTO budget'!$A$10:$G$41,6,FALSE))/100</f>
        <v>887.1992009999999</v>
      </c>
      <c r="Q4">
        <f>$B4*(VLOOKUP($A4,'raw -- LBTO budget'!$A$10:$I$41,9,FALSE))/100</f>
        <v>768.75338699999998</v>
      </c>
    </row>
    <row r="5" spans="1:17">
      <c r="A5">
        <f t="shared" si="2"/>
        <v>2026</v>
      </c>
      <c r="B5">
        <f>VLOOKUP(A5,'economic projections'!$A$1:$AD$32,14,FALSE)</f>
        <v>29932.3</v>
      </c>
      <c r="F5">
        <f>HLOOKUP($A5,'raw -- CBO rev'!$D$9:$O$18,4,FALSE)</f>
        <v>494.54200000000003</v>
      </c>
      <c r="G5">
        <f>HLOOKUP($A5,'raw -- CBO rev'!$D$9:$O$18,6,FALSE)</f>
        <v>100.895</v>
      </c>
      <c r="H5">
        <f>HLOOKUP($A5,'raw -- CBO rev'!$D$9:$O$18,9,FALSE)</f>
        <v>25.984999999999999</v>
      </c>
      <c r="I5">
        <f>HLOOKUP($A5,'raw -- CBO rev'!$D$9:$O$18,8,FALSE)</f>
        <v>101</v>
      </c>
      <c r="J5">
        <f>HLOOKUP($A5,'raw -- CBO rev'!$D$9:$O$18,7,FALSE)+HLOOKUP($A5,'raw -- CBO rev'!$D$9:$O$18,10,FALSE)</f>
        <v>47.747999999999998</v>
      </c>
      <c r="K5">
        <f t="shared" si="0"/>
        <v>6902.6877029999996</v>
      </c>
      <c r="L5">
        <f>$B5*VLOOKUP($A5,'raw -- LBTO budget'!$A$10:$G$41,7,FALSE)/100</f>
        <v>1869.8707809999999</v>
      </c>
      <c r="M5">
        <f t="shared" si="1"/>
        <v>4205.1888269999999</v>
      </c>
      <c r="N5">
        <f>$B5*VLOOKUP($A5,'raw -- LBTO budget'!$A$10:$G$41,3,FALSE)/100</f>
        <v>1643.8819159999998</v>
      </c>
      <c r="O5">
        <f>$B5*(VLOOKUP($A5,'raw -- LBTO budget'!$A$10:$G$41,4,FALSE)+VLOOKUP($A5,'raw -- LBTO budget'!$A$10:$G$41,5,FALSE))/100</f>
        <v>1663.9365569999998</v>
      </c>
      <c r="P5">
        <f>$B5*(VLOOKUP($A5,'raw -- LBTO budget'!$A$10:$G$41,6,FALSE))/100</f>
        <v>897.37035400000013</v>
      </c>
      <c r="Q5">
        <f>$B5*(VLOOKUP($A5,'raw -- LBTO budget'!$A$10:$I$41,9,FALSE))/100</f>
        <v>827.62809500000003</v>
      </c>
    </row>
    <row r="6" spans="1:17">
      <c r="A6">
        <f t="shared" si="2"/>
        <v>2027</v>
      </c>
      <c r="B6">
        <f>VLOOKUP(A6,'economic projections'!$A$1:$AD$32,14,FALSE)</f>
        <v>31251.3</v>
      </c>
      <c r="F6">
        <f>HLOOKUP($A6,'raw -- CBO rev'!$D$9:$O$18,4,FALSE)</f>
        <v>494.27699999999999</v>
      </c>
      <c r="G6">
        <f>HLOOKUP($A6,'raw -- CBO rev'!$D$9:$O$18,6,FALSE)</f>
        <v>101.64400000000001</v>
      </c>
      <c r="H6">
        <f>HLOOKUP($A6,'raw -- CBO rev'!$D$9:$O$18,9,FALSE)</f>
        <v>38.619</v>
      </c>
      <c r="I6">
        <f>HLOOKUP($A6,'raw -- CBO rev'!$D$9:$O$18,8,FALSE)</f>
        <v>102.789</v>
      </c>
      <c r="J6">
        <f>HLOOKUP($A6,'raw -- CBO rev'!$D$9:$O$18,7,FALSE)+HLOOKUP($A6,'raw -- CBO rev'!$D$9:$O$18,10,FALSE)</f>
        <v>52.32</v>
      </c>
      <c r="K6">
        <f t="shared" si="0"/>
        <v>7222.4879430000001</v>
      </c>
      <c r="L6">
        <f>$B6*VLOOKUP($A6,'raw -- LBTO budget'!$A$10:$G$41,7,FALSE)/100</f>
        <v>1921.017411</v>
      </c>
      <c r="M6">
        <f t="shared" si="1"/>
        <v>4400.4955530000007</v>
      </c>
      <c r="N6">
        <f>$B6*VLOOKUP($A6,'raw -- LBTO budget'!$A$10:$G$41,3,FALSE)/100</f>
        <v>1731.6345329999999</v>
      </c>
      <c r="O6">
        <f>$B6*(VLOOKUP($A6,'raw -- LBTO budget'!$A$10:$G$41,4,FALSE)+VLOOKUP($A6,'raw -- LBTO budget'!$A$10:$G$41,5,FALSE))/100</f>
        <v>1774.7613270000002</v>
      </c>
      <c r="P6">
        <f>$B6*(VLOOKUP($A6,'raw -- LBTO budget'!$A$10:$G$41,6,FALSE))/100</f>
        <v>894.09969300000012</v>
      </c>
      <c r="Q6">
        <f>$B6*(VLOOKUP($A6,'raw -- LBTO budget'!$A$10:$I$41,9,FALSE))/100</f>
        <v>900.97497900000008</v>
      </c>
    </row>
    <row r="7" spans="1:17">
      <c r="A7">
        <f t="shared" si="2"/>
        <v>2028</v>
      </c>
      <c r="B7">
        <f>VLOOKUP(A7,'economic projections'!$A$1:$AD$32,14,FALSE)</f>
        <v>32525.4</v>
      </c>
      <c r="F7">
        <f>HLOOKUP($A7,'raw -- CBO rev'!$D$9:$O$18,4,FALSE)</f>
        <v>505.66600000000005</v>
      </c>
      <c r="G7">
        <f>HLOOKUP($A7,'raw -- CBO rev'!$D$9:$O$18,6,FALSE)</f>
        <v>102.52699999999999</v>
      </c>
      <c r="H7">
        <f>HLOOKUP($A7,'raw -- CBO rev'!$D$9:$O$18,9,FALSE)</f>
        <v>41.993000000000002</v>
      </c>
      <c r="I7">
        <f>HLOOKUP($A7,'raw -- CBO rev'!$D$9:$O$18,8,FALSE)</f>
        <v>104.211</v>
      </c>
      <c r="J7">
        <f>HLOOKUP($A7,'raw -- CBO rev'!$D$9:$O$18,7,FALSE)+HLOOKUP($A7,'raw -- CBO rev'!$D$9:$O$18,10,FALSE)</f>
        <v>121.667</v>
      </c>
      <c r="K7">
        <f t="shared" si="0"/>
        <v>7583.6222640000005</v>
      </c>
      <c r="L7">
        <f>$B7*VLOOKUP($A7,'raw -- LBTO budget'!$A$10:$G$41,7,FALSE)/100</f>
        <v>1965.5099220000002</v>
      </c>
      <c r="M7">
        <f t="shared" si="1"/>
        <v>4630.3159439999999</v>
      </c>
      <c r="N7">
        <f>$B7*VLOOKUP($A7,'raw -- LBTO budget'!$A$10:$G$41,3,FALSE)/100</f>
        <v>1825.6507020000001</v>
      </c>
      <c r="O7">
        <f>$B7*(VLOOKUP($A7,'raw -- LBTO budget'!$A$10:$G$41,4,FALSE)+VLOOKUP($A7,'raw -- LBTO budget'!$A$10:$G$41,5,FALSE))/100</f>
        <v>1888.0994699999999</v>
      </c>
      <c r="P7">
        <f>$B7*(VLOOKUP($A7,'raw -- LBTO budget'!$A$10:$G$41,6,FALSE))/100</f>
        <v>916.56577200000004</v>
      </c>
      <c r="Q7">
        <f>$B7*(VLOOKUP($A7,'raw -- LBTO budget'!$A$10:$I$41,9,FALSE))/100</f>
        <v>987.79639800000007</v>
      </c>
    </row>
    <row r="8" spans="1:17">
      <c r="A8">
        <f t="shared" si="2"/>
        <v>2029</v>
      </c>
      <c r="B8">
        <f>VLOOKUP(A8,'economic projections'!$A$1:$AD$32,14,FALSE)</f>
        <v>33810.800000000003</v>
      </c>
      <c r="F8">
        <f>HLOOKUP($A8,'raw -- CBO rev'!$D$9:$O$18,4,FALSE)</f>
        <v>514.1</v>
      </c>
      <c r="G8">
        <f>HLOOKUP($A8,'raw -- CBO rev'!$D$9:$O$18,6,FALSE)</f>
        <v>103.309</v>
      </c>
      <c r="H8">
        <f>HLOOKUP($A8,'raw -- CBO rev'!$D$9:$O$18,9,FALSE)</f>
        <v>44.24</v>
      </c>
      <c r="I8">
        <f>HLOOKUP($A8,'raw -- CBO rev'!$D$9:$O$18,8,FALSE)</f>
        <v>105.22199999999999</v>
      </c>
      <c r="J8">
        <f>HLOOKUP($A8,'raw -- CBO rev'!$D$9:$O$18,7,FALSE)+HLOOKUP($A8,'raw -- CBO rev'!$D$9:$O$18,10,FALSE)</f>
        <v>134.46199999999999</v>
      </c>
      <c r="K8">
        <f t="shared" si="0"/>
        <v>7947.228540000001</v>
      </c>
      <c r="L8">
        <f>$B8*VLOOKUP($A8,'raw -- LBTO budget'!$A$10:$G$41,7,FALSE)/100</f>
        <v>2013.7712480000002</v>
      </c>
      <c r="M8">
        <f t="shared" si="1"/>
        <v>4868.7552000000005</v>
      </c>
      <c r="N8">
        <f>$B8*VLOOKUP($A8,'raw -- LBTO budget'!$A$10:$G$41,3,FALSE)/100</f>
        <v>1923.8345200000001</v>
      </c>
      <c r="O8">
        <f>$B8*(VLOOKUP($A8,'raw -- LBTO budget'!$A$10:$G$41,4,FALSE)+VLOOKUP($A8,'raw -- LBTO budget'!$A$10:$G$41,5,FALSE))/100</f>
        <v>2009.7139520000003</v>
      </c>
      <c r="P8">
        <f>$B8*(VLOOKUP($A8,'raw -- LBTO budget'!$A$10:$G$41,6,FALSE))/100</f>
        <v>935.20672800000011</v>
      </c>
      <c r="Q8">
        <f>$B8*(VLOOKUP($A8,'raw -- LBTO budget'!$A$10:$I$41,9,FALSE))/100</f>
        <v>1064.7020920000002</v>
      </c>
    </row>
    <row r="9" spans="1:17">
      <c r="A9">
        <f t="shared" si="2"/>
        <v>2030</v>
      </c>
      <c r="B9">
        <f>VLOOKUP(A9,'economic projections'!$A$1:$AD$32,14,FALSE)</f>
        <v>35132.699999999997</v>
      </c>
      <c r="F9">
        <f>HLOOKUP($A9,'raw -- CBO rev'!$D$9:$O$18,4,FALSE)</f>
        <v>520.36</v>
      </c>
      <c r="G9">
        <f>HLOOKUP($A9,'raw -- CBO rev'!$D$9:$O$18,6,FALSE)</f>
        <v>104.26400000000001</v>
      </c>
      <c r="H9">
        <f>HLOOKUP($A9,'raw -- CBO rev'!$D$9:$O$18,9,FALSE)</f>
        <v>46.762999999999998</v>
      </c>
      <c r="I9">
        <f>HLOOKUP($A9,'raw -- CBO rev'!$D$9:$O$18,8,FALSE)</f>
        <v>106.221</v>
      </c>
      <c r="J9">
        <f>HLOOKUP($A9,'raw -- CBO rev'!$D$9:$O$18,7,FALSE)+HLOOKUP($A9,'raw -- CBO rev'!$D$9:$O$18,10,FALSE)</f>
        <v>142.36699999999999</v>
      </c>
      <c r="K9">
        <f t="shared" si="0"/>
        <v>8321.1799949999986</v>
      </c>
      <c r="L9">
        <f>$B9*VLOOKUP($A9,'raw -- LBTO budget'!$A$10:$G$41,7,FALSE)/100</f>
        <v>2060.5328549999999</v>
      </c>
      <c r="M9">
        <f t="shared" si="1"/>
        <v>5120.2396979999994</v>
      </c>
      <c r="N9">
        <f>$B9*VLOOKUP($A9,'raw -- LBTO budget'!$A$10:$G$41,3,FALSE)/100</f>
        <v>2028.2107709999996</v>
      </c>
      <c r="O9">
        <f>$B9*(VLOOKUP($A9,'raw -- LBTO budget'!$A$10:$G$41,4,FALSE)+VLOOKUP($A9,'raw -- LBTO budget'!$A$10:$G$41,5,FALSE))/100</f>
        <v>2140.6354109999997</v>
      </c>
      <c r="P9">
        <f>$B9*(VLOOKUP($A9,'raw -- LBTO budget'!$A$10:$G$41,6,FALSE))/100</f>
        <v>951.39351599999998</v>
      </c>
      <c r="Q9">
        <f>$B9*(VLOOKUP($A9,'raw -- LBTO budget'!$A$10:$I$41,9,FALSE))/100</f>
        <v>1140.4074419999999</v>
      </c>
    </row>
    <row r="10" spans="1:17">
      <c r="A10">
        <f t="shared" si="2"/>
        <v>2031</v>
      </c>
      <c r="B10">
        <f>VLOOKUP(A10,'economic projections'!$A$1:$AD$32,14,FALSE)</f>
        <v>36487.800000000003</v>
      </c>
      <c r="F10">
        <f>HLOOKUP($A10,'raw -- CBO rev'!$D$9:$O$18,4,FALSE)</f>
        <v>526.91200000000003</v>
      </c>
      <c r="G10">
        <f>HLOOKUP($A10,'raw -- CBO rev'!$D$9:$O$18,6,FALSE)</f>
        <v>105.21600000000001</v>
      </c>
      <c r="H10">
        <f>HLOOKUP($A10,'raw -- CBO rev'!$D$9:$O$18,9,FALSE)</f>
        <v>49.584000000000003</v>
      </c>
      <c r="I10">
        <f>HLOOKUP($A10,'raw -- CBO rev'!$D$9:$O$18,8,FALSE)</f>
        <v>107.367</v>
      </c>
      <c r="J10">
        <f>HLOOKUP($A10,'raw -- CBO rev'!$D$9:$O$18,7,FALSE)+HLOOKUP($A10,'raw -- CBO rev'!$D$9:$O$18,10,FALSE)</f>
        <v>153.62</v>
      </c>
      <c r="K10">
        <f t="shared" si="0"/>
        <v>8716.5705420000013</v>
      </c>
      <c r="L10">
        <f>$B10*VLOOKUP($A10,'raw -- LBTO budget'!$A$10:$G$41,7,FALSE)/100</f>
        <v>2107.9002060000003</v>
      </c>
      <c r="M10">
        <f t="shared" si="1"/>
        <v>5385.9641580000007</v>
      </c>
      <c r="N10">
        <f>$B10*VLOOKUP($A10,'raw -- LBTO budget'!$A$10:$G$41,3,FALSE)/100</f>
        <v>2137.455324</v>
      </c>
      <c r="O10">
        <f>$B10*(VLOOKUP($A10,'raw -- LBTO budget'!$A$10:$G$41,4,FALSE)+VLOOKUP($A10,'raw -- LBTO budget'!$A$10:$G$41,5,FALSE))/100</f>
        <v>2279.0279880000003</v>
      </c>
      <c r="P10">
        <f>$B10*(VLOOKUP($A10,'raw -- LBTO budget'!$A$10:$G$41,6,FALSE))/100</f>
        <v>969.48084600000004</v>
      </c>
      <c r="Q10">
        <f>$B10*(VLOOKUP($A10,'raw -- LBTO budget'!$A$10:$I$41,9,FALSE))/100</f>
        <v>1222.7061780000001</v>
      </c>
    </row>
    <row r="11" spans="1:17">
      <c r="A11">
        <f t="shared" si="2"/>
        <v>2032</v>
      </c>
      <c r="B11">
        <f>VLOOKUP(A11,'economic projections'!$A$1:$AD$32,14,FALSE)</f>
        <v>37874.199999999997</v>
      </c>
      <c r="F11">
        <f>HLOOKUP($A11,'raw -- CBO rev'!$D$9:$O$18,4,FALSE)</f>
        <v>527.173</v>
      </c>
      <c r="G11">
        <f>HLOOKUP($A11,'raw -- CBO rev'!$D$9:$O$18,6,FALSE)</f>
        <v>106.27900000000001</v>
      </c>
      <c r="H11">
        <f>HLOOKUP($A11,'raw -- CBO rev'!$D$9:$O$18,9,FALSE)</f>
        <v>53.131</v>
      </c>
      <c r="I11">
        <f>HLOOKUP($A11,'raw -- CBO rev'!$D$9:$O$18,8,FALSE)</f>
        <v>108.505</v>
      </c>
      <c r="J11">
        <f>HLOOKUP($A11,'raw -- CBO rev'!$D$9:$O$18,7,FALSE)+HLOOKUP($A11,'raw -- CBO rev'!$D$9:$O$18,10,FALSE)</f>
        <v>167.9</v>
      </c>
      <c r="K11">
        <f t="shared" si="0"/>
        <v>9146.6193000000003</v>
      </c>
      <c r="L11">
        <f>$B11*VLOOKUP($A11,'raw -- LBTO budget'!$A$10:$G$41,7,FALSE)/100</f>
        <v>2156.5569479999995</v>
      </c>
      <c r="M11">
        <f t="shared" si="1"/>
        <v>5675.4488700000002</v>
      </c>
      <c r="N11">
        <f>$B11*VLOOKUP($A11,'raw -- LBTO budget'!$A$10:$G$41,3,FALSE)/100</f>
        <v>2250.4849640000002</v>
      </c>
      <c r="O11">
        <f>$B11*(VLOOKUP($A11,'raw -- LBTO budget'!$A$10:$G$41,4,FALSE)+VLOOKUP($A11,'raw -- LBTO budget'!$A$10:$G$41,5,FALSE))/100</f>
        <v>2430.7661559999997</v>
      </c>
      <c r="P11">
        <f>$B11*(VLOOKUP($A11,'raw -- LBTO budget'!$A$10:$G$41,6,FALSE))/100</f>
        <v>994.19774999999993</v>
      </c>
      <c r="Q11">
        <f>$B11*(VLOOKUP($A11,'raw -- LBTO budget'!$A$10:$I$41,9,FALSE))/100</f>
        <v>1314.613482</v>
      </c>
    </row>
    <row r="12" spans="1:17">
      <c r="A12">
        <f t="shared" si="2"/>
        <v>2033</v>
      </c>
      <c r="B12">
        <f>VLOOKUP(A12,'economic projections'!$A$1:$AD$32,14,FALSE)</f>
        <v>39288.1</v>
      </c>
      <c r="F12">
        <f>HLOOKUP($A12,'raw -- CBO rev'!$D$9:$O$18,4,FALSE)</f>
        <v>539.30700000000002</v>
      </c>
      <c r="G12">
        <f>HLOOKUP($A12,'raw -- CBO rev'!$D$9:$O$18,6,FALSE)</f>
        <v>107.27</v>
      </c>
      <c r="H12">
        <f>HLOOKUP($A12,'raw -- CBO rev'!$D$9:$O$18,9,FALSE)</f>
        <v>56.783999999999999</v>
      </c>
      <c r="I12">
        <f>HLOOKUP($A12,'raw -- CBO rev'!$D$9:$O$18,8,FALSE)</f>
        <v>109.639</v>
      </c>
      <c r="J12">
        <f>HLOOKUP($A12,'raw -- CBO rev'!$D$9:$O$18,7,FALSE)+HLOOKUP($A12,'raw -- CBO rev'!$D$9:$O$18,10,FALSE)</f>
        <v>176.47299999999998</v>
      </c>
      <c r="K12">
        <f t="shared" si="0"/>
        <v>9605.5475689999985</v>
      </c>
      <c r="L12">
        <f>$B12*VLOOKUP($A12,'raw -- LBTO budget'!$A$10:$G$41,7,FALSE)/100</f>
        <v>2206.8125769999997</v>
      </c>
      <c r="M12">
        <f t="shared" si="1"/>
        <v>5998.8999889999996</v>
      </c>
      <c r="N12">
        <f>$B12*VLOOKUP($A12,'raw -- LBTO budget'!$A$10:$G$41,3,FALSE)/100</f>
        <v>2365.1436199999998</v>
      </c>
      <c r="O12">
        <f>$B12*(VLOOKUP($A12,'raw -- LBTO budget'!$A$10:$G$41,4,FALSE)+VLOOKUP($A12,'raw -- LBTO budget'!$A$10:$G$41,5,FALSE))/100</f>
        <v>2604.8010299999996</v>
      </c>
      <c r="P12">
        <f>$B12*(VLOOKUP($A12,'raw -- LBTO budget'!$A$10:$G$41,6,FALSE))/100</f>
        <v>1028.9553390000001</v>
      </c>
      <c r="Q12">
        <f>$B12*(VLOOKUP($A12,'raw -- LBTO budget'!$A$10:$I$41,9,FALSE))/100</f>
        <v>1399.8350030000001</v>
      </c>
    </row>
    <row r="13" spans="1:17">
      <c r="A13">
        <f t="shared" si="2"/>
        <v>2034</v>
      </c>
      <c r="B13">
        <f>VLOOKUP(A13,'economic projections'!$A$1:$AD$32,14,FALSE)</f>
        <v>40728.008865000003</v>
      </c>
      <c r="F13">
        <f>$B13*F$12/$B$12</f>
        <v>559.07260155000006</v>
      </c>
      <c r="G13">
        <f t="shared" ref="G13:J28" si="3">$B13*G$12/$B$12</f>
        <v>111.20144550000001</v>
      </c>
      <c r="H13">
        <f t="shared" si="3"/>
        <v>58.865133600000007</v>
      </c>
      <c r="I13">
        <f t="shared" si="3"/>
        <v>113.65726935000002</v>
      </c>
      <c r="J13">
        <f t="shared" si="3"/>
        <v>182.94073545000001</v>
      </c>
      <c r="K13">
        <f t="shared" si="0"/>
        <v>10048.007067084152</v>
      </c>
      <c r="L13">
        <f>$B13*VLOOKUP($A13,'raw -- LBTO budget'!$A$10:$G$41,7,FALSE)/100</f>
        <v>2256.7389712096501</v>
      </c>
      <c r="M13">
        <f t="shared" si="1"/>
        <v>6298.1792908836005</v>
      </c>
      <c r="N13">
        <f>$B13*VLOOKUP($A13,'raw -- LBTO budget'!$A$10:$G$41,3,FALSE)/100</f>
        <v>2475.8556589033501</v>
      </c>
      <c r="O13">
        <f>$B13*(VLOOKUP($A13,'raw -- LBTO budget'!$A$10:$G$41,4,FALSE)+VLOOKUP($A13,'raw -- LBTO budget'!$A$10:$G$41,5,FALSE))/100</f>
        <v>2767.4682023767505</v>
      </c>
      <c r="P13">
        <f>$B13*(VLOOKUP($A13,'raw -- LBTO budget'!$A$10:$G$41,6,FALSE))/100</f>
        <v>1054.8554296035002</v>
      </c>
      <c r="Q13">
        <f>$B13*(VLOOKUP($A13,'raw -- LBTO budget'!$A$10:$I$41,9,FALSE))/100</f>
        <v>1493.0888049909001</v>
      </c>
    </row>
    <row r="14" spans="1:17">
      <c r="A14">
        <f t="shared" si="2"/>
        <v>2035</v>
      </c>
      <c r="B14">
        <f>VLOOKUP(A14,'economic projections'!$A$1:$AD$32,14,FALSE)</f>
        <v>42213.359348306556</v>
      </c>
      <c r="F14">
        <f t="shared" ref="F14:J32" si="4">$B14*F$12/$B$12</f>
        <v>579.46197932852863</v>
      </c>
      <c r="G14">
        <f t="shared" si="3"/>
        <v>115.25696221738502</v>
      </c>
      <c r="H14">
        <f t="shared" si="3"/>
        <v>61.011945022392013</v>
      </c>
      <c r="I14">
        <f t="shared" si="3"/>
        <v>117.80234996319452</v>
      </c>
      <c r="J14">
        <f t="shared" si="3"/>
        <v>189.61258407186153</v>
      </c>
      <c r="K14">
        <f t="shared" si="0"/>
        <v>10495.085401175975</v>
      </c>
      <c r="L14">
        <f>$B14*VLOOKUP($A14,'raw -- LBTO budget'!$A$10:$G$41,7,FALSE)/100</f>
        <v>2315.8248938480979</v>
      </c>
      <c r="M14">
        <f t="shared" si="1"/>
        <v>6591.6160622380685</v>
      </c>
      <c r="N14">
        <f>$B14*VLOOKUP($A14,'raw -- LBTO budget'!$A$10:$G$41,3,FALSE)/100</f>
        <v>2573.7485194662509</v>
      </c>
      <c r="O14">
        <f>$B14*(VLOOKUP($A14,'raw -- LBTO budget'!$A$10:$G$41,4,FALSE)+VLOOKUP($A14,'raw -- LBTO budget'!$A$10:$G$41,5,FALSE))/100</f>
        <v>2935.9391426747211</v>
      </c>
      <c r="P14">
        <f>$B14*(VLOOKUP($A14,'raw -- LBTO budget'!$A$10:$G$41,6,FALSE))/100</f>
        <v>1081.928400097097</v>
      </c>
      <c r="Q14">
        <f>$B14*(VLOOKUP($A14,'raw -- LBTO budget'!$A$10:$I$41,9,FALSE))/100</f>
        <v>1587.6444450898096</v>
      </c>
    </row>
    <row r="15" spans="1:17">
      <c r="A15">
        <f t="shared" si="2"/>
        <v>2036</v>
      </c>
      <c r="B15">
        <f>VLOOKUP(A15,'economic projections'!$A$1:$AD$32,14,FALSE)</f>
        <v>43753.724830926258</v>
      </c>
      <c r="F15">
        <f t="shared" si="4"/>
        <v>600.60654695422659</v>
      </c>
      <c r="G15">
        <f t="shared" si="3"/>
        <v>119.46268876869738</v>
      </c>
      <c r="H15">
        <f t="shared" si="3"/>
        <v>63.238270896259088</v>
      </c>
      <c r="I15">
        <f t="shared" si="3"/>
        <v>122.10095771335148</v>
      </c>
      <c r="J15">
        <f t="shared" si="3"/>
        <v>196.53154726464371</v>
      </c>
      <c r="K15">
        <f t="shared" si="0"/>
        <v>10972.996650347995</v>
      </c>
      <c r="L15">
        <f>$B15*VLOOKUP($A15,'raw -- LBTO budget'!$A$10:$G$41,7,FALSE)/100</f>
        <v>2384.5780032854814</v>
      </c>
      <c r="M15">
        <f t="shared" si="1"/>
        <v>6898.6497940921427</v>
      </c>
      <c r="N15">
        <f>$B15*VLOOKUP($A15,'raw -- LBTO budget'!$A$10:$G$41,3,FALSE)/100</f>
        <v>2680.353183142543</v>
      </c>
      <c r="O15">
        <f>$B15*(VLOOKUP($A15,'raw -- LBTO budget'!$A$10:$G$41,4,FALSE)+VLOOKUP($A15,'raw -- LBTO budget'!$A$10:$G$41,5,FALSE))/100</f>
        <v>3109.1396864856197</v>
      </c>
      <c r="P15">
        <f>$B15*(VLOOKUP($A15,'raw -- LBTO budget'!$A$10:$G$41,6,FALSE))/100</f>
        <v>1109.1569244639807</v>
      </c>
      <c r="Q15">
        <f>$B15*(VLOOKUP($A15,'raw -- LBTO budget'!$A$10:$I$41,9,FALSE))/100</f>
        <v>1689.7688529703723</v>
      </c>
    </row>
    <row r="16" spans="1:17">
      <c r="A16">
        <f t="shared" si="2"/>
        <v>2037</v>
      </c>
      <c r="B16">
        <f>VLOOKUP(A16,'economic projections'!$A$1:$AD$32,14,FALSE)</f>
        <v>45354.236085241544</v>
      </c>
      <c r="F16">
        <f>$B16*F$12/$B$12</f>
        <v>622.57673444181216</v>
      </c>
      <c r="G16">
        <f t="shared" si="3"/>
        <v>123.83263392385635</v>
      </c>
      <c r="H16">
        <f t="shared" si="3"/>
        <v>65.551526845644261</v>
      </c>
      <c r="I16">
        <f t="shared" si="3"/>
        <v>126.56741074650589</v>
      </c>
      <c r="J16">
        <f t="shared" si="3"/>
        <v>203.72067126358439</v>
      </c>
      <c r="K16">
        <f t="shared" si="0"/>
        <v>11481.424864978897</v>
      </c>
      <c r="L16">
        <f>$B16*VLOOKUP($A16,'raw -- LBTO budget'!$A$10:$G$41,7,FALSE)/100</f>
        <v>2464.0956465111731</v>
      </c>
      <c r="M16">
        <f t="shared" si="1"/>
        <v>7216.3125035227822</v>
      </c>
      <c r="N16">
        <f>$B16*VLOOKUP($A16,'raw -- LBTO budget'!$A$10:$G$41,3,FALSE)/100</f>
        <v>2784.7500956338308</v>
      </c>
      <c r="O16">
        <f>$B16*(VLOOKUP($A16,'raw -- LBTO budget'!$A$10:$G$41,4,FALSE)+VLOOKUP($A16,'raw -- LBTO budget'!$A$10:$G$41,5,FALSE))/100</f>
        <v>3293.6246245102411</v>
      </c>
      <c r="P16">
        <f>$B16*(VLOOKUP($A16,'raw -- LBTO budget'!$A$10:$G$41,6,FALSE))/100</f>
        <v>1137.9377833787103</v>
      </c>
      <c r="Q16">
        <f>$B16*(VLOOKUP($A16,'raw -- LBTO budget'!$A$10:$I$41,9,FALSE))/100</f>
        <v>1801.0167149449417</v>
      </c>
    </row>
    <row r="17" spans="1:17">
      <c r="A17">
        <f t="shared" si="2"/>
        <v>2038</v>
      </c>
      <c r="B17">
        <f>VLOOKUP(A17,'economic projections'!$A$1:$AD$32,14,FALSE)</f>
        <v>47014.201125961386</v>
      </c>
      <c r="F17">
        <f t="shared" si="4"/>
        <v>645.36304292238253</v>
      </c>
      <c r="G17">
        <f t="shared" si="3"/>
        <v>128.36490832546951</v>
      </c>
      <c r="H17">
        <f t="shared" si="3"/>
        <v>67.95071272819483</v>
      </c>
      <c r="I17">
        <f t="shared" si="3"/>
        <v>131.19977797982799</v>
      </c>
      <c r="J17">
        <f t="shared" si="3"/>
        <v>211.17684783183162</v>
      </c>
      <c r="K17">
        <f t="shared" si="0"/>
        <v>12001.785263435424</v>
      </c>
      <c r="L17">
        <f>$B17*VLOOKUP($A17,'raw -- LBTO budget'!$A$10:$G$41,7,FALSE)/100</f>
        <v>2554.2815471734821</v>
      </c>
      <c r="M17">
        <f t="shared" si="1"/>
        <v>7528.8541683114572</v>
      </c>
      <c r="N17">
        <f>$B17*VLOOKUP($A17,'raw -- LBTO budget'!$A$10:$G$41,3,FALSE)/100</f>
        <v>2880.5601029876539</v>
      </c>
      <c r="O17">
        <f>$B17*(VLOOKUP($A17,'raw -- LBTO budget'!$A$10:$G$41,4,FALSE)+VLOOKUP($A17,'raw -- LBTO budget'!$A$10:$G$41,5,FALSE))/100</f>
        <v>3481.4015933774408</v>
      </c>
      <c r="P17">
        <f>$B17*(VLOOKUP($A17,'raw -- LBTO budget'!$A$10:$G$41,6,FALSE))/100</f>
        <v>1166.8924719463619</v>
      </c>
      <c r="Q17">
        <f>$B17*(VLOOKUP($A17,'raw -- LBTO budget'!$A$10:$I$41,9,FALSE))/100</f>
        <v>1918.6495479504842</v>
      </c>
    </row>
    <row r="18" spans="1:17">
      <c r="A18">
        <f t="shared" si="2"/>
        <v>2039</v>
      </c>
      <c r="B18">
        <f>VLOOKUP(A18,'economic projections'!$A$1:$AD$32,14,FALSE)</f>
        <v>48726.928472980158</v>
      </c>
      <c r="F18">
        <f t="shared" si="4"/>
        <v>668.87361857604492</v>
      </c>
      <c r="G18">
        <f t="shared" si="3"/>
        <v>133.04124193576632</v>
      </c>
      <c r="H18">
        <f t="shared" si="3"/>
        <v>70.426157192882968</v>
      </c>
      <c r="I18">
        <f t="shared" si="3"/>
        <v>135.97938589163311</v>
      </c>
      <c r="J18">
        <f t="shared" si="3"/>
        <v>218.87002039834525</v>
      </c>
      <c r="K18">
        <f t="shared" si="0"/>
        <v>12548.645889646579</v>
      </c>
      <c r="L18">
        <f>$B18*VLOOKUP($A18,'raw -- LBTO budget'!$A$10:$G$41,7,FALSE)/100</f>
        <v>2647.3340239370118</v>
      </c>
      <c r="M18">
        <f t="shared" si="1"/>
        <v>7858.1917548375095</v>
      </c>
      <c r="N18">
        <f>$B18*VLOOKUP($A18,'raw -- LBTO budget'!$A$10:$G$41,3,FALSE)/100</f>
        <v>2988.422523247873</v>
      </c>
      <c r="O18">
        <f>$B18*(VLOOKUP($A18,'raw -- LBTO budget'!$A$10:$G$41,4,FALSE)+VLOOKUP($A18,'raw -- LBTO budget'!$A$10:$G$41,5,FALSE))/100</f>
        <v>3673.523137577974</v>
      </c>
      <c r="P18">
        <f>$B18*(VLOOKUP($A18,'raw -- LBTO budget'!$A$10:$G$41,6,FALSE))/100</f>
        <v>1196.246094011663</v>
      </c>
      <c r="Q18">
        <f>$B18*(VLOOKUP($A18,'raw -- LBTO budget'!$A$10:$I$41,9,FALSE))/100</f>
        <v>2043.1201108720579</v>
      </c>
    </row>
    <row r="19" spans="1:17">
      <c r="A19">
        <f t="shared" si="2"/>
        <v>2040</v>
      </c>
      <c r="B19">
        <f>VLOOKUP(A19,'economic projections'!$A$1:$AD$32,14,FALSE)</f>
        <v>50485.483321570013</v>
      </c>
      <c r="F19">
        <f t="shared" si="4"/>
        <v>693.01326747045448</v>
      </c>
      <c r="G19">
        <f t="shared" si="3"/>
        <v>137.84270035722815</v>
      </c>
      <c r="H19">
        <f t="shared" si="3"/>
        <v>72.967837205974121</v>
      </c>
      <c r="I19">
        <f t="shared" si="3"/>
        <v>140.88688192846217</v>
      </c>
      <c r="J19">
        <f t="shared" si="3"/>
        <v>226.76903943452152</v>
      </c>
      <c r="K19">
        <f t="shared" si="0"/>
        <v>13120.167405609614</v>
      </c>
      <c r="L19">
        <f>$B19*VLOOKUP($A19,'raw -- LBTO budget'!$A$10:$G$41,7,FALSE)/100</f>
        <v>2742.8763088608989</v>
      </c>
      <c r="M19">
        <f t="shared" si="1"/>
        <v>8198.842491422969</v>
      </c>
      <c r="N19">
        <f>$B19*VLOOKUP($A19,'raw -- LBTO budget'!$A$10:$G$41,3,FALSE)/100</f>
        <v>3102.8378049436928</v>
      </c>
      <c r="O19">
        <f>$B19*(VLOOKUP($A19,'raw -- LBTO budget'!$A$10:$G$41,4,FALSE)+VLOOKUP($A19,'raw -- LBTO budget'!$A$10:$G$41,5,FALSE))/100</f>
        <v>3869.7122965983413</v>
      </c>
      <c r="P19">
        <f>$B19*(VLOOKUP($A19,'raw -- LBTO budget'!$A$10:$G$41,6,FALSE))/100</f>
        <v>1226.2923898809356</v>
      </c>
      <c r="Q19">
        <f>$B19*(VLOOKUP($A19,'raw -- LBTO budget'!$A$10:$I$41,9,FALSE))/100</f>
        <v>2178.448605325746</v>
      </c>
    </row>
    <row r="20" spans="1:17">
      <c r="A20">
        <f t="shared" si="2"/>
        <v>2041</v>
      </c>
      <c r="B20">
        <f>VLOOKUP(A20,'economic projections'!$A$1:$AD$32,14,FALSE)</f>
        <v>52294.883043815084</v>
      </c>
      <c r="F20">
        <f t="shared" si="4"/>
        <v>717.85086297659552</v>
      </c>
      <c r="G20">
        <f t="shared" si="3"/>
        <v>142.78298273803119</v>
      </c>
      <c r="H20">
        <f t="shared" si="3"/>
        <v>75.583004491436228</v>
      </c>
      <c r="I20">
        <f t="shared" si="3"/>
        <v>145.93626777677824</v>
      </c>
      <c r="J20">
        <f t="shared" si="3"/>
        <v>234.89644180785479</v>
      </c>
      <c r="K20">
        <f t="shared" si="0"/>
        <v>13707.011794614373</v>
      </c>
      <c r="L20">
        <f>$B20*VLOOKUP($A20,'raw -- LBTO budget'!$A$10:$G$41,7,FALSE)/100</f>
        <v>2841.1809957704736</v>
      </c>
      <c r="M20">
        <f t="shared" si="1"/>
        <v>8537.6626057332505</v>
      </c>
      <c r="N20">
        <f>$B20*VLOOKUP($A20,'raw -- LBTO budget'!$A$10:$G$41,3,FALSE)/100</f>
        <v>3211.4287677206844</v>
      </c>
      <c r="O20">
        <f>$B20*(VLOOKUP($A20,'raw -- LBTO budget'!$A$10:$G$41,4,FALSE)+VLOOKUP($A20,'raw -- LBTO budget'!$A$10:$G$41,5,FALSE))/100</f>
        <v>4069.5877984696899</v>
      </c>
      <c r="P20">
        <f>$B20*(VLOOKUP($A20,'raw -- LBTO budget'!$A$10:$G$41,6,FALSE))/100</f>
        <v>1256.6460395428765</v>
      </c>
      <c r="Q20">
        <f>$B20*(VLOOKUP($A20,'raw -- LBTO budget'!$A$10:$I$41,9,FALSE))/100</f>
        <v>2328.1681931106477</v>
      </c>
    </row>
    <row r="21" spans="1:17">
      <c r="A21">
        <f t="shared" si="2"/>
        <v>2042</v>
      </c>
      <c r="B21">
        <f>VLOOKUP(A21,'economic projections'!$A$1:$AD$32,14,FALSE)</f>
        <v>54161.810368479288</v>
      </c>
      <c r="F21">
        <f t="shared" si="4"/>
        <v>743.47813878486011</v>
      </c>
      <c r="G21">
        <f t="shared" si="3"/>
        <v>147.88033522177895</v>
      </c>
      <c r="H21">
        <f t="shared" si="3"/>
        <v>78.28131775178052</v>
      </c>
      <c r="I21">
        <f t="shared" si="3"/>
        <v>151.14619253640927</v>
      </c>
      <c r="J21">
        <f t="shared" si="3"/>
        <v>243.28224478039522</v>
      </c>
      <c r="K21">
        <f t="shared" si="0"/>
        <v>14326.882078670142</v>
      </c>
      <c r="L21">
        <f>$B21*VLOOKUP($A21,'raw -- LBTO budget'!$A$10:$G$41,7,FALSE)/100</f>
        <v>2942.6111573194794</v>
      </c>
      <c r="M21">
        <f t="shared" si="1"/>
        <v>8888.4946995711362</v>
      </c>
      <c r="N21">
        <f>$B21*VLOOKUP($A21,'raw -- LBTO budget'!$A$10:$G$41,3,FALSE)/100</f>
        <v>3328.2432471430525</v>
      </c>
      <c r="O21">
        <f>$B21*(VLOOKUP($A21,'raw -- LBTO budget'!$A$10:$G$41,4,FALSE)+VLOOKUP($A21,'raw -- LBTO budget'!$A$10:$G$41,5,FALSE))/100</f>
        <v>4272.8252199693306</v>
      </c>
      <c r="P21">
        <f>$B21*(VLOOKUP($A21,'raw -- LBTO budget'!$A$10:$G$41,6,FALSE))/100</f>
        <v>1287.4262324587526</v>
      </c>
      <c r="Q21">
        <f>$B21*(VLOOKUP($A21,'raw -- LBTO budget'!$A$10:$I$41,9,FALSE))/100</f>
        <v>2495.7762217795257</v>
      </c>
    </row>
    <row r="22" spans="1:17">
      <c r="A22">
        <f t="shared" si="2"/>
        <v>2043</v>
      </c>
      <c r="B22">
        <f>VLOOKUP(A22,'economic projections'!$A$1:$AD$32,14,FALSE)</f>
        <v>56092.13729001188</v>
      </c>
      <c r="F22">
        <f t="shared" si="4"/>
        <v>769.97569965115235</v>
      </c>
      <c r="G22">
        <f t="shared" si="3"/>
        <v>153.15079036908313</v>
      </c>
      <c r="H22">
        <f t="shared" si="3"/>
        <v>81.071263916453958</v>
      </c>
      <c r="I22">
        <f t="shared" si="3"/>
        <v>156.53304283840686</v>
      </c>
      <c r="J22">
        <f t="shared" si="3"/>
        <v>251.95282398436845</v>
      </c>
      <c r="K22">
        <f t="shared" si="0"/>
        <v>14976.600656433173</v>
      </c>
      <c r="L22">
        <f>$B22*VLOOKUP($A22,'raw -- LBTO budget'!$A$10:$G$41,7,FALSE)/100</f>
        <v>3047.4858189663455</v>
      </c>
      <c r="M22">
        <f t="shared" si="1"/>
        <v>9254.6417314790597</v>
      </c>
      <c r="N22">
        <f>$B22*VLOOKUP($A22,'raw -- LBTO budget'!$A$10:$G$41,3,FALSE)/100</f>
        <v>3453.0319715731312</v>
      </c>
      <c r="O22">
        <f>$B22*(VLOOKUP($A22,'raw -- LBTO budget'!$A$10:$G$41,4,FALSE)+VLOOKUP($A22,'raw -- LBTO budget'!$A$10:$G$41,5,FALSE))/100</f>
        <v>4482.883612217749</v>
      </c>
      <c r="P22">
        <f>$B22*(VLOOKUP($A22,'raw -- LBTO budget'!$A$10:$G$41,6,FALSE))/100</f>
        <v>1318.7261476881793</v>
      </c>
      <c r="Q22">
        <f>$B22*(VLOOKUP($A22,'raw -- LBTO budget'!$A$10:$I$41,9,FALSE))/100</f>
        <v>2674.4731059877663</v>
      </c>
    </row>
    <row r="23" spans="1:17">
      <c r="A23">
        <f t="shared" si="2"/>
        <v>2044</v>
      </c>
      <c r="B23">
        <f>VLOOKUP(A23,'economic projections'!$A$1:$AD$32,14,FALSE)</f>
        <v>58090.700141655005</v>
      </c>
      <c r="F23">
        <f t="shared" si="4"/>
        <v>797.40993382972295</v>
      </c>
      <c r="G23">
        <f t="shared" si="3"/>
        <v>158.60755302993354</v>
      </c>
      <c r="H23">
        <f t="shared" si="3"/>
        <v>83.959833049797211</v>
      </c>
      <c r="I23">
        <f t="shared" si="3"/>
        <v>162.11031515473931</v>
      </c>
      <c r="J23">
        <f t="shared" si="3"/>
        <v>260.92990310293152</v>
      </c>
      <c r="K23">
        <f t="shared" si="0"/>
        <v>15639.759199137778</v>
      </c>
      <c r="L23">
        <f>$B23*VLOOKUP($A23,'raw -- LBTO budget'!$A$10:$G$41,7,FALSE)/100</f>
        <v>3156.0677386961161</v>
      </c>
      <c r="M23">
        <f t="shared" si="1"/>
        <v>9618.6581294552361</v>
      </c>
      <c r="N23">
        <f>$B23*VLOOKUP($A23,'raw -- LBTO budget'!$A$10:$G$41,3,FALSE)/100</f>
        <v>3575.4825937188657</v>
      </c>
      <c r="O23">
        <f>$B23*(VLOOKUP($A23,'raw -- LBTO budget'!$A$10:$G$41,4,FALSE)+VLOOKUP($A23,'raw -- LBTO budget'!$A$10:$G$41,5,FALSE))/100</f>
        <v>4691.9858504414742</v>
      </c>
      <c r="P23">
        <f>$B23*(VLOOKUP($A23,'raw -- LBTO budget'!$A$10:$G$41,6,FALSE))/100</f>
        <v>1351.1896852948953</v>
      </c>
      <c r="Q23">
        <f>$B23*(VLOOKUP($A23,'raw -- LBTO budget'!$A$10:$I$41,9,FALSE))/100</f>
        <v>2865.0333309864254</v>
      </c>
    </row>
    <row r="24" spans="1:17">
      <c r="A24">
        <f t="shared" si="2"/>
        <v>2045</v>
      </c>
      <c r="B24">
        <f>VLOOKUP(A24,'economic projections'!$A$1:$AD$32,14,FALSE)</f>
        <v>60156.98634569368</v>
      </c>
      <c r="F24">
        <f t="shared" si="4"/>
        <v>825.77380517604627</v>
      </c>
      <c r="G24">
        <f t="shared" si="3"/>
        <v>164.2492236912083</v>
      </c>
      <c r="H24">
        <f t="shared" si="3"/>
        <v>86.946284311378506</v>
      </c>
      <c r="I24">
        <f t="shared" si="3"/>
        <v>167.87657906479339</v>
      </c>
      <c r="J24">
        <f t="shared" si="3"/>
        <v>270.21117975630284</v>
      </c>
      <c r="K24">
        <f t="shared" si="0"/>
        <v>16342.246910671145</v>
      </c>
      <c r="L24">
        <f>$B24*VLOOKUP($A24,'raw -- LBTO budget'!$A$10:$G$41,7,FALSE)/100</f>
        <v>3268.3290681615372</v>
      </c>
      <c r="M24">
        <f t="shared" si="1"/>
        <v>10004.708399152316</v>
      </c>
      <c r="N24">
        <f>$B24*VLOOKUP($A24,'raw -- LBTO budget'!$A$10:$G$41,3,FALSE)/100</f>
        <v>3712.8891972562137</v>
      </c>
      <c r="O24">
        <f>$B24*(VLOOKUP($A24,'raw -- LBTO budget'!$A$10:$G$41,4,FALSE)+VLOOKUP($A24,'raw -- LBTO budget'!$A$10:$G$41,5,FALSE))/100</f>
        <v>4907.6069460816916</v>
      </c>
      <c r="P24">
        <f>$B24*(VLOOKUP($A24,'raw -- LBTO budget'!$A$10:$G$41,6,FALSE))/100</f>
        <v>1384.2122558144117</v>
      </c>
      <c r="Q24">
        <f>$B24*(VLOOKUP($A24,'raw -- LBTO budget'!$A$10:$I$41,9,FALSE))/100</f>
        <v>3069.2094433572915</v>
      </c>
    </row>
    <row r="25" spans="1:17">
      <c r="A25">
        <f t="shared" si="2"/>
        <v>2046</v>
      </c>
      <c r="B25">
        <f>VLOOKUP(A25,'economic projections'!$A$1:$AD$32,14,FALSE)</f>
        <v>62293.160930829261</v>
      </c>
      <c r="F25">
        <f t="shared" si="4"/>
        <v>855.09703299784769</v>
      </c>
      <c r="G25">
        <f t="shared" si="3"/>
        <v>170.08171362448311</v>
      </c>
      <c r="H25">
        <f t="shared" si="3"/>
        <v>90.033746867275553</v>
      </c>
      <c r="I25">
        <f t="shared" si="3"/>
        <v>173.83787638738423</v>
      </c>
      <c r="J25">
        <f t="shared" si="3"/>
        <v>279.8063787494491</v>
      </c>
      <c r="K25">
        <f t="shared" si="0"/>
        <v>17058.359189298284</v>
      </c>
      <c r="L25">
        <f>$B25*VLOOKUP($A25,'raw -- LBTO budget'!$A$10:$G$41,7,FALSE)/100</f>
        <v>3384.3874333719536</v>
      </c>
      <c r="M25">
        <f t="shared" si="1"/>
        <v>10384.892858778545</v>
      </c>
      <c r="N25">
        <f>$B25*VLOOKUP($A25,'raw -- LBTO budget'!$A$10:$G$41,3,FALSE)/100</f>
        <v>3837.8816449483902</v>
      </c>
      <c r="O25">
        <f>$B25*(VLOOKUP($A25,'raw -- LBTO budget'!$A$10:$G$41,4,FALSE)+VLOOKUP($A25,'raw -- LBTO budget'!$A$10:$G$41,5,FALSE))/100</f>
        <v>5129.2188710444807</v>
      </c>
      <c r="P25">
        <f>$B25*(VLOOKUP($A25,'raw -- LBTO budget'!$A$10:$G$41,6,FALSE))/100</f>
        <v>1417.792342785674</v>
      </c>
      <c r="Q25">
        <f>$B25*(VLOOKUP($A25,'raw -- LBTO budget'!$A$10:$I$41,9,FALSE))/100</f>
        <v>3289.078897147785</v>
      </c>
    </row>
    <row r="26" spans="1:17">
      <c r="A26">
        <f t="shared" si="2"/>
        <v>2047</v>
      </c>
      <c r="B26">
        <f>VLOOKUP(A26,'economic projections'!$A$1:$AD$32,14,FALSE)</f>
        <v>64510.797459966787</v>
      </c>
      <c r="F26">
        <f t="shared" si="4"/>
        <v>885.53848737257113</v>
      </c>
      <c r="G26">
        <f t="shared" si="3"/>
        <v>176.1366226295147</v>
      </c>
      <c r="H26">
        <f t="shared" si="3"/>
        <v>93.238948255750572</v>
      </c>
      <c r="I26">
        <f t="shared" si="3"/>
        <v>180.02650478677509</v>
      </c>
      <c r="J26">
        <f t="shared" si="3"/>
        <v>289.76748583292948</v>
      </c>
      <c r="K26">
        <f t="shared" si="0"/>
        <v>17826.268662112623</v>
      </c>
      <c r="L26">
        <f>$B26*VLOOKUP($A26,'raw -- LBTO budget'!$A$10:$G$41,7,FALSE)/100</f>
        <v>3504.8716259999951</v>
      </c>
      <c r="M26">
        <f t="shared" si="1"/>
        <v>10795.236846950844</v>
      </c>
      <c r="N26">
        <f>$B26*VLOOKUP($A26,'raw -- LBTO budget'!$A$10:$G$41,3,FALSE)/100</f>
        <v>3982.8966351783497</v>
      </c>
      <c r="O26">
        <f>$B26*(VLOOKUP($A26,'raw -- LBTO budget'!$A$10:$G$41,4,FALSE)+VLOOKUP($A26,'raw -- LBTO budget'!$A$10:$G$41,5,FALSE))/100</f>
        <v>5360.202160948641</v>
      </c>
      <c r="P26">
        <f>$B26*(VLOOKUP($A26,'raw -- LBTO budget'!$A$10:$G$41,6,FALSE))/100</f>
        <v>1452.1380508238522</v>
      </c>
      <c r="Q26">
        <f>$B26*(VLOOKUP($A26,'raw -- LBTO budget'!$A$10:$I$41,9,FALSE))/100</f>
        <v>3526.1601891617847</v>
      </c>
    </row>
    <row r="27" spans="1:17">
      <c r="A27">
        <f t="shared" si="2"/>
        <v>2048</v>
      </c>
      <c r="B27">
        <f>VLOOKUP(A27,'economic projections'!$A$1:$AD$32,14,FALSE)</f>
        <v>66811.2524973892</v>
      </c>
      <c r="F27">
        <f t="shared" si="4"/>
        <v>917.11678983227694</v>
      </c>
      <c r="G27">
        <f t="shared" si="3"/>
        <v>182.41765459248322</v>
      </c>
      <c r="H27">
        <f t="shared" si="3"/>
        <v>96.563849150550624</v>
      </c>
      <c r="I27">
        <f t="shared" si="3"/>
        <v>186.4462499474715</v>
      </c>
      <c r="J27">
        <f t="shared" si="3"/>
        <v>300.10059437773174</v>
      </c>
      <c r="K27">
        <f t="shared" si="0"/>
        <v>18615.619283347551</v>
      </c>
      <c r="L27">
        <f>$B27*VLOOKUP($A27,'raw -- LBTO budget'!$A$10:$G$41,7,FALSE)/100</f>
        <v>3629.8553481831555</v>
      </c>
      <c r="M27">
        <f t="shared" si="1"/>
        <v>11206.25138138709</v>
      </c>
      <c r="N27">
        <f>$B27*VLOOKUP($A27,'raw -- LBTO budget'!$A$10:$G$41,3,FALSE)/100</f>
        <v>4121.5861665639395</v>
      </c>
      <c r="O27">
        <f>$B27*(VLOOKUP($A27,'raw -- LBTO budget'!$A$10:$G$41,4,FALSE)+VLOOKUP($A27,'raw -- LBTO budget'!$A$10:$G$41,5,FALSE))/100</f>
        <v>5596.7786217062921</v>
      </c>
      <c r="P27">
        <f>$B27*(VLOOKUP($A27,'raw -- LBTO budget'!$A$10:$G$41,6,FALSE))/100</f>
        <v>1487.8865931168575</v>
      </c>
      <c r="Q27">
        <f>$B27*(VLOOKUP($A27,'raw -- LBTO budget'!$A$10:$I$41,9,FALSE))/100</f>
        <v>3779.5125537773069</v>
      </c>
    </row>
    <row r="28" spans="1:17">
      <c r="A28">
        <f t="shared" si="2"/>
        <v>2049</v>
      </c>
      <c r="B28">
        <f>VLOOKUP(A28,'economic projections'!$A$1:$AD$32,14,FALSE)</f>
        <v>69192.405536396138</v>
      </c>
      <c r="F28">
        <f t="shared" si="4"/>
        <v>949.80283222189917</v>
      </c>
      <c r="G28">
        <f t="shared" si="3"/>
        <v>188.91901980215928</v>
      </c>
      <c r="H28">
        <f t="shared" si="3"/>
        <v>100.00538473427623</v>
      </c>
      <c r="I28">
        <f t="shared" si="3"/>
        <v>193.09119429559934</v>
      </c>
      <c r="J28">
        <f t="shared" si="3"/>
        <v>310.79617956135411</v>
      </c>
      <c r="K28">
        <f t="shared" si="0"/>
        <v>19433.379018952219</v>
      </c>
      <c r="L28">
        <f>$B28*VLOOKUP($A28,'raw -- LBTO budget'!$A$10:$G$41,7,FALSE)/100</f>
        <v>3759.2233927924021</v>
      </c>
      <c r="M28">
        <f t="shared" si="1"/>
        <v>11622.940282003823</v>
      </c>
      <c r="N28">
        <f>$B28*VLOOKUP($A28,'raw -- LBTO budget'!$A$10:$G$41,3,FALSE)/100</f>
        <v>4261.5602569866378</v>
      </c>
      <c r="O28">
        <f>$B28*(VLOOKUP($A28,'raw -- LBTO budget'!$A$10:$G$41,4,FALSE)+VLOOKUP($A28,'raw -- LBTO budget'!$A$10:$G$41,5,FALSE))/100</f>
        <v>5837.0713310503788</v>
      </c>
      <c r="P28">
        <f>$B28*(VLOOKUP($A28,'raw -- LBTO budget'!$A$10:$G$41,6,FALSE))/100</f>
        <v>1524.3086939668067</v>
      </c>
      <c r="Q28">
        <f>$B28*(VLOOKUP($A28,'raw -- LBTO budget'!$A$10:$I$41,9,FALSE))/100</f>
        <v>4051.2153441559944</v>
      </c>
    </row>
    <row r="29" spans="1:17">
      <c r="A29">
        <f t="shared" si="2"/>
        <v>2050</v>
      </c>
      <c r="B29">
        <f>VLOOKUP(A29,'economic projections'!$A$1:$AD$32,14,FALSE)</f>
        <v>71646.66016077211</v>
      </c>
      <c r="F29">
        <f t="shared" si="4"/>
        <v>983.49233868080989</v>
      </c>
      <c r="G29">
        <f t="shared" si="4"/>
        <v>195.61997743454185</v>
      </c>
      <c r="H29">
        <f t="shared" si="4"/>
        <v>103.55257573080101</v>
      </c>
      <c r="I29">
        <f t="shared" si="4"/>
        <v>199.94013895726425</v>
      </c>
      <c r="J29">
        <f t="shared" si="4"/>
        <v>321.8201200503953</v>
      </c>
      <c r="K29">
        <f t="shared" si="0"/>
        <v>20287.468291124234</v>
      </c>
      <c r="L29">
        <f>$B29*VLOOKUP($A29,'raw -- LBTO budget'!$A$10:$G$41,7,FALSE)/100</f>
        <v>3892.563046534749</v>
      </c>
      <c r="M29">
        <f t="shared" si="1"/>
        <v>12051.684705643478</v>
      </c>
      <c r="N29">
        <f>$B29*VLOOKUP($A29,'raw -- LBTO budget'!$A$10:$G$41,3,FALSE)/100</f>
        <v>4412.0013327003471</v>
      </c>
      <c r="O29">
        <f>$B29*(VLOOKUP($A29,'raw -- LBTO budget'!$A$10:$G$41,4,FALSE)+VLOOKUP($A29,'raw -- LBTO budget'!$A$10:$G$41,5,FALSE))/100</f>
        <v>6077.7861814382986</v>
      </c>
      <c r="P29">
        <f>$B29*(VLOOKUP($A29,'raw -- LBTO budget'!$A$10:$G$41,6,FALSE))/100</f>
        <v>1561.8971915048321</v>
      </c>
      <c r="Q29">
        <f>$B29*(VLOOKUP($A29,'raw -- LBTO budget'!$A$10:$I$41,9,FALSE))/100</f>
        <v>4343.220538946005</v>
      </c>
    </row>
    <row r="30" spans="1:17">
      <c r="A30">
        <f t="shared" si="2"/>
        <v>2051</v>
      </c>
      <c r="B30">
        <f>VLOOKUP(A30,'economic projections'!$A$1:$AD$32,14,FALSE)</f>
        <v>74171.488464837719</v>
      </c>
      <c r="F30">
        <f t="shared" si="4"/>
        <v>1018.1506086959216</v>
      </c>
      <c r="G30">
        <f t="shared" si="4"/>
        <v>202.51362543933513</v>
      </c>
      <c r="H30">
        <f t="shared" si="4"/>
        <v>107.20176849955445</v>
      </c>
      <c r="I30">
        <f t="shared" si="4"/>
        <v>206.98602945411824</v>
      </c>
      <c r="J30">
        <f t="shared" si="4"/>
        <v>333.16106108097119</v>
      </c>
      <c r="K30">
        <f t="shared" si="0"/>
        <v>21192.277684173434</v>
      </c>
      <c r="L30">
        <f>$B30*VLOOKUP($A30,'raw -- LBTO budget'!$A$10:$G$41,7,FALSE)/100</f>
        <v>4029.7369682946328</v>
      </c>
      <c r="M30">
        <f t="shared" si="1"/>
        <v>12502.346095633045</v>
      </c>
      <c r="N30">
        <f>$B30*VLOOKUP($A30,'raw -- LBTO budget'!$A$10:$G$41,3,FALSE)/100</f>
        <v>4582.3145573576739</v>
      </c>
      <c r="O30">
        <f>$B30*(VLOOKUP($A30,'raw -- LBTO budget'!$A$10:$G$41,4,FALSE)+VLOOKUP($A30,'raw -- LBTO budget'!$A$10:$G$41,5,FALSE))/100</f>
        <v>6319.4108172041733</v>
      </c>
      <c r="P30">
        <f>$B30*(VLOOKUP($A30,'raw -- LBTO budget'!$A$10:$G$41,6,FALSE))/100</f>
        <v>1600.620721071198</v>
      </c>
      <c r="Q30">
        <f>$B30*(VLOOKUP($A30,'raw -- LBTO budget'!$A$10:$I$41,9,FALSE))/100</f>
        <v>4660.1946202457539</v>
      </c>
    </row>
    <row r="31" spans="1:17">
      <c r="A31">
        <f t="shared" si="2"/>
        <v>2052</v>
      </c>
      <c r="B31">
        <f>VLOOKUP(A31,'economic projections'!$A$1:$AD$32,14,FALSE)</f>
        <v>76775.649424838164</v>
      </c>
      <c r="F31">
        <f>$B31*F$12/$B$12</f>
        <v>1053.8978765672352</v>
      </c>
      <c r="G31">
        <f t="shared" si="4"/>
        <v>209.62387882851016</v>
      </c>
      <c r="H31">
        <f t="shared" si="4"/>
        <v>110.9656225915738</v>
      </c>
      <c r="I31">
        <f t="shared" si="4"/>
        <v>214.25330894825228</v>
      </c>
      <c r="J31">
        <f t="shared" si="4"/>
        <v>344.85834593552414</v>
      </c>
      <c r="K31">
        <f t="shared" si="0"/>
        <v>22145.936076594568</v>
      </c>
      <c r="L31">
        <f>$B31*VLOOKUP($A31,'raw -- LBTO budget'!$A$10:$G$41,7,FALSE)/100</f>
        <v>4171.2210332514569</v>
      </c>
      <c r="M31">
        <f t="shared" si="1"/>
        <v>12975.852509291899</v>
      </c>
      <c r="N31">
        <f>$B31*VLOOKUP($A31,'raw -- LBTO budget'!$A$10:$G$41,3,FALSE)/100</f>
        <v>4762.3935338227111</v>
      </c>
      <c r="O31">
        <f>$B31*(VLOOKUP($A31,'raw -- LBTO budget'!$A$10:$G$41,4,FALSE)+VLOOKUP($A31,'raw -- LBTO budget'!$A$10:$G$41,5,FALSE))/100</f>
        <v>6574.2988602488931</v>
      </c>
      <c r="P31">
        <f>$B31*(VLOOKUP($A31,'raw -- LBTO budget'!$A$10:$G$41,6,FALSE))/100</f>
        <v>1639.1601152202948</v>
      </c>
      <c r="Q31">
        <f>$B31*(VLOOKUP($A31,'raw -- LBTO budget'!$A$10:$I$41,9,FALSE))/100</f>
        <v>4998.8625340512126</v>
      </c>
    </row>
    <row r="32" spans="1:17">
      <c r="A32">
        <f t="shared" si="2"/>
        <v>2053</v>
      </c>
      <c r="B32">
        <f>VLOOKUP(A32,'economic projections'!$A$1:$AD$32,14,FALSE)</f>
        <v>79462.797154707499</v>
      </c>
      <c r="F32">
        <f>$B32*F$12/$B$12</f>
        <v>1090.7843022470886</v>
      </c>
      <c r="G32">
        <f t="shared" si="4"/>
        <v>216.96071458750802</v>
      </c>
      <c r="H32">
        <f t="shared" si="4"/>
        <v>114.84941938227887</v>
      </c>
      <c r="I32">
        <f t="shared" si="4"/>
        <v>221.75217476144115</v>
      </c>
      <c r="J32">
        <f t="shared" si="4"/>
        <v>356.92838804326743</v>
      </c>
      <c r="K32">
        <f t="shared" si="0"/>
        <v>23119.700832162147</v>
      </c>
      <c r="L32">
        <f>$B32*VLOOKUP($A32,'raw -- LBTO budget'!$A$10:$G$41,7,FALSE)/100</f>
        <v>4317.2137694152589</v>
      </c>
      <c r="M32">
        <f t="shared" si="1"/>
        <v>13444.310650604961</v>
      </c>
      <c r="N32">
        <f>$B32*VLOOKUP($A32,'raw -- LBTO budget'!$A$10:$G$41,3,FALSE)/100</f>
        <v>4943.3806109943534</v>
      </c>
      <c r="O32">
        <f>$B32*(VLOOKUP($A32,'raw -- LBTO budget'!$A$10:$G$41,4,FALSE)+VLOOKUP($A32,'raw -- LBTO budget'!$A$10:$G$41,5,FALSE))/100</f>
        <v>6821.881135731639</v>
      </c>
      <c r="P32">
        <f>$B32*(VLOOKUP($A32,'raw -- LBTO budget'!$A$10:$G$41,6,FALSE))/100</f>
        <v>1679.0489038789694</v>
      </c>
      <c r="Q32">
        <f>$B32*(VLOOKUP($A32,'raw -- LBTO budget'!$A$10:$I$41,9,FALSE))/100</f>
        <v>5358.1764121419274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570F-FFC4-4DE7-84FD-87F116AE8095}">
  <sheetPr>
    <tabColor rgb="FFFFFF00"/>
  </sheetPr>
  <dimension ref="A1:C74"/>
  <sheetViews>
    <sheetView topLeftCell="A50" workbookViewId="0">
      <selection activeCell="F68" sqref="F68"/>
    </sheetView>
  </sheetViews>
  <sheetFormatPr defaultRowHeight="14.5"/>
  <sheetData>
    <row r="1" spans="1:3">
      <c r="A1" t="s">
        <v>117</v>
      </c>
      <c r="B1" t="s">
        <v>335</v>
      </c>
      <c r="C1" t="s">
        <v>335</v>
      </c>
    </row>
    <row r="2" spans="1:3">
      <c r="A2">
        <v>1951</v>
      </c>
      <c r="B2">
        <v>2799.16</v>
      </c>
      <c r="C2">
        <f t="shared" ref="C2:C65" si="0">B2/$B$74</f>
        <v>4.2316638401463394E-2</v>
      </c>
    </row>
    <row r="3" spans="1:3">
      <c r="A3">
        <v>1952</v>
      </c>
      <c r="B3">
        <v>2973.32</v>
      </c>
      <c r="C3">
        <f t="shared" si="0"/>
        <v>4.4949523175466626E-2</v>
      </c>
    </row>
    <row r="4" spans="1:3">
      <c r="A4">
        <v>1953</v>
      </c>
      <c r="B4">
        <v>3139.44</v>
      </c>
      <c r="C4">
        <f t="shared" si="0"/>
        <v>4.7460862281216598E-2</v>
      </c>
    </row>
    <row r="5" spans="1:3">
      <c r="A5">
        <v>1954</v>
      </c>
      <c r="B5">
        <v>3155.64</v>
      </c>
      <c r="C5">
        <f t="shared" si="0"/>
        <v>4.7705767732174637E-2</v>
      </c>
    </row>
    <row r="6" spans="1:3">
      <c r="A6">
        <v>1955</v>
      </c>
      <c r="B6">
        <v>3301.44</v>
      </c>
      <c r="C6">
        <f t="shared" si="0"/>
        <v>4.9909916790796996E-2</v>
      </c>
    </row>
    <row r="7" spans="1:3">
      <c r="A7">
        <v>1956</v>
      </c>
      <c r="B7">
        <v>3532.36</v>
      </c>
      <c r="C7">
        <f t="shared" si="0"/>
        <v>5.3400877700379129E-2</v>
      </c>
    </row>
    <row r="8" spans="1:3">
      <c r="A8">
        <v>1957</v>
      </c>
      <c r="B8">
        <v>3641.72</v>
      </c>
      <c r="C8">
        <f t="shared" si="0"/>
        <v>5.5054140670550193E-2</v>
      </c>
    </row>
    <row r="9" spans="1:3">
      <c r="A9">
        <v>1958</v>
      </c>
      <c r="B9">
        <v>3673.8</v>
      </c>
      <c r="C9">
        <f t="shared" si="0"/>
        <v>5.5539113933928831E-2</v>
      </c>
    </row>
    <row r="10" spans="1:3">
      <c r="A10">
        <v>1959</v>
      </c>
      <c r="B10">
        <v>3855.8</v>
      </c>
      <c r="C10">
        <f t="shared" si="0"/>
        <v>5.8290520852099403E-2</v>
      </c>
    </row>
    <row r="11" spans="1:3">
      <c r="A11">
        <v>1960</v>
      </c>
      <c r="B11">
        <v>4007.12</v>
      </c>
      <c r="C11">
        <f t="shared" si="0"/>
        <v>6.0578119175492648E-2</v>
      </c>
    </row>
    <row r="12" spans="1:3">
      <c r="A12">
        <v>1961</v>
      </c>
      <c r="B12">
        <v>4086.76</v>
      </c>
      <c r="C12">
        <f t="shared" si="0"/>
        <v>6.1782086466498722E-2</v>
      </c>
    </row>
    <row r="13" spans="1:3">
      <c r="A13">
        <v>1962</v>
      </c>
      <c r="B13">
        <v>4291.3999999999996</v>
      </c>
      <c r="C13">
        <f t="shared" si="0"/>
        <v>6.4875756311193356E-2</v>
      </c>
    </row>
    <row r="14" spans="1:3">
      <c r="A14">
        <v>1963</v>
      </c>
      <c r="B14">
        <v>4396.6400000000003</v>
      </c>
      <c r="C14">
        <f t="shared" si="0"/>
        <v>6.6466734685194859E-2</v>
      </c>
    </row>
    <row r="15" spans="1:3">
      <c r="A15">
        <v>1964</v>
      </c>
      <c r="B15">
        <v>4576.32</v>
      </c>
      <c r="C15">
        <f t="shared" si="0"/>
        <v>6.9183068723968968E-2</v>
      </c>
    </row>
    <row r="16" spans="1:3">
      <c r="A16">
        <v>1965</v>
      </c>
      <c r="B16">
        <v>4658.72</v>
      </c>
      <c r="C16">
        <f t="shared" si="0"/>
        <v>7.0428760647360478E-2</v>
      </c>
    </row>
    <row r="17" spans="1:3">
      <c r="A17">
        <v>1966</v>
      </c>
      <c r="B17">
        <v>4938.3599999999997</v>
      </c>
      <c r="C17">
        <f t="shared" si="0"/>
        <v>7.4656252024268274E-2</v>
      </c>
    </row>
    <row r="18" spans="1:3">
      <c r="A18">
        <v>1967</v>
      </c>
      <c r="B18">
        <v>5213.4399999999996</v>
      </c>
      <c r="C18">
        <f t="shared" si="0"/>
        <v>7.8814807052017502E-2</v>
      </c>
    </row>
    <row r="19" spans="1:3">
      <c r="A19">
        <v>1968</v>
      </c>
      <c r="B19">
        <v>5571.76</v>
      </c>
      <c r="C19">
        <f t="shared" si="0"/>
        <v>8.4231752804319049E-2</v>
      </c>
    </row>
    <row r="20" spans="1:3">
      <c r="A20">
        <v>1969</v>
      </c>
      <c r="B20">
        <v>5893.76</v>
      </c>
      <c r="C20">
        <f t="shared" si="0"/>
        <v>8.9099626582620828E-2</v>
      </c>
    </row>
    <row r="21" spans="1:3">
      <c r="A21">
        <v>1970</v>
      </c>
      <c r="B21">
        <v>6186.24</v>
      </c>
      <c r="C21">
        <f t="shared" si="0"/>
        <v>9.3521228205843507E-2</v>
      </c>
    </row>
    <row r="22" spans="1:3">
      <c r="A22">
        <v>1971</v>
      </c>
      <c r="B22">
        <v>6497.08</v>
      </c>
      <c r="C22">
        <f t="shared" si="0"/>
        <v>9.8220389340151981E-2</v>
      </c>
    </row>
    <row r="23" spans="1:3">
      <c r="A23">
        <v>1972</v>
      </c>
      <c r="B23">
        <v>7133.8</v>
      </c>
      <c r="C23">
        <f t="shared" si="0"/>
        <v>0.10784608062002872</v>
      </c>
    </row>
    <row r="24" spans="1:3">
      <c r="A24">
        <v>1973</v>
      </c>
      <c r="B24">
        <v>7580.16</v>
      </c>
      <c r="C24">
        <f t="shared" si="0"/>
        <v>0.1145939816749442</v>
      </c>
    </row>
    <row r="25" spans="1:3">
      <c r="A25">
        <v>1974</v>
      </c>
      <c r="B25">
        <v>8030.76</v>
      </c>
      <c r="C25">
        <f t="shared" si="0"/>
        <v>0.12140598144048079</v>
      </c>
    </row>
    <row r="26" spans="1:3">
      <c r="A26">
        <v>1975</v>
      </c>
      <c r="B26">
        <v>8630.92</v>
      </c>
      <c r="C26">
        <f t="shared" si="0"/>
        <v>0.13047897251745469</v>
      </c>
    </row>
    <row r="27" spans="1:3">
      <c r="A27">
        <v>1976</v>
      </c>
      <c r="B27">
        <v>9226.48</v>
      </c>
      <c r="C27">
        <f t="shared" si="0"/>
        <v>0.13948242254045284</v>
      </c>
    </row>
    <row r="28" spans="1:3">
      <c r="A28">
        <v>1977</v>
      </c>
      <c r="B28">
        <v>9779.44</v>
      </c>
      <c r="C28">
        <f t="shared" si="0"/>
        <v>0.14784186193315396</v>
      </c>
    </row>
    <row r="29" spans="1:3">
      <c r="A29">
        <v>1978</v>
      </c>
      <c r="B29">
        <v>10556.03</v>
      </c>
      <c r="C29">
        <f t="shared" si="0"/>
        <v>0.15958205478250606</v>
      </c>
    </row>
    <row r="30" spans="1:3">
      <c r="A30">
        <v>1979</v>
      </c>
      <c r="B30">
        <v>11479.46</v>
      </c>
      <c r="C30">
        <f t="shared" si="0"/>
        <v>0.17354211901572722</v>
      </c>
    </row>
    <row r="31" spans="1:3">
      <c r="A31">
        <v>1980</v>
      </c>
      <c r="B31">
        <v>12513.46</v>
      </c>
      <c r="C31">
        <f t="shared" si="0"/>
        <v>0.18917373853983913</v>
      </c>
    </row>
    <row r="32" spans="1:3">
      <c r="A32">
        <v>1981</v>
      </c>
      <c r="B32">
        <v>13773.1</v>
      </c>
      <c r="C32">
        <f t="shared" si="0"/>
        <v>0.20821649793766542</v>
      </c>
    </row>
    <row r="33" spans="1:3">
      <c r="A33">
        <v>1982</v>
      </c>
      <c r="B33">
        <v>14531.34</v>
      </c>
      <c r="C33">
        <f t="shared" si="0"/>
        <v>0.21967928245213605</v>
      </c>
    </row>
    <row r="34" spans="1:3">
      <c r="A34">
        <v>1983</v>
      </c>
      <c r="B34">
        <v>15239.24</v>
      </c>
      <c r="C34">
        <f t="shared" si="0"/>
        <v>0.23038104595418521</v>
      </c>
    </row>
    <row r="35" spans="1:3">
      <c r="A35">
        <v>1984</v>
      </c>
      <c r="B35">
        <v>16135.07</v>
      </c>
      <c r="C35">
        <f t="shared" si="0"/>
        <v>0.24392386386355192</v>
      </c>
    </row>
    <row r="36" spans="1:3">
      <c r="A36">
        <v>1985</v>
      </c>
      <c r="B36">
        <v>16822.509999999998</v>
      </c>
      <c r="C36">
        <f t="shared" si="0"/>
        <v>0.25431632085161332</v>
      </c>
    </row>
    <row r="37" spans="1:3">
      <c r="A37">
        <v>1986</v>
      </c>
      <c r="B37">
        <v>17321.82</v>
      </c>
      <c r="C37">
        <f t="shared" si="0"/>
        <v>0.26186469990827133</v>
      </c>
    </row>
    <row r="38" spans="1:3">
      <c r="A38">
        <v>1987</v>
      </c>
      <c r="B38">
        <v>18426.509999999998</v>
      </c>
      <c r="C38">
        <f t="shared" si="0"/>
        <v>0.27856498402054519</v>
      </c>
    </row>
    <row r="39" spans="1:3">
      <c r="A39">
        <v>1988</v>
      </c>
      <c r="B39">
        <v>19334.04</v>
      </c>
      <c r="C39">
        <f t="shared" si="0"/>
        <v>0.29228467808893721</v>
      </c>
    </row>
    <row r="40" spans="1:3">
      <c r="A40">
        <v>1989</v>
      </c>
      <c r="B40">
        <v>20099.55</v>
      </c>
      <c r="C40">
        <f t="shared" si="0"/>
        <v>0.30385736770393035</v>
      </c>
    </row>
    <row r="41" spans="1:3">
      <c r="A41">
        <v>1990</v>
      </c>
      <c r="B41">
        <v>21027.98</v>
      </c>
      <c r="C41">
        <f t="shared" si="0"/>
        <v>0.31789302003929903</v>
      </c>
    </row>
    <row r="42" spans="1:3">
      <c r="A42">
        <v>1991</v>
      </c>
      <c r="B42">
        <v>21811.599999999999</v>
      </c>
      <c r="C42">
        <f t="shared" si="0"/>
        <v>0.32973948976027057</v>
      </c>
    </row>
    <row r="43" spans="1:3">
      <c r="A43">
        <v>1992</v>
      </c>
      <c r="B43">
        <v>22935.42</v>
      </c>
      <c r="C43">
        <f t="shared" si="0"/>
        <v>0.34672897395136099</v>
      </c>
    </row>
    <row r="44" spans="1:3">
      <c r="A44">
        <v>1993</v>
      </c>
      <c r="B44">
        <v>23132.67</v>
      </c>
      <c r="C44">
        <f t="shared" si="0"/>
        <v>0.34971092458108155</v>
      </c>
    </row>
    <row r="45" spans="1:3">
      <c r="A45">
        <v>1994</v>
      </c>
      <c r="B45">
        <v>23753.53</v>
      </c>
      <c r="C45">
        <f t="shared" si="0"/>
        <v>0.3590968504009463</v>
      </c>
    </row>
    <row r="46" spans="1:3">
      <c r="A46">
        <v>1995</v>
      </c>
      <c r="B46">
        <v>24705.66</v>
      </c>
      <c r="C46">
        <f t="shared" si="0"/>
        <v>0.37349079034049437</v>
      </c>
    </row>
    <row r="47" spans="1:3">
      <c r="A47">
        <v>1996</v>
      </c>
      <c r="B47">
        <v>25913.9</v>
      </c>
      <c r="C47">
        <f t="shared" si="0"/>
        <v>0.39175650404824391</v>
      </c>
    </row>
    <row r="48" spans="1:3">
      <c r="A48">
        <v>1997</v>
      </c>
      <c r="B48">
        <v>27426</v>
      </c>
      <c r="C48">
        <f t="shared" si="0"/>
        <v>0.4146158578997039</v>
      </c>
    </row>
    <row r="49" spans="1:3">
      <c r="A49">
        <v>1998</v>
      </c>
      <c r="B49">
        <v>28861.439999999999</v>
      </c>
      <c r="C49">
        <f t="shared" si="0"/>
        <v>0.43631629496903773</v>
      </c>
    </row>
    <row r="50" spans="1:3">
      <c r="A50">
        <v>1999</v>
      </c>
      <c r="B50">
        <v>30469.84</v>
      </c>
      <c r="C50">
        <f t="shared" si="0"/>
        <v>0.46063147566785945</v>
      </c>
    </row>
    <row r="51" spans="1:3">
      <c r="A51">
        <v>2000</v>
      </c>
      <c r="B51">
        <v>32154.82</v>
      </c>
      <c r="C51">
        <f t="shared" si="0"/>
        <v>0.48610436373917293</v>
      </c>
    </row>
    <row r="52" spans="1:3">
      <c r="A52">
        <v>2001</v>
      </c>
      <c r="B52">
        <v>32921.919999999998</v>
      </c>
      <c r="C52">
        <f t="shared" si="0"/>
        <v>0.49770109037064897</v>
      </c>
    </row>
    <row r="53" spans="1:3">
      <c r="A53">
        <v>2002</v>
      </c>
      <c r="B53">
        <v>33252.089999999997</v>
      </c>
      <c r="C53">
        <f t="shared" si="0"/>
        <v>0.50269247510785986</v>
      </c>
    </row>
    <row r="54" spans="1:3">
      <c r="A54">
        <v>2003</v>
      </c>
      <c r="B54">
        <v>34064.949999999997</v>
      </c>
      <c r="C54">
        <f t="shared" si="0"/>
        <v>0.51498098405019022</v>
      </c>
    </row>
    <row r="55" spans="1:3">
      <c r="A55">
        <v>2004</v>
      </c>
      <c r="B55">
        <v>35648.550000000003</v>
      </c>
      <c r="C55">
        <f t="shared" si="0"/>
        <v>0.53892124776236017</v>
      </c>
    </row>
    <row r="56" spans="1:3">
      <c r="A56">
        <v>2005</v>
      </c>
      <c r="B56">
        <v>36952.94</v>
      </c>
      <c r="C56">
        <f t="shared" si="0"/>
        <v>0.55864052067440695</v>
      </c>
    </row>
    <row r="57" spans="1:3">
      <c r="A57">
        <v>2006</v>
      </c>
      <c r="B57">
        <v>38651.410000000003</v>
      </c>
      <c r="C57">
        <f t="shared" si="0"/>
        <v>0.58431734544531444</v>
      </c>
    </row>
    <row r="58" spans="1:3">
      <c r="A58">
        <v>2007</v>
      </c>
      <c r="B58">
        <v>40405.480000000003</v>
      </c>
      <c r="C58">
        <f t="shared" si="0"/>
        <v>0.61083470991210276</v>
      </c>
    </row>
    <row r="59" spans="1:3">
      <c r="A59">
        <v>2008</v>
      </c>
      <c r="B59">
        <v>41334.97</v>
      </c>
      <c r="C59">
        <f t="shared" si="0"/>
        <v>0.62488638692512666</v>
      </c>
    </row>
    <row r="60" spans="1:3">
      <c r="A60">
        <v>2009</v>
      </c>
      <c r="B60">
        <v>40711.61</v>
      </c>
      <c r="C60">
        <f t="shared" si="0"/>
        <v>0.61546266705418817</v>
      </c>
    </row>
    <row r="61" spans="1:3">
      <c r="A61">
        <v>2010</v>
      </c>
      <c r="B61">
        <v>41673.83</v>
      </c>
      <c r="C61">
        <f t="shared" si="0"/>
        <v>0.63000914378386996</v>
      </c>
    </row>
    <row r="62" spans="1:3">
      <c r="A62">
        <v>2011</v>
      </c>
      <c r="B62">
        <v>42979.61</v>
      </c>
      <c r="C62">
        <f t="shared" si="0"/>
        <v>0.64974943018831377</v>
      </c>
    </row>
    <row r="63" spans="1:3">
      <c r="A63">
        <v>2012</v>
      </c>
      <c r="B63">
        <v>44321.67</v>
      </c>
      <c r="C63">
        <f t="shared" si="0"/>
        <v>0.67003818386194003</v>
      </c>
    </row>
    <row r="64" spans="1:3">
      <c r="A64">
        <v>2013</v>
      </c>
      <c r="B64">
        <v>44888.160000000003</v>
      </c>
      <c r="C64">
        <f t="shared" si="0"/>
        <v>0.67860216465905243</v>
      </c>
    </row>
    <row r="65" spans="1:3">
      <c r="A65">
        <v>2014</v>
      </c>
      <c r="B65">
        <v>46481.52</v>
      </c>
      <c r="C65">
        <f t="shared" si="0"/>
        <v>0.70268997634661423</v>
      </c>
    </row>
    <row r="66" spans="1:3">
      <c r="A66">
        <v>2015</v>
      </c>
      <c r="B66">
        <v>48098.63</v>
      </c>
      <c r="C66">
        <f t="shared" ref="C66:C72" si="1">B66/$B$74</f>
        <v>0.72713683151937702</v>
      </c>
    </row>
    <row r="67" spans="1:3">
      <c r="A67">
        <v>2016</v>
      </c>
      <c r="B67">
        <v>48642.15</v>
      </c>
      <c r="C67">
        <f t="shared" si="1"/>
        <v>0.73535356057522361</v>
      </c>
    </row>
    <row r="68" spans="1:3">
      <c r="A68">
        <v>2017</v>
      </c>
      <c r="B68">
        <v>50321.89</v>
      </c>
      <c r="C68">
        <f t="shared" si="1"/>
        <v>0.76074723231548635</v>
      </c>
    </row>
    <row r="69" spans="1:3">
      <c r="A69">
        <v>2018</v>
      </c>
      <c r="B69">
        <v>52145.8</v>
      </c>
      <c r="C69">
        <f t="shared" si="1"/>
        <v>0.78832041139307152</v>
      </c>
    </row>
    <row r="70" spans="1:3">
      <c r="A70">
        <v>2019</v>
      </c>
      <c r="B70">
        <v>54099.99</v>
      </c>
      <c r="C70">
        <f t="shared" si="1"/>
        <v>0.81786311406021295</v>
      </c>
    </row>
    <row r="71" spans="1:3">
      <c r="A71">
        <v>2020</v>
      </c>
      <c r="B71">
        <v>55628.6</v>
      </c>
      <c r="C71">
        <f t="shared" si="1"/>
        <v>0.84097205982496415</v>
      </c>
    </row>
    <row r="72" spans="1:3">
      <c r="A72">
        <v>2021</v>
      </c>
      <c r="B72">
        <v>60575.07</v>
      </c>
      <c r="C72">
        <f t="shared" si="1"/>
        <v>0.91575091575091572</v>
      </c>
    </row>
    <row r="73" spans="1:3">
      <c r="A73">
        <v>2022</v>
      </c>
      <c r="B73">
        <v>63603.823499999999</v>
      </c>
      <c r="C73">
        <f>B73/$B$74</f>
        <v>0.96153846153846156</v>
      </c>
    </row>
    <row r="74" spans="1:3">
      <c r="A74">
        <v>2023</v>
      </c>
      <c r="B74">
        <v>66147.976439999999</v>
      </c>
      <c r="C74">
        <f>B74/$B$74</f>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17E3B-8C78-4B47-8224-40C2EBE11A8F}">
  <sheetPr>
    <tabColor rgb="FFFFFF00"/>
  </sheetPr>
  <dimension ref="A1:BY79"/>
  <sheetViews>
    <sheetView topLeftCell="BG55" workbookViewId="0">
      <selection activeCell="D4" sqref="D4"/>
    </sheetView>
  </sheetViews>
  <sheetFormatPr defaultRowHeight="14.5"/>
  <sheetData>
    <row r="1" spans="1:77">
      <c r="B1" t="s">
        <v>3</v>
      </c>
      <c r="O1" t="s">
        <v>178</v>
      </c>
      <c r="P1" t="s">
        <v>306</v>
      </c>
      <c r="Q1" t="s">
        <v>23</v>
      </c>
      <c r="R1" t="s">
        <v>307</v>
      </c>
      <c r="S1" t="s">
        <v>332</v>
      </c>
      <c r="T1" t="s">
        <v>333</v>
      </c>
      <c r="U1" t="s">
        <v>308</v>
      </c>
      <c r="V1" t="s">
        <v>335</v>
      </c>
      <c r="W1" t="s">
        <v>309</v>
      </c>
      <c r="X1" t="s">
        <v>310</v>
      </c>
      <c r="Y1" t="s">
        <v>311</v>
      </c>
      <c r="Z1" t="s">
        <v>312</v>
      </c>
      <c r="AA1" t="s">
        <v>314</v>
      </c>
      <c r="AB1" t="s">
        <v>315</v>
      </c>
      <c r="AC1" t="s">
        <v>316</v>
      </c>
      <c r="AD1" t="s">
        <v>328</v>
      </c>
    </row>
    <row r="2" spans="1:77">
      <c r="A2" t="s">
        <v>2</v>
      </c>
      <c r="B2" t="s">
        <v>3</v>
      </c>
      <c r="C2" t="s">
        <v>4</v>
      </c>
      <c r="D2" t="s">
        <v>5</v>
      </c>
      <c r="E2" t="s">
        <v>6</v>
      </c>
      <c r="F2" t="s">
        <v>7</v>
      </c>
      <c r="G2" t="s">
        <v>8</v>
      </c>
      <c r="H2" t="s">
        <v>9</v>
      </c>
      <c r="I2" t="s">
        <v>10</v>
      </c>
      <c r="J2" t="s">
        <v>11</v>
      </c>
      <c r="K2" t="s">
        <v>12</v>
      </c>
      <c r="L2" t="s">
        <v>13</v>
      </c>
      <c r="M2" t="s">
        <v>14</v>
      </c>
      <c r="N2" t="s">
        <v>15</v>
      </c>
      <c r="O2" t="s">
        <v>16</v>
      </c>
      <c r="P2" t="s">
        <v>17</v>
      </c>
      <c r="Q2" t="s">
        <v>18</v>
      </c>
      <c r="R2" t="s">
        <v>19</v>
      </c>
      <c r="S2" t="s">
        <v>20</v>
      </c>
      <c r="T2" t="s">
        <v>21</v>
      </c>
      <c r="U2" t="s">
        <v>22</v>
      </c>
      <c r="V2" t="s">
        <v>23</v>
      </c>
      <c r="W2" t="s">
        <v>24</v>
      </c>
      <c r="X2" t="s">
        <v>25</v>
      </c>
      <c r="Y2" t="s">
        <v>26</v>
      </c>
      <c r="Z2" t="s">
        <v>27</v>
      </c>
      <c r="AA2" t="s">
        <v>28</v>
      </c>
      <c r="AB2" t="s">
        <v>29</v>
      </c>
      <c r="AC2" t="s">
        <v>30</v>
      </c>
      <c r="AD2" t="s">
        <v>31</v>
      </c>
      <c r="AE2" t="s">
        <v>32</v>
      </c>
      <c r="AF2" t="s">
        <v>33</v>
      </c>
      <c r="AG2" t="s">
        <v>34</v>
      </c>
      <c r="AH2" t="s">
        <v>35</v>
      </c>
      <c r="AI2" t="s">
        <v>36</v>
      </c>
      <c r="AJ2" t="s">
        <v>37</v>
      </c>
      <c r="AK2" t="s">
        <v>38</v>
      </c>
      <c r="AL2" t="s">
        <v>39</v>
      </c>
      <c r="AM2" t="s">
        <v>40</v>
      </c>
      <c r="AN2" t="s">
        <v>41</v>
      </c>
      <c r="AO2" t="s">
        <v>42</v>
      </c>
      <c r="AP2" t="s">
        <v>43</v>
      </c>
      <c r="AQ2" t="s">
        <v>44</v>
      </c>
      <c r="AR2" t="s">
        <v>45</v>
      </c>
      <c r="AS2" t="s">
        <v>46</v>
      </c>
      <c r="AT2" t="s">
        <v>47</v>
      </c>
      <c r="AU2" t="s">
        <v>48</v>
      </c>
      <c r="AV2" t="s">
        <v>49</v>
      </c>
      <c r="AW2" t="s">
        <v>50</v>
      </c>
      <c r="AX2" t="s">
        <v>51</v>
      </c>
      <c r="AY2" t="s">
        <v>52</v>
      </c>
      <c r="AZ2" t="s">
        <v>53</v>
      </c>
      <c r="BA2" t="s">
        <v>54</v>
      </c>
      <c r="BB2" t="s">
        <v>55</v>
      </c>
      <c r="BC2" t="s">
        <v>56</v>
      </c>
      <c r="BD2" t="s">
        <v>57</v>
      </c>
      <c r="BE2" t="s">
        <v>58</v>
      </c>
      <c r="BF2" t="s">
        <v>59</v>
      </c>
      <c r="BG2" t="s">
        <v>60</v>
      </c>
      <c r="BH2" t="s">
        <v>61</v>
      </c>
      <c r="BI2" t="s">
        <v>62</v>
      </c>
      <c r="BJ2" t="s">
        <v>63</v>
      </c>
      <c r="BK2" t="s">
        <v>64</v>
      </c>
      <c r="BL2" t="s">
        <v>65</v>
      </c>
      <c r="BM2" t="s">
        <v>66</v>
      </c>
      <c r="BN2" t="s">
        <v>67</v>
      </c>
      <c r="BO2" t="s">
        <v>68</v>
      </c>
      <c r="BP2" t="s">
        <v>69</v>
      </c>
      <c r="BQ2" t="s">
        <v>70</v>
      </c>
      <c r="BR2" t="s">
        <v>71</v>
      </c>
      <c r="BS2" t="s">
        <v>72</v>
      </c>
      <c r="BT2" t="s">
        <v>73</v>
      </c>
      <c r="BU2" t="s">
        <v>74</v>
      </c>
      <c r="BV2" t="s">
        <v>75</v>
      </c>
      <c r="BW2" t="s">
        <v>76</v>
      </c>
      <c r="BX2" t="s">
        <v>77</v>
      </c>
      <c r="BY2" t="s">
        <v>78</v>
      </c>
    </row>
    <row r="3" spans="1:77">
      <c r="A3">
        <v>1949</v>
      </c>
      <c r="B3">
        <v>272.47500000000002</v>
      </c>
      <c r="C3">
        <v>273.77499999999998</v>
      </c>
      <c r="D3" t="s">
        <v>79</v>
      </c>
      <c r="E3">
        <v>2108</v>
      </c>
      <c r="F3">
        <v>2122.4250000000002</v>
      </c>
      <c r="G3" t="s">
        <v>79</v>
      </c>
      <c r="H3">
        <v>1361.45</v>
      </c>
      <c r="I3">
        <v>61.394151452358798</v>
      </c>
      <c r="J3" t="s">
        <v>79</v>
      </c>
      <c r="K3">
        <v>58.9843762105547</v>
      </c>
      <c r="L3">
        <v>5.26478629597473</v>
      </c>
      <c r="M3" t="s">
        <v>79</v>
      </c>
      <c r="N3" t="s">
        <v>79</v>
      </c>
      <c r="O3" t="s">
        <v>79</v>
      </c>
      <c r="P3">
        <v>11.216217703365899</v>
      </c>
      <c r="Q3" t="s">
        <v>79</v>
      </c>
      <c r="R3" t="s">
        <v>79</v>
      </c>
      <c r="S3">
        <v>0.32900000000000001</v>
      </c>
      <c r="T3">
        <v>13.095750000000001</v>
      </c>
      <c r="U3" t="s">
        <v>79</v>
      </c>
      <c r="V3">
        <v>23.809166666666599</v>
      </c>
      <c r="W3" t="s">
        <v>79</v>
      </c>
      <c r="X3" t="s">
        <v>79</v>
      </c>
      <c r="Y3">
        <v>12.933</v>
      </c>
      <c r="Z3" t="s">
        <v>79</v>
      </c>
      <c r="AA3" t="s">
        <v>79</v>
      </c>
      <c r="AB3" t="s">
        <v>79</v>
      </c>
      <c r="AC3" t="s">
        <v>79</v>
      </c>
      <c r="AD3" t="s">
        <v>79</v>
      </c>
      <c r="AE3" t="s">
        <v>79</v>
      </c>
      <c r="AF3">
        <v>6.05</v>
      </c>
      <c r="AG3">
        <v>61.394750000000002</v>
      </c>
      <c r="AH3">
        <v>59.035978031072403</v>
      </c>
      <c r="AI3">
        <v>57.682583333333298</v>
      </c>
      <c r="AJ3">
        <v>43.833750000000002</v>
      </c>
      <c r="AK3">
        <v>25.117999999999999</v>
      </c>
      <c r="AL3">
        <v>44.957000000000001</v>
      </c>
      <c r="AM3">
        <v>103.994333333333</v>
      </c>
      <c r="AN3" t="s">
        <v>79</v>
      </c>
      <c r="AO3" t="s">
        <v>79</v>
      </c>
      <c r="AP3">
        <v>1.115</v>
      </c>
      <c r="AQ3" t="s">
        <v>79</v>
      </c>
      <c r="AR3">
        <v>211.07499999999999</v>
      </c>
      <c r="AS3">
        <v>144.35</v>
      </c>
      <c r="AT3">
        <v>134.72499999999999</v>
      </c>
      <c r="AU3">
        <v>60.375</v>
      </c>
      <c r="AV3">
        <v>11.975</v>
      </c>
      <c r="AW3">
        <v>22.7</v>
      </c>
      <c r="AX3">
        <v>7.8</v>
      </c>
      <c r="AY3">
        <v>10.675000000000001</v>
      </c>
      <c r="AZ3">
        <v>7.2249999999999996</v>
      </c>
      <c r="BA3">
        <v>29.05</v>
      </c>
      <c r="BB3">
        <v>27.925000000000001</v>
      </c>
      <c r="BC3">
        <v>178.3</v>
      </c>
      <c r="BD3">
        <v>39.099499999999999</v>
      </c>
      <c r="BE3">
        <v>26.949750000000002</v>
      </c>
      <c r="BF3">
        <v>14.840999999999999</v>
      </c>
      <c r="BG3">
        <v>-2.6915</v>
      </c>
      <c r="BH3">
        <v>49.808</v>
      </c>
      <c r="BI3">
        <v>30.422750000000001</v>
      </c>
      <c r="BJ3">
        <v>19.3855</v>
      </c>
      <c r="BK3">
        <v>5.25</v>
      </c>
      <c r="BL3">
        <v>14.475</v>
      </c>
      <c r="BM3">
        <v>9.25</v>
      </c>
      <c r="BN3">
        <v>0.875</v>
      </c>
      <c r="BO3">
        <v>1361.7249999999999</v>
      </c>
      <c r="BP3">
        <v>206.67599999999999</v>
      </c>
      <c r="BQ3">
        <v>121.01025</v>
      </c>
      <c r="BR3">
        <v>143.70675</v>
      </c>
      <c r="BS3">
        <v>-13.186</v>
      </c>
      <c r="BT3">
        <v>610.99725000000001</v>
      </c>
      <c r="BU3">
        <v>296.30824999999999</v>
      </c>
      <c r="BV3">
        <v>296.96300000000002</v>
      </c>
      <c r="BW3">
        <v>5.65</v>
      </c>
      <c r="BX3">
        <v>71.5</v>
      </c>
      <c r="BY3">
        <v>65.849999999999994</v>
      </c>
    </row>
    <row r="4" spans="1:77">
      <c r="A4">
        <v>1950</v>
      </c>
      <c r="B4">
        <v>299.82499999999999</v>
      </c>
      <c r="C4">
        <v>301.3</v>
      </c>
      <c r="D4">
        <v>296.004053403559</v>
      </c>
      <c r="E4">
        <v>2291.1</v>
      </c>
      <c r="F4">
        <v>2307</v>
      </c>
      <c r="G4">
        <v>2262.6233142137598</v>
      </c>
      <c r="H4">
        <v>1499.1</v>
      </c>
      <c r="I4">
        <v>61.843419657500696</v>
      </c>
      <c r="J4">
        <v>36.586174025497499</v>
      </c>
      <c r="K4">
        <v>59.018603313874998</v>
      </c>
      <c r="L4">
        <v>5.2912547500000002</v>
      </c>
      <c r="M4">
        <v>1.2309292333294399</v>
      </c>
      <c r="N4">
        <v>1464.7187373782201</v>
      </c>
      <c r="O4">
        <v>46.423648340825302</v>
      </c>
      <c r="P4">
        <v>11.572865730695799</v>
      </c>
      <c r="Q4">
        <v>41.501923756223903</v>
      </c>
      <c r="R4">
        <v>16.460311778224199</v>
      </c>
      <c r="S4">
        <v>0.32900000000000001</v>
      </c>
      <c r="T4">
        <v>13.251749999999999</v>
      </c>
      <c r="U4" t="s">
        <v>79</v>
      </c>
      <c r="V4">
        <v>24.0625</v>
      </c>
      <c r="W4" t="s">
        <v>79</v>
      </c>
      <c r="X4" t="s">
        <v>79</v>
      </c>
      <c r="Y4">
        <v>13.055</v>
      </c>
      <c r="Z4" t="s">
        <v>79</v>
      </c>
      <c r="AA4" t="s">
        <v>79</v>
      </c>
      <c r="AB4" t="s">
        <v>79</v>
      </c>
      <c r="AC4" t="s">
        <v>79</v>
      </c>
      <c r="AD4" t="s">
        <v>79</v>
      </c>
      <c r="AE4" t="s">
        <v>79</v>
      </c>
      <c r="AF4">
        <v>5.2083333333333304</v>
      </c>
      <c r="AG4">
        <v>62.121666666666599</v>
      </c>
      <c r="AH4">
        <v>59.165462345255598</v>
      </c>
      <c r="AI4">
        <v>58.891666666666602</v>
      </c>
      <c r="AJ4">
        <v>45.282249999999998</v>
      </c>
      <c r="AK4">
        <v>26.787749999999999</v>
      </c>
      <c r="AL4">
        <v>46.390749999999997</v>
      </c>
      <c r="AM4">
        <v>104.996083333333</v>
      </c>
      <c r="AN4" t="s">
        <v>79</v>
      </c>
      <c r="AO4" t="s">
        <v>79</v>
      </c>
      <c r="AP4">
        <v>1.20333333333333</v>
      </c>
      <c r="AQ4" t="s">
        <v>79</v>
      </c>
      <c r="AR4">
        <v>233.75</v>
      </c>
      <c r="AS4">
        <v>158.27500000000001</v>
      </c>
      <c r="AT4">
        <v>147.25</v>
      </c>
      <c r="AU4">
        <v>66.95</v>
      </c>
      <c r="AV4">
        <v>12.85</v>
      </c>
      <c r="AW4">
        <v>24.65</v>
      </c>
      <c r="AX4">
        <v>8.7750000000000004</v>
      </c>
      <c r="AY4">
        <v>11.824999999999999</v>
      </c>
      <c r="AZ4">
        <v>8.85</v>
      </c>
      <c r="BA4">
        <v>36.049999999999997</v>
      </c>
      <c r="BB4">
        <v>34.774999999999999</v>
      </c>
      <c r="BC4">
        <v>192.02500000000001</v>
      </c>
      <c r="BD4">
        <v>56.530500000000004</v>
      </c>
      <c r="BE4">
        <v>30.017499999999998</v>
      </c>
      <c r="BF4">
        <v>20.743749999999999</v>
      </c>
      <c r="BG4">
        <v>5.7694999999999999</v>
      </c>
      <c r="BH4">
        <v>50.514499999999998</v>
      </c>
      <c r="BI4">
        <v>29.417999999999999</v>
      </c>
      <c r="BJ4">
        <v>21.097000000000001</v>
      </c>
      <c r="BK4">
        <v>0.72499999999999998</v>
      </c>
      <c r="BL4">
        <v>12.35</v>
      </c>
      <c r="BM4">
        <v>11.6</v>
      </c>
      <c r="BN4">
        <v>-1.85</v>
      </c>
      <c r="BO4">
        <v>1449.175</v>
      </c>
      <c r="BP4">
        <v>287.90625</v>
      </c>
      <c r="BQ4">
        <v>132.03725</v>
      </c>
      <c r="BR4">
        <v>196.02799999999999</v>
      </c>
      <c r="BS4">
        <v>24.9255</v>
      </c>
      <c r="BT4">
        <v>613.46275000000003</v>
      </c>
      <c r="BU4">
        <v>283.02</v>
      </c>
      <c r="BV4">
        <v>321.05700000000002</v>
      </c>
      <c r="BW4">
        <v>-15.225</v>
      </c>
      <c r="BX4">
        <v>62.625</v>
      </c>
      <c r="BY4">
        <v>77.849999999999994</v>
      </c>
    </row>
    <row r="5" spans="1:77">
      <c r="A5">
        <v>1951</v>
      </c>
      <c r="B5">
        <v>346.92500000000001</v>
      </c>
      <c r="C5">
        <v>348.8</v>
      </c>
      <c r="D5">
        <v>333.95953176400701</v>
      </c>
      <c r="E5">
        <v>2475.4499999999998</v>
      </c>
      <c r="F5">
        <v>2494.5749999999998</v>
      </c>
      <c r="G5">
        <v>2382.92492565681</v>
      </c>
      <c r="H5">
        <v>1610.125</v>
      </c>
      <c r="I5">
        <v>61.798261501122496</v>
      </c>
      <c r="J5">
        <v>38.559705399419897</v>
      </c>
      <c r="K5">
        <v>59.056802215973903</v>
      </c>
      <c r="L5">
        <v>5.3179794758682197</v>
      </c>
      <c r="M5">
        <v>3.88175303594012</v>
      </c>
      <c r="N5">
        <v>1538.5761691919499</v>
      </c>
      <c r="O5">
        <v>46.977747790578903</v>
      </c>
      <c r="P5">
        <v>12.0099677054325</v>
      </c>
      <c r="Q5">
        <v>42.732400927290797</v>
      </c>
      <c r="R5">
        <v>17.086342842823701</v>
      </c>
      <c r="S5">
        <v>0.32900000000000001</v>
      </c>
      <c r="T5">
        <v>14.154500000000001</v>
      </c>
      <c r="U5" t="s">
        <v>79</v>
      </c>
      <c r="V5">
        <v>25.973333333333301</v>
      </c>
      <c r="W5" t="s">
        <v>79</v>
      </c>
      <c r="X5" t="s">
        <v>79</v>
      </c>
      <c r="Y5">
        <v>13.940250000000001</v>
      </c>
      <c r="Z5" t="s">
        <v>79</v>
      </c>
      <c r="AA5" t="s">
        <v>79</v>
      </c>
      <c r="AB5" t="s">
        <v>79</v>
      </c>
      <c r="AC5" t="s">
        <v>79</v>
      </c>
      <c r="AD5" t="s">
        <v>79</v>
      </c>
      <c r="AE5" t="s">
        <v>79</v>
      </c>
      <c r="AF5">
        <v>3.2833333333333301</v>
      </c>
      <c r="AG5">
        <v>62.016666666666602</v>
      </c>
      <c r="AH5">
        <v>59.276760656594803</v>
      </c>
      <c r="AI5">
        <v>59.966749999999998</v>
      </c>
      <c r="AJ5">
        <v>47.925750000000001</v>
      </c>
      <c r="AK5">
        <v>27.486499999999999</v>
      </c>
      <c r="AL5">
        <v>48.581249999999997</v>
      </c>
      <c r="AM5">
        <v>104.62208333333299</v>
      </c>
      <c r="AN5" t="s">
        <v>79</v>
      </c>
      <c r="AO5" t="s">
        <v>79</v>
      </c>
      <c r="AP5">
        <v>1.5175000000000001</v>
      </c>
      <c r="AQ5" t="s">
        <v>79</v>
      </c>
      <c r="AR5">
        <v>264.2</v>
      </c>
      <c r="AS5">
        <v>185.72499999999999</v>
      </c>
      <c r="AT5">
        <v>171.6</v>
      </c>
      <c r="AU5">
        <v>73.724999999999994</v>
      </c>
      <c r="AV5">
        <v>15.3</v>
      </c>
      <c r="AW5">
        <v>27.274999999999999</v>
      </c>
      <c r="AX5">
        <v>9.7249999999999996</v>
      </c>
      <c r="AY5">
        <v>12.85</v>
      </c>
      <c r="AZ5">
        <v>8.5749999999999993</v>
      </c>
      <c r="BA5">
        <v>41.2</v>
      </c>
      <c r="BB5">
        <v>39.450000000000003</v>
      </c>
      <c r="BC5">
        <v>208.32499999999999</v>
      </c>
      <c r="BD5">
        <v>62.7575</v>
      </c>
      <c r="BE5">
        <v>34.186999999999998</v>
      </c>
      <c r="BF5">
        <v>18.661249999999999</v>
      </c>
      <c r="BG5">
        <v>9.9092500000000001</v>
      </c>
      <c r="BH5">
        <v>73.3035</v>
      </c>
      <c r="BI5">
        <v>49.947499999999998</v>
      </c>
      <c r="BJ5">
        <v>23.3565</v>
      </c>
      <c r="BK5">
        <v>2.5</v>
      </c>
      <c r="BL5">
        <v>17.100000000000001</v>
      </c>
      <c r="BM5">
        <v>14.6</v>
      </c>
      <c r="BN5">
        <v>0.9</v>
      </c>
      <c r="BO5">
        <v>1471.9</v>
      </c>
      <c r="BP5">
        <v>288.59974999999997</v>
      </c>
      <c r="BQ5">
        <v>137.52924999999999</v>
      </c>
      <c r="BR5">
        <v>164.55350000000001</v>
      </c>
      <c r="BS5">
        <v>34.582500000000003</v>
      </c>
      <c r="BT5">
        <v>838.81949999999995</v>
      </c>
      <c r="BU5">
        <v>461.95274999999998</v>
      </c>
      <c r="BV5">
        <v>323.53075000000001</v>
      </c>
      <c r="BW5">
        <v>-4.1749999999999998</v>
      </c>
      <c r="BX5">
        <v>76.75</v>
      </c>
      <c r="BY5">
        <v>80.924999999999997</v>
      </c>
    </row>
    <row r="6" spans="1:77">
      <c r="A6">
        <v>1952</v>
      </c>
      <c r="B6">
        <v>367.32499999999999</v>
      </c>
      <c r="C6">
        <v>369.32499999999999</v>
      </c>
      <c r="D6">
        <v>359.63789437960997</v>
      </c>
      <c r="E6">
        <v>2576.6750000000002</v>
      </c>
      <c r="F6">
        <v>2596.4250000000002</v>
      </c>
      <c r="G6">
        <v>2522.7250699842202</v>
      </c>
      <c r="H6">
        <v>1659</v>
      </c>
      <c r="I6">
        <v>62.345200089642397</v>
      </c>
      <c r="J6">
        <v>40.461556798960302</v>
      </c>
      <c r="K6">
        <v>59.096465199240399</v>
      </c>
      <c r="L6">
        <v>5.3420887302169797</v>
      </c>
      <c r="M6">
        <v>2.1414433819707801</v>
      </c>
      <c r="N6">
        <v>1623.73205124272</v>
      </c>
      <c r="O6">
        <v>47.993463868476397</v>
      </c>
      <c r="P6">
        <v>12.401592302849</v>
      </c>
      <c r="Q6">
        <v>43.965382041531498</v>
      </c>
      <c r="R6">
        <v>17.650036868977001</v>
      </c>
      <c r="S6">
        <v>0.32900000000000001</v>
      </c>
      <c r="T6">
        <v>14.444750000000001</v>
      </c>
      <c r="U6" t="s">
        <v>79</v>
      </c>
      <c r="V6">
        <v>26.566666666666599</v>
      </c>
      <c r="W6" t="s">
        <v>79</v>
      </c>
      <c r="X6" t="s">
        <v>79</v>
      </c>
      <c r="Y6">
        <v>14.244249999999999</v>
      </c>
      <c r="Z6" t="s">
        <v>79</v>
      </c>
      <c r="AA6" t="s">
        <v>79</v>
      </c>
      <c r="AB6" t="s">
        <v>79</v>
      </c>
      <c r="AC6" t="s">
        <v>79</v>
      </c>
      <c r="AD6" t="s">
        <v>79</v>
      </c>
      <c r="AE6" t="s">
        <v>79</v>
      </c>
      <c r="AF6">
        <v>3.0249999999999999</v>
      </c>
      <c r="AG6">
        <v>62.152666666666597</v>
      </c>
      <c r="AH6">
        <v>59.064533522806897</v>
      </c>
      <c r="AI6">
        <v>60.272416666666601</v>
      </c>
      <c r="AJ6">
        <v>48.902666666666597</v>
      </c>
      <c r="AK6">
        <v>28.006250000000001</v>
      </c>
      <c r="AL6">
        <v>49.121250000000003</v>
      </c>
      <c r="AM6">
        <v>105.228916666666</v>
      </c>
      <c r="AN6" t="s">
        <v>79</v>
      </c>
      <c r="AO6" t="s">
        <v>79</v>
      </c>
      <c r="AP6">
        <v>1.7224999999999999</v>
      </c>
      <c r="AQ6" t="s">
        <v>79</v>
      </c>
      <c r="AR6">
        <v>282.47500000000002</v>
      </c>
      <c r="AS6">
        <v>201.07499999999999</v>
      </c>
      <c r="AT6">
        <v>185.65</v>
      </c>
      <c r="AU6">
        <v>76.424999999999997</v>
      </c>
      <c r="AV6">
        <v>14.3</v>
      </c>
      <c r="AW6">
        <v>28.725000000000001</v>
      </c>
      <c r="AX6">
        <v>10.824999999999999</v>
      </c>
      <c r="AY6">
        <v>14</v>
      </c>
      <c r="AZ6">
        <v>8.5749999999999993</v>
      </c>
      <c r="BA6">
        <v>39.65</v>
      </c>
      <c r="BB6">
        <v>37.774999999999999</v>
      </c>
      <c r="BC6">
        <v>219.35</v>
      </c>
      <c r="BD6">
        <v>57.273249999999997</v>
      </c>
      <c r="BE6">
        <v>34.901000000000003</v>
      </c>
      <c r="BF6">
        <v>18.858250000000002</v>
      </c>
      <c r="BG6">
        <v>3.5142500000000001</v>
      </c>
      <c r="BH6">
        <v>89.583500000000001</v>
      </c>
      <c r="BI6">
        <v>64.814999999999998</v>
      </c>
      <c r="BJ6">
        <v>24.768000000000001</v>
      </c>
      <c r="BK6">
        <v>1.175</v>
      </c>
      <c r="BL6">
        <v>16.45</v>
      </c>
      <c r="BM6">
        <v>15.3</v>
      </c>
      <c r="BN6">
        <v>0.57499999999999996</v>
      </c>
      <c r="BO6">
        <v>1518.325</v>
      </c>
      <c r="BP6">
        <v>265.02699999999999</v>
      </c>
      <c r="BQ6">
        <v>137.4075</v>
      </c>
      <c r="BR6">
        <v>161.84125</v>
      </c>
      <c r="BS6">
        <v>13.91025</v>
      </c>
      <c r="BT6">
        <v>1004.49775</v>
      </c>
      <c r="BU6">
        <v>592.95124999999996</v>
      </c>
      <c r="BV6">
        <v>328.75524999999999</v>
      </c>
      <c r="BW6">
        <v>-14.574999999999999</v>
      </c>
      <c r="BX6">
        <v>73.45</v>
      </c>
      <c r="BY6">
        <v>88.025000000000006</v>
      </c>
    </row>
    <row r="7" spans="1:77">
      <c r="A7">
        <v>1953</v>
      </c>
      <c r="B7">
        <v>389.22500000000002</v>
      </c>
      <c r="C7">
        <v>391.125</v>
      </c>
      <c r="D7">
        <v>381.54790863838701</v>
      </c>
      <c r="E7">
        <v>2697.4749999999999</v>
      </c>
      <c r="F7">
        <v>2716.625</v>
      </c>
      <c r="G7">
        <v>2644.1447271313</v>
      </c>
      <c r="H7">
        <v>1742.575</v>
      </c>
      <c r="I7">
        <v>63.3766002896391</v>
      </c>
      <c r="J7">
        <v>41.720242960048402</v>
      </c>
      <c r="K7">
        <v>59.1347088654475</v>
      </c>
      <c r="L7">
        <v>5.3608162609329204</v>
      </c>
      <c r="M7">
        <v>2.0311715964274799</v>
      </c>
      <c r="N7">
        <v>1697.5429645332199</v>
      </c>
      <c r="O7">
        <v>49.031201611875098</v>
      </c>
      <c r="P7">
        <v>12.7755440573043</v>
      </c>
      <c r="Q7">
        <v>44.865770006698099</v>
      </c>
      <c r="R7">
        <v>18.062532370831601</v>
      </c>
      <c r="S7">
        <v>0.32900000000000001</v>
      </c>
      <c r="T7">
        <v>14.634499999999999</v>
      </c>
      <c r="U7" t="s">
        <v>79</v>
      </c>
      <c r="V7">
        <v>26.768333333333299</v>
      </c>
      <c r="W7" t="s">
        <v>79</v>
      </c>
      <c r="X7" t="s">
        <v>79</v>
      </c>
      <c r="Y7">
        <v>14.42625</v>
      </c>
      <c r="Z7" t="s">
        <v>79</v>
      </c>
      <c r="AA7" t="s">
        <v>79</v>
      </c>
      <c r="AB7" t="s">
        <v>79</v>
      </c>
      <c r="AC7" t="s">
        <v>79</v>
      </c>
      <c r="AD7" t="s">
        <v>79</v>
      </c>
      <c r="AE7" t="s">
        <v>79</v>
      </c>
      <c r="AF7">
        <v>2.9249999999999998</v>
      </c>
      <c r="AG7">
        <v>63.055999999999997</v>
      </c>
      <c r="AH7">
        <v>58.901680683474602</v>
      </c>
      <c r="AI7">
        <v>61.206249999999997</v>
      </c>
      <c r="AJ7">
        <v>50.303666666666601</v>
      </c>
      <c r="AK7">
        <v>28.696249999999999</v>
      </c>
      <c r="AL7">
        <v>50.358750000000001</v>
      </c>
      <c r="AM7">
        <v>107.054916666666</v>
      </c>
      <c r="AN7" t="s">
        <v>79</v>
      </c>
      <c r="AO7" t="s">
        <v>79</v>
      </c>
      <c r="AP7">
        <v>1.89083333333333</v>
      </c>
      <c r="AQ7" t="s">
        <v>79</v>
      </c>
      <c r="AR7">
        <v>299.2</v>
      </c>
      <c r="AS7">
        <v>215.22499999999999</v>
      </c>
      <c r="AT7">
        <v>198.97499999999999</v>
      </c>
      <c r="AU7">
        <v>78.55</v>
      </c>
      <c r="AV7">
        <v>12.15</v>
      </c>
      <c r="AW7">
        <v>29.824999999999999</v>
      </c>
      <c r="AX7">
        <v>12.05</v>
      </c>
      <c r="AY7">
        <v>15.65</v>
      </c>
      <c r="AZ7">
        <v>8.875</v>
      </c>
      <c r="BA7">
        <v>40.274999999999999</v>
      </c>
      <c r="BB7">
        <v>38.5</v>
      </c>
      <c r="BC7">
        <v>232.75</v>
      </c>
      <c r="BD7">
        <v>60.414749999999998</v>
      </c>
      <c r="BE7">
        <v>38.767499999999998</v>
      </c>
      <c r="BF7">
        <v>19.699000000000002</v>
      </c>
      <c r="BG7">
        <v>1.948</v>
      </c>
      <c r="BH7">
        <v>96.764499999999998</v>
      </c>
      <c r="BI7">
        <v>70.274249999999995</v>
      </c>
      <c r="BJ7">
        <v>26.490500000000001</v>
      </c>
      <c r="BK7">
        <v>-0.72499999999999998</v>
      </c>
      <c r="BL7">
        <v>15.324999999999999</v>
      </c>
      <c r="BM7">
        <v>16</v>
      </c>
      <c r="BN7">
        <v>-1.3</v>
      </c>
      <c r="BO7">
        <v>1590.325</v>
      </c>
      <c r="BP7">
        <v>279.91849999999999</v>
      </c>
      <c r="BQ7">
        <v>151.17824999999999</v>
      </c>
      <c r="BR7">
        <v>167.85274999999999</v>
      </c>
      <c r="BS7">
        <v>8.67075</v>
      </c>
      <c r="BT7">
        <v>1073.0885000000001</v>
      </c>
      <c r="BU7">
        <v>637.89374999999995</v>
      </c>
      <c r="BV7">
        <v>344.767</v>
      </c>
      <c r="BW7">
        <v>-27.824999999999999</v>
      </c>
      <c r="BX7">
        <v>68.5</v>
      </c>
      <c r="BY7">
        <v>96.325000000000003</v>
      </c>
    </row>
    <row r="8" spans="1:77">
      <c r="A8">
        <v>1954</v>
      </c>
      <c r="B8">
        <v>390.52499999999998</v>
      </c>
      <c r="C8">
        <v>392.625</v>
      </c>
      <c r="D8">
        <v>395.95697911284799</v>
      </c>
      <c r="E8">
        <v>2681.875</v>
      </c>
      <c r="F8">
        <v>2702.1</v>
      </c>
      <c r="G8">
        <v>2719.20949986918</v>
      </c>
      <c r="H8">
        <v>1716.25</v>
      </c>
      <c r="I8">
        <v>64.093604232400907</v>
      </c>
      <c r="J8">
        <v>42.425124130026497</v>
      </c>
      <c r="K8">
        <v>59.1687390371753</v>
      </c>
      <c r="L8">
        <v>5.3743656125183099</v>
      </c>
      <c r="M8">
        <v>-1.37643759334766</v>
      </c>
      <c r="N8">
        <v>1743.71687157161</v>
      </c>
      <c r="O8">
        <v>49.429698309010902</v>
      </c>
      <c r="P8">
        <v>13.137471332867101</v>
      </c>
      <c r="Q8">
        <v>45.412167987013298</v>
      </c>
      <c r="R8">
        <v>18.4044732411399</v>
      </c>
      <c r="S8">
        <v>0.32900000000000001</v>
      </c>
      <c r="T8">
        <v>14.757999999999999</v>
      </c>
      <c r="U8" t="s">
        <v>79</v>
      </c>
      <c r="V8">
        <v>26.864999999999998</v>
      </c>
      <c r="W8" t="s">
        <v>79</v>
      </c>
      <c r="X8" t="s">
        <v>79</v>
      </c>
      <c r="Y8">
        <v>14.573499999999999</v>
      </c>
      <c r="Z8" t="s">
        <v>79</v>
      </c>
      <c r="AA8" t="s">
        <v>79</v>
      </c>
      <c r="AB8" t="s">
        <v>79</v>
      </c>
      <c r="AC8" t="s">
        <v>79</v>
      </c>
      <c r="AD8" t="s">
        <v>79</v>
      </c>
      <c r="AE8" t="s">
        <v>79</v>
      </c>
      <c r="AF8">
        <v>5.5916666666666597</v>
      </c>
      <c r="AG8">
        <v>63.672083333333298</v>
      </c>
      <c r="AH8">
        <v>58.7815593902383</v>
      </c>
      <c r="AI8">
        <v>60.106583333333298</v>
      </c>
      <c r="AJ8">
        <v>49.087249999999997</v>
      </c>
      <c r="AK8">
        <v>29.250499999999999</v>
      </c>
      <c r="AL8">
        <v>48.658250000000002</v>
      </c>
      <c r="AM8">
        <v>108.32075</v>
      </c>
      <c r="AN8" t="s">
        <v>79</v>
      </c>
      <c r="AO8">
        <v>2.4016666666666602</v>
      </c>
      <c r="AP8">
        <v>0.93833333333333302</v>
      </c>
      <c r="AQ8" t="s">
        <v>79</v>
      </c>
      <c r="AR8">
        <v>302.22500000000002</v>
      </c>
      <c r="AS8">
        <v>214.125</v>
      </c>
      <c r="AT8">
        <v>197.27500000000001</v>
      </c>
      <c r="AU8">
        <v>81.849999999999994</v>
      </c>
      <c r="AV8">
        <v>11.775</v>
      </c>
      <c r="AW8">
        <v>30.5</v>
      </c>
      <c r="AX8">
        <v>13.05</v>
      </c>
      <c r="AY8">
        <v>17.25</v>
      </c>
      <c r="AZ8">
        <v>9.2750000000000004</v>
      </c>
      <c r="BA8">
        <v>39.450000000000003</v>
      </c>
      <c r="BB8">
        <v>37.524999999999999</v>
      </c>
      <c r="BC8">
        <v>239.625</v>
      </c>
      <c r="BD8">
        <v>58.069000000000003</v>
      </c>
      <c r="BE8">
        <v>38.564999999999998</v>
      </c>
      <c r="BF8">
        <v>21.441749999999999</v>
      </c>
      <c r="BG8">
        <v>-1.9377500000000001</v>
      </c>
      <c r="BH8">
        <v>92.467250000000007</v>
      </c>
      <c r="BI8">
        <v>63.255499999999998</v>
      </c>
      <c r="BJ8">
        <v>29.211749999999999</v>
      </c>
      <c r="BK8">
        <v>0.4</v>
      </c>
      <c r="BL8">
        <v>15.824999999999999</v>
      </c>
      <c r="BM8">
        <v>15.45</v>
      </c>
      <c r="BN8">
        <v>0.15</v>
      </c>
      <c r="BO8">
        <v>1623.6</v>
      </c>
      <c r="BP8">
        <v>268.91125</v>
      </c>
      <c r="BQ8">
        <v>148.99600000000001</v>
      </c>
      <c r="BR8">
        <v>181.96375</v>
      </c>
      <c r="BS8">
        <v>-8.3085000000000004</v>
      </c>
      <c r="BT8">
        <v>1004.07275</v>
      </c>
      <c r="BU8">
        <v>560.77949999999998</v>
      </c>
      <c r="BV8">
        <v>374.58024999999998</v>
      </c>
      <c r="BW8">
        <v>-19.725000000000001</v>
      </c>
      <c r="BX8">
        <v>71.825000000000003</v>
      </c>
      <c r="BY8">
        <v>91.55</v>
      </c>
    </row>
    <row r="9" spans="1:77">
      <c r="A9">
        <v>1955</v>
      </c>
      <c r="B9">
        <v>425.47500000000002</v>
      </c>
      <c r="C9">
        <v>427.92500000000001</v>
      </c>
      <c r="D9">
        <v>412.66673924937299</v>
      </c>
      <c r="E9">
        <v>2873.15</v>
      </c>
      <c r="F9">
        <v>2895.6</v>
      </c>
      <c r="G9">
        <v>2786.7841160119601</v>
      </c>
      <c r="H9">
        <v>1861.7249999999999</v>
      </c>
      <c r="I9">
        <v>64.906351934060694</v>
      </c>
      <c r="J9">
        <v>42.934914277630099</v>
      </c>
      <c r="K9">
        <v>59.195633685728502</v>
      </c>
      <c r="L9">
        <v>5.3849254999999898</v>
      </c>
      <c r="M9">
        <v>3.0945118522545698</v>
      </c>
      <c r="N9">
        <v>1786.89412986042</v>
      </c>
      <c r="O9">
        <v>49.781501756910799</v>
      </c>
      <c r="P9">
        <v>13.563918745404999</v>
      </c>
      <c r="Q9">
        <v>45.859458200967403</v>
      </c>
      <c r="R9">
        <v>18.726871520449599</v>
      </c>
      <c r="S9">
        <v>0.32900000000000001</v>
      </c>
      <c r="T9">
        <v>14.8155</v>
      </c>
      <c r="U9" t="s">
        <v>79</v>
      </c>
      <c r="V9">
        <v>26.795833333333299</v>
      </c>
      <c r="W9" t="s">
        <v>79</v>
      </c>
      <c r="X9" t="s">
        <v>79</v>
      </c>
      <c r="Y9">
        <v>14.779500000000001</v>
      </c>
      <c r="Z9" t="s">
        <v>79</v>
      </c>
      <c r="AA9" t="s">
        <v>79</v>
      </c>
      <c r="AB9" t="s">
        <v>79</v>
      </c>
      <c r="AC9" t="s">
        <v>79</v>
      </c>
      <c r="AD9" t="s">
        <v>79</v>
      </c>
      <c r="AE9" t="s">
        <v>79</v>
      </c>
      <c r="AF9">
        <v>4.36666666666666</v>
      </c>
      <c r="AG9">
        <v>64.9643333333333</v>
      </c>
      <c r="AH9">
        <v>59.226864954160703</v>
      </c>
      <c r="AI9">
        <v>62.130499999999998</v>
      </c>
      <c r="AJ9">
        <v>50.736833333333301</v>
      </c>
      <c r="AK9">
        <v>30.504249999999999</v>
      </c>
      <c r="AL9">
        <v>50.612499999999997</v>
      </c>
      <c r="AM9">
        <v>109.68341666666601</v>
      </c>
      <c r="AN9" t="s">
        <v>79</v>
      </c>
      <c r="AO9">
        <v>2.8166666666666602</v>
      </c>
      <c r="AP9">
        <v>1.7250000000000001</v>
      </c>
      <c r="AQ9">
        <v>1.7849999999999999</v>
      </c>
      <c r="AR9">
        <v>324.17500000000001</v>
      </c>
      <c r="AS9">
        <v>230.57499999999999</v>
      </c>
      <c r="AT9">
        <v>212.17500000000001</v>
      </c>
      <c r="AU9">
        <v>86.95</v>
      </c>
      <c r="AV9">
        <v>10.725</v>
      </c>
      <c r="AW9">
        <v>33.524999999999999</v>
      </c>
      <c r="AX9">
        <v>13.4</v>
      </c>
      <c r="AY9">
        <v>18.824999999999999</v>
      </c>
      <c r="AZ9">
        <v>10.475</v>
      </c>
      <c r="BA9">
        <v>50.174999999999997</v>
      </c>
      <c r="BB9">
        <v>47.825000000000003</v>
      </c>
      <c r="BC9">
        <v>258.3</v>
      </c>
      <c r="BD9">
        <v>73.754750000000001</v>
      </c>
      <c r="BE9">
        <v>43.363500000000002</v>
      </c>
      <c r="BF9">
        <v>25.403749999999999</v>
      </c>
      <c r="BG9">
        <v>4.9879999999999898</v>
      </c>
      <c r="BH9">
        <v>92.957999999999998</v>
      </c>
      <c r="BI9">
        <v>61.015500000000003</v>
      </c>
      <c r="BJ9">
        <v>31.94275</v>
      </c>
      <c r="BK9">
        <v>0.45</v>
      </c>
      <c r="BL9">
        <v>17.649999999999999</v>
      </c>
      <c r="BM9">
        <v>17.2</v>
      </c>
      <c r="BN9">
        <v>0.375</v>
      </c>
      <c r="BO9">
        <v>1743.375</v>
      </c>
      <c r="BP9">
        <v>331.07650000000001</v>
      </c>
      <c r="BQ9">
        <v>165.08625000000001</v>
      </c>
      <c r="BR9">
        <v>211.20574999999999</v>
      </c>
      <c r="BS9">
        <v>20.62575</v>
      </c>
      <c r="BT9">
        <v>971.51599999999996</v>
      </c>
      <c r="BU9">
        <v>516.04575</v>
      </c>
      <c r="BV9">
        <v>401.39749999999998</v>
      </c>
      <c r="BW9">
        <v>-23.125</v>
      </c>
      <c r="BX9">
        <v>79.5</v>
      </c>
      <c r="BY9">
        <v>102.625</v>
      </c>
    </row>
    <row r="10" spans="1:77">
      <c r="A10">
        <v>1956</v>
      </c>
      <c r="B10">
        <v>449.35</v>
      </c>
      <c r="C10">
        <v>452.125</v>
      </c>
      <c r="D10">
        <v>437.85745488908498</v>
      </c>
      <c r="E10">
        <v>2934.4</v>
      </c>
      <c r="F10">
        <v>2958.8</v>
      </c>
      <c r="G10">
        <v>2859.3474943207002</v>
      </c>
      <c r="H10">
        <v>1896.55</v>
      </c>
      <c r="I10">
        <v>65.688616378937198</v>
      </c>
      <c r="J10">
        <v>43.528247308410997</v>
      </c>
      <c r="K10">
        <v>59.212665804854403</v>
      </c>
      <c r="L10">
        <v>5.3947091140365604</v>
      </c>
      <c r="M10">
        <v>2.6243704393431102</v>
      </c>
      <c r="N10">
        <v>1834.9981180912901</v>
      </c>
      <c r="O10">
        <v>50.114679315781302</v>
      </c>
      <c r="P10">
        <v>14.087766155547</v>
      </c>
      <c r="Q10">
        <v>46.314575901251402</v>
      </c>
      <c r="R10">
        <v>19.103164986923002</v>
      </c>
      <c r="S10">
        <v>0.32900000000000001</v>
      </c>
      <c r="T10">
        <v>15.110749999999999</v>
      </c>
      <c r="U10" t="s">
        <v>79</v>
      </c>
      <c r="V10">
        <v>27.190833333333298</v>
      </c>
      <c r="W10" t="s">
        <v>79</v>
      </c>
      <c r="X10" t="s">
        <v>79</v>
      </c>
      <c r="Y10">
        <v>15.285500000000001</v>
      </c>
      <c r="Z10" t="s">
        <v>79</v>
      </c>
      <c r="AA10" t="s">
        <v>79</v>
      </c>
      <c r="AB10" t="s">
        <v>79</v>
      </c>
      <c r="AC10" t="s">
        <v>79</v>
      </c>
      <c r="AD10" t="s">
        <v>79</v>
      </c>
      <c r="AE10" t="s">
        <v>79</v>
      </c>
      <c r="AF10">
        <v>4.125</v>
      </c>
      <c r="AG10">
        <v>66.537333333333294</v>
      </c>
      <c r="AH10">
        <v>59.9686690424559</v>
      </c>
      <c r="AI10">
        <v>63.792416666666597</v>
      </c>
      <c r="AJ10">
        <v>52.468333333333298</v>
      </c>
      <c r="AK10">
        <v>30.325749999999999</v>
      </c>
      <c r="AL10">
        <v>51.863</v>
      </c>
      <c r="AM10">
        <v>110.95383333333299</v>
      </c>
      <c r="AN10" t="s">
        <v>79</v>
      </c>
      <c r="AO10">
        <v>3.1825000000000001</v>
      </c>
      <c r="AP10">
        <v>2.6274999999999999</v>
      </c>
      <c r="AQ10">
        <v>2.7283333333333299</v>
      </c>
      <c r="AR10">
        <v>347.92500000000001</v>
      </c>
      <c r="AS10">
        <v>249.27500000000001</v>
      </c>
      <c r="AT10">
        <v>229.05</v>
      </c>
      <c r="AU10">
        <v>91.825000000000003</v>
      </c>
      <c r="AV10">
        <v>10.6</v>
      </c>
      <c r="AW10">
        <v>35.225000000000001</v>
      </c>
      <c r="AX10">
        <v>13.675000000000001</v>
      </c>
      <c r="AY10">
        <v>21.024999999999999</v>
      </c>
      <c r="AZ10">
        <v>11.3</v>
      </c>
      <c r="BA10">
        <v>49.625</v>
      </c>
      <c r="BB10">
        <v>46.825000000000003</v>
      </c>
      <c r="BC10">
        <v>271.125</v>
      </c>
      <c r="BD10">
        <v>77.683750000000003</v>
      </c>
      <c r="BE10">
        <v>49.747500000000002</v>
      </c>
      <c r="BF10">
        <v>23.98725</v>
      </c>
      <c r="BG10">
        <v>3.9489999999999998</v>
      </c>
      <c r="BH10">
        <v>98.179749999999999</v>
      </c>
      <c r="BI10">
        <v>63.114750000000001</v>
      </c>
      <c r="BJ10">
        <v>35.064999999999998</v>
      </c>
      <c r="BK10">
        <v>2.35</v>
      </c>
      <c r="BL10">
        <v>21.3</v>
      </c>
      <c r="BM10">
        <v>18.925000000000001</v>
      </c>
      <c r="BN10">
        <v>2.65</v>
      </c>
      <c r="BO10">
        <v>1794.3</v>
      </c>
      <c r="BP10">
        <v>330.16899999999998</v>
      </c>
      <c r="BQ10">
        <v>176.26150000000001</v>
      </c>
      <c r="BR10">
        <v>194.464</v>
      </c>
      <c r="BS10">
        <v>15.409000000000001</v>
      </c>
      <c r="BT10">
        <v>973.79499999999996</v>
      </c>
      <c r="BU10">
        <v>509.12200000000001</v>
      </c>
      <c r="BV10">
        <v>414.33449999999999</v>
      </c>
      <c r="BW10">
        <v>-18.324999999999999</v>
      </c>
      <c r="BX10">
        <v>92.625</v>
      </c>
      <c r="BY10">
        <v>110.95</v>
      </c>
    </row>
    <row r="11" spans="1:77">
      <c r="A11">
        <v>1957</v>
      </c>
      <c r="B11">
        <v>474.05</v>
      </c>
      <c r="C11">
        <v>477.1</v>
      </c>
      <c r="D11">
        <v>466.20771398804499</v>
      </c>
      <c r="E11">
        <v>2996.2</v>
      </c>
      <c r="F11">
        <v>3021.8249999999998</v>
      </c>
      <c r="G11">
        <v>2946.5043185097002</v>
      </c>
      <c r="H11">
        <v>1934.4</v>
      </c>
      <c r="I11">
        <v>66.491802894845904</v>
      </c>
      <c r="J11">
        <v>44.312839723375198</v>
      </c>
      <c r="K11">
        <v>59.218036335048197</v>
      </c>
      <c r="L11">
        <v>5.4057553447265603</v>
      </c>
      <c r="M11">
        <v>1.69566301376633</v>
      </c>
      <c r="N11">
        <v>1893.1106570305101</v>
      </c>
      <c r="O11">
        <v>50.519657240011497</v>
      </c>
      <c r="P11">
        <v>14.585778894610799</v>
      </c>
      <c r="Q11">
        <v>46.957141553146101</v>
      </c>
      <c r="R11">
        <v>19.5499635140776</v>
      </c>
      <c r="S11">
        <v>0.32900000000000001</v>
      </c>
      <c r="T11">
        <v>15.569750000000001</v>
      </c>
      <c r="U11" t="s">
        <v>79</v>
      </c>
      <c r="V11">
        <v>28.113333333333301</v>
      </c>
      <c r="W11">
        <v>28.933333333333302</v>
      </c>
      <c r="X11" t="s">
        <v>79</v>
      </c>
      <c r="Y11">
        <v>15.82</v>
      </c>
      <c r="Z11" t="s">
        <v>79</v>
      </c>
      <c r="AA11" t="s">
        <v>79</v>
      </c>
      <c r="AB11" t="s">
        <v>79</v>
      </c>
      <c r="AC11" t="s">
        <v>79</v>
      </c>
      <c r="AD11" t="s">
        <v>79</v>
      </c>
      <c r="AE11" t="s">
        <v>79</v>
      </c>
      <c r="AF11">
        <v>4.3</v>
      </c>
      <c r="AG11">
        <v>66.942250000000001</v>
      </c>
      <c r="AH11">
        <v>59.628767797249701</v>
      </c>
      <c r="AI11">
        <v>64.064833333333297</v>
      </c>
      <c r="AJ11">
        <v>52.957083333333301</v>
      </c>
      <c r="AK11">
        <v>31.10575</v>
      </c>
      <c r="AL11">
        <v>51.575499999999998</v>
      </c>
      <c r="AM11">
        <v>112.2655</v>
      </c>
      <c r="AN11" t="s">
        <v>79</v>
      </c>
      <c r="AO11">
        <v>3.6475</v>
      </c>
      <c r="AP11">
        <v>3.2250000000000001</v>
      </c>
      <c r="AQ11">
        <v>3.105</v>
      </c>
      <c r="AR11">
        <v>368</v>
      </c>
      <c r="AS11">
        <v>262.57499999999999</v>
      </c>
      <c r="AT11">
        <v>239.95</v>
      </c>
      <c r="AU11">
        <v>97.3</v>
      </c>
      <c r="AV11">
        <v>10.525</v>
      </c>
      <c r="AW11">
        <v>37.25</v>
      </c>
      <c r="AX11">
        <v>14.074999999999999</v>
      </c>
      <c r="AY11">
        <v>23.7</v>
      </c>
      <c r="AZ11">
        <v>11.75</v>
      </c>
      <c r="BA11">
        <v>49.15</v>
      </c>
      <c r="BB11">
        <v>46.024999999999999</v>
      </c>
      <c r="BC11">
        <v>286.32499999999999</v>
      </c>
      <c r="BD11">
        <v>76.504750000000001</v>
      </c>
      <c r="BE11">
        <v>53.096499999999999</v>
      </c>
      <c r="BF11">
        <v>22.631</v>
      </c>
      <c r="BG11">
        <v>0.77725</v>
      </c>
      <c r="BH11">
        <v>107.16275</v>
      </c>
      <c r="BI11">
        <v>68.453500000000005</v>
      </c>
      <c r="BJ11">
        <v>38.709249999999997</v>
      </c>
      <c r="BK11">
        <v>4.0750000000000002</v>
      </c>
      <c r="BL11">
        <v>24.024999999999999</v>
      </c>
      <c r="BM11">
        <v>19.95</v>
      </c>
      <c r="BN11">
        <v>4.7249999999999996</v>
      </c>
      <c r="BO11">
        <v>1838.7750000000001</v>
      </c>
      <c r="BP11">
        <v>317.81074999999998</v>
      </c>
      <c r="BQ11">
        <v>179.3545</v>
      </c>
      <c r="BR11">
        <v>182.9845</v>
      </c>
      <c r="BS11">
        <v>3.7865000000000002</v>
      </c>
      <c r="BT11">
        <v>1018.6425</v>
      </c>
      <c r="BU11">
        <v>529.04825000000005</v>
      </c>
      <c r="BV11">
        <v>438.57625000000002</v>
      </c>
      <c r="BW11">
        <v>-14.875</v>
      </c>
      <c r="BX11">
        <v>100.7</v>
      </c>
      <c r="BY11">
        <v>115.575</v>
      </c>
    </row>
    <row r="12" spans="1:77">
      <c r="A12">
        <v>1958</v>
      </c>
      <c r="B12">
        <v>481.22500000000002</v>
      </c>
      <c r="C12">
        <v>483.85</v>
      </c>
      <c r="D12">
        <v>493.69739332031298</v>
      </c>
      <c r="E12">
        <v>2973.9749999999999</v>
      </c>
      <c r="F12">
        <v>2996.4</v>
      </c>
      <c r="G12">
        <v>3051.2297728103099</v>
      </c>
      <c r="H12">
        <v>1896.325</v>
      </c>
      <c r="I12">
        <v>67.363700817234601</v>
      </c>
      <c r="J12">
        <v>45.293848677517701</v>
      </c>
      <c r="K12">
        <v>59.211589778473602</v>
      </c>
      <c r="L12">
        <v>5.4206484509277297</v>
      </c>
      <c r="M12">
        <v>-2.5419112467891498</v>
      </c>
      <c r="N12">
        <v>1963.02926904182</v>
      </c>
      <c r="O12">
        <v>51.059365945488203</v>
      </c>
      <c r="P12">
        <v>14.9838804544158</v>
      </c>
      <c r="Q12">
        <v>47.895504886699698</v>
      </c>
      <c r="R12">
        <v>20.0576901847923</v>
      </c>
      <c r="S12">
        <v>0.32900000000000001</v>
      </c>
      <c r="T12">
        <v>15.93825</v>
      </c>
      <c r="U12" t="s">
        <v>79</v>
      </c>
      <c r="V12">
        <v>28.8808333333333</v>
      </c>
      <c r="W12">
        <v>29.591666666666601</v>
      </c>
      <c r="X12" t="s">
        <v>79</v>
      </c>
      <c r="Y12">
        <v>16.18825</v>
      </c>
      <c r="Z12" t="s">
        <v>79</v>
      </c>
      <c r="AA12" t="s">
        <v>79</v>
      </c>
      <c r="AB12" t="s">
        <v>79</v>
      </c>
      <c r="AC12" t="s">
        <v>79</v>
      </c>
      <c r="AD12" t="s">
        <v>79</v>
      </c>
      <c r="AE12" t="s">
        <v>79</v>
      </c>
      <c r="AF12">
        <v>6.8416666666666597</v>
      </c>
      <c r="AG12">
        <v>67.670083333333295</v>
      </c>
      <c r="AH12">
        <v>59.5035474285879</v>
      </c>
      <c r="AI12">
        <v>63.042999999999999</v>
      </c>
      <c r="AJ12">
        <v>51.424833333333297</v>
      </c>
      <c r="AK12">
        <v>31.817</v>
      </c>
      <c r="AL12">
        <v>49.421250000000001</v>
      </c>
      <c r="AM12">
        <v>113.72450000000001</v>
      </c>
      <c r="AN12" t="s">
        <v>79</v>
      </c>
      <c r="AO12">
        <v>3.3158333333333299</v>
      </c>
      <c r="AP12">
        <v>1.7708333333333299</v>
      </c>
      <c r="AQ12">
        <v>1.5725</v>
      </c>
      <c r="AR12">
        <v>378.95</v>
      </c>
      <c r="AS12">
        <v>264.67500000000001</v>
      </c>
      <c r="AT12">
        <v>241.3</v>
      </c>
      <c r="AU12">
        <v>102.2</v>
      </c>
      <c r="AV12">
        <v>12.4</v>
      </c>
      <c r="AW12">
        <v>37.725000000000001</v>
      </c>
      <c r="AX12">
        <v>14.824999999999999</v>
      </c>
      <c r="AY12">
        <v>25.65</v>
      </c>
      <c r="AZ12">
        <v>11.6</v>
      </c>
      <c r="BA12">
        <v>43.875</v>
      </c>
      <c r="BB12">
        <v>41.35</v>
      </c>
      <c r="BC12">
        <v>295.60000000000002</v>
      </c>
      <c r="BD12">
        <v>70.948750000000004</v>
      </c>
      <c r="BE12">
        <v>48.491500000000002</v>
      </c>
      <c r="BF12">
        <v>22.822500000000002</v>
      </c>
      <c r="BG12">
        <v>-0.36549999999999999</v>
      </c>
      <c r="BH12">
        <v>114.13800000000001</v>
      </c>
      <c r="BI12">
        <v>71.521000000000001</v>
      </c>
      <c r="BJ12">
        <v>42.617249999999999</v>
      </c>
      <c r="BK12">
        <v>0.55000000000000004</v>
      </c>
      <c r="BL12">
        <v>20.55</v>
      </c>
      <c r="BM12">
        <v>20.024999999999999</v>
      </c>
      <c r="BN12">
        <v>0.8</v>
      </c>
      <c r="BO12">
        <v>1854.7</v>
      </c>
      <c r="BP12">
        <v>294.78500000000003</v>
      </c>
      <c r="BQ12">
        <v>162.65</v>
      </c>
      <c r="BR12">
        <v>184.98575</v>
      </c>
      <c r="BS12">
        <v>-0.96125000000000005</v>
      </c>
      <c r="BT12">
        <v>1052.7725</v>
      </c>
      <c r="BU12">
        <v>531.84699999999998</v>
      </c>
      <c r="BV12">
        <v>475.42225000000002</v>
      </c>
      <c r="BW12">
        <v>-34</v>
      </c>
      <c r="BX12">
        <v>87.075000000000003</v>
      </c>
      <c r="BY12">
        <v>121.075</v>
      </c>
    </row>
    <row r="13" spans="1:77">
      <c r="A13">
        <v>1959</v>
      </c>
      <c r="B13">
        <v>521.65</v>
      </c>
      <c r="C13">
        <v>524.42499999999995</v>
      </c>
      <c r="D13">
        <v>520.08896651130203</v>
      </c>
      <c r="E13">
        <v>3180.2249999999999</v>
      </c>
      <c r="F13">
        <v>3203.375</v>
      </c>
      <c r="G13">
        <v>3170.66445355213</v>
      </c>
      <c r="H13">
        <v>2054.1</v>
      </c>
      <c r="I13">
        <v>68.339031236020006</v>
      </c>
      <c r="J13">
        <v>46.394582789214503</v>
      </c>
      <c r="K13">
        <v>59.195204332240401</v>
      </c>
      <c r="L13">
        <v>5.4411633030929503</v>
      </c>
      <c r="M13">
        <v>0.30502464942178098</v>
      </c>
      <c r="N13">
        <v>2042.0217019123099</v>
      </c>
      <c r="O13">
        <v>51.712629796412998</v>
      </c>
      <c r="P13">
        <v>15.4169533075495</v>
      </c>
      <c r="Q13">
        <v>48.961408691743301</v>
      </c>
      <c r="R13">
        <v>20.601022094834999</v>
      </c>
      <c r="S13">
        <v>0.32900000000000001</v>
      </c>
      <c r="T13">
        <v>16.175750000000001</v>
      </c>
      <c r="U13">
        <v>16.850249999999999</v>
      </c>
      <c r="V13">
        <v>29.15</v>
      </c>
      <c r="W13">
        <v>30.175000000000001</v>
      </c>
      <c r="X13" t="s">
        <v>79</v>
      </c>
      <c r="Y13">
        <v>16.40175</v>
      </c>
      <c r="Z13" t="s">
        <v>79</v>
      </c>
      <c r="AA13" t="s">
        <v>79</v>
      </c>
      <c r="AB13" t="s">
        <v>79</v>
      </c>
      <c r="AC13" t="s">
        <v>79</v>
      </c>
      <c r="AD13" t="s">
        <v>79</v>
      </c>
      <c r="AE13" t="s">
        <v>79</v>
      </c>
      <c r="AF13">
        <v>5.4499999999999904</v>
      </c>
      <c r="AG13">
        <v>68.359333333333296</v>
      </c>
      <c r="AH13">
        <v>59.272344555685898</v>
      </c>
      <c r="AI13">
        <v>64.628500000000003</v>
      </c>
      <c r="AJ13">
        <v>53.372166666666601</v>
      </c>
      <c r="AK13">
        <v>32.9435</v>
      </c>
      <c r="AL13">
        <v>51.70675</v>
      </c>
      <c r="AM13">
        <v>115.3305</v>
      </c>
      <c r="AN13" t="s">
        <v>79</v>
      </c>
      <c r="AO13">
        <v>4.3333333333333304</v>
      </c>
      <c r="AP13">
        <v>3.3858333333333301</v>
      </c>
      <c r="AQ13">
        <v>3.3050000000000002</v>
      </c>
      <c r="AR13">
        <v>402.875</v>
      </c>
      <c r="AS13">
        <v>285.82499999999999</v>
      </c>
      <c r="AT13">
        <v>259.85000000000002</v>
      </c>
      <c r="AU13">
        <v>106.65</v>
      </c>
      <c r="AV13">
        <v>10.074999999999999</v>
      </c>
      <c r="AW13">
        <v>40.299999999999997</v>
      </c>
      <c r="AX13">
        <v>15.55</v>
      </c>
      <c r="AY13">
        <v>28.125</v>
      </c>
      <c r="AZ13">
        <v>12.6</v>
      </c>
      <c r="BA13">
        <v>55.524999999999999</v>
      </c>
      <c r="BB13">
        <v>52.8</v>
      </c>
      <c r="BC13">
        <v>317.10000000000002</v>
      </c>
      <c r="BD13">
        <v>85.669250000000005</v>
      </c>
      <c r="BE13">
        <v>53.124000000000002</v>
      </c>
      <c r="BF13">
        <v>28.628250000000001</v>
      </c>
      <c r="BG13">
        <v>3.9169999999999998</v>
      </c>
      <c r="BH13">
        <v>118.4575</v>
      </c>
      <c r="BI13">
        <v>73.578749999999999</v>
      </c>
      <c r="BJ13">
        <v>44.878999999999998</v>
      </c>
      <c r="BK13">
        <v>0.375</v>
      </c>
      <c r="BL13">
        <v>22.725000000000001</v>
      </c>
      <c r="BM13">
        <v>22.324999999999999</v>
      </c>
      <c r="BN13">
        <v>-1.2749999999999999</v>
      </c>
      <c r="BO13">
        <v>1960.5250000000001</v>
      </c>
      <c r="BP13">
        <v>351.41525000000001</v>
      </c>
      <c r="BQ13">
        <v>175.76875000000001</v>
      </c>
      <c r="BR13">
        <v>231.36125000000001</v>
      </c>
      <c r="BS13">
        <v>18.007000000000001</v>
      </c>
      <c r="BT13">
        <v>1079.5029999999999</v>
      </c>
      <c r="BU13">
        <v>542.52625</v>
      </c>
      <c r="BV13">
        <v>491.70675</v>
      </c>
      <c r="BW13">
        <v>-37.875</v>
      </c>
      <c r="BX13">
        <v>96.05</v>
      </c>
      <c r="BY13">
        <v>133.92500000000001</v>
      </c>
    </row>
    <row r="14" spans="1:77">
      <c r="A14">
        <v>1960</v>
      </c>
      <c r="B14">
        <v>542.375</v>
      </c>
      <c r="C14">
        <v>545.52499999999998</v>
      </c>
      <c r="D14">
        <v>549.54334933630798</v>
      </c>
      <c r="E14">
        <v>3262.05</v>
      </c>
      <c r="F14">
        <v>3287.1750000000002</v>
      </c>
      <c r="G14">
        <v>3304.99497629076</v>
      </c>
      <c r="H14">
        <v>2090.25</v>
      </c>
      <c r="I14">
        <v>69.441480270513793</v>
      </c>
      <c r="J14">
        <v>47.592630839825397</v>
      </c>
      <c r="K14">
        <v>59.1727484153513</v>
      </c>
      <c r="L14">
        <v>5.4665257322540199</v>
      </c>
      <c r="M14">
        <v>-1.2829053942373501</v>
      </c>
      <c r="N14">
        <v>2128.9488138431302</v>
      </c>
      <c r="O14">
        <v>52.481943568018401</v>
      </c>
      <c r="P14">
        <v>15.9197694094119</v>
      </c>
      <c r="Q14">
        <v>50.011562506931398</v>
      </c>
      <c r="R14">
        <v>21.163274668916301</v>
      </c>
      <c r="S14">
        <v>0.32900000000000001</v>
      </c>
      <c r="T14">
        <v>16.44125</v>
      </c>
      <c r="U14">
        <v>17.151250000000001</v>
      </c>
      <c r="V14">
        <v>29.585000000000001</v>
      </c>
      <c r="W14">
        <v>30.641666666666602</v>
      </c>
      <c r="X14" t="s">
        <v>79</v>
      </c>
      <c r="Y14">
        <v>16.625499999999999</v>
      </c>
      <c r="Z14" t="s">
        <v>79</v>
      </c>
      <c r="AA14" t="s">
        <v>79</v>
      </c>
      <c r="AB14" t="s">
        <v>79</v>
      </c>
      <c r="AC14" t="s">
        <v>79</v>
      </c>
      <c r="AD14" t="s">
        <v>79</v>
      </c>
      <c r="AE14" t="s">
        <v>79</v>
      </c>
      <c r="AF14">
        <v>5.5416666666666599</v>
      </c>
      <c r="AG14">
        <v>69.658666666666605</v>
      </c>
      <c r="AH14">
        <v>59.412166444211699</v>
      </c>
      <c r="AI14">
        <v>65.784499999999994</v>
      </c>
      <c r="AJ14">
        <v>54.293916666666597</v>
      </c>
      <c r="AK14">
        <v>33.328499999999998</v>
      </c>
      <c r="AL14">
        <v>52.009</v>
      </c>
      <c r="AM14">
        <v>117.244916666666</v>
      </c>
      <c r="AN14" t="s">
        <v>79</v>
      </c>
      <c r="AO14">
        <v>4.11666666666666</v>
      </c>
      <c r="AP14">
        <v>2.8833333333333302</v>
      </c>
      <c r="AQ14">
        <v>3.2158333333333302</v>
      </c>
      <c r="AR14">
        <v>422.15</v>
      </c>
      <c r="AS14">
        <v>301.27499999999998</v>
      </c>
      <c r="AT14">
        <v>272.85000000000002</v>
      </c>
      <c r="AU14">
        <v>111.52500000000001</v>
      </c>
      <c r="AV14">
        <v>10.625</v>
      </c>
      <c r="AW14">
        <v>39.950000000000003</v>
      </c>
      <c r="AX14">
        <v>16.45</v>
      </c>
      <c r="AY14">
        <v>31.15</v>
      </c>
      <c r="AZ14">
        <v>13.35</v>
      </c>
      <c r="BA14">
        <v>54.674999999999997</v>
      </c>
      <c r="BB14">
        <v>51.524999999999999</v>
      </c>
      <c r="BC14">
        <v>331.17500000000001</v>
      </c>
      <c r="BD14">
        <v>86.477999999999994</v>
      </c>
      <c r="BE14">
        <v>56.389249999999997</v>
      </c>
      <c r="BF14">
        <v>26.85575</v>
      </c>
      <c r="BG14">
        <v>3.2330000000000001</v>
      </c>
      <c r="BH14">
        <v>120.52</v>
      </c>
      <c r="BI14">
        <v>72.874750000000006</v>
      </c>
      <c r="BJ14">
        <v>47.645249999999997</v>
      </c>
      <c r="BK14">
        <v>4.2249999999999996</v>
      </c>
      <c r="BL14">
        <v>27.05</v>
      </c>
      <c r="BM14">
        <v>22.85</v>
      </c>
      <c r="BN14">
        <v>3.1749999999999998</v>
      </c>
      <c r="BO14">
        <v>2014.3</v>
      </c>
      <c r="BP14">
        <v>352.709</v>
      </c>
      <c r="BQ14">
        <v>185.46100000000001</v>
      </c>
      <c r="BR14">
        <v>215.57675</v>
      </c>
      <c r="BS14">
        <v>15.299250000000001</v>
      </c>
      <c r="BT14">
        <v>1086.30125</v>
      </c>
      <c r="BU14">
        <v>533.59749999999997</v>
      </c>
      <c r="BV14">
        <v>513.06299999999999</v>
      </c>
      <c r="BW14">
        <v>-22.975000000000001</v>
      </c>
      <c r="BX14">
        <v>112.72499999999999</v>
      </c>
      <c r="BY14">
        <v>135.69999999999999</v>
      </c>
    </row>
    <row r="15" spans="1:77">
      <c r="A15">
        <v>1961</v>
      </c>
      <c r="B15">
        <v>562.20000000000005</v>
      </c>
      <c r="C15">
        <v>565.72500000000002</v>
      </c>
      <c r="D15">
        <v>576.42425041713204</v>
      </c>
      <c r="E15">
        <v>3345.6750000000002</v>
      </c>
      <c r="F15">
        <v>3373.15</v>
      </c>
      <c r="G15">
        <v>3430.4346729386798</v>
      </c>
      <c r="H15">
        <v>2135.7249999999999</v>
      </c>
      <c r="I15">
        <v>70.169032872910194</v>
      </c>
      <c r="J15">
        <v>48.887302689719398</v>
      </c>
      <c r="K15">
        <v>59.149655009483098</v>
      </c>
      <c r="L15">
        <v>5.4950426919555602</v>
      </c>
      <c r="M15">
        <v>-2.4812188524394001</v>
      </c>
      <c r="N15">
        <v>2208.5499707828599</v>
      </c>
      <c r="O15">
        <v>52.9777438672362</v>
      </c>
      <c r="P15">
        <v>16.4161478525916</v>
      </c>
      <c r="Q15">
        <v>51.0373141298425</v>
      </c>
      <c r="R15">
        <v>21.7493405693345</v>
      </c>
      <c r="S15">
        <v>0.32900000000000001</v>
      </c>
      <c r="T15">
        <v>16.611499999999999</v>
      </c>
      <c r="U15">
        <v>17.363499999999998</v>
      </c>
      <c r="V15">
        <v>29.9016666666666</v>
      </c>
      <c r="W15">
        <v>31</v>
      </c>
      <c r="X15" t="s">
        <v>79</v>
      </c>
      <c r="Y15">
        <v>16.803000000000001</v>
      </c>
      <c r="Z15" t="s">
        <v>79</v>
      </c>
      <c r="AA15" t="s">
        <v>79</v>
      </c>
      <c r="AB15" t="s">
        <v>79</v>
      </c>
      <c r="AC15" t="s">
        <v>79</v>
      </c>
      <c r="AD15" t="s">
        <v>79</v>
      </c>
      <c r="AE15" t="s">
        <v>79</v>
      </c>
      <c r="AF15">
        <v>6.6916666666666602</v>
      </c>
      <c r="AG15">
        <v>70.449916666666596</v>
      </c>
      <c r="AH15">
        <v>59.316907748600201</v>
      </c>
      <c r="AI15">
        <v>65.744249999999894</v>
      </c>
      <c r="AJ15">
        <v>54.102833333333301</v>
      </c>
      <c r="AK15">
        <v>34.416249999999998</v>
      </c>
      <c r="AL15">
        <v>51.457250000000002</v>
      </c>
      <c r="AM15">
        <v>118.770166666666</v>
      </c>
      <c r="AN15" t="s">
        <v>79</v>
      </c>
      <c r="AO15">
        <v>3.8824999999999998</v>
      </c>
      <c r="AP15">
        <v>2.3541666666666599</v>
      </c>
      <c r="AQ15">
        <v>1.9550000000000001</v>
      </c>
      <c r="AR15">
        <v>440.57499999999999</v>
      </c>
      <c r="AS15">
        <v>310.39999999999998</v>
      </c>
      <c r="AT15">
        <v>280.52499999999998</v>
      </c>
      <c r="AU15">
        <v>117.72499999999999</v>
      </c>
      <c r="AV15">
        <v>11.225</v>
      </c>
      <c r="AW15">
        <v>41.975000000000001</v>
      </c>
      <c r="AX15">
        <v>17.2</v>
      </c>
      <c r="AY15">
        <v>33.424999999999997</v>
      </c>
      <c r="AZ15">
        <v>13.9</v>
      </c>
      <c r="BA15">
        <v>55.924999999999997</v>
      </c>
      <c r="BB15">
        <v>52.65</v>
      </c>
      <c r="BC15">
        <v>341.47500000000002</v>
      </c>
      <c r="BD15">
        <v>86.583500000000001</v>
      </c>
      <c r="BE15">
        <v>56.598750000000003</v>
      </c>
      <c r="BF15">
        <v>27.010999999999999</v>
      </c>
      <c r="BG15">
        <v>2.9740000000000002</v>
      </c>
      <c r="BH15">
        <v>129.23724999999999</v>
      </c>
      <c r="BI15">
        <v>77.379000000000005</v>
      </c>
      <c r="BJ15">
        <v>51.857999999999997</v>
      </c>
      <c r="BK15">
        <v>4.9249999999999998</v>
      </c>
      <c r="BL15">
        <v>27.6</v>
      </c>
      <c r="BM15">
        <v>22.7</v>
      </c>
      <c r="BN15">
        <v>4.2</v>
      </c>
      <c r="BO15">
        <v>2055.65</v>
      </c>
      <c r="BP15">
        <v>353.83775000000003</v>
      </c>
      <c r="BQ15">
        <v>186.91249999999999</v>
      </c>
      <c r="BR15">
        <v>216.489</v>
      </c>
      <c r="BS15">
        <v>13.7255</v>
      </c>
      <c r="BT15">
        <v>1145.0587499999999</v>
      </c>
      <c r="BU15">
        <v>559.92349999999999</v>
      </c>
      <c r="BV15">
        <v>544.52274999999997</v>
      </c>
      <c r="BW15">
        <v>-21.475000000000001</v>
      </c>
      <c r="BX15">
        <v>113.35</v>
      </c>
      <c r="BY15">
        <v>134.82499999999999</v>
      </c>
    </row>
    <row r="16" spans="1:77">
      <c r="A16">
        <v>1962</v>
      </c>
      <c r="B16">
        <v>603.92499999999995</v>
      </c>
      <c r="C16">
        <v>608.02499999999998</v>
      </c>
      <c r="D16">
        <v>606.83504297392506</v>
      </c>
      <c r="E16">
        <v>3550.6750000000002</v>
      </c>
      <c r="F16">
        <v>3581.35</v>
      </c>
      <c r="G16">
        <v>3567.7635447154198</v>
      </c>
      <c r="H16">
        <v>2281.8249999999998</v>
      </c>
      <c r="I16">
        <v>71.064003643797406</v>
      </c>
      <c r="J16">
        <v>50.203132448984498</v>
      </c>
      <c r="K16">
        <v>59.132282123202899</v>
      </c>
      <c r="L16">
        <v>5.5277188684463496</v>
      </c>
      <c r="M16">
        <v>-0.47586159767846697</v>
      </c>
      <c r="N16">
        <v>2295.7556591110401</v>
      </c>
      <c r="O16">
        <v>53.596211296179902</v>
      </c>
      <c r="P16">
        <v>16.987276499515399</v>
      </c>
      <c r="Q16">
        <v>52.070779535803602</v>
      </c>
      <c r="R16">
        <v>22.346805191572301</v>
      </c>
      <c r="S16">
        <v>0.32900000000000001</v>
      </c>
      <c r="T16">
        <v>16.806249999999999</v>
      </c>
      <c r="U16">
        <v>17.598500000000001</v>
      </c>
      <c r="V16">
        <v>30.253333333333298</v>
      </c>
      <c r="W16">
        <v>31.4</v>
      </c>
      <c r="X16" t="s">
        <v>79</v>
      </c>
      <c r="Y16">
        <v>17.0075</v>
      </c>
      <c r="Z16" t="s">
        <v>79</v>
      </c>
      <c r="AA16" t="s">
        <v>79</v>
      </c>
      <c r="AB16" t="s">
        <v>79</v>
      </c>
      <c r="AC16" t="s">
        <v>79</v>
      </c>
      <c r="AD16" t="s">
        <v>79</v>
      </c>
      <c r="AE16" t="s">
        <v>79</v>
      </c>
      <c r="AF16">
        <v>5.5666666666666602</v>
      </c>
      <c r="AG16">
        <v>70.619416666666595</v>
      </c>
      <c r="AH16">
        <v>58.775244276709898</v>
      </c>
      <c r="AI16">
        <v>66.701666666666597</v>
      </c>
      <c r="AJ16">
        <v>55.659583333333302</v>
      </c>
      <c r="AK16">
        <v>35.982500000000002</v>
      </c>
      <c r="AL16">
        <v>52.59075</v>
      </c>
      <c r="AM16">
        <v>120.152916666666</v>
      </c>
      <c r="AN16" t="s">
        <v>79</v>
      </c>
      <c r="AO16">
        <v>3.9458333333333302</v>
      </c>
      <c r="AP16">
        <v>2.7733333333333299</v>
      </c>
      <c r="AQ16">
        <v>2.7083333333333299</v>
      </c>
      <c r="AR16">
        <v>468.85</v>
      </c>
      <c r="AS16">
        <v>332.2</v>
      </c>
      <c r="AT16">
        <v>299.35000000000002</v>
      </c>
      <c r="AU16">
        <v>125.425</v>
      </c>
      <c r="AV16">
        <v>11.25</v>
      </c>
      <c r="AW16">
        <v>44.024999999999999</v>
      </c>
      <c r="AX16">
        <v>18.05</v>
      </c>
      <c r="AY16">
        <v>37.049999999999997</v>
      </c>
      <c r="AZ16">
        <v>15.05</v>
      </c>
      <c r="BA16">
        <v>64.05</v>
      </c>
      <c r="BB16">
        <v>60.274999999999999</v>
      </c>
      <c r="BC16">
        <v>362.55</v>
      </c>
      <c r="BD16">
        <v>96.977000000000004</v>
      </c>
      <c r="BE16">
        <v>61.232999999999997</v>
      </c>
      <c r="BF16">
        <v>29.643000000000001</v>
      </c>
      <c r="BG16">
        <v>6.101</v>
      </c>
      <c r="BH16">
        <v>140.28675000000001</v>
      </c>
      <c r="BI16">
        <v>85.518249999999995</v>
      </c>
      <c r="BJ16">
        <v>54.768500000000003</v>
      </c>
      <c r="BK16">
        <v>4.0999999999999996</v>
      </c>
      <c r="BL16">
        <v>29.074999999999999</v>
      </c>
      <c r="BM16">
        <v>24.975000000000001</v>
      </c>
      <c r="BN16">
        <v>3.8</v>
      </c>
      <c r="BO16">
        <v>2157.2750000000001</v>
      </c>
      <c r="BP16">
        <v>395.89575000000002</v>
      </c>
      <c r="BQ16">
        <v>202.04400000000001</v>
      </c>
      <c r="BR16">
        <v>237.203</v>
      </c>
      <c r="BS16">
        <v>28.301749999999998</v>
      </c>
      <c r="BT16">
        <v>1220.0329999999999</v>
      </c>
      <c r="BU16">
        <v>610.22924999999998</v>
      </c>
      <c r="BV16">
        <v>560.48824999999999</v>
      </c>
      <c r="BW16">
        <v>-31.05</v>
      </c>
      <c r="BX16">
        <v>119.05</v>
      </c>
      <c r="BY16">
        <v>150.1</v>
      </c>
    </row>
    <row r="17" spans="1:77">
      <c r="A17">
        <v>1963</v>
      </c>
      <c r="B17">
        <v>637.45000000000005</v>
      </c>
      <c r="C17">
        <v>641.95000000000005</v>
      </c>
      <c r="D17">
        <v>641.095369940193</v>
      </c>
      <c r="E17">
        <v>3705.3249999999998</v>
      </c>
      <c r="F17">
        <v>3738.0250000000001</v>
      </c>
      <c r="G17">
        <v>3726.5515834334701</v>
      </c>
      <c r="H17">
        <v>2386.4499999999998</v>
      </c>
      <c r="I17">
        <v>72.392499662602702</v>
      </c>
      <c r="J17">
        <v>51.475274250035604</v>
      </c>
      <c r="K17">
        <v>59.127259873087098</v>
      </c>
      <c r="L17">
        <v>5.56722459673309</v>
      </c>
      <c r="M17">
        <v>-0.57399658776467999</v>
      </c>
      <c r="N17">
        <v>2398.3754249092099</v>
      </c>
      <c r="O17">
        <v>54.536902474060803</v>
      </c>
      <c r="P17">
        <v>17.627629138520899</v>
      </c>
      <c r="Q17">
        <v>53.124919455047397</v>
      </c>
      <c r="R17">
        <v>22.943049200780401</v>
      </c>
      <c r="S17">
        <v>0.32900000000000001</v>
      </c>
      <c r="T17">
        <v>17.007249999999999</v>
      </c>
      <c r="U17">
        <v>17.834</v>
      </c>
      <c r="V17">
        <v>30.633333333333301</v>
      </c>
      <c r="W17">
        <v>31.808333333333302</v>
      </c>
      <c r="X17" t="s">
        <v>79</v>
      </c>
      <c r="Y17">
        <v>17.202750000000002</v>
      </c>
      <c r="Z17" t="s">
        <v>79</v>
      </c>
      <c r="AA17" t="s">
        <v>79</v>
      </c>
      <c r="AB17" t="s">
        <v>79</v>
      </c>
      <c r="AC17" t="s">
        <v>79</v>
      </c>
      <c r="AD17" t="s">
        <v>79</v>
      </c>
      <c r="AE17" t="s">
        <v>79</v>
      </c>
      <c r="AF17">
        <v>5.6416666666666604</v>
      </c>
      <c r="AG17">
        <v>71.812166666666599</v>
      </c>
      <c r="AH17">
        <v>58.662163081582101</v>
      </c>
      <c r="AI17">
        <v>67.759500000000003</v>
      </c>
      <c r="AJ17">
        <v>56.766750000000002</v>
      </c>
      <c r="AK17">
        <v>37.201999999999998</v>
      </c>
      <c r="AL17">
        <v>53.193249999999999</v>
      </c>
      <c r="AM17">
        <v>122.41625000000001</v>
      </c>
      <c r="AN17" t="s">
        <v>79</v>
      </c>
      <c r="AO17">
        <v>4.0025000000000004</v>
      </c>
      <c r="AP17">
        <v>3.15916666666666</v>
      </c>
      <c r="AQ17">
        <v>3.1783333333333301</v>
      </c>
      <c r="AR17">
        <v>492.77499999999998</v>
      </c>
      <c r="AS17">
        <v>350.42500000000001</v>
      </c>
      <c r="AT17">
        <v>314.85000000000002</v>
      </c>
      <c r="AU17">
        <v>131.85</v>
      </c>
      <c r="AV17">
        <v>11</v>
      </c>
      <c r="AW17">
        <v>45.424999999999997</v>
      </c>
      <c r="AX17">
        <v>18.7</v>
      </c>
      <c r="AY17">
        <v>40.475000000000001</v>
      </c>
      <c r="AZ17">
        <v>16.25</v>
      </c>
      <c r="BA17">
        <v>70.525000000000006</v>
      </c>
      <c r="BB17">
        <v>66.424999999999997</v>
      </c>
      <c r="BC17">
        <v>382.02499999999998</v>
      </c>
      <c r="BD17">
        <v>103.285</v>
      </c>
      <c r="BE17">
        <v>64.809250000000006</v>
      </c>
      <c r="BF17">
        <v>32.854500000000002</v>
      </c>
      <c r="BG17">
        <v>5.6210000000000004</v>
      </c>
      <c r="BH17">
        <v>147.19300000000001</v>
      </c>
      <c r="BI17">
        <v>87.875249999999994</v>
      </c>
      <c r="BJ17">
        <v>59.317999999999998</v>
      </c>
      <c r="BK17">
        <v>4.95</v>
      </c>
      <c r="BL17">
        <v>31.074999999999999</v>
      </c>
      <c r="BM17">
        <v>26.15</v>
      </c>
      <c r="BN17">
        <v>4.95</v>
      </c>
      <c r="BO17">
        <v>2246.3000000000002</v>
      </c>
      <c r="BP17">
        <v>422.77</v>
      </c>
      <c r="BQ17">
        <v>213.78575000000001</v>
      </c>
      <c r="BR17">
        <v>264.98174999999998</v>
      </c>
      <c r="BS17">
        <v>26.185749999999999</v>
      </c>
      <c r="BT17">
        <v>1249.5622499999999</v>
      </c>
      <c r="BU17">
        <v>611.67075</v>
      </c>
      <c r="BV17">
        <v>593.18174999999997</v>
      </c>
      <c r="BW17">
        <v>-26.65</v>
      </c>
      <c r="BX17">
        <v>127.5</v>
      </c>
      <c r="BY17">
        <v>154.15</v>
      </c>
    </row>
    <row r="18" spans="1:77">
      <c r="A18">
        <v>1964</v>
      </c>
      <c r="B18">
        <v>684.45</v>
      </c>
      <c r="C18">
        <v>689.375</v>
      </c>
      <c r="D18">
        <v>679.48396072125797</v>
      </c>
      <c r="E18">
        <v>3918.8</v>
      </c>
      <c r="F18">
        <v>3954</v>
      </c>
      <c r="G18">
        <v>3890.35349766219</v>
      </c>
      <c r="H18">
        <v>2545.6999999999998</v>
      </c>
      <c r="I18">
        <v>73.633257445165</v>
      </c>
      <c r="J18">
        <v>52.832293377350197</v>
      </c>
      <c r="K18">
        <v>59.140988062134902</v>
      </c>
      <c r="L18">
        <v>5.6141158043594297</v>
      </c>
      <c r="M18">
        <v>0.73197543591950098</v>
      </c>
      <c r="N18">
        <v>2505.1797510195202</v>
      </c>
      <c r="O18">
        <v>55.407345064610197</v>
      </c>
      <c r="P18">
        <v>18.3544385094768</v>
      </c>
      <c r="Q18">
        <v>54.200399768639997</v>
      </c>
      <c r="R18">
        <v>23.588203273804201</v>
      </c>
      <c r="S18">
        <v>0.32900000000000001</v>
      </c>
      <c r="T18">
        <v>17.253499999999999</v>
      </c>
      <c r="U18">
        <v>18.102250000000002</v>
      </c>
      <c r="V18">
        <v>31.038333333333298</v>
      </c>
      <c r="W18">
        <v>32.299999999999898</v>
      </c>
      <c r="X18" t="s">
        <v>79</v>
      </c>
      <c r="Y18">
        <v>17.465</v>
      </c>
      <c r="Z18" t="s">
        <v>79</v>
      </c>
      <c r="AA18" t="s">
        <v>79</v>
      </c>
      <c r="AB18" t="s">
        <v>79</v>
      </c>
      <c r="AC18" t="s">
        <v>79</v>
      </c>
      <c r="AD18" t="s">
        <v>79</v>
      </c>
      <c r="AE18" t="s">
        <v>79</v>
      </c>
      <c r="AF18">
        <v>5.1583333333333297</v>
      </c>
      <c r="AG18">
        <v>73.077250000000006</v>
      </c>
      <c r="AH18">
        <v>58.7041266608055</v>
      </c>
      <c r="AI18">
        <v>69.301416666666597</v>
      </c>
      <c r="AJ18">
        <v>58.394416666666601</v>
      </c>
      <c r="AK18">
        <v>38.199249999999999</v>
      </c>
      <c r="AL18">
        <v>55.265500000000003</v>
      </c>
      <c r="AM18">
        <v>124.484833333333</v>
      </c>
      <c r="AN18" t="s">
        <v>79</v>
      </c>
      <c r="AO18">
        <v>4.1866666666666603</v>
      </c>
      <c r="AP18">
        <v>3.5466666666666602</v>
      </c>
      <c r="AQ18">
        <v>3.4966666666666599</v>
      </c>
      <c r="AR18">
        <v>528.20000000000005</v>
      </c>
      <c r="AS18">
        <v>375.97500000000002</v>
      </c>
      <c r="AT18">
        <v>337.77499999999998</v>
      </c>
      <c r="AU18">
        <v>141.1</v>
      </c>
      <c r="AV18">
        <v>9.7750000000000004</v>
      </c>
      <c r="AW18">
        <v>49.35</v>
      </c>
      <c r="AX18">
        <v>18.824999999999999</v>
      </c>
      <c r="AY18">
        <v>44.95</v>
      </c>
      <c r="AZ18">
        <v>18.2</v>
      </c>
      <c r="BA18">
        <v>77.7</v>
      </c>
      <c r="BB18">
        <v>73.25</v>
      </c>
      <c r="BC18">
        <v>410.625</v>
      </c>
      <c r="BD18">
        <v>112.15175000000001</v>
      </c>
      <c r="BE18">
        <v>72.229500000000002</v>
      </c>
      <c r="BF18">
        <v>35.100499999999997</v>
      </c>
      <c r="BG18">
        <v>4.8220000000000001</v>
      </c>
      <c r="BH18">
        <v>154.76325</v>
      </c>
      <c r="BI18">
        <v>90.256</v>
      </c>
      <c r="BJ18">
        <v>64.507000000000005</v>
      </c>
      <c r="BK18">
        <v>6.9</v>
      </c>
      <c r="BL18">
        <v>35.024999999999999</v>
      </c>
      <c r="BM18">
        <v>28.1</v>
      </c>
      <c r="BN18">
        <v>7.4749999999999996</v>
      </c>
      <c r="BO18">
        <v>2380</v>
      </c>
      <c r="BP18">
        <v>456.11500000000001</v>
      </c>
      <c r="BQ18">
        <v>236.71350000000001</v>
      </c>
      <c r="BR18">
        <v>280.89924999999999</v>
      </c>
      <c r="BS18">
        <v>22.315750000000001</v>
      </c>
      <c r="BT18">
        <v>1280.181</v>
      </c>
      <c r="BU18">
        <v>609.31875000000002</v>
      </c>
      <c r="BV18">
        <v>632.77425000000005</v>
      </c>
      <c r="BW18">
        <v>-19.8</v>
      </c>
      <c r="BX18">
        <v>142.57499999999999</v>
      </c>
      <c r="BY18">
        <v>162.375</v>
      </c>
    </row>
    <row r="19" spans="1:77">
      <c r="A19">
        <v>1965</v>
      </c>
      <c r="B19">
        <v>742.3</v>
      </c>
      <c r="C19">
        <v>747.55</v>
      </c>
      <c r="D19">
        <v>722.77839609099203</v>
      </c>
      <c r="E19">
        <v>4173.4250000000002</v>
      </c>
      <c r="F19">
        <v>4210.3</v>
      </c>
      <c r="G19">
        <v>4063.8928840246999</v>
      </c>
      <c r="H19">
        <v>2728.85</v>
      </c>
      <c r="I19">
        <v>74.856409366619999</v>
      </c>
      <c r="J19">
        <v>54.2873989370704</v>
      </c>
      <c r="K19">
        <v>59.179343020017299</v>
      </c>
      <c r="L19">
        <v>5.6655604999999998</v>
      </c>
      <c r="M19">
        <v>2.6832889335845702</v>
      </c>
      <c r="N19">
        <v>2620.8857342787501</v>
      </c>
      <c r="O19">
        <v>56.262088080512903</v>
      </c>
      <c r="P19">
        <v>19.2369796027935</v>
      </c>
      <c r="Q19">
        <v>55.2976524993353</v>
      </c>
      <c r="R19">
        <v>24.302820321939901</v>
      </c>
      <c r="S19">
        <v>0.32900000000000001</v>
      </c>
      <c r="T19">
        <v>17.501999999999999</v>
      </c>
      <c r="U19">
        <v>18.330500000000001</v>
      </c>
      <c r="V19">
        <v>31.5283333333333</v>
      </c>
      <c r="W19">
        <v>32.733333333333299</v>
      </c>
      <c r="X19" t="s">
        <v>79</v>
      </c>
      <c r="Y19">
        <v>17.784749999999999</v>
      </c>
      <c r="Z19" t="s">
        <v>79</v>
      </c>
      <c r="AA19" t="s">
        <v>79</v>
      </c>
      <c r="AB19" t="s">
        <v>79</v>
      </c>
      <c r="AC19" t="s">
        <v>79</v>
      </c>
      <c r="AD19" t="s">
        <v>79</v>
      </c>
      <c r="AE19" t="s">
        <v>79</v>
      </c>
      <c r="AF19">
        <v>4.5083333333333302</v>
      </c>
      <c r="AG19">
        <v>74.424000000000007</v>
      </c>
      <c r="AH19">
        <v>58.826688395156097</v>
      </c>
      <c r="AI19">
        <v>71.070333333333295</v>
      </c>
      <c r="AJ19">
        <v>60.878749999999997</v>
      </c>
      <c r="AK19">
        <v>39.419499999999999</v>
      </c>
      <c r="AL19">
        <v>57.40175</v>
      </c>
      <c r="AM19">
        <v>126.51325</v>
      </c>
      <c r="AN19">
        <v>55.799984891845398</v>
      </c>
      <c r="AO19">
        <v>4.2824999999999998</v>
      </c>
      <c r="AP19">
        <v>3.9491666666666601</v>
      </c>
      <c r="AQ19">
        <v>4.0750000000000002</v>
      </c>
      <c r="AR19">
        <v>570.67499999999995</v>
      </c>
      <c r="AS19">
        <v>405.4</v>
      </c>
      <c r="AT19">
        <v>363.75</v>
      </c>
      <c r="AU19">
        <v>152.5</v>
      </c>
      <c r="AV19">
        <v>12.025</v>
      </c>
      <c r="AW19">
        <v>51.625</v>
      </c>
      <c r="AX19">
        <v>19.350000000000001</v>
      </c>
      <c r="AY19">
        <v>49.3</v>
      </c>
      <c r="AZ19">
        <v>20.2</v>
      </c>
      <c r="BA19">
        <v>89.275000000000006</v>
      </c>
      <c r="BB19">
        <v>84.575000000000003</v>
      </c>
      <c r="BC19">
        <v>442.95</v>
      </c>
      <c r="BD19">
        <v>129.64574999999999</v>
      </c>
      <c r="BE19">
        <v>85.235749999999996</v>
      </c>
      <c r="BF19">
        <v>35.162750000000003</v>
      </c>
      <c r="BG19">
        <v>9.2469999999999999</v>
      </c>
      <c r="BH19">
        <v>164.05324999999999</v>
      </c>
      <c r="BI19">
        <v>93.195499999999996</v>
      </c>
      <c r="BJ19">
        <v>70.857749999999996</v>
      </c>
      <c r="BK19">
        <v>5.625</v>
      </c>
      <c r="BL19">
        <v>37.174999999999997</v>
      </c>
      <c r="BM19">
        <v>31.524999999999999</v>
      </c>
      <c r="BN19">
        <v>6.1749999999999998</v>
      </c>
      <c r="BO19">
        <v>2530.9749999999999</v>
      </c>
      <c r="BP19">
        <v>519.24199999999996</v>
      </c>
      <c r="BQ19">
        <v>276.26650000000001</v>
      </c>
      <c r="BR19">
        <v>273.71825000000001</v>
      </c>
      <c r="BS19">
        <v>42.538499999999999</v>
      </c>
      <c r="BT19">
        <v>1321.1477500000001</v>
      </c>
      <c r="BU19">
        <v>613.87824999999998</v>
      </c>
      <c r="BV19">
        <v>674.67375000000004</v>
      </c>
      <c r="BW19">
        <v>-33.075000000000003</v>
      </c>
      <c r="BX19">
        <v>146.55000000000001</v>
      </c>
      <c r="BY19">
        <v>179.625</v>
      </c>
    </row>
    <row r="20" spans="1:77">
      <c r="A20">
        <v>1966</v>
      </c>
      <c r="B20">
        <v>813.4</v>
      </c>
      <c r="C20">
        <v>818.47500000000002</v>
      </c>
      <c r="D20">
        <v>775.69791819939996</v>
      </c>
      <c r="E20">
        <v>4448.7250000000004</v>
      </c>
      <c r="F20">
        <v>4483.95</v>
      </c>
      <c r="G20">
        <v>4242.3431869135802</v>
      </c>
      <c r="H20">
        <v>2925.0250000000001</v>
      </c>
      <c r="I20">
        <v>75.868373714538905</v>
      </c>
      <c r="J20">
        <v>55.9154710167019</v>
      </c>
      <c r="K20">
        <v>59.247555866632098</v>
      </c>
      <c r="L20">
        <v>5.7165587499999999</v>
      </c>
      <c r="M20">
        <v>4.8701983334271404</v>
      </c>
      <c r="N20">
        <v>2742.6147967561201</v>
      </c>
      <c r="O20">
        <v>56.958825712661103</v>
      </c>
      <c r="P20">
        <v>20.279285453050001</v>
      </c>
      <c r="Q20">
        <v>56.417118415914103</v>
      </c>
      <c r="R20">
        <v>25.120564473663499</v>
      </c>
      <c r="S20">
        <v>0.32900000000000001</v>
      </c>
      <c r="T20">
        <v>17.944500000000001</v>
      </c>
      <c r="U20">
        <v>18.741250000000001</v>
      </c>
      <c r="V20">
        <v>32.470833333333303</v>
      </c>
      <c r="W20">
        <v>33.549999999999898</v>
      </c>
      <c r="X20" t="s">
        <v>79</v>
      </c>
      <c r="Y20">
        <v>18.28275</v>
      </c>
      <c r="Z20" t="s">
        <v>79</v>
      </c>
      <c r="AA20" t="s">
        <v>79</v>
      </c>
      <c r="AB20" t="s">
        <v>79</v>
      </c>
      <c r="AC20" t="s">
        <v>79</v>
      </c>
      <c r="AD20" t="s">
        <v>79</v>
      </c>
      <c r="AE20" t="s">
        <v>79</v>
      </c>
      <c r="AF20">
        <v>3.7916666666666599</v>
      </c>
      <c r="AG20">
        <v>75.744583333333296</v>
      </c>
      <c r="AH20">
        <v>59.148098144621201</v>
      </c>
      <c r="AI20">
        <v>72.878</v>
      </c>
      <c r="AJ20">
        <v>64.025000000000006</v>
      </c>
      <c r="AK20">
        <v>40.84525</v>
      </c>
      <c r="AL20">
        <v>59.388500000000001</v>
      </c>
      <c r="AM20">
        <v>128.05766666666599</v>
      </c>
      <c r="AN20">
        <v>56.746499706997803</v>
      </c>
      <c r="AO20">
        <v>4.9233333333333302</v>
      </c>
      <c r="AP20">
        <v>4.8624999999999998</v>
      </c>
      <c r="AQ20">
        <v>5.1116666666666601</v>
      </c>
      <c r="AR20">
        <v>620.32500000000005</v>
      </c>
      <c r="AS20">
        <v>449.25</v>
      </c>
      <c r="AT20">
        <v>400.32499999999999</v>
      </c>
      <c r="AU20">
        <v>162.82499999999999</v>
      </c>
      <c r="AV20">
        <v>13.025</v>
      </c>
      <c r="AW20">
        <v>54.924999999999997</v>
      </c>
      <c r="AX20">
        <v>19.899999999999999</v>
      </c>
      <c r="AY20">
        <v>54.3</v>
      </c>
      <c r="AZ20">
        <v>20.675000000000001</v>
      </c>
      <c r="BA20">
        <v>96.125</v>
      </c>
      <c r="BB20">
        <v>91.6</v>
      </c>
      <c r="BC20">
        <v>479.92500000000001</v>
      </c>
      <c r="BD20">
        <v>144.1875</v>
      </c>
      <c r="BE20">
        <v>97.173249999999996</v>
      </c>
      <c r="BF20">
        <v>33.378500000000003</v>
      </c>
      <c r="BG20">
        <v>13.635999999999999</v>
      </c>
      <c r="BH20">
        <v>185.44450000000001</v>
      </c>
      <c r="BI20">
        <v>106.57525</v>
      </c>
      <c r="BJ20">
        <v>78.869500000000002</v>
      </c>
      <c r="BK20">
        <v>3.875</v>
      </c>
      <c r="BL20">
        <v>40.950000000000003</v>
      </c>
      <c r="BM20">
        <v>37.049999999999997</v>
      </c>
      <c r="BN20">
        <v>3.8</v>
      </c>
      <c r="BO20">
        <v>2674.45</v>
      </c>
      <c r="BP20">
        <v>565.87225000000001</v>
      </c>
      <c r="BQ20">
        <v>310.18400000000003</v>
      </c>
      <c r="BR20">
        <v>250.74799999999999</v>
      </c>
      <c r="BS20">
        <v>60.950249999999997</v>
      </c>
      <c r="BT20">
        <v>1436.252</v>
      </c>
      <c r="BU20">
        <v>679.11024999999995</v>
      </c>
      <c r="BV20">
        <v>716.59175000000005</v>
      </c>
      <c r="BW20">
        <v>-49.65</v>
      </c>
      <c r="BX20">
        <v>156.67500000000001</v>
      </c>
      <c r="BY20">
        <v>206.32499999999999</v>
      </c>
    </row>
    <row r="21" spans="1:77">
      <c r="A21">
        <v>1967</v>
      </c>
      <c r="B21">
        <v>859.95</v>
      </c>
      <c r="C21">
        <v>865.35</v>
      </c>
      <c r="D21">
        <v>834.02114853231899</v>
      </c>
      <c r="E21">
        <v>4570.7</v>
      </c>
      <c r="F21">
        <v>4607.05</v>
      </c>
      <c r="G21">
        <v>4432.6540692893204</v>
      </c>
      <c r="H21">
        <v>2979.7750000000001</v>
      </c>
      <c r="I21">
        <v>77.0638809043744</v>
      </c>
      <c r="J21">
        <v>57.516975409186799</v>
      </c>
      <c r="K21">
        <v>59.350153666860201</v>
      </c>
      <c r="L21">
        <v>5.7639075000000002</v>
      </c>
      <c r="M21">
        <v>3.1217525393418999</v>
      </c>
      <c r="N21">
        <v>2873.7969915410599</v>
      </c>
      <c r="O21">
        <v>57.796139304919301</v>
      </c>
      <c r="P21">
        <v>21.3187182404046</v>
      </c>
      <c r="Q21">
        <v>57.559247210241601</v>
      </c>
      <c r="R21">
        <v>25.940480087443898</v>
      </c>
      <c r="S21">
        <v>0.32900000000000001</v>
      </c>
      <c r="T21">
        <v>18.395250000000001</v>
      </c>
      <c r="U21">
        <v>19.314250000000001</v>
      </c>
      <c r="V21">
        <v>33.375</v>
      </c>
      <c r="W21">
        <v>34.7083333333333</v>
      </c>
      <c r="X21" t="s">
        <v>79</v>
      </c>
      <c r="Y21">
        <v>18.81325</v>
      </c>
      <c r="Z21" t="s">
        <v>79</v>
      </c>
      <c r="AA21" t="s">
        <v>79</v>
      </c>
      <c r="AB21" t="s">
        <v>79</v>
      </c>
      <c r="AC21" t="s">
        <v>79</v>
      </c>
      <c r="AD21" t="s">
        <v>79</v>
      </c>
      <c r="AE21" t="s">
        <v>79</v>
      </c>
      <c r="AF21">
        <v>3.8416666666666601</v>
      </c>
      <c r="AG21">
        <v>77.347666666666598</v>
      </c>
      <c r="AH21">
        <v>59.555045189522602</v>
      </c>
      <c r="AI21">
        <v>74.375833333333304</v>
      </c>
      <c r="AJ21">
        <v>65.935416666666598</v>
      </c>
      <c r="AK21">
        <v>41.604750000000003</v>
      </c>
      <c r="AL21">
        <v>59.394750000000002</v>
      </c>
      <c r="AM21">
        <v>129.873416666666</v>
      </c>
      <c r="AN21">
        <v>57.704347779042699</v>
      </c>
      <c r="AO21">
        <v>5.0733333333333297</v>
      </c>
      <c r="AP21">
        <v>4.3066666666666604</v>
      </c>
      <c r="AQ21">
        <v>4.22</v>
      </c>
      <c r="AR21">
        <v>665.72500000000002</v>
      </c>
      <c r="AS21">
        <v>481.77499999999998</v>
      </c>
      <c r="AT21">
        <v>429</v>
      </c>
      <c r="AU21">
        <v>170.8</v>
      </c>
      <c r="AV21">
        <v>11.625</v>
      </c>
      <c r="AW21">
        <v>57.85</v>
      </c>
      <c r="AX21">
        <v>20.350000000000001</v>
      </c>
      <c r="AY21">
        <v>59.45</v>
      </c>
      <c r="AZ21">
        <v>21.524999999999999</v>
      </c>
      <c r="BA21">
        <v>93.875</v>
      </c>
      <c r="BB21">
        <v>89.075000000000003</v>
      </c>
      <c r="BC21">
        <v>506.67500000000001</v>
      </c>
      <c r="BD21">
        <v>142.6985</v>
      </c>
      <c r="BE21">
        <v>99.206249999999997</v>
      </c>
      <c r="BF21">
        <v>33.627000000000002</v>
      </c>
      <c r="BG21">
        <v>9.8650000000000002</v>
      </c>
      <c r="BH21">
        <v>207.01775000000001</v>
      </c>
      <c r="BI21">
        <v>120.00575000000001</v>
      </c>
      <c r="BJ21">
        <v>87.012249999999995</v>
      </c>
      <c r="BK21">
        <v>3.55</v>
      </c>
      <c r="BL21">
        <v>43.45</v>
      </c>
      <c r="BM21">
        <v>39.9</v>
      </c>
      <c r="BN21">
        <v>3.5</v>
      </c>
      <c r="BO21">
        <v>2754.4</v>
      </c>
      <c r="BP21">
        <v>546.07500000000005</v>
      </c>
      <c r="BQ21">
        <v>309.11950000000002</v>
      </c>
      <c r="BR21">
        <v>244.20625000000001</v>
      </c>
      <c r="BS21">
        <v>43.808999999999997</v>
      </c>
      <c r="BT21">
        <v>1550.2494999999999</v>
      </c>
      <c r="BU21">
        <v>748.00699999999995</v>
      </c>
      <c r="BV21">
        <v>752.38800000000003</v>
      </c>
      <c r="BW21">
        <v>-61.075000000000003</v>
      </c>
      <c r="BX21">
        <v>160.27500000000001</v>
      </c>
      <c r="BY21">
        <v>221.35</v>
      </c>
    </row>
    <row r="22" spans="1:77">
      <c r="A22">
        <v>1968</v>
      </c>
      <c r="B22">
        <v>940.625</v>
      </c>
      <c r="C22">
        <v>946.72500000000002</v>
      </c>
      <c r="D22">
        <v>909.63514525045298</v>
      </c>
      <c r="E22">
        <v>4795.3999999999996</v>
      </c>
      <c r="F22">
        <v>4834.3249999999998</v>
      </c>
      <c r="G22">
        <v>4637.2751583381596</v>
      </c>
      <c r="H22">
        <v>3138.5749999999998</v>
      </c>
      <c r="I22">
        <v>78.585454768744995</v>
      </c>
      <c r="J22">
        <v>59.0070984662539</v>
      </c>
      <c r="K22">
        <v>59.490844458086897</v>
      </c>
      <c r="L22">
        <v>5.8095062546768101</v>
      </c>
      <c r="M22">
        <v>3.4125410688906901</v>
      </c>
      <c r="N22">
        <v>3014.43644330692</v>
      </c>
      <c r="O22">
        <v>58.8750409381786</v>
      </c>
      <c r="P22">
        <v>22.3271027908458</v>
      </c>
      <c r="Q22">
        <v>58.724497677909703</v>
      </c>
      <c r="R22">
        <v>26.7113623723281</v>
      </c>
      <c r="S22">
        <v>0.32900000000000001</v>
      </c>
      <c r="T22">
        <v>19.11525</v>
      </c>
      <c r="U22">
        <v>20.146750000000001</v>
      </c>
      <c r="V22">
        <v>34.7916666666666</v>
      </c>
      <c r="W22">
        <v>36.325000000000003</v>
      </c>
      <c r="X22" t="s">
        <v>79</v>
      </c>
      <c r="Y22">
        <v>19.614000000000001</v>
      </c>
      <c r="Z22" t="s">
        <v>79</v>
      </c>
      <c r="AA22" t="s">
        <v>79</v>
      </c>
      <c r="AB22" t="s">
        <v>79</v>
      </c>
      <c r="AC22" t="s">
        <v>79</v>
      </c>
      <c r="AD22" t="s">
        <v>79</v>
      </c>
      <c r="AE22" t="s">
        <v>79</v>
      </c>
      <c r="AF22">
        <v>3.55833333333333</v>
      </c>
      <c r="AG22">
        <v>78.710416666666603</v>
      </c>
      <c r="AH22">
        <v>59.616618255014998</v>
      </c>
      <c r="AI22">
        <v>75.912999999999997</v>
      </c>
      <c r="AJ22">
        <v>68.0266666666666</v>
      </c>
      <c r="AK22">
        <v>43.0565</v>
      </c>
      <c r="AL22">
        <v>60.4495</v>
      </c>
      <c r="AM22">
        <v>132.02733333333299</v>
      </c>
      <c r="AN22">
        <v>59.135687668701202</v>
      </c>
      <c r="AO22">
        <v>5.6458333333333304</v>
      </c>
      <c r="AP22">
        <v>5.3383333333333303</v>
      </c>
      <c r="AQ22">
        <v>5.6591666666666596</v>
      </c>
      <c r="AR22">
        <v>730.92499999999995</v>
      </c>
      <c r="AS22">
        <v>530.75</v>
      </c>
      <c r="AT22">
        <v>471.95</v>
      </c>
      <c r="AU22">
        <v>182.75</v>
      </c>
      <c r="AV22">
        <v>11.65</v>
      </c>
      <c r="AW22">
        <v>62.174999999999997</v>
      </c>
      <c r="AX22">
        <v>20.100000000000001</v>
      </c>
      <c r="AY22">
        <v>65.275000000000006</v>
      </c>
      <c r="AZ22">
        <v>23.55</v>
      </c>
      <c r="BA22">
        <v>101.72499999999999</v>
      </c>
      <c r="BB22">
        <v>96.1</v>
      </c>
      <c r="BC22">
        <v>556.85</v>
      </c>
      <c r="BD22">
        <v>156.91849999999999</v>
      </c>
      <c r="BE22">
        <v>107.66800000000001</v>
      </c>
      <c r="BF22">
        <v>40.199249999999999</v>
      </c>
      <c r="BG22">
        <v>9.0519999999999996</v>
      </c>
      <c r="BH22">
        <v>225.52574999999999</v>
      </c>
      <c r="BI22">
        <v>127.96225</v>
      </c>
      <c r="BJ22">
        <v>97.563249999999996</v>
      </c>
      <c r="BK22">
        <v>1.35</v>
      </c>
      <c r="BL22">
        <v>47.924999999999997</v>
      </c>
      <c r="BM22">
        <v>46.55</v>
      </c>
      <c r="BN22">
        <v>1.5249999999999999</v>
      </c>
      <c r="BO22">
        <v>2913.1750000000002</v>
      </c>
      <c r="BP22">
        <v>578.71550000000002</v>
      </c>
      <c r="BQ22">
        <v>323.9545</v>
      </c>
      <c r="BR22">
        <v>277.26625000000001</v>
      </c>
      <c r="BS22">
        <v>39.802999999999997</v>
      </c>
      <c r="BT22">
        <v>1603.0125</v>
      </c>
      <c r="BU22">
        <v>759.41624999999999</v>
      </c>
      <c r="BV22">
        <v>797.42700000000002</v>
      </c>
      <c r="BW22">
        <v>-81.424999999999997</v>
      </c>
      <c r="BX22">
        <v>172.92500000000001</v>
      </c>
      <c r="BY22">
        <v>254.35</v>
      </c>
    </row>
    <row r="23" spans="1:77">
      <c r="A23">
        <v>1969</v>
      </c>
      <c r="B23">
        <v>1017.6</v>
      </c>
      <c r="C23">
        <v>1023.75</v>
      </c>
      <c r="D23">
        <v>994.97566904916005</v>
      </c>
      <c r="E23">
        <v>4945.2250000000004</v>
      </c>
      <c r="F23">
        <v>4983.3</v>
      </c>
      <c r="G23">
        <v>4834.6855463297297</v>
      </c>
      <c r="H23">
        <v>3234.875</v>
      </c>
      <c r="I23">
        <v>80.183835527398102</v>
      </c>
      <c r="J23">
        <v>60.293342471202102</v>
      </c>
      <c r="K23">
        <v>59.672268907338101</v>
      </c>
      <c r="L23">
        <v>5.8577156601257299</v>
      </c>
      <c r="M23">
        <v>2.2953655390169398</v>
      </c>
      <c r="N23">
        <v>3153.0423978707599</v>
      </c>
      <c r="O23">
        <v>59.860151197950898</v>
      </c>
      <c r="P23">
        <v>23.386336227284499</v>
      </c>
      <c r="Q23">
        <v>59.822289663237001</v>
      </c>
      <c r="R23">
        <v>27.480053374638</v>
      </c>
      <c r="S23">
        <v>0.32900000000000001</v>
      </c>
      <c r="T23">
        <v>19.975999999999999</v>
      </c>
      <c r="U23">
        <v>21.08625</v>
      </c>
      <c r="V23">
        <v>36.683333333333302</v>
      </c>
      <c r="W23">
        <v>38.4166666666666</v>
      </c>
      <c r="X23" t="s">
        <v>79</v>
      </c>
      <c r="Y23">
        <v>20.576750000000001</v>
      </c>
      <c r="Z23" t="s">
        <v>79</v>
      </c>
      <c r="AA23" t="s">
        <v>79</v>
      </c>
      <c r="AB23" t="s">
        <v>79</v>
      </c>
      <c r="AC23" t="s">
        <v>79</v>
      </c>
      <c r="AD23" t="s">
        <v>79</v>
      </c>
      <c r="AE23" t="s">
        <v>79</v>
      </c>
      <c r="AF23">
        <v>3.49166666666666</v>
      </c>
      <c r="AG23">
        <v>80.705083333333306</v>
      </c>
      <c r="AH23">
        <v>60.0768683915785</v>
      </c>
      <c r="AI23">
        <v>77.874916666666607</v>
      </c>
      <c r="AJ23">
        <v>70.5148333333333</v>
      </c>
      <c r="AK23">
        <v>43.133249999999997</v>
      </c>
      <c r="AL23">
        <v>62.197000000000003</v>
      </c>
      <c r="AM23">
        <v>134.33449999999999</v>
      </c>
      <c r="AN23">
        <v>60.395558050162997</v>
      </c>
      <c r="AO23">
        <v>6.6708333333333298</v>
      </c>
      <c r="AP23">
        <v>6.6666666666666599</v>
      </c>
      <c r="AQ23">
        <v>8.2041666666666604</v>
      </c>
      <c r="AR23">
        <v>800.35</v>
      </c>
      <c r="AS23">
        <v>584.45000000000005</v>
      </c>
      <c r="AT23">
        <v>518.35</v>
      </c>
      <c r="AU23">
        <v>197.65</v>
      </c>
      <c r="AV23">
        <v>12.824999999999999</v>
      </c>
      <c r="AW23">
        <v>64.174999999999997</v>
      </c>
      <c r="AX23">
        <v>20.324999999999999</v>
      </c>
      <c r="AY23">
        <v>76.075000000000003</v>
      </c>
      <c r="AZ23">
        <v>24.25</v>
      </c>
      <c r="BA23">
        <v>98.4</v>
      </c>
      <c r="BB23">
        <v>91.825000000000003</v>
      </c>
      <c r="BC23">
        <v>603.625</v>
      </c>
      <c r="BD23">
        <v>173.5615</v>
      </c>
      <c r="BE23">
        <v>120.01325</v>
      </c>
      <c r="BF23">
        <v>44.375250000000001</v>
      </c>
      <c r="BG23">
        <v>9.173</v>
      </c>
      <c r="BH23">
        <v>238.98425</v>
      </c>
      <c r="BI23">
        <v>131.19325000000001</v>
      </c>
      <c r="BJ23">
        <v>107.79075</v>
      </c>
      <c r="BK23">
        <v>1.4</v>
      </c>
      <c r="BL23">
        <v>51.924999999999997</v>
      </c>
      <c r="BM23">
        <v>50.5</v>
      </c>
      <c r="BN23">
        <v>1.6</v>
      </c>
      <c r="BO23">
        <v>3021.7750000000001</v>
      </c>
      <c r="BP23">
        <v>610.94799999999998</v>
      </c>
      <c r="BQ23">
        <v>346.47424999999998</v>
      </c>
      <c r="BR23">
        <v>285.96800000000002</v>
      </c>
      <c r="BS23">
        <v>39.143250000000002</v>
      </c>
      <c r="BT23">
        <v>1604.6624999999999</v>
      </c>
      <c r="BU23">
        <v>740.51649999999995</v>
      </c>
      <c r="BV23">
        <v>825.14125000000001</v>
      </c>
      <c r="BW23">
        <v>-87.474999999999994</v>
      </c>
      <c r="BX23">
        <v>181.375</v>
      </c>
      <c r="BY23">
        <v>268.85000000000002</v>
      </c>
    </row>
    <row r="24" spans="1:77">
      <c r="A24">
        <v>1970</v>
      </c>
      <c r="B24">
        <v>1073.325</v>
      </c>
      <c r="C24">
        <v>1079.7</v>
      </c>
      <c r="D24">
        <v>1084.17427920159</v>
      </c>
      <c r="E24">
        <v>4954.4750000000004</v>
      </c>
      <c r="F24">
        <v>4992.2</v>
      </c>
      <c r="G24">
        <v>5004.0401984999298</v>
      </c>
      <c r="H24">
        <v>3230.7249999999999</v>
      </c>
      <c r="I24">
        <v>82.071034373267594</v>
      </c>
      <c r="J24">
        <v>60.9713311065805</v>
      </c>
      <c r="K24">
        <v>59.895628350181703</v>
      </c>
      <c r="L24">
        <v>5.9113878416366497</v>
      </c>
      <c r="M24">
        <v>-0.98368314965388803</v>
      </c>
      <c r="N24">
        <v>3276.12744584333</v>
      </c>
      <c r="O24">
        <v>60.707038666280802</v>
      </c>
      <c r="P24">
        <v>24.384174162182202</v>
      </c>
      <c r="Q24">
        <v>60.702545124417298</v>
      </c>
      <c r="R24">
        <v>28.154669673249501</v>
      </c>
      <c r="S24">
        <v>0.32900000000000001</v>
      </c>
      <c r="T24">
        <v>20.91</v>
      </c>
      <c r="U24">
        <v>22.07375</v>
      </c>
      <c r="V24">
        <v>38.841666666666598</v>
      </c>
      <c r="W24">
        <v>40.816666666666599</v>
      </c>
      <c r="X24" t="s">
        <v>79</v>
      </c>
      <c r="Y24">
        <v>21.661999999999999</v>
      </c>
      <c r="Z24" t="s">
        <v>79</v>
      </c>
      <c r="AA24" t="s">
        <v>79</v>
      </c>
      <c r="AB24" t="s">
        <v>79</v>
      </c>
      <c r="AC24" t="s">
        <v>79</v>
      </c>
      <c r="AD24" t="s">
        <v>79</v>
      </c>
      <c r="AE24">
        <v>99.132855766735901</v>
      </c>
      <c r="AF24">
        <v>4.9833333333333298</v>
      </c>
      <c r="AG24">
        <v>82.7960833333333</v>
      </c>
      <c r="AH24">
        <v>60.397556380625197</v>
      </c>
      <c r="AI24">
        <v>78.668750000000003</v>
      </c>
      <c r="AJ24">
        <v>71.0074166666666</v>
      </c>
      <c r="AK24">
        <v>43.749250000000004</v>
      </c>
      <c r="AL24">
        <v>61.244750000000003</v>
      </c>
      <c r="AM24">
        <v>137.08566666666599</v>
      </c>
      <c r="AN24">
        <v>61.7353911228915</v>
      </c>
      <c r="AO24">
        <v>7.3483333333333301</v>
      </c>
      <c r="AP24">
        <v>6.3916666666666604</v>
      </c>
      <c r="AQ24">
        <v>7.18333333333333</v>
      </c>
      <c r="AR24">
        <v>865.02499999999998</v>
      </c>
      <c r="AS24">
        <v>623.35</v>
      </c>
      <c r="AT24">
        <v>551.57500000000005</v>
      </c>
      <c r="AU24">
        <v>213.4</v>
      </c>
      <c r="AV24">
        <v>12.9</v>
      </c>
      <c r="AW24">
        <v>64.875</v>
      </c>
      <c r="AX24">
        <v>20.675000000000001</v>
      </c>
      <c r="AY24">
        <v>90.65</v>
      </c>
      <c r="AZ24">
        <v>24.3</v>
      </c>
      <c r="BA24">
        <v>86.275000000000006</v>
      </c>
      <c r="BB24">
        <v>79.150000000000006</v>
      </c>
      <c r="BC24">
        <v>646.75</v>
      </c>
      <c r="BD24">
        <v>170.0565</v>
      </c>
      <c r="BE24">
        <v>124.64475</v>
      </c>
      <c r="BF24">
        <v>43.410499999999999</v>
      </c>
      <c r="BG24">
        <v>2.00075</v>
      </c>
      <c r="BH24">
        <v>252.58099999999999</v>
      </c>
      <c r="BI24">
        <v>132.80475000000001</v>
      </c>
      <c r="BJ24">
        <v>119.77625</v>
      </c>
      <c r="BK24">
        <v>3.95</v>
      </c>
      <c r="BL24">
        <v>59.7</v>
      </c>
      <c r="BM24">
        <v>55.75</v>
      </c>
      <c r="BN24">
        <v>3.7</v>
      </c>
      <c r="BO24">
        <v>3092.9250000000002</v>
      </c>
      <c r="BP24">
        <v>573.80250000000001</v>
      </c>
      <c r="BQ24">
        <v>343.392</v>
      </c>
      <c r="BR24">
        <v>271.04075</v>
      </c>
      <c r="BS24">
        <v>7.2257499999999997</v>
      </c>
      <c r="BT24">
        <v>1570.8454999999999</v>
      </c>
      <c r="BU24">
        <v>694.92100000000005</v>
      </c>
      <c r="BV24">
        <v>848.39350000000002</v>
      </c>
      <c r="BW24">
        <v>-79.625</v>
      </c>
      <c r="BX24">
        <v>200.7</v>
      </c>
      <c r="BY24">
        <v>280.32499999999999</v>
      </c>
    </row>
    <row r="25" spans="1:77">
      <c r="A25">
        <v>1971</v>
      </c>
      <c r="B25">
        <v>1164.875</v>
      </c>
      <c r="C25">
        <v>1172.425</v>
      </c>
      <c r="D25">
        <v>1176.8338982964799</v>
      </c>
      <c r="E25">
        <v>5117.5749999999998</v>
      </c>
      <c r="F25">
        <v>5159.1499999999996</v>
      </c>
      <c r="G25">
        <v>5169.9157299884901</v>
      </c>
      <c r="H25">
        <v>3351.45</v>
      </c>
      <c r="I25">
        <v>84.548524838345998</v>
      </c>
      <c r="J25">
        <v>61.147183301383301</v>
      </c>
      <c r="K25">
        <v>60.160287515776403</v>
      </c>
      <c r="L25">
        <v>5.9708701528549097</v>
      </c>
      <c r="M25">
        <v>-1.0092330327149499</v>
      </c>
      <c r="N25">
        <v>3399.29040140899</v>
      </c>
      <c r="O25">
        <v>61.793043558758399</v>
      </c>
      <c r="P25">
        <v>25.307830079919501</v>
      </c>
      <c r="Q25">
        <v>61.471297090037297</v>
      </c>
      <c r="R25">
        <v>28.6995556167949</v>
      </c>
      <c r="S25">
        <v>0.32900000000000001</v>
      </c>
      <c r="T25">
        <v>21.797999999999998</v>
      </c>
      <c r="U25">
        <v>23.112500000000001</v>
      </c>
      <c r="V25">
        <v>40.483333333333299</v>
      </c>
      <c r="W25">
        <v>42.733333333333299</v>
      </c>
      <c r="X25" t="s">
        <v>79</v>
      </c>
      <c r="Y25">
        <v>22.760999999999999</v>
      </c>
      <c r="Z25" t="s">
        <v>79</v>
      </c>
      <c r="AA25" t="s">
        <v>79</v>
      </c>
      <c r="AB25" t="s">
        <v>79</v>
      </c>
      <c r="AC25" t="s">
        <v>79</v>
      </c>
      <c r="AD25" t="s">
        <v>79</v>
      </c>
      <c r="AE25">
        <v>96.657384861371597</v>
      </c>
      <c r="AF25">
        <v>5.95</v>
      </c>
      <c r="AG25">
        <v>84.376166666666606</v>
      </c>
      <c r="AH25">
        <v>60.175287738464803</v>
      </c>
      <c r="AI25">
        <v>79.354500000000002</v>
      </c>
      <c r="AJ25">
        <v>71.330749999999895</v>
      </c>
      <c r="AK25">
        <v>45.457250000000002</v>
      </c>
      <c r="AL25">
        <v>61.141500000000001</v>
      </c>
      <c r="AM25">
        <v>140.21633333333301</v>
      </c>
      <c r="AN25">
        <v>63.3056370802258</v>
      </c>
      <c r="AO25">
        <v>6.1591666666666596</v>
      </c>
      <c r="AP25">
        <v>4.3324999999999996</v>
      </c>
      <c r="AQ25">
        <v>4.6624999999999996</v>
      </c>
      <c r="AR25">
        <v>932.8</v>
      </c>
      <c r="AS25">
        <v>665</v>
      </c>
      <c r="AT25">
        <v>584.52499999999998</v>
      </c>
      <c r="AU25">
        <v>230.85</v>
      </c>
      <c r="AV25">
        <v>13.4</v>
      </c>
      <c r="AW25">
        <v>70.5</v>
      </c>
      <c r="AX25">
        <v>21.824999999999999</v>
      </c>
      <c r="AY25">
        <v>100.1</v>
      </c>
      <c r="AZ25">
        <v>25.024999999999999</v>
      </c>
      <c r="BA25">
        <v>100.625</v>
      </c>
      <c r="BB25">
        <v>92.8</v>
      </c>
      <c r="BC25">
        <v>699.92499999999995</v>
      </c>
      <c r="BD25">
        <v>196.82325</v>
      </c>
      <c r="BE25">
        <v>130.41575</v>
      </c>
      <c r="BF25">
        <v>58.152500000000003</v>
      </c>
      <c r="BG25">
        <v>8.2554999999999996</v>
      </c>
      <c r="BH25">
        <v>267.46825000000001</v>
      </c>
      <c r="BI25">
        <v>134.47874999999999</v>
      </c>
      <c r="BJ25">
        <v>132.99</v>
      </c>
      <c r="BK25">
        <v>0.625</v>
      </c>
      <c r="BL25">
        <v>62.95</v>
      </c>
      <c r="BM25">
        <v>62.35</v>
      </c>
      <c r="BN25">
        <v>0.32500000000000001</v>
      </c>
      <c r="BO25">
        <v>3211.0250000000001</v>
      </c>
      <c r="BP25">
        <v>632.93425000000002</v>
      </c>
      <c r="BQ25">
        <v>343.22775000000001</v>
      </c>
      <c r="BR25">
        <v>343.21775000000002</v>
      </c>
      <c r="BS25">
        <v>32.282499999999999</v>
      </c>
      <c r="BT25">
        <v>1541.35925</v>
      </c>
      <c r="BU25">
        <v>650.53200000000004</v>
      </c>
      <c r="BV25">
        <v>874.98850000000004</v>
      </c>
      <c r="BW25">
        <v>-91.1</v>
      </c>
      <c r="BX25">
        <v>204.17500000000001</v>
      </c>
      <c r="BY25">
        <v>295.27499999999998</v>
      </c>
    </row>
    <row r="26" spans="1:77">
      <c r="A26">
        <v>1972</v>
      </c>
      <c r="B26">
        <v>1279.125</v>
      </c>
      <c r="C26">
        <v>1287.675</v>
      </c>
      <c r="D26">
        <v>1268.4584028199499</v>
      </c>
      <c r="E26">
        <v>5386.7250000000004</v>
      </c>
      <c r="F26">
        <v>5431.25</v>
      </c>
      <c r="G26">
        <v>5342.2884602863496</v>
      </c>
      <c r="H26">
        <v>3577.2249999999999</v>
      </c>
      <c r="I26">
        <v>87.171618698985</v>
      </c>
      <c r="J26">
        <v>61.284176205174603</v>
      </c>
      <c r="K26">
        <v>60.4635080216826</v>
      </c>
      <c r="L26">
        <v>6.0334133888931198</v>
      </c>
      <c r="M26">
        <v>0.82424091435303803</v>
      </c>
      <c r="N26">
        <v>3528.85316199317</v>
      </c>
      <c r="O26">
        <v>62.952845942200398</v>
      </c>
      <c r="P26">
        <v>26.3210786145391</v>
      </c>
      <c r="Q26">
        <v>62.235818889238899</v>
      </c>
      <c r="R26">
        <v>29.244686632428898</v>
      </c>
      <c r="S26">
        <v>0.32900000000000001</v>
      </c>
      <c r="T26">
        <v>22.54175</v>
      </c>
      <c r="U26">
        <v>23.856000000000002</v>
      </c>
      <c r="V26">
        <v>41.808333333333302</v>
      </c>
      <c r="W26">
        <v>44.0416666666666</v>
      </c>
      <c r="X26" t="s">
        <v>79</v>
      </c>
      <c r="Y26">
        <v>23.74475</v>
      </c>
      <c r="Z26" t="s">
        <v>79</v>
      </c>
      <c r="AA26" t="s">
        <v>79</v>
      </c>
      <c r="AB26" t="s">
        <v>79</v>
      </c>
      <c r="AC26" t="s">
        <v>79</v>
      </c>
      <c r="AD26" t="s">
        <v>79</v>
      </c>
      <c r="AE26">
        <v>91.744904860438496</v>
      </c>
      <c r="AF26">
        <v>5.6</v>
      </c>
      <c r="AG26">
        <v>87.010999999999996</v>
      </c>
      <c r="AH26">
        <v>60.371505836467598</v>
      </c>
      <c r="AI26">
        <v>82.135166666666606</v>
      </c>
      <c r="AJ26">
        <v>73.787583333333302</v>
      </c>
      <c r="AK26">
        <v>47.036000000000001</v>
      </c>
      <c r="AL26">
        <v>63.063249999999996</v>
      </c>
      <c r="AM26">
        <v>144.12541666666601</v>
      </c>
      <c r="AN26">
        <v>65.285464791735194</v>
      </c>
      <c r="AO26">
        <v>6.21</v>
      </c>
      <c r="AP26">
        <v>4.0724999999999998</v>
      </c>
      <c r="AQ26">
        <v>4.4341666666666599</v>
      </c>
      <c r="AR26">
        <v>1024.45</v>
      </c>
      <c r="AS26">
        <v>731.35</v>
      </c>
      <c r="AT26">
        <v>638.79999999999995</v>
      </c>
      <c r="AU26">
        <v>254.45</v>
      </c>
      <c r="AV26">
        <v>17.024999999999999</v>
      </c>
      <c r="AW26">
        <v>78.099999999999994</v>
      </c>
      <c r="AX26">
        <v>22.75</v>
      </c>
      <c r="AY26">
        <v>109.75</v>
      </c>
      <c r="AZ26">
        <v>26.824999999999999</v>
      </c>
      <c r="BA26">
        <v>117.2</v>
      </c>
      <c r="BB26">
        <v>107.675</v>
      </c>
      <c r="BC26">
        <v>768.15</v>
      </c>
      <c r="BD26">
        <v>228.14275000000001</v>
      </c>
      <c r="BE26">
        <v>146.63575</v>
      </c>
      <c r="BF26">
        <v>72.399249999999995</v>
      </c>
      <c r="BG26">
        <v>9.1077499999999993</v>
      </c>
      <c r="BH26">
        <v>286.18925000000002</v>
      </c>
      <c r="BI26">
        <v>141.64525</v>
      </c>
      <c r="BJ26">
        <v>144.54349999999999</v>
      </c>
      <c r="BK26">
        <v>-3.375</v>
      </c>
      <c r="BL26">
        <v>70.849999999999994</v>
      </c>
      <c r="BM26">
        <v>74.224999999999994</v>
      </c>
      <c r="BN26">
        <v>-4.05</v>
      </c>
      <c r="BO26">
        <v>3407.6750000000002</v>
      </c>
      <c r="BP26">
        <v>704.23074999999994</v>
      </c>
      <c r="BQ26">
        <v>373.14175</v>
      </c>
      <c r="BR26">
        <v>402.77949999999998</v>
      </c>
      <c r="BS26">
        <v>33.16075</v>
      </c>
      <c r="BT26">
        <v>1533.45425</v>
      </c>
      <c r="BU26">
        <v>629.89800000000002</v>
      </c>
      <c r="BV26">
        <v>894.2645</v>
      </c>
      <c r="BW26">
        <v>-108.425</v>
      </c>
      <c r="BX26">
        <v>220.07499999999999</v>
      </c>
      <c r="BY26">
        <v>328.5</v>
      </c>
    </row>
    <row r="27" spans="1:77">
      <c r="A27">
        <v>1973</v>
      </c>
      <c r="B27">
        <v>1425.375</v>
      </c>
      <c r="C27">
        <v>1438</v>
      </c>
      <c r="D27">
        <v>1381.2864260394999</v>
      </c>
      <c r="E27">
        <v>5690.85</v>
      </c>
      <c r="F27">
        <v>5749.45</v>
      </c>
      <c r="G27">
        <v>5514.2506429368996</v>
      </c>
      <c r="H27">
        <v>3836.95</v>
      </c>
      <c r="I27">
        <v>89.427200537104795</v>
      </c>
      <c r="J27">
        <v>61.660936102445397</v>
      </c>
      <c r="K27">
        <v>60.8004802756193</v>
      </c>
      <c r="L27">
        <v>6.0930743954086202</v>
      </c>
      <c r="M27">
        <v>3.2075007444564898</v>
      </c>
      <c r="N27">
        <v>3661.3074766273999</v>
      </c>
      <c r="O27">
        <v>63.949544447027698</v>
      </c>
      <c r="P27">
        <v>27.5043363398315</v>
      </c>
      <c r="Q27">
        <v>62.996420828870598</v>
      </c>
      <c r="R27">
        <v>29.8692816997062</v>
      </c>
      <c r="S27">
        <v>0.32900000000000001</v>
      </c>
      <c r="T27">
        <v>23.755500000000001</v>
      </c>
      <c r="U27">
        <v>24.764500000000002</v>
      </c>
      <c r="V27">
        <v>44.424999999999997</v>
      </c>
      <c r="W27">
        <v>45.575000000000003</v>
      </c>
      <c r="X27" t="s">
        <v>79</v>
      </c>
      <c r="Y27">
        <v>25.045000000000002</v>
      </c>
      <c r="Z27" t="s">
        <v>79</v>
      </c>
      <c r="AA27" t="s">
        <v>79</v>
      </c>
      <c r="AB27" t="s">
        <v>79</v>
      </c>
      <c r="AC27" t="s">
        <v>79</v>
      </c>
      <c r="AD27" t="s">
        <v>79</v>
      </c>
      <c r="AE27">
        <v>85.736924960841606</v>
      </c>
      <c r="AF27">
        <v>4.8583333333333298</v>
      </c>
      <c r="AG27">
        <v>89.4106666666666</v>
      </c>
      <c r="AH27">
        <v>60.782165797169</v>
      </c>
      <c r="AI27">
        <v>85.051333333333304</v>
      </c>
      <c r="AJ27">
        <v>76.9016666666666</v>
      </c>
      <c r="AK27">
        <v>48.491750000000003</v>
      </c>
      <c r="AL27">
        <v>65.621499999999997</v>
      </c>
      <c r="AM27">
        <v>147.09708333333299</v>
      </c>
      <c r="AN27">
        <v>67.305057532466904</v>
      </c>
      <c r="AO27">
        <v>6.8425000000000002</v>
      </c>
      <c r="AP27">
        <v>7.0316666666666601</v>
      </c>
      <c r="AQ27">
        <v>8.7274999999999903</v>
      </c>
      <c r="AR27">
        <v>1140.8</v>
      </c>
      <c r="AS27">
        <v>812.67499999999995</v>
      </c>
      <c r="AT27">
        <v>708.77499999999998</v>
      </c>
      <c r="AU27">
        <v>291.07499999999999</v>
      </c>
      <c r="AV27">
        <v>29.1</v>
      </c>
      <c r="AW27">
        <v>83.45</v>
      </c>
      <c r="AX27">
        <v>23.1</v>
      </c>
      <c r="AY27">
        <v>125.52500000000001</v>
      </c>
      <c r="AZ27">
        <v>29.9</v>
      </c>
      <c r="BA27">
        <v>133.375</v>
      </c>
      <c r="BB27">
        <v>118.47499999999999</v>
      </c>
      <c r="BC27">
        <v>849.57500000000005</v>
      </c>
      <c r="BD27">
        <v>266.9255</v>
      </c>
      <c r="BE27">
        <v>172.72649999999999</v>
      </c>
      <c r="BF27">
        <v>78.321749999999994</v>
      </c>
      <c r="BG27">
        <v>15.8775</v>
      </c>
      <c r="BH27">
        <v>304.76549999999997</v>
      </c>
      <c r="BI27">
        <v>146.18525</v>
      </c>
      <c r="BJ27">
        <v>158.58025000000001</v>
      </c>
      <c r="BK27">
        <v>4.125</v>
      </c>
      <c r="BL27">
        <v>95.275000000000006</v>
      </c>
      <c r="BM27">
        <v>91.174999999999997</v>
      </c>
      <c r="BN27">
        <v>8.875</v>
      </c>
      <c r="BO27">
        <v>3576.3249999999998</v>
      </c>
      <c r="BP27">
        <v>781.28724999999997</v>
      </c>
      <c r="BQ27">
        <v>422.4975</v>
      </c>
      <c r="BR27">
        <v>400.19175000000001</v>
      </c>
      <c r="BS27">
        <v>50.396250000000002</v>
      </c>
      <c r="BT27">
        <v>1528.53475</v>
      </c>
      <c r="BU27">
        <v>607.72924999999998</v>
      </c>
      <c r="BV27">
        <v>919.49599999999998</v>
      </c>
      <c r="BW27">
        <v>-82.224999999999994</v>
      </c>
      <c r="BX27">
        <v>261.52499999999998</v>
      </c>
      <c r="BY27">
        <v>343.75</v>
      </c>
    </row>
    <row r="28" spans="1:77">
      <c r="A28">
        <v>1974</v>
      </c>
      <c r="B28">
        <v>1545.25</v>
      </c>
      <c r="C28">
        <v>1560.7750000000001</v>
      </c>
      <c r="D28">
        <v>1558.6885708212999</v>
      </c>
      <c r="E28">
        <v>5660.1</v>
      </c>
      <c r="F28">
        <v>5726.0749999999998</v>
      </c>
      <c r="G28">
        <v>5706.8248755218401</v>
      </c>
      <c r="H28">
        <v>3779.4250000000002</v>
      </c>
      <c r="I28">
        <v>91.815374584777601</v>
      </c>
      <c r="J28">
        <v>62.154447611475497</v>
      </c>
      <c r="K28">
        <v>61.164746683930296</v>
      </c>
      <c r="L28">
        <v>6.14406638618469</v>
      </c>
      <c r="M28">
        <v>-0.805403553126399</v>
      </c>
      <c r="N28">
        <v>3810.0506851087298</v>
      </c>
      <c r="O28">
        <v>65.299116632884605</v>
      </c>
      <c r="P28">
        <v>28.662502332529499</v>
      </c>
      <c r="Q28">
        <v>63.731201073225897</v>
      </c>
      <c r="R28">
        <v>30.440355534168901</v>
      </c>
      <c r="S28">
        <v>0.32900000000000001</v>
      </c>
      <c r="T28">
        <v>26.228750000000002</v>
      </c>
      <c r="U28">
        <v>26.725249999999999</v>
      </c>
      <c r="V28">
        <v>49.316666666666599</v>
      </c>
      <c r="W28">
        <v>49.358333333333299</v>
      </c>
      <c r="X28" t="s">
        <v>79</v>
      </c>
      <c r="Y28">
        <v>27.29175</v>
      </c>
      <c r="Z28" t="s">
        <v>79</v>
      </c>
      <c r="AA28">
        <v>12.4433333333333</v>
      </c>
      <c r="AB28" t="s">
        <v>79</v>
      </c>
      <c r="AC28" t="s">
        <v>79</v>
      </c>
      <c r="AD28" t="s">
        <v>79</v>
      </c>
      <c r="AE28">
        <v>85.921621937249398</v>
      </c>
      <c r="AF28">
        <v>5.6416666666666604</v>
      </c>
      <c r="AG28">
        <v>91.975916666666606</v>
      </c>
      <c r="AH28">
        <v>61.267835224554702</v>
      </c>
      <c r="AI28">
        <v>86.802583333333303</v>
      </c>
      <c r="AJ28">
        <v>78.383083333333303</v>
      </c>
      <c r="AK28">
        <v>47.676499999999997</v>
      </c>
      <c r="AL28">
        <v>65.739000000000004</v>
      </c>
      <c r="AM28">
        <v>150.12108333333299</v>
      </c>
      <c r="AN28">
        <v>69.135972379594506</v>
      </c>
      <c r="AO28">
        <v>7.5575000000000001</v>
      </c>
      <c r="AP28">
        <v>7.83</v>
      </c>
      <c r="AQ28">
        <v>10.5025</v>
      </c>
      <c r="AR28">
        <v>1251.825</v>
      </c>
      <c r="AS28">
        <v>887.7</v>
      </c>
      <c r="AT28">
        <v>772.27499999999998</v>
      </c>
      <c r="AU28">
        <v>315.95</v>
      </c>
      <c r="AV28">
        <v>23.475000000000001</v>
      </c>
      <c r="AW28">
        <v>88.724999999999994</v>
      </c>
      <c r="AX28">
        <v>23.175000000000001</v>
      </c>
      <c r="AY28">
        <v>147.4</v>
      </c>
      <c r="AZ28">
        <v>33.174999999999997</v>
      </c>
      <c r="BA28">
        <v>125.7</v>
      </c>
      <c r="BB28">
        <v>108.25</v>
      </c>
      <c r="BC28">
        <v>930.17499999999995</v>
      </c>
      <c r="BD28">
        <v>274.52600000000001</v>
      </c>
      <c r="BE28">
        <v>191.06899999999999</v>
      </c>
      <c r="BF28">
        <v>69.466999999999999</v>
      </c>
      <c r="BG28">
        <v>13.989750000000001</v>
      </c>
      <c r="BH28">
        <v>341.37025</v>
      </c>
      <c r="BI28">
        <v>158.83449999999999</v>
      </c>
      <c r="BJ28">
        <v>182.53575000000001</v>
      </c>
      <c r="BK28">
        <v>-0.82499999999999996</v>
      </c>
      <c r="BL28">
        <v>126.65</v>
      </c>
      <c r="BM28">
        <v>127.47499999999999</v>
      </c>
      <c r="BN28">
        <v>5.9749999999999996</v>
      </c>
      <c r="BO28">
        <v>3546.375</v>
      </c>
      <c r="BP28">
        <v>729.54525000000001</v>
      </c>
      <c r="BQ28">
        <v>425.95125000000002</v>
      </c>
      <c r="BR28">
        <v>321.714</v>
      </c>
      <c r="BS28">
        <v>37.591000000000001</v>
      </c>
      <c r="BT28">
        <v>1562.1402499999999</v>
      </c>
      <c r="BU28">
        <v>611.55825000000004</v>
      </c>
      <c r="BV28">
        <v>952.80949999999996</v>
      </c>
      <c r="BW28">
        <v>-53.674999999999997</v>
      </c>
      <c r="BX28">
        <v>282.27499999999998</v>
      </c>
      <c r="BY28">
        <v>335.95</v>
      </c>
    </row>
    <row r="29" spans="1:77">
      <c r="A29">
        <v>1975</v>
      </c>
      <c r="B29">
        <v>1684.9</v>
      </c>
      <c r="C29">
        <v>1697.9</v>
      </c>
      <c r="D29">
        <v>1758.23206160214</v>
      </c>
      <c r="E29">
        <v>5648.4750000000004</v>
      </c>
      <c r="F29">
        <v>5700.7250000000004</v>
      </c>
      <c r="G29">
        <v>5894.9436854680298</v>
      </c>
      <c r="H29">
        <v>3717.7249999999999</v>
      </c>
      <c r="I29">
        <v>94.2650616592978</v>
      </c>
      <c r="J29">
        <v>62.535228517389299</v>
      </c>
      <c r="K29">
        <v>61.548997952917603</v>
      </c>
      <c r="L29">
        <v>6.1842548629073999</v>
      </c>
      <c r="M29">
        <v>-4.1858167426632198</v>
      </c>
      <c r="N29">
        <v>3955.10346408953</v>
      </c>
      <c r="O29">
        <v>66.828261508056698</v>
      </c>
      <c r="P29">
        <v>29.508150349672501</v>
      </c>
      <c r="Q29">
        <v>64.456215347531597</v>
      </c>
      <c r="R29">
        <v>30.876425126588799</v>
      </c>
      <c r="S29">
        <v>0.32900000000000001</v>
      </c>
      <c r="T29">
        <v>28.414999999999999</v>
      </c>
      <c r="U29">
        <v>28.958500000000001</v>
      </c>
      <c r="V29">
        <v>53.825000000000003</v>
      </c>
      <c r="W29">
        <v>53.908333333333303</v>
      </c>
      <c r="X29" t="s">
        <v>79</v>
      </c>
      <c r="Y29">
        <v>29.827000000000002</v>
      </c>
      <c r="Z29" t="s">
        <v>79</v>
      </c>
      <c r="AA29">
        <v>13.8841666666666</v>
      </c>
      <c r="AB29" t="s">
        <v>79</v>
      </c>
      <c r="AC29" t="s">
        <v>79</v>
      </c>
      <c r="AD29">
        <v>36.9829757470239</v>
      </c>
      <c r="AE29">
        <v>87.102207304559599</v>
      </c>
      <c r="AF29">
        <v>8.4749999999999996</v>
      </c>
      <c r="AG29">
        <v>93.769833333333295</v>
      </c>
      <c r="AH29">
        <v>61.226617917277601</v>
      </c>
      <c r="AI29">
        <v>85.830250000000007</v>
      </c>
      <c r="AJ29">
        <v>77.071416666666593</v>
      </c>
      <c r="AK29">
        <v>48.954500000000003</v>
      </c>
      <c r="AL29">
        <v>62.975250000000003</v>
      </c>
      <c r="AM29">
        <v>153.15258333333301</v>
      </c>
      <c r="AN29">
        <v>70.641228264211705</v>
      </c>
      <c r="AO29">
        <v>7.9874999999999998</v>
      </c>
      <c r="AP29">
        <v>5.7750000000000004</v>
      </c>
      <c r="AQ29">
        <v>5.8241666666666596</v>
      </c>
      <c r="AR29">
        <v>1369.4</v>
      </c>
      <c r="AS29">
        <v>947.25</v>
      </c>
      <c r="AT29">
        <v>814.85</v>
      </c>
      <c r="AU29">
        <v>341.45</v>
      </c>
      <c r="AV29">
        <v>21.975000000000001</v>
      </c>
      <c r="AW29">
        <v>96.224999999999994</v>
      </c>
      <c r="AX29">
        <v>22.3</v>
      </c>
      <c r="AY29">
        <v>168.05</v>
      </c>
      <c r="AZ29">
        <v>32.9</v>
      </c>
      <c r="BA29">
        <v>138.875</v>
      </c>
      <c r="BB29">
        <v>124.22499999999999</v>
      </c>
      <c r="BC29">
        <v>1030.55</v>
      </c>
      <c r="BD29">
        <v>257.25375000000003</v>
      </c>
      <c r="BE29">
        <v>196.77574999999999</v>
      </c>
      <c r="BF29">
        <v>66.733249999999998</v>
      </c>
      <c r="BG29">
        <v>-6.2554999999999996</v>
      </c>
      <c r="BH29">
        <v>381.12774999999999</v>
      </c>
      <c r="BI29">
        <v>173.72925000000001</v>
      </c>
      <c r="BJ29">
        <v>207.39850000000001</v>
      </c>
      <c r="BK29">
        <v>15.975</v>
      </c>
      <c r="BL29">
        <v>138.69999999999999</v>
      </c>
      <c r="BM29">
        <v>122.72499999999999</v>
      </c>
      <c r="BN29">
        <v>19.850000000000001</v>
      </c>
      <c r="BO29">
        <v>3626.8</v>
      </c>
      <c r="BP29">
        <v>611.36350000000004</v>
      </c>
      <c r="BQ29">
        <v>387.61624999999998</v>
      </c>
      <c r="BR29">
        <v>282.88974999999999</v>
      </c>
      <c r="BS29">
        <v>-16.521999999999998</v>
      </c>
      <c r="BT29">
        <v>1596.5282500000001</v>
      </c>
      <c r="BU29">
        <v>614.78875000000005</v>
      </c>
      <c r="BV29">
        <v>987.62075000000004</v>
      </c>
      <c r="BW29">
        <v>-18.149999999999999</v>
      </c>
      <c r="BX29">
        <v>280.47500000000002</v>
      </c>
      <c r="BY29">
        <v>298.625</v>
      </c>
    </row>
    <row r="30" spans="1:77">
      <c r="A30">
        <v>1976</v>
      </c>
      <c r="B30">
        <v>1873.425</v>
      </c>
      <c r="C30">
        <v>1890.2750000000001</v>
      </c>
      <c r="D30">
        <v>1913.15479257231</v>
      </c>
      <c r="E30">
        <v>5952.8249999999998</v>
      </c>
      <c r="F30">
        <v>6014.4</v>
      </c>
      <c r="G30">
        <v>6078.9533251442299</v>
      </c>
      <c r="H30">
        <v>3984.25</v>
      </c>
      <c r="I30">
        <v>96.728359287271701</v>
      </c>
      <c r="J30">
        <v>62.844895753660403</v>
      </c>
      <c r="K30">
        <v>61.946089485710203</v>
      </c>
      <c r="L30">
        <v>6.2141322499999996</v>
      </c>
      <c r="M30">
        <v>-2.0738003330391899</v>
      </c>
      <c r="N30">
        <v>4096.2119866538897</v>
      </c>
      <c r="O30">
        <v>68.3823787420163</v>
      </c>
      <c r="P30">
        <v>30.2861737080508</v>
      </c>
      <c r="Q30">
        <v>65.187434638632197</v>
      </c>
      <c r="R30">
        <v>31.251268096174201</v>
      </c>
      <c r="S30">
        <v>0.32900000000000001</v>
      </c>
      <c r="T30">
        <v>29.973749999999999</v>
      </c>
      <c r="U30">
        <v>30.718250000000001</v>
      </c>
      <c r="V30">
        <v>56.933333333333302</v>
      </c>
      <c r="W30">
        <v>57.441666666666599</v>
      </c>
      <c r="X30" t="s">
        <v>79</v>
      </c>
      <c r="Y30">
        <v>31.469249999999999</v>
      </c>
      <c r="Z30" t="s">
        <v>79</v>
      </c>
      <c r="AA30">
        <v>13.4716666666666</v>
      </c>
      <c r="AB30" t="s">
        <v>79</v>
      </c>
      <c r="AC30" t="s">
        <v>79</v>
      </c>
      <c r="AD30">
        <v>39.508660268841403</v>
      </c>
      <c r="AE30">
        <v>89.610479760212996</v>
      </c>
      <c r="AF30">
        <v>7.7</v>
      </c>
      <c r="AG30">
        <v>96.150666666666595</v>
      </c>
      <c r="AH30">
        <v>61.575162539774801</v>
      </c>
      <c r="AI30">
        <v>88.752499999999998</v>
      </c>
      <c r="AJ30">
        <v>79.5074166666666</v>
      </c>
      <c r="AK30">
        <v>50.66525</v>
      </c>
      <c r="AL30">
        <v>65.213499999999996</v>
      </c>
      <c r="AM30">
        <v>156.149333333333</v>
      </c>
      <c r="AN30">
        <v>72.263178252843502</v>
      </c>
      <c r="AO30">
        <v>7.6116666666666601</v>
      </c>
      <c r="AP30">
        <v>4.97416666666666</v>
      </c>
      <c r="AQ30">
        <v>5.0449999999999999</v>
      </c>
      <c r="AR30">
        <v>1502.65</v>
      </c>
      <c r="AS30">
        <v>1048.3499999999999</v>
      </c>
      <c r="AT30">
        <v>899.75</v>
      </c>
      <c r="AU30">
        <v>371.3</v>
      </c>
      <c r="AV30">
        <v>17.2</v>
      </c>
      <c r="AW30">
        <v>113.77500000000001</v>
      </c>
      <c r="AX30">
        <v>20.3</v>
      </c>
      <c r="AY30">
        <v>181.05</v>
      </c>
      <c r="AZ30">
        <v>38.975000000000001</v>
      </c>
      <c r="BA30">
        <v>174.32499999999999</v>
      </c>
      <c r="BB30">
        <v>157.80000000000001</v>
      </c>
      <c r="BC30">
        <v>1147.6500000000001</v>
      </c>
      <c r="BD30">
        <v>323.22449999999998</v>
      </c>
      <c r="BE30">
        <v>219.34575000000001</v>
      </c>
      <c r="BF30">
        <v>86.762500000000003</v>
      </c>
      <c r="BG30">
        <v>17.116499999999899</v>
      </c>
      <c r="BH30">
        <v>404.15275000000003</v>
      </c>
      <c r="BI30">
        <v>184.80025000000001</v>
      </c>
      <c r="BJ30">
        <v>219.35274999999999</v>
      </c>
      <c r="BK30">
        <v>-1.625</v>
      </c>
      <c r="BL30">
        <v>149.52500000000001</v>
      </c>
      <c r="BM30">
        <v>151.125</v>
      </c>
      <c r="BN30">
        <v>7.1</v>
      </c>
      <c r="BO30">
        <v>3828.9</v>
      </c>
      <c r="BP30">
        <v>728.03774999999996</v>
      </c>
      <c r="BQ30">
        <v>409.51650000000001</v>
      </c>
      <c r="BR30">
        <v>345.42624999999998</v>
      </c>
      <c r="BS30">
        <v>44.262</v>
      </c>
      <c r="BT30">
        <v>1604.85275</v>
      </c>
      <c r="BU30">
        <v>615.66674999999998</v>
      </c>
      <c r="BV30">
        <v>995.93425000000002</v>
      </c>
      <c r="BW30">
        <v>-64.275000000000006</v>
      </c>
      <c r="BX30">
        <v>292.72500000000002</v>
      </c>
      <c r="BY30">
        <v>357</v>
      </c>
    </row>
    <row r="31" spans="1:77">
      <c r="A31">
        <v>1977</v>
      </c>
      <c r="B31">
        <v>2081.8249999999998</v>
      </c>
      <c r="C31">
        <v>2102.125</v>
      </c>
      <c r="D31">
        <v>2097.4324004783298</v>
      </c>
      <c r="E31">
        <v>6228.1</v>
      </c>
      <c r="F31">
        <v>6296.85</v>
      </c>
      <c r="G31">
        <v>6275.2793730474996</v>
      </c>
      <c r="H31">
        <v>4213</v>
      </c>
      <c r="I31">
        <v>99.136929375178497</v>
      </c>
      <c r="J31">
        <v>63.298102774656897</v>
      </c>
      <c r="K31">
        <v>62.350020291373802</v>
      </c>
      <c r="L31">
        <v>6.2332533908538803</v>
      </c>
      <c r="M31">
        <v>-0.75655569770062503</v>
      </c>
      <c r="N31">
        <v>4246.7995853041703</v>
      </c>
      <c r="O31">
        <v>69.896237547728205</v>
      </c>
      <c r="P31">
        <v>31.287496092430899</v>
      </c>
      <c r="Q31">
        <v>65.926949198835899</v>
      </c>
      <c r="R31">
        <v>31.6982720656321</v>
      </c>
      <c r="S31">
        <v>0.32900000000000001</v>
      </c>
      <c r="T31">
        <v>31.923249999999999</v>
      </c>
      <c r="U31">
        <v>32.694249999999997</v>
      </c>
      <c r="V31">
        <v>60.616666666666603</v>
      </c>
      <c r="W31">
        <v>61.033333333333303</v>
      </c>
      <c r="X31" t="s">
        <v>79</v>
      </c>
      <c r="Y31">
        <v>33.423999999999999</v>
      </c>
      <c r="Z31" t="s">
        <v>79</v>
      </c>
      <c r="AA31">
        <v>14.525833333333299</v>
      </c>
      <c r="AB31" t="s">
        <v>79</v>
      </c>
      <c r="AC31" t="s">
        <v>79</v>
      </c>
      <c r="AD31">
        <v>44.224837930785597</v>
      </c>
      <c r="AE31">
        <v>91.291144200800005</v>
      </c>
      <c r="AF31">
        <v>7.05</v>
      </c>
      <c r="AG31">
        <v>98.984166666666596</v>
      </c>
      <c r="AH31">
        <v>62.239826716483101</v>
      </c>
      <c r="AI31">
        <v>92.017249999999905</v>
      </c>
      <c r="AJ31">
        <v>82.59975</v>
      </c>
      <c r="AK31">
        <v>51.542749999999998</v>
      </c>
      <c r="AL31">
        <v>67.782250000000005</v>
      </c>
      <c r="AM31">
        <v>159.03325000000001</v>
      </c>
      <c r="AN31">
        <v>73.767247840791697</v>
      </c>
      <c r="AO31">
        <v>7.4191666666666602</v>
      </c>
      <c r="AP31">
        <v>5.2691666666666599</v>
      </c>
      <c r="AQ31">
        <v>5.5374999999999996</v>
      </c>
      <c r="AR31">
        <v>1659.2249999999999</v>
      </c>
      <c r="AS31">
        <v>1165.825</v>
      </c>
      <c r="AT31">
        <v>994.15</v>
      </c>
      <c r="AU31">
        <v>411.95</v>
      </c>
      <c r="AV31">
        <v>15.975</v>
      </c>
      <c r="AW31">
        <v>128.52500000000001</v>
      </c>
      <c r="AX31">
        <v>15.85</v>
      </c>
      <c r="AY31">
        <v>206.875</v>
      </c>
      <c r="AZ31">
        <v>44.725000000000001</v>
      </c>
      <c r="BA31">
        <v>205.77500000000001</v>
      </c>
      <c r="BB31">
        <v>186.67500000000001</v>
      </c>
      <c r="BC31">
        <v>1273.9749999999999</v>
      </c>
      <c r="BD31">
        <v>396.61225000000002</v>
      </c>
      <c r="BE31">
        <v>259.05950000000001</v>
      </c>
      <c r="BF31">
        <v>115.22875000000001</v>
      </c>
      <c r="BG31">
        <v>22.324000000000002</v>
      </c>
      <c r="BH31">
        <v>434.33175</v>
      </c>
      <c r="BI31">
        <v>200.33949999999999</v>
      </c>
      <c r="BJ31">
        <v>233.99199999999999</v>
      </c>
      <c r="BK31">
        <v>-23.1</v>
      </c>
      <c r="BL31">
        <v>159.35</v>
      </c>
      <c r="BM31">
        <v>182.42500000000001</v>
      </c>
      <c r="BN31">
        <v>-10.9</v>
      </c>
      <c r="BO31">
        <v>3990.7249999999999</v>
      </c>
      <c r="BP31">
        <v>831.90224999999998</v>
      </c>
      <c r="BQ31">
        <v>453.60849999999999</v>
      </c>
      <c r="BR31">
        <v>416.24975000000001</v>
      </c>
      <c r="BS31">
        <v>55.711500000000001</v>
      </c>
      <c r="BT31">
        <v>1624.1865</v>
      </c>
      <c r="BU31">
        <v>628.77824999999996</v>
      </c>
      <c r="BV31">
        <v>1000.1695</v>
      </c>
      <c r="BW31">
        <v>-96.25</v>
      </c>
      <c r="BX31">
        <v>299.77499999999998</v>
      </c>
      <c r="BY31">
        <v>396.02499999999998</v>
      </c>
    </row>
    <row r="32" spans="1:77">
      <c r="A32">
        <v>1978</v>
      </c>
      <c r="B32">
        <v>2351.6</v>
      </c>
      <c r="C32">
        <v>2373.1750000000002</v>
      </c>
      <c r="D32">
        <v>2322.3382233021498</v>
      </c>
      <c r="E32">
        <v>6572.8249999999998</v>
      </c>
      <c r="F32">
        <v>6641.35</v>
      </c>
      <c r="G32">
        <v>6492.6119299543398</v>
      </c>
      <c r="H32">
        <v>4494.3500000000004</v>
      </c>
      <c r="I32">
        <v>101.615484548258</v>
      </c>
      <c r="J32">
        <v>63.892642699090999</v>
      </c>
      <c r="K32">
        <v>62.756577492350502</v>
      </c>
      <c r="L32">
        <v>6.2392617380828801</v>
      </c>
      <c r="M32">
        <v>1.22381401393995</v>
      </c>
      <c r="N32">
        <v>4413.9168885831104</v>
      </c>
      <c r="O32">
        <v>71.460823399685296</v>
      </c>
      <c r="P32">
        <v>32.5538713335661</v>
      </c>
      <c r="Q32">
        <v>66.674853133276997</v>
      </c>
      <c r="R32">
        <v>32.224185853693001</v>
      </c>
      <c r="S32">
        <v>0.32900000000000001</v>
      </c>
      <c r="T32">
        <v>34.144500000000001</v>
      </c>
      <c r="U32">
        <v>34.860750000000003</v>
      </c>
      <c r="V32">
        <v>65.241666666666603</v>
      </c>
      <c r="W32">
        <v>65.474999999999895</v>
      </c>
      <c r="X32" t="s">
        <v>79</v>
      </c>
      <c r="Y32">
        <v>35.774749999999997</v>
      </c>
      <c r="Z32" t="s">
        <v>79</v>
      </c>
      <c r="AA32">
        <v>14.5616666666666</v>
      </c>
      <c r="AB32" t="s">
        <v>79</v>
      </c>
      <c r="AC32" t="s">
        <v>79</v>
      </c>
      <c r="AD32">
        <v>50.437976879004701</v>
      </c>
      <c r="AE32">
        <v>85.586501376106796</v>
      </c>
      <c r="AF32">
        <v>6.0666666666666602</v>
      </c>
      <c r="AG32">
        <v>102.23325</v>
      </c>
      <c r="AH32">
        <v>63.140460281748197</v>
      </c>
      <c r="AI32">
        <v>96.046166666666593</v>
      </c>
      <c r="AJ32">
        <v>86.829083333333301</v>
      </c>
      <c r="AK32">
        <v>52.2515</v>
      </c>
      <c r="AL32">
        <v>71.317499999999995</v>
      </c>
      <c r="AM32">
        <v>161.91075000000001</v>
      </c>
      <c r="AN32">
        <v>75.650059719633603</v>
      </c>
      <c r="AO32">
        <v>8.41</v>
      </c>
      <c r="AP32">
        <v>7.1883333333333299</v>
      </c>
      <c r="AQ32">
        <v>7.9308333333333296</v>
      </c>
      <c r="AR32">
        <v>1863.7249999999999</v>
      </c>
      <c r="AS32">
        <v>1316.7750000000001</v>
      </c>
      <c r="AT32">
        <v>1120.55</v>
      </c>
      <c r="AU32">
        <v>468.3</v>
      </c>
      <c r="AV32">
        <v>19.925000000000001</v>
      </c>
      <c r="AW32">
        <v>146.05000000000001</v>
      </c>
      <c r="AX32">
        <v>16.524999999999999</v>
      </c>
      <c r="AY32">
        <v>235.07499999999999</v>
      </c>
      <c r="AZ32">
        <v>50.725000000000001</v>
      </c>
      <c r="BA32">
        <v>238.55</v>
      </c>
      <c r="BB32">
        <v>215.7</v>
      </c>
      <c r="BC32">
        <v>1422.2750000000001</v>
      </c>
      <c r="BD32">
        <v>478.37650000000002</v>
      </c>
      <c r="BE32">
        <v>314.57575000000003</v>
      </c>
      <c r="BF32">
        <v>138.00975</v>
      </c>
      <c r="BG32">
        <v>25.790749999999999</v>
      </c>
      <c r="BH32">
        <v>476.33674999999999</v>
      </c>
      <c r="BI32">
        <v>218.92250000000001</v>
      </c>
      <c r="BJ32">
        <v>257.41399999999999</v>
      </c>
      <c r="BK32">
        <v>-25.375</v>
      </c>
      <c r="BL32">
        <v>186.875</v>
      </c>
      <c r="BM32">
        <v>212.25</v>
      </c>
      <c r="BN32">
        <v>-12.65</v>
      </c>
      <c r="BO32">
        <v>4165.375</v>
      </c>
      <c r="BP32">
        <v>928.13199999999995</v>
      </c>
      <c r="BQ32">
        <v>516.29549999999995</v>
      </c>
      <c r="BR32">
        <v>444.01425</v>
      </c>
      <c r="BS32">
        <v>58.868499999999997</v>
      </c>
      <c r="BT32">
        <v>1670.76875</v>
      </c>
      <c r="BU32">
        <v>643.65625</v>
      </c>
      <c r="BV32">
        <v>1033.1592499999999</v>
      </c>
      <c r="BW32">
        <v>-98.924999999999997</v>
      </c>
      <c r="BX32">
        <v>331.42500000000001</v>
      </c>
      <c r="BY32">
        <v>430.35</v>
      </c>
    </row>
    <row r="33" spans="1:77">
      <c r="A33">
        <v>1979</v>
      </c>
      <c r="B33">
        <v>2627.3249999999998</v>
      </c>
      <c r="C33">
        <v>2659.2750000000001</v>
      </c>
      <c r="D33">
        <v>2605.1042755170402</v>
      </c>
      <c r="E33">
        <v>6780.95</v>
      </c>
      <c r="F33">
        <v>6871.7250000000004</v>
      </c>
      <c r="G33">
        <v>6722.8412749301697</v>
      </c>
      <c r="H33">
        <v>4646.4250000000002</v>
      </c>
      <c r="I33">
        <v>104.157786422412</v>
      </c>
      <c r="J33">
        <v>64.543774093130097</v>
      </c>
      <c r="K33">
        <v>63.163409878773003</v>
      </c>
      <c r="L33">
        <v>6.2300525041656396</v>
      </c>
      <c r="M33">
        <v>0.86871801044409103</v>
      </c>
      <c r="N33">
        <v>4590.0398899177699</v>
      </c>
      <c r="O33">
        <v>73.105882778961501</v>
      </c>
      <c r="P33">
        <v>34.017859808015899</v>
      </c>
      <c r="Q33">
        <v>67.313028508341802</v>
      </c>
      <c r="R33">
        <v>32.756180626659997</v>
      </c>
      <c r="S33">
        <v>0.32900000000000001</v>
      </c>
      <c r="T33">
        <v>37.178249999999998</v>
      </c>
      <c r="U33">
        <v>37.402500000000003</v>
      </c>
      <c r="V33">
        <v>72.5833333333333</v>
      </c>
      <c r="W33">
        <v>71.858333333333306</v>
      </c>
      <c r="X33" t="s">
        <v>79</v>
      </c>
      <c r="Y33">
        <v>38.741500000000002</v>
      </c>
      <c r="Z33" t="s">
        <v>79</v>
      </c>
      <c r="AA33">
        <v>21.5425</v>
      </c>
      <c r="AB33" t="s">
        <v>79</v>
      </c>
      <c r="AC33" t="s">
        <v>79</v>
      </c>
      <c r="AD33">
        <v>56.880858999421001</v>
      </c>
      <c r="AE33">
        <v>84.111159537494203</v>
      </c>
      <c r="AF33">
        <v>5.85</v>
      </c>
      <c r="AG33">
        <v>104.96058333333301</v>
      </c>
      <c r="AH33">
        <v>63.664512671576297</v>
      </c>
      <c r="AI33">
        <v>98.825249999999997</v>
      </c>
      <c r="AJ33">
        <v>89.935500000000005</v>
      </c>
      <c r="AK33">
        <v>52.174999999999997</v>
      </c>
      <c r="AL33">
        <v>73.853250000000003</v>
      </c>
      <c r="AM33">
        <v>164.86449999999999</v>
      </c>
      <c r="AN33">
        <v>77.149903217270605</v>
      </c>
      <c r="AO33">
        <v>9.4424999999999901</v>
      </c>
      <c r="AP33">
        <v>10.0691666666666</v>
      </c>
      <c r="AQ33">
        <v>11.1941666666666</v>
      </c>
      <c r="AR33">
        <v>2082.6750000000002</v>
      </c>
      <c r="AS33">
        <v>1477.2</v>
      </c>
      <c r="AT33">
        <v>1253.325</v>
      </c>
      <c r="AU33">
        <v>522.625</v>
      </c>
      <c r="AV33">
        <v>22.175000000000001</v>
      </c>
      <c r="AW33">
        <v>157.27500000000001</v>
      </c>
      <c r="AX33">
        <v>16.100000000000001</v>
      </c>
      <c r="AY33">
        <v>269.625</v>
      </c>
      <c r="AZ33">
        <v>57.45</v>
      </c>
      <c r="BA33">
        <v>248.97499999999999</v>
      </c>
      <c r="BB33">
        <v>214.375</v>
      </c>
      <c r="BC33">
        <v>1585.4</v>
      </c>
      <c r="BD33">
        <v>539.64949999999999</v>
      </c>
      <c r="BE33">
        <v>373.8245</v>
      </c>
      <c r="BF33">
        <v>147.84125</v>
      </c>
      <c r="BG33">
        <v>17.984249999999999</v>
      </c>
      <c r="BH33">
        <v>524.80174999999997</v>
      </c>
      <c r="BI33">
        <v>240.57400000000001</v>
      </c>
      <c r="BJ33">
        <v>284.22750000000002</v>
      </c>
      <c r="BK33">
        <v>-22.55</v>
      </c>
      <c r="BL33">
        <v>230.15</v>
      </c>
      <c r="BM33">
        <v>252.67500000000001</v>
      </c>
      <c r="BN33">
        <v>-1.175</v>
      </c>
      <c r="BO33">
        <v>4264.3999999999996</v>
      </c>
      <c r="BP33">
        <v>960.66250000000002</v>
      </c>
      <c r="BQ33">
        <v>567.87099999999998</v>
      </c>
      <c r="BR33">
        <v>427.37200000000001</v>
      </c>
      <c r="BS33">
        <v>36.179749999999999</v>
      </c>
      <c r="BT33">
        <v>1700.8477499999999</v>
      </c>
      <c r="BU33">
        <v>657.84875</v>
      </c>
      <c r="BV33">
        <v>1048.2139999999999</v>
      </c>
      <c r="BW33">
        <v>-73.25</v>
      </c>
      <c r="BX33">
        <v>364.25</v>
      </c>
      <c r="BY33">
        <v>437.5</v>
      </c>
    </row>
    <row r="34" spans="1:77">
      <c r="A34">
        <v>1980</v>
      </c>
      <c r="B34">
        <v>2857.3249999999998</v>
      </c>
      <c r="C34">
        <v>2891.5</v>
      </c>
      <c r="D34">
        <v>2919.5017780082699</v>
      </c>
      <c r="E34">
        <v>6763.5</v>
      </c>
      <c r="F34">
        <v>6853.45</v>
      </c>
      <c r="G34">
        <v>6909.3712929855501</v>
      </c>
      <c r="H34">
        <v>4606.8</v>
      </c>
      <c r="I34">
        <v>106.633794611078</v>
      </c>
      <c r="J34">
        <v>64.7952917755632</v>
      </c>
      <c r="K34">
        <v>63.5694656936803</v>
      </c>
      <c r="L34">
        <v>6.2067407788925104</v>
      </c>
      <c r="M34">
        <v>-2.1065518937440202</v>
      </c>
      <c r="N34">
        <v>4722.5769002489296</v>
      </c>
      <c r="O34">
        <v>74.794754644492798</v>
      </c>
      <c r="P34">
        <v>35.438932569276602</v>
      </c>
      <c r="Q34">
        <v>67.268618566786301</v>
      </c>
      <c r="R34">
        <v>32.941780781130099</v>
      </c>
      <c r="S34">
        <v>0.32900000000000001</v>
      </c>
      <c r="T34">
        <v>41.1815</v>
      </c>
      <c r="U34">
        <v>40.840000000000003</v>
      </c>
      <c r="V34">
        <v>82.383333333333297</v>
      </c>
      <c r="W34">
        <v>80.783333333333303</v>
      </c>
      <c r="X34" t="s">
        <v>79</v>
      </c>
      <c r="Y34">
        <v>42.251249999999999</v>
      </c>
      <c r="Z34">
        <v>38.274999999999999</v>
      </c>
      <c r="AA34">
        <v>33.973333333333301</v>
      </c>
      <c r="AB34" t="s">
        <v>79</v>
      </c>
      <c r="AC34" t="s">
        <v>79</v>
      </c>
      <c r="AD34">
        <v>61.676754254228896</v>
      </c>
      <c r="AE34">
        <v>84.182757723949805</v>
      </c>
      <c r="AF34">
        <v>7.1749999999999998</v>
      </c>
      <c r="AG34">
        <v>106.974</v>
      </c>
      <c r="AH34">
        <v>63.771911545727598</v>
      </c>
      <c r="AI34">
        <v>99.303333333333299</v>
      </c>
      <c r="AJ34">
        <v>90.531583333333302</v>
      </c>
      <c r="AK34">
        <v>52.140999999999998</v>
      </c>
      <c r="AL34">
        <v>73.268000000000001</v>
      </c>
      <c r="AM34">
        <v>167.745583333333</v>
      </c>
      <c r="AN34">
        <v>78.762371067330506</v>
      </c>
      <c r="AO34">
        <v>11.46</v>
      </c>
      <c r="AP34">
        <v>11.4341666666666</v>
      </c>
      <c r="AQ34">
        <v>13.355833333333299</v>
      </c>
      <c r="AR34">
        <v>2323.625</v>
      </c>
      <c r="AS34">
        <v>1622.25</v>
      </c>
      <c r="AT34">
        <v>1373.425</v>
      </c>
      <c r="AU34">
        <v>587.45000000000005</v>
      </c>
      <c r="AV34">
        <v>11.7</v>
      </c>
      <c r="AW34">
        <v>159.875</v>
      </c>
      <c r="AX34">
        <v>19</v>
      </c>
      <c r="AY34">
        <v>332.9</v>
      </c>
      <c r="AZ34">
        <v>63.975000000000001</v>
      </c>
      <c r="BA34">
        <v>223.55</v>
      </c>
      <c r="BB34">
        <v>188.07499999999999</v>
      </c>
      <c r="BC34">
        <v>1750.675</v>
      </c>
      <c r="BD34">
        <v>530.09974999999997</v>
      </c>
      <c r="BE34">
        <v>406.911</v>
      </c>
      <c r="BF34">
        <v>129.52000000000001</v>
      </c>
      <c r="BG34">
        <v>-6.3309999999999897</v>
      </c>
      <c r="BH34">
        <v>589.59749999999997</v>
      </c>
      <c r="BI34">
        <v>274.86975000000001</v>
      </c>
      <c r="BJ34">
        <v>314.72800000000001</v>
      </c>
      <c r="BK34">
        <v>-13.05</v>
      </c>
      <c r="BL34">
        <v>280.77499999999998</v>
      </c>
      <c r="BM34">
        <v>293.82499999999999</v>
      </c>
      <c r="BN34">
        <v>8.5</v>
      </c>
      <c r="BO34">
        <v>4251.1000000000004</v>
      </c>
      <c r="BP34">
        <v>864.00125000000003</v>
      </c>
      <c r="BQ34">
        <v>567.98800000000006</v>
      </c>
      <c r="BR34">
        <v>337.96</v>
      </c>
      <c r="BS34">
        <v>-12.119249999999999</v>
      </c>
      <c r="BT34">
        <v>1731.6342500000001</v>
      </c>
      <c r="BU34">
        <v>685.38125000000002</v>
      </c>
      <c r="BV34">
        <v>1046.2304999999999</v>
      </c>
      <c r="BW34">
        <v>-4.95</v>
      </c>
      <c r="BX34">
        <v>403.42500000000001</v>
      </c>
      <c r="BY34">
        <v>408.375</v>
      </c>
    </row>
    <row r="35" spans="1:77">
      <c r="A35">
        <v>1981</v>
      </c>
      <c r="B35">
        <v>3207.0250000000001</v>
      </c>
      <c r="C35">
        <v>3239.95</v>
      </c>
      <c r="D35">
        <v>3273.35533215543</v>
      </c>
      <c r="E35">
        <v>6935.15</v>
      </c>
      <c r="F35">
        <v>7014.9750000000004</v>
      </c>
      <c r="G35">
        <v>7077.3704522805801</v>
      </c>
      <c r="H35">
        <v>4711.8500000000004</v>
      </c>
      <c r="I35">
        <v>108.841474695613</v>
      </c>
      <c r="J35">
        <v>65.023842898497705</v>
      </c>
      <c r="K35">
        <v>63.973937168035597</v>
      </c>
      <c r="L35">
        <v>6.1737044698486301</v>
      </c>
      <c r="M35">
        <v>-2.0033246341399402</v>
      </c>
      <c r="N35">
        <v>4837.8043523944598</v>
      </c>
      <c r="O35">
        <v>76.374326475210196</v>
      </c>
      <c r="P35">
        <v>36.826219654748698</v>
      </c>
      <c r="Q35">
        <v>67.086275940608104</v>
      </c>
      <c r="R35">
        <v>33.047198160666902</v>
      </c>
      <c r="S35">
        <v>0.32900000000000001</v>
      </c>
      <c r="T35">
        <v>44.871000000000002</v>
      </c>
      <c r="U35">
        <v>44.418750000000003</v>
      </c>
      <c r="V35">
        <v>90.933333333333294</v>
      </c>
      <c r="W35">
        <v>89.25</v>
      </c>
      <c r="X35" t="s">
        <v>79</v>
      </c>
      <c r="Y35">
        <v>46.239750000000001</v>
      </c>
      <c r="Z35">
        <v>41.75</v>
      </c>
      <c r="AA35">
        <v>37.072499999999998</v>
      </c>
      <c r="AB35" t="s">
        <v>79</v>
      </c>
      <c r="AC35" t="s">
        <v>79</v>
      </c>
      <c r="AD35">
        <v>63.2142351130097</v>
      </c>
      <c r="AE35">
        <v>91.906277660987996</v>
      </c>
      <c r="AF35">
        <v>7.61666666666666</v>
      </c>
      <c r="AG35">
        <v>108.675916666666</v>
      </c>
      <c r="AH35">
        <v>63.878624745080899</v>
      </c>
      <c r="AI35">
        <v>100.399583333333</v>
      </c>
      <c r="AJ35">
        <v>91.292166666666603</v>
      </c>
      <c r="AK35">
        <v>52.902000000000001</v>
      </c>
      <c r="AL35">
        <v>73.863249999999994</v>
      </c>
      <c r="AM35">
        <v>170.12983333333301</v>
      </c>
      <c r="AN35">
        <v>80.040772437236001</v>
      </c>
      <c r="AO35">
        <v>13.910833333333301</v>
      </c>
      <c r="AP35">
        <v>14.024999999999901</v>
      </c>
      <c r="AQ35">
        <v>16.378333333333298</v>
      </c>
      <c r="AR35">
        <v>2605.125</v>
      </c>
      <c r="AS35">
        <v>1792.55</v>
      </c>
      <c r="AT35">
        <v>1511.4</v>
      </c>
      <c r="AU35">
        <v>689.32500000000005</v>
      </c>
      <c r="AV35">
        <v>19.024999999999999</v>
      </c>
      <c r="AW35">
        <v>160.65</v>
      </c>
      <c r="AX35">
        <v>23.774999999999999</v>
      </c>
      <c r="AY35">
        <v>412.22500000000002</v>
      </c>
      <c r="AZ35">
        <v>73.650000000000006</v>
      </c>
      <c r="BA35">
        <v>247.47499999999999</v>
      </c>
      <c r="BB35">
        <v>217.8</v>
      </c>
      <c r="BC35">
        <v>1933.925</v>
      </c>
      <c r="BD35">
        <v>631.22900000000004</v>
      </c>
      <c r="BE35">
        <v>472.93824999999998</v>
      </c>
      <c r="BF35">
        <v>128.482</v>
      </c>
      <c r="BG35">
        <v>29.80875</v>
      </c>
      <c r="BH35">
        <v>654.38099999999997</v>
      </c>
      <c r="BI35">
        <v>313.97975000000002</v>
      </c>
      <c r="BJ35">
        <v>340.40125</v>
      </c>
      <c r="BK35">
        <v>-12.55</v>
      </c>
      <c r="BL35">
        <v>305.25</v>
      </c>
      <c r="BM35">
        <v>317.75</v>
      </c>
      <c r="BN35">
        <v>3.4</v>
      </c>
      <c r="BO35">
        <v>4310.05</v>
      </c>
      <c r="BP35">
        <v>940.05100000000004</v>
      </c>
      <c r="BQ35">
        <v>602.83199999999999</v>
      </c>
      <c r="BR35">
        <v>310.15550000000002</v>
      </c>
      <c r="BS35">
        <v>50.340249999999997</v>
      </c>
      <c r="BT35">
        <v>1748.3805</v>
      </c>
      <c r="BU35">
        <v>716.04724999999996</v>
      </c>
      <c r="BV35">
        <v>1024.4437499999999</v>
      </c>
      <c r="BW35">
        <v>-10.675000000000001</v>
      </c>
      <c r="BX35">
        <v>408.35</v>
      </c>
      <c r="BY35">
        <v>419.02499999999998</v>
      </c>
    </row>
    <row r="36" spans="1:77">
      <c r="A36">
        <v>1982</v>
      </c>
      <c r="B36">
        <v>3343.8</v>
      </c>
      <c r="C36">
        <v>3380.3</v>
      </c>
      <c r="D36">
        <v>3576.3959273476398</v>
      </c>
      <c r="E36">
        <v>6810.125</v>
      </c>
      <c r="F36">
        <v>6893.0249999999996</v>
      </c>
      <c r="G36">
        <v>7282.97807784632</v>
      </c>
      <c r="H36">
        <v>4567.6750000000002</v>
      </c>
      <c r="I36">
        <v>110.882733198568</v>
      </c>
      <c r="J36">
        <v>65.680702561585704</v>
      </c>
      <c r="K36">
        <v>64.375045009760498</v>
      </c>
      <c r="L36">
        <v>6.1364318836135796</v>
      </c>
      <c r="M36">
        <v>-6.4860280340258099</v>
      </c>
      <c r="N36">
        <v>4988.71946453487</v>
      </c>
      <c r="O36">
        <v>77.862687628213706</v>
      </c>
      <c r="P36">
        <v>38.0730288374927</v>
      </c>
      <c r="Q36">
        <v>67.502014532858098</v>
      </c>
      <c r="R36">
        <v>33.426420654213601</v>
      </c>
      <c r="S36">
        <v>0.32900000000000001</v>
      </c>
      <c r="T36">
        <v>47.363500000000002</v>
      </c>
      <c r="U36">
        <v>47.305500000000002</v>
      </c>
      <c r="V36">
        <v>96.533333333333303</v>
      </c>
      <c r="W36">
        <v>95.85</v>
      </c>
      <c r="X36" t="s">
        <v>79</v>
      </c>
      <c r="Y36">
        <v>49.098750000000003</v>
      </c>
      <c r="Z36">
        <v>44.7</v>
      </c>
      <c r="AA36">
        <v>33.593333333333298</v>
      </c>
      <c r="AB36" t="s">
        <v>79</v>
      </c>
      <c r="AC36" t="s">
        <v>79</v>
      </c>
      <c r="AD36">
        <v>63.9834577971465</v>
      </c>
      <c r="AE36">
        <v>106.68268026769699</v>
      </c>
      <c r="AF36">
        <v>9.7083333333333304</v>
      </c>
      <c r="AG36">
        <v>110.24408333333299</v>
      </c>
      <c r="AH36">
        <v>63.994100801604198</v>
      </c>
      <c r="AI36">
        <v>99.529166666666598</v>
      </c>
      <c r="AJ36">
        <v>89.684583333333293</v>
      </c>
      <c r="AK36">
        <v>52.466500000000003</v>
      </c>
      <c r="AL36">
        <v>72.198999999999998</v>
      </c>
      <c r="AM36">
        <v>172.27116666666601</v>
      </c>
      <c r="AN36">
        <v>80.957910139377304</v>
      </c>
      <c r="AO36">
        <v>13.001666666666599</v>
      </c>
      <c r="AP36">
        <v>10.6141666666666</v>
      </c>
      <c r="AQ36">
        <v>12.258333333333301</v>
      </c>
      <c r="AR36">
        <v>2791.6</v>
      </c>
      <c r="AS36">
        <v>1893</v>
      </c>
      <c r="AT36">
        <v>1587.5</v>
      </c>
      <c r="AU36">
        <v>752.05</v>
      </c>
      <c r="AV36">
        <v>13.324999999999999</v>
      </c>
      <c r="AW36">
        <v>157.875</v>
      </c>
      <c r="AX36">
        <v>23.824999999999999</v>
      </c>
      <c r="AY36">
        <v>479.45</v>
      </c>
      <c r="AZ36">
        <v>77.575000000000003</v>
      </c>
      <c r="BA36">
        <v>229.85</v>
      </c>
      <c r="BB36">
        <v>197.25</v>
      </c>
      <c r="BC36">
        <v>2071.2750000000001</v>
      </c>
      <c r="BD36">
        <v>581.03375000000005</v>
      </c>
      <c r="BE36">
        <v>485.09899999999999</v>
      </c>
      <c r="BF36">
        <v>110.84775</v>
      </c>
      <c r="BG36">
        <v>-14.913500000000001</v>
      </c>
      <c r="BH36">
        <v>711.47299999999996</v>
      </c>
      <c r="BI36">
        <v>348.33600000000001</v>
      </c>
      <c r="BJ36">
        <v>363.137</v>
      </c>
      <c r="BK36">
        <v>-19.975000000000001</v>
      </c>
      <c r="BL36">
        <v>283.2</v>
      </c>
      <c r="BM36">
        <v>303.2</v>
      </c>
      <c r="BN36">
        <v>-3.3</v>
      </c>
      <c r="BO36">
        <v>4373.1000000000004</v>
      </c>
      <c r="BP36">
        <v>821.97375</v>
      </c>
      <c r="BQ36">
        <v>585.08399999999995</v>
      </c>
      <c r="BR36">
        <v>253.97</v>
      </c>
      <c r="BS36">
        <v>-25.506250000000001</v>
      </c>
      <c r="BT36">
        <v>1779.8115</v>
      </c>
      <c r="BU36">
        <v>741.86149999999998</v>
      </c>
      <c r="BV36">
        <v>1025.729</v>
      </c>
      <c r="BW36">
        <v>-36.6</v>
      </c>
      <c r="BX36">
        <v>377.1</v>
      </c>
      <c r="BY36">
        <v>413.7</v>
      </c>
    </row>
    <row r="37" spans="1:77">
      <c r="A37">
        <v>1983</v>
      </c>
      <c r="B37">
        <v>3634.0250000000001</v>
      </c>
      <c r="C37">
        <v>3671.125</v>
      </c>
      <c r="D37">
        <v>3832.37584042047</v>
      </c>
      <c r="E37">
        <v>7122.3</v>
      </c>
      <c r="F37">
        <v>7203.2749999999996</v>
      </c>
      <c r="G37">
        <v>7512.08587481824</v>
      </c>
      <c r="H37">
        <v>4850.7250000000004</v>
      </c>
      <c r="I37">
        <v>112.914201758765</v>
      </c>
      <c r="J37">
        <v>66.527809055474506</v>
      </c>
      <c r="K37">
        <v>64.769056671566204</v>
      </c>
      <c r="L37">
        <v>6.0990373514709404</v>
      </c>
      <c r="M37">
        <v>-5.2010319710110799</v>
      </c>
      <c r="N37">
        <v>5159.0483554635503</v>
      </c>
      <c r="O37">
        <v>79.347236777582097</v>
      </c>
      <c r="P37">
        <v>39.239820783421898</v>
      </c>
      <c r="Q37">
        <v>68.261064760642398</v>
      </c>
      <c r="R37">
        <v>33.9208514827098</v>
      </c>
      <c r="S37">
        <v>0.32900000000000001</v>
      </c>
      <c r="T37">
        <v>49.378250000000001</v>
      </c>
      <c r="U37">
        <v>49.726999999999997</v>
      </c>
      <c r="V37">
        <v>99.5833333333333</v>
      </c>
      <c r="W37">
        <v>99.6</v>
      </c>
      <c r="X37" t="s">
        <v>79</v>
      </c>
      <c r="Y37">
        <v>51.018000000000001</v>
      </c>
      <c r="Z37">
        <v>47</v>
      </c>
      <c r="AA37">
        <v>29.3466666666666</v>
      </c>
      <c r="AB37" t="s">
        <v>79</v>
      </c>
      <c r="AC37" t="s">
        <v>79</v>
      </c>
      <c r="AD37">
        <v>68.546910555284498</v>
      </c>
      <c r="AE37">
        <v>118.227247532378</v>
      </c>
      <c r="AF37">
        <v>9.6</v>
      </c>
      <c r="AG37">
        <v>111.515416666666</v>
      </c>
      <c r="AH37">
        <v>64.009568395507202</v>
      </c>
      <c r="AI37">
        <v>100.821666666666</v>
      </c>
      <c r="AJ37">
        <v>90.2886666666666</v>
      </c>
      <c r="AK37">
        <v>54.601999999999997</v>
      </c>
      <c r="AL37">
        <v>73.658000000000001</v>
      </c>
      <c r="AM37">
        <v>174.21549999999999</v>
      </c>
      <c r="AN37">
        <v>81.767377860379995</v>
      </c>
      <c r="AO37">
        <v>11.105</v>
      </c>
      <c r="AP37">
        <v>8.6108333333333302</v>
      </c>
      <c r="AQ37">
        <v>9.0866666666666607</v>
      </c>
      <c r="AR37">
        <v>2981.0749999999998</v>
      </c>
      <c r="AS37">
        <v>2012.4749999999999</v>
      </c>
      <c r="AT37">
        <v>1677.5</v>
      </c>
      <c r="AU37">
        <v>810.25</v>
      </c>
      <c r="AV37">
        <v>6.2</v>
      </c>
      <c r="AW37">
        <v>180.07499999999999</v>
      </c>
      <c r="AX37">
        <v>24.425000000000001</v>
      </c>
      <c r="AY37">
        <v>516.25</v>
      </c>
      <c r="AZ37">
        <v>83.3</v>
      </c>
      <c r="BA37">
        <v>279.77499999999998</v>
      </c>
      <c r="BB37">
        <v>244.7</v>
      </c>
      <c r="BC37">
        <v>2281.6</v>
      </c>
      <c r="BD37">
        <v>637.51700000000005</v>
      </c>
      <c r="BE37">
        <v>482.15474999999998</v>
      </c>
      <c r="BF37">
        <v>161.11275000000001</v>
      </c>
      <c r="BG37">
        <v>-5.7510000000000003</v>
      </c>
      <c r="BH37">
        <v>766.55700000000002</v>
      </c>
      <c r="BI37">
        <v>382.35750000000002</v>
      </c>
      <c r="BJ37">
        <v>384.19974999999999</v>
      </c>
      <c r="BK37">
        <v>-51.625</v>
      </c>
      <c r="BL37">
        <v>277</v>
      </c>
      <c r="BM37">
        <v>328.65</v>
      </c>
      <c r="BN37">
        <v>-35.049999999999997</v>
      </c>
      <c r="BO37">
        <v>4620.7</v>
      </c>
      <c r="BP37">
        <v>898.68875000000003</v>
      </c>
      <c r="BQ37">
        <v>582.49950000000001</v>
      </c>
      <c r="BR37">
        <v>360.59525000000002</v>
      </c>
      <c r="BS37">
        <v>-10.109500000000001</v>
      </c>
      <c r="BT37">
        <v>1846.2447500000001</v>
      </c>
      <c r="BU37">
        <v>788.26475000000005</v>
      </c>
      <c r="BV37">
        <v>1039.3317500000001</v>
      </c>
      <c r="BW37">
        <v>-98.625</v>
      </c>
      <c r="BX37">
        <v>367.32499999999999</v>
      </c>
      <c r="BY37">
        <v>465.95</v>
      </c>
    </row>
    <row r="38" spans="1:77">
      <c r="A38">
        <v>1984</v>
      </c>
      <c r="B38">
        <v>4037.65</v>
      </c>
      <c r="C38">
        <v>4073.9</v>
      </c>
      <c r="D38">
        <v>4117.2252044469296</v>
      </c>
      <c r="E38">
        <v>7637.7</v>
      </c>
      <c r="F38">
        <v>7715.15</v>
      </c>
      <c r="G38">
        <v>7788.4667235730903</v>
      </c>
      <c r="H38">
        <v>5261.15</v>
      </c>
      <c r="I38">
        <v>115.323222751779</v>
      </c>
      <c r="J38">
        <v>67.534481551160695</v>
      </c>
      <c r="K38">
        <v>65.388689301970302</v>
      </c>
      <c r="L38">
        <v>6.0623238457260102</v>
      </c>
      <c r="M38">
        <v>-1.9388147633047601</v>
      </c>
      <c r="N38">
        <v>5361.8615716593004</v>
      </c>
      <c r="O38">
        <v>81.098664585216696</v>
      </c>
      <c r="P38">
        <v>40.858989325391597</v>
      </c>
      <c r="Q38">
        <v>69.053673805910705</v>
      </c>
      <c r="R38">
        <v>34.492912524728503</v>
      </c>
      <c r="S38">
        <v>0.32900000000000001</v>
      </c>
      <c r="T38">
        <v>51.243000000000002</v>
      </c>
      <c r="U38">
        <v>51.78875</v>
      </c>
      <c r="V38">
        <v>103.933333333333</v>
      </c>
      <c r="W38">
        <v>104.7</v>
      </c>
      <c r="X38" t="s">
        <v>79</v>
      </c>
      <c r="Y38">
        <v>52.860250000000001</v>
      </c>
      <c r="Z38">
        <v>49.075000000000003</v>
      </c>
      <c r="AA38">
        <v>28.865833333333299</v>
      </c>
      <c r="AB38" t="s">
        <v>79</v>
      </c>
      <c r="AC38" t="s">
        <v>79</v>
      </c>
      <c r="AD38">
        <v>70.643689024314398</v>
      </c>
      <c r="AE38">
        <v>129.20121885223699</v>
      </c>
      <c r="AF38">
        <v>7.5083333333333302</v>
      </c>
      <c r="AG38">
        <v>113.531833333333</v>
      </c>
      <c r="AH38">
        <v>64.366219655813794</v>
      </c>
      <c r="AI38">
        <v>105.00275000000001</v>
      </c>
      <c r="AJ38">
        <v>94.542583333333297</v>
      </c>
      <c r="AK38">
        <v>55.835500000000003</v>
      </c>
      <c r="AL38">
        <v>78.138249999999999</v>
      </c>
      <c r="AM38">
        <v>176.38291666666601</v>
      </c>
      <c r="AN38">
        <v>83.494379513752705</v>
      </c>
      <c r="AO38">
        <v>12.438333333333301</v>
      </c>
      <c r="AP38">
        <v>9.5225000000000009</v>
      </c>
      <c r="AQ38">
        <v>10.225</v>
      </c>
      <c r="AR38">
        <v>3292.7249999999999</v>
      </c>
      <c r="AS38">
        <v>2215.875</v>
      </c>
      <c r="AT38">
        <v>1844.925</v>
      </c>
      <c r="AU38">
        <v>933.65</v>
      </c>
      <c r="AV38">
        <v>20.925000000000001</v>
      </c>
      <c r="AW38">
        <v>207.3</v>
      </c>
      <c r="AX38">
        <v>24.65</v>
      </c>
      <c r="AY38">
        <v>590.125</v>
      </c>
      <c r="AZ38">
        <v>90.65</v>
      </c>
      <c r="BA38">
        <v>337.875</v>
      </c>
      <c r="BB38">
        <v>301.3</v>
      </c>
      <c r="BC38">
        <v>2492.35</v>
      </c>
      <c r="BD38">
        <v>820.08974999999998</v>
      </c>
      <c r="BE38">
        <v>564.32100000000003</v>
      </c>
      <c r="BF38">
        <v>190.364</v>
      </c>
      <c r="BG38">
        <v>65.405000000000001</v>
      </c>
      <c r="BH38">
        <v>827.91049999999996</v>
      </c>
      <c r="BI38">
        <v>411.80450000000002</v>
      </c>
      <c r="BJ38">
        <v>416.10599999999999</v>
      </c>
      <c r="BK38">
        <v>-102.72499999999999</v>
      </c>
      <c r="BL38">
        <v>302.375</v>
      </c>
      <c r="BM38">
        <v>405.125</v>
      </c>
      <c r="BN38">
        <v>-90.05</v>
      </c>
      <c r="BO38">
        <v>4863.7749999999996</v>
      </c>
      <c r="BP38">
        <v>1143.9514999999999</v>
      </c>
      <c r="BQ38">
        <v>679.61300000000006</v>
      </c>
      <c r="BR38">
        <v>413.81124999999997</v>
      </c>
      <c r="BS38">
        <v>100.61775</v>
      </c>
      <c r="BT38">
        <v>1911.0832499999999</v>
      </c>
      <c r="BU38">
        <v>813.14250000000004</v>
      </c>
      <c r="BV38">
        <v>1079.51575</v>
      </c>
      <c r="BW38">
        <v>-182.1</v>
      </c>
      <c r="BX38">
        <v>397.25</v>
      </c>
      <c r="BY38">
        <v>579.35</v>
      </c>
    </row>
    <row r="39" spans="1:77">
      <c r="A39">
        <v>1985</v>
      </c>
      <c r="B39">
        <v>4339</v>
      </c>
      <c r="C39">
        <v>4364.375</v>
      </c>
      <c r="D39">
        <v>4397.1168718623903</v>
      </c>
      <c r="E39">
        <v>7956.1750000000002</v>
      </c>
      <c r="F39">
        <v>8011.7749999999996</v>
      </c>
      <c r="G39">
        <v>8062.8672531626198</v>
      </c>
      <c r="H39">
        <v>5492.8249999999998</v>
      </c>
      <c r="I39">
        <v>117.146197993732</v>
      </c>
      <c r="J39">
        <v>68.825720289524995</v>
      </c>
      <c r="K39">
        <v>65.6781510869193</v>
      </c>
      <c r="L39">
        <v>6.0239193796844397</v>
      </c>
      <c r="M39">
        <v>-1.3255267653314899</v>
      </c>
      <c r="N39">
        <v>5565.1408928004903</v>
      </c>
      <c r="O39">
        <v>82.441517526871493</v>
      </c>
      <c r="P39">
        <v>42.703059891724799</v>
      </c>
      <c r="Q39">
        <v>69.855486181083805</v>
      </c>
      <c r="R39">
        <v>35.217394241385499</v>
      </c>
      <c r="S39">
        <v>0.32900000000000001</v>
      </c>
      <c r="T39">
        <v>53.030749999999998</v>
      </c>
      <c r="U39">
        <v>53.892499999999998</v>
      </c>
      <c r="V39">
        <v>107.6</v>
      </c>
      <c r="W39">
        <v>109.283333333333</v>
      </c>
      <c r="X39" t="s">
        <v>79</v>
      </c>
      <c r="Y39">
        <v>54.532499999999999</v>
      </c>
      <c r="Z39">
        <v>51.225000000000001</v>
      </c>
      <c r="AA39">
        <v>26.998333333333299</v>
      </c>
      <c r="AB39" t="s">
        <v>79</v>
      </c>
      <c r="AC39" t="s">
        <v>79</v>
      </c>
      <c r="AD39">
        <v>73.944013915839903</v>
      </c>
      <c r="AE39">
        <v>139.28941358886701</v>
      </c>
      <c r="AF39">
        <v>7.1916666666666602</v>
      </c>
      <c r="AG39">
        <v>115.467416666666</v>
      </c>
      <c r="AH39">
        <v>64.794280038947605</v>
      </c>
      <c r="AI39">
        <v>107.154</v>
      </c>
      <c r="AJ39">
        <v>97.528666666666595</v>
      </c>
      <c r="AK39">
        <v>56.799750000000003</v>
      </c>
      <c r="AL39">
        <v>80.192999999999998</v>
      </c>
      <c r="AM39">
        <v>178.20566666666599</v>
      </c>
      <c r="AN39">
        <v>84.999128130918194</v>
      </c>
      <c r="AO39">
        <v>10.623333333333299</v>
      </c>
      <c r="AP39">
        <v>7.4791666666666599</v>
      </c>
      <c r="AQ39">
        <v>8.1008333333333304</v>
      </c>
      <c r="AR39">
        <v>3524.875</v>
      </c>
      <c r="AS39">
        <v>2387.3000000000002</v>
      </c>
      <c r="AT39">
        <v>1982.5250000000001</v>
      </c>
      <c r="AU39">
        <v>993.6</v>
      </c>
      <c r="AV39">
        <v>20.975000000000001</v>
      </c>
      <c r="AW39">
        <v>220.07499999999999</v>
      </c>
      <c r="AX39">
        <v>26.225000000000001</v>
      </c>
      <c r="AY39">
        <v>628.92499999999995</v>
      </c>
      <c r="AZ39">
        <v>97.4</v>
      </c>
      <c r="BA39">
        <v>354.5</v>
      </c>
      <c r="BB39">
        <v>316.375</v>
      </c>
      <c r="BC39">
        <v>2712.8249999999998</v>
      </c>
      <c r="BD39">
        <v>829.65174999999999</v>
      </c>
      <c r="BE39">
        <v>607.75099999999998</v>
      </c>
      <c r="BF39">
        <v>200.07650000000001</v>
      </c>
      <c r="BG39">
        <v>21.8245</v>
      </c>
      <c r="BH39">
        <v>910.51649999999995</v>
      </c>
      <c r="BI39">
        <v>452.90899999999999</v>
      </c>
      <c r="BJ39">
        <v>457.60750000000002</v>
      </c>
      <c r="BK39">
        <v>-114</v>
      </c>
      <c r="BL39">
        <v>303.2</v>
      </c>
      <c r="BM39">
        <v>417.25</v>
      </c>
      <c r="BN39">
        <v>-114.325</v>
      </c>
      <c r="BO39">
        <v>5115.6000000000004</v>
      </c>
      <c r="BP39">
        <v>1143.22325</v>
      </c>
      <c r="BQ39">
        <v>724.43050000000005</v>
      </c>
      <c r="BR39">
        <v>423.29349999999999</v>
      </c>
      <c r="BS39">
        <v>32.387999999999998</v>
      </c>
      <c r="BT39">
        <v>2038.626</v>
      </c>
      <c r="BU39">
        <v>875.70425</v>
      </c>
      <c r="BV39">
        <v>1140.7284999999999</v>
      </c>
      <c r="BW39">
        <v>-206.4</v>
      </c>
      <c r="BX39">
        <v>410.55</v>
      </c>
      <c r="BY39">
        <v>616.95000000000005</v>
      </c>
    </row>
    <row r="40" spans="1:77">
      <c r="A40">
        <v>1986</v>
      </c>
      <c r="B40">
        <v>4579.625</v>
      </c>
      <c r="C40">
        <v>4596.5749999999998</v>
      </c>
      <c r="D40">
        <v>4642.6105529819197</v>
      </c>
      <c r="E40">
        <v>8231.65</v>
      </c>
      <c r="F40">
        <v>8270.75</v>
      </c>
      <c r="G40">
        <v>8344.7933153123504</v>
      </c>
      <c r="H40">
        <v>5700.6</v>
      </c>
      <c r="I40">
        <v>119.109098960596</v>
      </c>
      <c r="J40">
        <v>70.058580565281105</v>
      </c>
      <c r="K40">
        <v>65.930090084734999</v>
      </c>
      <c r="L40">
        <v>5.9797062315063396</v>
      </c>
      <c r="M40">
        <v>-1.35428987761893</v>
      </c>
      <c r="N40">
        <v>5771.3023886566798</v>
      </c>
      <c r="O40">
        <v>83.889871893448202</v>
      </c>
      <c r="P40">
        <v>44.368578773690402</v>
      </c>
      <c r="Q40">
        <v>70.666608750045896</v>
      </c>
      <c r="R40">
        <v>35.891626544490101</v>
      </c>
      <c r="S40">
        <v>0.32900000000000001</v>
      </c>
      <c r="T40">
        <v>54.184249999999999</v>
      </c>
      <c r="U40">
        <v>55.752249999999997</v>
      </c>
      <c r="V40">
        <v>109.69166666666599</v>
      </c>
      <c r="W40">
        <v>113.708333333333</v>
      </c>
      <c r="X40" t="s">
        <v>79</v>
      </c>
      <c r="Y40">
        <v>55.637749999999997</v>
      </c>
      <c r="Z40">
        <v>52.975000000000001</v>
      </c>
      <c r="AA40">
        <v>14.3225</v>
      </c>
      <c r="AB40">
        <v>15.0366666666666</v>
      </c>
      <c r="AC40" t="s">
        <v>79</v>
      </c>
      <c r="AD40">
        <v>79.541559402402797</v>
      </c>
      <c r="AE40">
        <v>130.52741423273099</v>
      </c>
      <c r="AF40">
        <v>7</v>
      </c>
      <c r="AG40">
        <v>117.845583333333</v>
      </c>
      <c r="AH40">
        <v>65.256616124741697</v>
      </c>
      <c r="AI40">
        <v>109.60058333333301</v>
      </c>
      <c r="AJ40">
        <v>99.497500000000002</v>
      </c>
      <c r="AK40">
        <v>58.494500000000002</v>
      </c>
      <c r="AL40">
        <v>80.818749999999994</v>
      </c>
      <c r="AM40">
        <v>180.58674999999999</v>
      </c>
      <c r="AN40">
        <v>86.219697089432501</v>
      </c>
      <c r="AO40">
        <v>7.6825000000000001</v>
      </c>
      <c r="AP40">
        <v>5.9783333333333299</v>
      </c>
      <c r="AQ40">
        <v>6.8049999999999997</v>
      </c>
      <c r="AR40">
        <v>3733.0749999999998</v>
      </c>
      <c r="AS40">
        <v>2542.0500000000002</v>
      </c>
      <c r="AT40">
        <v>2102.3249999999998</v>
      </c>
      <c r="AU40">
        <v>1042.9000000000001</v>
      </c>
      <c r="AV40">
        <v>22.774999999999999</v>
      </c>
      <c r="AW40">
        <v>233.7</v>
      </c>
      <c r="AX40">
        <v>18.274999999999999</v>
      </c>
      <c r="AY40">
        <v>662.125</v>
      </c>
      <c r="AZ40">
        <v>106.02500000000001</v>
      </c>
      <c r="BA40">
        <v>324.39999999999998</v>
      </c>
      <c r="BB40">
        <v>284.875</v>
      </c>
      <c r="BC40">
        <v>2886.2750000000001</v>
      </c>
      <c r="BD40">
        <v>849.14724999999999</v>
      </c>
      <c r="BE40">
        <v>607.7645</v>
      </c>
      <c r="BF40">
        <v>234.81200000000001</v>
      </c>
      <c r="BG40">
        <v>6.5704999999999902</v>
      </c>
      <c r="BH40">
        <v>976.07600000000002</v>
      </c>
      <c r="BI40">
        <v>481.65775000000002</v>
      </c>
      <c r="BJ40">
        <v>494.41800000000001</v>
      </c>
      <c r="BK40">
        <v>-131.875</v>
      </c>
      <c r="BL40">
        <v>321</v>
      </c>
      <c r="BM40">
        <v>452.85</v>
      </c>
      <c r="BN40">
        <v>-142.67500000000001</v>
      </c>
      <c r="BO40">
        <v>5326.75</v>
      </c>
      <c r="BP40">
        <v>1145.03025</v>
      </c>
      <c r="BQ40">
        <v>711.95225000000005</v>
      </c>
      <c r="BR40">
        <v>475.79649999999998</v>
      </c>
      <c r="BS40">
        <v>10.595000000000001</v>
      </c>
      <c r="BT40">
        <v>2149.3130000000001</v>
      </c>
      <c r="BU40">
        <v>926.90150000000006</v>
      </c>
      <c r="BV40">
        <v>1197.98775</v>
      </c>
      <c r="BW40">
        <v>-227.52500000000001</v>
      </c>
      <c r="BX40">
        <v>442.05</v>
      </c>
      <c r="BY40">
        <v>669.57500000000005</v>
      </c>
    </row>
    <row r="41" spans="1:77">
      <c r="A41">
        <v>1987</v>
      </c>
      <c r="B41">
        <v>4855.25</v>
      </c>
      <c r="C41">
        <v>4872.7</v>
      </c>
      <c r="D41">
        <v>4913.0292184995797</v>
      </c>
      <c r="E41">
        <v>8516.4249999999993</v>
      </c>
      <c r="F41">
        <v>8553.625</v>
      </c>
      <c r="G41">
        <v>8618.0950275744908</v>
      </c>
      <c r="H41">
        <v>5907.7749999999996</v>
      </c>
      <c r="I41">
        <v>120.93228468354199</v>
      </c>
      <c r="J41">
        <v>71.262442452515202</v>
      </c>
      <c r="K41">
        <v>66.166433321175404</v>
      </c>
      <c r="L41">
        <v>5.9251018782806399</v>
      </c>
      <c r="M41">
        <v>-1.18354409838786</v>
      </c>
      <c r="N41">
        <v>5968.7523235035997</v>
      </c>
      <c r="O41">
        <v>85.251259971354798</v>
      </c>
      <c r="P41">
        <v>45.883205082367702</v>
      </c>
      <c r="Q41">
        <v>71.487149617524693</v>
      </c>
      <c r="R41">
        <v>36.526891045475701</v>
      </c>
      <c r="S41">
        <v>0.32900000000000001</v>
      </c>
      <c r="T41">
        <v>55.854999999999997</v>
      </c>
      <c r="U41">
        <v>57.547750000000001</v>
      </c>
      <c r="V41">
        <v>113.61666666666601</v>
      </c>
      <c r="W41">
        <v>118.175</v>
      </c>
      <c r="X41" t="s">
        <v>79</v>
      </c>
      <c r="Y41">
        <v>57.0045</v>
      </c>
      <c r="Z41">
        <v>54.625</v>
      </c>
      <c r="AA41">
        <v>18.046666666666599</v>
      </c>
      <c r="AB41">
        <v>19.171666666666599</v>
      </c>
      <c r="AC41" t="s">
        <v>79</v>
      </c>
      <c r="AD41">
        <v>85.649489412932795</v>
      </c>
      <c r="AE41">
        <v>126.051753724905</v>
      </c>
      <c r="AF41">
        <v>6.1749999999999998</v>
      </c>
      <c r="AG41">
        <v>119.852833333333</v>
      </c>
      <c r="AH41">
        <v>65.581638359127098</v>
      </c>
      <c r="AI41">
        <v>112.439333333333</v>
      </c>
      <c r="AJ41">
        <v>102.114416666666</v>
      </c>
      <c r="AK41">
        <v>58.814749999999997</v>
      </c>
      <c r="AL41">
        <v>83.296499999999995</v>
      </c>
      <c r="AM41">
        <v>182.75274999999999</v>
      </c>
      <c r="AN41">
        <v>87.543740762043996</v>
      </c>
      <c r="AO41">
        <v>8.3841666666666601</v>
      </c>
      <c r="AP41">
        <v>5.7750000000000004</v>
      </c>
      <c r="AQ41">
        <v>6.6574999999999998</v>
      </c>
      <c r="AR41">
        <v>3961.5749999999998</v>
      </c>
      <c r="AS41">
        <v>2722.4250000000002</v>
      </c>
      <c r="AT41">
        <v>2256.2750000000001</v>
      </c>
      <c r="AU41">
        <v>1094.2</v>
      </c>
      <c r="AV41">
        <v>28.875</v>
      </c>
      <c r="AW41">
        <v>257.60000000000002</v>
      </c>
      <c r="AX41">
        <v>16.600000000000001</v>
      </c>
      <c r="AY41">
        <v>678.95</v>
      </c>
      <c r="AZ41">
        <v>112.175</v>
      </c>
      <c r="BA41">
        <v>366</v>
      </c>
      <c r="BB41">
        <v>317.97500000000002</v>
      </c>
      <c r="BC41">
        <v>3076.2750000000001</v>
      </c>
      <c r="BD41">
        <v>892.17724999999996</v>
      </c>
      <c r="BE41">
        <v>615.23850000000004</v>
      </c>
      <c r="BF41">
        <v>249.78975</v>
      </c>
      <c r="BG41">
        <v>27.149000000000001</v>
      </c>
      <c r="BH41">
        <v>1031.5297499999999</v>
      </c>
      <c r="BI41">
        <v>502.78474999999997</v>
      </c>
      <c r="BJ41">
        <v>528.74474999999995</v>
      </c>
      <c r="BK41">
        <v>-144.77500000000001</v>
      </c>
      <c r="BL41">
        <v>363.97500000000002</v>
      </c>
      <c r="BM41">
        <v>508.7</v>
      </c>
      <c r="BN41">
        <v>-154.1</v>
      </c>
      <c r="BO41">
        <v>5507.625</v>
      </c>
      <c r="BP41">
        <v>1177.5695000000001</v>
      </c>
      <c r="BQ41">
        <v>712.58225000000004</v>
      </c>
      <c r="BR41">
        <v>485.16025000000002</v>
      </c>
      <c r="BS41">
        <v>42.595500000000001</v>
      </c>
      <c r="BT41">
        <v>2211.6937499999999</v>
      </c>
      <c r="BU41">
        <v>960.88475000000005</v>
      </c>
      <c r="BV41">
        <v>1223.99125</v>
      </c>
      <c r="BW41">
        <v>-219.02500000000001</v>
      </c>
      <c r="BX41">
        <v>490.32499999999999</v>
      </c>
      <c r="BY41">
        <v>709.35</v>
      </c>
    </row>
    <row r="42" spans="1:77">
      <c r="A42">
        <v>1988</v>
      </c>
      <c r="B42">
        <v>5236.4250000000002</v>
      </c>
      <c r="C42">
        <v>5259.125</v>
      </c>
      <c r="D42">
        <v>5243.1615069797399</v>
      </c>
      <c r="E42">
        <v>8872.1749999999993</v>
      </c>
      <c r="F42">
        <v>8916.9750000000004</v>
      </c>
      <c r="G42">
        <v>8883.8998133759105</v>
      </c>
      <c r="H42">
        <v>6176.95</v>
      </c>
      <c r="I42">
        <v>122.55975082014599</v>
      </c>
      <c r="J42">
        <v>72.485065044143994</v>
      </c>
      <c r="K42">
        <v>66.3952590689414</v>
      </c>
      <c r="L42">
        <v>5.8580311105422904</v>
      </c>
      <c r="M42">
        <v>-0.134585484082863</v>
      </c>
      <c r="N42">
        <v>6162.8198098781704</v>
      </c>
      <c r="O42">
        <v>86.488218106267695</v>
      </c>
      <c r="P42">
        <v>47.413700301930199</v>
      </c>
      <c r="Q42">
        <v>72.317218143498906</v>
      </c>
      <c r="R42">
        <v>37.175204553801301</v>
      </c>
      <c r="S42">
        <v>0.32900000000000001</v>
      </c>
      <c r="T42">
        <v>58.037500000000001</v>
      </c>
      <c r="U42">
        <v>59.993499999999997</v>
      </c>
      <c r="V42">
        <v>118.27500000000001</v>
      </c>
      <c r="W42">
        <v>123.425</v>
      </c>
      <c r="X42" t="s">
        <v>79</v>
      </c>
      <c r="Y42">
        <v>59.017749999999999</v>
      </c>
      <c r="Z42">
        <v>56.65</v>
      </c>
      <c r="AA42">
        <v>14.6208333333333</v>
      </c>
      <c r="AB42">
        <v>15.9825</v>
      </c>
      <c r="AC42" t="s">
        <v>79</v>
      </c>
      <c r="AD42">
        <v>90.609615273446195</v>
      </c>
      <c r="AE42">
        <v>123.39347359685701</v>
      </c>
      <c r="AF42">
        <v>5.49166666666666</v>
      </c>
      <c r="AG42">
        <v>121.67066666666599</v>
      </c>
      <c r="AH42">
        <v>65.905590353747698</v>
      </c>
      <c r="AI42">
        <v>114.974083333333</v>
      </c>
      <c r="AJ42">
        <v>105.375333333333</v>
      </c>
      <c r="AK42">
        <v>59.789000000000001</v>
      </c>
      <c r="AL42">
        <v>85.674250000000001</v>
      </c>
      <c r="AM42">
        <v>184.61258333333299</v>
      </c>
      <c r="AN42">
        <v>88.924522034392297</v>
      </c>
      <c r="AO42">
        <v>8.8458333333333297</v>
      </c>
      <c r="AP42">
        <v>6.6675000000000004</v>
      </c>
      <c r="AQ42">
        <v>7.5683333333333298</v>
      </c>
      <c r="AR42">
        <v>4283.3999999999996</v>
      </c>
      <c r="AS42">
        <v>2947.9749999999999</v>
      </c>
      <c r="AT42">
        <v>2439.8000000000002</v>
      </c>
      <c r="AU42">
        <v>1199.425</v>
      </c>
      <c r="AV42">
        <v>26.8</v>
      </c>
      <c r="AW42">
        <v>298.75</v>
      </c>
      <c r="AX42">
        <v>22.5</v>
      </c>
      <c r="AY42">
        <v>721.65</v>
      </c>
      <c r="AZ42">
        <v>129.72499999999999</v>
      </c>
      <c r="BA42">
        <v>414.45</v>
      </c>
      <c r="BB42">
        <v>357.5</v>
      </c>
      <c r="BC42">
        <v>3330</v>
      </c>
      <c r="BD42">
        <v>936.96275000000003</v>
      </c>
      <c r="BE42">
        <v>662.28</v>
      </c>
      <c r="BF42">
        <v>256.20024999999998</v>
      </c>
      <c r="BG42">
        <v>18.482250000000001</v>
      </c>
      <c r="BH42">
        <v>1078.855</v>
      </c>
      <c r="BI42">
        <v>511.43950000000001</v>
      </c>
      <c r="BJ42">
        <v>567.41575</v>
      </c>
      <c r="BK42">
        <v>-109.4</v>
      </c>
      <c r="BL42">
        <v>444.6</v>
      </c>
      <c r="BM42">
        <v>553.97500000000002</v>
      </c>
      <c r="BN42">
        <v>-115.75</v>
      </c>
      <c r="BO42">
        <v>5737.6750000000002</v>
      </c>
      <c r="BP42">
        <v>1206.62175</v>
      </c>
      <c r="BQ42">
        <v>748.22149999999999</v>
      </c>
      <c r="BR42">
        <v>480.87025</v>
      </c>
      <c r="BS42">
        <v>27.949000000000002</v>
      </c>
      <c r="BT42">
        <v>2239.1577499999999</v>
      </c>
      <c r="BU42">
        <v>946.53475000000003</v>
      </c>
      <c r="BV42">
        <v>1271.0274999999999</v>
      </c>
      <c r="BW42">
        <v>-167.375</v>
      </c>
      <c r="BX42">
        <v>569.85</v>
      </c>
      <c r="BY42">
        <v>737.22500000000002</v>
      </c>
    </row>
    <row r="43" spans="1:77">
      <c r="A43">
        <v>1989</v>
      </c>
      <c r="B43">
        <v>5641.6</v>
      </c>
      <c r="C43">
        <v>5666.35</v>
      </c>
      <c r="D43">
        <v>5620.54897577258</v>
      </c>
      <c r="E43">
        <v>9197.9750000000004</v>
      </c>
      <c r="F43">
        <v>9244.0750000000007</v>
      </c>
      <c r="G43">
        <v>9163.4487162391397</v>
      </c>
      <c r="H43">
        <v>6403.9250000000002</v>
      </c>
      <c r="I43">
        <v>124.378900540411</v>
      </c>
      <c r="J43">
        <v>73.672156658896995</v>
      </c>
      <c r="K43">
        <v>66.582520916041204</v>
      </c>
      <c r="L43">
        <v>5.7819044768981902</v>
      </c>
      <c r="M43">
        <v>0.37909295821002797</v>
      </c>
      <c r="N43">
        <v>6369.3377950353197</v>
      </c>
      <c r="O43">
        <v>87.872352044220705</v>
      </c>
      <c r="P43">
        <v>48.980221612162097</v>
      </c>
      <c r="Q43">
        <v>73.156197632381705</v>
      </c>
      <c r="R43">
        <v>37.815602464592303</v>
      </c>
      <c r="S43">
        <v>0.32900000000000001</v>
      </c>
      <c r="T43">
        <v>60.572000000000003</v>
      </c>
      <c r="U43">
        <v>62.483499999999999</v>
      </c>
      <c r="V43">
        <v>123.94166666666599</v>
      </c>
      <c r="W43">
        <v>128.96666666666599</v>
      </c>
      <c r="X43" t="s">
        <v>79</v>
      </c>
      <c r="Y43">
        <v>61.331249999999997</v>
      </c>
      <c r="Z43">
        <v>59.05</v>
      </c>
      <c r="AA43">
        <v>18.0691666666666</v>
      </c>
      <c r="AB43">
        <v>19.640833333333301</v>
      </c>
      <c r="AC43" t="s">
        <v>79</v>
      </c>
      <c r="AD43">
        <v>95.929709793685504</v>
      </c>
      <c r="AE43">
        <v>126.502255189339</v>
      </c>
      <c r="AF43">
        <v>5.2583333333333302</v>
      </c>
      <c r="AG43">
        <v>123.850666666666</v>
      </c>
      <c r="AH43">
        <v>66.445928877324405</v>
      </c>
      <c r="AI43">
        <v>117.327</v>
      </c>
      <c r="AJ43">
        <v>108.046833333333</v>
      </c>
      <c r="AK43">
        <v>60.325000000000003</v>
      </c>
      <c r="AL43">
        <v>88.034999999999997</v>
      </c>
      <c r="AM43">
        <v>186.392666666666</v>
      </c>
      <c r="AN43">
        <v>90.416586961047997</v>
      </c>
      <c r="AO43">
        <v>8.4983333333333295</v>
      </c>
      <c r="AP43">
        <v>8.1116666666666593</v>
      </c>
      <c r="AQ43">
        <v>9.2166666666666597</v>
      </c>
      <c r="AR43">
        <v>4625.5749999999998</v>
      </c>
      <c r="AS43">
        <v>3139.6</v>
      </c>
      <c r="AT43">
        <v>2583.0749999999998</v>
      </c>
      <c r="AU43">
        <v>1326.925</v>
      </c>
      <c r="AV43">
        <v>33.024999999999999</v>
      </c>
      <c r="AW43">
        <v>308.10000000000002</v>
      </c>
      <c r="AX43">
        <v>21.524999999999999</v>
      </c>
      <c r="AY43">
        <v>806.47500000000002</v>
      </c>
      <c r="AZ43">
        <v>157.80000000000001</v>
      </c>
      <c r="BA43">
        <v>414.27499999999998</v>
      </c>
      <c r="BB43">
        <v>347.17500000000001</v>
      </c>
      <c r="BC43">
        <v>3576.7750000000001</v>
      </c>
      <c r="BD43">
        <v>999.70074999999997</v>
      </c>
      <c r="BE43">
        <v>715.99350000000004</v>
      </c>
      <c r="BF43">
        <v>256.0145</v>
      </c>
      <c r="BG43">
        <v>27.693249999999999</v>
      </c>
      <c r="BH43">
        <v>1151.8620000000001</v>
      </c>
      <c r="BI43">
        <v>534.10424999999998</v>
      </c>
      <c r="BJ43">
        <v>617.75824999999998</v>
      </c>
      <c r="BK43">
        <v>-86.775000000000006</v>
      </c>
      <c r="BL43">
        <v>504.3</v>
      </c>
      <c r="BM43">
        <v>591.04999999999995</v>
      </c>
      <c r="BN43">
        <v>-92.375</v>
      </c>
      <c r="BO43">
        <v>5904.9750000000004</v>
      </c>
      <c r="BP43">
        <v>1255.4312500000001</v>
      </c>
      <c r="BQ43">
        <v>790.52824999999996</v>
      </c>
      <c r="BR43">
        <v>465.30925000000002</v>
      </c>
      <c r="BS43">
        <v>39.031500000000001</v>
      </c>
      <c r="BT43">
        <v>2302.768</v>
      </c>
      <c r="BU43">
        <v>961.62474999999995</v>
      </c>
      <c r="BV43">
        <v>1321.29125</v>
      </c>
      <c r="BW43">
        <v>-133.875</v>
      </c>
      <c r="BX43">
        <v>635.79999999999995</v>
      </c>
      <c r="BY43">
        <v>769.67499999999995</v>
      </c>
    </row>
    <row r="44" spans="1:77">
      <c r="A44">
        <v>1990</v>
      </c>
      <c r="B44">
        <v>5963.125</v>
      </c>
      <c r="C44">
        <v>5997.85</v>
      </c>
      <c r="D44">
        <v>6008.3879945946801</v>
      </c>
      <c r="E44">
        <v>9371.4750000000004</v>
      </c>
      <c r="F44">
        <v>9430.0249999999996</v>
      </c>
      <c r="G44">
        <v>9441.7874169998104</v>
      </c>
      <c r="H44">
        <v>6499.6</v>
      </c>
      <c r="I44">
        <v>126.225737799361</v>
      </c>
      <c r="J44">
        <v>74.799819538445504</v>
      </c>
      <c r="K44">
        <v>66.701531682029497</v>
      </c>
      <c r="L44">
        <v>5.7036873799896197</v>
      </c>
      <c r="M44">
        <v>-0.73822978534056305</v>
      </c>
      <c r="N44">
        <v>6576.9266039978802</v>
      </c>
      <c r="O44">
        <v>89.310982093335397</v>
      </c>
      <c r="P44">
        <v>50.417673022871</v>
      </c>
      <c r="Q44">
        <v>73.980491509665796</v>
      </c>
      <c r="R44">
        <v>38.419381089919803</v>
      </c>
      <c r="S44">
        <v>0.32900000000000001</v>
      </c>
      <c r="T44">
        <v>63.231499999999997</v>
      </c>
      <c r="U44">
        <v>65.015500000000003</v>
      </c>
      <c r="V44">
        <v>130.65833333333299</v>
      </c>
      <c r="W44">
        <v>135.458333333333</v>
      </c>
      <c r="X44" t="s">
        <v>79</v>
      </c>
      <c r="Y44">
        <v>63.635750000000002</v>
      </c>
      <c r="Z44">
        <v>61.524999999999999</v>
      </c>
      <c r="AA44">
        <v>22.2016666666666</v>
      </c>
      <c r="AB44">
        <v>24.467500000000001</v>
      </c>
      <c r="AC44" t="s">
        <v>79</v>
      </c>
      <c r="AD44">
        <v>98.777506340957004</v>
      </c>
      <c r="AE44">
        <v>123.58459114226901</v>
      </c>
      <c r="AF44">
        <v>5.61666666666666</v>
      </c>
      <c r="AG44">
        <v>125.856666666666</v>
      </c>
      <c r="AH44">
        <v>66.533485556607104</v>
      </c>
      <c r="AI44">
        <v>118.79566666666599</v>
      </c>
      <c r="AJ44">
        <v>109.52783333333301</v>
      </c>
      <c r="AK44">
        <v>61.338500000000003</v>
      </c>
      <c r="AL44">
        <v>87.875</v>
      </c>
      <c r="AM44">
        <v>189.16374999999999</v>
      </c>
      <c r="AN44">
        <v>91.122837948173498</v>
      </c>
      <c r="AO44">
        <v>8.5500000000000007</v>
      </c>
      <c r="AP44">
        <v>7.4933333333333296</v>
      </c>
      <c r="AQ44">
        <v>8.09916666666666</v>
      </c>
      <c r="AR44">
        <v>4913.8</v>
      </c>
      <c r="AS44">
        <v>3340.375</v>
      </c>
      <c r="AT44">
        <v>2741.1750000000002</v>
      </c>
      <c r="AU44">
        <v>1386.675</v>
      </c>
      <c r="AV44">
        <v>32.174999999999997</v>
      </c>
      <c r="AW44">
        <v>321</v>
      </c>
      <c r="AX44">
        <v>28.175000000000001</v>
      </c>
      <c r="AY44">
        <v>836.5</v>
      </c>
      <c r="AZ44">
        <v>168.82499999999999</v>
      </c>
      <c r="BA44">
        <v>417.72500000000002</v>
      </c>
      <c r="BB44">
        <v>341.67500000000001</v>
      </c>
      <c r="BC44">
        <v>3808.9749999999999</v>
      </c>
      <c r="BD44">
        <v>993.44899999999996</v>
      </c>
      <c r="BE44">
        <v>739.23374999999999</v>
      </c>
      <c r="BF44">
        <v>239.66874999999999</v>
      </c>
      <c r="BG44">
        <v>14.546250000000001</v>
      </c>
      <c r="BH44">
        <v>1238.5554999999999</v>
      </c>
      <c r="BI44">
        <v>562.37649999999996</v>
      </c>
      <c r="BJ44">
        <v>676.17899999999997</v>
      </c>
      <c r="BK44">
        <v>-77.849999999999994</v>
      </c>
      <c r="BL44">
        <v>551.85</v>
      </c>
      <c r="BM44">
        <v>629.75</v>
      </c>
      <c r="BN44">
        <v>-74.900000000000006</v>
      </c>
      <c r="BO44">
        <v>6023.875</v>
      </c>
      <c r="BP44">
        <v>1223.0352499999999</v>
      </c>
      <c r="BQ44">
        <v>799.03449999999998</v>
      </c>
      <c r="BR44">
        <v>425.78975000000003</v>
      </c>
      <c r="BS44">
        <v>21.054749999999999</v>
      </c>
      <c r="BT44">
        <v>2376.4567499999998</v>
      </c>
      <c r="BU44">
        <v>982.18475000000001</v>
      </c>
      <c r="BV44">
        <v>1375.5867499999999</v>
      </c>
      <c r="BW44">
        <v>-105.325</v>
      </c>
      <c r="BX44">
        <v>691.9</v>
      </c>
      <c r="BY44">
        <v>797.22500000000002</v>
      </c>
    </row>
    <row r="45" spans="1:77">
      <c r="A45">
        <v>1991</v>
      </c>
      <c r="B45">
        <v>6158.125</v>
      </c>
      <c r="C45">
        <v>6189.7</v>
      </c>
      <c r="D45">
        <v>6365.2426460653096</v>
      </c>
      <c r="E45">
        <v>9361.3250000000007</v>
      </c>
      <c r="F45">
        <v>9411.625</v>
      </c>
      <c r="G45">
        <v>9676.1338930878501</v>
      </c>
      <c r="H45">
        <v>6458.7250000000004</v>
      </c>
      <c r="I45">
        <v>127.52152584105301</v>
      </c>
      <c r="J45">
        <v>75.877613267922499</v>
      </c>
      <c r="K45">
        <v>66.794113382258502</v>
      </c>
      <c r="L45">
        <v>5.6291196431655797</v>
      </c>
      <c r="M45">
        <v>-3.2530746813308999</v>
      </c>
      <c r="N45">
        <v>6755.0251435723103</v>
      </c>
      <c r="O45">
        <v>90.407567446420401</v>
      </c>
      <c r="P45">
        <v>51.558285230859603</v>
      </c>
      <c r="Q45">
        <v>74.776083691613906</v>
      </c>
      <c r="R45">
        <v>38.981229928054702</v>
      </c>
      <c r="S45">
        <v>0.32900000000000001</v>
      </c>
      <c r="T45">
        <v>65.345500000000001</v>
      </c>
      <c r="U45">
        <v>67.33775</v>
      </c>
      <c r="V45">
        <v>136.166666666666</v>
      </c>
      <c r="W45">
        <v>142.11666666666599</v>
      </c>
      <c r="X45" t="s">
        <v>79</v>
      </c>
      <c r="Y45">
        <v>65.777249999999995</v>
      </c>
      <c r="Z45">
        <v>63.825000000000003</v>
      </c>
      <c r="AA45">
        <v>18.739166666666598</v>
      </c>
      <c r="AB45">
        <v>21.502500000000001</v>
      </c>
      <c r="AC45" t="s">
        <v>79</v>
      </c>
      <c r="AD45">
        <v>100.315</v>
      </c>
      <c r="AE45">
        <v>124.574975861645</v>
      </c>
      <c r="AF45">
        <v>6.85</v>
      </c>
      <c r="AG45">
        <v>126.352416666666</v>
      </c>
      <c r="AH45">
        <v>66.179346002825</v>
      </c>
      <c r="AI45">
        <v>117.712583333333</v>
      </c>
      <c r="AJ45">
        <v>108.433833333333</v>
      </c>
      <c r="AK45">
        <v>62.33775</v>
      </c>
      <c r="AL45">
        <v>85.924999999999997</v>
      </c>
      <c r="AM45">
        <v>190.924833333333</v>
      </c>
      <c r="AN45">
        <v>92.113391860030006</v>
      </c>
      <c r="AO45">
        <v>7.8583333333333298</v>
      </c>
      <c r="AP45">
        <v>5.375</v>
      </c>
      <c r="AQ45">
        <v>5.6875</v>
      </c>
      <c r="AR45">
        <v>5084.9250000000002</v>
      </c>
      <c r="AS45">
        <v>3450.5</v>
      </c>
      <c r="AT45">
        <v>2814.4749999999999</v>
      </c>
      <c r="AU45">
        <v>1396.45</v>
      </c>
      <c r="AV45">
        <v>26.8</v>
      </c>
      <c r="AW45">
        <v>327.375</v>
      </c>
      <c r="AX45">
        <v>38.575000000000003</v>
      </c>
      <c r="AY45">
        <v>823.52499999999998</v>
      </c>
      <c r="AZ45">
        <v>180.17500000000001</v>
      </c>
      <c r="BA45">
        <v>452.6</v>
      </c>
      <c r="BB45">
        <v>376.125</v>
      </c>
      <c r="BC45">
        <v>3943.45</v>
      </c>
      <c r="BD45">
        <v>944.34349999999995</v>
      </c>
      <c r="BE45">
        <v>723.58425</v>
      </c>
      <c r="BF45">
        <v>221.15375</v>
      </c>
      <c r="BG45">
        <v>-0.39424999999999799</v>
      </c>
      <c r="BH45">
        <v>1298.95075</v>
      </c>
      <c r="BI45">
        <v>582.93624999999997</v>
      </c>
      <c r="BJ45">
        <v>716.0145</v>
      </c>
      <c r="BK45">
        <v>-28.625</v>
      </c>
      <c r="BL45">
        <v>594.92499999999995</v>
      </c>
      <c r="BM45">
        <v>623.54999999999995</v>
      </c>
      <c r="BN45">
        <v>7.9</v>
      </c>
      <c r="BO45">
        <v>6034.7749999999996</v>
      </c>
      <c r="BP45">
        <v>1142.1105</v>
      </c>
      <c r="BQ45">
        <v>767.58974999999998</v>
      </c>
      <c r="BR45">
        <v>387.84924999999998</v>
      </c>
      <c r="BS45">
        <v>-2.3045</v>
      </c>
      <c r="BT45">
        <v>2404.9974999999999</v>
      </c>
      <c r="BU45">
        <v>982.75424999999996</v>
      </c>
      <c r="BV45">
        <v>1405.1824999999999</v>
      </c>
      <c r="BW45">
        <v>-58.375</v>
      </c>
      <c r="BX45">
        <v>737.65</v>
      </c>
      <c r="BY45">
        <v>796.02499999999998</v>
      </c>
    </row>
    <row r="46" spans="1:77">
      <c r="A46">
        <v>1992</v>
      </c>
      <c r="B46">
        <v>6520.3249999999998</v>
      </c>
      <c r="C46">
        <v>6551.4</v>
      </c>
      <c r="D46">
        <v>6669.3512494024999</v>
      </c>
      <c r="E46">
        <v>9691.0750000000007</v>
      </c>
      <c r="F46">
        <v>9739.85</v>
      </c>
      <c r="G46">
        <v>9912.8641230292396</v>
      </c>
      <c r="H46">
        <v>6721.2</v>
      </c>
      <c r="I46">
        <v>128.997800249628</v>
      </c>
      <c r="J46">
        <v>76.844293442073905</v>
      </c>
      <c r="K46">
        <v>66.896768322833196</v>
      </c>
      <c r="L46">
        <v>5.5613076335678002</v>
      </c>
      <c r="M46">
        <v>-2.2404775099598702</v>
      </c>
      <c r="N46">
        <v>6936.5471852119699</v>
      </c>
      <c r="O46">
        <v>91.650068392539197</v>
      </c>
      <c r="P46">
        <v>52.672536861594097</v>
      </c>
      <c r="Q46">
        <v>75.565446607605594</v>
      </c>
      <c r="R46">
        <v>39.486012850898199</v>
      </c>
      <c r="S46">
        <v>0.32900000000000001</v>
      </c>
      <c r="T46">
        <v>67.087249999999997</v>
      </c>
      <c r="U46">
        <v>69.384249999999994</v>
      </c>
      <c r="V46">
        <v>140.308333333333</v>
      </c>
      <c r="W46">
        <v>147.31666666666601</v>
      </c>
      <c r="X46" t="s">
        <v>79</v>
      </c>
      <c r="Y46">
        <v>67.277749999999997</v>
      </c>
      <c r="Z46">
        <v>65.674999999999997</v>
      </c>
      <c r="AA46">
        <v>18.114999999999998</v>
      </c>
      <c r="AB46">
        <v>20.563333333333301</v>
      </c>
      <c r="AC46" t="s">
        <v>79</v>
      </c>
      <c r="AD46">
        <v>102.7975</v>
      </c>
      <c r="AE46">
        <v>129.29478936420199</v>
      </c>
      <c r="AF46">
        <v>7.49166666666666</v>
      </c>
      <c r="AG46">
        <v>128.099083333333</v>
      </c>
      <c r="AH46">
        <v>66.439632033824296</v>
      </c>
      <c r="AI46">
        <v>118.487916666666</v>
      </c>
      <c r="AJ46">
        <v>108.79266666666599</v>
      </c>
      <c r="AK46">
        <v>65.124250000000004</v>
      </c>
      <c r="AL46">
        <v>85.584500000000006</v>
      </c>
      <c r="AM46">
        <v>192.80533333333301</v>
      </c>
      <c r="AN46">
        <v>93.2098484474581</v>
      </c>
      <c r="AO46">
        <v>7.01</v>
      </c>
      <c r="AP46">
        <v>3.43166666666666</v>
      </c>
      <c r="AQ46">
        <v>3.5216666666666598</v>
      </c>
      <c r="AR46">
        <v>5420.875</v>
      </c>
      <c r="AS46">
        <v>3668.25</v>
      </c>
      <c r="AT46">
        <v>2965.5749999999998</v>
      </c>
      <c r="AU46">
        <v>1459.55</v>
      </c>
      <c r="AV46">
        <v>34.774999999999999</v>
      </c>
      <c r="AW46">
        <v>365.375</v>
      </c>
      <c r="AX46">
        <v>60.575000000000003</v>
      </c>
      <c r="AY46">
        <v>809.77499999999998</v>
      </c>
      <c r="AZ46">
        <v>189.05</v>
      </c>
      <c r="BA46">
        <v>477.17500000000001</v>
      </c>
      <c r="BB46">
        <v>404.07499999999999</v>
      </c>
      <c r="BC46">
        <v>4197.5749999999998</v>
      </c>
      <c r="BD46">
        <v>1013.00625</v>
      </c>
      <c r="BE46">
        <v>741.93700000000001</v>
      </c>
      <c r="BF46">
        <v>254.74125000000001</v>
      </c>
      <c r="BG46">
        <v>16.327750000000002</v>
      </c>
      <c r="BH46">
        <v>1344.5</v>
      </c>
      <c r="BI46">
        <v>588.45325000000003</v>
      </c>
      <c r="BJ46">
        <v>756.04700000000003</v>
      </c>
      <c r="BK46">
        <v>-34.725000000000001</v>
      </c>
      <c r="BL46">
        <v>633.07500000000005</v>
      </c>
      <c r="BM46">
        <v>667.8</v>
      </c>
      <c r="BN46">
        <v>-45.575000000000003</v>
      </c>
      <c r="BO46">
        <v>6256.85</v>
      </c>
      <c r="BP46">
        <v>1225.3305</v>
      </c>
      <c r="BQ46">
        <v>789.63324999999998</v>
      </c>
      <c r="BR46">
        <v>441.31524999999999</v>
      </c>
      <c r="BS46">
        <v>22.832999999999998</v>
      </c>
      <c r="BT46">
        <v>2416.1322500000001</v>
      </c>
      <c r="BU46">
        <v>967.33924999999999</v>
      </c>
      <c r="BV46">
        <v>1434.8389999999999</v>
      </c>
      <c r="BW46">
        <v>-63.1</v>
      </c>
      <c r="BX46">
        <v>788.75</v>
      </c>
      <c r="BY46">
        <v>851.85</v>
      </c>
    </row>
    <row r="47" spans="1:77">
      <c r="A47">
        <v>1993</v>
      </c>
      <c r="B47">
        <v>6858.55</v>
      </c>
      <c r="C47">
        <v>6889.75</v>
      </c>
      <c r="D47">
        <v>7002.7920453116203</v>
      </c>
      <c r="E47">
        <v>9957.7749999999996</v>
      </c>
      <c r="F47">
        <v>10006</v>
      </c>
      <c r="G47">
        <v>10167.2875233092</v>
      </c>
      <c r="H47">
        <v>6928.5249999999996</v>
      </c>
      <c r="I47">
        <v>130.54020187939801</v>
      </c>
      <c r="J47">
        <v>77.885259395866797</v>
      </c>
      <c r="K47">
        <v>66.991825610686902</v>
      </c>
      <c r="L47">
        <v>5.50114137508392</v>
      </c>
      <c r="M47">
        <v>-2.06165341856325</v>
      </c>
      <c r="N47">
        <v>7133.5757578508201</v>
      </c>
      <c r="O47">
        <v>92.940022809753501</v>
      </c>
      <c r="P47">
        <v>54.061004954770297</v>
      </c>
      <c r="Q47">
        <v>76.362318876322405</v>
      </c>
      <c r="R47">
        <v>40.043927839333698</v>
      </c>
      <c r="S47">
        <v>0.32900000000000001</v>
      </c>
      <c r="T47">
        <v>68.758499999999998</v>
      </c>
      <c r="U47">
        <v>71.268500000000003</v>
      </c>
      <c r="V47">
        <v>144.47499999999999</v>
      </c>
      <c r="W47">
        <v>152.19999999999999</v>
      </c>
      <c r="X47" t="s">
        <v>79</v>
      </c>
      <c r="Y47">
        <v>68.874250000000004</v>
      </c>
      <c r="Z47">
        <v>67.575000000000003</v>
      </c>
      <c r="AA47">
        <v>16.170000000000002</v>
      </c>
      <c r="AB47">
        <v>18.4508333333333</v>
      </c>
      <c r="AC47" t="s">
        <v>79</v>
      </c>
      <c r="AD47">
        <v>105.2625</v>
      </c>
      <c r="AE47">
        <v>142.147300595339</v>
      </c>
      <c r="AF47">
        <v>6.9083333333333297</v>
      </c>
      <c r="AG47">
        <v>129.18533333333301</v>
      </c>
      <c r="AH47">
        <v>66.303993864703898</v>
      </c>
      <c r="AI47">
        <v>120.258666666666</v>
      </c>
      <c r="AJ47">
        <v>110.93458333333299</v>
      </c>
      <c r="AK47">
        <v>65.198499999999996</v>
      </c>
      <c r="AL47">
        <v>88.126249999999999</v>
      </c>
      <c r="AM47">
        <v>194.83758333333299</v>
      </c>
      <c r="AN47">
        <v>94.499755031671796</v>
      </c>
      <c r="AO47">
        <v>5.8733333333333304</v>
      </c>
      <c r="AP47">
        <v>2.9975000000000001</v>
      </c>
      <c r="AQ47">
        <v>3.0225</v>
      </c>
      <c r="AR47">
        <v>5657.95</v>
      </c>
      <c r="AS47">
        <v>3817.3</v>
      </c>
      <c r="AT47">
        <v>3079.35</v>
      </c>
      <c r="AU47">
        <v>1525.05</v>
      </c>
      <c r="AV47">
        <v>31.35</v>
      </c>
      <c r="AW47">
        <v>396.625</v>
      </c>
      <c r="AX47">
        <v>90.075000000000003</v>
      </c>
      <c r="AY47">
        <v>802.27499999999998</v>
      </c>
      <c r="AZ47">
        <v>204.72499999999999</v>
      </c>
      <c r="BA47">
        <v>524.57500000000005</v>
      </c>
      <c r="BB47">
        <v>447.65</v>
      </c>
      <c r="BC47">
        <v>4452</v>
      </c>
      <c r="BD47">
        <v>1106.8254999999999</v>
      </c>
      <c r="BE47">
        <v>799.20399999999995</v>
      </c>
      <c r="BF47">
        <v>286.80849999999998</v>
      </c>
      <c r="BG47">
        <v>20.813499999999902</v>
      </c>
      <c r="BH47">
        <v>1364.9222500000001</v>
      </c>
      <c r="BI47">
        <v>580.16899999999998</v>
      </c>
      <c r="BJ47">
        <v>784.75324999999998</v>
      </c>
      <c r="BK47">
        <v>-65.174999999999997</v>
      </c>
      <c r="BL47">
        <v>654.79999999999995</v>
      </c>
      <c r="BM47">
        <v>719.97500000000002</v>
      </c>
      <c r="BN47">
        <v>-79.375</v>
      </c>
      <c r="BO47">
        <v>6474.8249999999998</v>
      </c>
      <c r="BP47">
        <v>1323.3019999999999</v>
      </c>
      <c r="BQ47">
        <v>848.76175000000001</v>
      </c>
      <c r="BR47">
        <v>477.42950000000002</v>
      </c>
      <c r="BS47">
        <v>28.26275</v>
      </c>
      <c r="BT47">
        <v>2396.3474999999999</v>
      </c>
      <c r="BU47">
        <v>933.36225000000002</v>
      </c>
      <c r="BV47">
        <v>1453.12075</v>
      </c>
      <c r="BW47">
        <v>-110.97499999999999</v>
      </c>
      <c r="BX47">
        <v>814.52499999999998</v>
      </c>
      <c r="BY47">
        <v>925.5</v>
      </c>
    </row>
    <row r="48" spans="1:77">
      <c r="A48">
        <v>1994</v>
      </c>
      <c r="B48">
        <v>7287.25</v>
      </c>
      <c r="C48">
        <v>7310.2250000000004</v>
      </c>
      <c r="D48">
        <v>7338.2196500748996</v>
      </c>
      <c r="E48">
        <v>10358.924999999999</v>
      </c>
      <c r="F48">
        <v>10395.049999999999</v>
      </c>
      <c r="G48">
        <v>10431.613186700501</v>
      </c>
      <c r="H48">
        <v>7247.375</v>
      </c>
      <c r="I48">
        <v>131.918233735489</v>
      </c>
      <c r="J48">
        <v>79.075414609602007</v>
      </c>
      <c r="K48">
        <v>67.040550293225706</v>
      </c>
      <c r="L48">
        <v>5.4490781405029196</v>
      </c>
      <c r="M48">
        <v>-0.69950018859279905</v>
      </c>
      <c r="N48">
        <v>7340.5866592098901</v>
      </c>
      <c r="O48">
        <v>94.111607391927905</v>
      </c>
      <c r="P48">
        <v>55.743990023990101</v>
      </c>
      <c r="Q48">
        <v>77.167594528346697</v>
      </c>
      <c r="R48">
        <v>40.693022136654797</v>
      </c>
      <c r="S48">
        <v>0.32900000000000001</v>
      </c>
      <c r="T48">
        <v>70.192999999999998</v>
      </c>
      <c r="U48">
        <v>72.863500000000002</v>
      </c>
      <c r="V48">
        <v>148.22499999999999</v>
      </c>
      <c r="W48">
        <v>156.5</v>
      </c>
      <c r="X48" t="s">
        <v>79</v>
      </c>
      <c r="Y48">
        <v>70.341999999999999</v>
      </c>
      <c r="Z48">
        <v>69.5</v>
      </c>
      <c r="AA48">
        <v>15.410833333333301</v>
      </c>
      <c r="AB48">
        <v>17.191666666666599</v>
      </c>
      <c r="AC48">
        <v>1.88916666666666</v>
      </c>
      <c r="AD48">
        <v>108.765</v>
      </c>
      <c r="AE48">
        <v>154.11706629625999</v>
      </c>
      <c r="AF48">
        <v>6.1</v>
      </c>
      <c r="AG48">
        <v>131.046666666666</v>
      </c>
      <c r="AH48">
        <v>66.583672951576503</v>
      </c>
      <c r="AI48">
        <v>123.071166666666</v>
      </c>
      <c r="AJ48">
        <v>114.385583333333</v>
      </c>
      <c r="AK48">
        <v>65.648250000000004</v>
      </c>
      <c r="AL48">
        <v>91.5505</v>
      </c>
      <c r="AM48">
        <v>196.81450000000001</v>
      </c>
      <c r="AN48">
        <v>95.444690708885005</v>
      </c>
      <c r="AO48">
        <v>7.08</v>
      </c>
      <c r="AP48">
        <v>4.2466666666666599</v>
      </c>
      <c r="AQ48">
        <v>4.20166666666666</v>
      </c>
      <c r="AR48">
        <v>5947.1</v>
      </c>
      <c r="AS48">
        <v>4006.2</v>
      </c>
      <c r="AT48">
        <v>3236.5749999999998</v>
      </c>
      <c r="AU48">
        <v>1620.125</v>
      </c>
      <c r="AV48">
        <v>34.674999999999997</v>
      </c>
      <c r="AW48">
        <v>421.97500000000002</v>
      </c>
      <c r="AX48">
        <v>113.675</v>
      </c>
      <c r="AY48">
        <v>814.625</v>
      </c>
      <c r="AZ48">
        <v>235.17500000000001</v>
      </c>
      <c r="BA48">
        <v>624.75</v>
      </c>
      <c r="BB48">
        <v>546.82500000000005</v>
      </c>
      <c r="BC48">
        <v>4720.9750000000004</v>
      </c>
      <c r="BD48">
        <v>1256.4845</v>
      </c>
      <c r="BE48">
        <v>868.85275000000001</v>
      </c>
      <c r="BF48">
        <v>323.84724999999997</v>
      </c>
      <c r="BG48">
        <v>63.784500000000001</v>
      </c>
      <c r="BH48">
        <v>1402.2742499999999</v>
      </c>
      <c r="BI48">
        <v>574.68375000000003</v>
      </c>
      <c r="BJ48">
        <v>827.59074999999996</v>
      </c>
      <c r="BK48">
        <v>-92.5</v>
      </c>
      <c r="BL48">
        <v>720.92499999999995</v>
      </c>
      <c r="BM48">
        <v>813.45</v>
      </c>
      <c r="BN48">
        <v>-115.6</v>
      </c>
      <c r="BO48">
        <v>6725.6750000000002</v>
      </c>
      <c r="BP48">
        <v>1479.8115</v>
      </c>
      <c r="BQ48">
        <v>915.50575000000003</v>
      </c>
      <c r="BR48">
        <v>520.26250000000005</v>
      </c>
      <c r="BS48">
        <v>88.494249999999994</v>
      </c>
      <c r="BT48">
        <v>2398.34825</v>
      </c>
      <c r="BU48">
        <v>899.77425000000005</v>
      </c>
      <c r="BV48">
        <v>1493.9290000000001</v>
      </c>
      <c r="BW48">
        <v>-149.35</v>
      </c>
      <c r="BX48">
        <v>886.5</v>
      </c>
      <c r="BY48">
        <v>1035.8499999999999</v>
      </c>
    </row>
    <row r="49" spans="1:77">
      <c r="A49">
        <v>1995</v>
      </c>
      <c r="B49">
        <v>7639.75</v>
      </c>
      <c r="C49">
        <v>7667.7</v>
      </c>
      <c r="D49">
        <v>7685.6489149860799</v>
      </c>
      <c r="E49">
        <v>10636.975</v>
      </c>
      <c r="F49">
        <v>10678.35</v>
      </c>
      <c r="G49">
        <v>10700.8743302397</v>
      </c>
      <c r="H49">
        <v>7496.35</v>
      </c>
      <c r="I49">
        <v>133.07128667143499</v>
      </c>
      <c r="J49">
        <v>80.413690419916705</v>
      </c>
      <c r="K49">
        <v>67.024253289824401</v>
      </c>
      <c r="L49">
        <v>5.4044411211700396</v>
      </c>
      <c r="M49">
        <v>-0.597057354804858</v>
      </c>
      <c r="N49">
        <v>7555.6233119818498</v>
      </c>
      <c r="O49">
        <v>95.121325161580401</v>
      </c>
      <c r="P49">
        <v>57.741492433331601</v>
      </c>
      <c r="Q49">
        <v>77.981362181207004</v>
      </c>
      <c r="R49">
        <v>41.4404840255268</v>
      </c>
      <c r="S49">
        <v>0.32900000000000001</v>
      </c>
      <c r="T49">
        <v>71.671250000000001</v>
      </c>
      <c r="U49">
        <v>74.451250000000002</v>
      </c>
      <c r="V49">
        <v>152.38333333333301</v>
      </c>
      <c r="W49">
        <v>161.22499999999999</v>
      </c>
      <c r="X49" t="s">
        <v>79</v>
      </c>
      <c r="Y49">
        <v>71.819000000000003</v>
      </c>
      <c r="Z49">
        <v>71.55</v>
      </c>
      <c r="AA49">
        <v>17.146666666666601</v>
      </c>
      <c r="AB49">
        <v>18.439166666666601</v>
      </c>
      <c r="AC49">
        <v>1.7250000000000001</v>
      </c>
      <c r="AD49">
        <v>111.55</v>
      </c>
      <c r="AE49">
        <v>158.74179070505599</v>
      </c>
      <c r="AF49">
        <v>5.5916666666666597</v>
      </c>
      <c r="AG49">
        <v>132.31516666666599</v>
      </c>
      <c r="AH49">
        <v>66.629507237907404</v>
      </c>
      <c r="AI49">
        <v>124.90825</v>
      </c>
      <c r="AJ49">
        <v>117.41008333333301</v>
      </c>
      <c r="AK49">
        <v>66.359499999999997</v>
      </c>
      <c r="AL49">
        <v>93.680250000000001</v>
      </c>
      <c r="AM49">
        <v>198.58408333333301</v>
      </c>
      <c r="AN49">
        <v>96.698155472888899</v>
      </c>
      <c r="AO49">
        <v>6.58</v>
      </c>
      <c r="AP49">
        <v>5.49</v>
      </c>
      <c r="AQ49">
        <v>5.8366666666666598</v>
      </c>
      <c r="AR49">
        <v>6291.375</v>
      </c>
      <c r="AS49">
        <v>4198.0749999999998</v>
      </c>
      <c r="AT49">
        <v>3418.0250000000001</v>
      </c>
      <c r="AU49">
        <v>1742.7</v>
      </c>
      <c r="AV49">
        <v>22.05</v>
      </c>
      <c r="AW49">
        <v>459.17500000000001</v>
      </c>
      <c r="AX49">
        <v>124.9</v>
      </c>
      <c r="AY49">
        <v>878.6</v>
      </c>
      <c r="AZ49">
        <v>257.97500000000002</v>
      </c>
      <c r="BA49">
        <v>706.22500000000002</v>
      </c>
      <c r="BB49">
        <v>613.27499999999998</v>
      </c>
      <c r="BC49">
        <v>4962.6000000000004</v>
      </c>
      <c r="BD49">
        <v>1317.4892500000001</v>
      </c>
      <c r="BE49">
        <v>962.24699999999996</v>
      </c>
      <c r="BF49">
        <v>324.06900000000002</v>
      </c>
      <c r="BG49">
        <v>31.173749999999998</v>
      </c>
      <c r="BH49">
        <v>1449.4304999999999</v>
      </c>
      <c r="BI49">
        <v>576.68200000000002</v>
      </c>
      <c r="BJ49">
        <v>872.74850000000004</v>
      </c>
      <c r="BK49">
        <v>-89.75</v>
      </c>
      <c r="BL49">
        <v>812.82500000000005</v>
      </c>
      <c r="BM49">
        <v>902.55</v>
      </c>
      <c r="BN49">
        <v>-105.875</v>
      </c>
      <c r="BO49">
        <v>6924.1</v>
      </c>
      <c r="BP49">
        <v>1527.2895000000001</v>
      </c>
      <c r="BQ49">
        <v>1003.9225</v>
      </c>
      <c r="BR49">
        <v>502.64524999999998</v>
      </c>
      <c r="BS49">
        <v>40.568249999999999</v>
      </c>
      <c r="BT49">
        <v>2410.56675</v>
      </c>
      <c r="BU49">
        <v>875.79750000000001</v>
      </c>
      <c r="BV49">
        <v>1534.548</v>
      </c>
      <c r="BW49">
        <v>-141.17500000000001</v>
      </c>
      <c r="BX49">
        <v>977.57500000000005</v>
      </c>
      <c r="BY49">
        <v>1118.75</v>
      </c>
    </row>
    <row r="50" spans="1:77">
      <c r="A50">
        <v>1996</v>
      </c>
      <c r="B50">
        <v>8073.125</v>
      </c>
      <c r="C50">
        <v>8103.9750000000004</v>
      </c>
      <c r="D50">
        <v>8051.7027945535701</v>
      </c>
      <c r="E50">
        <v>11038.25</v>
      </c>
      <c r="F50">
        <v>11082.6</v>
      </c>
      <c r="G50">
        <v>11009.159818263401</v>
      </c>
      <c r="H50">
        <v>7833.7</v>
      </c>
      <c r="I50">
        <v>134.440766795082</v>
      </c>
      <c r="J50">
        <v>81.886978827689802</v>
      </c>
      <c r="K50">
        <v>66.968818406651593</v>
      </c>
      <c r="L50">
        <v>5.3650628831329303</v>
      </c>
      <c r="M50">
        <v>0.260694930581092</v>
      </c>
      <c r="N50">
        <v>7804.4604143012302</v>
      </c>
      <c r="O50">
        <v>96.286497893993797</v>
      </c>
      <c r="P50">
        <v>60.067221029323697</v>
      </c>
      <c r="Q50">
        <v>78.891992810924705</v>
      </c>
      <c r="R50">
        <v>42.286871980709897</v>
      </c>
      <c r="S50">
        <v>0.32900000000000001</v>
      </c>
      <c r="T50">
        <v>73.203749999999999</v>
      </c>
      <c r="U50">
        <v>75.863</v>
      </c>
      <c r="V50">
        <v>156.85833333333301</v>
      </c>
      <c r="W50">
        <v>165.558333333333</v>
      </c>
      <c r="X50" t="s">
        <v>79</v>
      </c>
      <c r="Y50">
        <v>73.132249999999999</v>
      </c>
      <c r="Z50">
        <v>73.924999999999997</v>
      </c>
      <c r="AA50">
        <v>20.599166666666601</v>
      </c>
      <c r="AB50">
        <v>22.113333333333301</v>
      </c>
      <c r="AC50">
        <v>2.7533333333333299</v>
      </c>
      <c r="AD50">
        <v>114.78749999999999</v>
      </c>
      <c r="AE50">
        <v>166.49637540276601</v>
      </c>
      <c r="AF50">
        <v>5.4083333333333297</v>
      </c>
      <c r="AG50">
        <v>133.95124999999999</v>
      </c>
      <c r="AH50">
        <v>66.777869611746098</v>
      </c>
      <c r="AI50">
        <v>126.720166666666</v>
      </c>
      <c r="AJ50">
        <v>119.81933333333301</v>
      </c>
      <c r="AK50">
        <v>67.749499999999998</v>
      </c>
      <c r="AL50">
        <v>95.884</v>
      </c>
      <c r="AM50">
        <v>200.590583333333</v>
      </c>
      <c r="AN50">
        <v>97.664333115404602</v>
      </c>
      <c r="AO50">
        <v>6.4383333333333299</v>
      </c>
      <c r="AP50">
        <v>5.0058333333333298</v>
      </c>
      <c r="AQ50">
        <v>5.2983333333333302</v>
      </c>
      <c r="AR50">
        <v>6678.55</v>
      </c>
      <c r="AS50">
        <v>4416.9250000000002</v>
      </c>
      <c r="AT50">
        <v>3616.4749999999999</v>
      </c>
      <c r="AU50">
        <v>1887.45</v>
      </c>
      <c r="AV50">
        <v>37.325000000000003</v>
      </c>
      <c r="AW50">
        <v>506.45</v>
      </c>
      <c r="AX50">
        <v>142.52500000000001</v>
      </c>
      <c r="AY50">
        <v>898.97500000000002</v>
      </c>
      <c r="AZ50">
        <v>302.17500000000001</v>
      </c>
      <c r="BA50">
        <v>789.5</v>
      </c>
      <c r="BB50">
        <v>687.52499999999998</v>
      </c>
      <c r="BC50">
        <v>5244.6</v>
      </c>
      <c r="BD50">
        <v>1432.05475</v>
      </c>
      <c r="BE50">
        <v>1043.19425</v>
      </c>
      <c r="BF50">
        <v>358.06124999999997</v>
      </c>
      <c r="BG50">
        <v>30.799250000000001</v>
      </c>
      <c r="BH50">
        <v>1492.848</v>
      </c>
      <c r="BI50">
        <v>579.15975000000003</v>
      </c>
      <c r="BJ50">
        <v>913.68849999999998</v>
      </c>
      <c r="BK50">
        <v>-96.375</v>
      </c>
      <c r="BL50">
        <v>867.57500000000005</v>
      </c>
      <c r="BM50">
        <v>963.97500000000002</v>
      </c>
      <c r="BN50">
        <v>-115</v>
      </c>
      <c r="BO50">
        <v>7164.375</v>
      </c>
      <c r="BP50">
        <v>1660.79925</v>
      </c>
      <c r="BQ50">
        <v>1095.0137500000001</v>
      </c>
      <c r="BR50">
        <v>543.70375000000001</v>
      </c>
      <c r="BS50">
        <v>39.71575</v>
      </c>
      <c r="BT50">
        <v>2432.9005000000002</v>
      </c>
      <c r="BU50">
        <v>865.11824999999999</v>
      </c>
      <c r="BV50">
        <v>1570.4549999999999</v>
      </c>
      <c r="BW50">
        <v>-158.52500000000001</v>
      </c>
      <c r="BX50">
        <v>1057.5250000000001</v>
      </c>
      <c r="BY50">
        <v>1216.05</v>
      </c>
    </row>
    <row r="51" spans="1:77">
      <c r="A51">
        <v>1997</v>
      </c>
      <c r="B51">
        <v>8577.5499999999993</v>
      </c>
      <c r="C51">
        <v>8600.85</v>
      </c>
      <c r="D51">
        <v>8481.10459083981</v>
      </c>
      <c r="E51">
        <v>11529.15</v>
      </c>
      <c r="F51">
        <v>11562.75</v>
      </c>
      <c r="G51">
        <v>11399.667699763</v>
      </c>
      <c r="H51">
        <v>8237.4750000000004</v>
      </c>
      <c r="I51">
        <v>135.98736706318601</v>
      </c>
      <c r="J51">
        <v>83.827177185773095</v>
      </c>
      <c r="K51">
        <v>66.923427397342707</v>
      </c>
      <c r="L51">
        <v>5.3277189803924498</v>
      </c>
      <c r="M51">
        <v>1.1319964816532699</v>
      </c>
      <c r="N51">
        <v>8127.8288435120403</v>
      </c>
      <c r="O51">
        <v>97.582902474452197</v>
      </c>
      <c r="P51">
        <v>62.863190369883696</v>
      </c>
      <c r="Q51">
        <v>80.258870993210493</v>
      </c>
      <c r="R51">
        <v>43.453772475557301</v>
      </c>
      <c r="S51">
        <v>0.32900000000000001</v>
      </c>
      <c r="T51">
        <v>74.477999999999994</v>
      </c>
      <c r="U51">
        <v>77.201250000000002</v>
      </c>
      <c r="V51">
        <v>160.52500000000001</v>
      </c>
      <c r="W51">
        <v>169.50833333333301</v>
      </c>
      <c r="X51" t="s">
        <v>79</v>
      </c>
      <c r="Y51">
        <v>74.399249999999995</v>
      </c>
      <c r="Z51">
        <v>76.525000000000006</v>
      </c>
      <c r="AA51">
        <v>18.5541666666666</v>
      </c>
      <c r="AB51">
        <v>20.61</v>
      </c>
      <c r="AC51">
        <v>2.4858333333333298</v>
      </c>
      <c r="AD51">
        <v>118.02500000000001</v>
      </c>
      <c r="AE51">
        <v>176.88539890614399</v>
      </c>
      <c r="AF51">
        <v>4.9416666666666602</v>
      </c>
      <c r="AG51">
        <v>136.30099999999999</v>
      </c>
      <c r="AH51">
        <v>67.099151683878006</v>
      </c>
      <c r="AI51">
        <v>129.57233333333301</v>
      </c>
      <c r="AJ51">
        <v>122.93025</v>
      </c>
      <c r="AK51">
        <v>69.054249999999996</v>
      </c>
      <c r="AL51">
        <v>98.920500000000004</v>
      </c>
      <c r="AM51">
        <v>203.13325</v>
      </c>
      <c r="AN51">
        <v>98.8392784077095</v>
      </c>
      <c r="AO51">
        <v>6.3525</v>
      </c>
      <c r="AP51">
        <v>5.0608333333333304</v>
      </c>
      <c r="AQ51">
        <v>5.46</v>
      </c>
      <c r="AR51">
        <v>7092.5</v>
      </c>
      <c r="AS51">
        <v>4708.8249999999998</v>
      </c>
      <c r="AT51">
        <v>3876.85</v>
      </c>
      <c r="AU51">
        <v>2016</v>
      </c>
      <c r="AV51">
        <v>32.375</v>
      </c>
      <c r="AW51">
        <v>551.57500000000005</v>
      </c>
      <c r="AX51">
        <v>147.07499999999999</v>
      </c>
      <c r="AY51">
        <v>947.07500000000005</v>
      </c>
      <c r="AZ51">
        <v>337.9</v>
      </c>
      <c r="BA51">
        <v>869.7</v>
      </c>
      <c r="BB51">
        <v>762.15</v>
      </c>
      <c r="BC51">
        <v>5536.8</v>
      </c>
      <c r="BD51">
        <v>1595.6005</v>
      </c>
      <c r="BE51">
        <v>1149.08825</v>
      </c>
      <c r="BF51">
        <v>375.58550000000002</v>
      </c>
      <c r="BG51">
        <v>70.926500000000004</v>
      </c>
      <c r="BH51">
        <v>1547.133</v>
      </c>
      <c r="BI51">
        <v>583.28925000000004</v>
      </c>
      <c r="BJ51">
        <v>963.84424999999999</v>
      </c>
      <c r="BK51">
        <v>-101.95</v>
      </c>
      <c r="BL51">
        <v>953.82500000000005</v>
      </c>
      <c r="BM51">
        <v>1055.7750000000001</v>
      </c>
      <c r="BN51">
        <v>-130.125</v>
      </c>
      <c r="BO51">
        <v>7434.15</v>
      </c>
      <c r="BP51">
        <v>1850.2094999999999</v>
      </c>
      <c r="BQ51">
        <v>1212.952</v>
      </c>
      <c r="BR51">
        <v>556.88350000000003</v>
      </c>
      <c r="BS51">
        <v>95.421750000000003</v>
      </c>
      <c r="BT51">
        <v>2472.7984999999999</v>
      </c>
      <c r="BU51">
        <v>858.01750000000004</v>
      </c>
      <c r="BV51">
        <v>1620.6215</v>
      </c>
      <c r="BW51">
        <v>-196.32499999999999</v>
      </c>
      <c r="BX51">
        <v>1183.5</v>
      </c>
      <c r="BY51">
        <v>1379.825</v>
      </c>
    </row>
    <row r="52" spans="1:77">
      <c r="A52">
        <v>1998</v>
      </c>
      <c r="B52">
        <v>9062.8250000000007</v>
      </c>
      <c r="C52">
        <v>9080.2250000000004</v>
      </c>
      <c r="D52">
        <v>8906.0646936023495</v>
      </c>
      <c r="E52">
        <v>12045.825000000001</v>
      </c>
      <c r="F52">
        <v>12070.8</v>
      </c>
      <c r="G52">
        <v>11837.598825908201</v>
      </c>
      <c r="H52">
        <v>8700.2250000000004</v>
      </c>
      <c r="I52">
        <v>137.22615231125499</v>
      </c>
      <c r="J52">
        <v>86.261455318272695</v>
      </c>
      <c r="K52">
        <v>66.889916855143994</v>
      </c>
      <c r="L52">
        <v>5.2897800000000004</v>
      </c>
      <c r="M52">
        <v>1.7556162500016399</v>
      </c>
      <c r="N52">
        <v>8500.1252976686501</v>
      </c>
      <c r="O52">
        <v>98.665541300102106</v>
      </c>
      <c r="P52">
        <v>66.1330548834176</v>
      </c>
      <c r="Q52">
        <v>81.967344985750202</v>
      </c>
      <c r="R52">
        <v>44.9453524885284</v>
      </c>
      <c r="S52">
        <v>0.32900000000000001</v>
      </c>
      <c r="T52">
        <v>75.070499999999996</v>
      </c>
      <c r="U52">
        <v>78.183250000000001</v>
      </c>
      <c r="V52">
        <v>163.00833333333301</v>
      </c>
      <c r="W52">
        <v>173.38333333333301</v>
      </c>
      <c r="X52" t="s">
        <v>79</v>
      </c>
      <c r="Y52">
        <v>75.219499999999996</v>
      </c>
      <c r="Z52">
        <v>79.625</v>
      </c>
      <c r="AA52">
        <v>12.0975</v>
      </c>
      <c r="AB52">
        <v>14.4466666666666</v>
      </c>
      <c r="AC52">
        <v>2.09</v>
      </c>
      <c r="AD52">
        <v>123.7075</v>
      </c>
      <c r="AE52">
        <v>190.21299041347999</v>
      </c>
      <c r="AF52">
        <v>4.5</v>
      </c>
      <c r="AG52">
        <v>137.67983333333299</v>
      </c>
      <c r="AH52">
        <v>67.088775007375602</v>
      </c>
      <c r="AI52">
        <v>131.475916666666</v>
      </c>
      <c r="AJ52">
        <v>126.13675000000001</v>
      </c>
      <c r="AK52">
        <v>71.375249999999994</v>
      </c>
      <c r="AL52">
        <v>101.0795</v>
      </c>
      <c r="AM52">
        <v>205.22008333333301</v>
      </c>
      <c r="AN52">
        <v>100.122658098014</v>
      </c>
      <c r="AO52">
        <v>5.26416666666666</v>
      </c>
      <c r="AP52">
        <v>4.7766666666666602</v>
      </c>
      <c r="AQ52">
        <v>5.3533333333333299</v>
      </c>
      <c r="AR52">
        <v>7606.6750000000002</v>
      </c>
      <c r="AS52">
        <v>5071.1499999999996</v>
      </c>
      <c r="AT52">
        <v>4181.625</v>
      </c>
      <c r="AU52">
        <v>2176.2750000000001</v>
      </c>
      <c r="AV52">
        <v>28.475000000000001</v>
      </c>
      <c r="AW52">
        <v>611.70000000000005</v>
      </c>
      <c r="AX52">
        <v>165.2</v>
      </c>
      <c r="AY52">
        <v>1015.45</v>
      </c>
      <c r="AZ52">
        <v>355.45</v>
      </c>
      <c r="BA52">
        <v>808.45</v>
      </c>
      <c r="BB52">
        <v>705.67499999999995</v>
      </c>
      <c r="BC52">
        <v>5877.2250000000004</v>
      </c>
      <c r="BD52">
        <v>1736.671</v>
      </c>
      <c r="BE52">
        <v>1254.1442500000001</v>
      </c>
      <c r="BF52">
        <v>418.80725000000001</v>
      </c>
      <c r="BG52">
        <v>63.719250000000002</v>
      </c>
      <c r="BH52">
        <v>1611.6085</v>
      </c>
      <c r="BI52">
        <v>585.51549999999997</v>
      </c>
      <c r="BJ52">
        <v>1026.0932499999999</v>
      </c>
      <c r="BK52">
        <v>-162.69999999999999</v>
      </c>
      <c r="BL52">
        <v>952.97500000000002</v>
      </c>
      <c r="BM52">
        <v>1115.675</v>
      </c>
      <c r="BN52">
        <v>-205.35</v>
      </c>
      <c r="BO52">
        <v>7828.95</v>
      </c>
      <c r="BP52">
        <v>2026.3019999999999</v>
      </c>
      <c r="BQ52">
        <v>1344.9572499999999</v>
      </c>
      <c r="BR52">
        <v>605.00900000000001</v>
      </c>
      <c r="BS52">
        <v>91.849249999999998</v>
      </c>
      <c r="BT52">
        <v>2532.7762499999999</v>
      </c>
      <c r="BU52">
        <v>850.41724999999997</v>
      </c>
      <c r="BV52">
        <v>1692.2882500000001</v>
      </c>
      <c r="BW52">
        <v>-329.97500000000002</v>
      </c>
      <c r="BX52">
        <v>1211.0999999999999</v>
      </c>
      <c r="BY52">
        <v>1541.075</v>
      </c>
    </row>
    <row r="53" spans="1:77">
      <c r="A53">
        <v>1999</v>
      </c>
      <c r="B53">
        <v>9631.1749999999993</v>
      </c>
      <c r="C53">
        <v>9662.0499999999993</v>
      </c>
      <c r="D53">
        <v>9439.3642786947294</v>
      </c>
      <c r="E53">
        <v>12623.375</v>
      </c>
      <c r="F53">
        <v>12664.875</v>
      </c>
      <c r="G53">
        <v>12372.017108701801</v>
      </c>
      <c r="H53">
        <v>9206.0249999999996</v>
      </c>
      <c r="I53">
        <v>139.46658329696101</v>
      </c>
      <c r="J53">
        <v>88.7054912352</v>
      </c>
      <c r="K53">
        <v>66.843724448059007</v>
      </c>
      <c r="L53">
        <v>5.2503189499587997</v>
      </c>
      <c r="M53">
        <v>2.0308399451222998</v>
      </c>
      <c r="N53">
        <v>8950.1710992809803</v>
      </c>
      <c r="O53">
        <v>100.477352696366</v>
      </c>
      <c r="P53">
        <v>69.807921201416093</v>
      </c>
      <c r="Q53">
        <v>83.773220864474297</v>
      </c>
      <c r="R53">
        <v>46.470354276495797</v>
      </c>
      <c r="S53">
        <v>0.32900000000000001</v>
      </c>
      <c r="T53">
        <v>76.164249999999996</v>
      </c>
      <c r="U53">
        <v>79.209500000000006</v>
      </c>
      <c r="V53">
        <v>166.583333333333</v>
      </c>
      <c r="W53">
        <v>176.97499999999999</v>
      </c>
      <c r="X53" t="s">
        <v>79</v>
      </c>
      <c r="Y53">
        <v>76.272750000000002</v>
      </c>
      <c r="Z53">
        <v>82.3</v>
      </c>
      <c r="AA53">
        <v>17.2708333333333</v>
      </c>
      <c r="AB53">
        <v>19.260833333333299</v>
      </c>
      <c r="AC53">
        <v>2.2691666666666599</v>
      </c>
      <c r="AD53">
        <v>131.23249999999999</v>
      </c>
      <c r="AE53">
        <v>191.153118239756</v>
      </c>
      <c r="AF53">
        <v>4.2166666666666597</v>
      </c>
      <c r="AG53">
        <v>139.37991666666599</v>
      </c>
      <c r="AH53">
        <v>67.089331810714</v>
      </c>
      <c r="AI53">
        <v>133.500916666666</v>
      </c>
      <c r="AJ53">
        <v>129.22908333333299</v>
      </c>
      <c r="AK53">
        <v>74.167500000000004</v>
      </c>
      <c r="AL53">
        <v>102.929</v>
      </c>
      <c r="AM53">
        <v>207.75291666666601</v>
      </c>
      <c r="AN53">
        <v>101.468913402184</v>
      </c>
      <c r="AO53">
        <v>5.6366666666666596</v>
      </c>
      <c r="AP53">
        <v>4.6383333333333301</v>
      </c>
      <c r="AQ53">
        <v>4.97</v>
      </c>
      <c r="AR53">
        <v>8006.8</v>
      </c>
      <c r="AS53">
        <v>5402.7</v>
      </c>
      <c r="AT53">
        <v>4457.9250000000002</v>
      </c>
      <c r="AU53">
        <v>2239.2249999999999</v>
      </c>
      <c r="AV53">
        <v>28.1</v>
      </c>
      <c r="AW53">
        <v>668.3</v>
      </c>
      <c r="AX53">
        <v>178.5</v>
      </c>
      <c r="AY53">
        <v>1017.75</v>
      </c>
      <c r="AZ53">
        <v>346.57499999999999</v>
      </c>
      <c r="BA53">
        <v>834.92499999999995</v>
      </c>
      <c r="BB53">
        <v>713.17499999999995</v>
      </c>
      <c r="BC53">
        <v>6283.7250000000004</v>
      </c>
      <c r="BD53">
        <v>1887.059</v>
      </c>
      <c r="BE53">
        <v>1364.4770000000001</v>
      </c>
      <c r="BF53">
        <v>461.76600000000002</v>
      </c>
      <c r="BG53">
        <v>60.8155</v>
      </c>
      <c r="BH53">
        <v>1719.905</v>
      </c>
      <c r="BI53">
        <v>610.72225000000003</v>
      </c>
      <c r="BJ53">
        <v>1109.1827499999999</v>
      </c>
      <c r="BK53">
        <v>-259.55</v>
      </c>
      <c r="BL53">
        <v>992.92499999999995</v>
      </c>
      <c r="BM53">
        <v>1252.45</v>
      </c>
      <c r="BN53">
        <v>-276.625</v>
      </c>
      <c r="BO53">
        <v>8250.2749999999996</v>
      </c>
      <c r="BP53">
        <v>2198.7069999999999</v>
      </c>
      <c r="BQ53">
        <v>1478.0962500000001</v>
      </c>
      <c r="BR53">
        <v>642.98099999999999</v>
      </c>
      <c r="BS53">
        <v>87.423249999999996</v>
      </c>
      <c r="BT53">
        <v>2615.6909999999998</v>
      </c>
      <c r="BU53">
        <v>865.88125000000002</v>
      </c>
      <c r="BV53">
        <v>1761.6475</v>
      </c>
      <c r="BW53">
        <v>-448.27499999999998</v>
      </c>
      <c r="BX53">
        <v>1271.4749999999999</v>
      </c>
      <c r="BY53">
        <v>1719.75</v>
      </c>
    </row>
    <row r="54" spans="1:77">
      <c r="A54">
        <v>2000</v>
      </c>
      <c r="B54">
        <v>10250.950000000001</v>
      </c>
      <c r="C54">
        <v>10289.424999999999</v>
      </c>
      <c r="D54">
        <v>10097.2145648801</v>
      </c>
      <c r="E54">
        <v>13138.05</v>
      </c>
      <c r="F54">
        <v>13188.225</v>
      </c>
      <c r="G54">
        <v>12940.831769411299</v>
      </c>
      <c r="H54">
        <v>9607.5</v>
      </c>
      <c r="I54">
        <v>142.034195862134</v>
      </c>
      <c r="J54">
        <v>91.108452891351703</v>
      </c>
      <c r="K54">
        <v>66.7834315528291</v>
      </c>
      <c r="L54">
        <v>5.2093780000000001</v>
      </c>
      <c r="M54">
        <v>1.5263081073204201</v>
      </c>
      <c r="N54">
        <v>9428.9297104206798</v>
      </c>
      <c r="O54">
        <v>102.402898039961</v>
      </c>
      <c r="P54">
        <v>73.657328385707899</v>
      </c>
      <c r="Q54">
        <v>85.587764457375997</v>
      </c>
      <c r="R54">
        <v>48.037196382218703</v>
      </c>
      <c r="S54">
        <v>0.32900000000000001</v>
      </c>
      <c r="T54">
        <v>78.090500000000006</v>
      </c>
      <c r="U54">
        <v>80.624499999999998</v>
      </c>
      <c r="V54">
        <v>172.19166666666601</v>
      </c>
      <c r="W54">
        <v>181.291666666666</v>
      </c>
      <c r="X54">
        <v>101.99166666666601</v>
      </c>
      <c r="Y54">
        <v>78.016249999999999</v>
      </c>
      <c r="Z54">
        <v>85.65</v>
      </c>
      <c r="AA54">
        <v>27.682500000000001</v>
      </c>
      <c r="AB54">
        <v>30.300833333333301</v>
      </c>
      <c r="AC54">
        <v>4.3099999999999996</v>
      </c>
      <c r="AD54">
        <v>139.995</v>
      </c>
      <c r="AE54">
        <v>196.56918565863799</v>
      </c>
      <c r="AF54">
        <v>3.9666666666666601</v>
      </c>
      <c r="AG54">
        <v>142.58574999999999</v>
      </c>
      <c r="AH54">
        <v>67.075481078000394</v>
      </c>
      <c r="AI54">
        <v>136.90066666666601</v>
      </c>
      <c r="AJ54">
        <v>132.018333333333</v>
      </c>
      <c r="AK54">
        <v>76.378749999999997</v>
      </c>
      <c r="AL54">
        <v>104.31525000000001</v>
      </c>
      <c r="AM54">
        <v>212.57675</v>
      </c>
      <c r="AN54">
        <v>102.654891922674</v>
      </c>
      <c r="AO54">
        <v>6.0291666666666597</v>
      </c>
      <c r="AP54">
        <v>5.8166666666666602</v>
      </c>
      <c r="AQ54">
        <v>6.2358333333333302</v>
      </c>
      <c r="AR54">
        <v>8655.9</v>
      </c>
      <c r="AS54">
        <v>5847.125</v>
      </c>
      <c r="AT54">
        <v>4824.9750000000004</v>
      </c>
      <c r="AU54">
        <v>2427.3000000000002</v>
      </c>
      <c r="AV54">
        <v>31.524999999999999</v>
      </c>
      <c r="AW54">
        <v>722.35</v>
      </c>
      <c r="AX54">
        <v>183.47499999999999</v>
      </c>
      <c r="AY54">
        <v>1106.45</v>
      </c>
      <c r="AZ54">
        <v>383.5</v>
      </c>
      <c r="BA54">
        <v>786.55</v>
      </c>
      <c r="BB54">
        <v>640.875</v>
      </c>
      <c r="BC54">
        <v>6767.1750000000002</v>
      </c>
      <c r="BD54">
        <v>2038.4079999999999</v>
      </c>
      <c r="BE54">
        <v>1498.43175</v>
      </c>
      <c r="BF54">
        <v>485.43200000000002</v>
      </c>
      <c r="BG54">
        <v>54.544499999999999</v>
      </c>
      <c r="BH54">
        <v>1826.4375</v>
      </c>
      <c r="BI54">
        <v>633.06899999999996</v>
      </c>
      <c r="BJ54">
        <v>1193.3685</v>
      </c>
      <c r="BK54">
        <v>-381.07499999999999</v>
      </c>
      <c r="BL54">
        <v>1096.125</v>
      </c>
      <c r="BM54">
        <v>1477.2</v>
      </c>
      <c r="BN54">
        <v>-396.875</v>
      </c>
      <c r="BO54">
        <v>8665.8250000000007</v>
      </c>
      <c r="BP54">
        <v>2346.7312499999998</v>
      </c>
      <c r="BQ54">
        <v>1616.1130000000001</v>
      </c>
      <c r="BR54">
        <v>647.20699999999999</v>
      </c>
      <c r="BS54">
        <v>78.645750000000007</v>
      </c>
      <c r="BT54">
        <v>2663.3265000000001</v>
      </c>
      <c r="BU54">
        <v>868.42624999999998</v>
      </c>
      <c r="BV54">
        <v>1808.4390000000001</v>
      </c>
      <c r="BW54">
        <v>-566.20000000000005</v>
      </c>
      <c r="BX54">
        <v>1377.15</v>
      </c>
      <c r="BY54">
        <v>1943.35</v>
      </c>
    </row>
    <row r="55" spans="1:77">
      <c r="A55">
        <v>2001</v>
      </c>
      <c r="B55">
        <v>10581.924999999999</v>
      </c>
      <c r="C55">
        <v>10632.275</v>
      </c>
      <c r="D55">
        <v>10670.773034344</v>
      </c>
      <c r="E55">
        <v>13263.424999999999</v>
      </c>
      <c r="F55">
        <v>13327.6</v>
      </c>
      <c r="G55">
        <v>13374.349491626001</v>
      </c>
      <c r="H55">
        <v>9672.7999999999993</v>
      </c>
      <c r="I55">
        <v>143.419407212327</v>
      </c>
      <c r="J55">
        <v>93.252012311804506</v>
      </c>
      <c r="K55">
        <v>66.718532781267797</v>
      </c>
      <c r="L55">
        <v>5.1672765413513098</v>
      </c>
      <c r="M55">
        <v>-0.82374253062519798</v>
      </c>
      <c r="N55">
        <v>9791.60727578357</v>
      </c>
      <c r="O55">
        <v>102.869338545635</v>
      </c>
      <c r="P55">
        <v>76.810766366908396</v>
      </c>
      <c r="Q55">
        <v>87.284636585178404</v>
      </c>
      <c r="R55">
        <v>49.659791325321699</v>
      </c>
      <c r="S55">
        <v>0.32900000000000001</v>
      </c>
      <c r="T55">
        <v>79.65625</v>
      </c>
      <c r="U55">
        <v>82.153000000000006</v>
      </c>
      <c r="V55">
        <v>177.041666666666</v>
      </c>
      <c r="W55">
        <v>186.125</v>
      </c>
      <c r="X55">
        <v>104.291666666666</v>
      </c>
      <c r="Y55">
        <v>79.814499999999995</v>
      </c>
      <c r="Z55">
        <v>88.8</v>
      </c>
      <c r="AA55">
        <v>21.987500000000001</v>
      </c>
      <c r="AB55">
        <v>25.947500000000002</v>
      </c>
      <c r="AC55">
        <v>3.9591666666666598</v>
      </c>
      <c r="AD55">
        <v>149.65</v>
      </c>
      <c r="AE55">
        <v>206.57353686056999</v>
      </c>
      <c r="AF55">
        <v>4.74166666666666</v>
      </c>
      <c r="AG55">
        <v>143.768916666666</v>
      </c>
      <c r="AH55">
        <v>66.841055177156804</v>
      </c>
      <c r="AI55">
        <v>136.939333333333</v>
      </c>
      <c r="AJ55">
        <v>132.07825</v>
      </c>
      <c r="AK55">
        <v>78.365499999999997</v>
      </c>
      <c r="AL55">
        <v>102.37775000000001</v>
      </c>
      <c r="AM55">
        <v>215.09249999999901</v>
      </c>
      <c r="AN55">
        <v>103.944675413082</v>
      </c>
      <c r="AO55">
        <v>5.0175000000000001</v>
      </c>
      <c r="AP55">
        <v>3.3883333333333301</v>
      </c>
      <c r="AQ55">
        <v>3.8875000000000002</v>
      </c>
      <c r="AR55">
        <v>9012.7999999999993</v>
      </c>
      <c r="AS55">
        <v>6038.35</v>
      </c>
      <c r="AT55">
        <v>4953.6499999999996</v>
      </c>
      <c r="AU55">
        <v>2515.0500000000002</v>
      </c>
      <c r="AV55">
        <v>32.075000000000003</v>
      </c>
      <c r="AW55">
        <v>798.9</v>
      </c>
      <c r="AX55">
        <v>202.4</v>
      </c>
      <c r="AY55">
        <v>1112.325</v>
      </c>
      <c r="AZ55">
        <v>369.35</v>
      </c>
      <c r="BA55">
        <v>758.72500000000002</v>
      </c>
      <c r="BB55">
        <v>589.9</v>
      </c>
      <c r="BC55">
        <v>7073.8</v>
      </c>
      <c r="BD55">
        <v>1934.8415</v>
      </c>
      <c r="BE55">
        <v>1460.0672500000001</v>
      </c>
      <c r="BF55">
        <v>513.05849999999998</v>
      </c>
      <c r="BG55">
        <v>-38.283999999999999</v>
      </c>
      <c r="BH55">
        <v>1950.0335</v>
      </c>
      <c r="BI55">
        <v>670.21175000000005</v>
      </c>
      <c r="BJ55">
        <v>1279.8219999999999</v>
      </c>
      <c r="BK55">
        <v>-376.75</v>
      </c>
      <c r="BL55">
        <v>1026.8</v>
      </c>
      <c r="BM55">
        <v>1403.55</v>
      </c>
      <c r="BN55">
        <v>-391.42500000000001</v>
      </c>
      <c r="BO55">
        <v>8880.4249999999993</v>
      </c>
      <c r="BP55">
        <v>2214.6262499999998</v>
      </c>
      <c r="BQ55">
        <v>1581.0885000000001</v>
      </c>
      <c r="BR55">
        <v>653.04349999999999</v>
      </c>
      <c r="BS55">
        <v>-53.213500000000003</v>
      </c>
      <c r="BT55">
        <v>2763.7212500000001</v>
      </c>
      <c r="BU55">
        <v>902.65724999999998</v>
      </c>
      <c r="BV55">
        <v>1874.973</v>
      </c>
      <c r="BW55">
        <v>-595.25</v>
      </c>
      <c r="BX55">
        <v>1300.2750000000001</v>
      </c>
      <c r="BY55">
        <v>1895.5250000000001</v>
      </c>
    </row>
    <row r="56" spans="1:77">
      <c r="A56">
        <v>2002</v>
      </c>
      <c r="B56">
        <v>10929.1</v>
      </c>
      <c r="C56">
        <v>10974.9</v>
      </c>
      <c r="D56">
        <v>11147.897595886699</v>
      </c>
      <c r="E56">
        <v>13488.35</v>
      </c>
      <c r="F56">
        <v>13546.05</v>
      </c>
      <c r="G56">
        <v>13758.1247889925</v>
      </c>
      <c r="H56">
        <v>9835.125</v>
      </c>
      <c r="I56">
        <v>145.24862845322801</v>
      </c>
      <c r="J56">
        <v>94.719783703859804</v>
      </c>
      <c r="K56">
        <v>66.631520410086097</v>
      </c>
      <c r="L56">
        <v>5.1245727447662297</v>
      </c>
      <c r="M56">
        <v>-1.95821514426946</v>
      </c>
      <c r="N56">
        <v>10096.2887651782</v>
      </c>
      <c r="O56">
        <v>103.235354792824</v>
      </c>
      <c r="P56">
        <v>78.907105922379003</v>
      </c>
      <c r="Q56">
        <v>88.903693543958994</v>
      </c>
      <c r="R56">
        <v>51.023266366262803</v>
      </c>
      <c r="S56">
        <v>0.32900000000000001</v>
      </c>
      <c r="T56">
        <v>80.701750000000004</v>
      </c>
      <c r="U56">
        <v>83.526499999999999</v>
      </c>
      <c r="V56">
        <v>179.86666666666599</v>
      </c>
      <c r="W56">
        <v>190.44166666666601</v>
      </c>
      <c r="X56">
        <v>105.60833333333299</v>
      </c>
      <c r="Y56">
        <v>81.012749999999997</v>
      </c>
      <c r="Z56">
        <v>91.65</v>
      </c>
      <c r="AA56">
        <v>23.633333333333301</v>
      </c>
      <c r="AB56">
        <v>26.114999999999998</v>
      </c>
      <c r="AC56">
        <v>3.3574999999999999</v>
      </c>
      <c r="AD56">
        <v>160.1575</v>
      </c>
      <c r="AE56">
        <v>206.504964319572</v>
      </c>
      <c r="AF56">
        <v>5.7833333333333297</v>
      </c>
      <c r="AG56">
        <v>144.856083333333</v>
      </c>
      <c r="AH56">
        <v>66.579455673873397</v>
      </c>
      <c r="AI56">
        <v>136.48091666666599</v>
      </c>
      <c r="AJ56">
        <v>130.63458333333301</v>
      </c>
      <c r="AK56">
        <v>81.699250000000006</v>
      </c>
      <c r="AL56">
        <v>99.83175</v>
      </c>
      <c r="AM56">
        <v>217.56958333333299</v>
      </c>
      <c r="AN56">
        <v>105.318161247814</v>
      </c>
      <c r="AO56">
        <v>4.6108333333333302</v>
      </c>
      <c r="AP56">
        <v>1.6025</v>
      </c>
      <c r="AQ56">
        <v>1.6666666666666601</v>
      </c>
      <c r="AR56">
        <v>9160.9500000000007</v>
      </c>
      <c r="AS56">
        <v>6135.1</v>
      </c>
      <c r="AT56">
        <v>4995.8500000000004</v>
      </c>
      <c r="AU56">
        <v>2492.125</v>
      </c>
      <c r="AV56">
        <v>20.225000000000001</v>
      </c>
      <c r="AW56">
        <v>849.85</v>
      </c>
      <c r="AX56">
        <v>208.45</v>
      </c>
      <c r="AY56">
        <v>1014.8</v>
      </c>
      <c r="AZ56">
        <v>398.8</v>
      </c>
      <c r="BA56">
        <v>911.7</v>
      </c>
      <c r="BB56">
        <v>754.95</v>
      </c>
      <c r="BC56">
        <v>7348.95</v>
      </c>
      <c r="BD56">
        <v>1930.41725</v>
      </c>
      <c r="BE56">
        <v>1352.84825</v>
      </c>
      <c r="BF56">
        <v>557.59450000000004</v>
      </c>
      <c r="BG56">
        <v>19.97475</v>
      </c>
      <c r="BH56">
        <v>2089.4949999999999</v>
      </c>
      <c r="BI56">
        <v>743.09675000000004</v>
      </c>
      <c r="BJ56">
        <v>1346.3979999999999</v>
      </c>
      <c r="BK56">
        <v>-439.75</v>
      </c>
      <c r="BL56">
        <v>998</v>
      </c>
      <c r="BM56">
        <v>1437.7</v>
      </c>
      <c r="BN56">
        <v>-455.42500000000001</v>
      </c>
      <c r="BO56">
        <v>9106.2250000000004</v>
      </c>
      <c r="BP56">
        <v>2195.4850000000001</v>
      </c>
      <c r="BQ56">
        <v>1472.67425</v>
      </c>
      <c r="BR56">
        <v>692.57974999999999</v>
      </c>
      <c r="BS56">
        <v>24.344999999999999</v>
      </c>
      <c r="BT56">
        <v>2886.6044999999999</v>
      </c>
      <c r="BU56">
        <v>969.49850000000004</v>
      </c>
      <c r="BV56">
        <v>1929.1457499999999</v>
      </c>
      <c r="BW56">
        <v>-690.27499999999998</v>
      </c>
      <c r="BX56">
        <v>1274.7750000000001</v>
      </c>
      <c r="BY56">
        <v>1965.05</v>
      </c>
    </row>
    <row r="57" spans="1:77">
      <c r="A57">
        <v>2003</v>
      </c>
      <c r="B57">
        <v>11456.45</v>
      </c>
      <c r="C57">
        <v>11514.95</v>
      </c>
      <c r="D57">
        <v>11662.6840341962</v>
      </c>
      <c r="E57">
        <v>13865.525</v>
      </c>
      <c r="F57">
        <v>13937.424999999999</v>
      </c>
      <c r="G57">
        <v>14115.7626000213</v>
      </c>
      <c r="H57">
        <v>10139.85</v>
      </c>
      <c r="I57">
        <v>146.97620176602501</v>
      </c>
      <c r="J57">
        <v>96.0402200043211</v>
      </c>
      <c r="K57">
        <v>66.506141533256198</v>
      </c>
      <c r="L57">
        <v>5.0824438908080998</v>
      </c>
      <c r="M57">
        <v>-1.77768178123871</v>
      </c>
      <c r="N57">
        <v>10372.427126389999</v>
      </c>
      <c r="O57">
        <v>103.468030556991</v>
      </c>
      <c r="P57">
        <v>80.669182182482601</v>
      </c>
      <c r="Q57">
        <v>90.531337389519607</v>
      </c>
      <c r="R57">
        <v>52.301537136546997</v>
      </c>
      <c r="S57">
        <v>0.32900000000000001</v>
      </c>
      <c r="T57">
        <v>82.397499999999994</v>
      </c>
      <c r="U57">
        <v>84.874250000000004</v>
      </c>
      <c r="V57">
        <v>184</v>
      </c>
      <c r="W57">
        <v>193.22499999999999</v>
      </c>
      <c r="X57">
        <v>107.758333333333</v>
      </c>
      <c r="Y57">
        <v>82.635249999999999</v>
      </c>
      <c r="Z57">
        <v>94.25</v>
      </c>
      <c r="AA57">
        <v>27.844999999999999</v>
      </c>
      <c r="AB57">
        <v>31.120833333333302</v>
      </c>
      <c r="AC57">
        <v>5.4983333333333304</v>
      </c>
      <c r="AD57">
        <v>172.4075</v>
      </c>
      <c r="AE57">
        <v>192.29915410775101</v>
      </c>
      <c r="AF57">
        <v>5.99166666666666</v>
      </c>
      <c r="AG57">
        <v>146.49949999999899</v>
      </c>
      <c r="AH57">
        <v>66.239524585554605</v>
      </c>
      <c r="AI57">
        <v>137.72925000000001</v>
      </c>
      <c r="AJ57">
        <v>130.327</v>
      </c>
      <c r="AK57">
        <v>84.713499999999996</v>
      </c>
      <c r="AL57">
        <v>99.260999999999996</v>
      </c>
      <c r="AM57">
        <v>221.167916666666</v>
      </c>
      <c r="AN57">
        <v>106.11056896934601</v>
      </c>
      <c r="AO57">
        <v>4.0149999999999997</v>
      </c>
      <c r="AP57">
        <v>1.0108333333333299</v>
      </c>
      <c r="AQ57">
        <v>1.1274999999999999</v>
      </c>
      <c r="AR57">
        <v>9498.5</v>
      </c>
      <c r="AS57">
        <v>6353.6</v>
      </c>
      <c r="AT57">
        <v>5138.2749999999996</v>
      </c>
      <c r="AU57">
        <v>2576.9</v>
      </c>
      <c r="AV57">
        <v>37.125</v>
      </c>
      <c r="AW57">
        <v>860.375</v>
      </c>
      <c r="AX57">
        <v>227.1</v>
      </c>
      <c r="AY57">
        <v>1020.15</v>
      </c>
      <c r="AZ57">
        <v>432.15</v>
      </c>
      <c r="BA57">
        <v>1056.25</v>
      </c>
      <c r="BB57">
        <v>897.35</v>
      </c>
      <c r="BC57">
        <v>7740.7749999999996</v>
      </c>
      <c r="BD57">
        <v>2027.0554999999999</v>
      </c>
      <c r="BE57">
        <v>1375.8795</v>
      </c>
      <c r="BF57">
        <v>637.08199999999999</v>
      </c>
      <c r="BG57">
        <v>14.093999999999999</v>
      </c>
      <c r="BH57">
        <v>2210.5997499999999</v>
      </c>
      <c r="BI57">
        <v>826.76900000000001</v>
      </c>
      <c r="BJ57">
        <v>1383.83025</v>
      </c>
      <c r="BK57">
        <v>-521.97500000000002</v>
      </c>
      <c r="BL57">
        <v>1035.175</v>
      </c>
      <c r="BM57">
        <v>1557.125</v>
      </c>
      <c r="BN57">
        <v>-527.65</v>
      </c>
      <c r="BO57">
        <v>9394.375</v>
      </c>
      <c r="BP57">
        <v>2290.37075</v>
      </c>
      <c r="BQ57">
        <v>1509.3644999999999</v>
      </c>
      <c r="BR57">
        <v>755.51049999999998</v>
      </c>
      <c r="BS57">
        <v>19.907</v>
      </c>
      <c r="BT57">
        <v>2945.7362499999999</v>
      </c>
      <c r="BU57">
        <v>1033.1447499999999</v>
      </c>
      <c r="BV57">
        <v>1920.3115</v>
      </c>
      <c r="BW57">
        <v>-764.15</v>
      </c>
      <c r="BX57">
        <v>1301.575</v>
      </c>
      <c r="BY57">
        <v>2065.75</v>
      </c>
    </row>
    <row r="58" spans="1:77">
      <c r="A58">
        <v>2004</v>
      </c>
      <c r="B58">
        <v>12217.174999999999</v>
      </c>
      <c r="C58">
        <v>12293.924999999999</v>
      </c>
      <c r="D58">
        <v>12267.2031995621</v>
      </c>
      <c r="E58">
        <v>14399.674999999999</v>
      </c>
      <c r="F58">
        <v>14491.35</v>
      </c>
      <c r="G58">
        <v>14459.001609704501</v>
      </c>
      <c r="H58">
        <v>10578.95</v>
      </c>
      <c r="I58">
        <v>148.15991038878701</v>
      </c>
      <c r="J58">
        <v>97.589371529826593</v>
      </c>
      <c r="K58">
        <v>66.341892893374094</v>
      </c>
      <c r="L58">
        <v>5.0428612778625403</v>
      </c>
      <c r="M58">
        <v>-0.41249930034364901</v>
      </c>
      <c r="N58">
        <v>10636.1593344744</v>
      </c>
      <c r="O58">
        <v>103.339581257839</v>
      </c>
      <c r="P58">
        <v>82.682934398502496</v>
      </c>
      <c r="Q58">
        <v>92.188780047507294</v>
      </c>
      <c r="R58">
        <v>53.697882539507901</v>
      </c>
      <c r="S58">
        <v>0.32900000000000001</v>
      </c>
      <c r="T58">
        <v>84.442999999999998</v>
      </c>
      <c r="U58">
        <v>86.543999999999997</v>
      </c>
      <c r="V58">
        <v>188.90833333333299</v>
      </c>
      <c r="W58">
        <v>196.641666666666</v>
      </c>
      <c r="X58">
        <v>110.458333333333</v>
      </c>
      <c r="Y58">
        <v>84.841750000000005</v>
      </c>
      <c r="Z58">
        <v>96.75</v>
      </c>
      <c r="AA58">
        <v>35.793333333333301</v>
      </c>
      <c r="AB58">
        <v>41.4433333333333</v>
      </c>
      <c r="AC58">
        <v>5.9058333333333302</v>
      </c>
      <c r="AD58">
        <v>188.67500000000001</v>
      </c>
      <c r="AE58">
        <v>181.84742996991599</v>
      </c>
      <c r="AF58">
        <v>5.5416666666666599</v>
      </c>
      <c r="AG58">
        <v>147.37958333333299</v>
      </c>
      <c r="AH58">
        <v>65.984017041205405</v>
      </c>
      <c r="AI58">
        <v>139.23974999999999</v>
      </c>
      <c r="AJ58">
        <v>131.755083333333</v>
      </c>
      <c r="AK58">
        <v>87.242249999999999</v>
      </c>
      <c r="AL58">
        <v>100.556</v>
      </c>
      <c r="AM58">
        <v>223.35683333333299</v>
      </c>
      <c r="AN58">
        <v>107.60336068637601</v>
      </c>
      <c r="AO58">
        <v>4.2741666666666598</v>
      </c>
      <c r="AP58">
        <v>1.3716666666666599</v>
      </c>
      <c r="AQ58">
        <v>1.34916666666666</v>
      </c>
      <c r="AR58">
        <v>10044.275</v>
      </c>
      <c r="AS58">
        <v>6719.5</v>
      </c>
      <c r="AT58">
        <v>5421.0249999999996</v>
      </c>
      <c r="AU58">
        <v>2732.75</v>
      </c>
      <c r="AV58">
        <v>52.4</v>
      </c>
      <c r="AW58">
        <v>910.5</v>
      </c>
      <c r="AX58">
        <v>242.77500000000001</v>
      </c>
      <c r="AY58">
        <v>965.4</v>
      </c>
      <c r="AZ58">
        <v>561.67499999999995</v>
      </c>
      <c r="BA58">
        <v>1289.3499999999999</v>
      </c>
      <c r="BB58">
        <v>1094.2</v>
      </c>
      <c r="BC58">
        <v>8231.9500000000007</v>
      </c>
      <c r="BD58">
        <v>2281.2532500000002</v>
      </c>
      <c r="BE58">
        <v>1467.3687500000001</v>
      </c>
      <c r="BF58">
        <v>749.81674999999996</v>
      </c>
      <c r="BG58">
        <v>64.067250000000001</v>
      </c>
      <c r="BH58">
        <v>2338.1235000000001</v>
      </c>
      <c r="BI58">
        <v>892.12300000000005</v>
      </c>
      <c r="BJ58">
        <v>1446.0005000000001</v>
      </c>
      <c r="BK58">
        <v>-634.15</v>
      </c>
      <c r="BL58">
        <v>1176.375</v>
      </c>
      <c r="BM58">
        <v>1810.5</v>
      </c>
      <c r="BN58">
        <v>-637.75</v>
      </c>
      <c r="BO58">
        <v>9748.5499999999993</v>
      </c>
      <c r="BP58">
        <v>2502.5520000000001</v>
      </c>
      <c r="BQ58">
        <v>1594.0082500000001</v>
      </c>
      <c r="BR58">
        <v>830.88924999999995</v>
      </c>
      <c r="BS58">
        <v>82.647999999999996</v>
      </c>
      <c r="BT58">
        <v>2991.13</v>
      </c>
      <c r="BU58">
        <v>1077.7417499999999</v>
      </c>
      <c r="BV58">
        <v>1918.2325000000001</v>
      </c>
      <c r="BW58">
        <v>-865.57500000000005</v>
      </c>
      <c r="BX58">
        <v>1427.0250000000001</v>
      </c>
      <c r="BY58">
        <v>2292.6</v>
      </c>
    </row>
    <row r="59" spans="1:77">
      <c r="A59">
        <v>2005</v>
      </c>
      <c r="B59">
        <v>13039.2</v>
      </c>
      <c r="C59">
        <v>13114.025</v>
      </c>
      <c r="D59">
        <v>12970.8457111513</v>
      </c>
      <c r="E59">
        <v>14901.25</v>
      </c>
      <c r="F59">
        <v>14987.674999999999</v>
      </c>
      <c r="G59">
        <v>14823.2000926691</v>
      </c>
      <c r="H59">
        <v>10991.975</v>
      </c>
      <c r="I59">
        <v>149.52986115259401</v>
      </c>
      <c r="J59">
        <v>99.131032778062902</v>
      </c>
      <c r="K59">
        <v>66.153212421093997</v>
      </c>
      <c r="L59">
        <v>5.0080210639734597</v>
      </c>
      <c r="M59">
        <v>0.52624044924705604</v>
      </c>
      <c r="N59">
        <v>10914.3818160468</v>
      </c>
      <c r="O59">
        <v>103.361910765809</v>
      </c>
      <c r="P59">
        <v>85.056535791756104</v>
      </c>
      <c r="Q59">
        <v>93.737993857339603</v>
      </c>
      <c r="R59">
        <v>55.0906204177276</v>
      </c>
      <c r="S59">
        <v>0.32900000000000001</v>
      </c>
      <c r="T59">
        <v>86.875749999999996</v>
      </c>
      <c r="U59">
        <v>88.440250000000006</v>
      </c>
      <c r="V59">
        <v>195.266666666666</v>
      </c>
      <c r="W59">
        <v>200.86666666666599</v>
      </c>
      <c r="X59">
        <v>113.69166666666599</v>
      </c>
      <c r="Y59">
        <v>87.49</v>
      </c>
      <c r="Z59">
        <v>99.15</v>
      </c>
      <c r="AA59">
        <v>48.925833333333301</v>
      </c>
      <c r="AB59">
        <v>56.4925</v>
      </c>
      <c r="AC59">
        <v>8.8133333333333308</v>
      </c>
      <c r="AD59">
        <v>208.42250000000001</v>
      </c>
      <c r="AE59">
        <v>176.11104057097899</v>
      </c>
      <c r="AF59">
        <v>5.0833333333333304</v>
      </c>
      <c r="AG59">
        <v>149.28916666666601</v>
      </c>
      <c r="AH59">
        <v>66.032836367521497</v>
      </c>
      <c r="AI59">
        <v>141.71008333333299</v>
      </c>
      <c r="AJ59">
        <v>134.02133333333299</v>
      </c>
      <c r="AK59">
        <v>89.141499999999994</v>
      </c>
      <c r="AL59">
        <v>102.2585</v>
      </c>
      <c r="AM59">
        <v>226.08258333333299</v>
      </c>
      <c r="AN59">
        <v>109.4813373888</v>
      </c>
      <c r="AO59">
        <v>4.29</v>
      </c>
      <c r="AP59">
        <v>3.1466666666666598</v>
      </c>
      <c r="AQ59">
        <v>3.2133333333333298</v>
      </c>
      <c r="AR59">
        <v>10604.95</v>
      </c>
      <c r="AS59">
        <v>7066.1</v>
      </c>
      <c r="AT59">
        <v>5691.375</v>
      </c>
      <c r="AU59">
        <v>2895.4250000000002</v>
      </c>
      <c r="AV59">
        <v>47.924999999999997</v>
      </c>
      <c r="AW59">
        <v>931.22500000000002</v>
      </c>
      <c r="AX59">
        <v>221.125</v>
      </c>
      <c r="AY59">
        <v>1117.4000000000001</v>
      </c>
      <c r="AZ59">
        <v>577.75</v>
      </c>
      <c r="BA59">
        <v>1488.65</v>
      </c>
      <c r="BB59">
        <v>1262.9000000000001</v>
      </c>
      <c r="BC59">
        <v>8769.0499999999993</v>
      </c>
      <c r="BD59">
        <v>2534.7202499999999</v>
      </c>
      <c r="BE59">
        <v>1620.9857500000001</v>
      </c>
      <c r="BF59">
        <v>856.22125000000005</v>
      </c>
      <c r="BG59">
        <v>57.513249999999999</v>
      </c>
      <c r="BH59">
        <v>2475.3135000000002</v>
      </c>
      <c r="BI59">
        <v>947.78700000000003</v>
      </c>
      <c r="BJ59">
        <v>1527.5264999999999</v>
      </c>
      <c r="BK59">
        <v>-739.92499999999995</v>
      </c>
      <c r="BL59">
        <v>1301.575</v>
      </c>
      <c r="BM59">
        <v>2041.5</v>
      </c>
      <c r="BN59">
        <v>-751.17499999999995</v>
      </c>
      <c r="BO59">
        <v>10093.775</v>
      </c>
      <c r="BP59">
        <v>2670.5650000000001</v>
      </c>
      <c r="BQ59">
        <v>1716.36275</v>
      </c>
      <c r="BR59">
        <v>885.38975000000005</v>
      </c>
      <c r="BS59">
        <v>63.734000000000002</v>
      </c>
      <c r="BT59">
        <v>3013.8265000000001</v>
      </c>
      <c r="BU59">
        <v>1099.23975</v>
      </c>
      <c r="BV59">
        <v>1918.2617499999999</v>
      </c>
      <c r="BW59">
        <v>-915.35</v>
      </c>
      <c r="BX59">
        <v>1526.05</v>
      </c>
      <c r="BY59">
        <v>2441.4250000000002</v>
      </c>
    </row>
    <row r="60" spans="1:77">
      <c r="A60">
        <v>2006</v>
      </c>
      <c r="B60">
        <v>13815.6</v>
      </c>
      <c r="C60">
        <v>13862.05</v>
      </c>
      <c r="D60">
        <v>13681.180514391401</v>
      </c>
      <c r="E60">
        <v>15315.924999999999</v>
      </c>
      <c r="F60">
        <v>15368.25</v>
      </c>
      <c r="G60">
        <v>15166.6651012977</v>
      </c>
      <c r="H60">
        <v>11357.85</v>
      </c>
      <c r="I60">
        <v>151.02653198138501</v>
      </c>
      <c r="J60">
        <v>100.422875464516</v>
      </c>
      <c r="K60">
        <v>65.964045513230502</v>
      </c>
      <c r="L60">
        <v>4.9712006127342399</v>
      </c>
      <c r="M60">
        <v>0.98534494238094394</v>
      </c>
      <c r="N60">
        <v>11167.7123155141</v>
      </c>
      <c r="O60">
        <v>103.49786370390601</v>
      </c>
      <c r="P60">
        <v>87.818123702275003</v>
      </c>
      <c r="Q60">
        <v>94.853467415181001</v>
      </c>
      <c r="R60">
        <v>56.295043124365897</v>
      </c>
      <c r="S60">
        <v>0.32900000000000001</v>
      </c>
      <c r="T60">
        <v>89.322000000000003</v>
      </c>
      <c r="U60">
        <v>90.558499999999995</v>
      </c>
      <c r="V60">
        <v>201.558333333333</v>
      </c>
      <c r="W60">
        <v>205.916666666666</v>
      </c>
      <c r="X60">
        <v>116.99166666666601</v>
      </c>
      <c r="Y60">
        <v>90.211500000000001</v>
      </c>
      <c r="Z60">
        <v>102.05</v>
      </c>
      <c r="AA60">
        <v>58.887500000000003</v>
      </c>
      <c r="AB60">
        <v>66.018333333333302</v>
      </c>
      <c r="AC60">
        <v>6.7441666666666604</v>
      </c>
      <c r="AD60">
        <v>220.57749999999999</v>
      </c>
      <c r="AE60">
        <v>172.362141075209</v>
      </c>
      <c r="AF60">
        <v>4.6083333333333298</v>
      </c>
      <c r="AG60">
        <v>151.40883333333301</v>
      </c>
      <c r="AH60">
        <v>66.170729747023003</v>
      </c>
      <c r="AI60">
        <v>144.417583333333</v>
      </c>
      <c r="AJ60">
        <v>136.43216666666601</v>
      </c>
      <c r="AK60">
        <v>90.034000000000006</v>
      </c>
      <c r="AL60">
        <v>104.61499999999999</v>
      </c>
      <c r="AM60">
        <v>228.814666666666</v>
      </c>
      <c r="AN60">
        <v>110.69542294334499</v>
      </c>
      <c r="AO60">
        <v>4.7916666666666599</v>
      </c>
      <c r="AP60">
        <v>4.7266666666666604</v>
      </c>
      <c r="AQ60">
        <v>4.9641666666666602</v>
      </c>
      <c r="AR60">
        <v>11384.7</v>
      </c>
      <c r="AS60">
        <v>7479.65</v>
      </c>
      <c r="AT60">
        <v>6056.75</v>
      </c>
      <c r="AU60">
        <v>3213.7</v>
      </c>
      <c r="AV60">
        <v>34.299999999999997</v>
      </c>
      <c r="AW60">
        <v>1016.55</v>
      </c>
      <c r="AX60">
        <v>181.1</v>
      </c>
      <c r="AY60">
        <v>1258.95</v>
      </c>
      <c r="AZ60">
        <v>722.8</v>
      </c>
      <c r="BA60">
        <v>1646.25</v>
      </c>
      <c r="BB60">
        <v>1406.5250000000001</v>
      </c>
      <c r="BC60">
        <v>9277.25</v>
      </c>
      <c r="BD60">
        <v>2700.9544999999998</v>
      </c>
      <c r="BE60">
        <v>1793.8009999999999</v>
      </c>
      <c r="BF60">
        <v>838.16399999999999</v>
      </c>
      <c r="BG60">
        <v>68.989249999999998</v>
      </c>
      <c r="BH60">
        <v>2623.8462500000001</v>
      </c>
      <c r="BI60">
        <v>1001.189</v>
      </c>
      <c r="BJ60">
        <v>1622.6569999999999</v>
      </c>
      <c r="BK60">
        <v>-786.45</v>
      </c>
      <c r="BL60">
        <v>1470.175</v>
      </c>
      <c r="BM60">
        <v>2256.625</v>
      </c>
      <c r="BN60">
        <v>-819.32500000000005</v>
      </c>
      <c r="BO60">
        <v>10386.25</v>
      </c>
      <c r="BP60">
        <v>2752.413</v>
      </c>
      <c r="BQ60">
        <v>1854.154</v>
      </c>
      <c r="BR60">
        <v>818.87649999999996</v>
      </c>
      <c r="BS60">
        <v>87.108500000000006</v>
      </c>
      <c r="BT60">
        <v>3061.8397500000001</v>
      </c>
      <c r="BU60">
        <v>1125.3285000000001</v>
      </c>
      <c r="BV60">
        <v>1939.6142500000001</v>
      </c>
      <c r="BW60">
        <v>-927.625</v>
      </c>
      <c r="BX60">
        <v>1670.5250000000001</v>
      </c>
      <c r="BY60">
        <v>2598.1999999999998</v>
      </c>
    </row>
    <row r="61" spans="1:77">
      <c r="A61">
        <v>2007</v>
      </c>
      <c r="B61">
        <v>14474.25</v>
      </c>
      <c r="C61">
        <v>14569.9</v>
      </c>
      <c r="D61">
        <v>14341.6603089697</v>
      </c>
      <c r="E61">
        <v>15623.875</v>
      </c>
      <c r="F61">
        <v>15727.5</v>
      </c>
      <c r="G61">
        <v>15480.8991271628</v>
      </c>
      <c r="H61">
        <v>11617.424999999999</v>
      </c>
      <c r="I61">
        <v>152.360200273993</v>
      </c>
      <c r="J61">
        <v>101.606634930105</v>
      </c>
      <c r="K61">
        <v>65.776734970634095</v>
      </c>
      <c r="L61">
        <v>4.9283587558731901</v>
      </c>
      <c r="M61">
        <v>0.92272668640467903</v>
      </c>
      <c r="N61">
        <v>11398.097247957599</v>
      </c>
      <c r="O61">
        <v>103.704461691332</v>
      </c>
      <c r="P61">
        <v>90.832098376765501</v>
      </c>
      <c r="Q61">
        <v>95.6158360399168</v>
      </c>
      <c r="R61">
        <v>57.342025981313398</v>
      </c>
      <c r="S61">
        <v>0.32900000000000001</v>
      </c>
      <c r="T61">
        <v>91.614249999999998</v>
      </c>
      <c r="U61">
        <v>92.577500000000001</v>
      </c>
      <c r="V61">
        <v>207.34416666666601</v>
      </c>
      <c r="W61">
        <v>210.725083333333</v>
      </c>
      <c r="X61">
        <v>119.95675</v>
      </c>
      <c r="Y61">
        <v>92.65325</v>
      </c>
      <c r="Z61">
        <v>105.5</v>
      </c>
      <c r="AA61">
        <v>67.134166666666601</v>
      </c>
      <c r="AB61">
        <v>72.3183333333333</v>
      </c>
      <c r="AC61">
        <v>6.9841666666666598</v>
      </c>
      <c r="AD61">
        <v>220.39750000000001</v>
      </c>
      <c r="AE61">
        <v>163.82492995798401</v>
      </c>
      <c r="AF61">
        <v>4.61666666666666</v>
      </c>
      <c r="AG61">
        <v>153.123083333333</v>
      </c>
      <c r="AH61">
        <v>66.039590662528695</v>
      </c>
      <c r="AI61">
        <v>146.050166666666</v>
      </c>
      <c r="AJ61">
        <v>137.97874999999999</v>
      </c>
      <c r="AK61">
        <v>91.322000000000003</v>
      </c>
      <c r="AL61">
        <v>105.49925</v>
      </c>
      <c r="AM61">
        <v>231.86699999999999</v>
      </c>
      <c r="AN61">
        <v>111.258033285293</v>
      </c>
      <c r="AO61">
        <v>4.6291666666666602</v>
      </c>
      <c r="AP61">
        <v>4.3533333333333299</v>
      </c>
      <c r="AQ61">
        <v>5.0191666666666599</v>
      </c>
      <c r="AR61">
        <v>12021.35</v>
      </c>
      <c r="AS61">
        <v>7878.4750000000004</v>
      </c>
      <c r="AT61">
        <v>6396.4</v>
      </c>
      <c r="AU61">
        <v>3376.2</v>
      </c>
      <c r="AV61">
        <v>41.674999999999997</v>
      </c>
      <c r="AW61">
        <v>953.77499999999998</v>
      </c>
      <c r="AX61">
        <v>186.27500000000001</v>
      </c>
      <c r="AY61">
        <v>1379.2249999999999</v>
      </c>
      <c r="AZ61">
        <v>815.25</v>
      </c>
      <c r="BA61">
        <v>1533.175</v>
      </c>
      <c r="BB61">
        <v>1195.4000000000001</v>
      </c>
      <c r="BC61">
        <v>9746.5750000000007</v>
      </c>
      <c r="BD61">
        <v>2673.0102499999998</v>
      </c>
      <c r="BE61">
        <v>1948.5630000000001</v>
      </c>
      <c r="BF61">
        <v>690.49749999999995</v>
      </c>
      <c r="BG61">
        <v>33.950000000000003</v>
      </c>
      <c r="BH61">
        <v>2790.556</v>
      </c>
      <c r="BI61">
        <v>1051.02475</v>
      </c>
      <c r="BJ61">
        <v>1739.5315000000001</v>
      </c>
      <c r="BK61">
        <v>-735.95</v>
      </c>
      <c r="BL61">
        <v>1659.3</v>
      </c>
      <c r="BM61">
        <v>2395.25</v>
      </c>
      <c r="BN61">
        <v>-740.875</v>
      </c>
      <c r="BO61">
        <v>10638.75</v>
      </c>
      <c r="BP61">
        <v>2684.1374999999998</v>
      </c>
      <c r="BQ61">
        <v>1982.0535</v>
      </c>
      <c r="BR61">
        <v>665.80875000000003</v>
      </c>
      <c r="BS61">
        <v>40.578749999999999</v>
      </c>
      <c r="BT61">
        <v>3116.8919999999998</v>
      </c>
      <c r="BU61">
        <v>1147.28575</v>
      </c>
      <c r="BV61">
        <v>1972.6782499999999</v>
      </c>
      <c r="BW61">
        <v>-847.92499999999995</v>
      </c>
      <c r="BX61">
        <v>1816.85</v>
      </c>
      <c r="BY61">
        <v>2664.8</v>
      </c>
    </row>
    <row r="62" spans="1:77">
      <c r="A62">
        <v>2008</v>
      </c>
      <c r="B62">
        <v>14769.85</v>
      </c>
      <c r="C62">
        <v>14915.05</v>
      </c>
      <c r="D62">
        <v>14887.205746399901</v>
      </c>
      <c r="E62">
        <v>15642.975</v>
      </c>
      <c r="F62">
        <v>15796.3</v>
      </c>
      <c r="G62">
        <v>15766.175423058699</v>
      </c>
      <c r="H62">
        <v>11514.875</v>
      </c>
      <c r="I62">
        <v>153.15039851041399</v>
      </c>
      <c r="J62">
        <v>102.94517205882801</v>
      </c>
      <c r="K62">
        <v>65.571134236312503</v>
      </c>
      <c r="L62">
        <v>4.8925615858656002</v>
      </c>
      <c r="M62">
        <v>-0.77528205039961395</v>
      </c>
      <c r="N62">
        <v>11634.762210716701</v>
      </c>
      <c r="O62">
        <v>104.117441737302</v>
      </c>
      <c r="P62">
        <v>93.4434720524726</v>
      </c>
      <c r="Q62">
        <v>96.358024540116205</v>
      </c>
      <c r="R62">
        <v>58.300211222521803</v>
      </c>
      <c r="S62">
        <v>0.32900000000000001</v>
      </c>
      <c r="T62">
        <v>94.325500000000005</v>
      </c>
      <c r="U62">
        <v>94.392750000000007</v>
      </c>
      <c r="V62">
        <v>215.25425000000001</v>
      </c>
      <c r="W62">
        <v>215.56508333333301</v>
      </c>
      <c r="X62">
        <v>124.433166666666</v>
      </c>
      <c r="Y62">
        <v>94.39725</v>
      </c>
      <c r="Z62">
        <v>108.625</v>
      </c>
      <c r="AA62">
        <v>92.295833333333306</v>
      </c>
      <c r="AB62">
        <v>99.571666666666601</v>
      </c>
      <c r="AC62">
        <v>8.8550000000000004</v>
      </c>
      <c r="AD62">
        <v>202.375</v>
      </c>
      <c r="AE62">
        <v>160.09880425492199</v>
      </c>
      <c r="AF62">
        <v>5.8</v>
      </c>
      <c r="AG62">
        <v>154.321583333333</v>
      </c>
      <c r="AH62">
        <v>66.009427824732697</v>
      </c>
      <c r="AI62">
        <v>145.37325000000001</v>
      </c>
      <c r="AJ62">
        <v>137.22491666666599</v>
      </c>
      <c r="AK62">
        <v>92.639750000000006</v>
      </c>
      <c r="AL62">
        <v>103.083</v>
      </c>
      <c r="AM62">
        <v>233.78800000000001</v>
      </c>
      <c r="AN62">
        <v>111.674258034282</v>
      </c>
      <c r="AO62">
        <v>3.6666666666666599</v>
      </c>
      <c r="AP62">
        <v>1.365</v>
      </c>
      <c r="AQ62">
        <v>1.9275</v>
      </c>
      <c r="AR62">
        <v>12477.55</v>
      </c>
      <c r="AS62">
        <v>8056.85</v>
      </c>
      <c r="AT62">
        <v>6534.125</v>
      </c>
      <c r="AU62">
        <v>3454.0250000000001</v>
      </c>
      <c r="AV62">
        <v>38.924999999999997</v>
      </c>
      <c r="AW62">
        <v>920.75</v>
      </c>
      <c r="AX62">
        <v>290.27499999999998</v>
      </c>
      <c r="AY62">
        <v>1399.45</v>
      </c>
      <c r="AZ62">
        <v>804.625</v>
      </c>
      <c r="BA62">
        <v>1285.8499999999999</v>
      </c>
      <c r="BB62">
        <v>895.65</v>
      </c>
      <c r="BC62">
        <v>10050.075000000001</v>
      </c>
      <c r="BD62">
        <v>2477.6132499999999</v>
      </c>
      <c r="BE62">
        <v>1990.87075</v>
      </c>
      <c r="BF62">
        <v>515.98350000000005</v>
      </c>
      <c r="BG62">
        <v>-29.241250000000001</v>
      </c>
      <c r="BH62">
        <v>2983.0349999999999</v>
      </c>
      <c r="BI62">
        <v>1151.9604999999999</v>
      </c>
      <c r="BJ62">
        <v>1831.0744999999999</v>
      </c>
      <c r="BK62">
        <v>-740.875</v>
      </c>
      <c r="BL62">
        <v>1835.2750000000001</v>
      </c>
      <c r="BM62">
        <v>2576.1750000000002</v>
      </c>
      <c r="BN62">
        <v>-704.25</v>
      </c>
      <c r="BO62">
        <v>10654.7</v>
      </c>
      <c r="BP62">
        <v>2462.9115000000002</v>
      </c>
      <c r="BQ62">
        <v>1994.2245</v>
      </c>
      <c r="BR62">
        <v>504.63400000000001</v>
      </c>
      <c r="BS62">
        <v>-32.670499999999997</v>
      </c>
      <c r="BT62">
        <v>3195.7874999999999</v>
      </c>
      <c r="BU62">
        <v>1220.0397499999999</v>
      </c>
      <c r="BV62">
        <v>1977.6134999999999</v>
      </c>
      <c r="BW62">
        <v>-685.67499999999995</v>
      </c>
      <c r="BX62">
        <v>1921.9</v>
      </c>
      <c r="BY62">
        <v>2607.5500000000002</v>
      </c>
    </row>
    <row r="63" spans="1:77">
      <c r="A63">
        <v>2009</v>
      </c>
      <c r="B63">
        <v>14478.05</v>
      </c>
      <c r="C63">
        <v>14628.3</v>
      </c>
      <c r="D63">
        <v>15219.3320120517</v>
      </c>
      <c r="E63">
        <v>15236.275</v>
      </c>
      <c r="F63">
        <v>15395.35</v>
      </c>
      <c r="G63">
        <v>16016.4548301178</v>
      </c>
      <c r="H63">
        <v>11071.4</v>
      </c>
      <c r="I63">
        <v>154.02215144116701</v>
      </c>
      <c r="J63">
        <v>103.987624980905</v>
      </c>
      <c r="K63">
        <v>65.335906896754295</v>
      </c>
      <c r="L63">
        <v>4.8661917727481896</v>
      </c>
      <c r="M63">
        <v>-4.8713571043377897</v>
      </c>
      <c r="N63">
        <v>11851.7979271192</v>
      </c>
      <c r="O63">
        <v>104.817605357956</v>
      </c>
      <c r="P63">
        <v>94.806750525199305</v>
      </c>
      <c r="Q63">
        <v>97.148121670980004</v>
      </c>
      <c r="R63">
        <v>58.991150719524597</v>
      </c>
      <c r="S63">
        <v>0.32900000000000001</v>
      </c>
      <c r="T63">
        <v>94.062749999999994</v>
      </c>
      <c r="U63">
        <v>95.270250000000004</v>
      </c>
      <c r="V63">
        <v>214.564666666666</v>
      </c>
      <c r="W63">
        <v>219.236666666666</v>
      </c>
      <c r="X63">
        <v>123.85025</v>
      </c>
      <c r="Y63">
        <v>95.019000000000005</v>
      </c>
      <c r="Z63">
        <v>110.35</v>
      </c>
      <c r="AA63">
        <v>59.3675</v>
      </c>
      <c r="AB63">
        <v>61.654166666666598</v>
      </c>
      <c r="AC63">
        <v>3.9525000000000001</v>
      </c>
      <c r="AD63">
        <v>190.2525</v>
      </c>
      <c r="AE63">
        <v>171.934452795542</v>
      </c>
      <c r="AF63">
        <v>9.2833333333333297</v>
      </c>
      <c r="AG63">
        <v>154.1885</v>
      </c>
      <c r="AH63">
        <v>65.3901598672566</v>
      </c>
      <c r="AI63">
        <v>139.893916666666</v>
      </c>
      <c r="AJ63">
        <v>131.29</v>
      </c>
      <c r="AK63">
        <v>96.27225</v>
      </c>
      <c r="AL63">
        <v>95.39425</v>
      </c>
      <c r="AM63">
        <v>235.80099999999999</v>
      </c>
      <c r="AN63">
        <v>112.295644934113</v>
      </c>
      <c r="AO63">
        <v>3.2566666666666602</v>
      </c>
      <c r="AP63">
        <v>0.15</v>
      </c>
      <c r="AQ63">
        <v>0.16</v>
      </c>
      <c r="AR63">
        <v>12080.4</v>
      </c>
      <c r="AS63">
        <v>7759.0249999999996</v>
      </c>
      <c r="AT63">
        <v>6249.125</v>
      </c>
      <c r="AU63">
        <v>3138.9250000000002</v>
      </c>
      <c r="AV63">
        <v>27.175000000000001</v>
      </c>
      <c r="AW63">
        <v>910.47500000000002</v>
      </c>
      <c r="AX63">
        <v>347.57499999999999</v>
      </c>
      <c r="AY63">
        <v>1300.7</v>
      </c>
      <c r="AZ63">
        <v>553</v>
      </c>
      <c r="BA63">
        <v>1386.825</v>
      </c>
      <c r="BB63">
        <v>1038.0250000000001</v>
      </c>
      <c r="BC63">
        <v>9891.2250000000004</v>
      </c>
      <c r="BD63">
        <v>1929.6635000000001</v>
      </c>
      <c r="BE63">
        <v>1690.43175</v>
      </c>
      <c r="BF63">
        <v>390.00375000000003</v>
      </c>
      <c r="BG63">
        <v>-150.77175</v>
      </c>
      <c r="BH63">
        <v>3076.3377500000001</v>
      </c>
      <c r="BI63">
        <v>1220.78475</v>
      </c>
      <c r="BJ63">
        <v>1855.5527500000001</v>
      </c>
      <c r="BK63">
        <v>-419.17500000000001</v>
      </c>
      <c r="BL63">
        <v>1582.7750000000001</v>
      </c>
      <c r="BM63">
        <v>2001.95</v>
      </c>
      <c r="BN63">
        <v>-383.1</v>
      </c>
      <c r="BO63">
        <v>10515.625</v>
      </c>
      <c r="BP63">
        <v>1941.9702500000001</v>
      </c>
      <c r="BQ63">
        <v>1704.347</v>
      </c>
      <c r="BR63">
        <v>395.25675000000001</v>
      </c>
      <c r="BS63">
        <v>-177.322</v>
      </c>
      <c r="BT63">
        <v>3310.6912499999999</v>
      </c>
      <c r="BU63">
        <v>1296.0435</v>
      </c>
      <c r="BV63">
        <v>2015.9102499999999</v>
      </c>
      <c r="BW63">
        <v>-516.27499999999998</v>
      </c>
      <c r="BX63">
        <v>1762.4749999999999</v>
      </c>
      <c r="BY63">
        <v>2278.75</v>
      </c>
    </row>
    <row r="64" spans="1:77">
      <c r="A64">
        <v>2010</v>
      </c>
      <c r="B64">
        <v>15048.975</v>
      </c>
      <c r="C64">
        <v>15254.6</v>
      </c>
      <c r="D64">
        <v>15600.6492400023</v>
      </c>
      <c r="E64">
        <v>15649</v>
      </c>
      <c r="F64">
        <v>15863.45</v>
      </c>
      <c r="G64">
        <v>16223.0533671262</v>
      </c>
      <c r="H64">
        <v>11436.424999999999</v>
      </c>
      <c r="I64">
        <v>154.65637382923899</v>
      </c>
      <c r="J64">
        <v>104.89715888201999</v>
      </c>
      <c r="K64">
        <v>65.090936480576204</v>
      </c>
      <c r="L64">
        <v>4.8400096584293602</v>
      </c>
      <c r="M64">
        <v>-3.5401540974680801</v>
      </c>
      <c r="N64">
        <v>12036.148005913499</v>
      </c>
      <c r="O64">
        <v>105.381266079588</v>
      </c>
      <c r="P64">
        <v>95.924566655425906</v>
      </c>
      <c r="Q64">
        <v>97.954153244409596</v>
      </c>
      <c r="R64">
        <v>59.588362642535202</v>
      </c>
      <c r="S64">
        <v>0.32900000000000001</v>
      </c>
      <c r="T64">
        <v>95.747249999999994</v>
      </c>
      <c r="U64">
        <v>96.650499999999994</v>
      </c>
      <c r="V64">
        <v>218.07616666666601</v>
      </c>
      <c r="W64">
        <v>221.335833333333</v>
      </c>
      <c r="X64">
        <v>125.61450000000001</v>
      </c>
      <c r="Y64">
        <v>96.164249999999996</v>
      </c>
      <c r="Z64">
        <v>112.125</v>
      </c>
      <c r="AA64">
        <v>75.917500000000004</v>
      </c>
      <c r="AB64">
        <v>79.394999999999996</v>
      </c>
      <c r="AC64">
        <v>4.3875000000000002</v>
      </c>
      <c r="AD64">
        <v>184.62</v>
      </c>
      <c r="AE64">
        <v>164.58157360025501</v>
      </c>
      <c r="AF64">
        <v>9.6083333333333307</v>
      </c>
      <c r="AG64">
        <v>153.88525000000001</v>
      </c>
      <c r="AH64">
        <v>64.704534269388205</v>
      </c>
      <c r="AI64">
        <v>139.07716666666599</v>
      </c>
      <c r="AJ64">
        <v>130.334583333333</v>
      </c>
      <c r="AK64">
        <v>99.414749999999998</v>
      </c>
      <c r="AL64">
        <v>95.397000000000006</v>
      </c>
      <c r="AM64">
        <v>237.82933333333301</v>
      </c>
      <c r="AN64">
        <v>112.90340976996499</v>
      </c>
      <c r="AO64">
        <v>3.2141666666666602</v>
      </c>
      <c r="AP64">
        <v>0.13666666666666599</v>
      </c>
      <c r="AQ64">
        <v>0.17499999999999899</v>
      </c>
      <c r="AR64">
        <v>12594.525</v>
      </c>
      <c r="AS64">
        <v>7925.35</v>
      </c>
      <c r="AT64">
        <v>6372.5</v>
      </c>
      <c r="AU64">
        <v>3327.7249999999999</v>
      </c>
      <c r="AV64">
        <v>37.549999999999997</v>
      </c>
      <c r="AW64">
        <v>1069.75</v>
      </c>
      <c r="AX64">
        <v>433.67500000000001</v>
      </c>
      <c r="AY64">
        <v>1242.9000000000001</v>
      </c>
      <c r="AZ64">
        <v>543.85</v>
      </c>
      <c r="BA64">
        <v>1728.75</v>
      </c>
      <c r="BB64">
        <v>1342.95</v>
      </c>
      <c r="BC64">
        <v>10260.25</v>
      </c>
      <c r="BD64">
        <v>2165.4727499999999</v>
      </c>
      <c r="BE64">
        <v>1734.9807499999999</v>
      </c>
      <c r="BF64">
        <v>376.57474999999999</v>
      </c>
      <c r="BG64">
        <v>53.917250000000003</v>
      </c>
      <c r="BH64">
        <v>3155.55</v>
      </c>
      <c r="BI64">
        <v>1300.15725</v>
      </c>
      <c r="BJ64">
        <v>1855.3924999999999</v>
      </c>
      <c r="BK64">
        <v>-532.29999999999995</v>
      </c>
      <c r="BL64">
        <v>1857.25</v>
      </c>
      <c r="BM64">
        <v>2389.5749999999998</v>
      </c>
      <c r="BN64">
        <v>-439.8</v>
      </c>
      <c r="BO64">
        <v>10716</v>
      </c>
      <c r="BP64">
        <v>2216.47775</v>
      </c>
      <c r="BQ64">
        <v>1780.99875</v>
      </c>
      <c r="BR64">
        <v>383.02274999999997</v>
      </c>
      <c r="BS64">
        <v>57.283000000000001</v>
      </c>
      <c r="BT64">
        <v>3308.00875</v>
      </c>
      <c r="BU64">
        <v>1348.367</v>
      </c>
      <c r="BV64">
        <v>1959.77025</v>
      </c>
      <c r="BW64">
        <v>-589.375</v>
      </c>
      <c r="BX64">
        <v>1989.5250000000001</v>
      </c>
      <c r="BY64">
        <v>2578.9250000000002</v>
      </c>
    </row>
    <row r="65" spans="1:77">
      <c r="A65">
        <v>2011</v>
      </c>
      <c r="B65">
        <v>15599.725</v>
      </c>
      <c r="C65">
        <v>15837.65</v>
      </c>
      <c r="D65">
        <v>16184.2127442787</v>
      </c>
      <c r="E65">
        <v>15891.525</v>
      </c>
      <c r="F65">
        <v>16133.674999999999</v>
      </c>
      <c r="G65">
        <v>16486.933107216901</v>
      </c>
      <c r="H65">
        <v>11670.5</v>
      </c>
      <c r="I65">
        <v>155.78038111518899</v>
      </c>
      <c r="J65">
        <v>105.833678680858</v>
      </c>
      <c r="K65">
        <v>64.864659239706299</v>
      </c>
      <c r="L65">
        <v>4.8061485153227697</v>
      </c>
      <c r="M65">
        <v>-3.6115584011793702</v>
      </c>
      <c r="N65">
        <v>12273.773686796199</v>
      </c>
      <c r="O65">
        <v>106.29088102378699</v>
      </c>
      <c r="P65">
        <v>97.7064993788225</v>
      </c>
      <c r="Q65">
        <v>98.766872408769203</v>
      </c>
      <c r="R65">
        <v>60.244369807350701</v>
      </c>
      <c r="S65">
        <v>0.32900000000000001</v>
      </c>
      <c r="T65">
        <v>98.169499999999999</v>
      </c>
      <c r="U65">
        <v>98.183750000000003</v>
      </c>
      <c r="V65">
        <v>224.923</v>
      </c>
      <c r="W65">
        <v>225.00641666666601</v>
      </c>
      <c r="X65">
        <v>129.453</v>
      </c>
      <c r="Y65">
        <v>98.157250000000005</v>
      </c>
      <c r="Z65">
        <v>113.95</v>
      </c>
      <c r="AA65">
        <v>102.50083333333301</v>
      </c>
      <c r="AB65">
        <v>94.874166666666596</v>
      </c>
      <c r="AC65">
        <v>3.9966666666666599</v>
      </c>
      <c r="AD65">
        <v>176.70499999999899</v>
      </c>
      <c r="AE65">
        <v>157.29726615849</v>
      </c>
      <c r="AF65">
        <v>8.93333333333333</v>
      </c>
      <c r="AG65">
        <v>153.623666666666</v>
      </c>
      <c r="AH65">
        <v>64.112141848258005</v>
      </c>
      <c r="AI65">
        <v>139.88516666666601</v>
      </c>
      <c r="AJ65">
        <v>131.9195</v>
      </c>
      <c r="AK65">
        <v>99.313999999999993</v>
      </c>
      <c r="AL65">
        <v>97.450500000000005</v>
      </c>
      <c r="AM65">
        <v>239.61750000000001</v>
      </c>
      <c r="AN65">
        <v>113.54023912547601</v>
      </c>
      <c r="AO65">
        <v>2.7858333333333301</v>
      </c>
      <c r="AP65">
        <v>5.2499999999999998E-2</v>
      </c>
      <c r="AQ65">
        <v>0.101666666666666</v>
      </c>
      <c r="AR65">
        <v>13339.3</v>
      </c>
      <c r="AS65">
        <v>8226.1749999999993</v>
      </c>
      <c r="AT65">
        <v>6626.1750000000002</v>
      </c>
      <c r="AU65">
        <v>3671.1</v>
      </c>
      <c r="AV65">
        <v>63.05</v>
      </c>
      <c r="AW65">
        <v>1164.4000000000001</v>
      </c>
      <c r="AX65">
        <v>506.55</v>
      </c>
      <c r="AY65">
        <v>1255.5999999999999</v>
      </c>
      <c r="AZ65">
        <v>681.5</v>
      </c>
      <c r="BA65">
        <v>1809.8</v>
      </c>
      <c r="BB65">
        <v>1397.2</v>
      </c>
      <c r="BC65">
        <v>10698.85</v>
      </c>
      <c r="BD65">
        <v>2332.5622499999999</v>
      </c>
      <c r="BE65">
        <v>1907.4647500000001</v>
      </c>
      <c r="BF65">
        <v>378.83550000000002</v>
      </c>
      <c r="BG65">
        <v>46.262</v>
      </c>
      <c r="BH65">
        <v>3147.9290000000001</v>
      </c>
      <c r="BI65">
        <v>1299.7627500000001</v>
      </c>
      <c r="BJ65">
        <v>1848.1667500000001</v>
      </c>
      <c r="BK65">
        <v>-579.625</v>
      </c>
      <c r="BL65">
        <v>2115.85</v>
      </c>
      <c r="BM65">
        <v>2695.4749999999999</v>
      </c>
      <c r="BN65">
        <v>-460.32499999999999</v>
      </c>
      <c r="BO65">
        <v>10898.35</v>
      </c>
      <c r="BP65">
        <v>2362.1282500000002</v>
      </c>
      <c r="BQ65">
        <v>1935.3525</v>
      </c>
      <c r="BR65">
        <v>382.47224999999997</v>
      </c>
      <c r="BS65">
        <v>46.707000000000001</v>
      </c>
      <c r="BT65">
        <v>3202.7330000000002</v>
      </c>
      <c r="BU65">
        <v>1311.9794999999999</v>
      </c>
      <c r="BV65">
        <v>1890.77</v>
      </c>
      <c r="BW65">
        <v>-571</v>
      </c>
      <c r="BX65">
        <v>2132.15</v>
      </c>
      <c r="BY65">
        <v>2703.15</v>
      </c>
    </row>
    <row r="66" spans="1:77">
      <c r="A66">
        <v>2012</v>
      </c>
      <c r="B66">
        <v>16253.95</v>
      </c>
      <c r="C66">
        <v>16486.724999999999</v>
      </c>
      <c r="D66">
        <v>16810.127022085198</v>
      </c>
      <c r="E66">
        <v>16253.975</v>
      </c>
      <c r="F66">
        <v>16486.724999999999</v>
      </c>
      <c r="G66">
        <v>16809.9407856568</v>
      </c>
      <c r="H66">
        <v>12058.475</v>
      </c>
      <c r="I66">
        <v>157.39656874544301</v>
      </c>
      <c r="J66">
        <v>106.799281790115</v>
      </c>
      <c r="K66">
        <v>64.6582186443393</v>
      </c>
      <c r="L66">
        <v>4.7665876554450399</v>
      </c>
      <c r="M66">
        <v>-3.3062593639367002</v>
      </c>
      <c r="N66">
        <v>12565.1811878102</v>
      </c>
      <c r="O66">
        <v>107.546693521714</v>
      </c>
      <c r="P66">
        <v>100</v>
      </c>
      <c r="Q66">
        <v>99.5863346505609</v>
      </c>
      <c r="R66">
        <v>60.954648868435697</v>
      </c>
      <c r="S66">
        <v>0.32900000000000001</v>
      </c>
      <c r="T66">
        <v>100</v>
      </c>
      <c r="U66">
        <v>100</v>
      </c>
      <c r="V66">
        <v>229.58608333333299</v>
      </c>
      <c r="W66">
        <v>229.75683333333299</v>
      </c>
      <c r="X66">
        <v>131.97575000000001</v>
      </c>
      <c r="Y66">
        <v>100.00024999999999</v>
      </c>
      <c r="Z66">
        <v>116.02500000000001</v>
      </c>
      <c r="AA66">
        <v>101.070833333333</v>
      </c>
      <c r="AB66">
        <v>94.110833333333304</v>
      </c>
      <c r="AC66">
        <v>2.7524999999999999</v>
      </c>
      <c r="AD66">
        <v>181.52500000000001</v>
      </c>
      <c r="AE66">
        <v>162.89152926083199</v>
      </c>
      <c r="AF66">
        <v>8.0749999999999993</v>
      </c>
      <c r="AG66">
        <v>154.973833333333</v>
      </c>
      <c r="AH66">
        <v>63.700806422694903</v>
      </c>
      <c r="AI66">
        <v>142.47458333333299</v>
      </c>
      <c r="AJ66">
        <v>134.154333333333</v>
      </c>
      <c r="AK66">
        <v>100.1495</v>
      </c>
      <c r="AL66">
        <v>99.851249999999993</v>
      </c>
      <c r="AM66">
        <v>243.284333333333</v>
      </c>
      <c r="AN66">
        <v>114.55513647261699</v>
      </c>
      <c r="AO66">
        <v>1.8025</v>
      </c>
      <c r="AP66">
        <v>8.5833333333333303E-2</v>
      </c>
      <c r="AQ66">
        <v>0.14000000000000001</v>
      </c>
      <c r="AR66">
        <v>14014.375</v>
      </c>
      <c r="AS66">
        <v>8567.375</v>
      </c>
      <c r="AT66">
        <v>6928.15</v>
      </c>
      <c r="AU66">
        <v>4034.55</v>
      </c>
      <c r="AV66">
        <v>59.95</v>
      </c>
      <c r="AW66">
        <v>1286.425</v>
      </c>
      <c r="AX66">
        <v>534.5</v>
      </c>
      <c r="AY66">
        <v>1318.55</v>
      </c>
      <c r="AZ66">
        <v>835.125</v>
      </c>
      <c r="BA66">
        <v>1997.4</v>
      </c>
      <c r="BB66">
        <v>1592.05</v>
      </c>
      <c r="BC66">
        <v>11047.375</v>
      </c>
      <c r="BD66">
        <v>2621.7534999999998</v>
      </c>
      <c r="BE66">
        <v>2118.5272500000001</v>
      </c>
      <c r="BF66">
        <v>432.01499999999999</v>
      </c>
      <c r="BG66">
        <v>71.211749999999995</v>
      </c>
      <c r="BH66">
        <v>3136.4702499999999</v>
      </c>
      <c r="BI66">
        <v>1287.01</v>
      </c>
      <c r="BJ66">
        <v>1849.4602500000001</v>
      </c>
      <c r="BK66">
        <v>-551.625</v>
      </c>
      <c r="BL66">
        <v>2217.6999999999998</v>
      </c>
      <c r="BM66">
        <v>2769.3249999999998</v>
      </c>
      <c r="BN66">
        <v>-423.95</v>
      </c>
      <c r="BO66">
        <v>11047.375</v>
      </c>
      <c r="BP66">
        <v>2621.7539999999999</v>
      </c>
      <c r="BQ66">
        <v>2118.527</v>
      </c>
      <c r="BR66">
        <v>432.01499999999999</v>
      </c>
      <c r="BS66">
        <v>71.211749999999995</v>
      </c>
      <c r="BT66">
        <v>3136.4702499999999</v>
      </c>
      <c r="BU66">
        <v>1287.01</v>
      </c>
      <c r="BV66">
        <v>1849.46</v>
      </c>
      <c r="BW66">
        <v>-551.625</v>
      </c>
      <c r="BX66">
        <v>2217.7249999999999</v>
      </c>
      <c r="BY66">
        <v>2769.3</v>
      </c>
    </row>
    <row r="67" spans="1:77">
      <c r="A67">
        <v>2013</v>
      </c>
      <c r="B67">
        <v>16843.224999999999</v>
      </c>
      <c r="C67">
        <v>17073.474999999999</v>
      </c>
      <c r="D67">
        <v>17402.1230618478</v>
      </c>
      <c r="E67">
        <v>16553.349999999999</v>
      </c>
      <c r="F67">
        <v>16780.25</v>
      </c>
      <c r="G67">
        <v>17102.779902893701</v>
      </c>
      <c r="H67">
        <v>12328.575000000001</v>
      </c>
      <c r="I67">
        <v>158.357009621614</v>
      </c>
      <c r="J67">
        <v>108.00082562985401</v>
      </c>
      <c r="K67">
        <v>64.4684903362173</v>
      </c>
      <c r="L67">
        <v>4.73029440525971</v>
      </c>
      <c r="M67">
        <v>-3.2132353817049801</v>
      </c>
      <c r="N67">
        <v>12837.184058738199</v>
      </c>
      <c r="O67">
        <v>108.35303169207501</v>
      </c>
      <c r="P67">
        <v>102.523909243958</v>
      </c>
      <c r="Q67">
        <v>100.412595916654</v>
      </c>
      <c r="R67">
        <v>61.810778965499502</v>
      </c>
      <c r="S67">
        <v>0.32900000000000001</v>
      </c>
      <c r="T67">
        <v>101.35424999999999</v>
      </c>
      <c r="U67">
        <v>101.53475</v>
      </c>
      <c r="V67">
        <v>232.95175</v>
      </c>
      <c r="W67">
        <v>233.81041666666599</v>
      </c>
      <c r="X67">
        <v>133.59158333333301</v>
      </c>
      <c r="Y67">
        <v>101.76875</v>
      </c>
      <c r="Z67">
        <v>118.22499999999999</v>
      </c>
      <c r="AA67">
        <v>98.029166666666598</v>
      </c>
      <c r="AB67">
        <v>97.905833333333305</v>
      </c>
      <c r="AC67">
        <v>3.7266666666666599</v>
      </c>
      <c r="AD67">
        <v>194.07</v>
      </c>
      <c r="AE67">
        <v>165.211336355497</v>
      </c>
      <c r="AF67">
        <v>7.3583333333333298</v>
      </c>
      <c r="AG67">
        <v>155.39750000000001</v>
      </c>
      <c r="AH67">
        <v>63.252719193326698</v>
      </c>
      <c r="AI67">
        <v>143.940666666666</v>
      </c>
      <c r="AJ67">
        <v>136.35833333333301</v>
      </c>
      <c r="AK67">
        <v>100.56399999999999</v>
      </c>
      <c r="AL67">
        <v>101.66475</v>
      </c>
      <c r="AM67">
        <v>245.67933333333301</v>
      </c>
      <c r="AN67">
        <v>115.28331626623</v>
      </c>
      <c r="AO67">
        <v>2.35083333333333</v>
      </c>
      <c r="AP67">
        <v>5.83333333333333E-2</v>
      </c>
      <c r="AQ67">
        <v>0.1075</v>
      </c>
      <c r="AR67">
        <v>14193.65</v>
      </c>
      <c r="AS67">
        <v>8835.0750000000007</v>
      </c>
      <c r="AT67">
        <v>7114.0249999999996</v>
      </c>
      <c r="AU67">
        <v>4038.55</v>
      </c>
      <c r="AV67">
        <v>86.95</v>
      </c>
      <c r="AW67">
        <v>1315.2249999999999</v>
      </c>
      <c r="AX67">
        <v>577.42499999999995</v>
      </c>
      <c r="AY67">
        <v>1265.625</v>
      </c>
      <c r="AZ67">
        <v>793.32500000000005</v>
      </c>
      <c r="BA67">
        <v>2010.675</v>
      </c>
      <c r="BB67">
        <v>1611.85</v>
      </c>
      <c r="BC67">
        <v>11363.55</v>
      </c>
      <c r="BD67">
        <v>2826.01325</v>
      </c>
      <c r="BE67">
        <v>2211.4942500000002</v>
      </c>
      <c r="BF67">
        <v>509.98849999999999</v>
      </c>
      <c r="BG67">
        <v>104.53075</v>
      </c>
      <c r="BH67">
        <v>3133.0484999999999</v>
      </c>
      <c r="BI67">
        <v>1227.1595</v>
      </c>
      <c r="BJ67">
        <v>1905.8885</v>
      </c>
      <c r="BK67">
        <v>-479.4</v>
      </c>
      <c r="BL67">
        <v>2286.9749999999999</v>
      </c>
      <c r="BM67">
        <v>2766.4</v>
      </c>
      <c r="BN67">
        <v>-352.07499999999999</v>
      </c>
      <c r="BO67">
        <v>11211.7</v>
      </c>
      <c r="BP67">
        <v>2801.47325</v>
      </c>
      <c r="BQ67">
        <v>2205.9639999999999</v>
      </c>
      <c r="BR67">
        <v>485.452</v>
      </c>
      <c r="BS67">
        <v>108.655</v>
      </c>
      <c r="BT67">
        <v>3060.7154999999998</v>
      </c>
      <c r="BU67">
        <v>1215.816</v>
      </c>
      <c r="BV67">
        <v>1844.4327499999999</v>
      </c>
      <c r="BW67">
        <v>-519.32500000000005</v>
      </c>
      <c r="BX67">
        <v>2283.6</v>
      </c>
      <c r="BY67">
        <v>2802.9250000000002</v>
      </c>
    </row>
    <row r="68" spans="1:77">
      <c r="A68">
        <v>2014</v>
      </c>
      <c r="B68">
        <v>17550.674999999999</v>
      </c>
      <c r="C68">
        <v>17785.924999999999</v>
      </c>
      <c r="D68">
        <v>18054.396702689501</v>
      </c>
      <c r="E68">
        <v>16932.025000000001</v>
      </c>
      <c r="F68">
        <v>17159.224999999999</v>
      </c>
      <c r="G68">
        <v>17418.454497629202</v>
      </c>
      <c r="H68">
        <v>12695.125</v>
      </c>
      <c r="I68">
        <v>159.52156682015601</v>
      </c>
      <c r="J68">
        <v>109.191066615945</v>
      </c>
      <c r="K68">
        <v>64.295754363972307</v>
      </c>
      <c r="L68">
        <v>4.70048802729786</v>
      </c>
      <c r="M68">
        <v>-2.7955104050642601</v>
      </c>
      <c r="N68">
        <v>13128.8063464321</v>
      </c>
      <c r="O68">
        <v>109.29290333039501</v>
      </c>
      <c r="P68">
        <v>105.211509333021</v>
      </c>
      <c r="Q68">
        <v>101.24571261810701</v>
      </c>
      <c r="R68">
        <v>62.671166528499498</v>
      </c>
      <c r="S68">
        <v>0.32900000000000001</v>
      </c>
      <c r="T68">
        <v>102.8865</v>
      </c>
      <c r="U68">
        <v>103.1865</v>
      </c>
      <c r="V68">
        <v>236.715</v>
      </c>
      <c r="W68">
        <v>237.90233333333299</v>
      </c>
      <c r="X68">
        <v>135.52408333333301</v>
      </c>
      <c r="Y68">
        <v>103.66249999999999</v>
      </c>
      <c r="Z68">
        <v>120.625</v>
      </c>
      <c r="AA68">
        <v>89.566666666666606</v>
      </c>
      <c r="AB68">
        <v>93.258333333333297</v>
      </c>
      <c r="AC68">
        <v>4.3683333333333296</v>
      </c>
      <c r="AD68">
        <v>203.50749999999999</v>
      </c>
      <c r="AE68">
        <v>170.06430368977601</v>
      </c>
      <c r="AF68">
        <v>6.1583333333333297</v>
      </c>
      <c r="AG68">
        <v>155.92025000000001</v>
      </c>
      <c r="AH68">
        <v>62.8847109954038</v>
      </c>
      <c r="AI68">
        <v>146.31866666666599</v>
      </c>
      <c r="AJ68">
        <v>138.9195</v>
      </c>
      <c r="AK68">
        <v>101.1865</v>
      </c>
      <c r="AL68">
        <v>104.04125000000001</v>
      </c>
      <c r="AM68">
        <v>247.946583333333</v>
      </c>
      <c r="AN68">
        <v>116.369069336754</v>
      </c>
      <c r="AO68">
        <v>2.5408333333333299</v>
      </c>
      <c r="AP68">
        <v>3.2500000000000001E-2</v>
      </c>
      <c r="AQ68">
        <v>8.9166666666666602E-2</v>
      </c>
      <c r="AR68">
        <v>14976.575000000001</v>
      </c>
      <c r="AS68">
        <v>9250.1749999999993</v>
      </c>
      <c r="AT68">
        <v>7476.3249999999998</v>
      </c>
      <c r="AU68">
        <v>4338.3500000000004</v>
      </c>
      <c r="AV68">
        <v>67.724999999999994</v>
      </c>
      <c r="AW68">
        <v>1377.9</v>
      </c>
      <c r="AX68">
        <v>602.70000000000005</v>
      </c>
      <c r="AY68">
        <v>1336.825</v>
      </c>
      <c r="AZ68">
        <v>953.2</v>
      </c>
      <c r="BA68">
        <v>2120.2249999999999</v>
      </c>
      <c r="BB68">
        <v>1715.35</v>
      </c>
      <c r="BC68">
        <v>11847.725</v>
      </c>
      <c r="BD68">
        <v>3044.1782499999999</v>
      </c>
      <c r="BE68">
        <v>2400.0567500000002</v>
      </c>
      <c r="BF68">
        <v>560.15575000000001</v>
      </c>
      <c r="BG68">
        <v>83.965999999999994</v>
      </c>
      <c r="BH68">
        <v>3168.8209999999999</v>
      </c>
      <c r="BI68">
        <v>1216.001</v>
      </c>
      <c r="BJ68">
        <v>1952.8197500000001</v>
      </c>
      <c r="BK68">
        <v>-510.05</v>
      </c>
      <c r="BL68">
        <v>2377.4250000000002</v>
      </c>
      <c r="BM68">
        <v>2887.45</v>
      </c>
      <c r="BN68">
        <v>-376.17500000000001</v>
      </c>
      <c r="BO68">
        <v>11515.3</v>
      </c>
      <c r="BP68">
        <v>2959.1985</v>
      </c>
      <c r="BQ68">
        <v>2365.3145</v>
      </c>
      <c r="BR68">
        <v>504.10775000000001</v>
      </c>
      <c r="BS68">
        <v>86.299250000000001</v>
      </c>
      <c r="BT68">
        <v>3033.2282500000001</v>
      </c>
      <c r="BU68">
        <v>1184.6875</v>
      </c>
      <c r="BV68">
        <v>1847.5509999999999</v>
      </c>
      <c r="BW68">
        <v>-575.27499999999998</v>
      </c>
      <c r="BX68">
        <v>2372.2750000000001</v>
      </c>
      <c r="BY68">
        <v>2947.55</v>
      </c>
    </row>
    <row r="69" spans="1:77">
      <c r="A69">
        <v>2015</v>
      </c>
      <c r="B69">
        <v>18206.025000000001</v>
      </c>
      <c r="C69">
        <v>18426.400000000001</v>
      </c>
      <c r="D69">
        <v>18596.889617794201</v>
      </c>
      <c r="E69">
        <v>17390.3</v>
      </c>
      <c r="F69">
        <v>17602.474999999999</v>
      </c>
      <c r="G69">
        <v>17763.5897374671</v>
      </c>
      <c r="H69">
        <v>13123.8</v>
      </c>
      <c r="I69">
        <v>160.94323558092799</v>
      </c>
      <c r="J69">
        <v>110.37096692423199</v>
      </c>
      <c r="K69">
        <v>64.124377130802003</v>
      </c>
      <c r="L69">
        <v>4.6740104880997402</v>
      </c>
      <c r="M69">
        <v>-2.1006073433527002</v>
      </c>
      <c r="N69">
        <v>13445.376720021601</v>
      </c>
      <c r="O69">
        <v>110.406507219717</v>
      </c>
      <c r="P69">
        <v>108.041833618761</v>
      </c>
      <c r="Q69">
        <v>102.086177236155</v>
      </c>
      <c r="R69">
        <v>63.534966667341102</v>
      </c>
      <c r="S69">
        <v>0.32900000000000001</v>
      </c>
      <c r="T69">
        <v>103.1155</v>
      </c>
      <c r="U69">
        <v>104.48675</v>
      </c>
      <c r="V69">
        <v>237.00174999999999</v>
      </c>
      <c r="W69">
        <v>242.25749999999999</v>
      </c>
      <c r="X69">
        <v>135.362333333333</v>
      </c>
      <c r="Y69">
        <v>104.6615</v>
      </c>
      <c r="Z69">
        <v>123.325</v>
      </c>
      <c r="AA69">
        <v>46.514166666666597</v>
      </c>
      <c r="AB69">
        <v>48.688333333333297</v>
      </c>
      <c r="AC69">
        <v>2.6124999999999998</v>
      </c>
      <c r="AD69">
        <v>213.97749999999999</v>
      </c>
      <c r="AE69">
        <v>194.400119582478</v>
      </c>
      <c r="AF69">
        <v>5.2750000000000004</v>
      </c>
      <c r="AG69">
        <v>157.13808333333299</v>
      </c>
      <c r="AH69">
        <v>62.654815031044301</v>
      </c>
      <c r="AI69">
        <v>148.844666666666</v>
      </c>
      <c r="AJ69">
        <v>141.80116666666601</v>
      </c>
      <c r="AK69">
        <v>102.39775</v>
      </c>
      <c r="AL69">
        <v>106.28625</v>
      </c>
      <c r="AM69">
        <v>250.80058333333301</v>
      </c>
      <c r="AN69">
        <v>117.780609598322</v>
      </c>
      <c r="AO69">
        <v>2.1358333333333301</v>
      </c>
      <c r="AP69">
        <v>5.2499999999999998E-2</v>
      </c>
      <c r="AQ69">
        <v>0.13250000000000001</v>
      </c>
      <c r="AR69">
        <v>15685.25</v>
      </c>
      <c r="AS69">
        <v>9699.4249999999993</v>
      </c>
      <c r="AT69">
        <v>7859.5</v>
      </c>
      <c r="AU69">
        <v>4505.1750000000002</v>
      </c>
      <c r="AV69">
        <v>54.1</v>
      </c>
      <c r="AW69">
        <v>1366.7249999999999</v>
      </c>
      <c r="AX69">
        <v>609.5</v>
      </c>
      <c r="AY69">
        <v>1441.8</v>
      </c>
      <c r="AZ69">
        <v>1033.05</v>
      </c>
      <c r="BA69">
        <v>2060.4749999999999</v>
      </c>
      <c r="BB69">
        <v>1665.2750000000001</v>
      </c>
      <c r="BC69">
        <v>12263.475</v>
      </c>
      <c r="BD69">
        <v>3237.16075</v>
      </c>
      <c r="BE69">
        <v>2466.5552499999999</v>
      </c>
      <c r="BF69">
        <v>633.82100000000003</v>
      </c>
      <c r="BG69">
        <v>136.78475</v>
      </c>
      <c r="BH69">
        <v>3231.585</v>
      </c>
      <c r="BI69">
        <v>1221.7615000000001</v>
      </c>
      <c r="BJ69">
        <v>2009.8240000000001</v>
      </c>
      <c r="BK69">
        <v>-526.20000000000005</v>
      </c>
      <c r="BL69">
        <v>2268.65</v>
      </c>
      <c r="BM69">
        <v>2794.85</v>
      </c>
      <c r="BN69">
        <v>-424.7</v>
      </c>
      <c r="BO69">
        <v>11892.924999999999</v>
      </c>
      <c r="BP69">
        <v>3121.7557499999998</v>
      </c>
      <c r="BQ69">
        <v>2420.3485000000001</v>
      </c>
      <c r="BR69">
        <v>555.42700000000002</v>
      </c>
      <c r="BS69">
        <v>137.58475000000001</v>
      </c>
      <c r="BT69">
        <v>3088.35025</v>
      </c>
      <c r="BU69">
        <v>1184.53</v>
      </c>
      <c r="BV69">
        <v>1902.23525</v>
      </c>
      <c r="BW69">
        <v>-721.7</v>
      </c>
      <c r="BX69">
        <v>2378.6999999999998</v>
      </c>
      <c r="BY69">
        <v>3100.45</v>
      </c>
    </row>
    <row r="70" spans="1:77">
      <c r="A70">
        <v>2016</v>
      </c>
      <c r="B70">
        <v>18695.099999999999</v>
      </c>
      <c r="C70">
        <v>18927.05</v>
      </c>
      <c r="D70">
        <v>19114.760576985602</v>
      </c>
      <c r="E70">
        <v>17680.3</v>
      </c>
      <c r="F70">
        <v>17901.924999999999</v>
      </c>
      <c r="G70">
        <v>18077.266180144699</v>
      </c>
      <c r="H70">
        <v>13364.875</v>
      </c>
      <c r="I70">
        <v>161.86829814395699</v>
      </c>
      <c r="J70">
        <v>111.67852104274201</v>
      </c>
      <c r="K70">
        <v>63.932716944105103</v>
      </c>
      <c r="L70">
        <v>4.6465775334505297</v>
      </c>
      <c r="M70">
        <v>-2.1963610267458402</v>
      </c>
      <c r="N70">
        <v>13734.848170466001</v>
      </c>
      <c r="O70">
        <v>111.18156458386299</v>
      </c>
      <c r="P70">
        <v>110.751110212923</v>
      </c>
      <c r="Q70">
        <v>102.935550156357</v>
      </c>
      <c r="R70">
        <v>64.450748239016505</v>
      </c>
      <c r="S70">
        <v>0.32900000000000001</v>
      </c>
      <c r="T70">
        <v>104.14825</v>
      </c>
      <c r="U70">
        <v>106.1375</v>
      </c>
      <c r="V70">
        <v>240.00541666666601</v>
      </c>
      <c r="W70">
        <v>247.60358333333301</v>
      </c>
      <c r="X70">
        <v>136.62508333333301</v>
      </c>
      <c r="Y70">
        <v>105.70325</v>
      </c>
      <c r="Z70">
        <v>126.25</v>
      </c>
      <c r="AA70">
        <v>38.676666666666598</v>
      </c>
      <c r="AB70">
        <v>43.144166666666599</v>
      </c>
      <c r="AC70">
        <v>2.4925000000000002</v>
      </c>
      <c r="AD70">
        <v>225.95750000000001</v>
      </c>
      <c r="AE70">
        <v>203.38294690023301</v>
      </c>
      <c r="AF70">
        <v>4.875</v>
      </c>
      <c r="AG70">
        <v>159.1875</v>
      </c>
      <c r="AH70">
        <v>62.786683444957298</v>
      </c>
      <c r="AI70">
        <v>151.43641666666599</v>
      </c>
      <c r="AJ70">
        <v>144.33241666666601</v>
      </c>
      <c r="AK70">
        <v>102.88325</v>
      </c>
      <c r="AL70">
        <v>107.72675</v>
      </c>
      <c r="AM70">
        <v>253.53749999999999</v>
      </c>
      <c r="AN70">
        <v>118.792780527261</v>
      </c>
      <c r="AO70">
        <v>1.8416666666666599</v>
      </c>
      <c r="AP70">
        <v>0.3175</v>
      </c>
      <c r="AQ70">
        <v>0.39500000000000002</v>
      </c>
      <c r="AR70">
        <v>16096.9</v>
      </c>
      <c r="AS70">
        <v>9966.125</v>
      </c>
      <c r="AT70">
        <v>8091.2250000000004</v>
      </c>
      <c r="AU70">
        <v>4592.625</v>
      </c>
      <c r="AV70">
        <v>34.1</v>
      </c>
      <c r="AW70">
        <v>1389.2249999999999</v>
      </c>
      <c r="AX70">
        <v>626.65</v>
      </c>
      <c r="AY70">
        <v>1465.2</v>
      </c>
      <c r="AZ70">
        <v>1077.45</v>
      </c>
      <c r="BA70">
        <v>2037.7249999999999</v>
      </c>
      <c r="BB70">
        <v>1617.7750000000001</v>
      </c>
      <c r="BC70">
        <v>12693.3</v>
      </c>
      <c r="BD70">
        <v>3205.0365000000002</v>
      </c>
      <c r="BE70">
        <v>2469.3355000000001</v>
      </c>
      <c r="BF70">
        <v>699.4425</v>
      </c>
      <c r="BG70">
        <v>36.258499999999998</v>
      </c>
      <c r="BH70">
        <v>3303.0535</v>
      </c>
      <c r="BI70">
        <v>1234.51225</v>
      </c>
      <c r="BJ70">
        <v>2068.5412500000002</v>
      </c>
      <c r="BK70">
        <v>-506.25</v>
      </c>
      <c r="BL70">
        <v>2232.1</v>
      </c>
      <c r="BM70">
        <v>2738.35</v>
      </c>
      <c r="BN70">
        <v>-403.67500000000001</v>
      </c>
      <c r="BO70">
        <v>12187.674999999999</v>
      </c>
      <c r="BP70">
        <v>3089.9140000000002</v>
      </c>
      <c r="BQ70">
        <v>2441.9974999999999</v>
      </c>
      <c r="BR70">
        <v>592.11175000000003</v>
      </c>
      <c r="BS70">
        <v>35.705249999999999</v>
      </c>
      <c r="BT70">
        <v>3148.779</v>
      </c>
      <c r="BU70">
        <v>1190.5260000000001</v>
      </c>
      <c r="BV70">
        <v>1956.2665</v>
      </c>
      <c r="BW70">
        <v>-757.07500000000005</v>
      </c>
      <c r="BX70">
        <v>2388.375</v>
      </c>
      <c r="BY70">
        <v>3145.4250000000002</v>
      </c>
    </row>
    <row r="71" spans="1:77">
      <c r="A71">
        <v>2017</v>
      </c>
      <c r="B71">
        <v>19477.349999999999</v>
      </c>
      <c r="C71">
        <v>19770.325000000001</v>
      </c>
      <c r="D71">
        <v>19813.6093445099</v>
      </c>
      <c r="E71">
        <v>18076.650000000001</v>
      </c>
      <c r="F71">
        <v>18350.724999999999</v>
      </c>
      <c r="G71">
        <v>18389.086858501301</v>
      </c>
      <c r="H71">
        <v>13726.475</v>
      </c>
      <c r="I71">
        <v>162.67026980942501</v>
      </c>
      <c r="J71">
        <v>113.044365432234</v>
      </c>
      <c r="K71">
        <v>63.729388435305701</v>
      </c>
      <c r="L71">
        <v>4.6166364617973201</v>
      </c>
      <c r="M71">
        <v>-1.7008122001347801</v>
      </c>
      <c r="N71">
        <v>14023.1158711603</v>
      </c>
      <c r="O71">
        <v>111.88833229953001</v>
      </c>
      <c r="P71">
        <v>113.46346746403</v>
      </c>
      <c r="Q71">
        <v>103.827188987287</v>
      </c>
      <c r="R71">
        <v>65.387444268465799</v>
      </c>
      <c r="S71">
        <v>0.32900000000000001</v>
      </c>
      <c r="T71">
        <v>106.05374999999999</v>
      </c>
      <c r="U71">
        <v>107.93774999999999</v>
      </c>
      <c r="V71">
        <v>245.12100000000001</v>
      </c>
      <c r="W71">
        <v>252.1525</v>
      </c>
      <c r="X71">
        <v>139.03575000000001</v>
      </c>
      <c r="Y71">
        <v>107.74299999999999</v>
      </c>
      <c r="Z71">
        <v>129.47499999999999</v>
      </c>
      <c r="AA71">
        <v>49.226666666666603</v>
      </c>
      <c r="AB71">
        <v>50.884166666666601</v>
      </c>
      <c r="AC71">
        <v>2.9608333333333299</v>
      </c>
      <c r="AD71">
        <v>239.88249999999999</v>
      </c>
      <c r="AE71">
        <v>202.25760849461599</v>
      </c>
      <c r="AF71">
        <v>4.3583333333333298</v>
      </c>
      <c r="AG71">
        <v>160.31933333333299</v>
      </c>
      <c r="AH71">
        <v>62.850991243475697</v>
      </c>
      <c r="AI71">
        <v>153.334583333333</v>
      </c>
      <c r="AJ71">
        <v>146.61091666666599</v>
      </c>
      <c r="AK71">
        <v>104.1905</v>
      </c>
      <c r="AL71">
        <v>109.25149999999999</v>
      </c>
      <c r="AM71">
        <v>255.07900000000001</v>
      </c>
      <c r="AN71">
        <v>119.846212123538</v>
      </c>
      <c r="AO71">
        <v>2.33</v>
      </c>
      <c r="AP71">
        <v>0.93083333333333296</v>
      </c>
      <c r="AQ71">
        <v>1.00166666666666</v>
      </c>
      <c r="AR71">
        <v>16839.825000000001</v>
      </c>
      <c r="AS71">
        <v>10424.375</v>
      </c>
      <c r="AT71">
        <v>8474.4249999999993</v>
      </c>
      <c r="AU71">
        <v>4858.7250000000004</v>
      </c>
      <c r="AV71">
        <v>39.075000000000003</v>
      </c>
      <c r="AW71">
        <v>1465.5250000000001</v>
      </c>
      <c r="AX71">
        <v>650.6</v>
      </c>
      <c r="AY71">
        <v>1548.95</v>
      </c>
      <c r="AZ71">
        <v>1154.575</v>
      </c>
      <c r="BA71">
        <v>2128.5500000000002</v>
      </c>
      <c r="BB71">
        <v>1629.65</v>
      </c>
      <c r="BC71">
        <v>13233.6</v>
      </c>
      <c r="BD71">
        <v>3385.6244999999999</v>
      </c>
      <c r="BE71">
        <v>2593.1509999999998</v>
      </c>
      <c r="BF71">
        <v>760.28375000000005</v>
      </c>
      <c r="BG71">
        <v>32.189500000000002</v>
      </c>
      <c r="BH71">
        <v>3394.83725</v>
      </c>
      <c r="BI71">
        <v>1262.40725</v>
      </c>
      <c r="BJ71">
        <v>2132.4299999999998</v>
      </c>
      <c r="BK71">
        <v>-536.75</v>
      </c>
      <c r="BL71">
        <v>2388.25</v>
      </c>
      <c r="BM71">
        <v>2925</v>
      </c>
      <c r="BN71">
        <v>-371.4</v>
      </c>
      <c r="BO71">
        <v>12478.225</v>
      </c>
      <c r="BP71">
        <v>3215.991</v>
      </c>
      <c r="BQ71">
        <v>2542.5137500000001</v>
      </c>
      <c r="BR71">
        <v>615.84400000000005</v>
      </c>
      <c r="BS71">
        <v>36.259250000000002</v>
      </c>
      <c r="BT71">
        <v>3162.2977500000002</v>
      </c>
      <c r="BU71">
        <v>1195.5482500000001</v>
      </c>
      <c r="BV71">
        <v>1964.7517499999999</v>
      </c>
      <c r="BW71">
        <v>-796.97500000000002</v>
      </c>
      <c r="BX71">
        <v>2490.3000000000002</v>
      </c>
      <c r="BY71">
        <v>3287.25</v>
      </c>
    </row>
    <row r="72" spans="1:77">
      <c r="A72">
        <v>2018</v>
      </c>
      <c r="B72">
        <v>20533.075000000001</v>
      </c>
      <c r="C72">
        <v>20823.349999999999</v>
      </c>
      <c r="D72">
        <v>20691.611495306701</v>
      </c>
      <c r="E72">
        <v>18609.05</v>
      </c>
      <c r="F72">
        <v>18874.75</v>
      </c>
      <c r="G72">
        <v>18752.841949782</v>
      </c>
      <c r="H72">
        <v>14209.4</v>
      </c>
      <c r="I72">
        <v>163.66485042318101</v>
      </c>
      <c r="J72">
        <v>114.58029184753801</v>
      </c>
      <c r="K72">
        <v>63.542818615528702</v>
      </c>
      <c r="L72">
        <v>4.5834249901206201</v>
      </c>
      <c r="M72">
        <v>-0.76724206140740003</v>
      </c>
      <c r="N72">
        <v>14357.176778896801</v>
      </c>
      <c r="O72">
        <v>112.848087073741</v>
      </c>
      <c r="P72">
        <v>116.550652564727</v>
      </c>
      <c r="Q72">
        <v>104.790664722917</v>
      </c>
      <c r="R72">
        <v>66.375884443016702</v>
      </c>
      <c r="S72">
        <v>0.32900000000000001</v>
      </c>
      <c r="T72">
        <v>108.31675</v>
      </c>
      <c r="U72">
        <v>110.09475</v>
      </c>
      <c r="V72">
        <v>251.09949999999901</v>
      </c>
      <c r="W72">
        <v>257.56141666666599</v>
      </c>
      <c r="X72">
        <v>141.84191666666601</v>
      </c>
      <c r="Y72">
        <v>110.34399999999999</v>
      </c>
      <c r="Z72">
        <v>133.4</v>
      </c>
      <c r="AA72">
        <v>61.024999999999999</v>
      </c>
      <c r="AB72">
        <v>64.938333333333304</v>
      </c>
      <c r="AC72">
        <v>3.1416666666666599</v>
      </c>
      <c r="AD72">
        <v>254.64999999999901</v>
      </c>
      <c r="AE72">
        <v>200.70064781733899</v>
      </c>
      <c r="AF72">
        <v>3.8916666666666599</v>
      </c>
      <c r="AG72">
        <v>162.07825</v>
      </c>
      <c r="AH72">
        <v>62.871967160159997</v>
      </c>
      <c r="AI72">
        <v>155.76300000000001</v>
      </c>
      <c r="AJ72">
        <v>148.89699999999999</v>
      </c>
      <c r="AK72">
        <v>105.77225</v>
      </c>
      <c r="AL72">
        <v>111.4055</v>
      </c>
      <c r="AM72">
        <v>257.79066666666603</v>
      </c>
      <c r="AN72">
        <v>121.371806731436</v>
      </c>
      <c r="AO72">
        <v>2.91</v>
      </c>
      <c r="AP72">
        <v>1.93916666666666</v>
      </c>
      <c r="AQ72">
        <v>1.8316666666666599</v>
      </c>
      <c r="AR72">
        <v>17683.8</v>
      </c>
      <c r="AS72">
        <v>10957.9</v>
      </c>
      <c r="AT72">
        <v>8900.0499999999993</v>
      </c>
      <c r="AU72">
        <v>5110.9250000000002</v>
      </c>
      <c r="AV72">
        <v>29.175000000000001</v>
      </c>
      <c r="AW72">
        <v>1539.55</v>
      </c>
      <c r="AX72">
        <v>679.97500000000002</v>
      </c>
      <c r="AY72">
        <v>1608.85</v>
      </c>
      <c r="AZ72">
        <v>1253.375</v>
      </c>
      <c r="BA72">
        <v>2311.9499999999998</v>
      </c>
      <c r="BB72">
        <v>1791.375</v>
      </c>
      <c r="BC72">
        <v>13904.95</v>
      </c>
      <c r="BD72">
        <v>3642.3854999999999</v>
      </c>
      <c r="BE72">
        <v>2784.73225</v>
      </c>
      <c r="BF72">
        <v>798.56524999999999</v>
      </c>
      <c r="BG72">
        <v>59.088250000000002</v>
      </c>
      <c r="BH72">
        <v>3578.7694999999999</v>
      </c>
      <c r="BI72">
        <v>1337.9480000000001</v>
      </c>
      <c r="BJ72">
        <v>2240.8215</v>
      </c>
      <c r="BK72">
        <v>-593.07500000000005</v>
      </c>
      <c r="BL72">
        <v>2538.1</v>
      </c>
      <c r="BM72">
        <v>3131.1750000000002</v>
      </c>
      <c r="BN72">
        <v>-441.17500000000001</v>
      </c>
      <c r="BO72">
        <v>12837.325000000001</v>
      </c>
      <c r="BP72">
        <v>3398.8995</v>
      </c>
      <c r="BQ72">
        <v>2708.2557499999998</v>
      </c>
      <c r="BR72">
        <v>612.31674999999996</v>
      </c>
      <c r="BS72">
        <v>66.087999999999994</v>
      </c>
      <c r="BT72">
        <v>3215.3474999999999</v>
      </c>
      <c r="BU72">
        <v>1231.2915</v>
      </c>
      <c r="BV72">
        <v>1982.5374999999999</v>
      </c>
      <c r="BW72">
        <v>-865.4</v>
      </c>
      <c r="BX72">
        <v>2560.0749999999998</v>
      </c>
      <c r="BY72">
        <v>3425.5</v>
      </c>
    </row>
    <row r="73" spans="1:77">
      <c r="A73">
        <v>2019</v>
      </c>
      <c r="B73">
        <v>21380.95</v>
      </c>
      <c r="C73">
        <v>21659.05</v>
      </c>
      <c r="D73">
        <v>21462.467692154099</v>
      </c>
      <c r="E73">
        <v>19036.05</v>
      </c>
      <c r="F73">
        <v>19286.849999999999</v>
      </c>
      <c r="G73">
        <v>19108.829702730902</v>
      </c>
      <c r="H73">
        <v>14596.325000000001</v>
      </c>
      <c r="I73">
        <v>164.09050887520999</v>
      </c>
      <c r="J73">
        <v>116.452582631414</v>
      </c>
      <c r="K73">
        <v>63.390207501020299</v>
      </c>
      <c r="L73">
        <v>4.5420951179596196</v>
      </c>
      <c r="M73">
        <v>-0.38210984681607002</v>
      </c>
      <c r="N73">
        <v>14690.456258742701</v>
      </c>
      <c r="O73">
        <v>113.495392285842</v>
      </c>
      <c r="P73">
        <v>119.87831277189299</v>
      </c>
      <c r="Q73">
        <v>105.82409037578</v>
      </c>
      <c r="R73">
        <v>67.529362444336996</v>
      </c>
      <c r="S73">
        <v>0.32900000000000001</v>
      </c>
      <c r="T73">
        <v>109.93300000000001</v>
      </c>
      <c r="U73">
        <v>111.9725</v>
      </c>
      <c r="V73">
        <v>255.65166666666599</v>
      </c>
      <c r="W73">
        <v>263.20749999999998</v>
      </c>
      <c r="X73">
        <v>143.903666666666</v>
      </c>
      <c r="Y73">
        <v>112.303</v>
      </c>
      <c r="Z73">
        <v>137.32499999999999</v>
      </c>
      <c r="AA73">
        <v>57.881666666666597</v>
      </c>
      <c r="AB73">
        <v>56.984166666666603</v>
      </c>
      <c r="AC73">
        <v>2.5658333333333299</v>
      </c>
      <c r="AD73">
        <v>267.51</v>
      </c>
      <c r="AE73">
        <v>207.08827759244099</v>
      </c>
      <c r="AF73">
        <v>3.68333333333333</v>
      </c>
      <c r="AG73">
        <v>163.534416666666</v>
      </c>
      <c r="AH73">
        <v>63.097823293122403</v>
      </c>
      <c r="AI73">
        <v>157.534333333333</v>
      </c>
      <c r="AJ73">
        <v>150.891416666666</v>
      </c>
      <c r="AK73">
        <v>107.78025</v>
      </c>
      <c r="AL73">
        <v>112.307</v>
      </c>
      <c r="AM73">
        <v>259.17500000000001</v>
      </c>
      <c r="AN73">
        <v>122.764615786354</v>
      </c>
      <c r="AO73">
        <v>2.1441666666666599</v>
      </c>
      <c r="AP73">
        <v>2.06083333333333</v>
      </c>
      <c r="AQ73">
        <v>2.1583333333333301</v>
      </c>
      <c r="AR73">
        <v>18587.025000000001</v>
      </c>
      <c r="AS73">
        <v>11448.1</v>
      </c>
      <c r="AT73">
        <v>9324.6</v>
      </c>
      <c r="AU73">
        <v>5418.6750000000002</v>
      </c>
      <c r="AV73">
        <v>29.175000000000001</v>
      </c>
      <c r="AW73">
        <v>1572.2750000000001</v>
      </c>
      <c r="AX73">
        <v>698.2</v>
      </c>
      <c r="AY73">
        <v>1658.15</v>
      </c>
      <c r="AZ73">
        <v>1460.875</v>
      </c>
      <c r="BA73">
        <v>2402.15</v>
      </c>
      <c r="BB73">
        <v>1873.4749999999999</v>
      </c>
      <c r="BC73">
        <v>14392.7</v>
      </c>
      <c r="BD73">
        <v>3807.1417499999998</v>
      </c>
      <c r="BE73">
        <v>2921.1289999999999</v>
      </c>
      <c r="BF73">
        <v>813.22400000000005</v>
      </c>
      <c r="BG73">
        <v>72.789000000000001</v>
      </c>
      <c r="BH73">
        <v>3759.8977500000001</v>
      </c>
      <c r="BI73">
        <v>1415.3802499999999</v>
      </c>
      <c r="BJ73">
        <v>2344.5172499999999</v>
      </c>
      <c r="BK73">
        <v>-578.77499999999998</v>
      </c>
      <c r="BL73">
        <v>2538.4499999999998</v>
      </c>
      <c r="BM73">
        <v>3117.25</v>
      </c>
      <c r="BN73">
        <v>-452.625</v>
      </c>
      <c r="BO73">
        <v>13092.275</v>
      </c>
      <c r="BP73">
        <v>3492.6877500000001</v>
      </c>
      <c r="BQ73">
        <v>2804.59825</v>
      </c>
      <c r="BR73">
        <v>606.23249999999996</v>
      </c>
      <c r="BS73">
        <v>73.109750000000005</v>
      </c>
      <c r="BT73">
        <v>3321.7112499999998</v>
      </c>
      <c r="BU73">
        <v>1279.2835</v>
      </c>
      <c r="BV73">
        <v>2041.1320000000001</v>
      </c>
      <c r="BW73">
        <v>-892.57500000000005</v>
      </c>
      <c r="BX73">
        <v>2572.1</v>
      </c>
      <c r="BY73">
        <v>3464.7</v>
      </c>
    </row>
    <row r="74" spans="1:77">
      <c r="A74">
        <v>2020</v>
      </c>
      <c r="B74">
        <v>21060.45</v>
      </c>
      <c r="C74">
        <v>21257.45</v>
      </c>
      <c r="D74">
        <v>22133.9354793858</v>
      </c>
      <c r="E74">
        <v>18509.150000000001</v>
      </c>
      <c r="F74">
        <v>18685.400000000001</v>
      </c>
      <c r="G74">
        <v>19454.8152364573</v>
      </c>
      <c r="H74">
        <v>14090.85</v>
      </c>
      <c r="I74">
        <v>164.46306713826399</v>
      </c>
      <c r="J74">
        <v>118.29267357469</v>
      </c>
      <c r="K74">
        <v>63.2424264267853</v>
      </c>
      <c r="L74">
        <v>4.4964314102029297</v>
      </c>
      <c r="M74">
        <v>-4.8615647885722204</v>
      </c>
      <c r="N74">
        <v>15010.330943856599</v>
      </c>
      <c r="O74">
        <v>114.084513166272</v>
      </c>
      <c r="P74">
        <v>122.474618364129</v>
      </c>
      <c r="Q74">
        <v>106.91764510380099</v>
      </c>
      <c r="R74">
        <v>68.643670966760496</v>
      </c>
      <c r="S74">
        <v>0.32900000000000001</v>
      </c>
      <c r="T74">
        <v>111.14449999999999</v>
      </c>
      <c r="U74">
        <v>113.46425000000001</v>
      </c>
      <c r="V74">
        <v>258.85058333333302</v>
      </c>
      <c r="W74">
        <v>267.70491666666601</v>
      </c>
      <c r="X74">
        <v>145.44933333333299</v>
      </c>
      <c r="Y74">
        <v>113.81399999999999</v>
      </c>
      <c r="Z74">
        <v>141.375</v>
      </c>
      <c r="AA74">
        <v>37.273333333333298</v>
      </c>
      <c r="AB74">
        <v>39.227499999999999</v>
      </c>
      <c r="AC74">
        <v>2.03416666666666</v>
      </c>
      <c r="AD74">
        <v>288.5675</v>
      </c>
      <c r="AE74">
        <v>211.520045822128</v>
      </c>
      <c r="AF74">
        <v>8.0916666666666597</v>
      </c>
      <c r="AG74">
        <v>160.76266666666601</v>
      </c>
      <c r="AH74">
        <v>61.754461485372197</v>
      </c>
      <c r="AI74">
        <v>147.81274999999999</v>
      </c>
      <c r="AJ74">
        <v>142.15316666666601</v>
      </c>
      <c r="AK74">
        <v>112.556</v>
      </c>
      <c r="AL74">
        <v>103.88375000000001</v>
      </c>
      <c r="AM74">
        <v>260.32900000000001</v>
      </c>
      <c r="AN74">
        <v>125.875885375005</v>
      </c>
      <c r="AO74">
        <v>0.894166666666666</v>
      </c>
      <c r="AP74">
        <v>0.36499999999999999</v>
      </c>
      <c r="AQ74">
        <v>0.37583333333333302</v>
      </c>
      <c r="AR74">
        <v>19832.3</v>
      </c>
      <c r="AS74">
        <v>11592.75</v>
      </c>
      <c r="AT74">
        <v>9457.375</v>
      </c>
      <c r="AU74">
        <v>5458.4</v>
      </c>
      <c r="AV74">
        <v>45.174999999999997</v>
      </c>
      <c r="AW74">
        <v>1597.95</v>
      </c>
      <c r="AX74">
        <v>719.85</v>
      </c>
      <c r="AY74">
        <v>1647.3</v>
      </c>
      <c r="AZ74">
        <v>1448.125</v>
      </c>
      <c r="BA74">
        <v>2260.1</v>
      </c>
      <c r="BB74">
        <v>1830.4749999999999</v>
      </c>
      <c r="BC74">
        <v>14116.174999999999</v>
      </c>
      <c r="BD74">
        <v>3642.9252499999998</v>
      </c>
      <c r="BE74">
        <v>2797.9189999999999</v>
      </c>
      <c r="BF74">
        <v>900.82875000000001</v>
      </c>
      <c r="BG74">
        <v>-55.822499999999998</v>
      </c>
      <c r="BH74">
        <v>3928.8822500000001</v>
      </c>
      <c r="BI74">
        <v>1520.5545</v>
      </c>
      <c r="BJ74">
        <v>2408.3277499999999</v>
      </c>
      <c r="BK74">
        <v>-627.5</v>
      </c>
      <c r="BL74">
        <v>2148.65</v>
      </c>
      <c r="BM74">
        <v>2776.125</v>
      </c>
      <c r="BN74">
        <v>-592.45000000000005</v>
      </c>
      <c r="BO74">
        <v>12700.725</v>
      </c>
      <c r="BP74">
        <v>3306.47325</v>
      </c>
      <c r="BQ74">
        <v>2666.0065</v>
      </c>
      <c r="BR74">
        <v>649.84299999999996</v>
      </c>
      <c r="BS74">
        <v>-54.581499999999998</v>
      </c>
      <c r="BT74">
        <v>3406.6647499999999</v>
      </c>
      <c r="BU74">
        <v>1358.8787500000001</v>
      </c>
      <c r="BV74">
        <v>2048.4614999999999</v>
      </c>
      <c r="BW74">
        <v>-922.65</v>
      </c>
      <c r="BX74">
        <v>2231.6750000000002</v>
      </c>
      <c r="BY74">
        <v>3154.3249999999998</v>
      </c>
    </row>
    <row r="75" spans="1:77">
      <c r="A75">
        <v>2021</v>
      </c>
      <c r="B75">
        <v>23315.075000000001</v>
      </c>
      <c r="C75">
        <v>23488.2</v>
      </c>
      <c r="D75">
        <v>23547.5921887855</v>
      </c>
      <c r="E75">
        <v>19609.8</v>
      </c>
      <c r="F75">
        <v>19759.325000000001</v>
      </c>
      <c r="G75">
        <v>19808.367925237599</v>
      </c>
      <c r="H75">
        <v>15193.35</v>
      </c>
      <c r="I75">
        <v>165.04268720180801</v>
      </c>
      <c r="J75">
        <v>120.01891740372101</v>
      </c>
      <c r="K75">
        <v>63.041800305853997</v>
      </c>
      <c r="L75">
        <v>4.4608101441571604</v>
      </c>
      <c r="M75">
        <v>-1.00722663837466</v>
      </c>
      <c r="N75">
        <v>15327.5939858493</v>
      </c>
      <c r="O75">
        <v>114.696761694182</v>
      </c>
      <c r="P75">
        <v>125.094658150485</v>
      </c>
      <c r="Q75">
        <v>108.06703735105</v>
      </c>
      <c r="R75">
        <v>69.720122787972898</v>
      </c>
      <c r="S75">
        <v>0.32900000000000001</v>
      </c>
      <c r="T75">
        <v>115.62075</v>
      </c>
      <c r="U75">
        <v>117.38825</v>
      </c>
      <c r="V75">
        <v>270.97141666666602</v>
      </c>
      <c r="W75">
        <v>277.25299999999999</v>
      </c>
      <c r="X75">
        <v>151.94958333333301</v>
      </c>
      <c r="Y75">
        <v>118.9235</v>
      </c>
      <c r="Z75">
        <v>147.02500000000001</v>
      </c>
      <c r="AA75">
        <v>65.364166666666605</v>
      </c>
      <c r="AB75">
        <v>67.987499999999997</v>
      </c>
      <c r="AC75">
        <v>3.9083333333333301</v>
      </c>
      <c r="AD75">
        <v>336.88249999999999</v>
      </c>
      <c r="AE75">
        <v>202.32924942946599</v>
      </c>
      <c r="AF75">
        <v>5.36666666666666</v>
      </c>
      <c r="AG75">
        <v>161.212083333333</v>
      </c>
      <c r="AH75">
        <v>61.661635877725999</v>
      </c>
      <c r="AI75">
        <v>152.58625000000001</v>
      </c>
      <c r="AJ75">
        <v>146.280916666666</v>
      </c>
      <c r="AK75">
        <v>115.01475000000001</v>
      </c>
      <c r="AL75">
        <v>109.54675</v>
      </c>
      <c r="AM75">
        <v>261.44516666666601</v>
      </c>
      <c r="AN75">
        <v>126.730763792901</v>
      </c>
      <c r="AO75">
        <v>1.4424999999999899</v>
      </c>
      <c r="AP75">
        <v>4.4166666666666597E-2</v>
      </c>
      <c r="AQ75">
        <v>0.08</v>
      </c>
      <c r="AR75">
        <v>21294.799999999999</v>
      </c>
      <c r="AS75">
        <v>12538.5</v>
      </c>
      <c r="AT75">
        <v>10290.1</v>
      </c>
      <c r="AU75">
        <v>5679.85</v>
      </c>
      <c r="AV75">
        <v>51.325000000000003</v>
      </c>
      <c r="AW75">
        <v>1702.2750000000001</v>
      </c>
      <c r="AX75">
        <v>723.8</v>
      </c>
      <c r="AY75">
        <v>1658.575</v>
      </c>
      <c r="AZ75">
        <v>1543.875</v>
      </c>
      <c r="BA75">
        <v>2771.1</v>
      </c>
      <c r="BB75">
        <v>2358.7249999999999</v>
      </c>
      <c r="BC75">
        <v>15902.575000000001</v>
      </c>
      <c r="BD75">
        <v>4113.5017500000004</v>
      </c>
      <c r="BE75">
        <v>3025.0104999999999</v>
      </c>
      <c r="BF75">
        <v>1107.5817500000001</v>
      </c>
      <c r="BG75">
        <v>-19.09075</v>
      </c>
      <c r="BH75">
        <v>4160.7172499999997</v>
      </c>
      <c r="BI75">
        <v>1609.1545000000001</v>
      </c>
      <c r="BJ75">
        <v>2551.5627500000001</v>
      </c>
      <c r="BK75">
        <v>-861.7</v>
      </c>
      <c r="BL75">
        <v>2539.625</v>
      </c>
      <c r="BM75">
        <v>3401.35</v>
      </c>
      <c r="BN75">
        <v>-861.35</v>
      </c>
      <c r="BO75">
        <v>13754.1</v>
      </c>
      <c r="BP75">
        <v>3602.9955</v>
      </c>
      <c r="BQ75">
        <v>2835.3702499999999</v>
      </c>
      <c r="BR75">
        <v>719.38075000000003</v>
      </c>
      <c r="BS75">
        <v>-19.390250000000002</v>
      </c>
      <c r="BT75">
        <v>3426.2525000000001</v>
      </c>
      <c r="BU75">
        <v>1390.5145</v>
      </c>
      <c r="BV75">
        <v>2037.8885</v>
      </c>
      <c r="BW75">
        <v>-1233.375</v>
      </c>
      <c r="BX75">
        <v>2366.7750000000001</v>
      </c>
      <c r="BY75">
        <v>3600.15</v>
      </c>
    </row>
    <row r="76" spans="1:77">
      <c r="A76">
        <v>2022</v>
      </c>
      <c r="B76">
        <v>25462.724999999999</v>
      </c>
      <c r="C76">
        <v>25640.125</v>
      </c>
      <c r="D76">
        <v>25696.627499999999</v>
      </c>
      <c r="E76">
        <v>20014.150000000001</v>
      </c>
      <c r="F76">
        <v>20158.224999999999</v>
      </c>
      <c r="G76">
        <v>20197.89</v>
      </c>
      <c r="H76">
        <v>15539.65</v>
      </c>
      <c r="I76">
        <v>165.77945</v>
      </c>
      <c r="J76">
        <v>121.83553395604299</v>
      </c>
      <c r="K76">
        <v>62.788871414422402</v>
      </c>
      <c r="L76">
        <v>4.4382233805000002</v>
      </c>
      <c r="M76">
        <v>-0.90973809495238001</v>
      </c>
      <c r="N76">
        <v>15676.262500000001</v>
      </c>
      <c r="O76">
        <v>115.34625</v>
      </c>
      <c r="P76">
        <v>128.09722499999901</v>
      </c>
      <c r="Q76">
        <v>109.26515891129</v>
      </c>
      <c r="R76">
        <v>70.904845123291196</v>
      </c>
      <c r="S76">
        <v>0.32900000000000001</v>
      </c>
      <c r="T76">
        <v>122.861</v>
      </c>
      <c r="U76">
        <v>123.28400000000001</v>
      </c>
      <c r="V76">
        <v>292.61252500000001</v>
      </c>
      <c r="W76">
        <v>294.30165</v>
      </c>
      <c r="X76">
        <v>163.86275000000001</v>
      </c>
      <c r="Y76">
        <v>127.22525</v>
      </c>
      <c r="Z76">
        <v>154.80000000000001</v>
      </c>
      <c r="AA76">
        <v>91.845825000000005</v>
      </c>
      <c r="AB76">
        <v>94.786666666666605</v>
      </c>
      <c r="AC76">
        <v>6.42</v>
      </c>
      <c r="AD76">
        <v>384.28250000000003</v>
      </c>
      <c r="AE76">
        <v>215.28263623571399</v>
      </c>
      <c r="AF76">
        <v>3.6416667500000002</v>
      </c>
      <c r="AG76">
        <v>164.29067499999999</v>
      </c>
      <c r="AH76">
        <v>62.237569999999998</v>
      </c>
      <c r="AI76">
        <v>158.29650000000001</v>
      </c>
      <c r="AJ76">
        <v>152.62524999999999</v>
      </c>
      <c r="AK76">
        <v>113.07625</v>
      </c>
      <c r="AL76">
        <v>113.96725000000001</v>
      </c>
      <c r="AM76">
        <v>263.9735</v>
      </c>
      <c r="AN76">
        <v>128.36695</v>
      </c>
      <c r="AO76">
        <v>2.9516667499999998</v>
      </c>
      <c r="AP76">
        <v>2.0216666750000001</v>
      </c>
      <c r="AQ76">
        <v>1.68333325</v>
      </c>
      <c r="AR76">
        <v>21777.224999999999</v>
      </c>
      <c r="AS76">
        <v>13564.5</v>
      </c>
      <c r="AT76">
        <v>11189.6</v>
      </c>
      <c r="AU76">
        <v>5974.1</v>
      </c>
      <c r="AV76">
        <v>91.724999999999994</v>
      </c>
      <c r="AW76">
        <v>1756.575</v>
      </c>
      <c r="AX76">
        <v>781.875</v>
      </c>
      <c r="AY76">
        <v>1726.625</v>
      </c>
      <c r="AZ76">
        <v>1617.3</v>
      </c>
      <c r="BA76">
        <v>2952.6</v>
      </c>
      <c r="BB76">
        <v>2499.0250000000001</v>
      </c>
      <c r="BC76">
        <v>17357.174999999999</v>
      </c>
      <c r="BD76">
        <v>4632.4589999999998</v>
      </c>
      <c r="BE76">
        <v>3347.0140000000001</v>
      </c>
      <c r="BF76">
        <v>1126.5725</v>
      </c>
      <c r="BG76">
        <v>158.8725</v>
      </c>
      <c r="BH76">
        <v>4448.1350000000002</v>
      </c>
      <c r="BI76">
        <v>1646.6865</v>
      </c>
      <c r="BJ76">
        <v>2801.4482499999999</v>
      </c>
      <c r="BK76">
        <v>-975.05</v>
      </c>
      <c r="BL76">
        <v>2975.8249999999998</v>
      </c>
      <c r="BM76">
        <v>3950.875</v>
      </c>
      <c r="BN76">
        <v>-994.72500000000002</v>
      </c>
      <c r="BO76">
        <v>14130.35</v>
      </c>
      <c r="BP76">
        <v>3746.8577500000001</v>
      </c>
      <c r="BQ76">
        <v>2944.752</v>
      </c>
      <c r="BR76">
        <v>643.09024999999997</v>
      </c>
      <c r="BS76">
        <v>124.96725000000001</v>
      </c>
      <c r="BT76">
        <v>3406.4947499999998</v>
      </c>
      <c r="BU76">
        <v>1355.2642499999999</v>
      </c>
      <c r="BV76">
        <v>2051.2179999999998</v>
      </c>
      <c r="BW76">
        <v>-1356.65</v>
      </c>
      <c r="BX76">
        <v>2534.375</v>
      </c>
      <c r="BY76">
        <v>3891.05</v>
      </c>
    </row>
    <row r="77" spans="1:77">
      <c r="A77">
        <v>2023</v>
      </c>
      <c r="B77">
        <v>26820.59</v>
      </c>
      <c r="C77">
        <v>26928.452499999999</v>
      </c>
      <c r="D77">
        <v>27136.877499999999</v>
      </c>
      <c r="E77">
        <v>20318.224999999999</v>
      </c>
      <c r="F77">
        <v>20404.535</v>
      </c>
      <c r="G77">
        <v>20557.412499999999</v>
      </c>
      <c r="H77">
        <v>15752.477500000001</v>
      </c>
      <c r="I77">
        <v>166.1353</v>
      </c>
      <c r="J77">
        <v>123.73856894419499</v>
      </c>
      <c r="K77">
        <v>62.519528117028003</v>
      </c>
      <c r="L77">
        <v>4.4231017303518803</v>
      </c>
      <c r="M77">
        <v>-1.1620990995516101</v>
      </c>
      <c r="N77">
        <v>16005.72</v>
      </c>
      <c r="O77">
        <v>115.692875</v>
      </c>
      <c r="P77">
        <v>131.04974999999899</v>
      </c>
      <c r="Q77">
        <v>110.477540446662</v>
      </c>
      <c r="R77">
        <v>72.178101520223805</v>
      </c>
      <c r="S77">
        <v>0.32900000000000001</v>
      </c>
      <c r="T77">
        <v>127.59835</v>
      </c>
      <c r="U77">
        <v>128.71957499999999</v>
      </c>
      <c r="V77">
        <v>304.76692500000001</v>
      </c>
      <c r="W77">
        <v>309.01925</v>
      </c>
      <c r="X77">
        <v>170.73802499999999</v>
      </c>
      <c r="Y77">
        <v>132.00380000000001</v>
      </c>
      <c r="Z77">
        <v>162.43157500000001</v>
      </c>
      <c r="AA77">
        <v>69.47475</v>
      </c>
      <c r="AB77">
        <v>74.482862794689197</v>
      </c>
      <c r="AC77">
        <v>2.4601416666666598</v>
      </c>
      <c r="AD77">
        <v>389.70589999999999</v>
      </c>
      <c r="AE77">
        <v>213.34222942275301</v>
      </c>
      <c r="AF77">
        <v>3.7312645</v>
      </c>
      <c r="AG77">
        <v>166.41312500000001</v>
      </c>
      <c r="AH77">
        <v>62.545232499999997</v>
      </c>
      <c r="AI77">
        <v>160.202575</v>
      </c>
      <c r="AJ77">
        <v>156.13312500000001</v>
      </c>
      <c r="AK77">
        <v>112.95425</v>
      </c>
      <c r="AL77">
        <v>115.652525</v>
      </c>
      <c r="AM77">
        <v>266.068613015545</v>
      </c>
      <c r="AN77">
        <v>129.719425</v>
      </c>
      <c r="AO77">
        <v>3.7595882500000002</v>
      </c>
      <c r="AP77">
        <v>5.0637109999999996</v>
      </c>
      <c r="AQ77">
        <v>5.0470617500000001</v>
      </c>
      <c r="AR77">
        <v>23059.232499999998</v>
      </c>
      <c r="AS77">
        <v>14228.295</v>
      </c>
      <c r="AT77">
        <v>11739.264999999999</v>
      </c>
      <c r="AU77">
        <v>6538.6372499999998</v>
      </c>
      <c r="AV77">
        <v>95.476569999999995</v>
      </c>
      <c r="AW77">
        <v>1818.7275</v>
      </c>
      <c r="AX77">
        <v>864.2722</v>
      </c>
      <c r="AY77">
        <v>2101.3697499999998</v>
      </c>
      <c r="AZ77">
        <v>1658.7917500000001</v>
      </c>
      <c r="BA77">
        <v>2644.1042499999999</v>
      </c>
      <c r="BB77">
        <v>2185.34575</v>
      </c>
      <c r="BC77">
        <v>18355.302500000002</v>
      </c>
      <c r="BD77">
        <v>4642.3549999999996</v>
      </c>
      <c r="BE77">
        <v>3585.6947500000001</v>
      </c>
      <c r="BF77">
        <v>1031.00575</v>
      </c>
      <c r="BG77">
        <v>25.654797500000001</v>
      </c>
      <c r="BH77">
        <v>4709.8114999999998</v>
      </c>
      <c r="BI77">
        <v>1755.4835</v>
      </c>
      <c r="BJ77">
        <v>2954.32825</v>
      </c>
      <c r="BK77">
        <v>-886.89684999999997</v>
      </c>
      <c r="BL77">
        <v>3025.9392499999999</v>
      </c>
      <c r="BM77">
        <v>3912.8114999999998</v>
      </c>
      <c r="BN77">
        <v>-1002.99825</v>
      </c>
      <c r="BO77">
        <v>14385.997499999999</v>
      </c>
      <c r="BP77">
        <v>3620.7117499999999</v>
      </c>
      <c r="BQ77">
        <v>3021.1912499999999</v>
      </c>
      <c r="BR77">
        <v>571.95775000000003</v>
      </c>
      <c r="BS77">
        <v>19.2314775</v>
      </c>
      <c r="BT77">
        <v>3492.2820000000002</v>
      </c>
      <c r="BU77">
        <v>1394.04025</v>
      </c>
      <c r="BV77">
        <v>2098.7897499999999</v>
      </c>
      <c r="BW77">
        <v>-1255.836</v>
      </c>
      <c r="BX77">
        <v>2613.2645000000002</v>
      </c>
      <c r="BY77">
        <v>3869.0749999999998</v>
      </c>
    </row>
    <row r="78" spans="1:77">
      <c r="A78">
        <v>2024</v>
      </c>
      <c r="B78">
        <v>27771.465</v>
      </c>
      <c r="C78">
        <v>27849.442500000001</v>
      </c>
      <c r="D78">
        <v>28296.727500000001</v>
      </c>
      <c r="E78">
        <v>20528.9025</v>
      </c>
      <c r="F78">
        <v>20591.09</v>
      </c>
      <c r="G78">
        <v>20917.165000000001</v>
      </c>
      <c r="H78">
        <v>15925.727500000001</v>
      </c>
      <c r="I78">
        <v>166.73255</v>
      </c>
      <c r="J78">
        <v>125.452855145375</v>
      </c>
      <c r="K78">
        <v>62.283317181388703</v>
      </c>
      <c r="L78">
        <v>4.4110272073439196</v>
      </c>
      <c r="M78">
        <v>-1.8561404072621801</v>
      </c>
      <c r="N78">
        <v>16331.334999999999</v>
      </c>
      <c r="O78">
        <v>116.17959999999999</v>
      </c>
      <c r="P78">
        <v>133.48887500000001</v>
      </c>
      <c r="Q78">
        <v>111.697768541797</v>
      </c>
      <c r="R78">
        <v>73.337894570601094</v>
      </c>
      <c r="S78">
        <v>0.32900000000000001</v>
      </c>
      <c r="T78">
        <v>131.13175000000001</v>
      </c>
      <c r="U78">
        <v>132.8175</v>
      </c>
      <c r="V78">
        <v>313.68857500000001</v>
      </c>
      <c r="W78">
        <v>319.83157499999999</v>
      </c>
      <c r="X78">
        <v>175.11987499999901</v>
      </c>
      <c r="Y78">
        <v>135.27584999999999</v>
      </c>
      <c r="Z78">
        <v>169.63305</v>
      </c>
      <c r="AA78">
        <v>66.840667499999896</v>
      </c>
      <c r="AB78">
        <v>70.074396466530402</v>
      </c>
      <c r="AC78">
        <v>3.22359166666666</v>
      </c>
      <c r="AD78">
        <v>393.21050000000002</v>
      </c>
      <c r="AE78">
        <v>208.84188817688201</v>
      </c>
      <c r="AF78">
        <v>4.52136475</v>
      </c>
      <c r="AG78">
        <v>166.8931</v>
      </c>
      <c r="AH78">
        <v>62.3266925</v>
      </c>
      <c r="AI78">
        <v>159.34710000000001</v>
      </c>
      <c r="AJ78">
        <v>156.72977499999899</v>
      </c>
      <c r="AK78">
        <v>114.64715</v>
      </c>
      <c r="AL78">
        <v>115.19985</v>
      </c>
      <c r="AM78">
        <v>267.77235355904901</v>
      </c>
      <c r="AN78">
        <v>130.26672500000001</v>
      </c>
      <c r="AO78">
        <v>4.0399154999999896</v>
      </c>
      <c r="AP78">
        <v>4.7036660000000001</v>
      </c>
      <c r="AQ78">
        <v>4.9603795000000002</v>
      </c>
      <c r="AR78">
        <v>24203.452499999999</v>
      </c>
      <c r="AS78">
        <v>14918.95</v>
      </c>
      <c r="AT78">
        <v>12289.7</v>
      </c>
      <c r="AU78">
        <v>6882.9512500000001</v>
      </c>
      <c r="AV78">
        <v>82.404724999999999</v>
      </c>
      <c r="AW78">
        <v>1896.9490000000001</v>
      </c>
      <c r="AX78">
        <v>877.48387500000001</v>
      </c>
      <c r="AY78">
        <v>2351.7777500000002</v>
      </c>
      <c r="AZ78">
        <v>1674.3352500000001</v>
      </c>
      <c r="BA78">
        <v>2630.1557499999999</v>
      </c>
      <c r="BB78">
        <v>2138.1385</v>
      </c>
      <c r="BC78">
        <v>18983.404999999999</v>
      </c>
      <c r="BD78">
        <v>4760.1440000000002</v>
      </c>
      <c r="BE78">
        <v>3671.6990000000001</v>
      </c>
      <c r="BF78">
        <v>1064.48125</v>
      </c>
      <c r="BG78">
        <v>23.964282499999999</v>
      </c>
      <c r="BH78">
        <v>4887.9049999999997</v>
      </c>
      <c r="BI78">
        <v>1808.90975</v>
      </c>
      <c r="BJ78">
        <v>3078.9952499999999</v>
      </c>
      <c r="BK78">
        <v>-859.98932500000001</v>
      </c>
      <c r="BL78">
        <v>3088.9854999999998</v>
      </c>
      <c r="BM78">
        <v>3948.9749999999999</v>
      </c>
      <c r="BN78">
        <v>-1014.68175</v>
      </c>
      <c r="BO78">
        <v>14476.23</v>
      </c>
      <c r="BP78">
        <v>3659.8962499999998</v>
      </c>
      <c r="BQ78">
        <v>3051.9997499999999</v>
      </c>
      <c r="BR78">
        <v>578.97220000000004</v>
      </c>
      <c r="BS78">
        <v>19.554269999999999</v>
      </c>
      <c r="BT78">
        <v>3520.3004999999998</v>
      </c>
      <c r="BU78">
        <v>1395.7755</v>
      </c>
      <c r="BV78">
        <v>2124.098</v>
      </c>
      <c r="BW78">
        <v>-1188.7449999999999</v>
      </c>
      <c r="BX78">
        <v>2650.4542499999998</v>
      </c>
      <c r="BY78">
        <v>3839.1992500000001</v>
      </c>
    </row>
    <row r="79" spans="1:77">
      <c r="A79">
        <v>2025</v>
      </c>
      <c r="B79">
        <v>28997.627499999999</v>
      </c>
      <c r="C79">
        <v>29065.0275</v>
      </c>
      <c r="D79">
        <v>29419.162499999999</v>
      </c>
      <c r="E79">
        <v>20977.81</v>
      </c>
      <c r="F79">
        <v>21031.0275</v>
      </c>
      <c r="G79">
        <v>21282.95</v>
      </c>
      <c r="H79">
        <v>16348.29</v>
      </c>
      <c r="I79">
        <v>167.527625</v>
      </c>
      <c r="J79">
        <v>127.04080982722699</v>
      </c>
      <c r="K79">
        <v>62.119370096092702</v>
      </c>
      <c r="L79">
        <v>4.3992571501072497</v>
      </c>
      <c r="M79">
        <v>-1.4344900688944999</v>
      </c>
      <c r="N79">
        <v>16663.172500000001</v>
      </c>
      <c r="O79">
        <v>116.73197500000001</v>
      </c>
      <c r="P79">
        <v>135.97665000000001</v>
      </c>
      <c r="Q79">
        <v>112.929893729748</v>
      </c>
      <c r="R79">
        <v>74.473968512585202</v>
      </c>
      <c r="S79">
        <v>0.32900000000000001</v>
      </c>
      <c r="T79">
        <v>134.20202499999999</v>
      </c>
      <c r="U79">
        <v>136.20644999999999</v>
      </c>
      <c r="V79">
        <v>320.97590000000002</v>
      </c>
      <c r="W79">
        <v>327.91382499999901</v>
      </c>
      <c r="X79">
        <v>178.62135000000001</v>
      </c>
      <c r="Y79">
        <v>138.22482500000001</v>
      </c>
      <c r="Z79">
        <v>175.95137500000001</v>
      </c>
      <c r="AA79">
        <v>65.232140000000001</v>
      </c>
      <c r="AB79">
        <v>68.079741805203099</v>
      </c>
      <c r="AC79">
        <v>3.8362833333333302</v>
      </c>
      <c r="AD79">
        <v>401.82709999999997</v>
      </c>
      <c r="AE79">
        <v>205.1658076567</v>
      </c>
      <c r="AF79">
        <v>4.58923025</v>
      </c>
      <c r="AG79">
        <v>167.47502499999999</v>
      </c>
      <c r="AH79">
        <v>62.077615000000002</v>
      </c>
      <c r="AI79">
        <v>159.7893</v>
      </c>
      <c r="AJ79">
        <v>156.62244999999999</v>
      </c>
      <c r="AK79">
        <v>118.302525</v>
      </c>
      <c r="AL79">
        <v>114.60155</v>
      </c>
      <c r="AM79">
        <v>269.78365994621601</v>
      </c>
      <c r="AN79">
        <v>131.06755000000001</v>
      </c>
      <c r="AO79">
        <v>3.7233244999999999</v>
      </c>
      <c r="AP79">
        <v>3.60208225</v>
      </c>
      <c r="AQ79">
        <v>3.865656</v>
      </c>
      <c r="AR79">
        <v>25174.572499999998</v>
      </c>
      <c r="AS79">
        <v>15571.035</v>
      </c>
      <c r="AT79">
        <v>12792.5175</v>
      </c>
      <c r="AU79">
        <v>7074.7389999999996</v>
      </c>
      <c r="AV79">
        <v>73.550984999999997</v>
      </c>
      <c r="AW79">
        <v>1989.7415000000001</v>
      </c>
      <c r="AX79">
        <v>873.77317500000004</v>
      </c>
      <c r="AY79">
        <v>2426.6455000000001</v>
      </c>
      <c r="AZ79">
        <v>1711.028</v>
      </c>
      <c r="BA79">
        <v>2910.01</v>
      </c>
      <c r="BB79">
        <v>2376.7327500000001</v>
      </c>
      <c r="BC79">
        <v>19784.822499999998</v>
      </c>
      <c r="BD79">
        <v>5046.1097499999996</v>
      </c>
      <c r="BE79">
        <v>3823.6387500000001</v>
      </c>
      <c r="BF79">
        <v>1146.26575</v>
      </c>
      <c r="BG79">
        <v>76.205772499999995</v>
      </c>
      <c r="BH79">
        <v>5055.1030000000001</v>
      </c>
      <c r="BI79">
        <v>1860.951</v>
      </c>
      <c r="BJ79">
        <v>3194.15175</v>
      </c>
      <c r="BK79">
        <v>-888.40724999999998</v>
      </c>
      <c r="BL79">
        <v>3182.25875</v>
      </c>
      <c r="BM79">
        <v>4070.6660000000002</v>
      </c>
      <c r="BN79">
        <v>-1060.01675</v>
      </c>
      <c r="BO79">
        <v>14742.067499999999</v>
      </c>
      <c r="BP79">
        <v>3833.6242499999998</v>
      </c>
      <c r="BQ79">
        <v>3146.8665000000001</v>
      </c>
      <c r="BR79">
        <v>610.60725000000002</v>
      </c>
      <c r="BS79">
        <v>61.95364</v>
      </c>
      <c r="BT79">
        <v>3542.0219999999999</v>
      </c>
      <c r="BU79">
        <v>1399.8475000000001</v>
      </c>
      <c r="BV79">
        <v>2141.27225</v>
      </c>
      <c r="BW79">
        <v>-1198.5174999999999</v>
      </c>
      <c r="BX79">
        <v>2715.4592499999999</v>
      </c>
      <c r="BY79">
        <v>3913.9769999999999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B546B-17C7-4615-ACB0-F01E37CC31AF}">
  <sheetPr>
    <tabColor rgb="FFFFFF00"/>
  </sheetPr>
  <dimension ref="A1:BY78"/>
  <sheetViews>
    <sheetView workbookViewId="0">
      <selection activeCell="K15" sqref="K15"/>
    </sheetView>
  </sheetViews>
  <sheetFormatPr defaultRowHeight="14.5"/>
  <sheetData>
    <row r="1" spans="1:77">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57</v>
      </c>
      <c r="BE1" t="s">
        <v>58</v>
      </c>
      <c r="BF1" t="s">
        <v>59</v>
      </c>
      <c r="BG1" t="s">
        <v>60</v>
      </c>
      <c r="BH1" t="s">
        <v>61</v>
      </c>
      <c r="BI1" t="s">
        <v>62</v>
      </c>
      <c r="BJ1" t="s">
        <v>63</v>
      </c>
      <c r="BK1" t="s">
        <v>64</v>
      </c>
      <c r="BL1" t="s">
        <v>65</v>
      </c>
      <c r="BM1" t="s">
        <v>66</v>
      </c>
      <c r="BN1" t="s">
        <v>67</v>
      </c>
      <c r="BO1" t="s">
        <v>68</v>
      </c>
      <c r="BP1" t="s">
        <v>69</v>
      </c>
      <c r="BQ1" t="s">
        <v>70</v>
      </c>
      <c r="BR1" t="s">
        <v>71</v>
      </c>
      <c r="BS1" t="s">
        <v>72</v>
      </c>
      <c r="BT1" t="s">
        <v>73</v>
      </c>
      <c r="BU1" t="s">
        <v>74</v>
      </c>
      <c r="BV1" t="s">
        <v>75</v>
      </c>
      <c r="BW1" t="s">
        <v>76</v>
      </c>
      <c r="BX1" t="s">
        <v>77</v>
      </c>
      <c r="BY1" t="s">
        <v>78</v>
      </c>
    </row>
    <row r="2" spans="1:77">
      <c r="A2">
        <v>1949</v>
      </c>
      <c r="B2">
        <v>276.5</v>
      </c>
      <c r="C2">
        <v>277.89999999999998</v>
      </c>
      <c r="D2" t="s">
        <v>79</v>
      </c>
      <c r="E2">
        <v>2119.3249999999998</v>
      </c>
      <c r="F2">
        <v>2134.6999999999998</v>
      </c>
      <c r="G2" t="s">
        <v>79</v>
      </c>
      <c r="H2">
        <v>1366.7750000000001</v>
      </c>
      <c r="I2" t="s">
        <v>79</v>
      </c>
      <c r="J2" t="s">
        <v>79</v>
      </c>
      <c r="K2" t="s">
        <v>79</v>
      </c>
      <c r="L2" t="s">
        <v>79</v>
      </c>
      <c r="M2" t="s">
        <v>79</v>
      </c>
      <c r="N2" t="s">
        <v>79</v>
      </c>
      <c r="O2" t="s">
        <v>79</v>
      </c>
      <c r="P2">
        <v>11.0498188753541</v>
      </c>
      <c r="Q2" t="s">
        <v>79</v>
      </c>
      <c r="R2" t="s">
        <v>79</v>
      </c>
      <c r="S2">
        <v>0.32900000000000001</v>
      </c>
      <c r="T2">
        <v>13.239750000000001</v>
      </c>
      <c r="U2" t="s">
        <v>79</v>
      </c>
      <c r="V2">
        <v>24.107500000000002</v>
      </c>
      <c r="W2" t="s">
        <v>79</v>
      </c>
      <c r="X2" t="s">
        <v>79</v>
      </c>
      <c r="Y2">
        <v>13.042999999999999</v>
      </c>
      <c r="Z2" t="s">
        <v>79</v>
      </c>
      <c r="AA2" t="s">
        <v>79</v>
      </c>
      <c r="AB2" t="s">
        <v>79</v>
      </c>
      <c r="AC2" t="s">
        <v>79</v>
      </c>
      <c r="AD2" t="s">
        <v>79</v>
      </c>
      <c r="AE2" t="s">
        <v>79</v>
      </c>
      <c r="AF2">
        <v>4.5333333333333297</v>
      </c>
      <c r="AG2">
        <v>60.952833333333302</v>
      </c>
      <c r="AH2">
        <v>58.879099622063301</v>
      </c>
      <c r="AI2">
        <v>58.198166666666602</v>
      </c>
      <c r="AJ2">
        <v>44.705416666666601</v>
      </c>
      <c r="AK2">
        <v>24.577500000000001</v>
      </c>
      <c r="AL2">
        <v>46.124499999999998</v>
      </c>
      <c r="AM2">
        <v>103.52225</v>
      </c>
      <c r="AN2" t="s">
        <v>79</v>
      </c>
      <c r="AO2" t="s">
        <v>79</v>
      </c>
      <c r="AP2">
        <v>1.1324999999999901</v>
      </c>
      <c r="AQ2" t="s">
        <v>79</v>
      </c>
      <c r="AR2">
        <v>214.625</v>
      </c>
      <c r="AS2">
        <v>146.42500000000001</v>
      </c>
      <c r="AT2">
        <v>137.22499999999999</v>
      </c>
      <c r="AU2">
        <v>62.65</v>
      </c>
      <c r="AV2">
        <v>14.775</v>
      </c>
      <c r="AW2">
        <v>22.925000000000001</v>
      </c>
      <c r="AX2">
        <v>7.5750000000000002</v>
      </c>
      <c r="AY2">
        <v>10.15</v>
      </c>
      <c r="AZ2">
        <v>7.2249999999999996</v>
      </c>
      <c r="BA2">
        <v>30.9</v>
      </c>
      <c r="BB2">
        <v>29.65</v>
      </c>
      <c r="BC2">
        <v>177.55</v>
      </c>
      <c r="BD2">
        <v>45.807749999999999</v>
      </c>
      <c r="BE2">
        <v>28.824999999999999</v>
      </c>
      <c r="BF2">
        <v>14.8855</v>
      </c>
      <c r="BG2">
        <v>2.0972499999999998</v>
      </c>
      <c r="BH2">
        <v>47.557250000000003</v>
      </c>
      <c r="BI2">
        <v>29.413499999999999</v>
      </c>
      <c r="BJ2">
        <v>18.1435</v>
      </c>
      <c r="BK2">
        <v>5.55</v>
      </c>
      <c r="BL2">
        <v>15.425000000000001</v>
      </c>
      <c r="BM2">
        <v>9.9</v>
      </c>
      <c r="BN2">
        <v>1.4</v>
      </c>
      <c r="BO2">
        <v>1341.175</v>
      </c>
      <c r="BP2">
        <v>238.99475000000001</v>
      </c>
      <c r="BQ2">
        <v>128.87</v>
      </c>
      <c r="BR2">
        <v>143.023</v>
      </c>
      <c r="BS2">
        <v>8.0992499999999907</v>
      </c>
      <c r="BT2">
        <v>586.42224999999996</v>
      </c>
      <c r="BU2">
        <v>291.00900000000001</v>
      </c>
      <c r="BV2">
        <v>274.69574999999998</v>
      </c>
      <c r="BW2">
        <v>5.0999999999999996</v>
      </c>
      <c r="BX2">
        <v>73.900000000000006</v>
      </c>
      <c r="BY2">
        <v>68.8</v>
      </c>
    </row>
    <row r="3" spans="1:77">
      <c r="A3">
        <v>1950</v>
      </c>
      <c r="B3">
        <v>278.67500000000001</v>
      </c>
      <c r="C3">
        <v>279.95</v>
      </c>
      <c r="D3" t="s">
        <v>79</v>
      </c>
      <c r="E3">
        <v>2166.15</v>
      </c>
      <c r="F3">
        <v>2180.3249999999998</v>
      </c>
      <c r="G3" t="s">
        <v>79</v>
      </c>
      <c r="H3">
        <v>1403.375</v>
      </c>
      <c r="I3">
        <v>61.710318815045298</v>
      </c>
      <c r="J3" t="s">
        <v>79</v>
      </c>
      <c r="K3">
        <v>59.000930392673702</v>
      </c>
      <c r="L3">
        <v>5.27790625</v>
      </c>
      <c r="M3" t="s">
        <v>79</v>
      </c>
      <c r="N3" t="s">
        <v>79</v>
      </c>
      <c r="O3" t="s">
        <v>79</v>
      </c>
      <c r="P3">
        <v>11.383477281779699</v>
      </c>
      <c r="Q3">
        <v>40.900036456190598</v>
      </c>
      <c r="R3" t="s">
        <v>79</v>
      </c>
      <c r="S3">
        <v>0.32900000000000001</v>
      </c>
      <c r="T3">
        <v>13.0375</v>
      </c>
      <c r="U3" t="s">
        <v>79</v>
      </c>
      <c r="V3">
        <v>23.682499999999902</v>
      </c>
      <c r="W3" t="s">
        <v>79</v>
      </c>
      <c r="X3" t="s">
        <v>79</v>
      </c>
      <c r="Y3">
        <v>12.860250000000001</v>
      </c>
      <c r="Z3" t="s">
        <v>79</v>
      </c>
      <c r="AA3" t="s">
        <v>79</v>
      </c>
      <c r="AB3" t="s">
        <v>79</v>
      </c>
      <c r="AC3" t="s">
        <v>79</v>
      </c>
      <c r="AD3" t="s">
        <v>79</v>
      </c>
      <c r="AE3" t="s">
        <v>79</v>
      </c>
      <c r="AF3">
        <v>6.4083333333333297</v>
      </c>
      <c r="AG3">
        <v>61.852833333333301</v>
      </c>
      <c r="AH3">
        <v>59.145648331030202</v>
      </c>
      <c r="AI3">
        <v>57.890999999999998</v>
      </c>
      <c r="AJ3">
        <v>43.800083333333298</v>
      </c>
      <c r="AK3">
        <v>25.9255</v>
      </c>
      <c r="AL3">
        <v>44.881</v>
      </c>
      <c r="AM3">
        <v>104.577166666666</v>
      </c>
      <c r="AN3" t="s">
        <v>79</v>
      </c>
      <c r="AO3" t="s">
        <v>79</v>
      </c>
      <c r="AP3">
        <v>1.0941666666666601</v>
      </c>
      <c r="AQ3" t="s">
        <v>79</v>
      </c>
      <c r="AR3">
        <v>218.82499999999999</v>
      </c>
      <c r="AS3">
        <v>146.75</v>
      </c>
      <c r="AT3">
        <v>136.77500000000001</v>
      </c>
      <c r="AU3">
        <v>62.7</v>
      </c>
      <c r="AV3">
        <v>11.875</v>
      </c>
      <c r="AW3">
        <v>23.475000000000001</v>
      </c>
      <c r="AX3">
        <v>8.3000000000000007</v>
      </c>
      <c r="AY3">
        <v>11.25</v>
      </c>
      <c r="AZ3">
        <v>7.8</v>
      </c>
      <c r="BA3">
        <v>30.125</v>
      </c>
      <c r="BB3">
        <v>29.024999999999999</v>
      </c>
      <c r="BC3">
        <v>181.92500000000001</v>
      </c>
      <c r="BD3">
        <v>44.014249999999997</v>
      </c>
      <c r="BE3">
        <v>26.745249999999999</v>
      </c>
      <c r="BF3">
        <v>17.556000000000001</v>
      </c>
      <c r="BG3">
        <v>-0.28724999999999901</v>
      </c>
      <c r="BH3">
        <v>49.716250000000002</v>
      </c>
      <c r="BI3">
        <v>29.433499999999999</v>
      </c>
      <c r="BJ3">
        <v>20.283249999999999</v>
      </c>
      <c r="BK3">
        <v>3</v>
      </c>
      <c r="BL3">
        <v>12.45</v>
      </c>
      <c r="BM3">
        <v>9.4250000000000007</v>
      </c>
      <c r="BN3">
        <v>-0.64999999999999902</v>
      </c>
      <c r="BO3">
        <v>1395.7</v>
      </c>
      <c r="BP3">
        <v>232.41200000000001</v>
      </c>
      <c r="BQ3">
        <v>120.44875</v>
      </c>
      <c r="BR3">
        <v>170.98849999999999</v>
      </c>
      <c r="BS3">
        <v>-1.06</v>
      </c>
      <c r="BT3">
        <v>610.69524999999999</v>
      </c>
      <c r="BU3">
        <v>285.09199999999998</v>
      </c>
      <c r="BV3">
        <v>314.274</v>
      </c>
      <c r="BW3">
        <v>-3.5</v>
      </c>
      <c r="BX3">
        <v>63.075000000000003</v>
      </c>
      <c r="BY3">
        <v>66.575000000000003</v>
      </c>
    </row>
    <row r="4" spans="1:77">
      <c r="A4">
        <v>1951</v>
      </c>
      <c r="B4">
        <v>327.05</v>
      </c>
      <c r="C4">
        <v>328.72500000000002</v>
      </c>
      <c r="D4">
        <v>316.293403445602</v>
      </c>
      <c r="E4">
        <v>2400.375</v>
      </c>
      <c r="F4">
        <v>2417.9749999999999</v>
      </c>
      <c r="G4">
        <v>2321.63208872317</v>
      </c>
      <c r="H4">
        <v>1576.5</v>
      </c>
      <c r="I4">
        <v>61.827532070104198</v>
      </c>
      <c r="J4">
        <v>37.550440433283399</v>
      </c>
      <c r="K4">
        <v>59.037331455074202</v>
      </c>
      <c r="L4">
        <v>5.3047182499999996</v>
      </c>
      <c r="M4">
        <v>3.3860294628391601</v>
      </c>
      <c r="N4">
        <v>1500.8729387271601</v>
      </c>
      <c r="O4">
        <v>46.699777601168996</v>
      </c>
      <c r="P4">
        <v>11.7888952025476</v>
      </c>
      <c r="Q4">
        <v>42.112668464546601</v>
      </c>
      <c r="R4">
        <v>16.766964843573799</v>
      </c>
      <c r="S4">
        <v>0.32900000000000001</v>
      </c>
      <c r="T4">
        <v>13.76675</v>
      </c>
      <c r="U4" t="s">
        <v>79</v>
      </c>
      <c r="V4">
        <v>25.135000000000002</v>
      </c>
      <c r="W4" t="s">
        <v>79</v>
      </c>
      <c r="X4" t="s">
        <v>79</v>
      </c>
      <c r="Y4">
        <v>13.5535</v>
      </c>
      <c r="Z4" t="s">
        <v>79</v>
      </c>
      <c r="AA4" t="s">
        <v>79</v>
      </c>
      <c r="AB4" t="s">
        <v>79</v>
      </c>
      <c r="AC4" t="s">
        <v>79</v>
      </c>
      <c r="AD4" t="s">
        <v>79</v>
      </c>
      <c r="AE4" t="s">
        <v>79</v>
      </c>
      <c r="AF4">
        <v>3.86666666666666</v>
      </c>
      <c r="AG4">
        <v>62.13</v>
      </c>
      <c r="AH4">
        <v>59.251817085907099</v>
      </c>
      <c r="AI4">
        <v>59.72475</v>
      </c>
      <c r="AJ4">
        <v>47.086833333333303</v>
      </c>
      <c r="AK4">
        <v>27.177499999999998</v>
      </c>
      <c r="AL4">
        <v>48.104999999999997</v>
      </c>
      <c r="AM4">
        <v>104.857416666666</v>
      </c>
      <c r="AN4" t="s">
        <v>79</v>
      </c>
      <c r="AO4" t="s">
        <v>79</v>
      </c>
      <c r="AP4">
        <v>1.3533333333333299</v>
      </c>
      <c r="AQ4" t="s">
        <v>79</v>
      </c>
      <c r="AR4">
        <v>249.55</v>
      </c>
      <c r="AS4">
        <v>174</v>
      </c>
      <c r="AT4">
        <v>161.35</v>
      </c>
      <c r="AU4">
        <v>70.575000000000003</v>
      </c>
      <c r="AV4">
        <v>14.35</v>
      </c>
      <c r="AW4">
        <v>25.75</v>
      </c>
      <c r="AX4">
        <v>9.1999999999999993</v>
      </c>
      <c r="AY4">
        <v>12.35</v>
      </c>
      <c r="AZ4">
        <v>8.9250000000000007</v>
      </c>
      <c r="BA4">
        <v>40.375</v>
      </c>
      <c r="BB4">
        <v>38.875</v>
      </c>
      <c r="BC4">
        <v>203.125</v>
      </c>
      <c r="BD4">
        <v>64.761750000000006</v>
      </c>
      <c r="BE4">
        <v>33.023000000000003</v>
      </c>
      <c r="BF4">
        <v>20.889250000000001</v>
      </c>
      <c r="BG4">
        <v>10.84975</v>
      </c>
      <c r="BH4">
        <v>58.828249999999997</v>
      </c>
      <c r="BI4">
        <v>36.594999999999999</v>
      </c>
      <c r="BJ4">
        <v>22.234000000000002</v>
      </c>
      <c r="BK4">
        <v>0.3</v>
      </c>
      <c r="BL4">
        <v>14.475</v>
      </c>
      <c r="BM4">
        <v>14.2</v>
      </c>
      <c r="BN4">
        <v>-1.625</v>
      </c>
      <c r="BO4">
        <v>1476.1</v>
      </c>
      <c r="BP4">
        <v>309.767</v>
      </c>
      <c r="BQ4">
        <v>138.35575</v>
      </c>
      <c r="BR4">
        <v>189.46250000000001</v>
      </c>
      <c r="BS4">
        <v>41.283499999999997</v>
      </c>
      <c r="BT4">
        <v>690.41899999999998</v>
      </c>
      <c r="BU4">
        <v>344.04674999999997</v>
      </c>
      <c r="BV4">
        <v>321.69974999999999</v>
      </c>
      <c r="BW4">
        <v>-16.850000000000001</v>
      </c>
      <c r="BX4">
        <v>69.55</v>
      </c>
      <c r="BY4">
        <v>86.4</v>
      </c>
    </row>
    <row r="5" spans="1:77">
      <c r="A5">
        <v>1952</v>
      </c>
      <c r="B5">
        <v>357.1</v>
      </c>
      <c r="C5">
        <v>359.125</v>
      </c>
      <c r="D5">
        <v>346.00432307959397</v>
      </c>
      <c r="E5">
        <v>2528.85</v>
      </c>
      <c r="F5">
        <v>2548.9749999999999</v>
      </c>
      <c r="G5">
        <v>2450.17279230637</v>
      </c>
      <c r="H5">
        <v>1631.65</v>
      </c>
      <c r="I5">
        <v>61.933826819889497</v>
      </c>
      <c r="J5">
        <v>39.559814167226101</v>
      </c>
      <c r="K5">
        <v>59.076636965972902</v>
      </c>
      <c r="L5">
        <v>5.3305862258682204</v>
      </c>
      <c r="M5">
        <v>3.2281389789996799</v>
      </c>
      <c r="N5">
        <v>1579.67123955688</v>
      </c>
      <c r="O5">
        <v>47.392422181695402</v>
      </c>
      <c r="P5">
        <v>12.212994274561</v>
      </c>
      <c r="Q5">
        <v>43.361253408769997</v>
      </c>
      <c r="R5">
        <v>17.388911673765399</v>
      </c>
      <c r="S5">
        <v>0.32900000000000001</v>
      </c>
      <c r="T5">
        <v>14.31575</v>
      </c>
      <c r="U5" t="s">
        <v>79</v>
      </c>
      <c r="V5">
        <v>26.288333333333298</v>
      </c>
      <c r="W5" t="s">
        <v>79</v>
      </c>
      <c r="X5" t="s">
        <v>79</v>
      </c>
      <c r="Y5">
        <v>14.096500000000001</v>
      </c>
      <c r="Z5" t="s">
        <v>79</v>
      </c>
      <c r="AA5" t="s">
        <v>79</v>
      </c>
      <c r="AB5" t="s">
        <v>79</v>
      </c>
      <c r="AC5" t="s">
        <v>79</v>
      </c>
      <c r="AD5" t="s">
        <v>79</v>
      </c>
      <c r="AE5" t="s">
        <v>79</v>
      </c>
      <c r="AF5">
        <v>3.1416666666666599</v>
      </c>
      <c r="AG5">
        <v>62.078416666666598</v>
      </c>
      <c r="AH5">
        <v>59.241007466277601</v>
      </c>
      <c r="AI5">
        <v>60.113250000000001</v>
      </c>
      <c r="AJ5">
        <v>48.28</v>
      </c>
      <c r="AK5">
        <v>27.864750000000001</v>
      </c>
      <c r="AL5">
        <v>48.561250000000001</v>
      </c>
      <c r="AM5">
        <v>104.78983333333299</v>
      </c>
      <c r="AN5" t="s">
        <v>79</v>
      </c>
      <c r="AO5" t="s">
        <v>79</v>
      </c>
      <c r="AP5">
        <v>1.60666666666666</v>
      </c>
      <c r="AQ5" t="s">
        <v>79</v>
      </c>
      <c r="AR5">
        <v>273.05</v>
      </c>
      <c r="AS5">
        <v>193.22499999999999</v>
      </c>
      <c r="AT5">
        <v>178.3</v>
      </c>
      <c r="AU5">
        <v>75.075000000000003</v>
      </c>
      <c r="AV5">
        <v>14.75</v>
      </c>
      <c r="AW5">
        <v>28.125</v>
      </c>
      <c r="AX5">
        <v>10.275</v>
      </c>
      <c r="AY5">
        <v>13.375</v>
      </c>
      <c r="AZ5">
        <v>8.5500000000000007</v>
      </c>
      <c r="BA5">
        <v>40.4</v>
      </c>
      <c r="BB5">
        <v>38.5</v>
      </c>
      <c r="BC5">
        <v>212.32499999999999</v>
      </c>
      <c r="BD5">
        <v>57.550249999999998</v>
      </c>
      <c r="BE5">
        <v>35.09525</v>
      </c>
      <c r="BF5">
        <v>18.038250000000001</v>
      </c>
      <c r="BG5">
        <v>4.4169999999999998</v>
      </c>
      <c r="BH5">
        <v>83.836250000000007</v>
      </c>
      <c r="BI5">
        <v>59.645000000000003</v>
      </c>
      <c r="BJ5">
        <v>24.190750000000001</v>
      </c>
      <c r="BK5">
        <v>3.4</v>
      </c>
      <c r="BL5">
        <v>17.899999999999999</v>
      </c>
      <c r="BM5">
        <v>14.475</v>
      </c>
      <c r="BN5">
        <v>2.375</v>
      </c>
      <c r="BO5">
        <v>1483.0250000000001</v>
      </c>
      <c r="BP5">
        <v>266.03500000000003</v>
      </c>
      <c r="BQ5">
        <v>138.81625</v>
      </c>
      <c r="BR5">
        <v>156.61175</v>
      </c>
      <c r="BS5">
        <v>15.931749999999999</v>
      </c>
      <c r="BT5">
        <v>952.80550000000005</v>
      </c>
      <c r="BU5">
        <v>551.42250000000001</v>
      </c>
      <c r="BV5">
        <v>327.60874999999999</v>
      </c>
      <c r="BW5">
        <v>-0.95</v>
      </c>
      <c r="BX5">
        <v>78.900000000000006</v>
      </c>
      <c r="BY5">
        <v>79.849999999999994</v>
      </c>
    </row>
    <row r="6" spans="1:77">
      <c r="A6">
        <v>1953</v>
      </c>
      <c r="B6">
        <v>382.05</v>
      </c>
      <c r="C6">
        <v>384.05</v>
      </c>
      <c r="D6">
        <v>372.154311556219</v>
      </c>
      <c r="E6">
        <v>2659.2249999999999</v>
      </c>
      <c r="F6">
        <v>2678.9250000000002</v>
      </c>
      <c r="G6">
        <v>2590.3854616434601</v>
      </c>
      <c r="H6">
        <v>1716.075</v>
      </c>
      <c r="I6">
        <v>62.902578168418103</v>
      </c>
      <c r="J6">
        <v>41.179201441201101</v>
      </c>
      <c r="K6">
        <v>59.115936758411998</v>
      </c>
      <c r="L6">
        <v>5.3521876427383397</v>
      </c>
      <c r="M6">
        <v>2.6457435985332598</v>
      </c>
      <c r="N6">
        <v>1664.84210984425</v>
      </c>
      <c r="O6">
        <v>48.608322460351999</v>
      </c>
      <c r="P6">
        <v>12.588593789807</v>
      </c>
      <c r="Q6">
        <v>44.474628818570999</v>
      </c>
      <c r="R6">
        <v>17.8683457822066</v>
      </c>
      <c r="S6">
        <v>0.32900000000000001</v>
      </c>
      <c r="T6">
        <v>14.535500000000001</v>
      </c>
      <c r="U6" t="s">
        <v>79</v>
      </c>
      <c r="V6">
        <v>26.675833333333301</v>
      </c>
      <c r="W6" t="s">
        <v>79</v>
      </c>
      <c r="X6" t="s">
        <v>79</v>
      </c>
      <c r="Y6">
        <v>14.352</v>
      </c>
      <c r="Z6" t="s">
        <v>79</v>
      </c>
      <c r="AA6" t="s">
        <v>79</v>
      </c>
      <c r="AB6" t="s">
        <v>79</v>
      </c>
      <c r="AC6" t="s">
        <v>79</v>
      </c>
      <c r="AD6" t="s">
        <v>79</v>
      </c>
      <c r="AE6" t="s">
        <v>79</v>
      </c>
      <c r="AF6">
        <v>2.8333333333333299</v>
      </c>
      <c r="AG6">
        <v>62.736666666666601</v>
      </c>
      <c r="AH6">
        <v>59.098210682079198</v>
      </c>
      <c r="AI6">
        <v>60.960749999999997</v>
      </c>
      <c r="AJ6">
        <v>49.863833333333297</v>
      </c>
      <c r="AK6">
        <v>28.358000000000001</v>
      </c>
      <c r="AL6">
        <v>50.175750000000001</v>
      </c>
      <c r="AM6">
        <v>106.155583333333</v>
      </c>
      <c r="AN6" t="s">
        <v>79</v>
      </c>
      <c r="AO6" t="s">
        <v>79</v>
      </c>
      <c r="AP6">
        <v>1.9524999999999999</v>
      </c>
      <c r="AQ6" t="s">
        <v>79</v>
      </c>
      <c r="AR6">
        <v>293.47500000000002</v>
      </c>
      <c r="AS6">
        <v>210.02500000000001</v>
      </c>
      <c r="AT6">
        <v>194.15</v>
      </c>
      <c r="AU6">
        <v>78.125</v>
      </c>
      <c r="AV6">
        <v>13.6</v>
      </c>
      <c r="AW6">
        <v>29.574999999999999</v>
      </c>
      <c r="AX6">
        <v>11.425000000000001</v>
      </c>
      <c r="AY6">
        <v>14.775</v>
      </c>
      <c r="AZ6">
        <v>8.75</v>
      </c>
      <c r="BA6">
        <v>41.575000000000003</v>
      </c>
      <c r="BB6">
        <v>39.725000000000001</v>
      </c>
      <c r="BC6">
        <v>227.875</v>
      </c>
      <c r="BD6">
        <v>60.433750000000003</v>
      </c>
      <c r="BE6">
        <v>36.241</v>
      </c>
      <c r="BF6">
        <v>19.614000000000001</v>
      </c>
      <c r="BG6">
        <v>4.5787500000000003</v>
      </c>
      <c r="BH6">
        <v>94.509500000000003</v>
      </c>
      <c r="BI6">
        <v>68.975750000000005</v>
      </c>
      <c r="BJ6">
        <v>25.533999999999999</v>
      </c>
      <c r="BK6">
        <v>-0.75</v>
      </c>
      <c r="BL6">
        <v>15.2</v>
      </c>
      <c r="BM6">
        <v>15.95</v>
      </c>
      <c r="BN6">
        <v>-1.35</v>
      </c>
      <c r="BO6">
        <v>1567.5250000000001</v>
      </c>
      <c r="BP6">
        <v>279.48399999999998</v>
      </c>
      <c r="BQ6">
        <v>142.41800000000001</v>
      </c>
      <c r="BR6">
        <v>167.60325</v>
      </c>
      <c r="BS6">
        <v>18.687249999999999</v>
      </c>
      <c r="BT6">
        <v>1048.0664999999999</v>
      </c>
      <c r="BU6">
        <v>625.61874999999998</v>
      </c>
      <c r="BV6">
        <v>333.11075</v>
      </c>
      <c r="BW6">
        <v>-26.5</v>
      </c>
      <c r="BX6">
        <v>67.974999999999994</v>
      </c>
      <c r="BY6">
        <v>94.474999999999994</v>
      </c>
    </row>
    <row r="7" spans="1:77">
      <c r="A7">
        <v>1954</v>
      </c>
      <c r="B7">
        <v>387.15</v>
      </c>
      <c r="C7">
        <v>389.05</v>
      </c>
      <c r="D7">
        <v>389.50198660745201</v>
      </c>
      <c r="E7">
        <v>2668.9250000000002</v>
      </c>
      <c r="F7">
        <v>2687.95</v>
      </c>
      <c r="G7">
        <v>2685.0484934511301</v>
      </c>
      <c r="H7">
        <v>1712.7249999999999</v>
      </c>
      <c r="I7">
        <v>63.737770619740601</v>
      </c>
      <c r="J7">
        <v>42.125928027271499</v>
      </c>
      <c r="K7">
        <v>59.152431032233103</v>
      </c>
      <c r="L7">
        <v>5.3681192109298701</v>
      </c>
      <c r="M7">
        <v>-0.58965316208835195</v>
      </c>
      <c r="N7">
        <v>1722.5749439645101</v>
      </c>
      <c r="O7">
        <v>49.265187996638097</v>
      </c>
      <c r="P7">
        <v>12.957332453662801</v>
      </c>
      <c r="Q7">
        <v>45.167238296646502</v>
      </c>
      <c r="R7">
        <v>18.242006395680999</v>
      </c>
      <c r="S7">
        <v>0.32900000000000001</v>
      </c>
      <c r="T7">
        <v>14.743</v>
      </c>
      <c r="U7" t="s">
        <v>79</v>
      </c>
      <c r="V7">
        <v>26.899166666666599</v>
      </c>
      <c r="W7" t="s">
        <v>79</v>
      </c>
      <c r="X7" t="s">
        <v>79</v>
      </c>
      <c r="Y7">
        <v>14.5205</v>
      </c>
      <c r="Z7" t="s">
        <v>79</v>
      </c>
      <c r="AA7" t="s">
        <v>79</v>
      </c>
      <c r="AB7" t="s">
        <v>79</v>
      </c>
      <c r="AC7" t="s">
        <v>79</v>
      </c>
      <c r="AD7" t="s">
        <v>79</v>
      </c>
      <c r="AE7" t="s">
        <v>79</v>
      </c>
      <c r="AF7">
        <v>4.375</v>
      </c>
      <c r="AG7">
        <v>63.254249999999999</v>
      </c>
      <c r="AH7">
        <v>58.7455746738298</v>
      </c>
      <c r="AI7">
        <v>60.484999999999999</v>
      </c>
      <c r="AJ7">
        <v>49.690916666666602</v>
      </c>
      <c r="AK7">
        <v>28.801500000000001</v>
      </c>
      <c r="AL7">
        <v>49.314999999999998</v>
      </c>
      <c r="AM7">
        <v>107.674166666666</v>
      </c>
      <c r="AN7" t="s">
        <v>79</v>
      </c>
      <c r="AO7">
        <v>2.5866666666666598</v>
      </c>
      <c r="AP7">
        <v>1.32</v>
      </c>
      <c r="AQ7" t="s">
        <v>79</v>
      </c>
      <c r="AR7">
        <v>300.02499999999998</v>
      </c>
      <c r="AS7">
        <v>214.35</v>
      </c>
      <c r="AT7">
        <v>197.8</v>
      </c>
      <c r="AU7">
        <v>80.05</v>
      </c>
      <c r="AV7">
        <v>11.95</v>
      </c>
      <c r="AW7">
        <v>29.925000000000001</v>
      </c>
      <c r="AX7">
        <v>12.625</v>
      </c>
      <c r="AY7">
        <v>16.5</v>
      </c>
      <c r="AZ7">
        <v>9.0500000000000007</v>
      </c>
      <c r="BA7">
        <v>37.4</v>
      </c>
      <c r="BB7">
        <v>35.65</v>
      </c>
      <c r="BC7">
        <v>234.97499999999999</v>
      </c>
      <c r="BD7">
        <v>57.261749999999999</v>
      </c>
      <c r="BE7">
        <v>38.826250000000002</v>
      </c>
      <c r="BF7">
        <v>19.690000000000001</v>
      </c>
      <c r="BG7">
        <v>-1.25475</v>
      </c>
      <c r="BH7">
        <v>95.183499999999995</v>
      </c>
      <c r="BI7">
        <v>67.478499999999997</v>
      </c>
      <c r="BJ7">
        <v>27.704999999999998</v>
      </c>
      <c r="BK7">
        <v>-0.25</v>
      </c>
      <c r="BL7">
        <v>15.45</v>
      </c>
      <c r="BM7">
        <v>15.7</v>
      </c>
      <c r="BN7">
        <v>-0.57499999999999896</v>
      </c>
      <c r="BO7">
        <v>1593.575</v>
      </c>
      <c r="BP7">
        <v>266.01400000000001</v>
      </c>
      <c r="BQ7">
        <v>150.18774999999999</v>
      </c>
      <c r="BR7">
        <v>167.70824999999999</v>
      </c>
      <c r="BS7">
        <v>-4.6102499999999997</v>
      </c>
      <c r="BT7">
        <v>1048.6959999999999</v>
      </c>
      <c r="BU7">
        <v>607.37249999999995</v>
      </c>
      <c r="BV7">
        <v>359.9325</v>
      </c>
      <c r="BW7">
        <v>-24.574999999999999</v>
      </c>
      <c r="BX7">
        <v>69.625</v>
      </c>
      <c r="BY7">
        <v>94.2</v>
      </c>
    </row>
    <row r="8" spans="1:77">
      <c r="A8">
        <v>1955</v>
      </c>
      <c r="B8">
        <v>406.32499999999999</v>
      </c>
      <c r="C8">
        <v>408.625</v>
      </c>
      <c r="D8">
        <v>403.053798033774</v>
      </c>
      <c r="E8">
        <v>2774.35</v>
      </c>
      <c r="F8">
        <v>2795.95</v>
      </c>
      <c r="G8">
        <v>2752.2283601602398</v>
      </c>
      <c r="H8">
        <v>1787.65</v>
      </c>
      <c r="I8">
        <v>64.489685829059198</v>
      </c>
      <c r="J8">
        <v>42.676529910772899</v>
      </c>
      <c r="K8">
        <v>59.183260962908101</v>
      </c>
      <c r="L8">
        <v>5.3798677499999998</v>
      </c>
      <c r="M8">
        <v>0.79160147761051802</v>
      </c>
      <c r="N8">
        <v>1764.55484397958</v>
      </c>
      <c r="O8">
        <v>49.599278767290798</v>
      </c>
      <c r="P8">
        <v>13.3348542219412</v>
      </c>
      <c r="Q8">
        <v>45.636257591658001</v>
      </c>
      <c r="R8">
        <v>18.560712929816699</v>
      </c>
      <c r="S8">
        <v>0.32900000000000001</v>
      </c>
      <c r="T8">
        <v>14.748749999999999</v>
      </c>
      <c r="U8" t="s">
        <v>79</v>
      </c>
      <c r="V8">
        <v>26.786666666666601</v>
      </c>
      <c r="W8" t="s">
        <v>79</v>
      </c>
      <c r="X8" t="s">
        <v>79</v>
      </c>
      <c r="Y8">
        <v>14.63125</v>
      </c>
      <c r="Z8" t="s">
        <v>79</v>
      </c>
      <c r="AA8" t="s">
        <v>79</v>
      </c>
      <c r="AB8" t="s">
        <v>79</v>
      </c>
      <c r="AC8" t="s">
        <v>79</v>
      </c>
      <c r="AD8" t="s">
        <v>79</v>
      </c>
      <c r="AE8" t="s">
        <v>79</v>
      </c>
      <c r="AF8">
        <v>5.1083333333333298</v>
      </c>
      <c r="AG8">
        <v>63.928333333333299</v>
      </c>
      <c r="AH8">
        <v>58.6640833597084</v>
      </c>
      <c r="AI8">
        <v>60.657916666666601</v>
      </c>
      <c r="AJ8">
        <v>49.554333333333297</v>
      </c>
      <c r="AK8">
        <v>30.047999999999998</v>
      </c>
      <c r="AL8">
        <v>49.327500000000001</v>
      </c>
      <c r="AM8">
        <v>108.973333333333</v>
      </c>
      <c r="AN8" t="s">
        <v>79</v>
      </c>
      <c r="AO8">
        <v>2.5575000000000001</v>
      </c>
      <c r="AP8">
        <v>1.1525000000000001</v>
      </c>
      <c r="AQ8">
        <v>1.2150000000000001</v>
      </c>
      <c r="AR8">
        <v>310.89999999999998</v>
      </c>
      <c r="AS8">
        <v>220.17500000000001</v>
      </c>
      <c r="AT8">
        <v>202.67500000000001</v>
      </c>
      <c r="AU8">
        <v>84.075000000000003</v>
      </c>
      <c r="AV8">
        <v>11.175000000000001</v>
      </c>
      <c r="AW8">
        <v>31.875</v>
      </c>
      <c r="AX8">
        <v>13.275</v>
      </c>
      <c r="AY8">
        <v>18</v>
      </c>
      <c r="AZ8">
        <v>9.75</v>
      </c>
      <c r="BA8">
        <v>45.6</v>
      </c>
      <c r="BB8">
        <v>43.475000000000001</v>
      </c>
      <c r="BC8">
        <v>248.32499999999999</v>
      </c>
      <c r="BD8">
        <v>65.625</v>
      </c>
      <c r="BE8">
        <v>39.828000000000003</v>
      </c>
      <c r="BF8">
        <v>24.292999999999999</v>
      </c>
      <c r="BG8">
        <v>1.5042499999999901</v>
      </c>
      <c r="BH8">
        <v>91.726500000000001</v>
      </c>
      <c r="BI8">
        <v>61.041249999999998</v>
      </c>
      <c r="BJ8">
        <v>30.68525</v>
      </c>
      <c r="BK8">
        <v>0.65</v>
      </c>
      <c r="BL8">
        <v>16.675000000000001</v>
      </c>
      <c r="BM8">
        <v>16.024999999999999</v>
      </c>
      <c r="BN8">
        <v>0.27500000000000002</v>
      </c>
      <c r="BO8">
        <v>1683.6</v>
      </c>
      <c r="BP8">
        <v>299.91874999999999</v>
      </c>
      <c r="BQ8">
        <v>154.001</v>
      </c>
      <c r="BR8">
        <v>203.96299999999999</v>
      </c>
      <c r="BS8">
        <v>5.6524999999999999</v>
      </c>
      <c r="BT8">
        <v>979.26324999999997</v>
      </c>
      <c r="BU8">
        <v>529.923</v>
      </c>
      <c r="BV8">
        <v>390.12975</v>
      </c>
      <c r="BW8">
        <v>-19.574999999999999</v>
      </c>
      <c r="BX8">
        <v>75.575000000000003</v>
      </c>
      <c r="BY8">
        <v>95.15</v>
      </c>
    </row>
    <row r="9" spans="1:77">
      <c r="A9">
        <v>1956</v>
      </c>
      <c r="B9">
        <v>438.25</v>
      </c>
      <c r="C9">
        <v>440.92500000000001</v>
      </c>
      <c r="D9">
        <v>424.670991009977</v>
      </c>
      <c r="E9">
        <v>2913</v>
      </c>
      <c r="F9">
        <v>2936.7</v>
      </c>
      <c r="G9">
        <v>2822.6240931920802</v>
      </c>
      <c r="H9">
        <v>1887.9</v>
      </c>
      <c r="I9">
        <v>65.311588977036607</v>
      </c>
      <c r="J9">
        <v>43.217262993211399</v>
      </c>
      <c r="K9">
        <v>59.205526197052798</v>
      </c>
      <c r="L9">
        <v>5.38979586403656</v>
      </c>
      <c r="M9">
        <v>3.2048970220697099</v>
      </c>
      <c r="N9">
        <v>1810.54303989545</v>
      </c>
      <c r="O9">
        <v>49.955591516736199</v>
      </c>
      <c r="P9">
        <v>13.820387349572499</v>
      </c>
      <c r="Q9">
        <v>46.083750453514497</v>
      </c>
      <c r="R9">
        <v>18.9085989268326</v>
      </c>
      <c r="S9">
        <v>0.32900000000000001</v>
      </c>
      <c r="T9">
        <v>14.924250000000001</v>
      </c>
      <c r="U9" t="s">
        <v>79</v>
      </c>
      <c r="V9">
        <v>26.8825</v>
      </c>
      <c r="W9" t="s">
        <v>79</v>
      </c>
      <c r="X9" t="s">
        <v>79</v>
      </c>
      <c r="Y9">
        <v>15.008749999999999</v>
      </c>
      <c r="Z9" t="s">
        <v>79</v>
      </c>
      <c r="AA9" t="s">
        <v>79</v>
      </c>
      <c r="AB9" t="s">
        <v>79</v>
      </c>
      <c r="AC9" t="s">
        <v>79</v>
      </c>
      <c r="AD9" t="s">
        <v>79</v>
      </c>
      <c r="AE9" t="s">
        <v>79</v>
      </c>
      <c r="AF9">
        <v>4.1416666666666604</v>
      </c>
      <c r="AG9">
        <v>66.088583333333304</v>
      </c>
      <c r="AH9">
        <v>59.897505808740704</v>
      </c>
      <c r="AI9">
        <v>63.347416666666597</v>
      </c>
      <c r="AJ9">
        <v>51.841083333333302</v>
      </c>
      <c r="AK9">
        <v>30.383749999999999</v>
      </c>
      <c r="AL9">
        <v>51.530500000000004</v>
      </c>
      <c r="AM9">
        <v>110.335166666666</v>
      </c>
      <c r="AN9" t="s">
        <v>79</v>
      </c>
      <c r="AO9">
        <v>2.96</v>
      </c>
      <c r="AP9">
        <v>2.2716666666666598</v>
      </c>
      <c r="AQ9">
        <v>2.3683333333333301</v>
      </c>
      <c r="AR9">
        <v>336.47500000000002</v>
      </c>
      <c r="AS9">
        <v>240.65</v>
      </c>
      <c r="AT9">
        <v>221.375</v>
      </c>
      <c r="AU9">
        <v>89.174999999999997</v>
      </c>
      <c r="AV9">
        <v>10.324999999999999</v>
      </c>
      <c r="AW9">
        <v>34.5</v>
      </c>
      <c r="AX9">
        <v>13.525</v>
      </c>
      <c r="AY9">
        <v>19.8</v>
      </c>
      <c r="AZ9">
        <v>11.025</v>
      </c>
      <c r="BA9">
        <v>50.2</v>
      </c>
      <c r="BB9">
        <v>47.6</v>
      </c>
      <c r="BC9">
        <v>265.07499999999999</v>
      </c>
      <c r="BD9">
        <v>77.238</v>
      </c>
      <c r="BE9">
        <v>47.186250000000001</v>
      </c>
      <c r="BF9">
        <v>24.674250000000001</v>
      </c>
      <c r="BG9">
        <v>5.3777499999999998</v>
      </c>
      <c r="BH9">
        <v>95.131249999999994</v>
      </c>
      <c r="BI9">
        <v>61.749499999999998</v>
      </c>
      <c r="BJ9">
        <v>33.381999999999998</v>
      </c>
      <c r="BK9">
        <v>0.8</v>
      </c>
      <c r="BL9">
        <v>19.175000000000001</v>
      </c>
      <c r="BM9">
        <v>18.350000000000001</v>
      </c>
      <c r="BN9">
        <v>1.075</v>
      </c>
      <c r="BO9">
        <v>1776.2</v>
      </c>
      <c r="BP9">
        <v>336.69625000000002</v>
      </c>
      <c r="BQ9">
        <v>173.62925000000001</v>
      </c>
      <c r="BR9">
        <v>202.37200000000001</v>
      </c>
      <c r="BS9">
        <v>21.263999999999999</v>
      </c>
      <c r="BT9">
        <v>967.23249999999996</v>
      </c>
      <c r="BU9">
        <v>508.79700000000003</v>
      </c>
      <c r="BV9">
        <v>406.99675000000002</v>
      </c>
      <c r="BW9">
        <v>-23.725000000000001</v>
      </c>
      <c r="BX9">
        <v>85.125</v>
      </c>
      <c r="BY9">
        <v>108.85</v>
      </c>
    </row>
    <row r="10" spans="1:77">
      <c r="A10">
        <v>1957</v>
      </c>
      <c r="B10">
        <v>463.375</v>
      </c>
      <c r="C10">
        <v>466.35</v>
      </c>
      <c r="D10">
        <v>452.25504092610697</v>
      </c>
      <c r="E10">
        <v>2971.05</v>
      </c>
      <c r="F10">
        <v>2996.4749999999999</v>
      </c>
      <c r="G10">
        <v>2899.7173518111199</v>
      </c>
      <c r="H10">
        <v>1920.25</v>
      </c>
      <c r="I10">
        <v>66.068249881491298</v>
      </c>
      <c r="J10">
        <v>43.888983849605303</v>
      </c>
      <c r="K10">
        <v>59.216863627144399</v>
      </c>
      <c r="L10">
        <v>5.3999221945190401</v>
      </c>
      <c r="M10">
        <v>2.4608280957392998</v>
      </c>
      <c r="N10">
        <v>1861.93518970385</v>
      </c>
      <c r="O10">
        <v>50.290115917019598</v>
      </c>
      <c r="P10">
        <v>14.349006072996</v>
      </c>
      <c r="Q10">
        <v>46.593112086559501</v>
      </c>
      <c r="R10">
        <v>19.315891390046001</v>
      </c>
      <c r="S10">
        <v>0.32900000000000001</v>
      </c>
      <c r="T10">
        <v>15.34675</v>
      </c>
      <c r="U10" t="s">
        <v>79</v>
      </c>
      <c r="V10">
        <v>27.664166666666599</v>
      </c>
      <c r="W10" t="s">
        <v>79</v>
      </c>
      <c r="X10" t="s">
        <v>79</v>
      </c>
      <c r="Y10">
        <v>15.5685</v>
      </c>
      <c r="Z10" t="s">
        <v>79</v>
      </c>
      <c r="AA10" t="s">
        <v>79</v>
      </c>
      <c r="AB10" t="s">
        <v>79</v>
      </c>
      <c r="AC10" t="s">
        <v>79</v>
      </c>
      <c r="AD10" t="s">
        <v>79</v>
      </c>
      <c r="AE10" t="s">
        <v>79</v>
      </c>
      <c r="AF10">
        <v>4.0749999999999904</v>
      </c>
      <c r="AG10">
        <v>66.721333333333305</v>
      </c>
      <c r="AH10">
        <v>59.798658359420202</v>
      </c>
      <c r="AI10">
        <v>64.0044166666666</v>
      </c>
      <c r="AJ10">
        <v>52.859333333333304</v>
      </c>
      <c r="AK10">
        <v>30.667249999999999</v>
      </c>
      <c r="AL10">
        <v>51.926250000000003</v>
      </c>
      <c r="AM10">
        <v>111.5775</v>
      </c>
      <c r="AN10" t="s">
        <v>79</v>
      </c>
      <c r="AO10">
        <v>3.4441666666666602</v>
      </c>
      <c r="AP10">
        <v>2.9633333333333298</v>
      </c>
      <c r="AQ10">
        <v>2.9175</v>
      </c>
      <c r="AR10">
        <v>359.35</v>
      </c>
      <c r="AS10">
        <v>257.27499999999998</v>
      </c>
      <c r="AT10">
        <v>235.82499999999999</v>
      </c>
      <c r="AU10">
        <v>94.8</v>
      </c>
      <c r="AV10">
        <v>10.55</v>
      </c>
      <c r="AW10">
        <v>36.375</v>
      </c>
      <c r="AX10">
        <v>13.85</v>
      </c>
      <c r="AY10">
        <v>22.475000000000001</v>
      </c>
      <c r="AZ10">
        <v>11.55</v>
      </c>
      <c r="BA10">
        <v>50.375</v>
      </c>
      <c r="BB10">
        <v>47.325000000000003</v>
      </c>
      <c r="BC10">
        <v>278.89999999999998</v>
      </c>
      <c r="BD10">
        <v>77.761750000000006</v>
      </c>
      <c r="BE10">
        <v>51.815249999999999</v>
      </c>
      <c r="BF10">
        <v>23.288499999999999</v>
      </c>
      <c r="BG10">
        <v>2.6579999999999999</v>
      </c>
      <c r="BH10">
        <v>102.702</v>
      </c>
      <c r="BI10">
        <v>65.842500000000001</v>
      </c>
      <c r="BJ10">
        <v>36.859499999999997</v>
      </c>
      <c r="BK10">
        <v>4</v>
      </c>
      <c r="BL10">
        <v>23.55</v>
      </c>
      <c r="BM10">
        <v>19.55</v>
      </c>
      <c r="BN10">
        <v>4.4749999999999996</v>
      </c>
      <c r="BO10">
        <v>1817.25</v>
      </c>
      <c r="BP10">
        <v>323.89150000000001</v>
      </c>
      <c r="BQ10">
        <v>178.30574999999999</v>
      </c>
      <c r="BR10">
        <v>188.49475000000001</v>
      </c>
      <c r="BS10">
        <v>9.3527500000000003</v>
      </c>
      <c r="BT10">
        <v>995.98450000000003</v>
      </c>
      <c r="BU10">
        <v>520.02625</v>
      </c>
      <c r="BV10">
        <v>424.7885</v>
      </c>
      <c r="BW10">
        <v>-13.025</v>
      </c>
      <c r="BX10">
        <v>100.15</v>
      </c>
      <c r="BY10">
        <v>113.175</v>
      </c>
    </row>
    <row r="11" spans="1:77">
      <c r="A11">
        <v>1958</v>
      </c>
      <c r="B11">
        <v>473.47500000000002</v>
      </c>
      <c r="C11">
        <v>476.25</v>
      </c>
      <c r="D11">
        <v>479.654971131141</v>
      </c>
      <c r="E11">
        <v>2959.625</v>
      </c>
      <c r="F11">
        <v>2983.125</v>
      </c>
      <c r="G11">
        <v>2997.8185877405199</v>
      </c>
      <c r="H11">
        <v>1891.075</v>
      </c>
      <c r="I11">
        <v>66.937261173456605</v>
      </c>
      <c r="J11">
        <v>44.784489481407199</v>
      </c>
      <c r="K11">
        <v>59.216222103618101</v>
      </c>
      <c r="L11">
        <v>5.4125622402725204</v>
      </c>
      <c r="M11">
        <v>-1.2518642584816699</v>
      </c>
      <c r="N11">
        <v>1927.2839955392701</v>
      </c>
      <c r="O11">
        <v>50.7883587709781</v>
      </c>
      <c r="P11">
        <v>14.7919727473856</v>
      </c>
      <c r="Q11">
        <v>47.398288958350903</v>
      </c>
      <c r="R11">
        <v>19.797539999801401</v>
      </c>
      <c r="S11">
        <v>0.32900000000000001</v>
      </c>
      <c r="T11">
        <v>15.802</v>
      </c>
      <c r="U11" t="s">
        <v>79</v>
      </c>
      <c r="V11">
        <v>28.5825</v>
      </c>
      <c r="W11">
        <v>29.308333333333302</v>
      </c>
      <c r="X11" t="s">
        <v>79</v>
      </c>
      <c r="Y11">
        <v>16.039000000000001</v>
      </c>
      <c r="Z11" t="s">
        <v>79</v>
      </c>
      <c r="AA11" t="s">
        <v>79</v>
      </c>
      <c r="AB11" t="s">
        <v>79</v>
      </c>
      <c r="AC11" t="s">
        <v>79</v>
      </c>
      <c r="AD11" t="s">
        <v>79</v>
      </c>
      <c r="AE11" t="s">
        <v>79</v>
      </c>
      <c r="AF11">
        <v>5.7083333333333304</v>
      </c>
      <c r="AG11">
        <v>67.2856666666666</v>
      </c>
      <c r="AH11">
        <v>59.5363912954125</v>
      </c>
      <c r="AI11">
        <v>63.445083333333301</v>
      </c>
      <c r="AJ11">
        <v>52.058</v>
      </c>
      <c r="AK11">
        <v>31.277249999999999</v>
      </c>
      <c r="AL11">
        <v>50.141249999999999</v>
      </c>
      <c r="AM11">
        <v>113.016166666666</v>
      </c>
      <c r="AN11" t="s">
        <v>79</v>
      </c>
      <c r="AO11">
        <v>3.3808333333333298</v>
      </c>
      <c r="AP11">
        <v>2.3441666666666601</v>
      </c>
      <c r="AQ11">
        <v>2.32249999999999</v>
      </c>
      <c r="AR11">
        <v>371.875</v>
      </c>
      <c r="AS11">
        <v>261.8</v>
      </c>
      <c r="AT11">
        <v>238.72499999999999</v>
      </c>
      <c r="AU11">
        <v>99.8</v>
      </c>
      <c r="AV11">
        <v>12</v>
      </c>
      <c r="AW11">
        <v>37.25</v>
      </c>
      <c r="AX11">
        <v>14.45</v>
      </c>
      <c r="AY11">
        <v>24.375</v>
      </c>
      <c r="AZ11">
        <v>11.725</v>
      </c>
      <c r="BA11">
        <v>43.674999999999997</v>
      </c>
      <c r="BB11">
        <v>40.875</v>
      </c>
      <c r="BC11">
        <v>290.47500000000002</v>
      </c>
      <c r="BD11">
        <v>70.544749999999993</v>
      </c>
      <c r="BE11">
        <v>51.12</v>
      </c>
      <c r="BF11">
        <v>21.913</v>
      </c>
      <c r="BG11">
        <v>-2.4885000000000002</v>
      </c>
      <c r="BH11">
        <v>110.23350000000001</v>
      </c>
      <c r="BI11">
        <v>69.671250000000001</v>
      </c>
      <c r="BJ11">
        <v>40.5625</v>
      </c>
      <c r="BK11">
        <v>2.25</v>
      </c>
      <c r="BL11">
        <v>21.95</v>
      </c>
      <c r="BM11">
        <v>19.75</v>
      </c>
      <c r="BN11">
        <v>2.7</v>
      </c>
      <c r="BO11">
        <v>1838.175</v>
      </c>
      <c r="BP11">
        <v>297.17824999999999</v>
      </c>
      <c r="BQ11">
        <v>171.78075000000001</v>
      </c>
      <c r="BR11">
        <v>177.15674999999999</v>
      </c>
      <c r="BS11">
        <v>-6.5199999999999898</v>
      </c>
      <c r="BT11">
        <v>1031.9232500000001</v>
      </c>
      <c r="BU11">
        <v>528.05050000000006</v>
      </c>
      <c r="BV11">
        <v>455.97500000000002</v>
      </c>
      <c r="BW11">
        <v>-24.675000000000001</v>
      </c>
      <c r="BX11">
        <v>92.325000000000003</v>
      </c>
      <c r="BY11">
        <v>117</v>
      </c>
    </row>
    <row r="12" spans="1:77">
      <c r="A12">
        <v>1959</v>
      </c>
      <c r="B12">
        <v>504.6</v>
      </c>
      <c r="C12">
        <v>507.17500000000001</v>
      </c>
      <c r="D12">
        <v>506.74953957813398</v>
      </c>
      <c r="E12">
        <v>3094.65</v>
      </c>
      <c r="F12">
        <v>3116.85</v>
      </c>
      <c r="G12">
        <v>3107.9633857460999</v>
      </c>
      <c r="H12">
        <v>1992.6</v>
      </c>
      <c r="I12">
        <v>67.809751126726596</v>
      </c>
      <c r="J12">
        <v>45.832359727936499</v>
      </c>
      <c r="K12">
        <v>59.2044408468144</v>
      </c>
      <c r="L12">
        <v>5.4301874139556796</v>
      </c>
      <c r="M12">
        <v>-0.44223320719309001</v>
      </c>
      <c r="N12">
        <v>2000.8375121899301</v>
      </c>
      <c r="O12">
        <v>51.353110970097703</v>
      </c>
      <c r="P12">
        <v>15.185136179116601</v>
      </c>
      <c r="Q12">
        <v>48.424508831183097</v>
      </c>
      <c r="R12">
        <v>20.3269773770851</v>
      </c>
      <c r="S12">
        <v>0.32900000000000001</v>
      </c>
      <c r="T12">
        <v>16.01925</v>
      </c>
      <c r="U12" t="s">
        <v>79</v>
      </c>
      <c r="V12">
        <v>28.973333333333301</v>
      </c>
      <c r="W12">
        <v>29.8666666666666</v>
      </c>
      <c r="X12" t="s">
        <v>79</v>
      </c>
      <c r="Y12">
        <v>16.284749999999999</v>
      </c>
      <c r="Z12" t="s">
        <v>79</v>
      </c>
      <c r="AA12" t="s">
        <v>79</v>
      </c>
      <c r="AB12" t="s">
        <v>79</v>
      </c>
      <c r="AC12" t="s">
        <v>79</v>
      </c>
      <c r="AD12" t="s">
        <v>79</v>
      </c>
      <c r="AE12" t="s">
        <v>79</v>
      </c>
      <c r="AF12">
        <v>6.1583333333333297</v>
      </c>
      <c r="AG12">
        <v>67.979500000000002</v>
      </c>
      <c r="AH12">
        <v>59.373590417407399</v>
      </c>
      <c r="AI12">
        <v>63.797249999999998</v>
      </c>
      <c r="AJ12">
        <v>52.335333333333303</v>
      </c>
      <c r="AK12">
        <v>32.633249999999997</v>
      </c>
      <c r="AL12">
        <v>50.627000000000002</v>
      </c>
      <c r="AM12">
        <v>114.49575</v>
      </c>
      <c r="AN12" t="s">
        <v>79</v>
      </c>
      <c r="AO12">
        <v>3.8866666666666601</v>
      </c>
      <c r="AP12">
        <v>2.5358333333333301</v>
      </c>
      <c r="AQ12">
        <v>2.2850000000000001</v>
      </c>
      <c r="AR12">
        <v>391.8</v>
      </c>
      <c r="AS12">
        <v>276.42500000000001</v>
      </c>
      <c r="AT12">
        <v>251.7</v>
      </c>
      <c r="AU12">
        <v>104.05</v>
      </c>
      <c r="AV12">
        <v>11.025</v>
      </c>
      <c r="AW12">
        <v>39.1</v>
      </c>
      <c r="AX12">
        <v>15.074999999999999</v>
      </c>
      <c r="AY12">
        <v>26.925000000000001</v>
      </c>
      <c r="AZ12">
        <v>11.925000000000001</v>
      </c>
      <c r="BA12">
        <v>52.2</v>
      </c>
      <c r="BB12">
        <v>49.674999999999997</v>
      </c>
      <c r="BC12">
        <v>306.14999999999998</v>
      </c>
      <c r="BD12">
        <v>81.136750000000006</v>
      </c>
      <c r="BE12">
        <v>50.110999999999997</v>
      </c>
      <c r="BF12">
        <v>26.539249999999999</v>
      </c>
      <c r="BG12">
        <v>4.4865000000000004</v>
      </c>
      <c r="BH12">
        <v>117.20375</v>
      </c>
      <c r="BI12">
        <v>72.936000000000007</v>
      </c>
      <c r="BJ12">
        <v>44.268000000000001</v>
      </c>
      <c r="BK12">
        <v>7.4999999999999997E-2</v>
      </c>
      <c r="BL12">
        <v>21.225000000000001</v>
      </c>
      <c r="BM12">
        <v>21.1</v>
      </c>
      <c r="BN12">
        <v>-0.84999999999999898</v>
      </c>
      <c r="BO12">
        <v>1911.175</v>
      </c>
      <c r="BP12">
        <v>332.08350000000002</v>
      </c>
      <c r="BQ12">
        <v>167.04075</v>
      </c>
      <c r="BR12">
        <v>214.74700000000001</v>
      </c>
      <c r="BS12">
        <v>17.734500000000001</v>
      </c>
      <c r="BT12">
        <v>1070.6579999999999</v>
      </c>
      <c r="BU12">
        <v>537.86075000000005</v>
      </c>
      <c r="BV12">
        <v>488.00324999999998</v>
      </c>
      <c r="BW12">
        <v>-37.625</v>
      </c>
      <c r="BX12">
        <v>90.125</v>
      </c>
      <c r="BY12">
        <v>127.75</v>
      </c>
    </row>
    <row r="13" spans="1:77">
      <c r="A13">
        <v>1960</v>
      </c>
      <c r="B13">
        <v>534.32500000000005</v>
      </c>
      <c r="C13">
        <v>537.29999999999995</v>
      </c>
      <c r="D13">
        <v>534.79439804755998</v>
      </c>
      <c r="E13">
        <v>3235.125</v>
      </c>
      <c r="F13">
        <v>3259.35</v>
      </c>
      <c r="G13">
        <v>3237.9369021747998</v>
      </c>
      <c r="H13">
        <v>2087.1750000000002</v>
      </c>
      <c r="I13">
        <v>68.915967668924793</v>
      </c>
      <c r="J13">
        <v>46.982285844657902</v>
      </c>
      <c r="K13">
        <v>59.184425332287297</v>
      </c>
      <c r="L13">
        <v>5.45337359242248</v>
      </c>
      <c r="M13">
        <v>-8.3719971894863299E-2</v>
      </c>
      <c r="N13">
        <v>2085.7888662629898</v>
      </c>
      <c r="O13">
        <v>52.113967648401498</v>
      </c>
      <c r="P13">
        <v>15.669990015036699</v>
      </c>
      <c r="Q13">
        <v>49.491403122742398</v>
      </c>
      <c r="R13">
        <v>20.8805099796025</v>
      </c>
      <c r="S13">
        <v>0.32900000000000001</v>
      </c>
      <c r="T13">
        <v>16.317</v>
      </c>
      <c r="U13">
        <v>17.020250000000001</v>
      </c>
      <c r="V13">
        <v>29.383333333333301</v>
      </c>
      <c r="W13">
        <v>30.466666666666601</v>
      </c>
      <c r="X13" t="s">
        <v>79</v>
      </c>
      <c r="Y13">
        <v>16.510249999999999</v>
      </c>
      <c r="Z13" t="s">
        <v>79</v>
      </c>
      <c r="AA13" t="s">
        <v>79</v>
      </c>
      <c r="AB13" t="s">
        <v>79</v>
      </c>
      <c r="AC13" t="s">
        <v>79</v>
      </c>
      <c r="AD13" t="s">
        <v>79</v>
      </c>
      <c r="AE13" t="s">
        <v>79</v>
      </c>
      <c r="AF13">
        <v>5.30833333333333</v>
      </c>
      <c r="AG13">
        <v>68.942750000000004</v>
      </c>
      <c r="AH13">
        <v>59.278354342916302</v>
      </c>
      <c r="AI13">
        <v>65.26925</v>
      </c>
      <c r="AJ13">
        <v>54.050916666666602</v>
      </c>
      <c r="AK13">
        <v>33.244999999999997</v>
      </c>
      <c r="AL13">
        <v>52.063499999999998</v>
      </c>
      <c r="AM13">
        <v>116.30325000000001</v>
      </c>
      <c r="AN13" t="s">
        <v>79</v>
      </c>
      <c r="AO13">
        <v>4.4583333333333304</v>
      </c>
      <c r="AP13">
        <v>3.65916666666666</v>
      </c>
      <c r="AQ13">
        <v>3.7991666666666601</v>
      </c>
      <c r="AR13">
        <v>413.375</v>
      </c>
      <c r="AS13">
        <v>294.375</v>
      </c>
      <c r="AT13">
        <v>267.22500000000002</v>
      </c>
      <c r="AU13">
        <v>109.425</v>
      </c>
      <c r="AV13">
        <v>9.9250000000000007</v>
      </c>
      <c r="AW13">
        <v>40.424999999999997</v>
      </c>
      <c r="AX13">
        <v>16.100000000000001</v>
      </c>
      <c r="AY13">
        <v>29.925000000000001</v>
      </c>
      <c r="AZ13">
        <v>13.05</v>
      </c>
      <c r="BA13">
        <v>55.524999999999999</v>
      </c>
      <c r="BB13">
        <v>52.5</v>
      </c>
      <c r="BC13">
        <v>325.52499999999998</v>
      </c>
      <c r="BD13">
        <v>88.4255</v>
      </c>
      <c r="BE13">
        <v>55.582250000000002</v>
      </c>
      <c r="BF13">
        <v>28.111249999999998</v>
      </c>
      <c r="BG13">
        <v>4.7320000000000002</v>
      </c>
      <c r="BH13">
        <v>118.35775</v>
      </c>
      <c r="BI13">
        <v>72.603750000000005</v>
      </c>
      <c r="BJ13">
        <v>45.753999999999998</v>
      </c>
      <c r="BK13">
        <v>2.0249999999999999</v>
      </c>
      <c r="BL13">
        <v>25.05</v>
      </c>
      <c r="BM13">
        <v>23.05</v>
      </c>
      <c r="BN13">
        <v>0.69999999999999896</v>
      </c>
      <c r="BO13">
        <v>1995.075</v>
      </c>
      <c r="BP13">
        <v>360.50225</v>
      </c>
      <c r="BQ13">
        <v>182.87625</v>
      </c>
      <c r="BR13">
        <v>226.54775000000001</v>
      </c>
      <c r="BS13">
        <v>22.171749999999999</v>
      </c>
      <c r="BT13">
        <v>1076.73775</v>
      </c>
      <c r="BU13">
        <v>535.95600000000002</v>
      </c>
      <c r="BV13">
        <v>498.11025000000001</v>
      </c>
      <c r="BW13">
        <v>-32.375</v>
      </c>
      <c r="BX13">
        <v>104.825</v>
      </c>
      <c r="BY13">
        <v>137.19999999999999</v>
      </c>
    </row>
    <row r="14" spans="1:77">
      <c r="A14">
        <v>1961</v>
      </c>
      <c r="B14">
        <v>546.57500000000005</v>
      </c>
      <c r="C14">
        <v>549.97500000000002</v>
      </c>
      <c r="D14">
        <v>563.23217893851097</v>
      </c>
      <c r="E14">
        <v>3269.3249999999998</v>
      </c>
      <c r="F14">
        <v>3295.95</v>
      </c>
      <c r="G14">
        <v>3368.9008638135301</v>
      </c>
      <c r="H14">
        <v>2079.5500000000002</v>
      </c>
      <c r="I14">
        <v>69.853600677274898</v>
      </c>
      <c r="J14">
        <v>48.227014918517199</v>
      </c>
      <c r="K14">
        <v>59.160897643308701</v>
      </c>
      <c r="L14">
        <v>5.4804098898315399</v>
      </c>
      <c r="M14">
        <v>-2.9496431052776502</v>
      </c>
      <c r="N14">
        <v>2169.6225630919298</v>
      </c>
      <c r="O14">
        <v>52.766023618692401</v>
      </c>
      <c r="P14">
        <v>16.164423350809798</v>
      </c>
      <c r="Q14">
        <v>50.525469439266303</v>
      </c>
      <c r="R14">
        <v>21.4516439903236</v>
      </c>
      <c r="S14">
        <v>0.32900000000000001</v>
      </c>
      <c r="T14">
        <v>16.544750000000001</v>
      </c>
      <c r="U14">
        <v>17.257999999999999</v>
      </c>
      <c r="V14">
        <v>29.76</v>
      </c>
      <c r="W14">
        <v>30.783333333333299</v>
      </c>
      <c r="X14" t="s">
        <v>79</v>
      </c>
      <c r="Y14">
        <v>16.731000000000002</v>
      </c>
      <c r="Z14" t="s">
        <v>79</v>
      </c>
      <c r="AA14" t="s">
        <v>79</v>
      </c>
      <c r="AB14" t="s">
        <v>79</v>
      </c>
      <c r="AC14" t="s">
        <v>79</v>
      </c>
      <c r="AD14" t="s">
        <v>79</v>
      </c>
      <c r="AE14" t="s">
        <v>79</v>
      </c>
      <c r="AF14">
        <v>6.4</v>
      </c>
      <c r="AG14">
        <v>70.301833333333306</v>
      </c>
      <c r="AH14">
        <v>59.562071673236098</v>
      </c>
      <c r="AI14">
        <v>65.801666666666605</v>
      </c>
      <c r="AJ14">
        <v>53.911583333333297</v>
      </c>
      <c r="AK14">
        <v>33.508000000000003</v>
      </c>
      <c r="AL14">
        <v>51.469749999999998</v>
      </c>
      <c r="AM14">
        <v>118.031416666666</v>
      </c>
      <c r="AN14" t="s">
        <v>79</v>
      </c>
      <c r="AO14">
        <v>3.8241666666666601</v>
      </c>
      <c r="AP14">
        <v>2.33</v>
      </c>
      <c r="AQ14">
        <v>2.2425000000000002</v>
      </c>
      <c r="AR14">
        <v>429.2</v>
      </c>
      <c r="AS14">
        <v>303.77499999999998</v>
      </c>
      <c r="AT14">
        <v>274.67500000000001</v>
      </c>
      <c r="AU14">
        <v>114.125</v>
      </c>
      <c r="AV14">
        <v>11.175000000000001</v>
      </c>
      <c r="AW14">
        <v>40.549999999999997</v>
      </c>
      <c r="AX14">
        <v>16.8</v>
      </c>
      <c r="AY14">
        <v>32.049999999999997</v>
      </c>
      <c r="AZ14">
        <v>13.55</v>
      </c>
      <c r="BA14">
        <v>52.5</v>
      </c>
      <c r="BB14">
        <v>49.3</v>
      </c>
      <c r="BC14">
        <v>335.02499999999998</v>
      </c>
      <c r="BD14">
        <v>81.206500000000005</v>
      </c>
      <c r="BE14">
        <v>55.814250000000001</v>
      </c>
      <c r="BF14">
        <v>25.954249999999998</v>
      </c>
      <c r="BG14">
        <v>-0.56199999999999894</v>
      </c>
      <c r="BH14">
        <v>125.05525</v>
      </c>
      <c r="BI14">
        <v>75.226749999999996</v>
      </c>
      <c r="BJ14">
        <v>49.828249999999997</v>
      </c>
      <c r="BK14">
        <v>5.3</v>
      </c>
      <c r="BL14">
        <v>27.35</v>
      </c>
      <c r="BM14">
        <v>22.05</v>
      </c>
      <c r="BN14">
        <v>4.4249999999999998</v>
      </c>
      <c r="BO14">
        <v>2025</v>
      </c>
      <c r="BP14">
        <v>333.33049999999997</v>
      </c>
      <c r="BQ14">
        <v>183.97825</v>
      </c>
      <c r="BR14">
        <v>208.1275</v>
      </c>
      <c r="BS14">
        <v>-1.20025</v>
      </c>
      <c r="BT14">
        <v>1115.165</v>
      </c>
      <c r="BU14">
        <v>545.17100000000005</v>
      </c>
      <c r="BV14">
        <v>530.50374999999997</v>
      </c>
      <c r="BW14">
        <v>-17.475000000000001</v>
      </c>
      <c r="BX14">
        <v>113.325</v>
      </c>
      <c r="BY14">
        <v>130.80000000000001</v>
      </c>
    </row>
    <row r="15" spans="1:77">
      <c r="A15">
        <v>1962</v>
      </c>
      <c r="B15">
        <v>585.67499999999995</v>
      </c>
      <c r="C15">
        <v>589.35</v>
      </c>
      <c r="D15">
        <v>591.07504217851795</v>
      </c>
      <c r="E15">
        <v>3462.95</v>
      </c>
      <c r="F15">
        <v>3491.2750000000001</v>
      </c>
      <c r="G15">
        <v>3494.97277735231</v>
      </c>
      <c r="H15">
        <v>2222.0500000000002</v>
      </c>
      <c r="I15">
        <v>70.524116962163603</v>
      </c>
      <c r="J15">
        <v>49.555869185805101</v>
      </c>
      <c r="K15">
        <v>59.139838604403401</v>
      </c>
      <c r="L15">
        <v>5.5106829419555599</v>
      </c>
      <c r="M15">
        <v>-0.92319328005535894</v>
      </c>
      <c r="N15">
        <v>2249.3464781274902</v>
      </c>
      <c r="O15">
        <v>53.218127083552801</v>
      </c>
      <c r="P15">
        <v>16.6897077815334</v>
      </c>
      <c r="Q15">
        <v>51.551579565664497</v>
      </c>
      <c r="R15">
        <v>22.050862623639599</v>
      </c>
      <c r="S15">
        <v>0.32900000000000001</v>
      </c>
      <c r="T15">
        <v>16.700500000000002</v>
      </c>
      <c r="U15">
        <v>17.485250000000001</v>
      </c>
      <c r="V15">
        <v>30.065833333333298</v>
      </c>
      <c r="W15">
        <v>31.2083333333333</v>
      </c>
      <c r="X15" t="s">
        <v>79</v>
      </c>
      <c r="Y15">
        <v>16.902000000000001</v>
      </c>
      <c r="Z15" t="s">
        <v>79</v>
      </c>
      <c r="AA15" t="s">
        <v>79</v>
      </c>
      <c r="AB15" t="s">
        <v>79</v>
      </c>
      <c r="AC15" t="s">
        <v>79</v>
      </c>
      <c r="AD15" t="s">
        <v>79</v>
      </c>
      <c r="AE15" t="s">
        <v>79</v>
      </c>
      <c r="AF15">
        <v>6.0333333333333297</v>
      </c>
      <c r="AG15">
        <v>70.382249999999999</v>
      </c>
      <c r="AH15">
        <v>58.973083665071698</v>
      </c>
      <c r="AI15">
        <v>66.147499999999994</v>
      </c>
      <c r="AJ15">
        <v>54.931083333333298</v>
      </c>
      <c r="AK15">
        <v>35.328749999999999</v>
      </c>
      <c r="AL15">
        <v>52.155999999999999</v>
      </c>
      <c r="AM15">
        <v>119.347083333333</v>
      </c>
      <c r="AN15" t="s">
        <v>79</v>
      </c>
      <c r="AO15">
        <v>3.9608333333333299</v>
      </c>
      <c r="AP15">
        <v>2.5508333333333302</v>
      </c>
      <c r="AQ15">
        <v>2.28666666666666</v>
      </c>
      <c r="AR15">
        <v>455.45</v>
      </c>
      <c r="AS15">
        <v>322.02499999999998</v>
      </c>
      <c r="AT15">
        <v>290.67500000000001</v>
      </c>
      <c r="AU15">
        <v>121.72499999999999</v>
      </c>
      <c r="AV15">
        <v>11.375</v>
      </c>
      <c r="AW15">
        <v>43.174999999999997</v>
      </c>
      <c r="AX15">
        <v>17.625</v>
      </c>
      <c r="AY15">
        <v>35.049999999999997</v>
      </c>
      <c r="AZ15">
        <v>14.5</v>
      </c>
      <c r="BA15">
        <v>61.024999999999999</v>
      </c>
      <c r="BB15">
        <v>57.625</v>
      </c>
      <c r="BC15">
        <v>351.8</v>
      </c>
      <c r="BD15">
        <v>94.656999999999996</v>
      </c>
      <c r="BE15">
        <v>59.049250000000001</v>
      </c>
      <c r="BF15">
        <v>28.731999999999999</v>
      </c>
      <c r="BG15">
        <v>6.8759999999999897</v>
      </c>
      <c r="BH15">
        <v>134.7525</v>
      </c>
      <c r="BI15">
        <v>81.379750000000001</v>
      </c>
      <c r="BJ15">
        <v>53.372750000000003</v>
      </c>
      <c r="BK15">
        <v>4.4749999999999996</v>
      </c>
      <c r="BL15">
        <v>28.55</v>
      </c>
      <c r="BM15">
        <v>24.1</v>
      </c>
      <c r="BN15">
        <v>3.75</v>
      </c>
      <c r="BO15">
        <v>2106.4749999999999</v>
      </c>
      <c r="BP15">
        <v>385.33474999999999</v>
      </c>
      <c r="BQ15">
        <v>194.95224999999999</v>
      </c>
      <c r="BR15">
        <v>229.93549999999999</v>
      </c>
      <c r="BS15">
        <v>30.538499999999999</v>
      </c>
      <c r="BT15">
        <v>1183.2942499999999</v>
      </c>
      <c r="BU15">
        <v>585.97574999999995</v>
      </c>
      <c r="BV15">
        <v>552.06849999999997</v>
      </c>
      <c r="BW15">
        <v>-27.4</v>
      </c>
      <c r="BX15">
        <v>116.72499999999999</v>
      </c>
      <c r="BY15">
        <v>144.125</v>
      </c>
    </row>
    <row r="16" spans="1:77">
      <c r="A16">
        <v>1963</v>
      </c>
      <c r="B16">
        <v>618.20000000000005</v>
      </c>
      <c r="C16">
        <v>622.6</v>
      </c>
      <c r="D16">
        <v>623.44910843706396</v>
      </c>
      <c r="E16">
        <v>3615.95</v>
      </c>
      <c r="F16">
        <v>3648.35</v>
      </c>
      <c r="G16">
        <v>3646.6230418138598</v>
      </c>
      <c r="H16">
        <v>2322.625</v>
      </c>
      <c r="I16">
        <v>71.737392093129898</v>
      </c>
      <c r="J16">
        <v>50.831057323537301</v>
      </c>
      <c r="K16">
        <v>59.127817322957398</v>
      </c>
      <c r="L16">
        <v>5.5465036184463399</v>
      </c>
      <c r="M16">
        <v>-0.83796550856985397</v>
      </c>
      <c r="N16">
        <v>2346.6108359761101</v>
      </c>
      <c r="O16">
        <v>54.073985266018298</v>
      </c>
      <c r="P16">
        <v>17.300572520363001</v>
      </c>
      <c r="Q16">
        <v>52.595208610681503</v>
      </c>
      <c r="R16">
        <v>22.639960649901699</v>
      </c>
      <c r="S16">
        <v>0.32900000000000001</v>
      </c>
      <c r="T16">
        <v>16.90025</v>
      </c>
      <c r="U16">
        <v>17.707000000000001</v>
      </c>
      <c r="V16">
        <v>30.424166666666601</v>
      </c>
      <c r="W16">
        <v>31.5833333333333</v>
      </c>
      <c r="X16" t="s">
        <v>79</v>
      </c>
      <c r="Y16">
        <v>17.105499999999999</v>
      </c>
      <c r="Z16" t="s">
        <v>79</v>
      </c>
      <c r="AA16" t="s">
        <v>79</v>
      </c>
      <c r="AB16" t="s">
        <v>79</v>
      </c>
      <c r="AC16" t="s">
        <v>79</v>
      </c>
      <c r="AD16" t="s">
        <v>79</v>
      </c>
      <c r="AE16" t="s">
        <v>79</v>
      </c>
      <c r="AF16">
        <v>5.65</v>
      </c>
      <c r="AG16">
        <v>71.171999999999997</v>
      </c>
      <c r="AH16">
        <v>58.672137983475203</v>
      </c>
      <c r="AI16">
        <v>67.158666666666605</v>
      </c>
      <c r="AJ16">
        <v>56.183916666666597</v>
      </c>
      <c r="AK16">
        <v>36.4985</v>
      </c>
      <c r="AL16">
        <v>52.771999999999998</v>
      </c>
      <c r="AM16">
        <v>121.305083333333</v>
      </c>
      <c r="AN16" t="s">
        <v>79</v>
      </c>
      <c r="AO16">
        <v>3.9375</v>
      </c>
      <c r="AP16">
        <v>2.875</v>
      </c>
      <c r="AQ16">
        <v>2.9249999999999998</v>
      </c>
      <c r="AR16">
        <v>480.15</v>
      </c>
      <c r="AS16">
        <v>340.55</v>
      </c>
      <c r="AT16">
        <v>306.45</v>
      </c>
      <c r="AU16">
        <v>128.52500000000001</v>
      </c>
      <c r="AV16">
        <v>11.05</v>
      </c>
      <c r="AW16">
        <v>44.575000000000003</v>
      </c>
      <c r="AX16">
        <v>18.425000000000001</v>
      </c>
      <c r="AY16">
        <v>38.85</v>
      </c>
      <c r="AZ16">
        <v>15.625</v>
      </c>
      <c r="BA16">
        <v>67.125</v>
      </c>
      <c r="BB16">
        <v>63.1</v>
      </c>
      <c r="BC16">
        <v>371.9</v>
      </c>
      <c r="BD16">
        <v>98.616749999999996</v>
      </c>
      <c r="BE16">
        <v>62.444000000000003</v>
      </c>
      <c r="BF16">
        <v>30.858499999999999</v>
      </c>
      <c r="BG16">
        <v>5.3140000000000001</v>
      </c>
      <c r="BH16">
        <v>143.36750000000001</v>
      </c>
      <c r="BI16">
        <v>86.646749999999997</v>
      </c>
      <c r="BJ16">
        <v>56.720999999999997</v>
      </c>
      <c r="BK16">
        <v>4.3</v>
      </c>
      <c r="BL16">
        <v>29.725000000000001</v>
      </c>
      <c r="BM16">
        <v>25.45</v>
      </c>
      <c r="BN16">
        <v>4.1749999999999998</v>
      </c>
      <c r="BO16">
        <v>2200.6750000000002</v>
      </c>
      <c r="BP16">
        <v>404.47474999999997</v>
      </c>
      <c r="BQ16">
        <v>206.07974999999999</v>
      </c>
      <c r="BR16">
        <v>247.35749999999999</v>
      </c>
      <c r="BS16">
        <v>26.27525</v>
      </c>
      <c r="BT16">
        <v>1231.5229999999999</v>
      </c>
      <c r="BU16">
        <v>610.04899999999998</v>
      </c>
      <c r="BV16">
        <v>574.26649999999995</v>
      </c>
      <c r="BW16">
        <v>-29.975000000000001</v>
      </c>
      <c r="BX16">
        <v>121.9</v>
      </c>
      <c r="BY16">
        <v>151.875</v>
      </c>
    </row>
    <row r="17" spans="1:77">
      <c r="A17">
        <v>1964</v>
      </c>
      <c r="B17">
        <v>661.7</v>
      </c>
      <c r="C17">
        <v>666.47500000000002</v>
      </c>
      <c r="D17">
        <v>659.73069123104801</v>
      </c>
      <c r="E17">
        <v>3818.4</v>
      </c>
      <c r="F17">
        <v>3852.65</v>
      </c>
      <c r="G17">
        <v>3807.0854662554898</v>
      </c>
      <c r="H17">
        <v>2474.65</v>
      </c>
      <c r="I17">
        <v>73.005277789570002</v>
      </c>
      <c r="J17">
        <v>52.146307680344201</v>
      </c>
      <c r="K17">
        <v>59.131398579459699</v>
      </c>
      <c r="L17">
        <v>5.5898480089645304</v>
      </c>
      <c r="M17">
        <v>0.29337319945700302</v>
      </c>
      <c r="N17">
        <v>2450.6450267718501</v>
      </c>
      <c r="O17">
        <v>54.9668601427121</v>
      </c>
      <c r="P17">
        <v>17.9752821808862</v>
      </c>
      <c r="Q17">
        <v>53.659965264062301</v>
      </c>
      <c r="R17">
        <v>23.259689166361699</v>
      </c>
      <c r="S17">
        <v>0.32900000000000001</v>
      </c>
      <c r="T17">
        <v>17.135999999999999</v>
      </c>
      <c r="U17">
        <v>17.979500000000002</v>
      </c>
      <c r="V17">
        <v>30.858333333333299</v>
      </c>
      <c r="W17">
        <v>32.0833333333333</v>
      </c>
      <c r="X17" t="s">
        <v>79</v>
      </c>
      <c r="Y17">
        <v>17.317250000000001</v>
      </c>
      <c r="Z17" t="s">
        <v>79</v>
      </c>
      <c r="AA17" t="s">
        <v>79</v>
      </c>
      <c r="AB17" t="s">
        <v>79</v>
      </c>
      <c r="AC17" t="s">
        <v>79</v>
      </c>
      <c r="AD17" t="s">
        <v>79</v>
      </c>
      <c r="AE17" t="s">
        <v>79</v>
      </c>
      <c r="AF17">
        <v>5.43333333333333</v>
      </c>
      <c r="AG17">
        <v>72.517750000000007</v>
      </c>
      <c r="AH17">
        <v>58.745796129403899</v>
      </c>
      <c r="AI17">
        <v>68.567250000000001</v>
      </c>
      <c r="AJ17">
        <v>57.503999999999998</v>
      </c>
      <c r="AK17">
        <v>37.879750000000001</v>
      </c>
      <c r="AL17">
        <v>54.173499999999997</v>
      </c>
      <c r="AM17">
        <v>123.442333333333</v>
      </c>
      <c r="AN17" t="s">
        <v>79</v>
      </c>
      <c r="AO17">
        <v>4.1333333333333302</v>
      </c>
      <c r="AP17">
        <v>3.4491666666666601</v>
      </c>
      <c r="AQ17">
        <v>3.4341666666666599</v>
      </c>
      <c r="AR17">
        <v>509.375</v>
      </c>
      <c r="AS17">
        <v>362.3</v>
      </c>
      <c r="AT17">
        <v>325.5</v>
      </c>
      <c r="AU17">
        <v>136.27500000000001</v>
      </c>
      <c r="AV17">
        <v>10.3</v>
      </c>
      <c r="AW17">
        <v>47.35</v>
      </c>
      <c r="AX17">
        <v>18.8</v>
      </c>
      <c r="AY17">
        <v>42.674999999999997</v>
      </c>
      <c r="AZ17">
        <v>17.149999999999999</v>
      </c>
      <c r="BA17">
        <v>74.775000000000006</v>
      </c>
      <c r="BB17">
        <v>70.424999999999997</v>
      </c>
      <c r="BC17">
        <v>395.625</v>
      </c>
      <c r="BD17">
        <v>108.19825</v>
      </c>
      <c r="BE17">
        <v>68.392250000000004</v>
      </c>
      <c r="BF17">
        <v>34.716250000000002</v>
      </c>
      <c r="BG17">
        <v>5.09</v>
      </c>
      <c r="BH17">
        <v>151.946</v>
      </c>
      <c r="BI17">
        <v>89.9345</v>
      </c>
      <c r="BJ17">
        <v>62.011249999999997</v>
      </c>
      <c r="BK17">
        <v>5.9249999999999998</v>
      </c>
      <c r="BL17">
        <v>32.975000000000001</v>
      </c>
      <c r="BM17">
        <v>27.05</v>
      </c>
      <c r="BN17">
        <v>6.4249999999999998</v>
      </c>
      <c r="BO17">
        <v>2308.75</v>
      </c>
      <c r="BP17">
        <v>441.15224999999998</v>
      </c>
      <c r="BQ17">
        <v>225.09875</v>
      </c>
      <c r="BR17">
        <v>281.05275</v>
      </c>
      <c r="BS17">
        <v>22.158000000000001</v>
      </c>
      <c r="BT17">
        <v>1275.1872499999999</v>
      </c>
      <c r="BU17">
        <v>618.08325000000002</v>
      </c>
      <c r="BV17">
        <v>614.1825</v>
      </c>
      <c r="BW17">
        <v>-22.25</v>
      </c>
      <c r="BX17">
        <v>135.30000000000001</v>
      </c>
      <c r="BY17">
        <v>157.55000000000001</v>
      </c>
    </row>
    <row r="18" spans="1:77">
      <c r="A18">
        <v>1965</v>
      </c>
      <c r="B18">
        <v>709.32500000000005</v>
      </c>
      <c r="C18">
        <v>714.52499999999998</v>
      </c>
      <c r="D18">
        <v>700.46060843417501</v>
      </c>
      <c r="E18">
        <v>4026.7</v>
      </c>
      <c r="F18">
        <v>4063.3</v>
      </c>
      <c r="G18">
        <v>3976.45979087047</v>
      </c>
      <c r="H18">
        <v>2621.5250000000001</v>
      </c>
      <c r="I18">
        <v>74.268125409761893</v>
      </c>
      <c r="J18">
        <v>53.540057080410598</v>
      </c>
      <c r="K18">
        <v>59.156744445073002</v>
      </c>
      <c r="L18">
        <v>5.6395626421279896</v>
      </c>
      <c r="M18">
        <v>1.25880684888855</v>
      </c>
      <c r="N18">
        <v>2562.2202133722099</v>
      </c>
      <c r="O18">
        <v>55.852364299706302</v>
      </c>
      <c r="P18">
        <v>18.772313942266699</v>
      </c>
      <c r="Q18">
        <v>54.746277240843597</v>
      </c>
      <c r="R18">
        <v>23.933061412687099</v>
      </c>
      <c r="S18">
        <v>0.32900000000000001</v>
      </c>
      <c r="T18">
        <v>17.36975</v>
      </c>
      <c r="U18">
        <v>18.212250000000001</v>
      </c>
      <c r="V18">
        <v>31.2558333333333</v>
      </c>
      <c r="W18">
        <v>32.516666666666602</v>
      </c>
      <c r="X18" t="s">
        <v>79</v>
      </c>
      <c r="Y18">
        <v>17.617000000000001</v>
      </c>
      <c r="Z18" t="s">
        <v>79</v>
      </c>
      <c r="AA18" t="s">
        <v>79</v>
      </c>
      <c r="AB18" t="s">
        <v>79</v>
      </c>
      <c r="AC18" t="s">
        <v>79</v>
      </c>
      <c r="AD18" t="s">
        <v>79</v>
      </c>
      <c r="AE18" t="s">
        <v>79</v>
      </c>
      <c r="AF18">
        <v>4.8833333333333302</v>
      </c>
      <c r="AG18">
        <v>73.662916666666604</v>
      </c>
      <c r="AH18">
        <v>58.675606922780098</v>
      </c>
      <c r="AI18">
        <v>70.068833333333302</v>
      </c>
      <c r="AJ18">
        <v>59.515916666666598</v>
      </c>
      <c r="AK18">
        <v>38.581249999999997</v>
      </c>
      <c r="AL18">
        <v>56.34525</v>
      </c>
      <c r="AM18">
        <v>125.54174999999999</v>
      </c>
      <c r="AN18" t="s">
        <v>79</v>
      </c>
      <c r="AO18">
        <v>4.1941666666666597</v>
      </c>
      <c r="AP18">
        <v>3.7358333333333298</v>
      </c>
      <c r="AQ18">
        <v>3.7725</v>
      </c>
      <c r="AR18">
        <v>547.67499999999995</v>
      </c>
      <c r="AS18">
        <v>389.72500000000002</v>
      </c>
      <c r="AT18">
        <v>349.95</v>
      </c>
      <c r="AU18">
        <v>146.55000000000001</v>
      </c>
      <c r="AV18">
        <v>10.775</v>
      </c>
      <c r="AW18">
        <v>50.45</v>
      </c>
      <c r="AX18">
        <v>19.024999999999999</v>
      </c>
      <c r="AY18">
        <v>47.2</v>
      </c>
      <c r="AZ18">
        <v>19.100000000000001</v>
      </c>
      <c r="BA18">
        <v>82.55</v>
      </c>
      <c r="BB18">
        <v>77.95</v>
      </c>
      <c r="BC18">
        <v>425.42500000000001</v>
      </c>
      <c r="BD18">
        <v>120.30225</v>
      </c>
      <c r="BE18">
        <v>78.085499999999996</v>
      </c>
      <c r="BF18">
        <v>34.761749999999999</v>
      </c>
      <c r="BG18">
        <v>7.4550000000000001</v>
      </c>
      <c r="BH18">
        <v>157.25450000000001</v>
      </c>
      <c r="BI18">
        <v>90.105999999999995</v>
      </c>
      <c r="BJ18">
        <v>67.148499999999999</v>
      </c>
      <c r="BK18">
        <v>6.3250000000000002</v>
      </c>
      <c r="BL18">
        <v>35.825000000000003</v>
      </c>
      <c r="BM18">
        <v>29.475000000000001</v>
      </c>
      <c r="BN18">
        <v>6.9249999999999998</v>
      </c>
      <c r="BO18">
        <v>2449.35</v>
      </c>
      <c r="BP18">
        <v>485.60199999999998</v>
      </c>
      <c r="BQ18">
        <v>254.58324999999999</v>
      </c>
      <c r="BR18">
        <v>273.78924999999998</v>
      </c>
      <c r="BS18">
        <v>34.908999999999999</v>
      </c>
      <c r="BT18">
        <v>1286.57475</v>
      </c>
      <c r="BU18">
        <v>602.65224999999998</v>
      </c>
      <c r="BV18">
        <v>650.01575000000003</v>
      </c>
      <c r="BW18">
        <v>-26.4</v>
      </c>
      <c r="BX18">
        <v>142.94999999999999</v>
      </c>
      <c r="BY18">
        <v>169.35</v>
      </c>
    </row>
    <row r="19" spans="1:77">
      <c r="A19">
        <v>1966</v>
      </c>
      <c r="B19">
        <v>780.47500000000002</v>
      </c>
      <c r="C19">
        <v>785.47500000000002</v>
      </c>
      <c r="D19">
        <v>747.26691756635103</v>
      </c>
      <c r="E19">
        <v>4336.6499999999996</v>
      </c>
      <c r="F19">
        <v>4371.95</v>
      </c>
      <c r="G19">
        <v>4152.3673350156796</v>
      </c>
      <c r="H19">
        <v>2848.25</v>
      </c>
      <c r="I19">
        <v>75.379508153252303</v>
      </c>
      <c r="J19">
        <v>55.084474979181302</v>
      </c>
      <c r="K19">
        <v>59.209416941248499</v>
      </c>
      <c r="L19">
        <v>5.6914199999999999</v>
      </c>
      <c r="M19">
        <v>4.4286112847652204</v>
      </c>
      <c r="N19">
        <v>2680.9770318617202</v>
      </c>
      <c r="O19">
        <v>56.623015597932898</v>
      </c>
      <c r="P19">
        <v>19.747136280030599</v>
      </c>
      <c r="Q19">
        <v>55.854580914881701</v>
      </c>
      <c r="R19">
        <v>24.701628608207798</v>
      </c>
      <c r="S19">
        <v>0.32900000000000001</v>
      </c>
      <c r="T19">
        <v>17.687750000000001</v>
      </c>
      <c r="U19">
        <v>18.48725</v>
      </c>
      <c r="V19">
        <v>31.9291666666666</v>
      </c>
      <c r="W19">
        <v>33.024999999999999</v>
      </c>
      <c r="X19" t="s">
        <v>79</v>
      </c>
      <c r="Y19">
        <v>17.999749999999999</v>
      </c>
      <c r="Z19" t="s">
        <v>79</v>
      </c>
      <c r="AA19" t="s">
        <v>79</v>
      </c>
      <c r="AB19" t="s">
        <v>79</v>
      </c>
      <c r="AC19" t="s">
        <v>79</v>
      </c>
      <c r="AD19" t="s">
        <v>79</v>
      </c>
      <c r="AE19" t="s">
        <v>79</v>
      </c>
      <c r="AF19">
        <v>4.0416666666666599</v>
      </c>
      <c r="AG19">
        <v>75.021166666666602</v>
      </c>
      <c r="AH19">
        <v>58.921509338750802</v>
      </c>
      <c r="AI19">
        <v>71.990916666666607</v>
      </c>
      <c r="AJ19">
        <v>62.458083333333299</v>
      </c>
      <c r="AK19">
        <v>40.40925</v>
      </c>
      <c r="AL19">
        <v>58.446249999999999</v>
      </c>
      <c r="AM19">
        <v>127.323583333333</v>
      </c>
      <c r="AN19">
        <v>56.2805218700124</v>
      </c>
      <c r="AO19">
        <v>4.5674999999999999</v>
      </c>
      <c r="AP19">
        <v>4.3075000000000001</v>
      </c>
      <c r="AQ19">
        <v>4.42916666666666</v>
      </c>
      <c r="AR19">
        <v>595.70000000000005</v>
      </c>
      <c r="AS19">
        <v>426.57499999999999</v>
      </c>
      <c r="AT19">
        <v>381.25</v>
      </c>
      <c r="AU19">
        <v>158.65</v>
      </c>
      <c r="AV19">
        <v>13.074999999999999</v>
      </c>
      <c r="AW19">
        <v>53.424999999999997</v>
      </c>
      <c r="AX19">
        <v>19.649999999999999</v>
      </c>
      <c r="AY19">
        <v>51.524999999999999</v>
      </c>
      <c r="AZ19">
        <v>20.975000000000001</v>
      </c>
      <c r="BA19">
        <v>94.275000000000006</v>
      </c>
      <c r="BB19">
        <v>89.75</v>
      </c>
      <c r="BC19">
        <v>462.7</v>
      </c>
      <c r="BD19">
        <v>138.17250000000001</v>
      </c>
      <c r="BE19">
        <v>92.134</v>
      </c>
      <c r="BF19">
        <v>35.27225</v>
      </c>
      <c r="BG19">
        <v>10.766</v>
      </c>
      <c r="BH19">
        <v>174.51775000000001</v>
      </c>
      <c r="BI19">
        <v>99.596249999999998</v>
      </c>
      <c r="BJ19">
        <v>74.921499999999995</v>
      </c>
      <c r="BK19">
        <v>5.0750000000000002</v>
      </c>
      <c r="BL19">
        <v>39.4</v>
      </c>
      <c r="BM19">
        <v>34.274999999999999</v>
      </c>
      <c r="BN19">
        <v>5.1499999999999897</v>
      </c>
      <c r="BO19">
        <v>2615.9499999999998</v>
      </c>
      <c r="BP19">
        <v>549.29100000000005</v>
      </c>
      <c r="BQ19">
        <v>296.66800000000001</v>
      </c>
      <c r="BR19">
        <v>270.2525</v>
      </c>
      <c r="BS19">
        <v>49.504750000000001</v>
      </c>
      <c r="BT19">
        <v>1378.4449999999999</v>
      </c>
      <c r="BU19">
        <v>644.19375000000002</v>
      </c>
      <c r="BV19">
        <v>698.6105</v>
      </c>
      <c r="BW19">
        <v>-38.924999999999997</v>
      </c>
      <c r="BX19">
        <v>154.02500000000001</v>
      </c>
      <c r="BY19">
        <v>192.95</v>
      </c>
    </row>
    <row r="20" spans="1:77">
      <c r="A20">
        <v>1967</v>
      </c>
      <c r="B20">
        <v>836.52499999999998</v>
      </c>
      <c r="C20">
        <v>841.67499999999995</v>
      </c>
      <c r="D20">
        <v>804.08611821487295</v>
      </c>
      <c r="E20">
        <v>4510.1499999999996</v>
      </c>
      <c r="F20">
        <v>4545.3999999999996</v>
      </c>
      <c r="G20">
        <v>4335.1119679881704</v>
      </c>
      <c r="H20">
        <v>2952.4250000000002</v>
      </c>
      <c r="I20">
        <v>76.404557062288703</v>
      </c>
      <c r="J20">
        <v>56.736988622292998</v>
      </c>
      <c r="K20">
        <v>59.294303541616102</v>
      </c>
      <c r="L20">
        <v>5.7406874999999999</v>
      </c>
      <c r="M20">
        <v>4.0444769385922399</v>
      </c>
      <c r="N20">
        <v>2806.5458883169899</v>
      </c>
      <c r="O20">
        <v>57.330940571483602</v>
      </c>
      <c r="P20">
        <v>20.807375582325498</v>
      </c>
      <c r="Q20">
        <v>56.985321494145097</v>
      </c>
      <c r="R20">
        <v>25.5391487725704</v>
      </c>
      <c r="S20">
        <v>0.32900000000000001</v>
      </c>
      <c r="T20">
        <v>18.166250000000002</v>
      </c>
      <c r="U20">
        <v>19.021249999999998</v>
      </c>
      <c r="V20">
        <v>32.908333333333303</v>
      </c>
      <c r="W20">
        <v>34.116666666666603</v>
      </c>
      <c r="X20" t="s">
        <v>79</v>
      </c>
      <c r="Y20">
        <v>18.545000000000002</v>
      </c>
      <c r="Z20" t="s">
        <v>79</v>
      </c>
      <c r="AA20" t="s">
        <v>79</v>
      </c>
      <c r="AB20" t="s">
        <v>79</v>
      </c>
      <c r="AC20" t="s">
        <v>79</v>
      </c>
      <c r="AD20" t="s">
        <v>79</v>
      </c>
      <c r="AE20" t="s">
        <v>79</v>
      </c>
      <c r="AF20">
        <v>3.7833333333333301</v>
      </c>
      <c r="AG20">
        <v>76.466333333333296</v>
      </c>
      <c r="AH20">
        <v>59.342639419304703</v>
      </c>
      <c r="AI20">
        <v>73.579499999999996</v>
      </c>
      <c r="AJ20">
        <v>65.143749999999997</v>
      </c>
      <c r="AK20">
        <v>41.167250000000003</v>
      </c>
      <c r="AL20">
        <v>59.47625</v>
      </c>
      <c r="AM20">
        <v>128.85533333333299</v>
      </c>
      <c r="AN20">
        <v>57.058028050554803</v>
      </c>
      <c r="AO20">
        <v>4.8866666666666596</v>
      </c>
      <c r="AP20">
        <v>4.6066666666666602</v>
      </c>
      <c r="AQ20">
        <v>4.9466666666666601</v>
      </c>
      <c r="AR20">
        <v>643.42499999999995</v>
      </c>
      <c r="AS20">
        <v>466.27499999999998</v>
      </c>
      <c r="AT20">
        <v>415.5</v>
      </c>
      <c r="AU20">
        <v>166.25</v>
      </c>
      <c r="AV20">
        <v>11.875</v>
      </c>
      <c r="AW20">
        <v>56.3</v>
      </c>
      <c r="AX20">
        <v>20.175000000000001</v>
      </c>
      <c r="AY20">
        <v>57.075000000000003</v>
      </c>
      <c r="AZ20">
        <v>20.824999999999999</v>
      </c>
      <c r="BA20">
        <v>94.05</v>
      </c>
      <c r="BB20">
        <v>89.45</v>
      </c>
      <c r="BC20">
        <v>493.05</v>
      </c>
      <c r="BD20">
        <v>142.33875</v>
      </c>
      <c r="BE20">
        <v>98.445999999999998</v>
      </c>
      <c r="BF20">
        <v>31.363</v>
      </c>
      <c r="BG20">
        <v>12.53</v>
      </c>
      <c r="BH20">
        <v>197.3715</v>
      </c>
      <c r="BI20">
        <v>114.2355</v>
      </c>
      <c r="BJ20">
        <v>83.136499999999998</v>
      </c>
      <c r="BK20">
        <v>3.8</v>
      </c>
      <c r="BL20">
        <v>42.65</v>
      </c>
      <c r="BM20">
        <v>38.85</v>
      </c>
      <c r="BN20">
        <v>3.7250000000000001</v>
      </c>
      <c r="BO20">
        <v>2713.9749999999999</v>
      </c>
      <c r="BP20">
        <v>551.40975000000003</v>
      </c>
      <c r="BQ20">
        <v>310.75049999999999</v>
      </c>
      <c r="BR20">
        <v>231.26949999999999</v>
      </c>
      <c r="BS20">
        <v>55.186250000000001</v>
      </c>
      <c r="BT20">
        <v>1504.3875</v>
      </c>
      <c r="BU20">
        <v>721.18574999999998</v>
      </c>
      <c r="BV20">
        <v>736.69074999999998</v>
      </c>
      <c r="BW20">
        <v>-56.35</v>
      </c>
      <c r="BX20">
        <v>159.27500000000001</v>
      </c>
      <c r="BY20">
        <v>215.625</v>
      </c>
    </row>
    <row r="21" spans="1:77">
      <c r="A21">
        <v>1968</v>
      </c>
      <c r="B21">
        <v>897.57500000000005</v>
      </c>
      <c r="C21">
        <v>903.35</v>
      </c>
      <c r="D21">
        <v>870.15560213553101</v>
      </c>
      <c r="E21">
        <v>4676.95</v>
      </c>
      <c r="F21">
        <v>4714.8</v>
      </c>
      <c r="G21">
        <v>4534.3222356398301</v>
      </c>
      <c r="H21">
        <v>3052.65</v>
      </c>
      <c r="I21">
        <v>77.817537357161299</v>
      </c>
      <c r="J21">
        <v>58.2663331644058</v>
      </c>
      <c r="K21">
        <v>59.415543442256002</v>
      </c>
      <c r="L21">
        <v>5.7866501213531398</v>
      </c>
      <c r="M21">
        <v>3.1397177751496899</v>
      </c>
      <c r="N21">
        <v>2943.5491628297</v>
      </c>
      <c r="O21">
        <v>58.332461208424597</v>
      </c>
      <c r="P21">
        <v>21.818157854213901</v>
      </c>
      <c r="Q21">
        <v>58.138953199555097</v>
      </c>
      <c r="R21">
        <v>26.325792841263699</v>
      </c>
      <c r="S21">
        <v>0.32900000000000001</v>
      </c>
      <c r="T21">
        <v>18.7285</v>
      </c>
      <c r="U21">
        <v>19.70025</v>
      </c>
      <c r="V21">
        <v>34.024999999999999</v>
      </c>
      <c r="W21">
        <v>35.450000000000003</v>
      </c>
      <c r="X21" t="s">
        <v>79</v>
      </c>
      <c r="Y21">
        <v>19.187750000000001</v>
      </c>
      <c r="Z21" t="s">
        <v>79</v>
      </c>
      <c r="AA21" t="s">
        <v>79</v>
      </c>
      <c r="AB21" t="s">
        <v>79</v>
      </c>
      <c r="AC21" t="s">
        <v>79</v>
      </c>
      <c r="AD21" t="s">
        <v>79</v>
      </c>
      <c r="AE21" t="s">
        <v>79</v>
      </c>
      <c r="AF21">
        <v>3.75</v>
      </c>
      <c r="AG21">
        <v>78.180416666666602</v>
      </c>
      <c r="AH21">
        <v>59.6908764249673</v>
      </c>
      <c r="AI21">
        <v>75.245666666666594</v>
      </c>
      <c r="AJ21">
        <v>66.870833333333294</v>
      </c>
      <c r="AK21">
        <v>42.376249999999999</v>
      </c>
      <c r="AL21">
        <v>59.735750000000003</v>
      </c>
      <c r="AM21">
        <v>130.97558333333299</v>
      </c>
      <c r="AN21">
        <v>58.556367829946403</v>
      </c>
      <c r="AO21">
        <v>5.5608333333333304</v>
      </c>
      <c r="AP21">
        <v>4.9058333333333302</v>
      </c>
      <c r="AQ21">
        <v>4.71</v>
      </c>
      <c r="AR21">
        <v>694.92499999999995</v>
      </c>
      <c r="AS21">
        <v>504.1</v>
      </c>
      <c r="AT21">
        <v>448.42500000000001</v>
      </c>
      <c r="AU21">
        <v>175.82499999999999</v>
      </c>
      <c r="AV21">
        <v>11.574999999999999</v>
      </c>
      <c r="AW21">
        <v>59.75</v>
      </c>
      <c r="AX21">
        <v>20.225000000000001</v>
      </c>
      <c r="AY21">
        <v>61.95</v>
      </c>
      <c r="AZ21">
        <v>22.324999999999999</v>
      </c>
      <c r="BA21">
        <v>97.55</v>
      </c>
      <c r="BB21">
        <v>92.375</v>
      </c>
      <c r="BC21">
        <v>528.79999999999995</v>
      </c>
      <c r="BD21">
        <v>150.42975000000001</v>
      </c>
      <c r="BE21">
        <v>102.85250000000001</v>
      </c>
      <c r="BF21">
        <v>37.523249999999997</v>
      </c>
      <c r="BG21">
        <v>10.054</v>
      </c>
      <c r="BH21">
        <v>216.2645</v>
      </c>
      <c r="BI21">
        <v>124.43325</v>
      </c>
      <c r="BJ21">
        <v>91.831249999999997</v>
      </c>
      <c r="BK21">
        <v>2.0750000000000002</v>
      </c>
      <c r="BL21">
        <v>44.85</v>
      </c>
      <c r="BM21">
        <v>42.75</v>
      </c>
      <c r="BN21">
        <v>2.5</v>
      </c>
      <c r="BO21">
        <v>2823.4250000000002</v>
      </c>
      <c r="BP21">
        <v>565.79250000000002</v>
      </c>
      <c r="BQ21">
        <v>315.38524999999998</v>
      </c>
      <c r="BR21">
        <v>266.17424999999997</v>
      </c>
      <c r="BS21">
        <v>43.95</v>
      </c>
      <c r="BT21">
        <v>1579.1612500000001</v>
      </c>
      <c r="BU21">
        <v>757.86225000000002</v>
      </c>
      <c r="BV21">
        <v>772.10325</v>
      </c>
      <c r="BW21">
        <v>-72.325000000000003</v>
      </c>
      <c r="BX21">
        <v>163.55000000000001</v>
      </c>
      <c r="BY21">
        <v>235.875</v>
      </c>
    </row>
    <row r="22" spans="1:77">
      <c r="A22">
        <v>1969</v>
      </c>
      <c r="B22">
        <v>980.27499999999998</v>
      </c>
      <c r="C22">
        <v>986.57500000000005</v>
      </c>
      <c r="D22">
        <v>950.99358892419002</v>
      </c>
      <c r="E22">
        <v>4884.8249999999998</v>
      </c>
      <c r="F22">
        <v>4924.1750000000002</v>
      </c>
      <c r="G22">
        <v>4738.7419233160299</v>
      </c>
      <c r="H22">
        <v>3199.35</v>
      </c>
      <c r="I22">
        <v>79.359660165232</v>
      </c>
      <c r="J22">
        <v>59.710155722137003</v>
      </c>
      <c r="K22">
        <v>59.576351304852899</v>
      </c>
      <c r="L22">
        <v>5.8330477934494001</v>
      </c>
      <c r="M22">
        <v>3.0858090851237399</v>
      </c>
      <c r="N22">
        <v>3085.19621734255</v>
      </c>
      <c r="O22">
        <v>59.389015983183</v>
      </c>
      <c r="P22">
        <v>22.855176612927</v>
      </c>
      <c r="Q22">
        <v>59.297962687380902</v>
      </c>
      <c r="R22">
        <v>27.101878790955599</v>
      </c>
      <c r="S22">
        <v>0.32900000000000001</v>
      </c>
      <c r="T22">
        <v>19.5245</v>
      </c>
      <c r="U22">
        <v>20.608250000000002</v>
      </c>
      <c r="V22">
        <v>35.683333333333302</v>
      </c>
      <c r="W22">
        <v>37.3333333333333</v>
      </c>
      <c r="X22" t="s">
        <v>79</v>
      </c>
      <c r="Y22">
        <v>20.065000000000001</v>
      </c>
      <c r="Z22" t="s">
        <v>79</v>
      </c>
      <c r="AA22" t="s">
        <v>79</v>
      </c>
      <c r="AB22" t="s">
        <v>79</v>
      </c>
      <c r="AC22" t="s">
        <v>79</v>
      </c>
      <c r="AD22" t="s">
        <v>79</v>
      </c>
      <c r="AE22" t="s">
        <v>79</v>
      </c>
      <c r="AF22">
        <v>3.4416666666666602</v>
      </c>
      <c r="AG22">
        <v>79.578916666666601</v>
      </c>
      <c r="AH22">
        <v>59.762747257293498</v>
      </c>
      <c r="AI22">
        <v>76.842666666666602</v>
      </c>
      <c r="AJ22">
        <v>69.330999999999904</v>
      </c>
      <c r="AK22">
        <v>43.195999999999998</v>
      </c>
      <c r="AL22">
        <v>61.422499999999999</v>
      </c>
      <c r="AM22">
        <v>133.156583333333</v>
      </c>
      <c r="AN22">
        <v>59.7764207141187</v>
      </c>
      <c r="AO22">
        <v>5.94</v>
      </c>
      <c r="AP22">
        <v>5.76833333333333</v>
      </c>
      <c r="AQ22">
        <v>6.6891666666666598</v>
      </c>
      <c r="AR22">
        <v>765.45</v>
      </c>
      <c r="AS22">
        <v>556.9</v>
      </c>
      <c r="AT22">
        <v>494.55</v>
      </c>
      <c r="AU22">
        <v>190.375</v>
      </c>
      <c r="AV22">
        <v>11.975</v>
      </c>
      <c r="AW22">
        <v>63.85</v>
      </c>
      <c r="AX22">
        <v>20.175000000000001</v>
      </c>
      <c r="AY22">
        <v>70.3</v>
      </c>
      <c r="AZ22">
        <v>24.074999999999999</v>
      </c>
      <c r="BA22">
        <v>102.625</v>
      </c>
      <c r="BB22">
        <v>96.5</v>
      </c>
      <c r="BC22">
        <v>581.6</v>
      </c>
      <c r="BD22">
        <v>165.38800000000001</v>
      </c>
      <c r="BE22">
        <v>113.538</v>
      </c>
      <c r="BF22">
        <v>43.250500000000002</v>
      </c>
      <c r="BG22">
        <v>8.5997500000000002</v>
      </c>
      <c r="BH22">
        <v>232.32024999999999</v>
      </c>
      <c r="BI22">
        <v>129.41900000000001</v>
      </c>
      <c r="BJ22">
        <v>102.90049999999999</v>
      </c>
      <c r="BK22">
        <v>0.97499999999999998</v>
      </c>
      <c r="BL22">
        <v>49.2</v>
      </c>
      <c r="BM22">
        <v>48.225000000000001</v>
      </c>
      <c r="BN22">
        <v>1.175</v>
      </c>
      <c r="BO22">
        <v>2979</v>
      </c>
      <c r="BP22">
        <v>595.42075</v>
      </c>
      <c r="BQ22">
        <v>334.72174999999999</v>
      </c>
      <c r="BR22">
        <v>287.72000000000003</v>
      </c>
      <c r="BS22">
        <v>37.091250000000002</v>
      </c>
      <c r="BT22">
        <v>1608.77475</v>
      </c>
      <c r="BU22">
        <v>750.8415</v>
      </c>
      <c r="BV22">
        <v>815.80600000000004</v>
      </c>
      <c r="BW22">
        <v>-85.1</v>
      </c>
      <c r="BX22">
        <v>175.9</v>
      </c>
      <c r="BY22">
        <v>261</v>
      </c>
    </row>
    <row r="23" spans="1:77">
      <c r="A23">
        <v>1970</v>
      </c>
      <c r="B23">
        <v>1046.675</v>
      </c>
      <c r="C23">
        <v>1052.9000000000001</v>
      </c>
      <c r="D23">
        <v>1040.8039974682099</v>
      </c>
      <c r="E23">
        <v>4951.25</v>
      </c>
      <c r="F23">
        <v>4988.95</v>
      </c>
      <c r="G23">
        <v>4922.6310341717399</v>
      </c>
      <c r="H23">
        <v>3232.45</v>
      </c>
      <c r="I23">
        <v>81.081257040649803</v>
      </c>
      <c r="J23">
        <v>60.711109238735602</v>
      </c>
      <c r="K23">
        <v>59.778699209604603</v>
      </c>
      <c r="L23">
        <v>5.8837875916366498</v>
      </c>
      <c r="M23">
        <v>0.59233159548345504</v>
      </c>
      <c r="N23">
        <v>3216.32018240863</v>
      </c>
      <c r="O23">
        <v>60.288359522652399</v>
      </c>
      <c r="P23">
        <v>23.899957253456702</v>
      </c>
      <c r="Q23">
        <v>60.285384322414899</v>
      </c>
      <c r="R23">
        <v>27.832589335896699</v>
      </c>
      <c r="S23">
        <v>0.32900000000000001</v>
      </c>
      <c r="T23">
        <v>20.451000000000001</v>
      </c>
      <c r="U23">
        <v>21.571999999999999</v>
      </c>
      <c r="V23">
        <v>37.7916666666666</v>
      </c>
      <c r="W23">
        <v>39.5833333333333</v>
      </c>
      <c r="X23" t="s">
        <v>79</v>
      </c>
      <c r="Y23">
        <v>21.139500000000002</v>
      </c>
      <c r="Z23" t="s">
        <v>79</v>
      </c>
      <c r="AA23" t="s">
        <v>79</v>
      </c>
      <c r="AB23" t="s">
        <v>79</v>
      </c>
      <c r="AC23" t="s">
        <v>79</v>
      </c>
      <c r="AD23" t="s">
        <v>79</v>
      </c>
      <c r="AE23" t="s">
        <v>79</v>
      </c>
      <c r="AF23">
        <v>4.0166666666666604</v>
      </c>
      <c r="AG23">
        <v>81.838499999999996</v>
      </c>
      <c r="AH23">
        <v>60.344847833700101</v>
      </c>
      <c r="AI23">
        <v>78.536083333333295</v>
      </c>
      <c r="AJ23">
        <v>71.127666666666599</v>
      </c>
      <c r="AK23">
        <v>43.182749999999999</v>
      </c>
      <c r="AL23">
        <v>62.080500000000001</v>
      </c>
      <c r="AM23">
        <v>135.61699999999999</v>
      </c>
      <c r="AN23">
        <v>60.967454132114199</v>
      </c>
      <c r="AO23">
        <v>7.30833333333333</v>
      </c>
      <c r="AP23">
        <v>7.0658333333333303</v>
      </c>
      <c r="AQ23">
        <v>8.5958333333333297</v>
      </c>
      <c r="AR23">
        <v>835.02499999999998</v>
      </c>
      <c r="AS23">
        <v>608.375</v>
      </c>
      <c r="AT23">
        <v>539.27499999999998</v>
      </c>
      <c r="AU23">
        <v>204.77500000000001</v>
      </c>
      <c r="AV23">
        <v>13.275</v>
      </c>
      <c r="AW23">
        <v>63.95</v>
      </c>
      <c r="AX23">
        <v>20.350000000000001</v>
      </c>
      <c r="AY23">
        <v>82.775000000000006</v>
      </c>
      <c r="AZ23">
        <v>24.425000000000001</v>
      </c>
      <c r="BA23">
        <v>90.75</v>
      </c>
      <c r="BB23">
        <v>83.7</v>
      </c>
      <c r="BC23">
        <v>625.625</v>
      </c>
      <c r="BD23">
        <v>172.17625000000001</v>
      </c>
      <c r="BE23">
        <v>123.624</v>
      </c>
      <c r="BF23">
        <v>42.830750000000002</v>
      </c>
      <c r="BG23">
        <v>5.7212500000000004</v>
      </c>
      <c r="BH23">
        <v>245.60124999999999</v>
      </c>
      <c r="BI23">
        <v>132.6755</v>
      </c>
      <c r="BJ23">
        <v>112.926</v>
      </c>
      <c r="BK23">
        <v>3.25</v>
      </c>
      <c r="BL23">
        <v>56.825000000000003</v>
      </c>
      <c r="BM23">
        <v>53.55</v>
      </c>
      <c r="BN23">
        <v>3.2749999999999999</v>
      </c>
      <c r="BO23">
        <v>3059.0250000000001</v>
      </c>
      <c r="BP23">
        <v>592.64874999999995</v>
      </c>
      <c r="BQ23">
        <v>348.59300000000002</v>
      </c>
      <c r="BR23">
        <v>270.14325000000002</v>
      </c>
      <c r="BS23">
        <v>23.868500000000001</v>
      </c>
      <c r="BT23">
        <v>1585.7874999999999</v>
      </c>
      <c r="BU23">
        <v>719.59299999999996</v>
      </c>
      <c r="BV23">
        <v>831.97974999999997</v>
      </c>
      <c r="BW23">
        <v>-84.125</v>
      </c>
      <c r="BX23">
        <v>193.92500000000001</v>
      </c>
      <c r="BY23">
        <v>278.05</v>
      </c>
    </row>
    <row r="24" spans="1:77">
      <c r="A24">
        <v>1971</v>
      </c>
      <c r="B24">
        <v>1116.55</v>
      </c>
      <c r="C24">
        <v>1123.5250000000001</v>
      </c>
      <c r="D24">
        <v>1129.4695639407801</v>
      </c>
      <c r="E24">
        <v>5026.1750000000002</v>
      </c>
      <c r="F24">
        <v>5065.9250000000002</v>
      </c>
      <c r="G24">
        <v>5084.4415298288404</v>
      </c>
      <c r="H24">
        <v>3282.1750000000002</v>
      </c>
      <c r="I24">
        <v>83.215871228949894</v>
      </c>
      <c r="J24">
        <v>61.099087447338199</v>
      </c>
      <c r="K24">
        <v>60.022915901588199</v>
      </c>
      <c r="L24">
        <v>5.94048775</v>
      </c>
      <c r="M24">
        <v>-1.14705568195195</v>
      </c>
      <c r="N24">
        <v>3335.88442346281</v>
      </c>
      <c r="O24">
        <v>61.191773354523598</v>
      </c>
      <c r="P24">
        <v>24.845797871429301</v>
      </c>
      <c r="Q24">
        <v>61.091529219720499</v>
      </c>
      <c r="R24">
        <v>28.441054043053899</v>
      </c>
      <c r="S24">
        <v>0.32900000000000001</v>
      </c>
      <c r="T24">
        <v>21.366</v>
      </c>
      <c r="U24">
        <v>22.6205</v>
      </c>
      <c r="V24">
        <v>39.716666666666598</v>
      </c>
      <c r="W24">
        <v>41.908333333333303</v>
      </c>
      <c r="X24" t="s">
        <v>79</v>
      </c>
      <c r="Y24">
        <v>22.211500000000001</v>
      </c>
      <c r="Z24" t="s">
        <v>79</v>
      </c>
      <c r="AA24" t="s">
        <v>79</v>
      </c>
      <c r="AB24" t="s">
        <v>79</v>
      </c>
      <c r="AC24" t="s">
        <v>79</v>
      </c>
      <c r="AD24" t="s">
        <v>79</v>
      </c>
      <c r="AE24">
        <v>98.207220515094605</v>
      </c>
      <c r="AF24">
        <v>5.7083333333333304</v>
      </c>
      <c r="AG24">
        <v>83.503666666666604</v>
      </c>
      <c r="AH24">
        <v>60.229466012524497</v>
      </c>
      <c r="AI24">
        <v>78.734333333333296</v>
      </c>
      <c r="AJ24">
        <v>70.893749999999997</v>
      </c>
      <c r="AK24">
        <v>44.728000000000002</v>
      </c>
      <c r="AL24">
        <v>60.851750000000003</v>
      </c>
      <c r="AM24">
        <v>138.64433333333301</v>
      </c>
      <c r="AN24">
        <v>62.534227398869199</v>
      </c>
      <c r="AO24">
        <v>6.6441666666666599</v>
      </c>
      <c r="AP24">
        <v>4.9424999999999999</v>
      </c>
      <c r="AQ24">
        <v>5.1741666666666601</v>
      </c>
      <c r="AR24">
        <v>897.3</v>
      </c>
      <c r="AS24">
        <v>641.47500000000002</v>
      </c>
      <c r="AT24">
        <v>565.75</v>
      </c>
      <c r="AU24">
        <v>222.5</v>
      </c>
      <c r="AV24">
        <v>13.025</v>
      </c>
      <c r="AW24">
        <v>67.125</v>
      </c>
      <c r="AX24">
        <v>21.225000000000001</v>
      </c>
      <c r="AY24">
        <v>96.525000000000006</v>
      </c>
      <c r="AZ24">
        <v>24.6</v>
      </c>
      <c r="BA24">
        <v>91.8</v>
      </c>
      <c r="BB24">
        <v>84.474999999999994</v>
      </c>
      <c r="BC24">
        <v>671.52499999999998</v>
      </c>
      <c r="BD24">
        <v>181.87049999999999</v>
      </c>
      <c r="BE24">
        <v>126.38424999999999</v>
      </c>
      <c r="BF24">
        <v>49.429749999999999</v>
      </c>
      <c r="BG24">
        <v>6.0570000000000004</v>
      </c>
      <c r="BH24">
        <v>260.32875000000001</v>
      </c>
      <c r="BI24">
        <v>133.37475000000001</v>
      </c>
      <c r="BJ24">
        <v>126.95425</v>
      </c>
      <c r="BK24">
        <v>2.8250000000000002</v>
      </c>
      <c r="BL24">
        <v>61.875</v>
      </c>
      <c r="BM24">
        <v>59.075000000000003</v>
      </c>
      <c r="BN24">
        <v>2.5750000000000002</v>
      </c>
      <c r="BO24">
        <v>3142.7249999999999</v>
      </c>
      <c r="BP24">
        <v>600.01874999999995</v>
      </c>
      <c r="BQ24">
        <v>340.01274999999998</v>
      </c>
      <c r="BR24">
        <v>302.7595</v>
      </c>
      <c r="BS24">
        <v>23.753249999999898</v>
      </c>
      <c r="BT24">
        <v>1557.5485000000001</v>
      </c>
      <c r="BU24">
        <v>671.72900000000004</v>
      </c>
      <c r="BV24">
        <v>864.65925000000004</v>
      </c>
      <c r="BW24">
        <v>-83.4</v>
      </c>
      <c r="BX24">
        <v>203.75</v>
      </c>
      <c r="BY24">
        <v>287.14999999999998</v>
      </c>
    </row>
    <row r="25" spans="1:77">
      <c r="A25">
        <v>1972</v>
      </c>
      <c r="B25">
        <v>1216.25</v>
      </c>
      <c r="C25">
        <v>1224.05</v>
      </c>
      <c r="D25">
        <v>1222.95632470275</v>
      </c>
      <c r="E25">
        <v>5228.6750000000002</v>
      </c>
      <c r="F25">
        <v>5270.6</v>
      </c>
      <c r="G25">
        <v>5257.9477340044496</v>
      </c>
      <c r="H25">
        <v>3445.05</v>
      </c>
      <c r="I25">
        <v>85.9301206778254</v>
      </c>
      <c r="J25">
        <v>61.188366517521203</v>
      </c>
      <c r="K25">
        <v>60.3073326112507</v>
      </c>
      <c r="L25">
        <v>6.00207829174804</v>
      </c>
      <c r="M25">
        <v>-0.56332024150189097</v>
      </c>
      <c r="N25">
        <v>3464.9223135186198</v>
      </c>
      <c r="O25">
        <v>62.423763363137702</v>
      </c>
      <c r="P25">
        <v>25.793799335720902</v>
      </c>
      <c r="Q25">
        <v>61.852376773913598</v>
      </c>
      <c r="R25">
        <v>28.958134048214699</v>
      </c>
      <c r="S25">
        <v>0.32900000000000001</v>
      </c>
      <c r="T25">
        <v>22.182500000000001</v>
      </c>
      <c r="U25">
        <v>23.504000000000001</v>
      </c>
      <c r="V25">
        <v>41.158333333333303</v>
      </c>
      <c r="W25">
        <v>43.408333333333303</v>
      </c>
      <c r="X25" t="s">
        <v>79</v>
      </c>
      <c r="Y25">
        <v>23.265999999999998</v>
      </c>
      <c r="Z25" t="s">
        <v>79</v>
      </c>
      <c r="AA25" t="s">
        <v>79</v>
      </c>
      <c r="AB25" t="s">
        <v>79</v>
      </c>
      <c r="AC25" t="s">
        <v>79</v>
      </c>
      <c r="AD25" t="s">
        <v>79</v>
      </c>
      <c r="AE25">
        <v>93.523201629648995</v>
      </c>
      <c r="AF25">
        <v>5.8583333333333298</v>
      </c>
      <c r="AG25">
        <v>85.729416666666594</v>
      </c>
      <c r="AH25">
        <v>60.290711104060797</v>
      </c>
      <c r="AI25">
        <v>80.706999999999994</v>
      </c>
      <c r="AJ25">
        <v>72.360166666666601</v>
      </c>
      <c r="AK25">
        <v>46.088749999999997</v>
      </c>
      <c r="AL25">
        <v>61.98075</v>
      </c>
      <c r="AM25">
        <v>142.19208333333299</v>
      </c>
      <c r="AN25">
        <v>64.460743820609395</v>
      </c>
      <c r="AO25">
        <v>6.1375000000000002</v>
      </c>
      <c r="AP25">
        <v>4.1116666666666601</v>
      </c>
      <c r="AQ25">
        <v>4.51833333333333</v>
      </c>
      <c r="AR25">
        <v>972.77499999999998</v>
      </c>
      <c r="AS25">
        <v>695.8</v>
      </c>
      <c r="AT25">
        <v>609.02499999999998</v>
      </c>
      <c r="AU25">
        <v>239.5</v>
      </c>
      <c r="AV25">
        <v>13.925000000000001</v>
      </c>
      <c r="AW25">
        <v>73.974999999999994</v>
      </c>
      <c r="AX25">
        <v>21.95</v>
      </c>
      <c r="AY25">
        <v>104</v>
      </c>
      <c r="AZ25">
        <v>25.65</v>
      </c>
      <c r="BA25">
        <v>108.02500000000001</v>
      </c>
      <c r="BB25">
        <v>99.575000000000003</v>
      </c>
      <c r="BC25">
        <v>730.9</v>
      </c>
      <c r="BD25">
        <v>210.05875</v>
      </c>
      <c r="BE25">
        <v>137.6155</v>
      </c>
      <c r="BF25">
        <v>66.163749999999993</v>
      </c>
      <c r="BG25">
        <v>6.2794999999999996</v>
      </c>
      <c r="BH25">
        <v>277.63549999999998</v>
      </c>
      <c r="BI25">
        <v>138.99175</v>
      </c>
      <c r="BJ25">
        <v>138.64375000000001</v>
      </c>
      <c r="BK25">
        <v>-2.375</v>
      </c>
      <c r="BL25">
        <v>65.375</v>
      </c>
      <c r="BM25">
        <v>67.75</v>
      </c>
      <c r="BN25">
        <v>-3.2250000000000001</v>
      </c>
      <c r="BO25">
        <v>3295.0749999999998</v>
      </c>
      <c r="BP25">
        <v>662.71524999999997</v>
      </c>
      <c r="BQ25">
        <v>355.70075000000003</v>
      </c>
      <c r="BR25">
        <v>379.17525000000001</v>
      </c>
      <c r="BS25">
        <v>24.845500000000001</v>
      </c>
      <c r="BT25">
        <v>1540.42525</v>
      </c>
      <c r="BU25">
        <v>642.82275000000004</v>
      </c>
      <c r="BV25">
        <v>884.41150000000005</v>
      </c>
      <c r="BW25">
        <v>-103.125</v>
      </c>
      <c r="BX25">
        <v>208.45</v>
      </c>
      <c r="BY25">
        <v>311.57499999999999</v>
      </c>
    </row>
    <row r="26" spans="1:77">
      <c r="A26">
        <v>1973</v>
      </c>
      <c r="B26">
        <v>1352.7249999999999</v>
      </c>
      <c r="C26">
        <v>1362.7750000000001</v>
      </c>
      <c r="D26">
        <v>1317.19110715957</v>
      </c>
      <c r="E26">
        <v>5570.8</v>
      </c>
      <c r="F26">
        <v>5620.6</v>
      </c>
      <c r="G26">
        <v>5425.3450630006801</v>
      </c>
      <c r="H26">
        <v>3735.7249999999999</v>
      </c>
      <c r="I26">
        <v>88.290707657851897</v>
      </c>
      <c r="J26">
        <v>61.447897511054599</v>
      </c>
      <c r="K26">
        <v>60.628147897146199</v>
      </c>
      <c r="L26">
        <v>6.0640258489151</v>
      </c>
      <c r="M26">
        <v>2.6708572745005301</v>
      </c>
      <c r="N26">
        <v>3592.7206046791798</v>
      </c>
      <c r="O26">
        <v>63.415436806934302</v>
      </c>
      <c r="P26">
        <v>26.895777091372299</v>
      </c>
      <c r="Q26">
        <v>62.618984264108498</v>
      </c>
      <c r="R26">
        <v>29.556749673931002</v>
      </c>
      <c r="S26">
        <v>0.32900000000000001</v>
      </c>
      <c r="T26">
        <v>23.013249999999999</v>
      </c>
      <c r="U26">
        <v>24.227250000000002</v>
      </c>
      <c r="V26">
        <v>42.816666666666599</v>
      </c>
      <c r="W26">
        <v>44.691666666666599</v>
      </c>
      <c r="X26" t="s">
        <v>79</v>
      </c>
      <c r="Y26">
        <v>24.276499999999999</v>
      </c>
      <c r="Z26" t="s">
        <v>79</v>
      </c>
      <c r="AA26" t="s">
        <v>79</v>
      </c>
      <c r="AB26" t="s">
        <v>79</v>
      </c>
      <c r="AC26" t="s">
        <v>79</v>
      </c>
      <c r="AD26" t="s">
        <v>79</v>
      </c>
      <c r="AE26">
        <v>89.639864796132798</v>
      </c>
      <c r="AF26">
        <v>5.2</v>
      </c>
      <c r="AG26">
        <v>88.109833333333299</v>
      </c>
      <c r="AH26">
        <v>60.512041395137501</v>
      </c>
      <c r="AI26">
        <v>83.522833333333296</v>
      </c>
      <c r="AJ26">
        <v>75.411166666666603</v>
      </c>
      <c r="AK26">
        <v>48.14575</v>
      </c>
      <c r="AL26">
        <v>64.334999999999994</v>
      </c>
      <c r="AM26">
        <v>145.605416666666</v>
      </c>
      <c r="AN26">
        <v>66.113292632894797</v>
      </c>
      <c r="AO26">
        <v>6.51833333333333</v>
      </c>
      <c r="AP26">
        <v>5.3466666666666596</v>
      </c>
      <c r="AQ26">
        <v>6.0608333333333304</v>
      </c>
      <c r="AR26">
        <v>1081.7750000000001</v>
      </c>
      <c r="AS26">
        <v>770.77499999999998</v>
      </c>
      <c r="AT26">
        <v>672.47500000000002</v>
      </c>
      <c r="AU26">
        <v>272.375</v>
      </c>
      <c r="AV26">
        <v>22.25</v>
      </c>
      <c r="AW26">
        <v>81.625</v>
      </c>
      <c r="AX26">
        <v>23.625</v>
      </c>
      <c r="AY26">
        <v>116.75</v>
      </c>
      <c r="AZ26">
        <v>28.125</v>
      </c>
      <c r="BA26">
        <v>127.15</v>
      </c>
      <c r="BB26">
        <v>115.47499999999999</v>
      </c>
      <c r="BC26">
        <v>810.45</v>
      </c>
      <c r="BD26">
        <v>248.82849999999999</v>
      </c>
      <c r="BE26">
        <v>159.02600000000001</v>
      </c>
      <c r="BF26">
        <v>77.312250000000006</v>
      </c>
      <c r="BG26">
        <v>12.490500000000001</v>
      </c>
      <c r="BH26">
        <v>294.58625000000001</v>
      </c>
      <c r="BI26">
        <v>143.45025000000001</v>
      </c>
      <c r="BJ26">
        <v>151.13575</v>
      </c>
      <c r="BK26">
        <v>-1.1499999999999999</v>
      </c>
      <c r="BL26">
        <v>80.875</v>
      </c>
      <c r="BM26">
        <v>82.05</v>
      </c>
      <c r="BN26">
        <v>0.3</v>
      </c>
      <c r="BO26">
        <v>3521.35</v>
      </c>
      <c r="BP26">
        <v>750.31949999999995</v>
      </c>
      <c r="BQ26">
        <v>398.21424999999999</v>
      </c>
      <c r="BR26">
        <v>414.00324999999998</v>
      </c>
      <c r="BS26">
        <v>42.346249999999998</v>
      </c>
      <c r="BT26">
        <v>1530.41975</v>
      </c>
      <c r="BU26">
        <v>618.92949999999996</v>
      </c>
      <c r="BV26">
        <v>906.04100000000005</v>
      </c>
      <c r="BW26">
        <v>-100.45</v>
      </c>
      <c r="BX26">
        <v>241.05</v>
      </c>
      <c r="BY26">
        <v>341.5</v>
      </c>
    </row>
    <row r="27" spans="1:77">
      <c r="A27">
        <v>1974</v>
      </c>
      <c r="B27">
        <v>1482.85</v>
      </c>
      <c r="C27">
        <v>1498.2750000000001</v>
      </c>
      <c r="D27">
        <v>1460.4679513738099</v>
      </c>
      <c r="E27">
        <v>5696.9</v>
      </c>
      <c r="F27">
        <v>5764.5749999999998</v>
      </c>
      <c r="G27">
        <v>5609.6809347834896</v>
      </c>
      <c r="H27">
        <v>3826.85</v>
      </c>
      <c r="I27">
        <v>90.615992210725906</v>
      </c>
      <c r="J27">
        <v>61.905023846724497</v>
      </c>
      <c r="K27">
        <v>60.979649968237702</v>
      </c>
      <c r="L27">
        <v>6.1198871659850997</v>
      </c>
      <c r="M27">
        <v>1.5642817694762099</v>
      </c>
      <c r="N27">
        <v>3734.9854007571998</v>
      </c>
      <c r="O27">
        <v>64.592697803521006</v>
      </c>
      <c r="P27">
        <v>28.1121620761656</v>
      </c>
      <c r="Q27">
        <v>63.366387571914103</v>
      </c>
      <c r="R27">
        <v>30.1669043362289</v>
      </c>
      <c r="S27">
        <v>0.32900000000000001</v>
      </c>
      <c r="T27">
        <v>24.867750000000001</v>
      </c>
      <c r="U27">
        <v>25.560500000000001</v>
      </c>
      <c r="V27">
        <v>46.65</v>
      </c>
      <c r="W27">
        <v>46.983333333333299</v>
      </c>
      <c r="X27" t="s">
        <v>79</v>
      </c>
      <c r="Y27">
        <v>26.007750000000001</v>
      </c>
      <c r="Z27" t="s">
        <v>79</v>
      </c>
      <c r="AA27" t="s">
        <v>79</v>
      </c>
      <c r="AB27" t="s">
        <v>79</v>
      </c>
      <c r="AC27" t="s">
        <v>79</v>
      </c>
      <c r="AD27" t="s">
        <v>79</v>
      </c>
      <c r="AE27">
        <v>84.807112924294302</v>
      </c>
      <c r="AF27">
        <v>4.9749999999999996</v>
      </c>
      <c r="AG27">
        <v>90.798000000000002</v>
      </c>
      <c r="AH27">
        <v>61.097568462214703</v>
      </c>
      <c r="AI27">
        <v>86.277333333333303</v>
      </c>
      <c r="AJ27">
        <v>77.924999999999997</v>
      </c>
      <c r="AK27">
        <v>48.02225</v>
      </c>
      <c r="AL27">
        <v>66.084999999999994</v>
      </c>
      <c r="AM27">
        <v>148.60941666666599</v>
      </c>
      <c r="AN27">
        <v>68.211753944555596</v>
      </c>
      <c r="AO27">
        <v>7.13916666666666</v>
      </c>
      <c r="AP27">
        <v>7.8983333333333299</v>
      </c>
      <c r="AQ27">
        <v>10.282500000000001</v>
      </c>
      <c r="AR27">
        <v>1195.7249999999999</v>
      </c>
      <c r="AS27">
        <v>849.72500000000002</v>
      </c>
      <c r="AT27">
        <v>741.25</v>
      </c>
      <c r="AU27">
        <v>305.95</v>
      </c>
      <c r="AV27">
        <v>28.925000000000001</v>
      </c>
      <c r="AW27">
        <v>86.15</v>
      </c>
      <c r="AX27">
        <v>23</v>
      </c>
      <c r="AY27">
        <v>135.94999999999999</v>
      </c>
      <c r="AZ27">
        <v>31.925000000000001</v>
      </c>
      <c r="BA27">
        <v>132</v>
      </c>
      <c r="BB27">
        <v>114.4</v>
      </c>
      <c r="BC27">
        <v>886.27499999999998</v>
      </c>
      <c r="BD27">
        <v>272.73624999999998</v>
      </c>
      <c r="BE27">
        <v>182.25149999999999</v>
      </c>
      <c r="BF27">
        <v>74.3125</v>
      </c>
      <c r="BG27">
        <v>16.172249999999899</v>
      </c>
      <c r="BH27">
        <v>319.08125000000001</v>
      </c>
      <c r="BI27">
        <v>149.85849999999999</v>
      </c>
      <c r="BJ27">
        <v>169.22274999999999</v>
      </c>
      <c r="BK27">
        <v>4.7750000000000004</v>
      </c>
      <c r="BL27">
        <v>112.15</v>
      </c>
      <c r="BM27">
        <v>107.375</v>
      </c>
      <c r="BN27">
        <v>11.775</v>
      </c>
      <c r="BO27">
        <v>3564.0749999999998</v>
      </c>
      <c r="BP27">
        <v>765.20124999999996</v>
      </c>
      <c r="BQ27">
        <v>430.73349999999999</v>
      </c>
      <c r="BR27">
        <v>361.399</v>
      </c>
      <c r="BS27">
        <v>46.088749999999997</v>
      </c>
      <c r="BT27">
        <v>1538.20625</v>
      </c>
      <c r="BU27">
        <v>601.63874999999996</v>
      </c>
      <c r="BV27">
        <v>939.05875000000003</v>
      </c>
      <c r="BW27">
        <v>-59.7</v>
      </c>
      <c r="BX27">
        <v>276.55</v>
      </c>
      <c r="BY27">
        <v>336.25</v>
      </c>
    </row>
    <row r="28" spans="1:77">
      <c r="A28">
        <v>1975</v>
      </c>
      <c r="B28">
        <v>1606.925</v>
      </c>
      <c r="C28">
        <v>1619.825</v>
      </c>
      <c r="D28">
        <v>1665.07344139011</v>
      </c>
      <c r="E28">
        <v>5601.3</v>
      </c>
      <c r="F28">
        <v>5655.45</v>
      </c>
      <c r="G28">
        <v>5802.0114458216804</v>
      </c>
      <c r="H28">
        <v>3700.7</v>
      </c>
      <c r="I28">
        <v>93.024565419052706</v>
      </c>
      <c r="J28">
        <v>62.369974621799699</v>
      </c>
      <c r="K28">
        <v>61.354836967363198</v>
      </c>
      <c r="L28">
        <v>6.16549676669311</v>
      </c>
      <c r="M28">
        <v>-3.44760307719325</v>
      </c>
      <c r="N28">
        <v>3883.5154771514999</v>
      </c>
      <c r="O28">
        <v>66.046192516500298</v>
      </c>
      <c r="P28">
        <v>29.120185901629998</v>
      </c>
      <c r="Q28">
        <v>64.093536325628406</v>
      </c>
      <c r="R28">
        <v>30.676463173121199</v>
      </c>
      <c r="S28">
        <v>0.32900000000000001</v>
      </c>
      <c r="T28">
        <v>27.435749999999999</v>
      </c>
      <c r="U28">
        <v>27.97175</v>
      </c>
      <c r="V28">
        <v>51.7916666666666</v>
      </c>
      <c r="W28">
        <v>51.991666666666603</v>
      </c>
      <c r="X28" t="s">
        <v>79</v>
      </c>
      <c r="Y28">
        <v>28.697500000000002</v>
      </c>
      <c r="Z28" t="s">
        <v>79</v>
      </c>
      <c r="AA28">
        <v>12.9608333333333</v>
      </c>
      <c r="AB28" t="s">
        <v>79</v>
      </c>
      <c r="AC28" t="s">
        <v>79</v>
      </c>
      <c r="AD28" t="s">
        <v>79</v>
      </c>
      <c r="AE28">
        <v>85.702933022673804</v>
      </c>
      <c r="AF28">
        <v>7.3416666666666597</v>
      </c>
      <c r="AG28">
        <v>92.8958333333333</v>
      </c>
      <c r="AH28">
        <v>61.272320353994999</v>
      </c>
      <c r="AI28">
        <v>86.088916666666606</v>
      </c>
      <c r="AJ28">
        <v>77.572999999999993</v>
      </c>
      <c r="AK28">
        <v>47.975749999999998</v>
      </c>
      <c r="AL28">
        <v>63.985250000000001</v>
      </c>
      <c r="AM28">
        <v>151.61149999999901</v>
      </c>
      <c r="AN28">
        <v>69.892366128503397</v>
      </c>
      <c r="AO28">
        <v>7.8058333333333296</v>
      </c>
      <c r="AP28">
        <v>6.6733333333333302</v>
      </c>
      <c r="AQ28">
        <v>8.2899999999999903</v>
      </c>
      <c r="AR28">
        <v>1309</v>
      </c>
      <c r="AS28">
        <v>915.9</v>
      </c>
      <c r="AT28">
        <v>791.97500000000002</v>
      </c>
      <c r="AU28">
        <v>328</v>
      </c>
      <c r="AV28">
        <v>21.25</v>
      </c>
      <c r="AW28">
        <v>91.625</v>
      </c>
      <c r="AX28">
        <v>22.85</v>
      </c>
      <c r="AY28">
        <v>159.17500000000001</v>
      </c>
      <c r="AZ28">
        <v>33.1</v>
      </c>
      <c r="BA28">
        <v>122.575</v>
      </c>
      <c r="BB28">
        <v>107.65</v>
      </c>
      <c r="BC28">
        <v>976.8</v>
      </c>
      <c r="BD28">
        <v>259.98475000000002</v>
      </c>
      <c r="BE28">
        <v>194.61675</v>
      </c>
      <c r="BF28">
        <v>64.857249999999993</v>
      </c>
      <c r="BG28">
        <v>0.51049999999999895</v>
      </c>
      <c r="BH28">
        <v>362.37099999999998</v>
      </c>
      <c r="BI28">
        <v>166.45025000000001</v>
      </c>
      <c r="BJ28">
        <v>195.92099999999999</v>
      </c>
      <c r="BK28">
        <v>7.7750000000000004</v>
      </c>
      <c r="BL28">
        <v>135.35</v>
      </c>
      <c r="BM28">
        <v>127.575</v>
      </c>
      <c r="BN28">
        <v>11.025</v>
      </c>
      <c r="BO28">
        <v>3560.45</v>
      </c>
      <c r="BP28">
        <v>649.73900000000003</v>
      </c>
      <c r="BQ28">
        <v>403.77550000000002</v>
      </c>
      <c r="BR28">
        <v>285.50349999999997</v>
      </c>
      <c r="BS28">
        <v>2.1964999999999999</v>
      </c>
      <c r="BT28">
        <v>1574.5864999999999</v>
      </c>
      <c r="BU28">
        <v>611.24275</v>
      </c>
      <c r="BV28">
        <v>967.39700000000005</v>
      </c>
      <c r="BW28">
        <v>-32.475000000000001</v>
      </c>
      <c r="BX28">
        <v>280.32499999999999</v>
      </c>
      <c r="BY28">
        <v>312.8</v>
      </c>
    </row>
    <row r="29" spans="1:77">
      <c r="A29">
        <v>1976</v>
      </c>
      <c r="B29">
        <v>1786.1</v>
      </c>
      <c r="C29">
        <v>1801.45</v>
      </c>
      <c r="D29">
        <v>1837.0078446095899</v>
      </c>
      <c r="E29">
        <v>5820.15</v>
      </c>
      <c r="F29">
        <v>5878.5249999999996</v>
      </c>
      <c r="G29">
        <v>5986.7190976158599</v>
      </c>
      <c r="H29">
        <v>3866.8249999999998</v>
      </c>
      <c r="I29">
        <v>95.513200537955299</v>
      </c>
      <c r="J29">
        <v>62.678905865459797</v>
      </c>
      <c r="K29">
        <v>61.746350484533501</v>
      </c>
      <c r="L29">
        <v>6.2004583629074004</v>
      </c>
      <c r="M29">
        <v>-2.78922701460329</v>
      </c>
      <c r="N29">
        <v>4025.5288963737398</v>
      </c>
      <c r="O29">
        <v>67.617252304086904</v>
      </c>
      <c r="P29">
        <v>29.878309492000302</v>
      </c>
      <c r="Q29">
        <v>64.820793924641293</v>
      </c>
      <c r="R29">
        <v>31.0595622704598</v>
      </c>
      <c r="S29">
        <v>0.32900000000000001</v>
      </c>
      <c r="T29">
        <v>29.2255</v>
      </c>
      <c r="U29">
        <v>29.834499999999998</v>
      </c>
      <c r="V29">
        <v>55.4583333333333</v>
      </c>
      <c r="W29">
        <v>55.641666666666602</v>
      </c>
      <c r="X29" t="s">
        <v>79</v>
      </c>
      <c r="Y29">
        <v>30.689</v>
      </c>
      <c r="Z29" t="s">
        <v>79</v>
      </c>
      <c r="AA29">
        <v>13.9291666666666</v>
      </c>
      <c r="AB29" t="s">
        <v>79</v>
      </c>
      <c r="AC29" t="s">
        <v>79</v>
      </c>
      <c r="AD29">
        <v>38.008755354401004</v>
      </c>
      <c r="AE29">
        <v>88.930723061867198</v>
      </c>
      <c r="AF29">
        <v>8.0166666666666604</v>
      </c>
      <c r="AG29">
        <v>94.828000000000003</v>
      </c>
      <c r="AH29">
        <v>61.301059536947697</v>
      </c>
      <c r="AI29">
        <v>87.227333333333306</v>
      </c>
      <c r="AJ29">
        <v>78.228333333333296</v>
      </c>
      <c r="AK29">
        <v>49.954500000000003</v>
      </c>
      <c r="AL29">
        <v>64.184749999999994</v>
      </c>
      <c r="AM29">
        <v>154.691</v>
      </c>
      <c r="AN29">
        <v>71.512455212278894</v>
      </c>
      <c r="AO29">
        <v>7.9716666666666596</v>
      </c>
      <c r="AP29">
        <v>5.5075000000000003</v>
      </c>
      <c r="AQ29">
        <v>5.3991666666666598</v>
      </c>
      <c r="AR29">
        <v>1436.625</v>
      </c>
      <c r="AS29">
        <v>997.4</v>
      </c>
      <c r="AT29">
        <v>856.92499999999995</v>
      </c>
      <c r="AU29">
        <v>355.875</v>
      </c>
      <c r="AV29">
        <v>21.125</v>
      </c>
      <c r="AW29">
        <v>104.075</v>
      </c>
      <c r="AX29">
        <v>21.55</v>
      </c>
      <c r="AY29">
        <v>174.05</v>
      </c>
      <c r="AZ29">
        <v>35.075000000000003</v>
      </c>
      <c r="BA29">
        <v>164.27500000000001</v>
      </c>
      <c r="BB29">
        <v>148.27500000000001</v>
      </c>
      <c r="BC29">
        <v>1090.7</v>
      </c>
      <c r="BD29">
        <v>292.09224999999998</v>
      </c>
      <c r="BE29">
        <v>206.3005</v>
      </c>
      <c r="BF29">
        <v>76.766249999999999</v>
      </c>
      <c r="BG29">
        <v>9.0252499999999998</v>
      </c>
      <c r="BH29">
        <v>395.81025</v>
      </c>
      <c r="BI29">
        <v>180.24825000000001</v>
      </c>
      <c r="BJ29">
        <v>215.56174999999999</v>
      </c>
      <c r="BK29">
        <v>7.5</v>
      </c>
      <c r="BL29">
        <v>141.69999999999999</v>
      </c>
      <c r="BM29">
        <v>134.19999999999999</v>
      </c>
      <c r="BN29">
        <v>15.55</v>
      </c>
      <c r="BO29">
        <v>3732.3</v>
      </c>
      <c r="BP29">
        <v>676.08849999999995</v>
      </c>
      <c r="BQ29">
        <v>395.11574999999999</v>
      </c>
      <c r="BR29">
        <v>316.38175000000001</v>
      </c>
      <c r="BS29">
        <v>23.988</v>
      </c>
      <c r="BT29">
        <v>1611.67425</v>
      </c>
      <c r="BU29">
        <v>618.49199999999996</v>
      </c>
      <c r="BV29">
        <v>999.90125</v>
      </c>
      <c r="BW29">
        <v>-42.174999999999997</v>
      </c>
      <c r="BX29">
        <v>283.47500000000002</v>
      </c>
      <c r="BY29">
        <v>325.64999999999998</v>
      </c>
    </row>
    <row r="30" spans="1:77">
      <c r="A30">
        <v>1977</v>
      </c>
      <c r="B30">
        <v>2024.325</v>
      </c>
      <c r="C30">
        <v>2044.425</v>
      </c>
      <c r="D30">
        <v>2047.5019080093</v>
      </c>
      <c r="E30">
        <v>6152.7749999999996</v>
      </c>
      <c r="F30">
        <v>6221.6750000000002</v>
      </c>
      <c r="G30">
        <v>6224.1376858030499</v>
      </c>
      <c r="H30">
        <v>4153</v>
      </c>
      <c r="I30">
        <v>98.526146886526405</v>
      </c>
      <c r="J30">
        <v>63.1714993485772</v>
      </c>
      <c r="K30">
        <v>62.248660319268701</v>
      </c>
      <c r="L30">
        <v>6.2295888908538801</v>
      </c>
      <c r="M30">
        <v>-1.1550710698790501</v>
      </c>
      <c r="N30">
        <v>4207.6189956304197</v>
      </c>
      <c r="O30">
        <v>69.511713084577806</v>
      </c>
      <c r="P30">
        <v>31.0145616352088</v>
      </c>
      <c r="Q30">
        <v>65.741287749084094</v>
      </c>
      <c r="R30">
        <v>31.5795882699129</v>
      </c>
      <c r="S30">
        <v>0.32900000000000001</v>
      </c>
      <c r="T30">
        <v>31.41825</v>
      </c>
      <c r="U30">
        <v>32.185499999999998</v>
      </c>
      <c r="V30">
        <v>59.658333333333303</v>
      </c>
      <c r="W30">
        <v>60.125</v>
      </c>
      <c r="X30" t="s">
        <v>79</v>
      </c>
      <c r="Y30">
        <v>32.910249999999998</v>
      </c>
      <c r="Z30" t="s">
        <v>79</v>
      </c>
      <c r="AA30">
        <v>14.2633333333333</v>
      </c>
      <c r="AB30" t="s">
        <v>79</v>
      </c>
      <c r="AC30" t="s">
        <v>79</v>
      </c>
      <c r="AD30">
        <v>42.737998857840097</v>
      </c>
      <c r="AE30">
        <v>91.766585867769606</v>
      </c>
      <c r="AF30">
        <v>7.3250000000000002</v>
      </c>
      <c r="AG30">
        <v>98.186166666666594</v>
      </c>
      <c r="AH30">
        <v>62.022891063408402</v>
      </c>
      <c r="AI30">
        <v>91</v>
      </c>
      <c r="AJ30">
        <v>81.617750000000001</v>
      </c>
      <c r="AK30">
        <v>51.44</v>
      </c>
      <c r="AL30">
        <v>66.944749999999999</v>
      </c>
      <c r="AM30">
        <v>158.303666666666</v>
      </c>
      <c r="AN30">
        <v>73.362926185180896</v>
      </c>
      <c r="AO30">
        <v>7.3174999999999999</v>
      </c>
      <c r="AP30">
        <v>4.91</v>
      </c>
      <c r="AQ30">
        <v>5.1274999999999897</v>
      </c>
      <c r="AR30">
        <v>1613.6</v>
      </c>
      <c r="AS30">
        <v>1132.625</v>
      </c>
      <c r="AT30">
        <v>967.07500000000005</v>
      </c>
      <c r="AU30">
        <v>398.92500000000001</v>
      </c>
      <c r="AV30">
        <v>14.55</v>
      </c>
      <c r="AW30">
        <v>124.875</v>
      </c>
      <c r="AX30">
        <v>16.850000000000001</v>
      </c>
      <c r="AY30">
        <v>199.17500000000001</v>
      </c>
      <c r="AZ30">
        <v>43.475000000000001</v>
      </c>
      <c r="BA30">
        <v>195.72499999999999</v>
      </c>
      <c r="BB30">
        <v>176.92500000000001</v>
      </c>
      <c r="BC30">
        <v>1240.875</v>
      </c>
      <c r="BD30">
        <v>375.45</v>
      </c>
      <c r="BE30">
        <v>247.63475</v>
      </c>
      <c r="BF30">
        <v>108.892</v>
      </c>
      <c r="BG30">
        <v>18.923249999999999</v>
      </c>
      <c r="BH30">
        <v>425.34899999999999</v>
      </c>
      <c r="BI30">
        <v>196.32075</v>
      </c>
      <c r="BJ30">
        <v>229.02825000000001</v>
      </c>
      <c r="BK30">
        <v>-17.350000000000001</v>
      </c>
      <c r="BL30">
        <v>158.92500000000001</v>
      </c>
      <c r="BM30">
        <v>176.25</v>
      </c>
      <c r="BN30">
        <v>-5.2249999999999996</v>
      </c>
      <c r="BO30">
        <v>3949.5</v>
      </c>
      <c r="BP30">
        <v>804.4085</v>
      </c>
      <c r="BQ30">
        <v>441.03500000000003</v>
      </c>
      <c r="BR30">
        <v>404.44600000000003</v>
      </c>
      <c r="BS30">
        <v>48.924500000000002</v>
      </c>
      <c r="BT30">
        <v>1616.4485</v>
      </c>
      <c r="BU30">
        <v>625.28399999999999</v>
      </c>
      <c r="BV30">
        <v>996.0915</v>
      </c>
      <c r="BW30">
        <v>-89.8</v>
      </c>
      <c r="BX30">
        <v>300.85000000000002</v>
      </c>
      <c r="BY30">
        <v>390.65</v>
      </c>
    </row>
    <row r="31" spans="1:77">
      <c r="A31">
        <v>1978</v>
      </c>
      <c r="B31">
        <v>2273.4499999999998</v>
      </c>
      <c r="C31">
        <v>2293.5500000000002</v>
      </c>
      <c r="D31">
        <v>2261.94001186779</v>
      </c>
      <c r="E31">
        <v>6467.7250000000004</v>
      </c>
      <c r="F31">
        <v>6533.1750000000002</v>
      </c>
      <c r="G31">
        <v>6436.4548957117604</v>
      </c>
      <c r="H31">
        <v>4404.3500000000004</v>
      </c>
      <c r="I31">
        <v>100.994126549881</v>
      </c>
      <c r="J31">
        <v>63.729765210190301</v>
      </c>
      <c r="K31">
        <v>62.654849230932598</v>
      </c>
      <c r="L31">
        <v>6.2391423580932601</v>
      </c>
      <c r="M31">
        <v>0.47443678336153899</v>
      </c>
      <c r="N31">
        <v>4370.5790406439601</v>
      </c>
      <c r="O31">
        <v>71.067739978613403</v>
      </c>
      <c r="P31">
        <v>32.211875312626098</v>
      </c>
      <c r="Q31">
        <v>66.487085459432706</v>
      </c>
      <c r="R31">
        <v>32.084310533902702</v>
      </c>
      <c r="S31">
        <v>0.32900000000000001</v>
      </c>
      <c r="T31">
        <v>33.529000000000003</v>
      </c>
      <c r="U31">
        <v>34.277749999999997</v>
      </c>
      <c r="V31">
        <v>63.858333333333299</v>
      </c>
      <c r="W31">
        <v>64.158333333333303</v>
      </c>
      <c r="X31" t="s">
        <v>79</v>
      </c>
      <c r="Y31">
        <v>35.1265</v>
      </c>
      <c r="Z31" t="s">
        <v>79</v>
      </c>
      <c r="AA31">
        <v>14.53</v>
      </c>
      <c r="AB31" t="s">
        <v>79</v>
      </c>
      <c r="AC31" t="s">
        <v>79</v>
      </c>
      <c r="AD31">
        <v>48.857919014592198</v>
      </c>
      <c r="AE31">
        <v>87.197535802698297</v>
      </c>
      <c r="AF31">
        <v>6.2583333333333302</v>
      </c>
      <c r="AG31">
        <v>101.43583333333299</v>
      </c>
      <c r="AH31">
        <v>62.9282736894978</v>
      </c>
      <c r="AI31">
        <v>95.106083333333302</v>
      </c>
      <c r="AJ31">
        <v>85.776166666666597</v>
      </c>
      <c r="AK31">
        <v>51.898499999999999</v>
      </c>
      <c r="AL31">
        <v>70.364750000000001</v>
      </c>
      <c r="AM31">
        <v>161.18983333333301</v>
      </c>
      <c r="AN31">
        <v>75.196618024504701</v>
      </c>
      <c r="AO31">
        <v>8.1041666666666607</v>
      </c>
      <c r="AP31">
        <v>6.5733333333333297</v>
      </c>
      <c r="AQ31">
        <v>7.1633333333333304</v>
      </c>
      <c r="AR31">
        <v>1811.575</v>
      </c>
      <c r="AS31">
        <v>1276.125</v>
      </c>
      <c r="AT31">
        <v>1086.5</v>
      </c>
      <c r="AU31">
        <v>455.75</v>
      </c>
      <c r="AV31">
        <v>20.55</v>
      </c>
      <c r="AW31">
        <v>141.82499999999999</v>
      </c>
      <c r="AX31">
        <v>15.925000000000001</v>
      </c>
      <c r="AY31">
        <v>228.42500000000001</v>
      </c>
      <c r="AZ31">
        <v>49.024999999999999</v>
      </c>
      <c r="BA31">
        <v>227.57499999999999</v>
      </c>
      <c r="BB31">
        <v>206.85</v>
      </c>
      <c r="BC31">
        <v>1383.125</v>
      </c>
      <c r="BD31">
        <v>455.01249999999999</v>
      </c>
      <c r="BE31">
        <v>298.2045</v>
      </c>
      <c r="BF31">
        <v>132.10849999999999</v>
      </c>
      <c r="BG31">
        <v>24.699249999999999</v>
      </c>
      <c r="BH31">
        <v>463.96375</v>
      </c>
      <c r="BI31">
        <v>213.54275000000001</v>
      </c>
      <c r="BJ31">
        <v>250.42075</v>
      </c>
      <c r="BK31">
        <v>-28.675000000000001</v>
      </c>
      <c r="BL31">
        <v>174.97499999999999</v>
      </c>
      <c r="BM31">
        <v>203.65</v>
      </c>
      <c r="BN31">
        <v>-17.05</v>
      </c>
      <c r="BO31">
        <v>4125.0249999999996</v>
      </c>
      <c r="BP31">
        <v>897.69299999999998</v>
      </c>
      <c r="BQ31">
        <v>497.41950000000003</v>
      </c>
      <c r="BR31">
        <v>436.85449999999997</v>
      </c>
      <c r="BS31">
        <v>53.902000000000001</v>
      </c>
      <c r="BT31">
        <v>1652.806</v>
      </c>
      <c r="BU31">
        <v>638.07375000000002</v>
      </c>
      <c r="BV31">
        <v>1020.2175</v>
      </c>
      <c r="BW31">
        <v>-102.925</v>
      </c>
      <c r="BX31">
        <v>317.52499999999998</v>
      </c>
      <c r="BY31">
        <v>420.45</v>
      </c>
    </row>
    <row r="32" spans="1:77">
      <c r="A32">
        <v>1979</v>
      </c>
      <c r="B32">
        <v>2565.5749999999998</v>
      </c>
      <c r="C32">
        <v>2594.5500000000002</v>
      </c>
      <c r="D32">
        <v>2530.6763577141201</v>
      </c>
      <c r="E32">
        <v>6759.3249999999998</v>
      </c>
      <c r="F32">
        <v>6843.85</v>
      </c>
      <c r="G32">
        <v>6666.39436632041</v>
      </c>
      <c r="H32">
        <v>4636.8500000000004</v>
      </c>
      <c r="I32">
        <v>103.51258965541901</v>
      </c>
      <c r="J32">
        <v>64.400534358395305</v>
      </c>
      <c r="K32">
        <v>63.061747002878498</v>
      </c>
      <c r="L32">
        <v>6.2337886341552702</v>
      </c>
      <c r="M32">
        <v>1.40014155884568</v>
      </c>
      <c r="N32">
        <v>4547.54290084276</v>
      </c>
      <c r="O32">
        <v>72.680959187113999</v>
      </c>
      <c r="P32">
        <v>33.647045075264799</v>
      </c>
      <c r="Q32">
        <v>67.195874584854295</v>
      </c>
      <c r="R32">
        <v>32.642464231954001</v>
      </c>
      <c r="S32">
        <v>0.32900000000000001</v>
      </c>
      <c r="T32">
        <v>36.312750000000001</v>
      </c>
      <c r="U32">
        <v>36.713250000000002</v>
      </c>
      <c r="V32">
        <v>70.45</v>
      </c>
      <c r="W32">
        <v>70.05</v>
      </c>
      <c r="X32" t="s">
        <v>79</v>
      </c>
      <c r="Y32">
        <v>37.96425</v>
      </c>
      <c r="Z32" t="s">
        <v>79</v>
      </c>
      <c r="AA32">
        <v>18.486666666666601</v>
      </c>
      <c r="AB32" t="s">
        <v>79</v>
      </c>
      <c r="AC32" t="s">
        <v>79</v>
      </c>
      <c r="AD32">
        <v>55.312196039811298</v>
      </c>
      <c r="AE32">
        <v>83.845089462547406</v>
      </c>
      <c r="AF32">
        <v>5.8333333333333304</v>
      </c>
      <c r="AG32">
        <v>104.350666666666</v>
      </c>
      <c r="AH32">
        <v>63.586846494936097</v>
      </c>
      <c r="AI32">
        <v>98.265916666666598</v>
      </c>
      <c r="AJ32">
        <v>89.376499999999993</v>
      </c>
      <c r="AK32">
        <v>52.351750000000003</v>
      </c>
      <c r="AL32">
        <v>73.453500000000005</v>
      </c>
      <c r="AM32">
        <v>164.10683333333299</v>
      </c>
      <c r="AN32">
        <v>76.771090563849995</v>
      </c>
      <c r="AO32">
        <v>9.0358333333333292</v>
      </c>
      <c r="AP32">
        <v>9.2508333333333308</v>
      </c>
      <c r="AQ32">
        <v>10.195833333333301</v>
      </c>
      <c r="AR32">
        <v>2026.925</v>
      </c>
      <c r="AS32">
        <v>1438.5250000000001</v>
      </c>
      <c r="AT32">
        <v>1221.7</v>
      </c>
      <c r="AU32">
        <v>508.375</v>
      </c>
      <c r="AV32">
        <v>21.85</v>
      </c>
      <c r="AW32">
        <v>155.875</v>
      </c>
      <c r="AX32">
        <v>16.45</v>
      </c>
      <c r="AY32">
        <v>258.25</v>
      </c>
      <c r="AZ32">
        <v>55.95</v>
      </c>
      <c r="BA32">
        <v>252.57499999999999</v>
      </c>
      <c r="BB32">
        <v>220.97499999999999</v>
      </c>
      <c r="BC32">
        <v>1542</v>
      </c>
      <c r="BD32">
        <v>531.61950000000002</v>
      </c>
      <c r="BE32">
        <v>361.3485</v>
      </c>
      <c r="BF32">
        <v>147.30375000000001</v>
      </c>
      <c r="BG32">
        <v>22.967749999999999</v>
      </c>
      <c r="BH32">
        <v>511.91825</v>
      </c>
      <c r="BI32">
        <v>235.19300000000001</v>
      </c>
      <c r="BJ32">
        <v>276.72500000000002</v>
      </c>
      <c r="BK32">
        <v>-19.95</v>
      </c>
      <c r="BL32">
        <v>218.07499999999999</v>
      </c>
      <c r="BM32">
        <v>238</v>
      </c>
      <c r="BN32">
        <v>-0.85</v>
      </c>
      <c r="BO32">
        <v>4246.6499999999996</v>
      </c>
      <c r="BP32">
        <v>968.81574999999998</v>
      </c>
      <c r="BQ32">
        <v>560.33974999999998</v>
      </c>
      <c r="BR32">
        <v>437.63675000000001</v>
      </c>
      <c r="BS32">
        <v>49.166249999999998</v>
      </c>
      <c r="BT32">
        <v>1696.902</v>
      </c>
      <c r="BU32">
        <v>655.87649999999996</v>
      </c>
      <c r="BV32">
        <v>1046.41075</v>
      </c>
      <c r="BW32">
        <v>-81.474999999999994</v>
      </c>
      <c r="BX32">
        <v>355.05</v>
      </c>
      <c r="BY32">
        <v>436.52499999999998</v>
      </c>
    </row>
    <row r="33" spans="1:77">
      <c r="A33">
        <v>1980</v>
      </c>
      <c r="B33">
        <v>2791.9</v>
      </c>
      <c r="C33">
        <v>2828.0749999999998</v>
      </c>
      <c r="D33">
        <v>2836.2494516268498</v>
      </c>
      <c r="E33">
        <v>6764.1750000000002</v>
      </c>
      <c r="F33">
        <v>6860.65</v>
      </c>
      <c r="G33">
        <v>6868.9729923775803</v>
      </c>
      <c r="H33">
        <v>4611</v>
      </c>
      <c r="I33">
        <v>106.043522197568</v>
      </c>
      <c r="J33">
        <v>64.774869257051193</v>
      </c>
      <c r="K33">
        <v>63.468061265081602</v>
      </c>
      <c r="L33">
        <v>6.2136893775253199</v>
      </c>
      <c r="M33">
        <v>-1.51549532976756</v>
      </c>
      <c r="N33">
        <v>4695.0705558869804</v>
      </c>
      <c r="O33">
        <v>74.3829500813805</v>
      </c>
      <c r="P33">
        <v>35.0911835833558</v>
      </c>
      <c r="Q33">
        <v>67.346931982537399</v>
      </c>
      <c r="R33">
        <v>32.931115203116597</v>
      </c>
      <c r="S33">
        <v>0.32900000000000001</v>
      </c>
      <c r="T33">
        <v>40.153750000000002</v>
      </c>
      <c r="U33">
        <v>39.907499999999999</v>
      </c>
      <c r="V33">
        <v>80</v>
      </c>
      <c r="W33">
        <v>78.508333333333297</v>
      </c>
      <c r="X33" t="s">
        <v>79</v>
      </c>
      <c r="Y33">
        <v>41.275750000000002</v>
      </c>
      <c r="Z33" t="s">
        <v>79</v>
      </c>
      <c r="AA33">
        <v>31.942499999999999</v>
      </c>
      <c r="AB33" t="s">
        <v>79</v>
      </c>
      <c r="AC33" t="s">
        <v>79</v>
      </c>
      <c r="AD33">
        <v>60.701566012401798</v>
      </c>
      <c r="AE33">
        <v>84.139439711956001</v>
      </c>
      <c r="AF33">
        <v>6.8166666666666602</v>
      </c>
      <c r="AG33">
        <v>106.59441666666601</v>
      </c>
      <c r="AH33">
        <v>63.796369794473399</v>
      </c>
      <c r="AI33">
        <v>99.337916666666601</v>
      </c>
      <c r="AJ33">
        <v>90.493750000000006</v>
      </c>
      <c r="AK33">
        <v>52.033000000000001</v>
      </c>
      <c r="AL33">
        <v>73.487250000000003</v>
      </c>
      <c r="AM33">
        <v>167.085833333333</v>
      </c>
      <c r="AN33">
        <v>78.399707201364805</v>
      </c>
      <c r="AO33">
        <v>10.9658333333333</v>
      </c>
      <c r="AP33">
        <v>10.9916666666666</v>
      </c>
      <c r="AQ33">
        <v>12.7866666666666</v>
      </c>
      <c r="AR33">
        <v>2254.6999999999998</v>
      </c>
      <c r="AS33">
        <v>1584.075</v>
      </c>
      <c r="AT33">
        <v>1341.4749999999999</v>
      </c>
      <c r="AU33">
        <v>566.02499999999998</v>
      </c>
      <c r="AV33">
        <v>12.225</v>
      </c>
      <c r="AW33">
        <v>157.55000000000001</v>
      </c>
      <c r="AX33">
        <v>17.225000000000001</v>
      </c>
      <c r="AY33">
        <v>316.5</v>
      </c>
      <c r="AZ33">
        <v>62.524999999999999</v>
      </c>
      <c r="BA33">
        <v>225.77500000000001</v>
      </c>
      <c r="BB33">
        <v>188.05</v>
      </c>
      <c r="BC33">
        <v>1706.45</v>
      </c>
      <c r="BD33">
        <v>529.20050000000003</v>
      </c>
      <c r="BE33">
        <v>399.05525</v>
      </c>
      <c r="BF33">
        <v>132.05875</v>
      </c>
      <c r="BG33">
        <v>-1.9132499999999899</v>
      </c>
      <c r="BH33">
        <v>574.31799999999998</v>
      </c>
      <c r="BI33">
        <v>265.75150000000002</v>
      </c>
      <c r="BJ33">
        <v>308.56650000000002</v>
      </c>
      <c r="BK33">
        <v>-18.074999999999999</v>
      </c>
      <c r="BL33">
        <v>271.07499999999999</v>
      </c>
      <c r="BM33">
        <v>289.14999999999998</v>
      </c>
      <c r="BN33">
        <v>6.1749999999999998</v>
      </c>
      <c r="BO33">
        <v>4250.95</v>
      </c>
      <c r="BP33">
        <v>880.94949999999994</v>
      </c>
      <c r="BQ33">
        <v>569.31724999999994</v>
      </c>
      <c r="BR33">
        <v>353.613</v>
      </c>
      <c r="BS33">
        <v>-3.9089999999999998</v>
      </c>
      <c r="BT33">
        <v>1730.51325</v>
      </c>
      <c r="BU33">
        <v>678.74649999999997</v>
      </c>
      <c r="BV33">
        <v>1053.8642500000001</v>
      </c>
      <c r="BW33">
        <v>-18.925000000000001</v>
      </c>
      <c r="BX33">
        <v>399.67500000000001</v>
      </c>
      <c r="BY33">
        <v>418.6</v>
      </c>
    </row>
    <row r="34" spans="1:77">
      <c r="A34">
        <v>1981</v>
      </c>
      <c r="B34">
        <v>3133.2249999999999</v>
      </c>
      <c r="C34">
        <v>3163.875</v>
      </c>
      <c r="D34">
        <v>3186.7997441115799</v>
      </c>
      <c r="E34">
        <v>6913</v>
      </c>
      <c r="F34">
        <v>6989.4250000000002</v>
      </c>
      <c r="G34">
        <v>7031.2560422303404</v>
      </c>
      <c r="H34">
        <v>4708.75</v>
      </c>
      <c r="I34">
        <v>108.305298911997</v>
      </c>
      <c r="J34">
        <v>64.920147140887295</v>
      </c>
      <c r="K34">
        <v>63.873037789853498</v>
      </c>
      <c r="L34">
        <v>6.1825706212158202</v>
      </c>
      <c r="M34">
        <v>-1.6818499972912899</v>
      </c>
      <c r="N34">
        <v>4805.38436475454</v>
      </c>
      <c r="O34">
        <v>75.986396014301604</v>
      </c>
      <c r="P34">
        <v>36.481194950703099</v>
      </c>
      <c r="Q34">
        <v>67.076015131554598</v>
      </c>
      <c r="R34">
        <v>32.993442956633899</v>
      </c>
      <c r="S34">
        <v>0.32900000000000001</v>
      </c>
      <c r="T34">
        <v>44.054000000000002</v>
      </c>
      <c r="U34">
        <v>43.578249999999997</v>
      </c>
      <c r="V34">
        <v>88.883333333333297</v>
      </c>
      <c r="W34">
        <v>87.1</v>
      </c>
      <c r="X34" t="s">
        <v>79</v>
      </c>
      <c r="Y34">
        <v>45.322749999999999</v>
      </c>
      <c r="Z34">
        <v>40.875</v>
      </c>
      <c r="AA34">
        <v>36.885833333333302</v>
      </c>
      <c r="AB34" t="s">
        <v>79</v>
      </c>
      <c r="AC34" t="s">
        <v>79</v>
      </c>
      <c r="AD34">
        <v>63.295693085811799</v>
      </c>
      <c r="AE34">
        <v>89.574241493471305</v>
      </c>
      <c r="AF34">
        <v>7.4083333333333297</v>
      </c>
      <c r="AG34">
        <v>108.27200000000001</v>
      </c>
      <c r="AH34">
        <v>63.856268139150103</v>
      </c>
      <c r="AI34">
        <v>100.255083333333</v>
      </c>
      <c r="AJ34">
        <v>91.186666666666596</v>
      </c>
      <c r="AK34">
        <v>52.887749999999997</v>
      </c>
      <c r="AL34">
        <v>73.834000000000003</v>
      </c>
      <c r="AM34">
        <v>169.55566666666601</v>
      </c>
      <c r="AN34">
        <v>79.731176268215407</v>
      </c>
      <c r="AO34">
        <v>13.494999999999999</v>
      </c>
      <c r="AP34">
        <v>14.490833333333301</v>
      </c>
      <c r="AQ34">
        <v>16.945</v>
      </c>
      <c r="AR34">
        <v>2543.125</v>
      </c>
      <c r="AS34">
        <v>1754.2750000000001</v>
      </c>
      <c r="AT34">
        <v>1480.925</v>
      </c>
      <c r="AU34">
        <v>666.32500000000005</v>
      </c>
      <c r="AV34">
        <v>19.45</v>
      </c>
      <c r="AW34">
        <v>163.5</v>
      </c>
      <c r="AX34">
        <v>23.4</v>
      </c>
      <c r="AY34">
        <v>389.375</v>
      </c>
      <c r="AZ34">
        <v>70.599999999999994</v>
      </c>
      <c r="BA34">
        <v>244.52500000000001</v>
      </c>
      <c r="BB34">
        <v>215.77500000000001</v>
      </c>
      <c r="BC34">
        <v>1898.3</v>
      </c>
      <c r="BD34">
        <v>608.24824999999998</v>
      </c>
      <c r="BE34">
        <v>452.68824999999998</v>
      </c>
      <c r="BF34">
        <v>134.23224999999999</v>
      </c>
      <c r="BG34">
        <v>21.327500000000001</v>
      </c>
      <c r="BH34">
        <v>637.17250000000001</v>
      </c>
      <c r="BI34">
        <v>303.09775000000002</v>
      </c>
      <c r="BJ34">
        <v>334.07499999999999</v>
      </c>
      <c r="BK34">
        <v>-10.525</v>
      </c>
      <c r="BL34">
        <v>302.2</v>
      </c>
      <c r="BM34">
        <v>312.7</v>
      </c>
      <c r="BN34">
        <v>3.9249999999999998</v>
      </c>
      <c r="BO34">
        <v>4308.8</v>
      </c>
      <c r="BP34">
        <v>925.37424999999996</v>
      </c>
      <c r="BQ34">
        <v>589.95675000000006</v>
      </c>
      <c r="BR34">
        <v>329.24400000000003</v>
      </c>
      <c r="BS34">
        <v>36.530250000000002</v>
      </c>
      <c r="BT34">
        <v>1737.7629999999999</v>
      </c>
      <c r="BU34">
        <v>705.70624999999995</v>
      </c>
      <c r="BV34">
        <v>1026.136</v>
      </c>
      <c r="BW34">
        <v>-5.2</v>
      </c>
      <c r="BX34">
        <v>407.625</v>
      </c>
      <c r="BY34">
        <v>412.82499999999999</v>
      </c>
    </row>
    <row r="35" spans="1:77">
      <c r="A35">
        <v>1982</v>
      </c>
      <c r="B35">
        <v>3313.35</v>
      </c>
      <c r="C35">
        <v>3350.7249999999999</v>
      </c>
      <c r="D35">
        <v>3505.1138343259099</v>
      </c>
      <c r="E35">
        <v>6835.0249999999996</v>
      </c>
      <c r="F35">
        <v>6920.6750000000002</v>
      </c>
      <c r="G35">
        <v>7229.2210056222702</v>
      </c>
      <c r="H35">
        <v>4594.7250000000004</v>
      </c>
      <c r="I35">
        <v>110.38681387142</v>
      </c>
      <c r="J35">
        <v>65.488849943307002</v>
      </c>
      <c r="K35">
        <v>64.275247644895799</v>
      </c>
      <c r="L35">
        <v>6.1458761336135801</v>
      </c>
      <c r="M35">
        <v>-5.4429426136755596</v>
      </c>
      <c r="N35">
        <v>4948.5994088244597</v>
      </c>
      <c r="O35">
        <v>77.500171542509605</v>
      </c>
      <c r="P35">
        <v>37.787484716578398</v>
      </c>
      <c r="Q35">
        <v>67.3479180224424</v>
      </c>
      <c r="R35">
        <v>33.312736692927103</v>
      </c>
      <c r="S35">
        <v>0.32900000000000001</v>
      </c>
      <c r="T35">
        <v>46.788499999999999</v>
      </c>
      <c r="U35">
        <v>46.628</v>
      </c>
      <c r="V35">
        <v>95.491666666666603</v>
      </c>
      <c r="W35">
        <v>94.65</v>
      </c>
      <c r="X35" t="s">
        <v>79</v>
      </c>
      <c r="Y35">
        <v>48.474249999999998</v>
      </c>
      <c r="Z35">
        <v>44.05</v>
      </c>
      <c r="AA35">
        <v>34.290833333333303</v>
      </c>
      <c r="AB35" t="s">
        <v>79</v>
      </c>
      <c r="AC35" t="s">
        <v>79</v>
      </c>
      <c r="AD35">
        <v>63.336010426306103</v>
      </c>
      <c r="AE35">
        <v>101.93614759684</v>
      </c>
      <c r="AF35">
        <v>9.1</v>
      </c>
      <c r="AG35">
        <v>109.76866666666599</v>
      </c>
      <c r="AH35">
        <v>63.908781567335303</v>
      </c>
      <c r="AI35">
        <v>99.768416666666596</v>
      </c>
      <c r="AJ35">
        <v>90.266416666666601</v>
      </c>
      <c r="AK35">
        <v>52.395249999999997</v>
      </c>
      <c r="AL35">
        <v>72.723249999999993</v>
      </c>
      <c r="AM35">
        <v>171.75725</v>
      </c>
      <c r="AN35">
        <v>80.762745858047197</v>
      </c>
      <c r="AO35">
        <v>13.8566666666666</v>
      </c>
      <c r="AP35">
        <v>11.574999999999999</v>
      </c>
      <c r="AQ35">
        <v>13.3333333333333</v>
      </c>
      <c r="AR35">
        <v>2751.3249999999998</v>
      </c>
      <c r="AS35">
        <v>1873.65</v>
      </c>
      <c r="AT35">
        <v>1574.05</v>
      </c>
      <c r="AU35">
        <v>740.3</v>
      </c>
      <c r="AV35">
        <v>14.025</v>
      </c>
      <c r="AW35">
        <v>155.27500000000001</v>
      </c>
      <c r="AX35">
        <v>23.425000000000001</v>
      </c>
      <c r="AY35">
        <v>470.45</v>
      </c>
      <c r="AZ35">
        <v>77.125</v>
      </c>
      <c r="BA35">
        <v>234.65</v>
      </c>
      <c r="BB35">
        <v>202.15</v>
      </c>
      <c r="BC35">
        <v>2028.4749999999999</v>
      </c>
      <c r="BD35">
        <v>604.572</v>
      </c>
      <c r="BE35">
        <v>493.15750000000003</v>
      </c>
      <c r="BF35">
        <v>110.17125</v>
      </c>
      <c r="BG35">
        <v>1.24324999999999</v>
      </c>
      <c r="BH35">
        <v>696.56700000000001</v>
      </c>
      <c r="BI35">
        <v>339.65724999999998</v>
      </c>
      <c r="BJ35">
        <v>356.90974999999997</v>
      </c>
      <c r="BK35">
        <v>-16.274999999999999</v>
      </c>
      <c r="BL35">
        <v>293.05</v>
      </c>
      <c r="BM35">
        <v>309.32499999999999</v>
      </c>
      <c r="BN35">
        <v>2.1749999999999901</v>
      </c>
      <c r="BO35">
        <v>4335.4750000000004</v>
      </c>
      <c r="BP35">
        <v>862.18325000000004</v>
      </c>
      <c r="BQ35">
        <v>599.82349999999997</v>
      </c>
      <c r="BR35">
        <v>255.11275000000001</v>
      </c>
      <c r="BS35">
        <v>0.76124999999999998</v>
      </c>
      <c r="BT35">
        <v>1768.21975</v>
      </c>
      <c r="BU35">
        <v>733.58600000000001</v>
      </c>
      <c r="BV35">
        <v>1023.61125</v>
      </c>
      <c r="BW35">
        <v>-28.375</v>
      </c>
      <c r="BX35">
        <v>389.52499999999998</v>
      </c>
      <c r="BY35">
        <v>417.9</v>
      </c>
    </row>
    <row r="36" spans="1:77">
      <c r="A36">
        <v>1983</v>
      </c>
      <c r="B36">
        <v>3536</v>
      </c>
      <c r="C36">
        <v>3571.7</v>
      </c>
      <c r="D36">
        <v>3770.5165076233002</v>
      </c>
      <c r="E36">
        <v>6987.875</v>
      </c>
      <c r="F36">
        <v>7066.7</v>
      </c>
      <c r="G36">
        <v>7452.1948074433903</v>
      </c>
      <c r="H36">
        <v>4730.4250000000002</v>
      </c>
      <c r="I36">
        <v>112.392697198088</v>
      </c>
      <c r="J36">
        <v>66.303724194723102</v>
      </c>
      <c r="K36">
        <v>64.671513242156607</v>
      </c>
      <c r="L36">
        <v>6.1082873514709402</v>
      </c>
      <c r="M36">
        <v>-6.2408256915234999</v>
      </c>
      <c r="N36">
        <v>5114.8944084367704</v>
      </c>
      <c r="O36">
        <v>78.966415617235697</v>
      </c>
      <c r="P36">
        <v>38.919869237940702</v>
      </c>
      <c r="Q36">
        <v>68.064338113503894</v>
      </c>
      <c r="R36">
        <v>33.792762039434898</v>
      </c>
      <c r="S36">
        <v>0.32900000000000001</v>
      </c>
      <c r="T36">
        <v>48.923999999999999</v>
      </c>
      <c r="U36">
        <v>49.186999999999998</v>
      </c>
      <c r="V36">
        <v>98.7916666666666</v>
      </c>
      <c r="W36">
        <v>98.575000000000003</v>
      </c>
      <c r="X36" t="s">
        <v>79</v>
      </c>
      <c r="Y36">
        <v>50.594000000000001</v>
      </c>
      <c r="Z36">
        <v>46.424999999999997</v>
      </c>
      <c r="AA36">
        <v>30.2766666666666</v>
      </c>
      <c r="AB36" t="s">
        <v>79</v>
      </c>
      <c r="AC36" t="s">
        <v>79</v>
      </c>
      <c r="AD36">
        <v>67.261014917553496</v>
      </c>
      <c r="AE36">
        <v>115.98864705206501</v>
      </c>
      <c r="AF36">
        <v>10.133333333333301</v>
      </c>
      <c r="AG36">
        <v>111.215083333333</v>
      </c>
      <c r="AH36">
        <v>64.012390076599601</v>
      </c>
      <c r="AI36">
        <v>99.954583333333304</v>
      </c>
      <c r="AJ36">
        <v>89.52525</v>
      </c>
      <c r="AK36">
        <v>54.003</v>
      </c>
      <c r="AL36">
        <v>72.627499999999998</v>
      </c>
      <c r="AM36">
        <v>173.73941666666599</v>
      </c>
      <c r="AN36">
        <v>81.456501147883102</v>
      </c>
      <c r="AO36">
        <v>10.85</v>
      </c>
      <c r="AP36">
        <v>8.3874999999999993</v>
      </c>
      <c r="AQ36">
        <v>9.0508333333333297</v>
      </c>
      <c r="AR36">
        <v>2922.375</v>
      </c>
      <c r="AS36">
        <v>1970.3</v>
      </c>
      <c r="AT36">
        <v>1643.2249999999999</v>
      </c>
      <c r="AU36">
        <v>790.25</v>
      </c>
      <c r="AV36">
        <v>8.8000000000000007</v>
      </c>
      <c r="AW36">
        <v>173.52500000000001</v>
      </c>
      <c r="AX36">
        <v>25.125</v>
      </c>
      <c r="AY36">
        <v>501.2</v>
      </c>
      <c r="AZ36">
        <v>81.599999999999994</v>
      </c>
      <c r="BA36">
        <v>259.55</v>
      </c>
      <c r="BB36">
        <v>225.47499999999999</v>
      </c>
      <c r="BC36">
        <v>2224.875</v>
      </c>
      <c r="BD36">
        <v>595.20349999999996</v>
      </c>
      <c r="BE36">
        <v>471.36324999999999</v>
      </c>
      <c r="BF36">
        <v>145.52850000000001</v>
      </c>
      <c r="BG36">
        <v>-21.689</v>
      </c>
      <c r="BH36">
        <v>757.12</v>
      </c>
      <c r="BI36">
        <v>377.33224999999999</v>
      </c>
      <c r="BJ36">
        <v>379.78800000000001</v>
      </c>
      <c r="BK36">
        <v>-41.174999999999997</v>
      </c>
      <c r="BL36">
        <v>271.67500000000001</v>
      </c>
      <c r="BM36">
        <v>312.875</v>
      </c>
      <c r="BN36">
        <v>-25.175000000000001</v>
      </c>
      <c r="BO36">
        <v>4547.7</v>
      </c>
      <c r="BP36">
        <v>838.42574999999999</v>
      </c>
      <c r="BQ36">
        <v>567.86575000000005</v>
      </c>
      <c r="BR36">
        <v>327.50299999999999</v>
      </c>
      <c r="BS36">
        <v>-35.89575</v>
      </c>
      <c r="BT36">
        <v>1837.68325</v>
      </c>
      <c r="BU36">
        <v>783.10699999999997</v>
      </c>
      <c r="BV36">
        <v>1036.4929999999999</v>
      </c>
      <c r="BW36">
        <v>-78.424999999999997</v>
      </c>
      <c r="BX36">
        <v>362.4</v>
      </c>
      <c r="BY36">
        <v>440.82499999999999</v>
      </c>
    </row>
    <row r="37" spans="1:77">
      <c r="A37">
        <v>1984</v>
      </c>
      <c r="B37">
        <v>3949.1750000000002</v>
      </c>
      <c r="C37">
        <v>3987.05</v>
      </c>
      <c r="D37">
        <v>4044.4373541236</v>
      </c>
      <c r="E37">
        <v>7535.3249999999998</v>
      </c>
      <c r="F37">
        <v>7616.25</v>
      </c>
      <c r="G37">
        <v>7717.6436280001499</v>
      </c>
      <c r="H37">
        <v>5186.0249999999996</v>
      </c>
      <c r="I37">
        <v>114.75714622373199</v>
      </c>
      <c r="J37">
        <v>67.250241594609804</v>
      </c>
      <c r="K37">
        <v>65.241164181581993</v>
      </c>
      <c r="L37">
        <v>6.0715320000000004</v>
      </c>
      <c r="M37">
        <v>-2.3695259891665499</v>
      </c>
      <c r="N37">
        <v>5309.6964515188301</v>
      </c>
      <c r="O37">
        <v>80.686021965012699</v>
      </c>
      <c r="P37">
        <v>40.4109034275738</v>
      </c>
      <c r="Q37">
        <v>68.854662879724998</v>
      </c>
      <c r="R37">
        <v>34.331880332053302</v>
      </c>
      <c r="S37">
        <v>0.32900000000000001</v>
      </c>
      <c r="T37">
        <v>50.807250000000003</v>
      </c>
      <c r="U37">
        <v>51.298250000000003</v>
      </c>
      <c r="V37">
        <v>102.883333333333</v>
      </c>
      <c r="W37">
        <v>103.44166666666599</v>
      </c>
      <c r="X37" t="s">
        <v>79</v>
      </c>
      <c r="Y37">
        <v>52.404000000000003</v>
      </c>
      <c r="Z37">
        <v>48.6</v>
      </c>
      <c r="AA37">
        <v>29.074999999999999</v>
      </c>
      <c r="AB37" t="s">
        <v>79</v>
      </c>
      <c r="AC37" t="s">
        <v>79</v>
      </c>
      <c r="AD37">
        <v>70.429665095418599</v>
      </c>
      <c r="AE37">
        <v>125.740629796962</v>
      </c>
      <c r="AF37">
        <v>7.8166666666666602</v>
      </c>
      <c r="AG37">
        <v>113.00775</v>
      </c>
      <c r="AH37">
        <v>64.267782349335505</v>
      </c>
      <c r="AI37">
        <v>104.163666666666</v>
      </c>
      <c r="AJ37">
        <v>93.534833333333296</v>
      </c>
      <c r="AK37">
        <v>55.623750000000001</v>
      </c>
      <c r="AL37">
        <v>77.312749999999994</v>
      </c>
      <c r="AM37">
        <v>175.837416666666</v>
      </c>
      <c r="AN37">
        <v>83.0962283336208</v>
      </c>
      <c r="AO37">
        <v>12.424166666666601</v>
      </c>
      <c r="AP37">
        <v>9.5216666666666594</v>
      </c>
      <c r="AQ37">
        <v>10.265833333333299</v>
      </c>
      <c r="AR37">
        <v>3216.95</v>
      </c>
      <c r="AS37">
        <v>2166.85</v>
      </c>
      <c r="AT37">
        <v>1805.175</v>
      </c>
      <c r="AU37">
        <v>904.92499999999995</v>
      </c>
      <c r="AV37">
        <v>16.25</v>
      </c>
      <c r="AW37">
        <v>204.07499999999999</v>
      </c>
      <c r="AX37">
        <v>23.2</v>
      </c>
      <c r="AY37">
        <v>572.35</v>
      </c>
      <c r="AZ37">
        <v>89.05</v>
      </c>
      <c r="BA37">
        <v>329.25</v>
      </c>
      <c r="BB37">
        <v>292.52499999999998</v>
      </c>
      <c r="BC37">
        <v>2445.0250000000001</v>
      </c>
      <c r="BD37">
        <v>791.77850000000001</v>
      </c>
      <c r="BE37">
        <v>545.26700000000005</v>
      </c>
      <c r="BF37">
        <v>187.11824999999999</v>
      </c>
      <c r="BG37">
        <v>59.393249999999902</v>
      </c>
      <c r="BH37">
        <v>805.99300000000005</v>
      </c>
      <c r="BI37">
        <v>399.71174999999999</v>
      </c>
      <c r="BJ37">
        <v>406.28100000000001</v>
      </c>
      <c r="BK37">
        <v>-93.625</v>
      </c>
      <c r="BL37">
        <v>296.875</v>
      </c>
      <c r="BM37">
        <v>390.52499999999998</v>
      </c>
      <c r="BN37">
        <v>-78.400000000000006</v>
      </c>
      <c r="BO37">
        <v>4812.3999999999996</v>
      </c>
      <c r="BP37">
        <v>1108.1222499999999</v>
      </c>
      <c r="BQ37">
        <v>657.93</v>
      </c>
      <c r="BR37">
        <v>410.14974999999998</v>
      </c>
      <c r="BS37">
        <v>91.975750000000005</v>
      </c>
      <c r="BT37">
        <v>1882.15725</v>
      </c>
      <c r="BU37">
        <v>799.18499999999995</v>
      </c>
      <c r="BV37">
        <v>1065.3487500000001</v>
      </c>
      <c r="BW37">
        <v>-166.625</v>
      </c>
      <c r="BX37">
        <v>388.7</v>
      </c>
      <c r="BY37">
        <v>555.32500000000005</v>
      </c>
    </row>
    <row r="38" spans="1:77">
      <c r="A38">
        <v>1985</v>
      </c>
      <c r="B38">
        <v>4265.125</v>
      </c>
      <c r="C38">
        <v>4292.3999999999996</v>
      </c>
      <c r="D38">
        <v>4328.5802294796104</v>
      </c>
      <c r="E38">
        <v>7875.1</v>
      </c>
      <c r="F38">
        <v>7934.65</v>
      </c>
      <c r="G38">
        <v>7992.4154162688801</v>
      </c>
      <c r="H38">
        <v>5431.0249999999996</v>
      </c>
      <c r="I38">
        <v>116.664845655498</v>
      </c>
      <c r="J38">
        <v>68.505849873600994</v>
      </c>
      <c r="K38">
        <v>65.610000995455493</v>
      </c>
      <c r="L38">
        <v>6.03388022541046</v>
      </c>
      <c r="M38">
        <v>-1.4701985435977001</v>
      </c>
      <c r="N38">
        <v>5513.0619425350296</v>
      </c>
      <c r="O38">
        <v>82.087302576801605</v>
      </c>
      <c r="P38">
        <v>42.250370092325198</v>
      </c>
      <c r="Q38">
        <v>69.654164452089006</v>
      </c>
      <c r="R38">
        <v>35.038380982652498</v>
      </c>
      <c r="S38">
        <v>0.32900000000000001</v>
      </c>
      <c r="T38">
        <v>52.575249999999997</v>
      </c>
      <c r="U38">
        <v>53.363250000000001</v>
      </c>
      <c r="V38">
        <v>106.675</v>
      </c>
      <c r="W38">
        <v>108.15</v>
      </c>
      <c r="X38" t="s">
        <v>79</v>
      </c>
      <c r="Y38">
        <v>54.154499999999999</v>
      </c>
      <c r="Z38">
        <v>50.7</v>
      </c>
      <c r="AA38">
        <v>27.4508333333333</v>
      </c>
      <c r="AB38" t="s">
        <v>79</v>
      </c>
      <c r="AC38" t="s">
        <v>79</v>
      </c>
      <c r="AD38">
        <v>72.884528371137606</v>
      </c>
      <c r="AE38">
        <v>139.50966444979699</v>
      </c>
      <c r="AF38">
        <v>7.2583333333333302</v>
      </c>
      <c r="AG38">
        <v>114.97875000000001</v>
      </c>
      <c r="AH38">
        <v>64.684155933856701</v>
      </c>
      <c r="AI38">
        <v>106.63424999999999</v>
      </c>
      <c r="AJ38">
        <v>96.898083333333304</v>
      </c>
      <c r="AK38">
        <v>56.478000000000002</v>
      </c>
      <c r="AL38">
        <v>79.742750000000001</v>
      </c>
      <c r="AM38">
        <v>177.75358333333301</v>
      </c>
      <c r="AN38">
        <v>84.609578870000007</v>
      </c>
      <c r="AO38">
        <v>11.119166666666599</v>
      </c>
      <c r="AP38">
        <v>7.8883333333333301</v>
      </c>
      <c r="AQ38">
        <v>8.3916666666666604</v>
      </c>
      <c r="AR38">
        <v>3471.4250000000002</v>
      </c>
      <c r="AS38">
        <v>2344.1</v>
      </c>
      <c r="AT38">
        <v>1948.4</v>
      </c>
      <c r="AU38">
        <v>982.4</v>
      </c>
      <c r="AV38">
        <v>21.25</v>
      </c>
      <c r="AW38">
        <v>215.42500000000001</v>
      </c>
      <c r="AX38">
        <v>27.15</v>
      </c>
      <c r="AY38">
        <v>622.85</v>
      </c>
      <c r="AZ38">
        <v>95.724999999999994</v>
      </c>
      <c r="BA38">
        <v>352.85</v>
      </c>
      <c r="BB38">
        <v>315.67500000000001</v>
      </c>
      <c r="BC38">
        <v>2658.4250000000002</v>
      </c>
      <c r="BD38">
        <v>822.70074999999997</v>
      </c>
      <c r="BE38">
        <v>600.96</v>
      </c>
      <c r="BF38">
        <v>196.20175</v>
      </c>
      <c r="BG38">
        <v>25.5395</v>
      </c>
      <c r="BH38">
        <v>891.56275000000005</v>
      </c>
      <c r="BI38">
        <v>444.43124999999998</v>
      </c>
      <c r="BJ38">
        <v>447.13175000000001</v>
      </c>
      <c r="BK38">
        <v>-107.6</v>
      </c>
      <c r="BL38">
        <v>304</v>
      </c>
      <c r="BM38">
        <v>411.625</v>
      </c>
      <c r="BN38">
        <v>-106.375</v>
      </c>
      <c r="BO38">
        <v>5056.1499999999996</v>
      </c>
      <c r="BP38">
        <v>1137.8534999999999</v>
      </c>
      <c r="BQ38">
        <v>718.68925000000002</v>
      </c>
      <c r="BR38">
        <v>417.90424999999999</v>
      </c>
      <c r="BS38">
        <v>37.648499999999999</v>
      </c>
      <c r="BT38">
        <v>2008.6347499999999</v>
      </c>
      <c r="BU38">
        <v>861.62424999999996</v>
      </c>
      <c r="BV38">
        <v>1125.4982500000001</v>
      </c>
      <c r="BW38">
        <v>-199.52500000000001</v>
      </c>
      <c r="BX38">
        <v>408.97500000000002</v>
      </c>
      <c r="BY38">
        <v>608.5</v>
      </c>
    </row>
    <row r="39" spans="1:77">
      <c r="A39">
        <v>1986</v>
      </c>
      <c r="B39">
        <v>4526.25</v>
      </c>
      <c r="C39">
        <v>4546.6000000000004</v>
      </c>
      <c r="D39">
        <v>4582.9031950991202</v>
      </c>
      <c r="E39">
        <v>8172.9250000000002</v>
      </c>
      <c r="F39">
        <v>8218.5750000000007</v>
      </c>
      <c r="G39">
        <v>8275.1794407900506</v>
      </c>
      <c r="H39">
        <v>5657.7</v>
      </c>
      <c r="I39">
        <v>118.63048793574001</v>
      </c>
      <c r="J39">
        <v>69.754370457480306</v>
      </c>
      <c r="K39">
        <v>65.8694560915431</v>
      </c>
      <c r="L39">
        <v>5.9915693880462602</v>
      </c>
      <c r="M39">
        <v>-1.23462509749792</v>
      </c>
      <c r="N39">
        <v>5720.7558767768396</v>
      </c>
      <c r="O39">
        <v>83.535398449248802</v>
      </c>
      <c r="P39">
        <v>43.972669032570302</v>
      </c>
      <c r="Q39">
        <v>70.462949386500995</v>
      </c>
      <c r="R39">
        <v>35.728205474602703</v>
      </c>
      <c r="S39">
        <v>0.32900000000000001</v>
      </c>
      <c r="T39">
        <v>53.950499999999998</v>
      </c>
      <c r="U39">
        <v>55.301499999999997</v>
      </c>
      <c r="V39">
        <v>109.325</v>
      </c>
      <c r="W39">
        <v>112.633333333333</v>
      </c>
      <c r="X39" t="s">
        <v>79</v>
      </c>
      <c r="Y39">
        <v>55.372750000000003</v>
      </c>
      <c r="Z39">
        <v>52.575000000000003</v>
      </c>
      <c r="AA39">
        <v>17.6316666666666</v>
      </c>
      <c r="AB39" t="s">
        <v>79</v>
      </c>
      <c r="AC39" t="s">
        <v>79</v>
      </c>
      <c r="AD39">
        <v>78.028788242618802</v>
      </c>
      <c r="AE39">
        <v>131.49092389250299</v>
      </c>
      <c r="AF39">
        <v>7.05</v>
      </c>
      <c r="AG39">
        <v>117.251666666666</v>
      </c>
      <c r="AH39">
        <v>65.1462050438099</v>
      </c>
      <c r="AI39">
        <v>108.983416666666</v>
      </c>
      <c r="AJ39">
        <v>99.026416666666606</v>
      </c>
      <c r="AK39">
        <v>58.177250000000001</v>
      </c>
      <c r="AL39">
        <v>80.648499999999999</v>
      </c>
      <c r="AM39">
        <v>179.98058333333299</v>
      </c>
      <c r="AN39">
        <v>85.957551990453894</v>
      </c>
      <c r="AO39">
        <v>8.3066666666666595</v>
      </c>
      <c r="AP39">
        <v>6.4316666666666604</v>
      </c>
      <c r="AQ39">
        <v>7.26416666666666</v>
      </c>
      <c r="AR39">
        <v>3684.75</v>
      </c>
      <c r="AS39">
        <v>2504.8000000000002</v>
      </c>
      <c r="AT39">
        <v>2073.4499999999998</v>
      </c>
      <c r="AU39">
        <v>1033.2249999999999</v>
      </c>
      <c r="AV39">
        <v>21.475000000000001</v>
      </c>
      <c r="AW39">
        <v>230.05</v>
      </c>
      <c r="AX39">
        <v>21.324999999999999</v>
      </c>
      <c r="AY39">
        <v>656.4</v>
      </c>
      <c r="AZ39">
        <v>103.97499999999999</v>
      </c>
      <c r="BA39">
        <v>333.15</v>
      </c>
      <c r="BB39">
        <v>292.89999999999998</v>
      </c>
      <c r="BC39">
        <v>2842.9250000000002</v>
      </c>
      <c r="BD39">
        <v>853.51774999999998</v>
      </c>
      <c r="BE39">
        <v>609.64300000000003</v>
      </c>
      <c r="BF39">
        <v>225.83475000000001</v>
      </c>
      <c r="BG39">
        <v>18.04</v>
      </c>
      <c r="BH39">
        <v>961.62575000000004</v>
      </c>
      <c r="BI39">
        <v>475.81625000000003</v>
      </c>
      <c r="BJ39">
        <v>485.80950000000001</v>
      </c>
      <c r="BK39">
        <v>-131.82499999999999</v>
      </c>
      <c r="BL39">
        <v>313.60000000000002</v>
      </c>
      <c r="BM39">
        <v>445.42500000000001</v>
      </c>
      <c r="BN39">
        <v>-138.9</v>
      </c>
      <c r="BO39">
        <v>5269.55</v>
      </c>
      <c r="BP39">
        <v>1157.1690000000001</v>
      </c>
      <c r="BQ39">
        <v>717.78875000000005</v>
      </c>
      <c r="BR39">
        <v>462.91374999999999</v>
      </c>
      <c r="BS39">
        <v>25.486750000000001</v>
      </c>
      <c r="BT39">
        <v>2124.89525</v>
      </c>
      <c r="BU39">
        <v>915.11900000000003</v>
      </c>
      <c r="BV39">
        <v>1185.9755</v>
      </c>
      <c r="BW39">
        <v>-226</v>
      </c>
      <c r="BX39">
        <v>431</v>
      </c>
      <c r="BY39">
        <v>657</v>
      </c>
    </row>
    <row r="40" spans="1:77">
      <c r="A40">
        <v>1987</v>
      </c>
      <c r="B40">
        <v>4767.6499999999996</v>
      </c>
      <c r="C40">
        <v>4783.1750000000002</v>
      </c>
      <c r="D40">
        <v>4839.4840062275798</v>
      </c>
      <c r="E40">
        <v>8423.3250000000007</v>
      </c>
      <c r="F40">
        <v>8457.7250000000004</v>
      </c>
      <c r="G40">
        <v>8550.3265464374399</v>
      </c>
      <c r="H40">
        <v>5838.05</v>
      </c>
      <c r="I40">
        <v>120.487361937496</v>
      </c>
      <c r="J40">
        <v>70.963114953303105</v>
      </c>
      <c r="K40">
        <v>66.107770564627103</v>
      </c>
      <c r="L40">
        <v>5.93991947174072</v>
      </c>
      <c r="M40">
        <v>-1.4864839054266601</v>
      </c>
      <c r="N40">
        <v>5919.7724668470701</v>
      </c>
      <c r="O40">
        <v>84.917314980046498</v>
      </c>
      <c r="P40">
        <v>45.508484608827402</v>
      </c>
      <c r="Q40">
        <v>71.281125476133695</v>
      </c>
      <c r="R40">
        <v>36.369599611040499</v>
      </c>
      <c r="S40">
        <v>0.32900000000000001</v>
      </c>
      <c r="T40">
        <v>55.34075</v>
      </c>
      <c r="U40">
        <v>57.046750000000003</v>
      </c>
      <c r="V40">
        <v>112.4</v>
      </c>
      <c r="W40">
        <v>116.97499999999999</v>
      </c>
      <c r="X40" t="s">
        <v>79</v>
      </c>
      <c r="Y40">
        <v>56.610750000000003</v>
      </c>
      <c r="Z40">
        <v>54.174999999999997</v>
      </c>
      <c r="AA40">
        <v>16.925000000000001</v>
      </c>
      <c r="AB40">
        <v>18.358333333333299</v>
      </c>
      <c r="AC40" t="s">
        <v>79</v>
      </c>
      <c r="AD40">
        <v>84.175530051268495</v>
      </c>
      <c r="AE40">
        <v>127.731763475802</v>
      </c>
      <c r="AF40">
        <v>6.4249999999999998</v>
      </c>
      <c r="AG40">
        <v>119.351416666666</v>
      </c>
      <c r="AH40">
        <v>65.495590579271294</v>
      </c>
      <c r="AI40">
        <v>111.680666666666</v>
      </c>
      <c r="AJ40">
        <v>101.345</v>
      </c>
      <c r="AK40">
        <v>58.637999999999998</v>
      </c>
      <c r="AL40">
        <v>82.564999999999998</v>
      </c>
      <c r="AM40">
        <v>182.22733333333301</v>
      </c>
      <c r="AN40">
        <v>87.158682538786096</v>
      </c>
      <c r="AO40">
        <v>7.9191666666666602</v>
      </c>
      <c r="AP40">
        <v>5.6475</v>
      </c>
      <c r="AQ40">
        <v>6.4950000000000001</v>
      </c>
      <c r="AR40">
        <v>3890.2</v>
      </c>
      <c r="AS40">
        <v>2671.2</v>
      </c>
      <c r="AT40">
        <v>2211.4749999999999</v>
      </c>
      <c r="AU40">
        <v>1072.4749999999999</v>
      </c>
      <c r="AV40">
        <v>27.925000000000001</v>
      </c>
      <c r="AW40">
        <v>249.95</v>
      </c>
      <c r="AX40">
        <v>14.875</v>
      </c>
      <c r="AY40">
        <v>669.95</v>
      </c>
      <c r="AZ40">
        <v>109.77500000000001</v>
      </c>
      <c r="BA40">
        <v>347.47500000000002</v>
      </c>
      <c r="BB40">
        <v>303.5</v>
      </c>
      <c r="BC40">
        <v>3026.75</v>
      </c>
      <c r="BD40">
        <v>866.07825000000003</v>
      </c>
      <c r="BE40">
        <v>610.23874999999998</v>
      </c>
      <c r="BF40">
        <v>247.65049999999999</v>
      </c>
      <c r="BG40">
        <v>8.1887500000000006</v>
      </c>
      <c r="BH40">
        <v>1016.62</v>
      </c>
      <c r="BI40">
        <v>496.81274999999999</v>
      </c>
      <c r="BJ40">
        <v>519.80674999999997</v>
      </c>
      <c r="BK40">
        <v>-141.82499999999999</v>
      </c>
      <c r="BL40">
        <v>349.7</v>
      </c>
      <c r="BM40">
        <v>491.47500000000002</v>
      </c>
      <c r="BN40">
        <v>-152.42500000000001</v>
      </c>
      <c r="BO40">
        <v>5469.1750000000002</v>
      </c>
      <c r="BP40">
        <v>1150.04675</v>
      </c>
      <c r="BQ40">
        <v>708.60474999999997</v>
      </c>
      <c r="BR40">
        <v>485.75975</v>
      </c>
      <c r="BS40">
        <v>15.21725</v>
      </c>
      <c r="BT40">
        <v>2195.3995</v>
      </c>
      <c r="BU40">
        <v>952.41949999999997</v>
      </c>
      <c r="BV40">
        <v>1216.635</v>
      </c>
      <c r="BW40">
        <v>-222.95</v>
      </c>
      <c r="BX40">
        <v>475.6</v>
      </c>
      <c r="BY40">
        <v>698.55</v>
      </c>
    </row>
    <row r="41" spans="1:77">
      <c r="A41">
        <v>1988</v>
      </c>
      <c r="B41">
        <v>5138.55</v>
      </c>
      <c r="C41">
        <v>5160.5</v>
      </c>
      <c r="D41">
        <v>5155.0264055284897</v>
      </c>
      <c r="E41">
        <v>8789.6749999999993</v>
      </c>
      <c r="F41">
        <v>8833.5750000000007</v>
      </c>
      <c r="G41">
        <v>8817.9765913756801</v>
      </c>
      <c r="H41">
        <v>6115.65</v>
      </c>
      <c r="I41">
        <v>122.173121907957</v>
      </c>
      <c r="J41">
        <v>72.174859474544505</v>
      </c>
      <c r="K41">
        <v>66.339930078271607</v>
      </c>
      <c r="L41">
        <v>5.8758817499999996</v>
      </c>
      <c r="M41">
        <v>-0.321953583971681</v>
      </c>
      <c r="N41">
        <v>6114.3720096971001</v>
      </c>
      <c r="O41">
        <v>86.192048189960801</v>
      </c>
      <c r="P41">
        <v>47.025448910630303</v>
      </c>
      <c r="Q41">
        <v>72.108801765793103</v>
      </c>
      <c r="R41">
        <v>37.009691590194898</v>
      </c>
      <c r="S41">
        <v>0.32900000000000001</v>
      </c>
      <c r="T41">
        <v>57.442999999999998</v>
      </c>
      <c r="U41">
        <v>59.333500000000001</v>
      </c>
      <c r="V41">
        <v>117.033333333333</v>
      </c>
      <c r="W41">
        <v>122.049999999999</v>
      </c>
      <c r="X41" t="s">
        <v>79</v>
      </c>
      <c r="Y41">
        <v>58.445</v>
      </c>
      <c r="Z41">
        <v>56.1</v>
      </c>
      <c r="AA41">
        <v>15.7916666666666</v>
      </c>
      <c r="AB41">
        <v>16.9575</v>
      </c>
      <c r="AC41" t="s">
        <v>79</v>
      </c>
      <c r="AD41">
        <v>89.416237840861896</v>
      </c>
      <c r="AE41">
        <v>123.901378538681</v>
      </c>
      <c r="AF41">
        <v>5.61666666666666</v>
      </c>
      <c r="AG41">
        <v>121.19674999999999</v>
      </c>
      <c r="AH41">
        <v>65.808222113819397</v>
      </c>
      <c r="AI41">
        <v>114.368916666666</v>
      </c>
      <c r="AJ41">
        <v>104.573666666666</v>
      </c>
      <c r="AK41">
        <v>59.623750000000001</v>
      </c>
      <c r="AL41">
        <v>85.0595</v>
      </c>
      <c r="AM41">
        <v>184.166</v>
      </c>
      <c r="AN41">
        <v>88.633098751578302</v>
      </c>
      <c r="AO41">
        <v>8.8874999999999993</v>
      </c>
      <c r="AP41">
        <v>6.20166666666666</v>
      </c>
      <c r="AQ41">
        <v>7.18</v>
      </c>
      <c r="AR41">
        <v>4201.5</v>
      </c>
      <c r="AS41">
        <v>2891.5250000000001</v>
      </c>
      <c r="AT41">
        <v>2395.5749999999998</v>
      </c>
      <c r="AU41">
        <v>1172.575</v>
      </c>
      <c r="AV41">
        <v>29.975000000000001</v>
      </c>
      <c r="AW41">
        <v>288.5</v>
      </c>
      <c r="AX41">
        <v>20.725000000000001</v>
      </c>
      <c r="AY41">
        <v>709</v>
      </c>
      <c r="AZ41">
        <v>124.375</v>
      </c>
      <c r="BA41">
        <v>401.7</v>
      </c>
      <c r="BB41">
        <v>346.2</v>
      </c>
      <c r="BC41">
        <v>3259.1</v>
      </c>
      <c r="BD41">
        <v>932.89049999999997</v>
      </c>
      <c r="BE41">
        <v>649.43700000000001</v>
      </c>
      <c r="BF41">
        <v>253.98625000000001</v>
      </c>
      <c r="BG41">
        <v>29.466750000000001</v>
      </c>
      <c r="BH41">
        <v>1065.3820000000001</v>
      </c>
      <c r="BI41">
        <v>508.45350000000002</v>
      </c>
      <c r="BJ41">
        <v>556.92875000000004</v>
      </c>
      <c r="BK41">
        <v>-118.825</v>
      </c>
      <c r="BL41">
        <v>425.97500000000002</v>
      </c>
      <c r="BM41">
        <v>544.77499999999998</v>
      </c>
      <c r="BN41">
        <v>-125.1</v>
      </c>
      <c r="BO41">
        <v>5673.6</v>
      </c>
      <c r="BP41">
        <v>1208.153</v>
      </c>
      <c r="BQ41">
        <v>738.89475000000004</v>
      </c>
      <c r="BR41">
        <v>480.70499999999998</v>
      </c>
      <c r="BS41">
        <v>44.09975</v>
      </c>
      <c r="BT41">
        <v>2231.29025</v>
      </c>
      <c r="BU41">
        <v>949.94200000000001</v>
      </c>
      <c r="BV41">
        <v>1258.405</v>
      </c>
      <c r="BW41">
        <v>-178.67500000000001</v>
      </c>
      <c r="BX41">
        <v>551.625</v>
      </c>
      <c r="BY41">
        <v>730.3</v>
      </c>
    </row>
    <row r="42" spans="1:77">
      <c r="A42">
        <v>1989</v>
      </c>
      <c r="B42">
        <v>5554.6750000000002</v>
      </c>
      <c r="C42">
        <v>5577.4</v>
      </c>
      <c r="D42">
        <v>5526.8777715608303</v>
      </c>
      <c r="E42">
        <v>9136.15</v>
      </c>
      <c r="F42">
        <v>9179.5249999999996</v>
      </c>
      <c r="G42">
        <v>9090.4673003406697</v>
      </c>
      <c r="H42">
        <v>6364.8249999999998</v>
      </c>
      <c r="I42">
        <v>123.86555716242</v>
      </c>
      <c r="J42">
        <v>73.388332630131998</v>
      </c>
      <c r="K42">
        <v>66.542241233253904</v>
      </c>
      <c r="L42">
        <v>5.8014104545288001</v>
      </c>
      <c r="M42">
        <v>0.50223578987464901</v>
      </c>
      <c r="N42">
        <v>6315.2972873389799</v>
      </c>
      <c r="O42">
        <v>87.483564421585598</v>
      </c>
      <c r="P42">
        <v>48.590126343088201</v>
      </c>
      <c r="Q42">
        <v>72.946088566452204</v>
      </c>
      <c r="R42">
        <v>37.661412049443697</v>
      </c>
      <c r="S42">
        <v>0.32900000000000001</v>
      </c>
      <c r="T42">
        <v>59.992750000000001</v>
      </c>
      <c r="U42">
        <v>61.917499999999997</v>
      </c>
      <c r="V42">
        <v>122.55</v>
      </c>
      <c r="W42">
        <v>127.591666666666</v>
      </c>
      <c r="X42" t="s">
        <v>79</v>
      </c>
      <c r="Y42">
        <v>60.805</v>
      </c>
      <c r="Z42">
        <v>58.424999999999997</v>
      </c>
      <c r="AA42">
        <v>16.6658333333333</v>
      </c>
      <c r="AB42">
        <v>18.2433333333333</v>
      </c>
      <c r="AC42" t="s">
        <v>79</v>
      </c>
      <c r="AD42">
        <v>94.496131900327796</v>
      </c>
      <c r="AE42">
        <v>125.320383916856</v>
      </c>
      <c r="AF42">
        <v>5.25</v>
      </c>
      <c r="AG42">
        <v>123.36066666666601</v>
      </c>
      <c r="AH42">
        <v>66.339864840240594</v>
      </c>
      <c r="AI42">
        <v>116.87025</v>
      </c>
      <c r="AJ42">
        <v>107.524083333333</v>
      </c>
      <c r="AK42">
        <v>60.197749999999999</v>
      </c>
      <c r="AL42">
        <v>87.681250000000006</v>
      </c>
      <c r="AM42">
        <v>185.95158333333299</v>
      </c>
      <c r="AN42">
        <v>90.096103280253899</v>
      </c>
      <c r="AO42">
        <v>8.7608333333333306</v>
      </c>
      <c r="AP42">
        <v>8.1299999999999901</v>
      </c>
      <c r="AQ42">
        <v>9.1808333333333305</v>
      </c>
      <c r="AR42">
        <v>4547.625</v>
      </c>
      <c r="AS42">
        <v>3096.0250000000001</v>
      </c>
      <c r="AT42">
        <v>2551.3000000000002</v>
      </c>
      <c r="AU42">
        <v>1300.325</v>
      </c>
      <c r="AV42">
        <v>29.324999999999999</v>
      </c>
      <c r="AW42">
        <v>308.60000000000002</v>
      </c>
      <c r="AX42">
        <v>22.925000000000001</v>
      </c>
      <c r="AY42">
        <v>788.8</v>
      </c>
      <c r="AZ42">
        <v>150.67500000000001</v>
      </c>
      <c r="BA42">
        <v>423.97500000000002</v>
      </c>
      <c r="BB42">
        <v>360.3</v>
      </c>
      <c r="BC42">
        <v>3521.9749999999999</v>
      </c>
      <c r="BD42">
        <v>991.43550000000005</v>
      </c>
      <c r="BE42">
        <v>704.63125000000002</v>
      </c>
      <c r="BF42">
        <v>258.46375</v>
      </c>
      <c r="BG42">
        <v>28.341000000000001</v>
      </c>
      <c r="BH42">
        <v>1134.2159999999999</v>
      </c>
      <c r="BI42">
        <v>530.30799999999999</v>
      </c>
      <c r="BJ42">
        <v>603.90824999999995</v>
      </c>
      <c r="BK42">
        <v>-93</v>
      </c>
      <c r="BL42">
        <v>492.1</v>
      </c>
      <c r="BM42">
        <v>585.07500000000005</v>
      </c>
      <c r="BN42">
        <v>-100.4</v>
      </c>
      <c r="BO42">
        <v>5870.7250000000004</v>
      </c>
      <c r="BP42">
        <v>1253.20975</v>
      </c>
      <c r="BQ42">
        <v>781.89525000000003</v>
      </c>
      <c r="BR42">
        <v>473.24099999999999</v>
      </c>
      <c r="BS42">
        <v>42.427999999999997</v>
      </c>
      <c r="BT42">
        <v>2288.4854999999998</v>
      </c>
      <c r="BU42">
        <v>960.36024999999995</v>
      </c>
      <c r="BV42">
        <v>1307.48975</v>
      </c>
      <c r="BW42">
        <v>-144.02500000000001</v>
      </c>
      <c r="BX42">
        <v>620.65</v>
      </c>
      <c r="BY42">
        <v>764.67499999999995</v>
      </c>
    </row>
    <row r="43" spans="1:77">
      <c r="A43">
        <v>1990</v>
      </c>
      <c r="B43">
        <v>5898.75</v>
      </c>
      <c r="C43">
        <v>5928.55</v>
      </c>
      <c r="D43">
        <v>5911.3341283168402</v>
      </c>
      <c r="E43">
        <v>9357.5</v>
      </c>
      <c r="F43">
        <v>9409.4750000000004</v>
      </c>
      <c r="G43">
        <v>9377.2082642441292</v>
      </c>
      <c r="H43">
        <v>6502.7250000000004</v>
      </c>
      <c r="I43">
        <v>125.842005684303</v>
      </c>
      <c r="J43">
        <v>74.514559855961394</v>
      </c>
      <c r="K43">
        <v>66.676661789361901</v>
      </c>
      <c r="L43">
        <v>5.7230816585159303</v>
      </c>
      <c r="M43">
        <v>-0.20829221269935899</v>
      </c>
      <c r="N43">
        <v>6528.45555042454</v>
      </c>
      <c r="O43">
        <v>89.001078216425498</v>
      </c>
      <c r="P43">
        <v>50.086171756810899</v>
      </c>
      <c r="Q43">
        <v>73.777747074138006</v>
      </c>
      <c r="R43">
        <v>38.268932476067597</v>
      </c>
      <c r="S43">
        <v>0.32900000000000001</v>
      </c>
      <c r="T43">
        <v>62.458500000000001</v>
      </c>
      <c r="U43">
        <v>64.353750000000005</v>
      </c>
      <c r="V43">
        <v>128.683333333333</v>
      </c>
      <c r="W43">
        <v>133.71666666666599</v>
      </c>
      <c r="X43" t="s">
        <v>79</v>
      </c>
      <c r="Y43">
        <v>63.031999999999996</v>
      </c>
      <c r="Z43">
        <v>60.95</v>
      </c>
      <c r="AA43">
        <v>19.537500000000001</v>
      </c>
      <c r="AB43">
        <v>21.585000000000001</v>
      </c>
      <c r="AC43" t="s">
        <v>79</v>
      </c>
      <c r="AD43">
        <v>98.603186396206894</v>
      </c>
      <c r="AE43">
        <v>125.561853655577</v>
      </c>
      <c r="AF43">
        <v>5.4249999999999998</v>
      </c>
      <c r="AG43">
        <v>125.4515</v>
      </c>
      <c r="AH43">
        <v>66.569687258414703</v>
      </c>
      <c r="AI43">
        <v>118.649</v>
      </c>
      <c r="AJ43">
        <v>109.386083333333</v>
      </c>
      <c r="AK43">
        <v>61.203249999999997</v>
      </c>
      <c r="AL43">
        <v>88.113</v>
      </c>
      <c r="AM43">
        <v>188.45158333333299</v>
      </c>
      <c r="AN43">
        <v>90.937207167576005</v>
      </c>
      <c r="AO43">
        <v>8.4275000000000002</v>
      </c>
      <c r="AP43">
        <v>7.6591666666666596</v>
      </c>
      <c r="AQ43">
        <v>8.3166666666666593</v>
      </c>
      <c r="AR43">
        <v>4850.0749999999998</v>
      </c>
      <c r="AS43">
        <v>3297.4250000000002</v>
      </c>
      <c r="AT43">
        <v>2707.05</v>
      </c>
      <c r="AU43">
        <v>1374.45</v>
      </c>
      <c r="AV43">
        <v>32.875</v>
      </c>
      <c r="AW43">
        <v>315.97500000000002</v>
      </c>
      <c r="AX43">
        <v>25.8</v>
      </c>
      <c r="AY43">
        <v>830.7</v>
      </c>
      <c r="AZ43">
        <v>169.1</v>
      </c>
      <c r="BA43">
        <v>414.125</v>
      </c>
      <c r="BB43">
        <v>340.77499999999998</v>
      </c>
      <c r="BC43">
        <v>3755.4250000000002</v>
      </c>
      <c r="BD43">
        <v>1005.538</v>
      </c>
      <c r="BE43">
        <v>736.69725000000005</v>
      </c>
      <c r="BF43">
        <v>247.32275000000001</v>
      </c>
      <c r="BG43">
        <v>21.518249999999998</v>
      </c>
      <c r="BH43">
        <v>1216.56375</v>
      </c>
      <c r="BI43">
        <v>555.16875000000005</v>
      </c>
      <c r="BJ43">
        <v>661.39525000000003</v>
      </c>
      <c r="BK43">
        <v>-78.775000000000006</v>
      </c>
      <c r="BL43">
        <v>538.65</v>
      </c>
      <c r="BM43">
        <v>617.47500000000002</v>
      </c>
      <c r="BN43">
        <v>-83.2</v>
      </c>
      <c r="BO43">
        <v>6012.3</v>
      </c>
      <c r="BP43">
        <v>1243.106</v>
      </c>
      <c r="BQ43">
        <v>800.851</v>
      </c>
      <c r="BR43">
        <v>441.18774999999999</v>
      </c>
      <c r="BS43">
        <v>30.011500000000002</v>
      </c>
      <c r="BT43">
        <v>2361.2932500000002</v>
      </c>
      <c r="BU43">
        <v>978.62950000000001</v>
      </c>
      <c r="BV43">
        <v>1363.6485</v>
      </c>
      <c r="BW43">
        <v>-117.7</v>
      </c>
      <c r="BX43">
        <v>679.85</v>
      </c>
      <c r="BY43">
        <v>797.55</v>
      </c>
    </row>
    <row r="44" spans="1:77">
      <c r="A44">
        <v>1991</v>
      </c>
      <c r="B44">
        <v>6093.1750000000002</v>
      </c>
      <c r="C44">
        <v>6129.05</v>
      </c>
      <c r="D44">
        <v>6279.2205379016896</v>
      </c>
      <c r="E44">
        <v>9334.15</v>
      </c>
      <c r="F44">
        <v>9391.75</v>
      </c>
      <c r="G44">
        <v>9618.8706702019808</v>
      </c>
      <c r="H44">
        <v>6436.9</v>
      </c>
      <c r="I44">
        <v>127.192251218192</v>
      </c>
      <c r="J44">
        <v>75.623849079481602</v>
      </c>
      <c r="K44">
        <v>66.770475804491298</v>
      </c>
      <c r="L44">
        <v>5.6471989975509604</v>
      </c>
      <c r="M44">
        <v>-2.9580610781493499</v>
      </c>
      <c r="N44">
        <v>6711.2712454340499</v>
      </c>
      <c r="O44">
        <v>90.126710637535297</v>
      </c>
      <c r="P44">
        <v>51.293263018054397</v>
      </c>
      <c r="Q44">
        <v>74.578759075846705</v>
      </c>
      <c r="R44">
        <v>38.849428479599297</v>
      </c>
      <c r="S44">
        <v>0.32900000000000001</v>
      </c>
      <c r="T44">
        <v>64.942999999999998</v>
      </c>
      <c r="U44">
        <v>66.779250000000005</v>
      </c>
      <c r="V44">
        <v>135.17500000000001</v>
      </c>
      <c r="W44">
        <v>140.583333333333</v>
      </c>
      <c r="X44" t="s">
        <v>79</v>
      </c>
      <c r="Y44">
        <v>65.281750000000002</v>
      </c>
      <c r="Z44">
        <v>63.25</v>
      </c>
      <c r="AA44">
        <v>21.426666666666598</v>
      </c>
      <c r="AB44">
        <v>24.0408333333333</v>
      </c>
      <c r="AC44" t="s">
        <v>79</v>
      </c>
      <c r="AD44">
        <v>99.734116090221207</v>
      </c>
      <c r="AE44">
        <v>123.13166839272399</v>
      </c>
      <c r="AF44">
        <v>6.6083333333333298</v>
      </c>
      <c r="AG44">
        <v>126.202416666666</v>
      </c>
      <c r="AH44">
        <v>66.255627531376703</v>
      </c>
      <c r="AI44">
        <v>117.883166666666</v>
      </c>
      <c r="AJ44">
        <v>108.66466666666599</v>
      </c>
      <c r="AK44">
        <v>61.834249999999997</v>
      </c>
      <c r="AL44">
        <v>86.335250000000002</v>
      </c>
      <c r="AM44">
        <v>190.47874999999999</v>
      </c>
      <c r="AN44">
        <v>91.880970633441095</v>
      </c>
      <c r="AO44">
        <v>8.12083333333333</v>
      </c>
      <c r="AP44">
        <v>5.9874999999999998</v>
      </c>
      <c r="AQ44">
        <v>6.4191666666666602</v>
      </c>
      <c r="AR44">
        <v>5033.0749999999998</v>
      </c>
      <c r="AS44">
        <v>3416.625</v>
      </c>
      <c r="AT44">
        <v>2793.0250000000001</v>
      </c>
      <c r="AU44">
        <v>1393.5</v>
      </c>
      <c r="AV44">
        <v>27.074999999999999</v>
      </c>
      <c r="AW44">
        <v>325.72500000000002</v>
      </c>
      <c r="AX44">
        <v>34.799999999999997</v>
      </c>
      <c r="AY44">
        <v>830.05</v>
      </c>
      <c r="AZ44">
        <v>175.85</v>
      </c>
      <c r="BA44">
        <v>443.45</v>
      </c>
      <c r="BB44">
        <v>365.02499999999998</v>
      </c>
      <c r="BC44">
        <v>3910.4250000000002</v>
      </c>
      <c r="BD44">
        <v>936.50975000000005</v>
      </c>
      <c r="BE44">
        <v>728.56399999999996</v>
      </c>
      <c r="BF44">
        <v>218.95699999999999</v>
      </c>
      <c r="BG44">
        <v>-11.01125</v>
      </c>
      <c r="BH44">
        <v>1288.874</v>
      </c>
      <c r="BI44">
        <v>580.99850000000004</v>
      </c>
      <c r="BJ44">
        <v>707.87549999999999</v>
      </c>
      <c r="BK44">
        <v>-42.625</v>
      </c>
      <c r="BL44">
        <v>583.17499999999995</v>
      </c>
      <c r="BM44">
        <v>625.79999999999995</v>
      </c>
      <c r="BN44">
        <v>-1.4749999999999901</v>
      </c>
      <c r="BO44">
        <v>6021.2749999999996</v>
      </c>
      <c r="BP44">
        <v>1136.0752500000001</v>
      </c>
      <c r="BQ44">
        <v>774.28975000000003</v>
      </c>
      <c r="BR44">
        <v>384.96775000000002</v>
      </c>
      <c r="BS44">
        <v>-16.231000000000002</v>
      </c>
      <c r="BT44">
        <v>2405.0835000000002</v>
      </c>
      <c r="BU44">
        <v>988.37525000000005</v>
      </c>
      <c r="BV44">
        <v>1398.7325000000001</v>
      </c>
      <c r="BW44">
        <v>-63.274999999999999</v>
      </c>
      <c r="BX44">
        <v>721.6</v>
      </c>
      <c r="BY44">
        <v>784.875</v>
      </c>
    </row>
    <row r="45" spans="1:77">
      <c r="A45">
        <v>1992</v>
      </c>
      <c r="B45">
        <v>6416.25</v>
      </c>
      <c r="C45">
        <v>6448.0749999999998</v>
      </c>
      <c r="D45">
        <v>6592.88336205001</v>
      </c>
      <c r="E45">
        <v>9587.7749999999996</v>
      </c>
      <c r="F45">
        <v>9637.7250000000004</v>
      </c>
      <c r="G45">
        <v>9852.0048659373297</v>
      </c>
      <c r="H45">
        <v>6639.35</v>
      </c>
      <c r="I45">
        <v>128.611893870465</v>
      </c>
      <c r="J45">
        <v>76.601701517175897</v>
      </c>
      <c r="K45">
        <v>66.870390683931902</v>
      </c>
      <c r="L45">
        <v>5.57756338356781</v>
      </c>
      <c r="M45">
        <v>-2.6854962558476099</v>
      </c>
      <c r="N45">
        <v>6889.7295884738196</v>
      </c>
      <c r="O45">
        <v>91.327262776685103</v>
      </c>
      <c r="P45">
        <v>52.373422294819903</v>
      </c>
      <c r="Q45">
        <v>75.367531272390806</v>
      </c>
      <c r="R45">
        <v>39.358151433463703</v>
      </c>
      <c r="S45">
        <v>0.32900000000000001</v>
      </c>
      <c r="T45">
        <v>66.649500000000003</v>
      </c>
      <c r="U45">
        <v>68.902749999999997</v>
      </c>
      <c r="V45">
        <v>139.23333333333301</v>
      </c>
      <c r="W45">
        <v>146.06666666666601</v>
      </c>
      <c r="X45" t="s">
        <v>79</v>
      </c>
      <c r="Y45">
        <v>66.912750000000003</v>
      </c>
      <c r="Z45">
        <v>65.25</v>
      </c>
      <c r="AA45">
        <v>18.2566666666666</v>
      </c>
      <c r="AB45">
        <v>20.875833333333301</v>
      </c>
      <c r="AC45" t="s">
        <v>79</v>
      </c>
      <c r="AD45">
        <v>102.11499999999999</v>
      </c>
      <c r="AE45">
        <v>126.831295779954</v>
      </c>
      <c r="AF45">
        <v>7.4249999999999998</v>
      </c>
      <c r="AG45">
        <v>127.68125000000001</v>
      </c>
      <c r="AH45">
        <v>66.391522251992896</v>
      </c>
      <c r="AI45">
        <v>118.199166666666</v>
      </c>
      <c r="AJ45">
        <v>108.54925</v>
      </c>
      <c r="AK45">
        <v>64.4315</v>
      </c>
      <c r="AL45">
        <v>85.453999999999994</v>
      </c>
      <c r="AM45">
        <v>192.314083333333</v>
      </c>
      <c r="AN45">
        <v>92.903514400455506</v>
      </c>
      <c r="AO45">
        <v>7.1608333333333301</v>
      </c>
      <c r="AP45">
        <v>3.7991666666666601</v>
      </c>
      <c r="AQ45">
        <v>3.9666666666666601</v>
      </c>
      <c r="AR45">
        <v>5333.625</v>
      </c>
      <c r="AS45">
        <v>3613.2750000000001</v>
      </c>
      <c r="AT45">
        <v>2924.875</v>
      </c>
      <c r="AU45">
        <v>1439.1</v>
      </c>
      <c r="AV45">
        <v>33.4</v>
      </c>
      <c r="AW45">
        <v>352.65</v>
      </c>
      <c r="AX45">
        <v>54.5</v>
      </c>
      <c r="AY45">
        <v>812</v>
      </c>
      <c r="AZ45">
        <v>186.55</v>
      </c>
      <c r="BA45">
        <v>468.75</v>
      </c>
      <c r="BB45">
        <v>393.15</v>
      </c>
      <c r="BC45">
        <v>4120.7749999999996</v>
      </c>
      <c r="BD45">
        <v>993.21275000000003</v>
      </c>
      <c r="BE45">
        <v>729.26525000000004</v>
      </c>
      <c r="BF45">
        <v>245.17224999999999</v>
      </c>
      <c r="BG45">
        <v>18.774999999999999</v>
      </c>
      <c r="BH45">
        <v>1330.9997499999999</v>
      </c>
      <c r="BI45">
        <v>583.21050000000002</v>
      </c>
      <c r="BJ45">
        <v>747.78925000000004</v>
      </c>
      <c r="BK45">
        <v>-28.725000000000001</v>
      </c>
      <c r="BL45">
        <v>626.52499999999998</v>
      </c>
      <c r="BM45">
        <v>655.25</v>
      </c>
      <c r="BN45">
        <v>-32.674999999999898</v>
      </c>
      <c r="BO45">
        <v>6182.625</v>
      </c>
      <c r="BP45">
        <v>1202.4955</v>
      </c>
      <c r="BQ45">
        <v>776.01625000000001</v>
      </c>
      <c r="BR45">
        <v>427.65275000000003</v>
      </c>
      <c r="BS45">
        <v>25.233250000000002</v>
      </c>
      <c r="BT45">
        <v>2408.2372500000001</v>
      </c>
      <c r="BU45">
        <v>963.52650000000006</v>
      </c>
      <c r="BV45">
        <v>1430.9135000000001</v>
      </c>
      <c r="BW45">
        <v>-58.4</v>
      </c>
      <c r="BX45">
        <v>780.07500000000005</v>
      </c>
      <c r="BY45">
        <v>838.47500000000002</v>
      </c>
    </row>
    <row r="46" spans="1:77">
      <c r="A46">
        <v>1993</v>
      </c>
      <c r="B46">
        <v>6775.3249999999998</v>
      </c>
      <c r="C46">
        <v>6808.9250000000002</v>
      </c>
      <c r="D46">
        <v>6918.3371764287203</v>
      </c>
      <c r="E46">
        <v>9893.625</v>
      </c>
      <c r="F46">
        <v>9945.4750000000004</v>
      </c>
      <c r="G46">
        <v>10102.3002992808</v>
      </c>
      <c r="H46">
        <v>6877.8249999999998</v>
      </c>
      <c r="I46">
        <v>130.162834004959</v>
      </c>
      <c r="J46">
        <v>77.611799503625306</v>
      </c>
      <c r="K46">
        <v>66.970978945295798</v>
      </c>
      <c r="L46">
        <v>5.5154337664642297</v>
      </c>
      <c r="M46">
        <v>-2.0639374354876301</v>
      </c>
      <c r="N46">
        <v>7083.0697686548501</v>
      </c>
      <c r="O46">
        <v>92.623479147392501</v>
      </c>
      <c r="P46">
        <v>53.6853956729475</v>
      </c>
      <c r="Q46">
        <v>76.162316433186305</v>
      </c>
      <c r="R46">
        <v>39.896305254308601</v>
      </c>
      <c r="S46">
        <v>0.32900000000000001</v>
      </c>
      <c r="T46">
        <v>68.369249999999994</v>
      </c>
      <c r="U46">
        <v>70.822500000000005</v>
      </c>
      <c r="V46">
        <v>143.49166666666599</v>
      </c>
      <c r="W46">
        <v>151.03333333333299</v>
      </c>
      <c r="X46" t="s">
        <v>79</v>
      </c>
      <c r="Y46">
        <v>68.484750000000005</v>
      </c>
      <c r="Z46">
        <v>67.05</v>
      </c>
      <c r="AA46">
        <v>17.21</v>
      </c>
      <c r="AB46">
        <v>19.4641666666666</v>
      </c>
      <c r="AC46" t="s">
        <v>79</v>
      </c>
      <c r="AD46">
        <v>104.545</v>
      </c>
      <c r="AE46">
        <v>138.91011218307801</v>
      </c>
      <c r="AF46">
        <v>7.0916666666666597</v>
      </c>
      <c r="AG46">
        <v>128.83499999999901</v>
      </c>
      <c r="AH46">
        <v>66.294782754379796</v>
      </c>
      <c r="AI46">
        <v>119.679083333333</v>
      </c>
      <c r="AJ46">
        <v>110.257166666666</v>
      </c>
      <c r="AK46">
        <v>65.301749999999998</v>
      </c>
      <c r="AL46">
        <v>87.347999999999999</v>
      </c>
      <c r="AM46">
        <v>194.33625000000001</v>
      </c>
      <c r="AN46">
        <v>94.077608857291693</v>
      </c>
      <c r="AO46">
        <v>6.1574999999999998</v>
      </c>
      <c r="AP46">
        <v>3</v>
      </c>
      <c r="AQ46">
        <v>3.03416666666666</v>
      </c>
      <c r="AR46">
        <v>5602.2749999999996</v>
      </c>
      <c r="AS46">
        <v>3779.2</v>
      </c>
      <c r="AT46">
        <v>3049.2</v>
      </c>
      <c r="AU46">
        <v>1510.95</v>
      </c>
      <c r="AV46">
        <v>30.925000000000001</v>
      </c>
      <c r="AW46">
        <v>391.77499999999998</v>
      </c>
      <c r="AX46">
        <v>82.7</v>
      </c>
      <c r="AY46">
        <v>806.375</v>
      </c>
      <c r="AZ46">
        <v>199.17500000000001</v>
      </c>
      <c r="BA46">
        <v>501.875</v>
      </c>
      <c r="BB46">
        <v>426.17500000000001</v>
      </c>
      <c r="BC46">
        <v>4390.625</v>
      </c>
      <c r="BD46">
        <v>1083.0305000000001</v>
      </c>
      <c r="BE46">
        <v>783.86524999999995</v>
      </c>
      <c r="BF46">
        <v>277.16899999999998</v>
      </c>
      <c r="BG46">
        <v>21.996499999999902</v>
      </c>
      <c r="BH46">
        <v>1360.2674999999999</v>
      </c>
      <c r="BI46">
        <v>583.53599999999994</v>
      </c>
      <c r="BJ46">
        <v>776.73199999999997</v>
      </c>
      <c r="BK46">
        <v>-58.6</v>
      </c>
      <c r="BL46">
        <v>647.25</v>
      </c>
      <c r="BM46">
        <v>705.85</v>
      </c>
      <c r="BN46">
        <v>-69.400000000000006</v>
      </c>
      <c r="BO46">
        <v>6422.0249999999996</v>
      </c>
      <c r="BP46">
        <v>1299.0139999999999</v>
      </c>
      <c r="BQ46">
        <v>833.32825000000003</v>
      </c>
      <c r="BR46">
        <v>465.30950000000001</v>
      </c>
      <c r="BS46">
        <v>31.016749999999998</v>
      </c>
      <c r="BT46">
        <v>2400.84175</v>
      </c>
      <c r="BU46">
        <v>944.28250000000003</v>
      </c>
      <c r="BV46">
        <v>1445.2835</v>
      </c>
      <c r="BW46">
        <v>-98.1</v>
      </c>
      <c r="BX46">
        <v>805.7</v>
      </c>
      <c r="BY46">
        <v>903.8</v>
      </c>
    </row>
    <row r="47" spans="1:77">
      <c r="A47">
        <v>1994</v>
      </c>
      <c r="B47">
        <v>7176.85</v>
      </c>
      <c r="C47">
        <v>7199.9</v>
      </c>
      <c r="D47">
        <v>7253.7313265672701</v>
      </c>
      <c r="E47">
        <v>10255.025</v>
      </c>
      <c r="F47">
        <v>10291.4</v>
      </c>
      <c r="G47">
        <v>10365.1155312503</v>
      </c>
      <c r="H47">
        <v>7163.1750000000002</v>
      </c>
      <c r="I47">
        <v>131.59691691372299</v>
      </c>
      <c r="J47">
        <v>78.763161296596095</v>
      </c>
      <c r="K47">
        <v>67.034355717247806</v>
      </c>
      <c r="L47">
        <v>5.4613407491226198</v>
      </c>
      <c r="M47">
        <v>-1.0649940096114201</v>
      </c>
      <c r="N47">
        <v>7288.1966373655596</v>
      </c>
      <c r="O47">
        <v>93.835398536541405</v>
      </c>
      <c r="P47">
        <v>55.293813260445901</v>
      </c>
      <c r="Q47">
        <v>76.965482967779707</v>
      </c>
      <c r="R47">
        <v>40.521515222298802</v>
      </c>
      <c r="S47">
        <v>0.32900000000000001</v>
      </c>
      <c r="T47">
        <v>69.825749999999999</v>
      </c>
      <c r="U47">
        <v>72.465999999999994</v>
      </c>
      <c r="V47">
        <v>147.27500000000001</v>
      </c>
      <c r="W47">
        <v>155.44166666666601</v>
      </c>
      <c r="X47" t="s">
        <v>79</v>
      </c>
      <c r="Y47">
        <v>69.978250000000003</v>
      </c>
      <c r="Z47">
        <v>69.05</v>
      </c>
      <c r="AA47">
        <v>14.885</v>
      </c>
      <c r="AB47">
        <v>16.885833333333299</v>
      </c>
      <c r="AC47" t="s">
        <v>79</v>
      </c>
      <c r="AD47">
        <v>108</v>
      </c>
      <c r="AE47">
        <v>152.58291573491201</v>
      </c>
      <c r="AF47">
        <v>6.35</v>
      </c>
      <c r="AG47">
        <v>130.51658333333299</v>
      </c>
      <c r="AH47">
        <v>66.481527609515197</v>
      </c>
      <c r="AI47">
        <v>122.24675000000001</v>
      </c>
      <c r="AJ47">
        <v>113.43075</v>
      </c>
      <c r="AK47">
        <v>65.508750000000006</v>
      </c>
      <c r="AL47">
        <v>90.681250000000006</v>
      </c>
      <c r="AM47">
        <v>196.31958333333299</v>
      </c>
      <c r="AN47">
        <v>95.182842049959802</v>
      </c>
      <c r="AO47">
        <v>6.5225</v>
      </c>
      <c r="AP47">
        <v>3.6916666666666602</v>
      </c>
      <c r="AQ47">
        <v>3.6575000000000002</v>
      </c>
      <c r="AR47">
        <v>5864.1750000000002</v>
      </c>
      <c r="AS47">
        <v>3956.5</v>
      </c>
      <c r="AT47">
        <v>3194.0250000000001</v>
      </c>
      <c r="AU47">
        <v>1588.925</v>
      </c>
      <c r="AV47">
        <v>36.6</v>
      </c>
      <c r="AW47">
        <v>413.67500000000001</v>
      </c>
      <c r="AX47">
        <v>109.75</v>
      </c>
      <c r="AY47">
        <v>800.77499999999998</v>
      </c>
      <c r="AZ47">
        <v>228.125</v>
      </c>
      <c r="BA47">
        <v>602.375</v>
      </c>
      <c r="BB47">
        <v>526.52499999999998</v>
      </c>
      <c r="BC47">
        <v>4652.4750000000004</v>
      </c>
      <c r="BD47">
        <v>1217.8785</v>
      </c>
      <c r="BE47">
        <v>849.51599999999996</v>
      </c>
      <c r="BF47">
        <v>319.21075000000002</v>
      </c>
      <c r="BG47">
        <v>49.152000000000001</v>
      </c>
      <c r="BH47">
        <v>1391.8920000000001</v>
      </c>
      <c r="BI47">
        <v>576.96199999999999</v>
      </c>
      <c r="BJ47">
        <v>814.93</v>
      </c>
      <c r="BK47">
        <v>-85.375</v>
      </c>
      <c r="BL47">
        <v>699.17499999999995</v>
      </c>
      <c r="BM47">
        <v>784.55</v>
      </c>
      <c r="BN47">
        <v>-108.05</v>
      </c>
      <c r="BO47">
        <v>6662.9750000000004</v>
      </c>
      <c r="BP47">
        <v>1440.21675</v>
      </c>
      <c r="BQ47">
        <v>896.91575</v>
      </c>
      <c r="BR47">
        <v>518.18124999999998</v>
      </c>
      <c r="BS47">
        <v>68.146500000000003</v>
      </c>
      <c r="BT47">
        <v>2398.0687499999999</v>
      </c>
      <c r="BU47">
        <v>909.46225000000004</v>
      </c>
      <c r="BV47">
        <v>1482.4717499999999</v>
      </c>
      <c r="BW47">
        <v>-142.52500000000001</v>
      </c>
      <c r="BX47">
        <v>863.95</v>
      </c>
      <c r="BY47">
        <v>1006.475</v>
      </c>
    </row>
    <row r="48" spans="1:77">
      <c r="A48">
        <v>1995</v>
      </c>
      <c r="B48">
        <v>7560.4250000000002</v>
      </c>
      <c r="C48">
        <v>7585.85</v>
      </c>
      <c r="D48">
        <v>7598.6552502796403</v>
      </c>
      <c r="E48">
        <v>10579.174999999999</v>
      </c>
      <c r="F48">
        <v>10617.45</v>
      </c>
      <c r="G48">
        <v>10632.566250616301</v>
      </c>
      <c r="H48">
        <v>7443.7749999999996</v>
      </c>
      <c r="I48">
        <v>132.792227554139</v>
      </c>
      <c r="J48">
        <v>80.068308982974699</v>
      </c>
      <c r="K48">
        <v>67.0339089825885</v>
      </c>
      <c r="L48">
        <v>5.4150013711700398</v>
      </c>
      <c r="M48">
        <v>-0.50093027427163805</v>
      </c>
      <c r="N48">
        <v>7500.6921655470196</v>
      </c>
      <c r="O48">
        <v>94.875534740021493</v>
      </c>
      <c r="P48">
        <v>57.2127347673839</v>
      </c>
      <c r="Q48">
        <v>77.777119261599196</v>
      </c>
      <c r="R48">
        <v>41.245796994863298</v>
      </c>
      <c r="S48">
        <v>0.32900000000000001</v>
      </c>
      <c r="T48">
        <v>71.328999999999994</v>
      </c>
      <c r="U48">
        <v>74.063249999999996</v>
      </c>
      <c r="V48">
        <v>151.4</v>
      </c>
      <c r="W48">
        <v>160.016666666666</v>
      </c>
      <c r="X48" t="s">
        <v>79</v>
      </c>
      <c r="Y48">
        <v>71.465249999999997</v>
      </c>
      <c r="Z48">
        <v>71.025000000000006</v>
      </c>
      <c r="AA48">
        <v>16.994166666666601</v>
      </c>
      <c r="AB48">
        <v>18.314166666666601</v>
      </c>
      <c r="AC48">
        <v>1.5791666666666599</v>
      </c>
      <c r="AD48">
        <v>110.80500000000001</v>
      </c>
      <c r="AE48">
        <v>156.569276452324</v>
      </c>
      <c r="AF48">
        <v>5.6083333333333298</v>
      </c>
      <c r="AG48">
        <v>132.12725</v>
      </c>
      <c r="AH48">
        <v>66.681777039560004</v>
      </c>
      <c r="AI48">
        <v>124.71533333333301</v>
      </c>
      <c r="AJ48">
        <v>116.82516666666599</v>
      </c>
      <c r="AK48">
        <v>66.180250000000001</v>
      </c>
      <c r="AL48">
        <v>93.275499999999994</v>
      </c>
      <c r="AM48">
        <v>198.14633333333299</v>
      </c>
      <c r="AN48">
        <v>96.512717809997099</v>
      </c>
      <c r="AO48">
        <v>7.0658333333333303</v>
      </c>
      <c r="AP48">
        <v>5.4950000000000001</v>
      </c>
      <c r="AQ48">
        <v>5.6983333333333297</v>
      </c>
      <c r="AR48">
        <v>6212.65</v>
      </c>
      <c r="AS48">
        <v>4153.7749999999996</v>
      </c>
      <c r="AT48">
        <v>3375.95</v>
      </c>
      <c r="AU48">
        <v>1712.3</v>
      </c>
      <c r="AV48">
        <v>22.05</v>
      </c>
      <c r="AW48">
        <v>450.3</v>
      </c>
      <c r="AX48">
        <v>120.375</v>
      </c>
      <c r="AY48">
        <v>868.67499999999995</v>
      </c>
      <c r="AZ48">
        <v>250.9</v>
      </c>
      <c r="BA48">
        <v>688.15</v>
      </c>
      <c r="BB48">
        <v>599.97500000000002</v>
      </c>
      <c r="BC48">
        <v>4905.3500000000004</v>
      </c>
      <c r="BD48">
        <v>1310.597</v>
      </c>
      <c r="BE48">
        <v>943.47950000000003</v>
      </c>
      <c r="BF48">
        <v>321.76650000000001</v>
      </c>
      <c r="BG48">
        <v>45.351500000000001</v>
      </c>
      <c r="BH48">
        <v>1442.2674999999999</v>
      </c>
      <c r="BI48">
        <v>578.80224999999996</v>
      </c>
      <c r="BJ48">
        <v>863.46524999999997</v>
      </c>
      <c r="BK48">
        <v>-97.775000000000006</v>
      </c>
      <c r="BL48">
        <v>792.625</v>
      </c>
      <c r="BM48">
        <v>890.4</v>
      </c>
      <c r="BN48">
        <v>-119.22499999999999</v>
      </c>
      <c r="BO48">
        <v>6877.125</v>
      </c>
      <c r="BP48">
        <v>1524.21225</v>
      </c>
      <c r="BQ48">
        <v>986.28575000000001</v>
      </c>
      <c r="BR48">
        <v>502.47674999999998</v>
      </c>
      <c r="BS48">
        <v>61.543500000000002</v>
      </c>
      <c r="BT48">
        <v>2414.3429999999998</v>
      </c>
      <c r="BU48">
        <v>886.42825000000005</v>
      </c>
      <c r="BV48">
        <v>1526.2159999999999</v>
      </c>
      <c r="BW48">
        <v>-149.75</v>
      </c>
      <c r="BX48">
        <v>955.9</v>
      </c>
      <c r="BY48">
        <v>1105.6500000000001</v>
      </c>
    </row>
    <row r="49" spans="1:77">
      <c r="A49">
        <v>1996</v>
      </c>
      <c r="B49">
        <v>7951.3249999999998</v>
      </c>
      <c r="C49">
        <v>7981.95</v>
      </c>
      <c r="D49">
        <v>7954.4303048779502</v>
      </c>
      <c r="E49">
        <v>10919.5</v>
      </c>
      <c r="F49">
        <v>10963.725</v>
      </c>
      <c r="G49">
        <v>10923.9893863912</v>
      </c>
      <c r="H49">
        <v>7733.8249999999998</v>
      </c>
      <c r="I49">
        <v>134.04705981224799</v>
      </c>
      <c r="J49">
        <v>81.492338314540703</v>
      </c>
      <c r="K49">
        <v>66.983236954393206</v>
      </c>
      <c r="L49">
        <v>5.3745819816055302</v>
      </c>
      <c r="M49">
        <v>-4.4882702972431902E-2</v>
      </c>
      <c r="N49">
        <v>7735.4358395637901</v>
      </c>
      <c r="O49">
        <v>95.958198203609498</v>
      </c>
      <c r="P49">
        <v>59.448963940568802</v>
      </c>
      <c r="Q49">
        <v>78.632158280867102</v>
      </c>
      <c r="R49">
        <v>42.056422879869501</v>
      </c>
      <c r="S49">
        <v>0.32900000000000001</v>
      </c>
      <c r="T49">
        <v>72.779250000000005</v>
      </c>
      <c r="U49">
        <v>75.505250000000004</v>
      </c>
      <c r="V49">
        <v>155.61666666666599</v>
      </c>
      <c r="W49">
        <v>164.50833333333301</v>
      </c>
      <c r="X49" t="s">
        <v>79</v>
      </c>
      <c r="Y49">
        <v>72.808750000000003</v>
      </c>
      <c r="Z49">
        <v>73.3</v>
      </c>
      <c r="AA49">
        <v>19.035833333333301</v>
      </c>
      <c r="AB49">
        <v>20.4991666666666</v>
      </c>
      <c r="AC49">
        <v>2.5283333333333302</v>
      </c>
      <c r="AD49">
        <v>114.00749999999999</v>
      </c>
      <c r="AE49">
        <v>165.192245552142</v>
      </c>
      <c r="AF49">
        <v>5.4666666666666597</v>
      </c>
      <c r="AG49">
        <v>133.35124999999999</v>
      </c>
      <c r="AH49">
        <v>66.653865888623898</v>
      </c>
      <c r="AI49">
        <v>126.065416666666</v>
      </c>
      <c r="AJ49">
        <v>119.133083333333</v>
      </c>
      <c r="AK49">
        <v>67.40625</v>
      </c>
      <c r="AL49">
        <v>95.143000000000001</v>
      </c>
      <c r="AM49">
        <v>200.06416666666601</v>
      </c>
      <c r="AN49">
        <v>97.444760558926006</v>
      </c>
      <c r="AO49">
        <v>6.3258333333333301</v>
      </c>
      <c r="AP49">
        <v>5.07666666666666</v>
      </c>
      <c r="AQ49">
        <v>5.4083333333333297</v>
      </c>
      <c r="AR49">
        <v>6575.25</v>
      </c>
      <c r="AS49">
        <v>4354.625</v>
      </c>
      <c r="AT49">
        <v>3560.375</v>
      </c>
      <c r="AU49">
        <v>1851.6</v>
      </c>
      <c r="AV49">
        <v>35.674999999999997</v>
      </c>
      <c r="AW49">
        <v>494.15</v>
      </c>
      <c r="AX49">
        <v>139.69999999999999</v>
      </c>
      <c r="AY49">
        <v>891.4</v>
      </c>
      <c r="AZ49">
        <v>290.67500000000001</v>
      </c>
      <c r="BA49">
        <v>771.35</v>
      </c>
      <c r="BB49">
        <v>672.22500000000002</v>
      </c>
      <c r="BC49">
        <v>5170.3249999999998</v>
      </c>
      <c r="BD49">
        <v>1395.8064999999999</v>
      </c>
      <c r="BE49">
        <v>1017.80975</v>
      </c>
      <c r="BF49">
        <v>351.27100000000002</v>
      </c>
      <c r="BG49">
        <v>26.725750000000001</v>
      </c>
      <c r="BH49">
        <v>1476.8162500000001</v>
      </c>
      <c r="BI49">
        <v>576.76025000000004</v>
      </c>
      <c r="BJ49">
        <v>900.05624999999998</v>
      </c>
      <c r="BK49">
        <v>-91.625</v>
      </c>
      <c r="BL49">
        <v>851.47500000000002</v>
      </c>
      <c r="BM49">
        <v>943.125</v>
      </c>
      <c r="BN49">
        <v>-107.7</v>
      </c>
      <c r="BO49">
        <v>7104.05</v>
      </c>
      <c r="BP49">
        <v>1617.68425</v>
      </c>
      <c r="BQ49">
        <v>1066.0005000000001</v>
      </c>
      <c r="BR49">
        <v>536.44375000000002</v>
      </c>
      <c r="BS49">
        <v>32.950000000000003</v>
      </c>
      <c r="BT49">
        <v>2417.2669999999998</v>
      </c>
      <c r="BU49">
        <v>862.81449999999995</v>
      </c>
      <c r="BV49">
        <v>1556.6534999999999</v>
      </c>
      <c r="BW49">
        <v>-152.625</v>
      </c>
      <c r="BX49">
        <v>1031.8499999999999</v>
      </c>
      <c r="BY49">
        <v>1184.4749999999999</v>
      </c>
    </row>
    <row r="50" spans="1:77">
      <c r="A50">
        <v>1997</v>
      </c>
      <c r="B50">
        <v>8451.0249999999996</v>
      </c>
      <c r="C50">
        <v>8478.1</v>
      </c>
      <c r="D50">
        <v>8372.0589339052494</v>
      </c>
      <c r="E50">
        <v>11403.275</v>
      </c>
      <c r="F50">
        <v>11442.05</v>
      </c>
      <c r="G50">
        <v>11296.883934364199</v>
      </c>
      <c r="H50">
        <v>8136.05</v>
      </c>
      <c r="I50">
        <v>135.63885980623999</v>
      </c>
      <c r="J50">
        <v>83.284721803756</v>
      </c>
      <c r="K50">
        <v>66.932763576971297</v>
      </c>
      <c r="L50">
        <v>5.3370398819198597</v>
      </c>
      <c r="M50">
        <v>0.93805825370736795</v>
      </c>
      <c r="N50">
        <v>8041.6174948769603</v>
      </c>
      <c r="O50">
        <v>97.285540091852297</v>
      </c>
      <c r="P50">
        <v>62.116498986000501</v>
      </c>
      <c r="Q50">
        <v>79.874546252105006</v>
      </c>
      <c r="R50">
        <v>43.124240900905399</v>
      </c>
      <c r="S50">
        <v>0.32900000000000001</v>
      </c>
      <c r="T50">
        <v>74.242500000000007</v>
      </c>
      <c r="U50">
        <v>76.92</v>
      </c>
      <c r="V50">
        <v>159.77500000000001</v>
      </c>
      <c r="W50">
        <v>168.57499999999899</v>
      </c>
      <c r="X50" t="s">
        <v>79</v>
      </c>
      <c r="Y50">
        <v>74.10275</v>
      </c>
      <c r="Z50">
        <v>75.775000000000006</v>
      </c>
      <c r="AA50">
        <v>19.932499999999902</v>
      </c>
      <c r="AB50">
        <v>21.774166666666599</v>
      </c>
      <c r="AC50">
        <v>2.55416666666666</v>
      </c>
      <c r="AD50">
        <v>117.07</v>
      </c>
      <c r="AE50">
        <v>173.409585582528</v>
      </c>
      <c r="AF50">
        <v>5.1083333333333298</v>
      </c>
      <c r="AG50">
        <v>135.82533333333299</v>
      </c>
      <c r="AH50">
        <v>67.069491738139305</v>
      </c>
      <c r="AI50">
        <v>128.90649999999999</v>
      </c>
      <c r="AJ50">
        <v>122.101333333333</v>
      </c>
      <c r="AK50">
        <v>68.613749999999996</v>
      </c>
      <c r="AL50">
        <v>98.330250000000007</v>
      </c>
      <c r="AM50">
        <v>202.51374999999999</v>
      </c>
      <c r="AN50">
        <v>98.510731976305394</v>
      </c>
      <c r="AO50">
        <v>6.4616666666666598</v>
      </c>
      <c r="AP50">
        <v>5.0324999999999998</v>
      </c>
      <c r="AQ50">
        <v>5.4033333333333298</v>
      </c>
      <c r="AR50">
        <v>6978.625</v>
      </c>
      <c r="AS50">
        <v>4626.45</v>
      </c>
      <c r="AT50">
        <v>3804.8249999999998</v>
      </c>
      <c r="AU50">
        <v>1983.175</v>
      </c>
      <c r="AV50">
        <v>33.25</v>
      </c>
      <c r="AW50">
        <v>540.75</v>
      </c>
      <c r="AX50">
        <v>145.375</v>
      </c>
      <c r="AY50">
        <v>933.75</v>
      </c>
      <c r="AZ50">
        <v>330.05</v>
      </c>
      <c r="BA50">
        <v>852.02499999999998</v>
      </c>
      <c r="BB50">
        <v>742.9</v>
      </c>
      <c r="BC50">
        <v>5459.1</v>
      </c>
      <c r="BD50">
        <v>1554.5002500000001</v>
      </c>
      <c r="BE50">
        <v>1124.7067500000001</v>
      </c>
      <c r="BF50">
        <v>369.5985</v>
      </c>
      <c r="BG50">
        <v>60.194749999999999</v>
      </c>
      <c r="BH50">
        <v>1532.3630000000001</v>
      </c>
      <c r="BI50">
        <v>580.2115</v>
      </c>
      <c r="BJ50">
        <v>952.15200000000004</v>
      </c>
      <c r="BK50">
        <v>-94.9</v>
      </c>
      <c r="BL50">
        <v>937.7</v>
      </c>
      <c r="BM50">
        <v>1032.5999999999999</v>
      </c>
      <c r="BN50">
        <v>-117.75</v>
      </c>
      <c r="BO50">
        <v>7353.125</v>
      </c>
      <c r="BP50">
        <v>1801.25875</v>
      </c>
      <c r="BQ50">
        <v>1185.194</v>
      </c>
      <c r="BR50">
        <v>551.45299999999997</v>
      </c>
      <c r="BS50">
        <v>80.677499999999995</v>
      </c>
      <c r="BT50">
        <v>2462.1039999999998</v>
      </c>
      <c r="BU50">
        <v>857.61850000000004</v>
      </c>
      <c r="BV50">
        <v>1609.83</v>
      </c>
      <c r="BW50">
        <v>-174.8</v>
      </c>
      <c r="BX50">
        <v>1160.425</v>
      </c>
      <c r="BY50">
        <v>1335.2249999999999</v>
      </c>
    </row>
    <row r="51" spans="1:77">
      <c r="A51">
        <v>1998</v>
      </c>
      <c r="B51">
        <v>8930.7999999999993</v>
      </c>
      <c r="C51">
        <v>8949.2250000000004</v>
      </c>
      <c r="D51">
        <v>8795.7095314429207</v>
      </c>
      <c r="E51">
        <v>11902.825000000001</v>
      </c>
      <c r="F51">
        <v>11929.424999999999</v>
      </c>
      <c r="G51">
        <v>11722.8171320109</v>
      </c>
      <c r="H51">
        <v>8569.4750000000004</v>
      </c>
      <c r="I51">
        <v>136.89920678597699</v>
      </c>
      <c r="J51">
        <v>85.629298807067798</v>
      </c>
      <c r="K51">
        <v>66.898673796042203</v>
      </c>
      <c r="L51">
        <v>5.2993942499999998</v>
      </c>
      <c r="M51">
        <v>1.53448858234477</v>
      </c>
      <c r="N51">
        <v>8402.3229533844296</v>
      </c>
      <c r="O51">
        <v>98.381760038581604</v>
      </c>
      <c r="P51">
        <v>65.274727715067002</v>
      </c>
      <c r="Q51">
        <v>81.524001342481498</v>
      </c>
      <c r="R51">
        <v>44.556520865289201</v>
      </c>
      <c r="S51">
        <v>0.32900000000000001</v>
      </c>
      <c r="T51">
        <v>74.927750000000003</v>
      </c>
      <c r="U51">
        <v>77.935000000000002</v>
      </c>
      <c r="V51">
        <v>162.391666666666</v>
      </c>
      <c r="W51">
        <v>172.38333333333301</v>
      </c>
      <c r="X51" t="s">
        <v>79</v>
      </c>
      <c r="Y51">
        <v>75.028750000000002</v>
      </c>
      <c r="Z51">
        <v>78.875</v>
      </c>
      <c r="AA51">
        <v>13.77</v>
      </c>
      <c r="AB51">
        <v>16.2</v>
      </c>
      <c r="AC51">
        <v>2.3125</v>
      </c>
      <c r="AD51">
        <v>122.00749999999999</v>
      </c>
      <c r="AE51">
        <v>188.25221640885701</v>
      </c>
      <c r="AF51">
        <v>4.55833333333333</v>
      </c>
      <c r="AG51">
        <v>137.301083333333</v>
      </c>
      <c r="AH51">
        <v>67.081100075495101</v>
      </c>
      <c r="AI51">
        <v>131.028416666666</v>
      </c>
      <c r="AJ51">
        <v>125.381</v>
      </c>
      <c r="AK51">
        <v>70.745500000000007</v>
      </c>
      <c r="AL51">
        <v>100.4485</v>
      </c>
      <c r="AM51">
        <v>204.67949999999999</v>
      </c>
      <c r="AN51">
        <v>99.787185675368605</v>
      </c>
      <c r="AO51">
        <v>5.5733333333333297</v>
      </c>
      <c r="AP51">
        <v>4.9858333333333302</v>
      </c>
      <c r="AQ51">
        <v>5.5149999999999997</v>
      </c>
      <c r="AR51">
        <v>7484.2</v>
      </c>
      <c r="AS51">
        <v>4982.3</v>
      </c>
      <c r="AT51">
        <v>4107.55</v>
      </c>
      <c r="AU51">
        <v>2141.4499999999998</v>
      </c>
      <c r="AV51">
        <v>28.024999999999999</v>
      </c>
      <c r="AW51">
        <v>594.125</v>
      </c>
      <c r="AX51">
        <v>159.875</v>
      </c>
      <c r="AY51">
        <v>1004.45</v>
      </c>
      <c r="AZ51">
        <v>354.97500000000002</v>
      </c>
      <c r="BA51">
        <v>830.32500000000005</v>
      </c>
      <c r="BB51">
        <v>726.52499999999998</v>
      </c>
      <c r="BC51">
        <v>5786.0749999999998</v>
      </c>
      <c r="BD51">
        <v>1698.5622499999999</v>
      </c>
      <c r="BE51">
        <v>1225.5640000000001</v>
      </c>
      <c r="BF51">
        <v>404.87</v>
      </c>
      <c r="BG51">
        <v>68.128</v>
      </c>
      <c r="BH51">
        <v>1593.441</v>
      </c>
      <c r="BI51">
        <v>584.27075000000002</v>
      </c>
      <c r="BJ51">
        <v>1009.1704999999999</v>
      </c>
      <c r="BK51">
        <v>-147.27500000000001</v>
      </c>
      <c r="BL51">
        <v>953.47500000000002</v>
      </c>
      <c r="BM51">
        <v>1100.75</v>
      </c>
      <c r="BN51">
        <v>-187.35</v>
      </c>
      <c r="BO51">
        <v>7722.2749999999996</v>
      </c>
      <c r="BP51">
        <v>1980.124</v>
      </c>
      <c r="BQ51">
        <v>1308.72</v>
      </c>
      <c r="BR51">
        <v>589.09249999999997</v>
      </c>
      <c r="BS51">
        <v>96.922749999999994</v>
      </c>
      <c r="BT51">
        <v>2515.6010000000001</v>
      </c>
      <c r="BU51">
        <v>851.16049999999996</v>
      </c>
      <c r="BV51">
        <v>1673.40975</v>
      </c>
      <c r="BW51">
        <v>-297.97500000000002</v>
      </c>
      <c r="BX51">
        <v>1203.4000000000001</v>
      </c>
      <c r="BY51">
        <v>1501.375</v>
      </c>
    </row>
    <row r="52" spans="1:77">
      <c r="A52">
        <v>1999</v>
      </c>
      <c r="B52">
        <v>9479.625</v>
      </c>
      <c r="C52">
        <v>9504.0249999999996</v>
      </c>
      <c r="D52">
        <v>9290.6379992791408</v>
      </c>
      <c r="E52">
        <v>12474.975</v>
      </c>
      <c r="F52">
        <v>12508.225</v>
      </c>
      <c r="G52">
        <v>12226.1844922696</v>
      </c>
      <c r="H52">
        <v>9078.2999999999993</v>
      </c>
      <c r="I52">
        <v>138.74706639955201</v>
      </c>
      <c r="J52">
        <v>88.114810949944399</v>
      </c>
      <c r="K52">
        <v>66.857132767236195</v>
      </c>
      <c r="L52">
        <v>5.2603310325851398</v>
      </c>
      <c r="M52">
        <v>2.0373170388954902</v>
      </c>
      <c r="N52">
        <v>8828.0194996850405</v>
      </c>
      <c r="O52">
        <v>99.908913735803495</v>
      </c>
      <c r="P52">
        <v>68.854979881905805</v>
      </c>
      <c r="Q52">
        <v>83.318055739669404</v>
      </c>
      <c r="R52">
        <v>46.097135793953697</v>
      </c>
      <c r="S52">
        <v>0.32900000000000001</v>
      </c>
      <c r="T52">
        <v>75.799499999999995</v>
      </c>
      <c r="U52">
        <v>78.925749999999994</v>
      </c>
      <c r="V52">
        <v>165.50833333333301</v>
      </c>
      <c r="W52">
        <v>176.09166666666599</v>
      </c>
      <c r="X52" t="s">
        <v>79</v>
      </c>
      <c r="Y52">
        <v>75.962500000000006</v>
      </c>
      <c r="Z52">
        <v>81.625</v>
      </c>
      <c r="AA52">
        <v>14.219166666666601</v>
      </c>
      <c r="AB52">
        <v>16.345833333333299</v>
      </c>
      <c r="AC52">
        <v>2.1258333333333299</v>
      </c>
      <c r="AD52">
        <v>129.29499999999999</v>
      </c>
      <c r="AE52">
        <v>191.11555489564799</v>
      </c>
      <c r="AF52">
        <v>4.30833333333333</v>
      </c>
      <c r="AG52">
        <v>138.99</v>
      </c>
      <c r="AH52">
        <v>67.108695932010903</v>
      </c>
      <c r="AI52">
        <v>133.00558333333299</v>
      </c>
      <c r="AJ52">
        <v>128.42474999999899</v>
      </c>
      <c r="AK52">
        <v>73.411000000000001</v>
      </c>
      <c r="AL52">
        <v>102.55</v>
      </c>
      <c r="AM52">
        <v>207.11224999999999</v>
      </c>
      <c r="AN52">
        <v>101.17464422515999</v>
      </c>
      <c r="AO52">
        <v>5.2691666666666599</v>
      </c>
      <c r="AP52">
        <v>4.4408333333333303</v>
      </c>
      <c r="AQ52">
        <v>4.8583333333333298</v>
      </c>
      <c r="AR52">
        <v>7895.8</v>
      </c>
      <c r="AS52">
        <v>5313.5749999999998</v>
      </c>
      <c r="AT52">
        <v>4384.0749999999998</v>
      </c>
      <c r="AU52">
        <v>2219.6</v>
      </c>
      <c r="AV52">
        <v>30.225000000000001</v>
      </c>
      <c r="AW52">
        <v>654.875</v>
      </c>
      <c r="AX52">
        <v>177.125</v>
      </c>
      <c r="AY52">
        <v>1012.35</v>
      </c>
      <c r="AZ52">
        <v>345.02499999999998</v>
      </c>
      <c r="BA52">
        <v>826.27499999999998</v>
      </c>
      <c r="BB52">
        <v>713.7</v>
      </c>
      <c r="BC52">
        <v>6174.0249999999996</v>
      </c>
      <c r="BD52">
        <v>1848.02575</v>
      </c>
      <c r="BE52">
        <v>1339.57575</v>
      </c>
      <c r="BF52">
        <v>453.69024999999999</v>
      </c>
      <c r="BG52">
        <v>54.759500000000003</v>
      </c>
      <c r="BH52">
        <v>1686.3330000000001</v>
      </c>
      <c r="BI52">
        <v>600.68700000000001</v>
      </c>
      <c r="BJ52">
        <v>1085.646</v>
      </c>
      <c r="BK52">
        <v>-228.8</v>
      </c>
      <c r="BL52">
        <v>976.75</v>
      </c>
      <c r="BM52">
        <v>1205.5250000000001</v>
      </c>
      <c r="BN52">
        <v>-256.39999999999901</v>
      </c>
      <c r="BO52">
        <v>8145.4</v>
      </c>
      <c r="BP52">
        <v>2154.3732500000001</v>
      </c>
      <c r="BQ52">
        <v>1448.7335</v>
      </c>
      <c r="BR52">
        <v>637.529</v>
      </c>
      <c r="BS52">
        <v>78.491500000000002</v>
      </c>
      <c r="BT52">
        <v>2590.7502500000001</v>
      </c>
      <c r="BU52">
        <v>858.73500000000001</v>
      </c>
      <c r="BV52">
        <v>1743.5967499999999</v>
      </c>
      <c r="BW52">
        <v>-417.85</v>
      </c>
      <c r="BX52">
        <v>1252.3499999999999</v>
      </c>
      <c r="BY52">
        <v>1670.2</v>
      </c>
    </row>
    <row r="53" spans="1:77">
      <c r="A53">
        <v>2000</v>
      </c>
      <c r="B53">
        <v>10117.075000000001</v>
      </c>
      <c r="C53">
        <v>10151.4</v>
      </c>
      <c r="D53">
        <v>9935.6171745647898</v>
      </c>
      <c r="E53">
        <v>13044.55</v>
      </c>
      <c r="F53">
        <v>13089.775</v>
      </c>
      <c r="G53">
        <v>12810.381785723799</v>
      </c>
      <c r="H53">
        <v>9539.3250000000007</v>
      </c>
      <c r="I53">
        <v>141.54512319485599</v>
      </c>
      <c r="J53">
        <v>90.500910297309105</v>
      </c>
      <c r="K53">
        <v>66.798902876375706</v>
      </c>
      <c r="L53">
        <v>5.2197414173736503</v>
      </c>
      <c r="M53">
        <v>1.83072538708354</v>
      </c>
      <c r="N53">
        <v>9318.61469731543</v>
      </c>
      <c r="O53">
        <v>102.07486493988</v>
      </c>
      <c r="P53">
        <v>72.720762801286995</v>
      </c>
      <c r="Q53">
        <v>85.141414599896095</v>
      </c>
      <c r="R53">
        <v>47.6270653825027</v>
      </c>
      <c r="S53">
        <v>0.32900000000000001</v>
      </c>
      <c r="T53">
        <v>77.605999999999995</v>
      </c>
      <c r="U53">
        <v>80.253</v>
      </c>
      <c r="V53">
        <v>170.74166666666599</v>
      </c>
      <c r="W53">
        <v>180.141666666666</v>
      </c>
      <c r="X53" t="s">
        <v>79</v>
      </c>
      <c r="Y53">
        <v>77.544250000000005</v>
      </c>
      <c r="Z53">
        <v>84.825000000000003</v>
      </c>
      <c r="AA53">
        <v>26.3666666666666</v>
      </c>
      <c r="AB53">
        <v>28.452500000000001</v>
      </c>
      <c r="AC53">
        <v>3.3050000000000002</v>
      </c>
      <c r="AD53">
        <v>137.66999999999999</v>
      </c>
      <c r="AE53">
        <v>193.22381887293</v>
      </c>
      <c r="AF53">
        <v>4.0083333333333302</v>
      </c>
      <c r="AG53">
        <v>141.8475</v>
      </c>
      <c r="AH53">
        <v>67.114630245732798</v>
      </c>
      <c r="AI53">
        <v>136.134083333333</v>
      </c>
      <c r="AJ53">
        <v>131.501833333333</v>
      </c>
      <c r="AK53">
        <v>75.903750000000002</v>
      </c>
      <c r="AL53">
        <v>104.221</v>
      </c>
      <c r="AM53">
        <v>211.35175000000001</v>
      </c>
      <c r="AN53">
        <v>102.20830289844299</v>
      </c>
      <c r="AO53">
        <v>6.1725000000000003</v>
      </c>
      <c r="AP53">
        <v>5.5733333333333297</v>
      </c>
      <c r="AQ53">
        <v>5.9441666666666597</v>
      </c>
      <c r="AR53">
        <v>8495.7749999999996</v>
      </c>
      <c r="AS53">
        <v>5750.1750000000002</v>
      </c>
      <c r="AT53">
        <v>4746.5</v>
      </c>
      <c r="AU53">
        <v>2371.2249999999999</v>
      </c>
      <c r="AV53">
        <v>29.225000000000001</v>
      </c>
      <c r="AW53">
        <v>707.52499999999998</v>
      </c>
      <c r="AX53">
        <v>180.45</v>
      </c>
      <c r="AY53">
        <v>1077.375</v>
      </c>
      <c r="AZ53">
        <v>376.65</v>
      </c>
      <c r="BA53">
        <v>804.125</v>
      </c>
      <c r="BB53">
        <v>666.32500000000005</v>
      </c>
      <c r="BC53">
        <v>6654.2749999999996</v>
      </c>
      <c r="BD53">
        <v>2009.8755000000001</v>
      </c>
      <c r="BE53">
        <v>1465.9212500000001</v>
      </c>
      <c r="BF53">
        <v>481.93549999999999</v>
      </c>
      <c r="BG53">
        <v>62.018749999999997</v>
      </c>
      <c r="BH53">
        <v>1806.55925</v>
      </c>
      <c r="BI53">
        <v>632.11</v>
      </c>
      <c r="BJ53">
        <v>1174.4492499999999</v>
      </c>
      <c r="BK53">
        <v>-353.67500000000001</v>
      </c>
      <c r="BL53">
        <v>1075.575</v>
      </c>
      <c r="BM53">
        <v>1429.25</v>
      </c>
      <c r="BN53">
        <v>-370.875</v>
      </c>
      <c r="BO53">
        <v>8574.35</v>
      </c>
      <c r="BP53">
        <v>2322.0527499999998</v>
      </c>
      <c r="BQ53">
        <v>1584.0595000000001</v>
      </c>
      <c r="BR53">
        <v>649.60574999999994</v>
      </c>
      <c r="BS53">
        <v>87.874750000000006</v>
      </c>
      <c r="BT53">
        <v>2660.2739999999999</v>
      </c>
      <c r="BU53">
        <v>872.654</v>
      </c>
      <c r="BV53">
        <v>1800.5695000000001</v>
      </c>
      <c r="BW53">
        <v>-536.04999999999995</v>
      </c>
      <c r="BX53">
        <v>1357.4749999999999</v>
      </c>
      <c r="BY53">
        <v>1893.5250000000001</v>
      </c>
    </row>
    <row r="54" spans="1:77">
      <c r="A54">
        <v>2001</v>
      </c>
      <c r="B54">
        <v>10525.725</v>
      </c>
      <c r="C54">
        <v>10567.775</v>
      </c>
      <c r="D54">
        <v>10539.647546607101</v>
      </c>
      <c r="E54">
        <v>13257.775</v>
      </c>
      <c r="F54">
        <v>13311.825000000001</v>
      </c>
      <c r="G54">
        <v>13274.643126364899</v>
      </c>
      <c r="H54">
        <v>9681.5249999999996</v>
      </c>
      <c r="I54">
        <v>143.07534713592199</v>
      </c>
      <c r="J54">
        <v>92.779387553688807</v>
      </c>
      <c r="K54">
        <v>66.735851092957802</v>
      </c>
      <c r="L54">
        <v>5.1778810413513101</v>
      </c>
      <c r="M54">
        <v>-0.120113888593567</v>
      </c>
      <c r="N54">
        <v>9709.5357804733303</v>
      </c>
      <c r="O54">
        <v>102.809964652483</v>
      </c>
      <c r="P54">
        <v>76.130342486207894</v>
      </c>
      <c r="Q54">
        <v>86.871422256987302</v>
      </c>
      <c r="R54">
        <v>49.271962616089198</v>
      </c>
      <c r="S54">
        <v>0.32900000000000001</v>
      </c>
      <c r="T54">
        <v>79.399249999999995</v>
      </c>
      <c r="U54">
        <v>81.791749999999993</v>
      </c>
      <c r="V54">
        <v>176.22499999999999</v>
      </c>
      <c r="W54">
        <v>184.88333333333301</v>
      </c>
      <c r="X54">
        <v>103.9</v>
      </c>
      <c r="Y54">
        <v>79.422749999999994</v>
      </c>
      <c r="Z54">
        <v>88</v>
      </c>
      <c r="AA54">
        <v>24.831666666666599</v>
      </c>
      <c r="AB54">
        <v>28.844999999999999</v>
      </c>
      <c r="AC54">
        <v>4.9816666666666602</v>
      </c>
      <c r="AD54">
        <v>147.23750000000001</v>
      </c>
      <c r="AE54">
        <v>205.16232729191501</v>
      </c>
      <c r="AF54">
        <v>4.3416666666666597</v>
      </c>
      <c r="AG54">
        <v>143.452333333333</v>
      </c>
      <c r="AH54">
        <v>66.892113325694496</v>
      </c>
      <c r="AI54">
        <v>137.21825000000001</v>
      </c>
      <c r="AJ54">
        <v>132.41524999999999</v>
      </c>
      <c r="AK54">
        <v>77.77225</v>
      </c>
      <c r="AL54">
        <v>103.24375000000001</v>
      </c>
      <c r="AM54">
        <v>214.45466666666599</v>
      </c>
      <c r="AN54">
        <v>103.687805283388</v>
      </c>
      <c r="AO54">
        <v>5.2166666666666597</v>
      </c>
      <c r="AP54">
        <v>4.4158333333333299</v>
      </c>
      <c r="AQ54">
        <v>4.9725000000000001</v>
      </c>
      <c r="AR54">
        <v>8974.6749999999993</v>
      </c>
      <c r="AS54">
        <v>6014.8249999999998</v>
      </c>
      <c r="AT54">
        <v>4943.7</v>
      </c>
      <c r="AU54">
        <v>2527.125</v>
      </c>
      <c r="AV54">
        <v>33.200000000000003</v>
      </c>
      <c r="AW54">
        <v>783.15</v>
      </c>
      <c r="AX54">
        <v>198.875</v>
      </c>
      <c r="AY54">
        <v>1139.2</v>
      </c>
      <c r="AZ54">
        <v>372.7</v>
      </c>
      <c r="BA54">
        <v>757.77499999999998</v>
      </c>
      <c r="BB54">
        <v>596.9</v>
      </c>
      <c r="BC54">
        <v>7006.625</v>
      </c>
      <c r="BD54">
        <v>1989.1255000000001</v>
      </c>
      <c r="BE54">
        <v>1489.126</v>
      </c>
      <c r="BF54">
        <v>504.4905</v>
      </c>
      <c r="BG54">
        <v>-4.4907500000000002</v>
      </c>
      <c r="BH54">
        <v>1917.1612500000001</v>
      </c>
      <c r="BI54">
        <v>658.03375000000005</v>
      </c>
      <c r="BJ54">
        <v>1259.1277500000001</v>
      </c>
      <c r="BK54">
        <v>-387.15</v>
      </c>
      <c r="BL54">
        <v>1066.7249999999999</v>
      </c>
      <c r="BM54">
        <v>1453.875</v>
      </c>
      <c r="BN54">
        <v>-408.9</v>
      </c>
      <c r="BO54">
        <v>8824.6</v>
      </c>
      <c r="BP54">
        <v>2280.4535000000001</v>
      </c>
      <c r="BQ54">
        <v>1609.2014999999999</v>
      </c>
      <c r="BR54">
        <v>649.88975000000005</v>
      </c>
      <c r="BS54">
        <v>-3.17349999999999</v>
      </c>
      <c r="BT54">
        <v>2730.7082500000001</v>
      </c>
      <c r="BU54">
        <v>890.62699999999995</v>
      </c>
      <c r="BV54">
        <v>1853.9355</v>
      </c>
      <c r="BW54">
        <v>-590.47500000000002</v>
      </c>
      <c r="BX54">
        <v>1342.875</v>
      </c>
      <c r="BY54">
        <v>1933.35</v>
      </c>
    </row>
    <row r="55" spans="1:77">
      <c r="A55">
        <v>2002</v>
      </c>
      <c r="B55">
        <v>10828.875</v>
      </c>
      <c r="C55">
        <v>10881.85</v>
      </c>
      <c r="D55">
        <v>11023.110497968</v>
      </c>
      <c r="E55">
        <v>13422.225</v>
      </c>
      <c r="F55">
        <v>13489.25</v>
      </c>
      <c r="G55">
        <v>13662.9149016841</v>
      </c>
      <c r="H55">
        <v>9785.4</v>
      </c>
      <c r="I55">
        <v>144.73232149723199</v>
      </c>
      <c r="J55">
        <v>94.399826931146194</v>
      </c>
      <c r="K55">
        <v>66.656525616875797</v>
      </c>
      <c r="L55">
        <v>5.1352606158142002</v>
      </c>
      <c r="M55">
        <v>-1.7608861744675901</v>
      </c>
      <c r="N55">
        <v>10022.113423614101</v>
      </c>
      <c r="O55">
        <v>103.11742869489299</v>
      </c>
      <c r="P55">
        <v>78.450391620324694</v>
      </c>
      <c r="Q55">
        <v>88.500661969158202</v>
      </c>
      <c r="R55">
        <v>50.706357327901003</v>
      </c>
      <c r="S55">
        <v>0.32900000000000001</v>
      </c>
      <c r="T55">
        <v>80.314750000000004</v>
      </c>
      <c r="U55">
        <v>83.163499999999999</v>
      </c>
      <c r="V55">
        <v>178.86666666666599</v>
      </c>
      <c r="W55">
        <v>189.47499999999999</v>
      </c>
      <c r="X55">
        <v>105.133333333333</v>
      </c>
      <c r="Y55">
        <v>80.671250000000001</v>
      </c>
      <c r="Z55">
        <v>91.075000000000003</v>
      </c>
      <c r="AA55">
        <v>21.501666666666601</v>
      </c>
      <c r="AB55">
        <v>24.160833333333301</v>
      </c>
      <c r="AC55">
        <v>2.8858333333333301</v>
      </c>
      <c r="AD55">
        <v>157.24</v>
      </c>
      <c r="AE55">
        <v>207.411988596768</v>
      </c>
      <c r="AF55">
        <v>5.6916666666666602</v>
      </c>
      <c r="AG55">
        <v>144.62358333333299</v>
      </c>
      <c r="AH55">
        <v>66.658664077638093</v>
      </c>
      <c r="AI55">
        <v>136.37441666666601</v>
      </c>
      <c r="AJ55">
        <v>130.790416666666</v>
      </c>
      <c r="AK55">
        <v>81.119749999999996</v>
      </c>
      <c r="AL55">
        <v>100.04025</v>
      </c>
      <c r="AM55">
        <v>216.96174999999999</v>
      </c>
      <c r="AN55">
        <v>105.05647811362201</v>
      </c>
      <c r="AO55">
        <v>4.8016666666666596</v>
      </c>
      <c r="AP55">
        <v>1.74583333333333</v>
      </c>
      <c r="AQ55">
        <v>1.83916666666666</v>
      </c>
      <c r="AR55">
        <v>9092.7749999999996</v>
      </c>
      <c r="AS55">
        <v>6096.125</v>
      </c>
      <c r="AT55">
        <v>4973.5249999999996</v>
      </c>
      <c r="AU55">
        <v>2475.2249999999999</v>
      </c>
      <c r="AV55">
        <v>20.574999999999999</v>
      </c>
      <c r="AW55">
        <v>838.9</v>
      </c>
      <c r="AX55">
        <v>207.25</v>
      </c>
      <c r="AY55">
        <v>1019.35</v>
      </c>
      <c r="AZ55">
        <v>389.15</v>
      </c>
      <c r="BA55">
        <v>853.125</v>
      </c>
      <c r="BB55">
        <v>688.2</v>
      </c>
      <c r="BC55">
        <v>7277.5249999999996</v>
      </c>
      <c r="BD55">
        <v>1907.3072500000001</v>
      </c>
      <c r="BE55">
        <v>1372.2584999999999</v>
      </c>
      <c r="BF55">
        <v>543.53224999999998</v>
      </c>
      <c r="BG55">
        <v>-8.4834999999999994</v>
      </c>
      <c r="BH55">
        <v>2052.1224999999999</v>
      </c>
      <c r="BI55">
        <v>721.00824999999998</v>
      </c>
      <c r="BJ55">
        <v>1331.114</v>
      </c>
      <c r="BK55">
        <v>-408.1</v>
      </c>
      <c r="BL55">
        <v>985.625</v>
      </c>
      <c r="BM55">
        <v>1393.675</v>
      </c>
      <c r="BN55">
        <v>-418.32499999999999</v>
      </c>
      <c r="BO55">
        <v>9061.2250000000004</v>
      </c>
      <c r="BP55">
        <v>2172.1727500000002</v>
      </c>
      <c r="BQ55">
        <v>1492.2004999999999</v>
      </c>
      <c r="BR55">
        <v>679.39350000000002</v>
      </c>
      <c r="BS55">
        <v>-15.97025</v>
      </c>
      <c r="BT55">
        <v>2859.8240000000001</v>
      </c>
      <c r="BU55">
        <v>950.83474999999999</v>
      </c>
      <c r="BV55">
        <v>1921.8364999999999</v>
      </c>
      <c r="BW55">
        <v>-658.4</v>
      </c>
      <c r="BX55">
        <v>1262.55</v>
      </c>
      <c r="BY55">
        <v>1920.95</v>
      </c>
    </row>
    <row r="56" spans="1:77">
      <c r="A56">
        <v>2003</v>
      </c>
      <c r="B56">
        <v>11278.75</v>
      </c>
      <c r="C56">
        <v>11332.15</v>
      </c>
      <c r="D56">
        <v>11534.376746057</v>
      </c>
      <c r="E56">
        <v>13720.025</v>
      </c>
      <c r="F56">
        <v>13786.125</v>
      </c>
      <c r="G56">
        <v>14031.3120832573</v>
      </c>
      <c r="H56">
        <v>10008.35</v>
      </c>
      <c r="I56">
        <v>146.63881319786501</v>
      </c>
      <c r="J56">
        <v>95.685138261873504</v>
      </c>
      <c r="K56">
        <v>66.541335332480799</v>
      </c>
      <c r="L56">
        <v>5.0928196289520198</v>
      </c>
      <c r="M56">
        <v>-2.2214345588016999</v>
      </c>
      <c r="N56">
        <v>10307.356467296901</v>
      </c>
      <c r="O56">
        <v>103.47469386677599</v>
      </c>
      <c r="P56">
        <v>80.219960188086105</v>
      </c>
      <c r="Q56">
        <v>90.121653883321798</v>
      </c>
      <c r="R56">
        <v>51.969895291344301</v>
      </c>
      <c r="S56">
        <v>0.32900000000000001</v>
      </c>
      <c r="T56">
        <v>81.984750000000005</v>
      </c>
      <c r="U56">
        <v>84.53725</v>
      </c>
      <c r="V56">
        <v>183.09166666666599</v>
      </c>
      <c r="W56">
        <v>192.666666666666</v>
      </c>
      <c r="X56">
        <v>107.3</v>
      </c>
      <c r="Y56">
        <v>82.216499999999996</v>
      </c>
      <c r="Z56">
        <v>93.525000000000006</v>
      </c>
      <c r="AA56">
        <v>27.2558333333333</v>
      </c>
      <c r="AB56">
        <v>30.376666666666601</v>
      </c>
      <c r="AC56">
        <v>5.3008333333333297</v>
      </c>
      <c r="AD56">
        <v>169.1875</v>
      </c>
      <c r="AE56">
        <v>197.13538618580901</v>
      </c>
      <c r="AF56">
        <v>6</v>
      </c>
      <c r="AG56">
        <v>146.080833333333</v>
      </c>
      <c r="AH56">
        <v>66.329986410634504</v>
      </c>
      <c r="AI56">
        <v>137.32391666666601</v>
      </c>
      <c r="AJ56">
        <v>130.343083333333</v>
      </c>
      <c r="AK56">
        <v>83.58</v>
      </c>
      <c r="AL56">
        <v>99.308000000000007</v>
      </c>
      <c r="AM56">
        <v>220.23474999999999</v>
      </c>
      <c r="AN56">
        <v>105.926421739003</v>
      </c>
      <c r="AO56">
        <v>3.9449999999999998</v>
      </c>
      <c r="AP56">
        <v>1.115</v>
      </c>
      <c r="AQ56">
        <v>1.2391666666666601</v>
      </c>
      <c r="AR56">
        <v>9392.7000000000007</v>
      </c>
      <c r="AS56">
        <v>6276.9750000000004</v>
      </c>
      <c r="AT56">
        <v>5081.05</v>
      </c>
      <c r="AU56">
        <v>2552.1750000000002</v>
      </c>
      <c r="AV56">
        <v>33.700000000000003</v>
      </c>
      <c r="AW56">
        <v>855.625</v>
      </c>
      <c r="AX56">
        <v>219.82499999999999</v>
      </c>
      <c r="AY56">
        <v>1026.7249999999999</v>
      </c>
      <c r="AZ56">
        <v>416.3</v>
      </c>
      <c r="BA56">
        <v>1021.4</v>
      </c>
      <c r="BB56">
        <v>866.3</v>
      </c>
      <c r="BC56">
        <v>7630.65</v>
      </c>
      <c r="BD56">
        <v>1979.8605</v>
      </c>
      <c r="BE56">
        <v>1355.7184999999999</v>
      </c>
      <c r="BF56">
        <v>610.88350000000003</v>
      </c>
      <c r="BG56">
        <v>13.258749999999999</v>
      </c>
      <c r="BH56">
        <v>2183.3667500000001</v>
      </c>
      <c r="BI56">
        <v>806.79925000000003</v>
      </c>
      <c r="BJ56">
        <v>1376.567</v>
      </c>
      <c r="BK56">
        <v>-515.125</v>
      </c>
      <c r="BL56">
        <v>1013</v>
      </c>
      <c r="BM56">
        <v>1528.1</v>
      </c>
      <c r="BN56">
        <v>-524.57500000000005</v>
      </c>
      <c r="BO56">
        <v>9307.3250000000007</v>
      </c>
      <c r="BP56">
        <v>2242.4575</v>
      </c>
      <c r="BQ56">
        <v>1484.7260000000001</v>
      </c>
      <c r="BR56">
        <v>733.14599999999996</v>
      </c>
      <c r="BS56">
        <v>19.212</v>
      </c>
      <c r="BT56">
        <v>2932.3567499999999</v>
      </c>
      <c r="BU56">
        <v>1016.94325</v>
      </c>
      <c r="BV56">
        <v>1924.33475</v>
      </c>
      <c r="BW56">
        <v>-757.5</v>
      </c>
      <c r="BX56">
        <v>1278.6500000000001</v>
      </c>
      <c r="BY56">
        <v>2036.175</v>
      </c>
    </row>
    <row r="57" spans="1:77">
      <c r="A57">
        <v>2004</v>
      </c>
      <c r="B57">
        <v>12028.424999999999</v>
      </c>
      <c r="C57">
        <v>12111.45</v>
      </c>
      <c r="D57">
        <v>12102.220816531801</v>
      </c>
      <c r="E57">
        <v>14281.125</v>
      </c>
      <c r="F57">
        <v>14380.9</v>
      </c>
      <c r="G57">
        <v>14368.9320331422</v>
      </c>
      <c r="H57">
        <v>10490.775</v>
      </c>
      <c r="I57">
        <v>147.83940128096401</v>
      </c>
      <c r="J57">
        <v>97.191814719834497</v>
      </c>
      <c r="K57">
        <v>66.386147223818597</v>
      </c>
      <c r="L57">
        <v>5.0524062464675898</v>
      </c>
      <c r="M57">
        <v>-0.61222825989569096</v>
      </c>
      <c r="N57">
        <v>10566.909018661199</v>
      </c>
      <c r="O57">
        <v>103.35230532172601</v>
      </c>
      <c r="P57">
        <v>82.143927331939594</v>
      </c>
      <c r="Q57">
        <v>91.771596078607502</v>
      </c>
      <c r="R57">
        <v>53.341795286897003</v>
      </c>
      <c r="S57">
        <v>0.32900000000000001</v>
      </c>
      <c r="T57">
        <v>83.858000000000004</v>
      </c>
      <c r="U57">
        <v>86.108999999999995</v>
      </c>
      <c r="V57">
        <v>187.34166666666599</v>
      </c>
      <c r="W57">
        <v>195.59166666666599</v>
      </c>
      <c r="X57">
        <v>109.60833333333299</v>
      </c>
      <c r="Y57">
        <v>84.224249999999998</v>
      </c>
      <c r="Z57">
        <v>96.125</v>
      </c>
      <c r="AA57">
        <v>32.801666666666598</v>
      </c>
      <c r="AB57">
        <v>37.1666666666666</v>
      </c>
      <c r="AC57">
        <v>5.58083333333333</v>
      </c>
      <c r="AD57">
        <v>184.1575</v>
      </c>
      <c r="AE57">
        <v>184.21179448878999</v>
      </c>
      <c r="AF57">
        <v>5.6416666666666604</v>
      </c>
      <c r="AG57">
        <v>147.08216666666601</v>
      </c>
      <c r="AH57">
        <v>66.009122316427593</v>
      </c>
      <c r="AI57">
        <v>138.80066666666599</v>
      </c>
      <c r="AJ57">
        <v>131.25016666666599</v>
      </c>
      <c r="AK57">
        <v>86.878249999999994</v>
      </c>
      <c r="AL57">
        <v>100.1375</v>
      </c>
      <c r="AM57">
        <v>222.82124999999999</v>
      </c>
      <c r="AN57">
        <v>107.049409477046</v>
      </c>
      <c r="AO57">
        <v>4.3025000000000002</v>
      </c>
      <c r="AP57">
        <v>1.09916666666666</v>
      </c>
      <c r="AQ57">
        <v>1.11083333333333</v>
      </c>
      <c r="AR57">
        <v>9887.4</v>
      </c>
      <c r="AS57">
        <v>6628.4250000000002</v>
      </c>
      <c r="AT57">
        <v>5351</v>
      </c>
      <c r="AU57">
        <v>2675.5250000000001</v>
      </c>
      <c r="AV57">
        <v>50.05</v>
      </c>
      <c r="AW57">
        <v>897.42499999999995</v>
      </c>
      <c r="AX57">
        <v>241.8</v>
      </c>
      <c r="AY57">
        <v>967.6</v>
      </c>
      <c r="AZ57">
        <v>518.65</v>
      </c>
      <c r="BA57">
        <v>1245.0999999999999</v>
      </c>
      <c r="BB57">
        <v>1050.1500000000001</v>
      </c>
      <c r="BC57">
        <v>8098.1750000000002</v>
      </c>
      <c r="BD57">
        <v>2216.5605</v>
      </c>
      <c r="BE57">
        <v>1437.4102499999999</v>
      </c>
      <c r="BF57">
        <v>724.01874999999995</v>
      </c>
      <c r="BG57">
        <v>55.131250000000001</v>
      </c>
      <c r="BH57">
        <v>2303.7027499999999</v>
      </c>
      <c r="BI57">
        <v>878.49874999999997</v>
      </c>
      <c r="BJ57">
        <v>1425.204</v>
      </c>
      <c r="BK57">
        <v>-590</v>
      </c>
      <c r="BL57">
        <v>1143.95</v>
      </c>
      <c r="BM57">
        <v>1733.9</v>
      </c>
      <c r="BN57">
        <v>-583.54999999999905</v>
      </c>
      <c r="BO57">
        <v>9657.0750000000007</v>
      </c>
      <c r="BP57">
        <v>2454.53325</v>
      </c>
      <c r="BQ57">
        <v>1568.7025000000001</v>
      </c>
      <c r="BR57">
        <v>817.81674999999996</v>
      </c>
      <c r="BS57">
        <v>71.417000000000002</v>
      </c>
      <c r="BT57">
        <v>2984.7577500000002</v>
      </c>
      <c r="BU57">
        <v>1070.8415</v>
      </c>
      <c r="BV57">
        <v>1919.20625</v>
      </c>
      <c r="BW57">
        <v>-832.17499999999995</v>
      </c>
      <c r="BX57">
        <v>1402.375</v>
      </c>
      <c r="BY57">
        <v>2234.5500000000002</v>
      </c>
    </row>
    <row r="58" spans="1:77">
      <c r="A58">
        <v>2005</v>
      </c>
      <c r="B58">
        <v>12839.95</v>
      </c>
      <c r="C58">
        <v>12914.7</v>
      </c>
      <c r="D58">
        <v>12789.6372666225</v>
      </c>
      <c r="E58">
        <v>14792.35</v>
      </c>
      <c r="F58">
        <v>14879.25</v>
      </c>
      <c r="G58">
        <v>14734.612487930999</v>
      </c>
      <c r="H58">
        <v>10900.5</v>
      </c>
      <c r="I58">
        <v>149.19214782474299</v>
      </c>
      <c r="J58">
        <v>98.761590068933003</v>
      </c>
      <c r="K58">
        <v>66.201202969098603</v>
      </c>
      <c r="L58">
        <v>5.01606154220317</v>
      </c>
      <c r="M58">
        <v>0.39067630134125803</v>
      </c>
      <c r="N58">
        <v>10847.3019946315</v>
      </c>
      <c r="O58">
        <v>103.358150238062</v>
      </c>
      <c r="P58">
        <v>84.425793613906194</v>
      </c>
      <c r="Q58">
        <v>93.384281506667094</v>
      </c>
      <c r="R58">
        <v>54.7540146300922</v>
      </c>
      <c r="S58">
        <v>0.32900000000000001</v>
      </c>
      <c r="T58">
        <v>86.209249999999997</v>
      </c>
      <c r="U58">
        <v>87.942499999999995</v>
      </c>
      <c r="V58">
        <v>193.50833333333301</v>
      </c>
      <c r="W58">
        <v>199.82499999999999</v>
      </c>
      <c r="X58">
        <v>112.808333333333</v>
      </c>
      <c r="Y58">
        <v>86.787000000000006</v>
      </c>
      <c r="Z58">
        <v>98.55</v>
      </c>
      <c r="AA58">
        <v>45.858333333333299</v>
      </c>
      <c r="AB58">
        <v>53.5683333333333</v>
      </c>
      <c r="AC58">
        <v>7.3483333333333301</v>
      </c>
      <c r="AD58">
        <v>203.41249999999999</v>
      </c>
      <c r="AE58">
        <v>175.71296797331999</v>
      </c>
      <c r="AF58">
        <v>5.2</v>
      </c>
      <c r="AG58">
        <v>148.78233333333301</v>
      </c>
      <c r="AH58">
        <v>66.011353814099706</v>
      </c>
      <c r="AI58">
        <v>141.0675</v>
      </c>
      <c r="AJ58">
        <v>133.41874999999899</v>
      </c>
      <c r="AK58">
        <v>88.776250000000005</v>
      </c>
      <c r="AL58">
        <v>101.82375</v>
      </c>
      <c r="AM58">
        <v>225.38808333333299</v>
      </c>
      <c r="AN58">
        <v>109.096744611369</v>
      </c>
      <c r="AO58">
        <v>4.2108333333333299</v>
      </c>
      <c r="AP58">
        <v>2.6916666666666602</v>
      </c>
      <c r="AQ58">
        <v>2.70583333333333</v>
      </c>
      <c r="AR58">
        <v>10467.85</v>
      </c>
      <c r="AS58">
        <v>6979.75</v>
      </c>
      <c r="AT58">
        <v>5621.7</v>
      </c>
      <c r="AU58">
        <v>2856.4250000000002</v>
      </c>
      <c r="AV58">
        <v>49.825000000000003</v>
      </c>
      <c r="AW58">
        <v>921.95</v>
      </c>
      <c r="AX58">
        <v>230.35</v>
      </c>
      <c r="AY58">
        <v>1068.75</v>
      </c>
      <c r="AZ58">
        <v>585.54999999999995</v>
      </c>
      <c r="BA58">
        <v>1423.75</v>
      </c>
      <c r="BB58">
        <v>1207.575</v>
      </c>
      <c r="BC58">
        <v>8642.375</v>
      </c>
      <c r="BD58">
        <v>2470.9250000000002</v>
      </c>
      <c r="BE58">
        <v>1586.7417499999999</v>
      </c>
      <c r="BF58">
        <v>830.24450000000002</v>
      </c>
      <c r="BG58">
        <v>53.938499999999998</v>
      </c>
      <c r="BH58">
        <v>2440.41725</v>
      </c>
      <c r="BI58">
        <v>934.28</v>
      </c>
      <c r="BJ58">
        <v>1506.13725</v>
      </c>
      <c r="BK58">
        <v>-713.8</v>
      </c>
      <c r="BL58">
        <v>1269.25</v>
      </c>
      <c r="BM58">
        <v>1983.075</v>
      </c>
      <c r="BN58">
        <v>-723.47500000000002</v>
      </c>
      <c r="BO58">
        <v>10024.875</v>
      </c>
      <c r="BP58">
        <v>2630.9727499999999</v>
      </c>
      <c r="BQ58">
        <v>1691.3765000000001</v>
      </c>
      <c r="BR58">
        <v>874.38300000000004</v>
      </c>
      <c r="BS58">
        <v>62.148249999999997</v>
      </c>
      <c r="BT58">
        <v>3007.45</v>
      </c>
      <c r="BU58">
        <v>1094.3042499999999</v>
      </c>
      <c r="BV58">
        <v>1917.03325</v>
      </c>
      <c r="BW58">
        <v>-906.1</v>
      </c>
      <c r="BX58">
        <v>1499.175</v>
      </c>
      <c r="BY58">
        <v>2405.3000000000002</v>
      </c>
    </row>
    <row r="59" spans="1:77">
      <c r="A59">
        <v>2006</v>
      </c>
      <c r="B59">
        <v>13636.75</v>
      </c>
      <c r="C59">
        <v>13685.875</v>
      </c>
      <c r="D59">
        <v>13515.1429301842</v>
      </c>
      <c r="E59">
        <v>15217.825000000001</v>
      </c>
      <c r="F59">
        <v>15273.424999999999</v>
      </c>
      <c r="G59">
        <v>15082.0729841472</v>
      </c>
      <c r="H59">
        <v>11268.924999999999</v>
      </c>
      <c r="I59">
        <v>150.6216676146</v>
      </c>
      <c r="J59">
        <v>100.13114870960401</v>
      </c>
      <c r="K59">
        <v>66.010719785941504</v>
      </c>
      <c r="L59">
        <v>4.98161978658423</v>
      </c>
      <c r="M59">
        <v>0.90026672129920804</v>
      </c>
      <c r="N59">
        <v>11106.3435932784</v>
      </c>
      <c r="O59">
        <v>103.438430372287</v>
      </c>
      <c r="P59">
        <v>87.093791578409693</v>
      </c>
      <c r="Q59">
        <v>94.620177624107896</v>
      </c>
      <c r="R59">
        <v>56.017887225331101</v>
      </c>
      <c r="S59">
        <v>0.32900000000000001</v>
      </c>
      <c r="T59">
        <v>88.890249999999995</v>
      </c>
      <c r="U59">
        <v>90.03125</v>
      </c>
      <c r="V59">
        <v>200.583333333333</v>
      </c>
      <c r="W59">
        <v>204.56666666666601</v>
      </c>
      <c r="X59">
        <v>116.49166666666601</v>
      </c>
      <c r="Y59">
        <v>89.608249999999998</v>
      </c>
      <c r="Z59">
        <v>101.25</v>
      </c>
      <c r="AA59">
        <v>58.5341666666666</v>
      </c>
      <c r="AB59">
        <v>66.023333333333298</v>
      </c>
      <c r="AC59">
        <v>8.1408333333333296</v>
      </c>
      <c r="AD59">
        <v>219.05250000000001</v>
      </c>
      <c r="AE59">
        <v>174.13390299254499</v>
      </c>
      <c r="AF59">
        <v>4.74166666666666</v>
      </c>
      <c r="AG59">
        <v>150.81858333333301</v>
      </c>
      <c r="AH59">
        <v>66.107873291794903</v>
      </c>
      <c r="AI59">
        <v>143.666</v>
      </c>
      <c r="AJ59">
        <v>135.901833333333</v>
      </c>
      <c r="AK59">
        <v>89.804000000000002</v>
      </c>
      <c r="AL59">
        <v>104.06125</v>
      </c>
      <c r="AM59">
        <v>228.13966666666599</v>
      </c>
      <c r="AN59">
        <v>110.489816488057</v>
      </c>
      <c r="AO59">
        <v>4.7566666666666597</v>
      </c>
      <c r="AP59">
        <v>4.4574999999999898</v>
      </c>
      <c r="AQ59">
        <v>4.6475</v>
      </c>
      <c r="AR59">
        <v>11206.2</v>
      </c>
      <c r="AS59">
        <v>7376.2250000000004</v>
      </c>
      <c r="AT59">
        <v>5965.1750000000002</v>
      </c>
      <c r="AU59">
        <v>3151.4250000000002</v>
      </c>
      <c r="AV59">
        <v>36.424999999999997</v>
      </c>
      <c r="AW59">
        <v>1002.9</v>
      </c>
      <c r="AX59">
        <v>190.42500000000001</v>
      </c>
      <c r="AY59">
        <v>1235.2750000000001</v>
      </c>
      <c r="AZ59">
        <v>686.4</v>
      </c>
      <c r="BA59">
        <v>1633.4749999999999</v>
      </c>
      <c r="BB59">
        <v>1402.45</v>
      </c>
      <c r="BC59">
        <v>9159.2250000000004</v>
      </c>
      <c r="BD59">
        <v>2693.4187499999998</v>
      </c>
      <c r="BE59">
        <v>1748.5809999999999</v>
      </c>
      <c r="BF59">
        <v>865.12025000000006</v>
      </c>
      <c r="BG59">
        <v>79.717250000000007</v>
      </c>
      <c r="BH59">
        <v>2587.3407499999998</v>
      </c>
      <c r="BI59">
        <v>988.33199999999999</v>
      </c>
      <c r="BJ59">
        <v>1599.00875</v>
      </c>
      <c r="BK59">
        <v>-803.22500000000002</v>
      </c>
      <c r="BL59">
        <v>1424.9749999999999</v>
      </c>
      <c r="BM59">
        <v>2228.1999999999998</v>
      </c>
      <c r="BN59">
        <v>-836.375</v>
      </c>
      <c r="BO59">
        <v>10303.75</v>
      </c>
      <c r="BP59">
        <v>2762.7527500000001</v>
      </c>
      <c r="BQ59">
        <v>1818.7049999999999</v>
      </c>
      <c r="BR59">
        <v>852.89675</v>
      </c>
      <c r="BS59">
        <v>97.537499999999994</v>
      </c>
      <c r="BT59">
        <v>3047.31925</v>
      </c>
      <c r="BU59">
        <v>1118.5885000000001</v>
      </c>
      <c r="BV59">
        <v>1931.924</v>
      </c>
      <c r="BW59">
        <v>-941.32500000000005</v>
      </c>
      <c r="BX59">
        <v>1631.85</v>
      </c>
      <c r="BY59">
        <v>2573.2249999999999</v>
      </c>
    </row>
    <row r="60" spans="1:77">
      <c r="A60">
        <v>2007</v>
      </c>
      <c r="B60">
        <v>14305.375</v>
      </c>
      <c r="C60">
        <v>14371.85</v>
      </c>
      <c r="D60">
        <v>14181.811602801101</v>
      </c>
      <c r="E60">
        <v>15540.5</v>
      </c>
      <c r="F60">
        <v>15613.3</v>
      </c>
      <c r="G60">
        <v>15406.297439526899</v>
      </c>
      <c r="H60">
        <v>11554.475</v>
      </c>
      <c r="I60">
        <v>152.10527731279601</v>
      </c>
      <c r="J60">
        <v>101.286356983997</v>
      </c>
      <c r="K60">
        <v>65.824341815641006</v>
      </c>
      <c r="L60">
        <v>4.9388201948202104</v>
      </c>
      <c r="M60">
        <v>0.87089750146300204</v>
      </c>
      <c r="N60">
        <v>11341.5250452281</v>
      </c>
      <c r="O60">
        <v>103.65881035368299</v>
      </c>
      <c r="P60">
        <v>90.076697220459494</v>
      </c>
      <c r="Q60">
        <v>95.435062271016704</v>
      </c>
      <c r="R60">
        <v>57.0825762436926</v>
      </c>
      <c r="S60">
        <v>0.32900000000000001</v>
      </c>
      <c r="T60">
        <v>90.854500000000002</v>
      </c>
      <c r="U60">
        <v>92.050749999999994</v>
      </c>
      <c r="V60">
        <v>205.30508333333299</v>
      </c>
      <c r="W60">
        <v>209.52466666666601</v>
      </c>
      <c r="X60">
        <v>118.901666666666</v>
      </c>
      <c r="Y60">
        <v>92.069500000000005</v>
      </c>
      <c r="Z60">
        <v>104.65</v>
      </c>
      <c r="AA60">
        <v>59.885833333333302</v>
      </c>
      <c r="AB60">
        <v>64.624166666666596</v>
      </c>
      <c r="AC60">
        <v>6.89333333333333</v>
      </c>
      <c r="AD60">
        <v>221.91749999999999</v>
      </c>
      <c r="AE60">
        <v>167.42504797052001</v>
      </c>
      <c r="AF60">
        <v>4.5250000000000004</v>
      </c>
      <c r="AG60">
        <v>152.81</v>
      </c>
      <c r="AH60">
        <v>66.121507531516798</v>
      </c>
      <c r="AI60">
        <v>145.883833333333</v>
      </c>
      <c r="AJ60">
        <v>137.67091666666599</v>
      </c>
      <c r="AK60">
        <v>90.805250000000001</v>
      </c>
      <c r="AL60">
        <v>105.52249999999999</v>
      </c>
      <c r="AM60">
        <v>231.10683333333299</v>
      </c>
      <c r="AN60">
        <v>111.09739201317301</v>
      </c>
      <c r="AO60">
        <v>4.7216666666666596</v>
      </c>
      <c r="AP60">
        <v>4.7316666666666602</v>
      </c>
      <c r="AQ60">
        <v>5.2066666666666599</v>
      </c>
      <c r="AR60">
        <v>11866.924999999999</v>
      </c>
      <c r="AS60">
        <v>7790</v>
      </c>
      <c r="AT60">
        <v>6323.2</v>
      </c>
      <c r="AU60">
        <v>3332.95</v>
      </c>
      <c r="AV60">
        <v>38.799999999999997</v>
      </c>
      <c r="AW60">
        <v>975.02499999999998</v>
      </c>
      <c r="AX60">
        <v>176.27500000000001</v>
      </c>
      <c r="AY60">
        <v>1346.075</v>
      </c>
      <c r="AZ60">
        <v>796.77499999999998</v>
      </c>
      <c r="BA60">
        <v>1567.825</v>
      </c>
      <c r="BB60">
        <v>1268.8499999999999</v>
      </c>
      <c r="BC60">
        <v>9619.15</v>
      </c>
      <c r="BD60">
        <v>2681.2217500000002</v>
      </c>
      <c r="BE60">
        <v>1911.6695</v>
      </c>
      <c r="BF60">
        <v>731.55375000000004</v>
      </c>
      <c r="BG60">
        <v>37.998750000000001</v>
      </c>
      <c r="BH60">
        <v>2742.9052499999998</v>
      </c>
      <c r="BI60">
        <v>1033.4784999999999</v>
      </c>
      <c r="BJ60">
        <v>1709.4267500000001</v>
      </c>
      <c r="BK60">
        <v>-737.95</v>
      </c>
      <c r="BL60">
        <v>1604.5</v>
      </c>
      <c r="BM60">
        <v>2342.4499999999998</v>
      </c>
      <c r="BN60">
        <v>-766.02499999999998</v>
      </c>
      <c r="BO60">
        <v>10587.4</v>
      </c>
      <c r="BP60">
        <v>2696.4952499999999</v>
      </c>
      <c r="BQ60">
        <v>1947.40425</v>
      </c>
      <c r="BR60">
        <v>706.00175000000002</v>
      </c>
      <c r="BS60">
        <v>45.770499999999998</v>
      </c>
      <c r="BT60">
        <v>3099.06025</v>
      </c>
      <c r="BU60">
        <v>1137.0627500000001</v>
      </c>
      <c r="BV60">
        <v>1965.2139999999999</v>
      </c>
      <c r="BW60">
        <v>-877.17499999999995</v>
      </c>
      <c r="BX60">
        <v>1777.15</v>
      </c>
      <c r="BY60">
        <v>2654.35</v>
      </c>
    </row>
    <row r="61" spans="1:77">
      <c r="A61">
        <v>2008</v>
      </c>
      <c r="B61">
        <v>14796.575000000001</v>
      </c>
      <c r="C61">
        <v>14958.025</v>
      </c>
      <c r="D61">
        <v>14753.187942390899</v>
      </c>
      <c r="E61">
        <v>15743.1</v>
      </c>
      <c r="F61">
        <v>15914.25</v>
      </c>
      <c r="G61">
        <v>15696.4032652926</v>
      </c>
      <c r="H61">
        <v>11640.85</v>
      </c>
      <c r="I61">
        <v>152.95014465761699</v>
      </c>
      <c r="J61">
        <v>102.623787079476</v>
      </c>
      <c r="K61">
        <v>65.625380767125094</v>
      </c>
      <c r="L61">
        <v>4.9004543431961398</v>
      </c>
      <c r="M61">
        <v>0.30033714240225901</v>
      </c>
      <c r="N61">
        <v>11574.953615902101</v>
      </c>
      <c r="O61">
        <v>103.972677723275</v>
      </c>
      <c r="P61">
        <v>92.897758111524496</v>
      </c>
      <c r="Q61">
        <v>96.168164312416096</v>
      </c>
      <c r="R61">
        <v>58.0813004748005</v>
      </c>
      <c r="S61">
        <v>0.32900000000000001</v>
      </c>
      <c r="T61">
        <v>94.038250000000005</v>
      </c>
      <c r="U61">
        <v>94.069000000000003</v>
      </c>
      <c r="V61">
        <v>214.4145</v>
      </c>
      <c r="W61">
        <v>214.502166666666</v>
      </c>
      <c r="X61">
        <v>123.8965</v>
      </c>
      <c r="Y61">
        <v>93.986500000000007</v>
      </c>
      <c r="Z61">
        <v>107.925</v>
      </c>
      <c r="AA61">
        <v>99.947499999999906</v>
      </c>
      <c r="AB61">
        <v>107.67333333333301</v>
      </c>
      <c r="AC61">
        <v>9.0091666666666601</v>
      </c>
      <c r="AD61">
        <v>207.8475</v>
      </c>
      <c r="AE61">
        <v>154.68044628084201</v>
      </c>
      <c r="AF61">
        <v>5.2833333333333297</v>
      </c>
      <c r="AG61">
        <v>154.052083333333</v>
      </c>
      <c r="AH61">
        <v>66.027265274270803</v>
      </c>
      <c r="AI61">
        <v>145.91849999999999</v>
      </c>
      <c r="AJ61">
        <v>137.906166666666</v>
      </c>
      <c r="AK61">
        <v>92.540499999999994</v>
      </c>
      <c r="AL61">
        <v>104.32125000000001</v>
      </c>
      <c r="AM61">
        <v>233.315916666666</v>
      </c>
      <c r="AN61">
        <v>111.646042542996</v>
      </c>
      <c r="AO61">
        <v>3.9183333333333299</v>
      </c>
      <c r="AP61">
        <v>2.1383333333333301</v>
      </c>
      <c r="AQ61">
        <v>2.9249999999999998</v>
      </c>
      <c r="AR61">
        <v>12429.174999999999</v>
      </c>
      <c r="AS61">
        <v>8040.4250000000002</v>
      </c>
      <c r="AT61">
        <v>6523.3</v>
      </c>
      <c r="AU61">
        <v>3458.45</v>
      </c>
      <c r="AV61">
        <v>43.075000000000003</v>
      </c>
      <c r="AW61">
        <v>923.875</v>
      </c>
      <c r="AX61">
        <v>261.02499999999998</v>
      </c>
      <c r="AY61">
        <v>1400.2750000000001</v>
      </c>
      <c r="AZ61">
        <v>830.2</v>
      </c>
      <c r="BA61">
        <v>1402.65</v>
      </c>
      <c r="BB61">
        <v>993.52499999999998</v>
      </c>
      <c r="BC61">
        <v>10057.625</v>
      </c>
      <c r="BD61">
        <v>2561.2745</v>
      </c>
      <c r="BE61">
        <v>2010.4670000000001</v>
      </c>
      <c r="BF61">
        <v>557.67475000000002</v>
      </c>
      <c r="BG61">
        <v>-6.8672500000000003</v>
      </c>
      <c r="BH61">
        <v>2943.8427499999998</v>
      </c>
      <c r="BI61">
        <v>1128.33125</v>
      </c>
      <c r="BJ61">
        <v>1815.5117499999999</v>
      </c>
      <c r="BK61">
        <v>-766.17499999999995</v>
      </c>
      <c r="BL61">
        <v>1847.875</v>
      </c>
      <c r="BM61">
        <v>2614.0749999999998</v>
      </c>
      <c r="BN61">
        <v>-714.04999999999905</v>
      </c>
      <c r="BO61">
        <v>10695.625</v>
      </c>
      <c r="BP61">
        <v>2564.5652500000001</v>
      </c>
      <c r="BQ61">
        <v>2029.90825</v>
      </c>
      <c r="BR61">
        <v>541.44425000000001</v>
      </c>
      <c r="BS61">
        <v>-2.0347499999999901</v>
      </c>
      <c r="BT61">
        <v>3175.1869999999999</v>
      </c>
      <c r="BU61">
        <v>1201.2995000000001</v>
      </c>
      <c r="BV61">
        <v>1975.991</v>
      </c>
      <c r="BW61">
        <v>-711.875</v>
      </c>
      <c r="BX61">
        <v>1931.425</v>
      </c>
      <c r="BY61">
        <v>2643.3</v>
      </c>
    </row>
    <row r="62" spans="1:77">
      <c r="A62">
        <v>2009</v>
      </c>
      <c r="B62">
        <v>14467.3</v>
      </c>
      <c r="C62">
        <v>14597.725</v>
      </c>
      <c r="D62">
        <v>15156.8617940862</v>
      </c>
      <c r="E62">
        <v>15233.125</v>
      </c>
      <c r="F62">
        <v>15371.525</v>
      </c>
      <c r="G62">
        <v>15959.2806440735</v>
      </c>
      <c r="H62">
        <v>11076</v>
      </c>
      <c r="I62">
        <v>153.808049487277</v>
      </c>
      <c r="J62">
        <v>103.760601633742</v>
      </c>
      <c r="K62">
        <v>65.396855205002197</v>
      </c>
      <c r="L62">
        <v>4.8723208604945096</v>
      </c>
      <c r="M62">
        <v>-4.5469999546454796</v>
      </c>
      <c r="N62">
        <v>11801.805510013101</v>
      </c>
      <c r="O62">
        <v>104.64023305375601</v>
      </c>
      <c r="P62">
        <v>94.555219707968007</v>
      </c>
      <c r="Q62">
        <v>96.947652254907993</v>
      </c>
      <c r="R62">
        <v>58.841852264044</v>
      </c>
      <c r="S62">
        <v>0.32900000000000001</v>
      </c>
      <c r="T62">
        <v>93.785250000000005</v>
      </c>
      <c r="U62">
        <v>94.944999999999993</v>
      </c>
      <c r="V62">
        <v>213.76933333333301</v>
      </c>
      <c r="W62">
        <v>218.28766666666601</v>
      </c>
      <c r="X62">
        <v>123.515083333333</v>
      </c>
      <c r="Y62">
        <v>94.9435</v>
      </c>
      <c r="Z62">
        <v>109.97499999999999</v>
      </c>
      <c r="AA62">
        <v>54.067500000000003</v>
      </c>
      <c r="AB62">
        <v>57.225833333333298</v>
      </c>
      <c r="AC62">
        <v>4.4675000000000002</v>
      </c>
      <c r="AD62">
        <v>191.47749999999999</v>
      </c>
      <c r="AE62">
        <v>175.75490856110301</v>
      </c>
      <c r="AF62">
        <v>8.5166666666666604</v>
      </c>
      <c r="AG62">
        <v>154.471583333333</v>
      </c>
      <c r="AH62">
        <v>65.642911275873203</v>
      </c>
      <c r="AI62">
        <v>141.3245</v>
      </c>
      <c r="AJ62">
        <v>132.68666666666601</v>
      </c>
      <c r="AK62">
        <v>94.837999999999994</v>
      </c>
      <c r="AL62">
        <v>96.891000000000005</v>
      </c>
      <c r="AM62">
        <v>235.32249999999999</v>
      </c>
      <c r="AN62">
        <v>112.13012241523199</v>
      </c>
      <c r="AO62">
        <v>3.2050000000000001</v>
      </c>
      <c r="AP62">
        <v>0.21</v>
      </c>
      <c r="AQ62">
        <v>0.25666666666666599</v>
      </c>
      <c r="AR62">
        <v>12143.625</v>
      </c>
      <c r="AS62">
        <v>7820.5249999999996</v>
      </c>
      <c r="AT62">
        <v>6308.625</v>
      </c>
      <c r="AU62">
        <v>3212.95</v>
      </c>
      <c r="AV62">
        <v>25.725000000000001</v>
      </c>
      <c r="AW62">
        <v>899.3</v>
      </c>
      <c r="AX62">
        <v>336</v>
      </c>
      <c r="AY62">
        <v>1336.125</v>
      </c>
      <c r="AZ62">
        <v>615.79999999999995</v>
      </c>
      <c r="BA62">
        <v>1253.3</v>
      </c>
      <c r="BB62">
        <v>911.25</v>
      </c>
      <c r="BC62">
        <v>9866.7000000000007</v>
      </c>
      <c r="BD62">
        <v>2006.9647500000001</v>
      </c>
      <c r="BE62">
        <v>1755.2855</v>
      </c>
      <c r="BF62">
        <v>404.98349999999999</v>
      </c>
      <c r="BG62">
        <v>-153.30449999999999</v>
      </c>
      <c r="BH62">
        <v>3051.5952499999999</v>
      </c>
      <c r="BI62">
        <v>1201.6877500000001</v>
      </c>
      <c r="BJ62">
        <v>1849.9069999999999</v>
      </c>
      <c r="BK62">
        <v>-457.97500000000002</v>
      </c>
      <c r="BL62">
        <v>1581.9749999999999</v>
      </c>
      <c r="BM62">
        <v>2039.95</v>
      </c>
      <c r="BN62">
        <v>-438.85</v>
      </c>
      <c r="BO62">
        <v>10520.55</v>
      </c>
      <c r="BP62">
        <v>1993.3965000000001</v>
      </c>
      <c r="BQ62">
        <v>1752.8610000000001</v>
      </c>
      <c r="BR62">
        <v>408.15449999999998</v>
      </c>
      <c r="BS62">
        <v>-185.01</v>
      </c>
      <c r="BT62">
        <v>3285.7660000000001</v>
      </c>
      <c r="BU62">
        <v>1276.60475</v>
      </c>
      <c r="BV62">
        <v>2010.6297500000001</v>
      </c>
      <c r="BW62">
        <v>-555.1</v>
      </c>
      <c r="BX62">
        <v>1755.85</v>
      </c>
      <c r="BY62">
        <v>2310.9250000000002</v>
      </c>
    </row>
    <row r="63" spans="1:77">
      <c r="A63">
        <v>2010</v>
      </c>
      <c r="B63">
        <v>14884.4</v>
      </c>
      <c r="C63">
        <v>15080.475</v>
      </c>
      <c r="D63">
        <v>15487.4747689755</v>
      </c>
      <c r="E63">
        <v>15541.8</v>
      </c>
      <c r="F63">
        <v>15747</v>
      </c>
      <c r="G63">
        <v>16171.8584575072</v>
      </c>
      <c r="H63">
        <v>11336.05</v>
      </c>
      <c r="I63">
        <v>154.52286658924501</v>
      </c>
      <c r="J63">
        <v>104.656498659836</v>
      </c>
      <c r="K63">
        <v>65.151262963157905</v>
      </c>
      <c r="L63">
        <v>4.8471006787946003</v>
      </c>
      <c r="M63">
        <v>-3.8977077129822999</v>
      </c>
      <c r="N63">
        <v>11989.7423704174</v>
      </c>
      <c r="O63">
        <v>105.25649940936501</v>
      </c>
      <c r="P63">
        <v>95.588124055580593</v>
      </c>
      <c r="Q63">
        <v>97.752020546782703</v>
      </c>
      <c r="R63">
        <v>59.428998882299602</v>
      </c>
      <c r="S63">
        <v>0.32900000000000001</v>
      </c>
      <c r="T63">
        <v>95.419250000000005</v>
      </c>
      <c r="U63">
        <v>96.39</v>
      </c>
      <c r="V63">
        <v>217.40891666666599</v>
      </c>
      <c r="W63">
        <v>220.97966666666599</v>
      </c>
      <c r="X63">
        <v>125.28874999999999</v>
      </c>
      <c r="Y63">
        <v>95.767499999999998</v>
      </c>
      <c r="Z63">
        <v>111.65</v>
      </c>
      <c r="AA63">
        <v>73.977500000000006</v>
      </c>
      <c r="AB63">
        <v>77.135833333333295</v>
      </c>
      <c r="AC63">
        <v>4.5250000000000004</v>
      </c>
      <c r="AD63">
        <v>186.50749999999999</v>
      </c>
      <c r="AE63">
        <v>165.12905395653601</v>
      </c>
      <c r="AF63">
        <v>9.7166666666666597</v>
      </c>
      <c r="AG63">
        <v>153.83216666666601</v>
      </c>
      <c r="AH63">
        <v>64.816308673787105</v>
      </c>
      <c r="AI63">
        <v>138.88049999999899</v>
      </c>
      <c r="AJ63">
        <v>130.144583333333</v>
      </c>
      <c r="AK63">
        <v>99.043499999999995</v>
      </c>
      <c r="AL63">
        <v>94.914500000000004</v>
      </c>
      <c r="AM63">
        <v>237.33625000000001</v>
      </c>
      <c r="AN63">
        <v>112.665059240554</v>
      </c>
      <c r="AO63">
        <v>3.3633333333333302</v>
      </c>
      <c r="AP63">
        <v>0.116666666666666</v>
      </c>
      <c r="AQ63">
        <v>0.15833333333333299</v>
      </c>
      <c r="AR63">
        <v>12422.975</v>
      </c>
      <c r="AS63">
        <v>7864.4</v>
      </c>
      <c r="AT63">
        <v>6323.9</v>
      </c>
      <c r="AU63">
        <v>3251</v>
      </c>
      <c r="AV63">
        <v>34.924999999999997</v>
      </c>
      <c r="AW63">
        <v>1037</v>
      </c>
      <c r="AX63">
        <v>412.1</v>
      </c>
      <c r="AY63">
        <v>1251.425</v>
      </c>
      <c r="AZ63">
        <v>515.54999999999995</v>
      </c>
      <c r="BA63">
        <v>1659.5250000000001</v>
      </c>
      <c r="BB63">
        <v>1281.4000000000001</v>
      </c>
      <c r="BC63">
        <v>10153.924999999999</v>
      </c>
      <c r="BD63">
        <v>2105.54025</v>
      </c>
      <c r="BE63">
        <v>1699.3489999999999</v>
      </c>
      <c r="BF63">
        <v>382.12049999999999</v>
      </c>
      <c r="BG63">
        <v>24.071000000000002</v>
      </c>
      <c r="BH63">
        <v>3144.6707500000002</v>
      </c>
      <c r="BI63">
        <v>1285.9802500000001</v>
      </c>
      <c r="BJ63">
        <v>1858.6902500000001</v>
      </c>
      <c r="BK63">
        <v>-519.72500000000002</v>
      </c>
      <c r="BL63">
        <v>1790.1</v>
      </c>
      <c r="BM63">
        <v>2309.85</v>
      </c>
      <c r="BN63">
        <v>-436.625</v>
      </c>
      <c r="BO63">
        <v>10641.475</v>
      </c>
      <c r="BP63">
        <v>2154.82125</v>
      </c>
      <c r="BQ63">
        <v>1743.3252500000001</v>
      </c>
      <c r="BR63">
        <v>388.66674999999998</v>
      </c>
      <c r="BS63">
        <v>25.0587499999999</v>
      </c>
      <c r="BT63">
        <v>3320.1585</v>
      </c>
      <c r="BU63">
        <v>1342.36625</v>
      </c>
      <c r="BV63">
        <v>1978.1412499999999</v>
      </c>
      <c r="BW63">
        <v>-570.4</v>
      </c>
      <c r="BX63">
        <v>1940.075</v>
      </c>
      <c r="BY63">
        <v>2510.4749999999999</v>
      </c>
    </row>
    <row r="64" spans="1:77">
      <c r="A64">
        <v>2011</v>
      </c>
      <c r="B64">
        <v>15466.525</v>
      </c>
      <c r="C64">
        <v>15692.65</v>
      </c>
      <c r="D64">
        <v>16031.760669642899</v>
      </c>
      <c r="E64">
        <v>15831.35</v>
      </c>
      <c r="F64">
        <v>16062.875</v>
      </c>
      <c r="G64">
        <v>16409.593770072901</v>
      </c>
      <c r="H64">
        <v>11612.45</v>
      </c>
      <c r="I64">
        <v>155.37359144027701</v>
      </c>
      <c r="J64">
        <v>105.61311320628801</v>
      </c>
      <c r="K64">
        <v>64.918936993829107</v>
      </c>
      <c r="L64">
        <v>4.8154287015142501</v>
      </c>
      <c r="M64">
        <v>-3.5223540686499599</v>
      </c>
      <c r="N64">
        <v>12204.7591296231</v>
      </c>
      <c r="O64">
        <v>105.97639599788801</v>
      </c>
      <c r="P64">
        <v>97.204025055573197</v>
      </c>
      <c r="Q64">
        <v>98.563062629449902</v>
      </c>
      <c r="R64">
        <v>60.083480884890903</v>
      </c>
      <c r="S64">
        <v>0.32900000000000001</v>
      </c>
      <c r="T64">
        <v>97.533749999999998</v>
      </c>
      <c r="U64">
        <v>97.735249999999994</v>
      </c>
      <c r="V64">
        <v>223.08591666666601</v>
      </c>
      <c r="W64">
        <v>223.79908333333299</v>
      </c>
      <c r="X64">
        <v>128.42124999999999</v>
      </c>
      <c r="Y64">
        <v>97.701499999999996</v>
      </c>
      <c r="Z64">
        <v>113.5</v>
      </c>
      <c r="AA64">
        <v>96.353333333333296</v>
      </c>
      <c r="AB64">
        <v>92.644999999999996</v>
      </c>
      <c r="AC64">
        <v>4.1158333333333301</v>
      </c>
      <c r="AD64">
        <v>177.86500000000001</v>
      </c>
      <c r="AE64">
        <v>156.75530523485</v>
      </c>
      <c r="AF64">
        <v>9.15</v>
      </c>
      <c r="AG64">
        <v>153.5675</v>
      </c>
      <c r="AH64">
        <v>64.204012259124099</v>
      </c>
      <c r="AI64">
        <v>139.49916666666601</v>
      </c>
      <c r="AJ64">
        <v>131.42366666666601</v>
      </c>
      <c r="AK64">
        <v>99.421000000000006</v>
      </c>
      <c r="AL64">
        <v>96.863749999999996</v>
      </c>
      <c r="AM64">
        <v>239.1875</v>
      </c>
      <c r="AN64">
        <v>113.385234057476</v>
      </c>
      <c r="AO64">
        <v>2.99</v>
      </c>
      <c r="AP64">
        <v>8.3333333333333301E-2</v>
      </c>
      <c r="AQ64">
        <v>0.13</v>
      </c>
      <c r="AR64">
        <v>13175.125</v>
      </c>
      <c r="AS64">
        <v>8176.2</v>
      </c>
      <c r="AT64">
        <v>6585.1750000000002</v>
      </c>
      <c r="AU64">
        <v>3577.15</v>
      </c>
      <c r="AV64">
        <v>58.65</v>
      </c>
      <c r="AW64">
        <v>1137.25</v>
      </c>
      <c r="AX64">
        <v>489.72500000000002</v>
      </c>
      <c r="AY64">
        <v>1244.8499999999999</v>
      </c>
      <c r="AZ64">
        <v>646.67499999999995</v>
      </c>
      <c r="BA64">
        <v>1777.375</v>
      </c>
      <c r="BB64">
        <v>1373.675</v>
      </c>
      <c r="BC64">
        <v>10604.125</v>
      </c>
      <c r="BD64">
        <v>2266.1484999999998</v>
      </c>
      <c r="BE64">
        <v>1855.68325</v>
      </c>
      <c r="BF64">
        <v>373.36725000000001</v>
      </c>
      <c r="BG64">
        <v>37.09825</v>
      </c>
      <c r="BH64">
        <v>3156.3139999999999</v>
      </c>
      <c r="BI64">
        <v>1305.0545</v>
      </c>
      <c r="BJ64">
        <v>1851.2597499999999</v>
      </c>
      <c r="BK64">
        <v>-560.07500000000005</v>
      </c>
      <c r="BL64">
        <v>2071.35</v>
      </c>
      <c r="BM64">
        <v>2631.4250000000002</v>
      </c>
      <c r="BN64">
        <v>-452.92500000000001</v>
      </c>
      <c r="BO64">
        <v>10872.225</v>
      </c>
      <c r="BP64">
        <v>2302.8615</v>
      </c>
      <c r="BQ64">
        <v>1889.308</v>
      </c>
      <c r="BR64">
        <v>377.53699999999998</v>
      </c>
      <c r="BS64">
        <v>39.614249999999998</v>
      </c>
      <c r="BT64">
        <v>3230.3607499999998</v>
      </c>
      <c r="BU64">
        <v>1324.0074999999999</v>
      </c>
      <c r="BV64">
        <v>1906.3520000000001</v>
      </c>
      <c r="BW64">
        <v>-573.47500000000002</v>
      </c>
      <c r="BX64">
        <v>2107.5500000000002</v>
      </c>
      <c r="BY64">
        <v>2681.0749999999998</v>
      </c>
    </row>
    <row r="65" spans="1:77">
      <c r="A65">
        <v>2012</v>
      </c>
      <c r="B65">
        <v>16109.424999999999</v>
      </c>
      <c r="C65">
        <v>16350.5</v>
      </c>
      <c r="D65">
        <v>16648.2712924265</v>
      </c>
      <c r="E65">
        <v>16191.15</v>
      </c>
      <c r="F65">
        <v>16433.325000000001</v>
      </c>
      <c r="G65">
        <v>16732.741771986199</v>
      </c>
      <c r="H65">
        <v>11987.65</v>
      </c>
      <c r="I65">
        <v>157.07036727071699</v>
      </c>
      <c r="J65">
        <v>106.52948889489301</v>
      </c>
      <c r="K65">
        <v>64.708404008622793</v>
      </c>
      <c r="L65">
        <v>4.7765059708477899</v>
      </c>
      <c r="M65">
        <v>-3.2367764260099601</v>
      </c>
      <c r="N65">
        <v>12494.411019663999</v>
      </c>
      <c r="O65">
        <v>107.28555239368799</v>
      </c>
      <c r="P65">
        <v>99.392056222751194</v>
      </c>
      <c r="Q65">
        <v>99.380833874912696</v>
      </c>
      <c r="R65">
        <v>60.758794523185401</v>
      </c>
      <c r="S65">
        <v>0.32900000000000001</v>
      </c>
      <c r="T65">
        <v>99.563249999999996</v>
      </c>
      <c r="U65">
        <v>99.558499999999995</v>
      </c>
      <c r="V65">
        <v>228.50558333333299</v>
      </c>
      <c r="W65">
        <v>228.65108333333299</v>
      </c>
      <c r="X65">
        <v>131.43766666666599</v>
      </c>
      <c r="Y65">
        <v>99.489500000000007</v>
      </c>
      <c r="Z65">
        <v>115.52500000000001</v>
      </c>
      <c r="AA65">
        <v>103.02833333333299</v>
      </c>
      <c r="AB65">
        <v>95.624166666666596</v>
      </c>
      <c r="AC65">
        <v>2.7333333333333298</v>
      </c>
      <c r="AD65">
        <v>179.38749999999899</v>
      </c>
      <c r="AE65">
        <v>163.07146738166</v>
      </c>
      <c r="AF65">
        <v>8.2833333333333297</v>
      </c>
      <c r="AG65">
        <v>154.604166666666</v>
      </c>
      <c r="AH65">
        <v>63.7945736610681</v>
      </c>
      <c r="AI65">
        <v>141.808083333333</v>
      </c>
      <c r="AJ65">
        <v>133.61924999999999</v>
      </c>
      <c r="AK65">
        <v>100.08475</v>
      </c>
      <c r="AL65">
        <v>99.327250000000006</v>
      </c>
      <c r="AM65">
        <v>242.34991666666599</v>
      </c>
      <c r="AN65">
        <v>114.310102088885</v>
      </c>
      <c r="AO65">
        <v>1.8875</v>
      </c>
      <c r="AP65">
        <v>6.7500000000000004E-2</v>
      </c>
      <c r="AQ65">
        <v>0.118333333333333</v>
      </c>
      <c r="AR65">
        <v>13785.45</v>
      </c>
      <c r="AS65">
        <v>8436.7999999999993</v>
      </c>
      <c r="AT65">
        <v>6814</v>
      </c>
      <c r="AU65">
        <v>3929.45</v>
      </c>
      <c r="AV65">
        <v>60.25</v>
      </c>
      <c r="AW65">
        <v>1262.55</v>
      </c>
      <c r="AX65">
        <v>530.20000000000005</v>
      </c>
      <c r="AY65">
        <v>1308.625</v>
      </c>
      <c r="AZ65">
        <v>767.82500000000005</v>
      </c>
      <c r="BA65">
        <v>1994.1</v>
      </c>
      <c r="BB65">
        <v>1581.2</v>
      </c>
      <c r="BC65">
        <v>10958.25</v>
      </c>
      <c r="BD65">
        <v>2588.2067499999998</v>
      </c>
      <c r="BE65">
        <v>2083.6157499999999</v>
      </c>
      <c r="BF65">
        <v>414.57400000000001</v>
      </c>
      <c r="BG65">
        <v>90.017250000000004</v>
      </c>
      <c r="BH65">
        <v>3136.0947500000002</v>
      </c>
      <c r="BI65">
        <v>1292.5532499999999</v>
      </c>
      <c r="BJ65">
        <v>1843.5417500000001</v>
      </c>
      <c r="BK65">
        <v>-573.1</v>
      </c>
      <c r="BL65">
        <v>2195.85</v>
      </c>
      <c r="BM65">
        <v>2768.95</v>
      </c>
      <c r="BN65">
        <v>-440.29999999999899</v>
      </c>
      <c r="BO65">
        <v>11006.225</v>
      </c>
      <c r="BP65">
        <v>2596.6350000000002</v>
      </c>
      <c r="BQ65">
        <v>2089.8922499999999</v>
      </c>
      <c r="BR65">
        <v>416.80900000000003</v>
      </c>
      <c r="BS65">
        <v>89.575500000000005</v>
      </c>
      <c r="BT65">
        <v>3152.8890000000001</v>
      </c>
      <c r="BU65">
        <v>1295.39625</v>
      </c>
      <c r="BV65">
        <v>1857.4925000000001</v>
      </c>
      <c r="BW65">
        <v>-564.52499999999998</v>
      </c>
      <c r="BX65">
        <v>2201.75</v>
      </c>
      <c r="BY65">
        <v>2766.2</v>
      </c>
    </row>
    <row r="66" spans="1:77">
      <c r="A66">
        <v>2013</v>
      </c>
      <c r="B66">
        <v>16665.05</v>
      </c>
      <c r="C66">
        <v>16893.2</v>
      </c>
      <c r="D66">
        <v>17251.474686970701</v>
      </c>
      <c r="E66">
        <v>16450.150000000001</v>
      </c>
      <c r="F66">
        <v>16675.875</v>
      </c>
      <c r="G66">
        <v>17029.119585137902</v>
      </c>
      <c r="H66">
        <v>12234.35</v>
      </c>
      <c r="I66">
        <v>158.122586072817</v>
      </c>
      <c r="J66">
        <v>107.695135911967</v>
      </c>
      <c r="K66">
        <v>64.514158805835294</v>
      </c>
      <c r="L66">
        <v>4.7387285460909299</v>
      </c>
      <c r="M66">
        <v>-3.4005195845589999</v>
      </c>
      <c r="N66">
        <v>12768.830135738101</v>
      </c>
      <c r="O66">
        <v>108.155949082989</v>
      </c>
      <c r="P66">
        <v>101.88261601741</v>
      </c>
      <c r="Q66">
        <v>100.20539011459201</v>
      </c>
      <c r="R66">
        <v>61.593711872219799</v>
      </c>
      <c r="S66">
        <v>0.32900000000000001</v>
      </c>
      <c r="T66">
        <v>101.03675</v>
      </c>
      <c r="U66">
        <v>101.13424999999999</v>
      </c>
      <c r="V66">
        <v>232.253416666666</v>
      </c>
      <c r="W66">
        <v>232.81375</v>
      </c>
      <c r="X66">
        <v>133.249</v>
      </c>
      <c r="Y66">
        <v>101.31375</v>
      </c>
      <c r="Z66">
        <v>117.625</v>
      </c>
      <c r="AA66">
        <v>99.189166666666594</v>
      </c>
      <c r="AB66">
        <v>95.56</v>
      </c>
      <c r="AC66">
        <v>3.61666666666666</v>
      </c>
      <c r="AD66">
        <v>190.92</v>
      </c>
      <c r="AE66">
        <v>164.19535724841899</v>
      </c>
      <c r="AF66">
        <v>7.5750000000000002</v>
      </c>
      <c r="AG66">
        <v>155.514166666666</v>
      </c>
      <c r="AH66">
        <v>63.454716133935399</v>
      </c>
      <c r="AI66">
        <v>143.71566666666601</v>
      </c>
      <c r="AJ66">
        <v>135.76325</v>
      </c>
      <c r="AK66">
        <v>100.20350000000001</v>
      </c>
      <c r="AL66">
        <v>101.25125</v>
      </c>
      <c r="AM66">
        <v>245.0805</v>
      </c>
      <c r="AN66">
        <v>115.144298913984</v>
      </c>
      <c r="AO66">
        <v>2.0908333333333302</v>
      </c>
      <c r="AP66">
        <v>6.4166666666666594E-2</v>
      </c>
      <c r="AQ66">
        <v>0.12583333333333299</v>
      </c>
      <c r="AR66">
        <v>14204.8</v>
      </c>
      <c r="AS66">
        <v>8790.25</v>
      </c>
      <c r="AT66">
        <v>7088.5</v>
      </c>
      <c r="AU66">
        <v>4072.3249999999998</v>
      </c>
      <c r="AV66">
        <v>85.575000000000003</v>
      </c>
      <c r="AW66">
        <v>1307.425</v>
      </c>
      <c r="AX66">
        <v>565.45000000000005</v>
      </c>
      <c r="AY66">
        <v>1276.6500000000001</v>
      </c>
      <c r="AZ66">
        <v>837.22500000000002</v>
      </c>
      <c r="BA66">
        <v>1991.625</v>
      </c>
      <c r="BB66">
        <v>1594.075</v>
      </c>
      <c r="BC66">
        <v>11275.375</v>
      </c>
      <c r="BD66">
        <v>2757.9472500000002</v>
      </c>
      <c r="BE66">
        <v>2180.1447499999999</v>
      </c>
      <c r="BF66">
        <v>494.05874999999997</v>
      </c>
      <c r="BG66">
        <v>83.744</v>
      </c>
      <c r="BH66">
        <v>3131.2962499999999</v>
      </c>
      <c r="BI66">
        <v>1240.47325</v>
      </c>
      <c r="BJ66">
        <v>1890.82275</v>
      </c>
      <c r="BK66">
        <v>-499.6</v>
      </c>
      <c r="BL66">
        <v>2259.3000000000002</v>
      </c>
      <c r="BM66">
        <v>2758.9250000000002</v>
      </c>
      <c r="BN66">
        <v>-374.47500000000002</v>
      </c>
      <c r="BO66">
        <v>11159.725</v>
      </c>
      <c r="BP66">
        <v>2740.1677500000001</v>
      </c>
      <c r="BQ66">
        <v>2176.944</v>
      </c>
      <c r="BR66">
        <v>477.32875000000001</v>
      </c>
      <c r="BS66">
        <v>85.397999999999996</v>
      </c>
      <c r="BT66">
        <v>3079.1509999999998</v>
      </c>
      <c r="BU66">
        <v>1235.1957500000001</v>
      </c>
      <c r="BV66">
        <v>1843.69875</v>
      </c>
      <c r="BW66">
        <v>-528.29999999999995</v>
      </c>
      <c r="BX66">
        <v>2254.6</v>
      </c>
      <c r="BY66">
        <v>2782.9</v>
      </c>
    </row>
    <row r="67" spans="1:77">
      <c r="A67">
        <v>2014</v>
      </c>
      <c r="B67">
        <v>17370.825000000001</v>
      </c>
      <c r="C67">
        <v>17609.275000000001</v>
      </c>
      <c r="D67">
        <v>17898.084719152299</v>
      </c>
      <c r="E67">
        <v>16824.924999999999</v>
      </c>
      <c r="F67">
        <v>17056.099999999999</v>
      </c>
      <c r="G67">
        <v>17335.9265157757</v>
      </c>
      <c r="H67">
        <v>12592.225</v>
      </c>
      <c r="I67">
        <v>159.19358613423199</v>
      </c>
      <c r="J67">
        <v>108.89766639554399</v>
      </c>
      <c r="K67">
        <v>64.337847196729498</v>
      </c>
      <c r="L67">
        <v>4.7074520311146504</v>
      </c>
      <c r="M67">
        <v>-2.9492878168439902</v>
      </c>
      <c r="N67">
        <v>13052.7410751637</v>
      </c>
      <c r="O67">
        <v>109.033141302506</v>
      </c>
      <c r="P67">
        <v>104.518394847032</v>
      </c>
      <c r="Q67">
        <v>101.036787643138</v>
      </c>
      <c r="R67">
        <v>62.456542847569601</v>
      </c>
      <c r="S67">
        <v>0.32900000000000001</v>
      </c>
      <c r="T67">
        <v>102.59275</v>
      </c>
      <c r="U67">
        <v>102.798</v>
      </c>
      <c r="V67">
        <v>236.03358333333301</v>
      </c>
      <c r="W67">
        <v>236.88616666666601</v>
      </c>
      <c r="X67">
        <v>135.17208333333301</v>
      </c>
      <c r="Y67">
        <v>103.274</v>
      </c>
      <c r="Z67">
        <v>119.95</v>
      </c>
      <c r="AA67">
        <v>94.926666666666605</v>
      </c>
      <c r="AB67">
        <v>99.304166666666603</v>
      </c>
      <c r="AC67">
        <v>4.3875000000000002</v>
      </c>
      <c r="AD67">
        <v>201.245</v>
      </c>
      <c r="AE67">
        <v>167.33646796397201</v>
      </c>
      <c r="AF67">
        <v>6.4666666666666597</v>
      </c>
      <c r="AG67">
        <v>155.576666666666</v>
      </c>
      <c r="AH67">
        <v>62.890566690860503</v>
      </c>
      <c r="AI67">
        <v>145.51433333333301</v>
      </c>
      <c r="AJ67">
        <v>138.20791666666599</v>
      </c>
      <c r="AK67">
        <v>101.16175</v>
      </c>
      <c r="AL67">
        <v>103.22475</v>
      </c>
      <c r="AM67">
        <v>247.37700000000001</v>
      </c>
      <c r="AN67">
        <v>115.880642175399</v>
      </c>
      <c r="AO67">
        <v>2.65749999999999</v>
      </c>
      <c r="AP67">
        <v>4.2500000000000003E-2</v>
      </c>
      <c r="AQ67">
        <v>8.5833333333333303E-2</v>
      </c>
      <c r="AR67">
        <v>14739.3</v>
      </c>
      <c r="AS67">
        <v>9127.4249999999993</v>
      </c>
      <c r="AT67">
        <v>7366.8249999999998</v>
      </c>
      <c r="AU67">
        <v>4248.1750000000002</v>
      </c>
      <c r="AV67">
        <v>68.775000000000006</v>
      </c>
      <c r="AW67">
        <v>1363.2249999999999</v>
      </c>
      <c r="AX67">
        <v>599</v>
      </c>
      <c r="AY67">
        <v>1309.5999999999999</v>
      </c>
      <c r="AZ67">
        <v>907.57500000000005</v>
      </c>
      <c r="BA67">
        <v>2086.15</v>
      </c>
      <c r="BB67">
        <v>1679.5</v>
      </c>
      <c r="BC67">
        <v>11713.875</v>
      </c>
      <c r="BD67">
        <v>2986.9517500000002</v>
      </c>
      <c r="BE67">
        <v>2353.0672500000001</v>
      </c>
      <c r="BF67">
        <v>543.89350000000002</v>
      </c>
      <c r="BG67">
        <v>89.991</v>
      </c>
      <c r="BH67">
        <v>3155.8452499999999</v>
      </c>
      <c r="BI67">
        <v>1216.845</v>
      </c>
      <c r="BJ67">
        <v>1938.9997499999999</v>
      </c>
      <c r="BK67">
        <v>-485.85</v>
      </c>
      <c r="BL67">
        <v>2370.6999999999998</v>
      </c>
      <c r="BM67">
        <v>2856.5250000000001</v>
      </c>
      <c r="BN67">
        <v>-342.89999999999901</v>
      </c>
      <c r="BO67">
        <v>11417.65</v>
      </c>
      <c r="BP67">
        <v>2921.2660000000001</v>
      </c>
      <c r="BQ67">
        <v>2326.4527499999999</v>
      </c>
      <c r="BR67">
        <v>494.75225</v>
      </c>
      <c r="BS67">
        <v>95.803749999999994</v>
      </c>
      <c r="BT67">
        <v>3030.7040000000002</v>
      </c>
      <c r="BU67">
        <v>1187.788</v>
      </c>
      <c r="BV67">
        <v>1842.0564999999999</v>
      </c>
      <c r="BW67">
        <v>-543.22500000000002</v>
      </c>
      <c r="BX67">
        <v>2358.0749999999998</v>
      </c>
      <c r="BY67">
        <v>2901.3</v>
      </c>
    </row>
    <row r="68" spans="1:77">
      <c r="A68">
        <v>2015</v>
      </c>
      <c r="B68">
        <v>18086.125</v>
      </c>
      <c r="C68">
        <v>18303.974999999999</v>
      </c>
      <c r="D68">
        <v>18469.574448392599</v>
      </c>
      <c r="E68">
        <v>17309.95</v>
      </c>
      <c r="F68">
        <v>17519.8</v>
      </c>
      <c r="G68">
        <v>17676.9747711411</v>
      </c>
      <c r="H68">
        <v>13054.7</v>
      </c>
      <c r="I68">
        <v>160.59409099362401</v>
      </c>
      <c r="J68">
        <v>110.07154510690199</v>
      </c>
      <c r="K68">
        <v>64.168571814097604</v>
      </c>
      <c r="L68">
        <v>4.6805727190699402</v>
      </c>
      <c r="M68">
        <v>-2.07674385975846</v>
      </c>
      <c r="N68">
        <v>13366.052440903701</v>
      </c>
      <c r="O68">
        <v>110.13233491341499</v>
      </c>
      <c r="P68">
        <v>107.337805995433</v>
      </c>
      <c r="Q68">
        <v>101.87540958621901</v>
      </c>
      <c r="R68">
        <v>63.317327006714102</v>
      </c>
      <c r="S68">
        <v>0.32900000000000001</v>
      </c>
      <c r="T68">
        <v>103.06125</v>
      </c>
      <c r="U68">
        <v>104.18899999999999</v>
      </c>
      <c r="V68">
        <v>236.76458333333301</v>
      </c>
      <c r="W68">
        <v>241.06391666666599</v>
      </c>
      <c r="X68">
        <v>135.30308333333301</v>
      </c>
      <c r="Y68">
        <v>104.4545</v>
      </c>
      <c r="Z68">
        <v>122.7</v>
      </c>
      <c r="AA68">
        <v>54.865000000000002</v>
      </c>
      <c r="AB68">
        <v>56.490833333333299</v>
      </c>
      <c r="AC68">
        <v>3.0291666666666601</v>
      </c>
      <c r="AD68">
        <v>211.17500000000001</v>
      </c>
      <c r="AE68">
        <v>188.46434690289701</v>
      </c>
      <c r="AF68">
        <v>5.4416666666666602</v>
      </c>
      <c r="AG68">
        <v>156.852916666666</v>
      </c>
      <c r="AH68">
        <v>62.722477744364497</v>
      </c>
      <c r="AI68">
        <v>148.31208333333299</v>
      </c>
      <c r="AJ68">
        <v>141.11633333333299</v>
      </c>
      <c r="AK68">
        <v>102.19475</v>
      </c>
      <c r="AL68">
        <v>105.93525</v>
      </c>
      <c r="AM68">
        <v>250.07591666666599</v>
      </c>
      <c r="AN68">
        <v>117.64173695802501</v>
      </c>
      <c r="AO68">
        <v>2.1583333333333301</v>
      </c>
      <c r="AP68">
        <v>2.75E-2</v>
      </c>
      <c r="AQ68">
        <v>0.11749999999999999</v>
      </c>
      <c r="AR68">
        <v>15550.424999999999</v>
      </c>
      <c r="AS68">
        <v>9603.7999999999993</v>
      </c>
      <c r="AT68">
        <v>7778.5749999999998</v>
      </c>
      <c r="AU68">
        <v>4484.5749999999998</v>
      </c>
      <c r="AV68">
        <v>57.125</v>
      </c>
      <c r="AW68">
        <v>1373.825</v>
      </c>
      <c r="AX68">
        <v>606.97500000000002</v>
      </c>
      <c r="AY68">
        <v>1421.25</v>
      </c>
      <c r="AZ68">
        <v>1025.4000000000001</v>
      </c>
      <c r="BA68">
        <v>2120.15</v>
      </c>
      <c r="BB68">
        <v>1727.7249999999999</v>
      </c>
      <c r="BC68">
        <v>12177.55</v>
      </c>
      <c r="BD68">
        <v>3220.4992499999998</v>
      </c>
      <c r="BE68">
        <v>2469.4814999999999</v>
      </c>
      <c r="BF68">
        <v>615.96050000000002</v>
      </c>
      <c r="BG68">
        <v>135.05775</v>
      </c>
      <c r="BH68">
        <v>3215.7557499999998</v>
      </c>
      <c r="BI68">
        <v>1217.6587500000001</v>
      </c>
      <c r="BJ68">
        <v>1998.09725</v>
      </c>
      <c r="BK68">
        <v>-527.65</v>
      </c>
      <c r="BL68">
        <v>2307.4</v>
      </c>
      <c r="BM68">
        <v>2835.0749999999998</v>
      </c>
      <c r="BN68">
        <v>-427.77499999999998</v>
      </c>
      <c r="BO68">
        <v>11815.875</v>
      </c>
      <c r="BP68">
        <v>3104.0432500000002</v>
      </c>
      <c r="BQ68">
        <v>2421.0062499999999</v>
      </c>
      <c r="BR68">
        <v>543.30700000000002</v>
      </c>
      <c r="BS68">
        <v>135.23150000000001</v>
      </c>
      <c r="BT68">
        <v>3071.5897500000001</v>
      </c>
      <c r="BU68">
        <v>1180.88175</v>
      </c>
      <c r="BV68">
        <v>1889.1982499999999</v>
      </c>
      <c r="BW68">
        <v>-687.6</v>
      </c>
      <c r="BX68">
        <v>2387.875</v>
      </c>
      <c r="BY68">
        <v>3075.5250000000001</v>
      </c>
    </row>
    <row r="69" spans="1:77">
      <c r="A69">
        <v>2016</v>
      </c>
      <c r="B69">
        <v>18536.125</v>
      </c>
      <c r="C69">
        <v>18757.349999999999</v>
      </c>
      <c r="D69">
        <v>18969.907184671702</v>
      </c>
      <c r="E69">
        <v>17592.8</v>
      </c>
      <c r="F69">
        <v>17805.05</v>
      </c>
      <c r="G69">
        <v>18004.546505502702</v>
      </c>
      <c r="H69">
        <v>13286.825000000001</v>
      </c>
      <c r="I69">
        <v>161.716375935109</v>
      </c>
      <c r="J69">
        <v>111.33366677785899</v>
      </c>
      <c r="K69">
        <v>63.9826915844721</v>
      </c>
      <c r="L69">
        <v>4.6536799940463096</v>
      </c>
      <c r="M69">
        <v>-2.2872438555522998</v>
      </c>
      <c r="N69">
        <v>13667.2306492032</v>
      </c>
      <c r="O69">
        <v>111.041937628385</v>
      </c>
      <c r="P69">
        <v>110.08853336846001</v>
      </c>
      <c r="Q69">
        <v>102.721329786518</v>
      </c>
      <c r="R69">
        <v>64.214028980888799</v>
      </c>
      <c r="S69">
        <v>0.32900000000000001</v>
      </c>
      <c r="T69">
        <v>103.75125</v>
      </c>
      <c r="U69">
        <v>105.6645</v>
      </c>
      <c r="V69">
        <v>238.93100000000001</v>
      </c>
      <c r="W69">
        <v>246.27133333333299</v>
      </c>
      <c r="X69">
        <v>136.11725000000001</v>
      </c>
      <c r="Y69">
        <v>105.31874999999999</v>
      </c>
      <c r="Z69">
        <v>125.5</v>
      </c>
      <c r="AA69">
        <v>37.090000000000003</v>
      </c>
      <c r="AB69">
        <v>41.347499999999997</v>
      </c>
      <c r="AC69">
        <v>2.26416666666666</v>
      </c>
      <c r="AD69">
        <v>222.7475</v>
      </c>
      <c r="AE69">
        <v>201.46215236023599</v>
      </c>
      <c r="AF69">
        <v>4.9416666666666602</v>
      </c>
      <c r="AG69">
        <v>158.67716666666601</v>
      </c>
      <c r="AH69">
        <v>62.757875496619597</v>
      </c>
      <c r="AI69">
        <v>150.8475</v>
      </c>
      <c r="AJ69">
        <v>143.73341666666599</v>
      </c>
      <c r="AK69">
        <v>102.5455</v>
      </c>
      <c r="AL69">
        <v>107.45050000000001</v>
      </c>
      <c r="AM69">
        <v>252.83924999999999</v>
      </c>
      <c r="AN69">
        <v>118.554196600644</v>
      </c>
      <c r="AO69">
        <v>1.85666666666666</v>
      </c>
      <c r="AP69">
        <v>0.24083333333333301</v>
      </c>
      <c r="AQ69">
        <v>0.32250000000000001</v>
      </c>
      <c r="AR69">
        <v>15979.674999999999</v>
      </c>
      <c r="AS69">
        <v>9892.85</v>
      </c>
      <c r="AT69">
        <v>8027.3</v>
      </c>
      <c r="AU69">
        <v>4562.2</v>
      </c>
      <c r="AV69">
        <v>40.225000000000001</v>
      </c>
      <c r="AW69">
        <v>1375.95</v>
      </c>
      <c r="AX69">
        <v>622.42499999999995</v>
      </c>
      <c r="AY69">
        <v>1462.25</v>
      </c>
      <c r="AZ69">
        <v>1061.3499999999999</v>
      </c>
      <c r="BA69">
        <v>2006.1</v>
      </c>
      <c r="BB69">
        <v>1602.125</v>
      </c>
      <c r="BC69">
        <v>12572.275</v>
      </c>
      <c r="BD69">
        <v>3186.1877500000001</v>
      </c>
      <c r="BE69">
        <v>2455.3612499999999</v>
      </c>
      <c r="BF69">
        <v>685.08500000000004</v>
      </c>
      <c r="BG69">
        <v>45.741500000000002</v>
      </c>
      <c r="BH69">
        <v>3281.97325</v>
      </c>
      <c r="BI69">
        <v>1230.6355000000001</v>
      </c>
      <c r="BJ69">
        <v>2051.3380000000002</v>
      </c>
      <c r="BK69">
        <v>-504.32499999999999</v>
      </c>
      <c r="BL69">
        <v>2220.9</v>
      </c>
      <c r="BM69">
        <v>2725.2</v>
      </c>
      <c r="BN69">
        <v>-410.32499999999999</v>
      </c>
      <c r="BO69">
        <v>12117.674999999999</v>
      </c>
      <c r="BP69">
        <v>3076.1967500000001</v>
      </c>
      <c r="BQ69">
        <v>2426.8009999999999</v>
      </c>
      <c r="BR69">
        <v>586.44650000000001</v>
      </c>
      <c r="BS69">
        <v>41.825749999999999</v>
      </c>
      <c r="BT69">
        <v>3136.2255</v>
      </c>
      <c r="BU69">
        <v>1190.22675</v>
      </c>
      <c r="BV69">
        <v>1944.1144999999999</v>
      </c>
      <c r="BW69">
        <v>-747.75</v>
      </c>
      <c r="BX69">
        <v>2380.65</v>
      </c>
      <c r="BY69">
        <v>3128.4</v>
      </c>
    </row>
    <row r="70" spans="1:77">
      <c r="A70">
        <v>2017</v>
      </c>
      <c r="B70">
        <v>19245.650000000001</v>
      </c>
      <c r="C70">
        <v>19525.875</v>
      </c>
      <c r="D70">
        <v>19621.977610215799</v>
      </c>
      <c r="E70">
        <v>17952.224999999999</v>
      </c>
      <c r="F70">
        <v>18215.825000000001</v>
      </c>
      <c r="G70">
        <v>18303.384568928799</v>
      </c>
      <c r="H70">
        <v>13611.525</v>
      </c>
      <c r="I70">
        <v>162.39472229969201</v>
      </c>
      <c r="J70">
        <v>112.708574157332</v>
      </c>
      <c r="K70">
        <v>63.7797806760017</v>
      </c>
      <c r="L70">
        <v>4.6243257470971502</v>
      </c>
      <c r="M70">
        <v>-1.9192527016787899</v>
      </c>
      <c r="N70">
        <v>13944.5343434347</v>
      </c>
      <c r="O70">
        <v>111.653806294802</v>
      </c>
      <c r="P70">
        <v>112.760465024903</v>
      </c>
      <c r="Q70">
        <v>103.597704703402</v>
      </c>
      <c r="R70">
        <v>65.157711720591905</v>
      </c>
      <c r="S70">
        <v>0.32900000000000001</v>
      </c>
      <c r="T70">
        <v>105.56825000000001</v>
      </c>
      <c r="U70">
        <v>107.49025</v>
      </c>
      <c r="V70">
        <v>243.84508333333301</v>
      </c>
      <c r="W70">
        <v>251.05725000000001</v>
      </c>
      <c r="X70">
        <v>138.44925000000001</v>
      </c>
      <c r="Y70">
        <v>107.20075</v>
      </c>
      <c r="Z70">
        <v>128.6</v>
      </c>
      <c r="AA70">
        <v>46.571666666666601</v>
      </c>
      <c r="AB70">
        <v>49.326666666666597</v>
      </c>
      <c r="AC70">
        <v>2.99166666666666</v>
      </c>
      <c r="AD70">
        <v>236.29750000000001</v>
      </c>
      <c r="AE70">
        <v>204.65278680460099</v>
      </c>
      <c r="AF70">
        <v>4.5083333333333302</v>
      </c>
      <c r="AG70">
        <v>160.09983333333301</v>
      </c>
      <c r="AH70">
        <v>62.851402204505497</v>
      </c>
      <c r="AI70">
        <v>152.88341666666599</v>
      </c>
      <c r="AJ70">
        <v>146.07933333333301</v>
      </c>
      <c r="AK70">
        <v>103.82625</v>
      </c>
      <c r="AL70">
        <v>108.71850000000001</v>
      </c>
      <c r="AM70">
        <v>254.72725</v>
      </c>
      <c r="AN70">
        <v>119.442718187122</v>
      </c>
      <c r="AO70">
        <v>2.27</v>
      </c>
      <c r="AP70">
        <v>0.73666666666666603</v>
      </c>
      <c r="AQ70">
        <v>0.81333333333333302</v>
      </c>
      <c r="AR70">
        <v>16632.3</v>
      </c>
      <c r="AS70">
        <v>10286.924999999999</v>
      </c>
      <c r="AT70">
        <v>8361.2749999999996</v>
      </c>
      <c r="AU70">
        <v>4790.5749999999998</v>
      </c>
      <c r="AV70">
        <v>37.024999999999999</v>
      </c>
      <c r="AW70">
        <v>1445.85</v>
      </c>
      <c r="AX70">
        <v>642.77499999999998</v>
      </c>
      <c r="AY70">
        <v>1527.5250000000001</v>
      </c>
      <c r="AZ70">
        <v>1137.4000000000001</v>
      </c>
      <c r="BA70">
        <v>2098.125</v>
      </c>
      <c r="BB70">
        <v>1617</v>
      </c>
      <c r="BC70">
        <v>13081.325000000001</v>
      </c>
      <c r="BD70">
        <v>3333.9785000000002</v>
      </c>
      <c r="BE70">
        <v>2554.7565</v>
      </c>
      <c r="BF70">
        <v>744.66525000000001</v>
      </c>
      <c r="BG70">
        <v>34.5565</v>
      </c>
      <c r="BH70">
        <v>3365.1152499999998</v>
      </c>
      <c r="BI70">
        <v>1252.213</v>
      </c>
      <c r="BJ70">
        <v>2112.9022500000001</v>
      </c>
      <c r="BK70">
        <v>-534.75</v>
      </c>
      <c r="BL70">
        <v>2334.6999999999998</v>
      </c>
      <c r="BM70">
        <v>2869.45</v>
      </c>
      <c r="BN70">
        <v>-378.35</v>
      </c>
      <c r="BO70">
        <v>12391.475</v>
      </c>
      <c r="BP70">
        <v>3179.52475</v>
      </c>
      <c r="BQ70">
        <v>2510.5324999999998</v>
      </c>
      <c r="BR70">
        <v>608.97349999999994</v>
      </c>
      <c r="BS70">
        <v>39.917000000000002</v>
      </c>
      <c r="BT70">
        <v>3156.9157500000001</v>
      </c>
      <c r="BU70">
        <v>1191.75675</v>
      </c>
      <c r="BV70">
        <v>1963.1210000000001</v>
      </c>
      <c r="BW70">
        <v>-791.72500000000002</v>
      </c>
      <c r="BX70">
        <v>2452.9499999999998</v>
      </c>
      <c r="BY70">
        <v>3244.625</v>
      </c>
    </row>
    <row r="71" spans="1:77">
      <c r="A71">
        <v>2018</v>
      </c>
      <c r="B71">
        <v>20301.95</v>
      </c>
      <c r="C71">
        <v>20605.099999999999</v>
      </c>
      <c r="D71">
        <v>20477.028849590599</v>
      </c>
      <c r="E71">
        <v>18503.2</v>
      </c>
      <c r="F71">
        <v>18782.125</v>
      </c>
      <c r="G71">
        <v>18663.077610332501</v>
      </c>
      <c r="H71">
        <v>14117.125</v>
      </c>
      <c r="I71">
        <v>163.490903528085</v>
      </c>
      <c r="J71">
        <v>114.152980894527</v>
      </c>
      <c r="K71">
        <v>63.586454219514899</v>
      </c>
      <c r="L71">
        <v>4.5922879990186001</v>
      </c>
      <c r="M71">
        <v>-0.85794346314502201</v>
      </c>
      <c r="N71">
        <v>14274.0213679472</v>
      </c>
      <c r="O71">
        <v>112.64622366574299</v>
      </c>
      <c r="P71">
        <v>115.738722450305</v>
      </c>
      <c r="Q71">
        <v>104.54321677746</v>
      </c>
      <c r="R71">
        <v>66.109617228916704</v>
      </c>
      <c r="S71">
        <v>0.32900000000000001</v>
      </c>
      <c r="T71">
        <v>107.78100000000001</v>
      </c>
      <c r="U71">
        <v>109.54125000000001</v>
      </c>
      <c r="V71">
        <v>249.731333333333</v>
      </c>
      <c r="W71">
        <v>256.16699999999901</v>
      </c>
      <c r="X71">
        <v>141.20949999999999</v>
      </c>
      <c r="Y71">
        <v>109.715</v>
      </c>
      <c r="Z71">
        <v>132.375</v>
      </c>
      <c r="AA71">
        <v>61.037500000000001</v>
      </c>
      <c r="AB71">
        <v>64.010833333333295</v>
      </c>
      <c r="AC71">
        <v>2.9125000000000001</v>
      </c>
      <c r="AD71">
        <v>251.20999999999901</v>
      </c>
      <c r="AE71">
        <v>198.66467046813599</v>
      </c>
      <c r="AF71">
        <v>3.9750000000000001</v>
      </c>
      <c r="AG71">
        <v>161.47649999999999</v>
      </c>
      <c r="AH71">
        <v>62.806715244323698</v>
      </c>
      <c r="AI71">
        <v>155.045416666666</v>
      </c>
      <c r="AJ71">
        <v>148.321333333333</v>
      </c>
      <c r="AK71">
        <v>105.5455</v>
      </c>
      <c r="AL71">
        <v>110.919</v>
      </c>
      <c r="AM71">
        <v>257.10016666666598</v>
      </c>
      <c r="AN71">
        <v>120.96763989746201</v>
      </c>
      <c r="AO71">
        <v>2.74416666666666</v>
      </c>
      <c r="AP71">
        <v>1.66166666666666</v>
      </c>
      <c r="AQ71">
        <v>1.5774999999999999</v>
      </c>
      <c r="AR71">
        <v>17462.924999999999</v>
      </c>
      <c r="AS71">
        <v>10844</v>
      </c>
      <c r="AT71">
        <v>8810.375</v>
      </c>
      <c r="AU71">
        <v>5022.4750000000004</v>
      </c>
      <c r="AV71">
        <v>28.225000000000001</v>
      </c>
      <c r="AW71">
        <v>1523.825</v>
      </c>
      <c r="AX71">
        <v>673.77499999999998</v>
      </c>
      <c r="AY71">
        <v>1588.2750000000001</v>
      </c>
      <c r="AZ71">
        <v>1208.375</v>
      </c>
      <c r="BA71">
        <v>2260.2249999999999</v>
      </c>
      <c r="BB71">
        <v>1732.4</v>
      </c>
      <c r="BC71">
        <v>13751.9</v>
      </c>
      <c r="BD71">
        <v>3585.8184999999999</v>
      </c>
      <c r="BE71">
        <v>2740.4324999999999</v>
      </c>
      <c r="BF71">
        <v>795.61850000000004</v>
      </c>
      <c r="BG71">
        <v>49.767749999999999</v>
      </c>
      <c r="BH71">
        <v>3534.12075</v>
      </c>
      <c r="BI71">
        <v>1317.28025</v>
      </c>
      <c r="BJ71">
        <v>2216.8402500000002</v>
      </c>
      <c r="BK71">
        <v>-569.95000000000005</v>
      </c>
      <c r="BL71">
        <v>2524.3249999999998</v>
      </c>
      <c r="BM71">
        <v>3094.25</v>
      </c>
      <c r="BN71">
        <v>-403.9</v>
      </c>
      <c r="BO71">
        <v>12759</v>
      </c>
      <c r="BP71">
        <v>3359.6077500000001</v>
      </c>
      <c r="BQ71">
        <v>2671.1397499999998</v>
      </c>
      <c r="BR71">
        <v>618.30949999999996</v>
      </c>
      <c r="BS71">
        <v>57.328749999999999</v>
      </c>
      <c r="BT71">
        <v>3202.7714999999998</v>
      </c>
      <c r="BU71">
        <v>1221.5160000000001</v>
      </c>
      <c r="BV71">
        <v>1979.5577499999999</v>
      </c>
      <c r="BW71">
        <v>-838.7</v>
      </c>
      <c r="BX71">
        <v>2558.9749999999999</v>
      </c>
      <c r="BY71">
        <v>3397.6750000000002</v>
      </c>
    </row>
    <row r="72" spans="1:77">
      <c r="A72">
        <v>2019</v>
      </c>
      <c r="B72">
        <v>21159.15</v>
      </c>
      <c r="C72">
        <v>21442.325000000001</v>
      </c>
      <c r="D72">
        <v>21273.691898760801</v>
      </c>
      <c r="E72">
        <v>18915.55</v>
      </c>
      <c r="F72">
        <v>19171.674999999999</v>
      </c>
      <c r="G72">
        <v>19018.175366027899</v>
      </c>
      <c r="H72">
        <v>14489.3</v>
      </c>
      <c r="I72">
        <v>163.987457758777</v>
      </c>
      <c r="J72">
        <v>115.97298828772</v>
      </c>
      <c r="K72">
        <v>63.425672529361201</v>
      </c>
      <c r="L72">
        <v>4.5532965965481997</v>
      </c>
      <c r="M72">
        <v>-0.540938222027181</v>
      </c>
      <c r="N72">
        <v>14605.7470398569</v>
      </c>
      <c r="O72">
        <v>113.33457640618499</v>
      </c>
      <c r="P72">
        <v>119.055831920385</v>
      </c>
      <c r="Q72">
        <v>105.559394165822</v>
      </c>
      <c r="R72">
        <v>67.235260209022698</v>
      </c>
      <c r="S72">
        <v>0.32900000000000001</v>
      </c>
      <c r="T72">
        <v>109.53749999999999</v>
      </c>
      <c r="U72">
        <v>111.52875</v>
      </c>
      <c r="V72">
        <v>254.35749999999999</v>
      </c>
      <c r="W72">
        <v>261.71341666666598</v>
      </c>
      <c r="X72">
        <v>143.34025</v>
      </c>
      <c r="Y72">
        <v>111.86425</v>
      </c>
      <c r="Z72">
        <v>136.32499999999999</v>
      </c>
      <c r="AA72">
        <v>57.750833333333297</v>
      </c>
      <c r="AB72">
        <v>57.514166666666597</v>
      </c>
      <c r="AC72">
        <v>2.9166666666666599</v>
      </c>
      <c r="AD72">
        <v>263.95</v>
      </c>
      <c r="AE72">
        <v>206.76781267698701</v>
      </c>
      <c r="AF72">
        <v>3.74166666666666</v>
      </c>
      <c r="AG72">
        <v>163.114</v>
      </c>
      <c r="AH72">
        <v>63.015556724468702</v>
      </c>
      <c r="AI72">
        <v>157.03258333333301</v>
      </c>
      <c r="AJ72">
        <v>150.39808333333301</v>
      </c>
      <c r="AK72">
        <v>107.083</v>
      </c>
      <c r="AL72">
        <v>112.20925</v>
      </c>
      <c r="AM72">
        <v>258.84699999999901</v>
      </c>
      <c r="AN72">
        <v>122.393366919282</v>
      </c>
      <c r="AO72">
        <v>2.4541666666666599</v>
      </c>
      <c r="AP72">
        <v>2.24583333333333</v>
      </c>
      <c r="AQ72">
        <v>2.3025000000000002</v>
      </c>
      <c r="AR72">
        <v>18383.674999999999</v>
      </c>
      <c r="AS72">
        <v>11322.174999999999</v>
      </c>
      <c r="AT72">
        <v>9212.1</v>
      </c>
      <c r="AU72">
        <v>5364.4</v>
      </c>
      <c r="AV72">
        <v>29.274999999999999</v>
      </c>
      <c r="AW72">
        <v>1563.2249999999999</v>
      </c>
      <c r="AX72">
        <v>693.35</v>
      </c>
      <c r="AY72">
        <v>1652.575</v>
      </c>
      <c r="AZ72">
        <v>1425.9749999999999</v>
      </c>
      <c r="BA72">
        <v>2393.7249999999999</v>
      </c>
      <c r="BB72">
        <v>1861.575</v>
      </c>
      <c r="BC72">
        <v>14263.674999999999</v>
      </c>
      <c r="BD72">
        <v>3790.6522500000001</v>
      </c>
      <c r="BE72">
        <v>2895.9955</v>
      </c>
      <c r="BF72">
        <v>804.38874999999996</v>
      </c>
      <c r="BG72">
        <v>90.268249999999995</v>
      </c>
      <c r="BH72">
        <v>3713.5070000000001</v>
      </c>
      <c r="BI72">
        <v>1398.02225</v>
      </c>
      <c r="BJ72">
        <v>2315.4850000000001</v>
      </c>
      <c r="BK72">
        <v>-608.67499999999995</v>
      </c>
      <c r="BL72">
        <v>2539.9499999999998</v>
      </c>
      <c r="BM72">
        <v>3148.6750000000002</v>
      </c>
      <c r="BN72">
        <v>-477.6</v>
      </c>
      <c r="BO72">
        <v>13021.725</v>
      </c>
      <c r="BP72">
        <v>3491.7512499999998</v>
      </c>
      <c r="BQ72">
        <v>2786.998</v>
      </c>
      <c r="BR72">
        <v>603.24850000000004</v>
      </c>
      <c r="BS72">
        <v>93.737250000000003</v>
      </c>
      <c r="BT72">
        <v>3289.5745000000002</v>
      </c>
      <c r="BU72">
        <v>1266.89175</v>
      </c>
      <c r="BV72">
        <v>2021.4255000000001</v>
      </c>
      <c r="BW72">
        <v>-914.82500000000005</v>
      </c>
      <c r="BX72">
        <v>2567.25</v>
      </c>
      <c r="BY72">
        <v>3482.1</v>
      </c>
    </row>
    <row r="73" spans="1:77">
      <c r="A73">
        <v>2020</v>
      </c>
      <c r="B73">
        <v>21060.9</v>
      </c>
      <c r="C73">
        <v>21281</v>
      </c>
      <c r="D73">
        <v>21957.253691295598</v>
      </c>
      <c r="E73">
        <v>18582</v>
      </c>
      <c r="F73">
        <v>18779.275000000001</v>
      </c>
      <c r="G73">
        <v>19373.3430945209</v>
      </c>
      <c r="H73">
        <v>14147.35</v>
      </c>
      <c r="I73">
        <v>164.382349789274</v>
      </c>
      <c r="J73">
        <v>117.85511180863899</v>
      </c>
      <c r="K73">
        <v>63.282612419634098</v>
      </c>
      <c r="L73">
        <v>4.5074129336163598</v>
      </c>
      <c r="M73">
        <v>-4.0738065382345896</v>
      </c>
      <c r="N73">
        <v>14935.5464449586</v>
      </c>
      <c r="O73">
        <v>113.954890695233</v>
      </c>
      <c r="P73">
        <v>121.907195338013</v>
      </c>
      <c r="Q73">
        <v>106.639435920351</v>
      </c>
      <c r="R73">
        <v>68.379318691250106</v>
      </c>
      <c r="S73">
        <v>0.32900000000000001</v>
      </c>
      <c r="T73">
        <v>110.825</v>
      </c>
      <c r="U73">
        <v>113.07275</v>
      </c>
      <c r="V73">
        <v>258.06133333333298</v>
      </c>
      <c r="W73">
        <v>266.61691666666599</v>
      </c>
      <c r="X73">
        <v>144.979833333333</v>
      </c>
      <c r="Y73">
        <v>113.35550000000001</v>
      </c>
      <c r="Z73">
        <v>140.4</v>
      </c>
      <c r="AA73">
        <v>40.961666666666602</v>
      </c>
      <c r="AB73">
        <v>42.853333333333303</v>
      </c>
      <c r="AC73">
        <v>2.0016666666666598</v>
      </c>
      <c r="AD73">
        <v>280.91500000000002</v>
      </c>
      <c r="AE73">
        <v>212.38926437841499</v>
      </c>
      <c r="AF73">
        <v>7.3</v>
      </c>
      <c r="AG73">
        <v>161.70441666666599</v>
      </c>
      <c r="AH73">
        <v>62.179697490504999</v>
      </c>
      <c r="AI73">
        <v>149.99666666666599</v>
      </c>
      <c r="AJ73">
        <v>144.41783333333299</v>
      </c>
      <c r="AK73">
        <v>111.29049999999999</v>
      </c>
      <c r="AL73">
        <v>105.54649999999999</v>
      </c>
      <c r="AM73">
        <v>260.062833333333</v>
      </c>
      <c r="AN73">
        <v>125.379131367657</v>
      </c>
      <c r="AO73">
        <v>1.12666666666666</v>
      </c>
      <c r="AP73">
        <v>0.73583333333333301</v>
      </c>
      <c r="AQ73">
        <v>0.76416666666666599</v>
      </c>
      <c r="AR73">
        <v>19593.650000000001</v>
      </c>
      <c r="AS73">
        <v>11504.2</v>
      </c>
      <c r="AT73">
        <v>9380.2000000000007</v>
      </c>
      <c r="AU73">
        <v>5448.9750000000004</v>
      </c>
      <c r="AV73">
        <v>36.174999999999997</v>
      </c>
      <c r="AW73">
        <v>1589.425</v>
      </c>
      <c r="AX73">
        <v>717.77499999999998</v>
      </c>
      <c r="AY73">
        <v>1651.95</v>
      </c>
      <c r="AZ73">
        <v>1453.65</v>
      </c>
      <c r="BA73">
        <v>2283.0250000000001</v>
      </c>
      <c r="BB73">
        <v>1827.075</v>
      </c>
      <c r="BC73">
        <v>14124.424999999999</v>
      </c>
      <c r="BD73">
        <v>3605.6395000000002</v>
      </c>
      <c r="BE73">
        <v>2815.2102500000001</v>
      </c>
      <c r="BF73">
        <v>855.37474999999995</v>
      </c>
      <c r="BG73">
        <v>-64.945499999999996</v>
      </c>
      <c r="BH73">
        <v>3894.8969999999999</v>
      </c>
      <c r="BI73">
        <v>1494.6455000000001</v>
      </c>
      <c r="BJ73">
        <v>2400.2512499999998</v>
      </c>
      <c r="BK73">
        <v>-564.02499999999998</v>
      </c>
      <c r="BL73">
        <v>2216.25</v>
      </c>
      <c r="BM73">
        <v>2780.25</v>
      </c>
      <c r="BN73">
        <v>-505.625</v>
      </c>
      <c r="BO73">
        <v>12745.475</v>
      </c>
      <c r="BP73">
        <v>3285.6505000000002</v>
      </c>
      <c r="BQ73">
        <v>2690.37275</v>
      </c>
      <c r="BR73">
        <v>624.72675000000004</v>
      </c>
      <c r="BS73">
        <v>-67.948499999999896</v>
      </c>
      <c r="BT73">
        <v>3398.1785</v>
      </c>
      <c r="BU73">
        <v>1341.2617499999999</v>
      </c>
      <c r="BV73">
        <v>2056.9142499999998</v>
      </c>
      <c r="BW73">
        <v>-854.85</v>
      </c>
      <c r="BX73">
        <v>2295.875</v>
      </c>
      <c r="BY73">
        <v>3150.75</v>
      </c>
    </row>
    <row r="74" spans="1:77">
      <c r="A74">
        <v>2021</v>
      </c>
      <c r="B74">
        <v>22653.974999999999</v>
      </c>
      <c r="C74">
        <v>22822.400000000001</v>
      </c>
      <c r="D74">
        <v>23087.197624233599</v>
      </c>
      <c r="E74">
        <v>19339.325000000001</v>
      </c>
      <c r="F74">
        <v>19486.849999999999</v>
      </c>
      <c r="G74">
        <v>19712.150265132899</v>
      </c>
      <c r="H74">
        <v>14929.674999999999</v>
      </c>
      <c r="I74">
        <v>164.839569177611</v>
      </c>
      <c r="J74">
        <v>119.58321839696001</v>
      </c>
      <c r="K74">
        <v>63.0979965416646</v>
      </c>
      <c r="L74">
        <v>4.4683364604837097</v>
      </c>
      <c r="M74">
        <v>-1.8963285691673599</v>
      </c>
      <c r="N74">
        <v>15242.035049239799</v>
      </c>
      <c r="O74">
        <v>114.51350740968699</v>
      </c>
      <c r="P74">
        <v>124.38845396602601</v>
      </c>
      <c r="Q74">
        <v>107.773962785525</v>
      </c>
      <c r="R74">
        <v>69.441958907411703</v>
      </c>
      <c r="S74">
        <v>0.32900000000000001</v>
      </c>
      <c r="T74">
        <v>114.03274999999999</v>
      </c>
      <c r="U74">
        <v>116.04025</v>
      </c>
      <c r="V74">
        <v>266.55591666666601</v>
      </c>
      <c r="W74">
        <v>273.85991666666598</v>
      </c>
      <c r="X74">
        <v>149.67325</v>
      </c>
      <c r="Y74">
        <v>117.17</v>
      </c>
      <c r="Z74">
        <v>145.25</v>
      </c>
      <c r="AA74">
        <v>57.158333333333303</v>
      </c>
      <c r="AB74">
        <v>59.239166666666598</v>
      </c>
      <c r="AC74">
        <v>3.3475000000000001</v>
      </c>
      <c r="AD74">
        <v>323.33749999999901</v>
      </c>
      <c r="AE74">
        <v>201.94819044734001</v>
      </c>
      <c r="AF74">
        <v>6.0083333333333302</v>
      </c>
      <c r="AG74">
        <v>160.87233333333299</v>
      </c>
      <c r="AH74">
        <v>61.587463704161102</v>
      </c>
      <c r="AI74">
        <v>151.23058333333299</v>
      </c>
      <c r="AJ74">
        <v>144.632833333333</v>
      </c>
      <c r="AK74">
        <v>114.6155</v>
      </c>
      <c r="AL74">
        <v>108.018</v>
      </c>
      <c r="AM74">
        <v>261.20908333333301</v>
      </c>
      <c r="AN74">
        <v>126.27674358439199</v>
      </c>
      <c r="AO74">
        <v>1.27416666666666</v>
      </c>
      <c r="AP74">
        <v>5.4166666666666599E-2</v>
      </c>
      <c r="AQ74">
        <v>8.2500000000000004E-2</v>
      </c>
      <c r="AR74">
        <v>20953.5</v>
      </c>
      <c r="AS74">
        <v>12270.5</v>
      </c>
      <c r="AT74">
        <v>10048.924999999999</v>
      </c>
      <c r="AU74">
        <v>5616.7749999999996</v>
      </c>
      <c r="AV74">
        <v>59.024999999999999</v>
      </c>
      <c r="AW74">
        <v>1672.625</v>
      </c>
      <c r="AX74">
        <v>717.97500000000002</v>
      </c>
      <c r="AY74">
        <v>1656</v>
      </c>
      <c r="AZ74">
        <v>1511.15</v>
      </c>
      <c r="BA74">
        <v>2640.2750000000001</v>
      </c>
      <c r="BB74">
        <v>2234.7750000000001</v>
      </c>
      <c r="BC74">
        <v>15419.575000000001</v>
      </c>
      <c r="BD74">
        <v>3971.0704999999998</v>
      </c>
      <c r="BE74">
        <v>2964.1297500000001</v>
      </c>
      <c r="BF74">
        <v>1073.2455</v>
      </c>
      <c r="BG74">
        <v>-66.305000000000007</v>
      </c>
      <c r="BH74">
        <v>4088.4997499999999</v>
      </c>
      <c r="BI74">
        <v>1591.2909999999999</v>
      </c>
      <c r="BJ74">
        <v>2497.2087499999998</v>
      </c>
      <c r="BK74">
        <v>-825.17499999999995</v>
      </c>
      <c r="BL74">
        <v>2420.8249999999998</v>
      </c>
      <c r="BM74">
        <v>3246.0250000000001</v>
      </c>
      <c r="BN74">
        <v>-824.02499999999998</v>
      </c>
      <c r="BO74">
        <v>13520.375</v>
      </c>
      <c r="BP74">
        <v>3526.9639999999999</v>
      </c>
      <c r="BQ74">
        <v>2801.06</v>
      </c>
      <c r="BR74">
        <v>719.85199999999998</v>
      </c>
      <c r="BS74">
        <v>-54.209000000000003</v>
      </c>
      <c r="BT74">
        <v>3421.73675</v>
      </c>
      <c r="BU74">
        <v>1389.2815000000001</v>
      </c>
      <c r="BV74">
        <v>2034.62625</v>
      </c>
      <c r="BW74">
        <v>-1184.9749999999999</v>
      </c>
      <c r="BX74">
        <v>2329.1</v>
      </c>
      <c r="BY74">
        <v>3514.0749999999998</v>
      </c>
    </row>
    <row r="75" spans="1:77">
      <c r="A75">
        <v>2022</v>
      </c>
      <c r="B75">
        <v>25015.5</v>
      </c>
      <c r="C75">
        <v>25200.400000000001</v>
      </c>
      <c r="D75">
        <v>25185.608938863301</v>
      </c>
      <c r="E75">
        <v>19970.075000000001</v>
      </c>
      <c r="F75">
        <v>20122.075000000001</v>
      </c>
      <c r="G75">
        <v>20103.8311119276</v>
      </c>
      <c r="H75">
        <v>15513.55</v>
      </c>
      <c r="I75">
        <v>165.64878081786799</v>
      </c>
      <c r="J75">
        <v>121.363660196616</v>
      </c>
      <c r="K75">
        <v>62.855204721373397</v>
      </c>
      <c r="L75">
        <v>4.4429462513996398</v>
      </c>
      <c r="M75">
        <v>-0.66280857203883103</v>
      </c>
      <c r="N75">
        <v>15591.1886221065</v>
      </c>
      <c r="O75">
        <v>115.22486403441</v>
      </c>
      <c r="P75">
        <v>127.326724894929</v>
      </c>
      <c r="Q75">
        <v>108.96319170211</v>
      </c>
      <c r="R75">
        <v>70.5942384195057</v>
      </c>
      <c r="S75">
        <v>0.32900000000000001</v>
      </c>
      <c r="T75">
        <v>121.17874999999999</v>
      </c>
      <c r="U75">
        <v>121.83750000000001</v>
      </c>
      <c r="V75">
        <v>287.65794166666598</v>
      </c>
      <c r="W75">
        <v>290.05724166666602</v>
      </c>
      <c r="X75">
        <v>161.003508333333</v>
      </c>
      <c r="Y75">
        <v>125.28925</v>
      </c>
      <c r="Z75">
        <v>152.875</v>
      </c>
      <c r="AA75">
        <v>90.704992500000003</v>
      </c>
      <c r="AB75">
        <v>93.451666666666597</v>
      </c>
      <c r="AC75">
        <v>6.2266666666666604</v>
      </c>
      <c r="AD75">
        <v>376.76749999999998</v>
      </c>
      <c r="AE75">
        <v>211.34468669561201</v>
      </c>
      <c r="AF75">
        <v>3.7916667500000001</v>
      </c>
      <c r="AG75">
        <v>163.65117499999999</v>
      </c>
      <c r="AH75">
        <v>62.152110935247102</v>
      </c>
      <c r="AI75">
        <v>157.43375</v>
      </c>
      <c r="AJ75">
        <v>151.345</v>
      </c>
      <c r="AK75">
        <v>113.5945</v>
      </c>
      <c r="AL75">
        <v>113.264</v>
      </c>
      <c r="AM75">
        <v>263.30566666666601</v>
      </c>
      <c r="AN75">
        <v>127.914578862423</v>
      </c>
      <c r="AO75">
        <v>2.3783334166666599</v>
      </c>
      <c r="AP75">
        <v>1.0250000083333299</v>
      </c>
      <c r="AQ75">
        <v>0.79</v>
      </c>
      <c r="AR75">
        <v>21507.424999999999</v>
      </c>
      <c r="AS75">
        <v>13368.575000000001</v>
      </c>
      <c r="AT75">
        <v>11023.225</v>
      </c>
      <c r="AU75">
        <v>5891.4</v>
      </c>
      <c r="AV75">
        <v>77.474999999999994</v>
      </c>
      <c r="AW75">
        <v>1747.55</v>
      </c>
      <c r="AX75">
        <v>763.82500000000005</v>
      </c>
      <c r="AY75">
        <v>1693.75</v>
      </c>
      <c r="AZ75">
        <v>1608.8</v>
      </c>
      <c r="BA75">
        <v>2934.2</v>
      </c>
      <c r="BB75">
        <v>2492</v>
      </c>
      <c r="BC75">
        <v>17049.2</v>
      </c>
      <c r="BD75">
        <v>4589.7984999999999</v>
      </c>
      <c r="BE75">
        <v>3258.1015000000002</v>
      </c>
      <c r="BF75">
        <v>1153.2745</v>
      </c>
      <c r="BG75">
        <v>178.42249999999899</v>
      </c>
      <c r="BH75">
        <v>4365.9669999999996</v>
      </c>
      <c r="BI75">
        <v>1626.4390000000001</v>
      </c>
      <c r="BJ75">
        <v>2739.5279999999998</v>
      </c>
      <c r="BK75">
        <v>-989.45</v>
      </c>
      <c r="BL75">
        <v>2912</v>
      </c>
      <c r="BM75">
        <v>3901.45</v>
      </c>
      <c r="BN75">
        <v>-999.82500000000005</v>
      </c>
      <c r="BO75">
        <v>14072</v>
      </c>
      <c r="BP75">
        <v>3783.7685000000001</v>
      </c>
      <c r="BQ75">
        <v>2912.6084999999998</v>
      </c>
      <c r="BR75">
        <v>676.49850000000004</v>
      </c>
      <c r="BS75">
        <v>140.22749999999999</v>
      </c>
      <c r="BT75">
        <v>3399.0927499999998</v>
      </c>
      <c r="BU75">
        <v>1354.886</v>
      </c>
      <c r="BV75">
        <v>2044.4235000000001</v>
      </c>
      <c r="BW75">
        <v>-1371.4</v>
      </c>
      <c r="BX75">
        <v>2505.9</v>
      </c>
      <c r="BY75">
        <v>3877.3249999999998</v>
      </c>
    </row>
    <row r="76" spans="1:77">
      <c r="A76">
        <v>2023</v>
      </c>
      <c r="B76">
        <v>26570.4575</v>
      </c>
      <c r="C76">
        <v>26691.1</v>
      </c>
      <c r="D76">
        <v>26825.1175</v>
      </c>
      <c r="E76">
        <v>20273.595000000001</v>
      </c>
      <c r="F76">
        <v>20370.29</v>
      </c>
      <c r="G76">
        <v>20467.62</v>
      </c>
      <c r="H76">
        <v>15728.03</v>
      </c>
      <c r="I76">
        <v>166.03382499999901</v>
      </c>
      <c r="J76">
        <v>123.273468717559</v>
      </c>
      <c r="K76">
        <v>62.585970292102203</v>
      </c>
      <c r="L76">
        <v>4.4264622672866603</v>
      </c>
      <c r="M76">
        <v>-0.94709036829007298</v>
      </c>
      <c r="N76">
        <v>15923.775</v>
      </c>
      <c r="O76">
        <v>115.600375</v>
      </c>
      <c r="P76">
        <v>130.36177499999999</v>
      </c>
      <c r="Q76">
        <v>110.17400956447899</v>
      </c>
      <c r="R76">
        <v>71.866073981315594</v>
      </c>
      <c r="S76">
        <v>0.32900000000000001</v>
      </c>
      <c r="T76">
        <v>126.56637499999999</v>
      </c>
      <c r="U76">
        <v>127.44385</v>
      </c>
      <c r="V76">
        <v>302.29615000000001</v>
      </c>
      <c r="W76">
        <v>305.67602499999998</v>
      </c>
      <c r="X76">
        <v>169.45069999999899</v>
      </c>
      <c r="Y76">
        <v>131.057625</v>
      </c>
      <c r="Z76">
        <v>160.49827500000001</v>
      </c>
      <c r="AA76">
        <v>71.977029999999999</v>
      </c>
      <c r="AB76">
        <v>77.337575712163201</v>
      </c>
      <c r="AC76">
        <v>3.2624916666666599</v>
      </c>
      <c r="AD76">
        <v>389.44262500000002</v>
      </c>
      <c r="AE76">
        <v>215.92475495646701</v>
      </c>
      <c r="AF76">
        <v>3.6094395000000001</v>
      </c>
      <c r="AG76">
        <v>165.93455</v>
      </c>
      <c r="AH76">
        <v>62.472059999999999</v>
      </c>
      <c r="AI76">
        <v>159.94540000000001</v>
      </c>
      <c r="AJ76">
        <v>155.519575</v>
      </c>
      <c r="AK76">
        <v>112.999225</v>
      </c>
      <c r="AL76">
        <v>115.427825</v>
      </c>
      <c r="AM76">
        <v>265.61293948220998</v>
      </c>
      <c r="AN76">
        <v>129.541675</v>
      </c>
      <c r="AO76">
        <v>3.7184682499999999</v>
      </c>
      <c r="AP76">
        <v>4.7545310000000001</v>
      </c>
      <c r="AQ76">
        <v>4.6166497499999997</v>
      </c>
      <c r="AR76">
        <v>22726.41</v>
      </c>
      <c r="AS76">
        <v>14061.94</v>
      </c>
      <c r="AT76">
        <v>11601.9925</v>
      </c>
      <c r="AU76">
        <v>6378.9385000000002</v>
      </c>
      <c r="AV76">
        <v>98.006937500000006</v>
      </c>
      <c r="AW76">
        <v>1801.98125</v>
      </c>
      <c r="AX76">
        <v>847.79070000000002</v>
      </c>
      <c r="AY76">
        <v>1980.172</v>
      </c>
      <c r="AZ76">
        <v>1650.9880000000001</v>
      </c>
      <c r="BA76">
        <v>2739.6372500000002</v>
      </c>
      <c r="BB76">
        <v>2280.7565</v>
      </c>
      <c r="BC76">
        <v>18146.762500000001</v>
      </c>
      <c r="BD76">
        <v>4642.3164999999999</v>
      </c>
      <c r="BE76">
        <v>3549.7739999999999</v>
      </c>
      <c r="BF76">
        <v>1030.36175</v>
      </c>
      <c r="BG76">
        <v>62.180967499999902</v>
      </c>
      <c r="BH76">
        <v>4660.4187499999998</v>
      </c>
      <c r="BI76">
        <v>1735.5197499999999</v>
      </c>
      <c r="BJ76">
        <v>2924.8989999999999</v>
      </c>
      <c r="BK76">
        <v>-879.06682499999999</v>
      </c>
      <c r="BL76">
        <v>3012.8577500000001</v>
      </c>
      <c r="BM76">
        <v>3891.9</v>
      </c>
      <c r="BN76">
        <v>-970.84225000000004</v>
      </c>
      <c r="BO76">
        <v>14338.995000000001</v>
      </c>
      <c r="BP76">
        <v>3638.6197499999998</v>
      </c>
      <c r="BQ76">
        <v>3012.17175</v>
      </c>
      <c r="BR76">
        <v>572.36137499999995</v>
      </c>
      <c r="BS76">
        <v>50.153537499999999</v>
      </c>
      <c r="BT76">
        <v>3477.42</v>
      </c>
      <c r="BU76">
        <v>1389.19775</v>
      </c>
      <c r="BV76">
        <v>2088.8724999999999</v>
      </c>
      <c r="BW76">
        <v>-1256.1389999999999</v>
      </c>
      <c r="BX76">
        <v>2603.9852500000002</v>
      </c>
      <c r="BY76">
        <v>3860.0987500000001</v>
      </c>
    </row>
    <row r="77" spans="1:77">
      <c r="A77">
        <v>2024</v>
      </c>
      <c r="B77">
        <v>27506.677500000002</v>
      </c>
      <c r="C77">
        <v>27592.932499999999</v>
      </c>
      <c r="D77">
        <v>28012.022499999999</v>
      </c>
      <c r="E77">
        <v>20451.862499999999</v>
      </c>
      <c r="F77">
        <v>20520.564999999999</v>
      </c>
      <c r="G77">
        <v>20827.435000000001</v>
      </c>
      <c r="H77">
        <v>15856.47</v>
      </c>
      <c r="I77">
        <v>166.5607</v>
      </c>
      <c r="J77">
        <v>125.043602011468</v>
      </c>
      <c r="K77">
        <v>62.336268869285703</v>
      </c>
      <c r="L77">
        <v>4.4139256165571101</v>
      </c>
      <c r="M77">
        <v>-1.8027076196023799</v>
      </c>
      <c r="N77">
        <v>16249.9925</v>
      </c>
      <c r="O77">
        <v>116.046375</v>
      </c>
      <c r="P77">
        <v>132.897075</v>
      </c>
      <c r="Q77">
        <v>111.391568291513</v>
      </c>
      <c r="R77">
        <v>73.056392024309204</v>
      </c>
      <c r="S77">
        <v>0.32900000000000001</v>
      </c>
      <c r="T77">
        <v>130.3058</v>
      </c>
      <c r="U77">
        <v>131.89314999999999</v>
      </c>
      <c r="V77">
        <v>311.63192500000002</v>
      </c>
      <c r="W77">
        <v>317.48845</v>
      </c>
      <c r="X77">
        <v>174.12004999999999</v>
      </c>
      <c r="Y77">
        <v>134.49157500000001</v>
      </c>
      <c r="Z77">
        <v>167.94649999999999</v>
      </c>
      <c r="AA77">
        <v>67.361887499999895</v>
      </c>
      <c r="AB77">
        <v>70.616533911423403</v>
      </c>
      <c r="AC77">
        <v>2.9867333333333299</v>
      </c>
      <c r="AD77">
        <v>391.53357499999998</v>
      </c>
      <c r="AE77">
        <v>209.72216973637001</v>
      </c>
      <c r="AF77">
        <v>4.3779087499999898</v>
      </c>
      <c r="AG77">
        <v>166.7782</v>
      </c>
      <c r="AH77">
        <v>62.405000000000001</v>
      </c>
      <c r="AI77">
        <v>159.476575</v>
      </c>
      <c r="AJ77">
        <v>156.75902500000001</v>
      </c>
      <c r="AK77">
        <v>113.95740000000001</v>
      </c>
      <c r="AL77">
        <v>115.392625</v>
      </c>
      <c r="AM77">
        <v>267.25214264207301</v>
      </c>
      <c r="AN77">
        <v>130.12385</v>
      </c>
      <c r="AO77">
        <v>4.0487880000000001</v>
      </c>
      <c r="AP77">
        <v>4.9706642499999996</v>
      </c>
      <c r="AQ77">
        <v>5.1884024999999996</v>
      </c>
      <c r="AR77">
        <v>23961.29</v>
      </c>
      <c r="AS77">
        <v>14750.295</v>
      </c>
      <c r="AT77">
        <v>12160.6775</v>
      </c>
      <c r="AU77">
        <v>6836.0839999999998</v>
      </c>
      <c r="AV77">
        <v>85.541799999999995</v>
      </c>
      <c r="AW77">
        <v>1877.5217500000001</v>
      </c>
      <c r="AX77">
        <v>877.58652500000005</v>
      </c>
      <c r="AY77">
        <v>2324.5617499999998</v>
      </c>
      <c r="AZ77">
        <v>1670.87175</v>
      </c>
      <c r="BA77">
        <v>2592.5412500000002</v>
      </c>
      <c r="BB77">
        <v>2110.3535000000002</v>
      </c>
      <c r="BC77">
        <v>18813.044999999998</v>
      </c>
      <c r="BD77">
        <v>4716.0607499999996</v>
      </c>
      <c r="BE77">
        <v>3643.6455000000001</v>
      </c>
      <c r="BF77">
        <v>1053.46675</v>
      </c>
      <c r="BG77">
        <v>18.949002499999999</v>
      </c>
      <c r="BH77">
        <v>4842.99575</v>
      </c>
      <c r="BI77">
        <v>1794.8765000000001</v>
      </c>
      <c r="BJ77">
        <v>3048.1192500000002</v>
      </c>
      <c r="BK77">
        <v>-865.42317500000001</v>
      </c>
      <c r="BL77">
        <v>3069.6112499999999</v>
      </c>
      <c r="BM77">
        <v>3935.0345000000002</v>
      </c>
      <c r="BN77">
        <v>-1010.3565</v>
      </c>
      <c r="BO77">
        <v>14437.39</v>
      </c>
      <c r="BP77">
        <v>3638.3404999999998</v>
      </c>
      <c r="BQ77">
        <v>3037.5920000000001</v>
      </c>
      <c r="BR77">
        <v>576.01769999999999</v>
      </c>
      <c r="BS77">
        <v>15.475489999999899</v>
      </c>
      <c r="BT77">
        <v>3513.3735000000001</v>
      </c>
      <c r="BU77">
        <v>1394.4137499999999</v>
      </c>
      <c r="BV77">
        <v>2118.6754999999998</v>
      </c>
      <c r="BW77">
        <v>-1201.2674999999999</v>
      </c>
      <c r="BX77">
        <v>2636.8890000000001</v>
      </c>
      <c r="BY77">
        <v>3838.1565000000001</v>
      </c>
    </row>
    <row r="78" spans="1:77">
      <c r="A78">
        <v>2025</v>
      </c>
      <c r="B78">
        <v>28678.657500000001</v>
      </c>
      <c r="C78">
        <v>28744.692500000001</v>
      </c>
      <c r="D78">
        <v>29138.627499999999</v>
      </c>
      <c r="E78">
        <v>20855.490000000002</v>
      </c>
      <c r="F78">
        <v>20907.990000000002</v>
      </c>
      <c r="G78">
        <v>21190.202499999999</v>
      </c>
      <c r="H78">
        <v>16232.18</v>
      </c>
      <c r="I78">
        <v>167.31799999999899</v>
      </c>
      <c r="J78">
        <v>126.645669075971</v>
      </c>
      <c r="K78">
        <v>62.153716091625299</v>
      </c>
      <c r="L78">
        <v>4.4022953667224503</v>
      </c>
      <c r="M78">
        <v>-1.5804077320468899</v>
      </c>
      <c r="N78">
        <v>16579.017500000002</v>
      </c>
      <c r="O78">
        <v>116.59475</v>
      </c>
      <c r="P78">
        <v>135.32742500000001</v>
      </c>
      <c r="Q78">
        <v>112.620751779386</v>
      </c>
      <c r="R78">
        <v>74.185055637772905</v>
      </c>
      <c r="S78">
        <v>0.32900000000000001</v>
      </c>
      <c r="T78">
        <v>133.45785000000001</v>
      </c>
      <c r="U78">
        <v>135.38527500000001</v>
      </c>
      <c r="V78">
        <v>319.24947500000002</v>
      </c>
      <c r="W78">
        <v>326.00172500000002</v>
      </c>
      <c r="X78">
        <v>177.801525</v>
      </c>
      <c r="Y78">
        <v>137.50597500000001</v>
      </c>
      <c r="Z78">
        <v>174.408525</v>
      </c>
      <c r="AA78">
        <v>65.539502499999998</v>
      </c>
      <c r="AB78">
        <v>68.505386343578806</v>
      </c>
      <c r="AC78">
        <v>3.7177833333333301</v>
      </c>
      <c r="AD78">
        <v>399.43880000000001</v>
      </c>
      <c r="AE78">
        <v>206.36699959587901</v>
      </c>
      <c r="AF78">
        <v>4.6229242499999996</v>
      </c>
      <c r="AG78">
        <v>167.31475</v>
      </c>
      <c r="AH78">
        <v>62.125262499999998</v>
      </c>
      <c r="AI78">
        <v>159.57997499999999</v>
      </c>
      <c r="AJ78">
        <v>156.60480000000001</v>
      </c>
      <c r="AK78">
        <v>117.35785</v>
      </c>
      <c r="AL78">
        <v>114.703875</v>
      </c>
      <c r="AM78">
        <v>269.31884682092402</v>
      </c>
      <c r="AN78">
        <v>130.8407</v>
      </c>
      <c r="AO78">
        <v>3.8336684999999999</v>
      </c>
      <c r="AP78">
        <v>3.8423612500000002</v>
      </c>
      <c r="AQ78">
        <v>4.0921397499999896</v>
      </c>
      <c r="AR78">
        <v>24922.264999999999</v>
      </c>
      <c r="AS78">
        <v>15409.89</v>
      </c>
      <c r="AT78">
        <v>12665.54</v>
      </c>
      <c r="AU78">
        <v>7015.1329999999998</v>
      </c>
      <c r="AV78">
        <v>75.295162500000004</v>
      </c>
      <c r="AW78">
        <v>1964.31575</v>
      </c>
      <c r="AX78">
        <v>873.36234999999999</v>
      </c>
      <c r="AY78">
        <v>2404.5497500000001</v>
      </c>
      <c r="AZ78">
        <v>1697.61</v>
      </c>
      <c r="BA78">
        <v>2835.5862499999998</v>
      </c>
      <c r="BB78">
        <v>2312.9344999999998</v>
      </c>
      <c r="BC78">
        <v>19578.014999999999</v>
      </c>
      <c r="BD78">
        <v>4965.6637499999997</v>
      </c>
      <c r="BE78">
        <v>3781.8747499999999</v>
      </c>
      <c r="BF78">
        <v>1122.24675</v>
      </c>
      <c r="BG78">
        <v>61.5426225</v>
      </c>
      <c r="BH78">
        <v>5013.7482499999996</v>
      </c>
      <c r="BI78">
        <v>1848.0172500000001</v>
      </c>
      <c r="BJ78">
        <v>3165.7310000000002</v>
      </c>
      <c r="BK78">
        <v>-878.76985000000002</v>
      </c>
      <c r="BL78">
        <v>3155.1554999999998</v>
      </c>
      <c r="BM78">
        <v>4033.9254999999998</v>
      </c>
      <c r="BN78">
        <v>-1050.13625</v>
      </c>
      <c r="BO78">
        <v>14669.295</v>
      </c>
      <c r="BP78">
        <v>3783.6215000000002</v>
      </c>
      <c r="BQ78">
        <v>3119.8172500000001</v>
      </c>
      <c r="BR78">
        <v>601.0933</v>
      </c>
      <c r="BS78">
        <v>50.088637499999997</v>
      </c>
      <c r="BT78">
        <v>3536.7777500000002</v>
      </c>
      <c r="BU78">
        <v>1398.6679999999999</v>
      </c>
      <c r="BV78">
        <v>2137.3017500000001</v>
      </c>
      <c r="BW78">
        <v>-1193.0425</v>
      </c>
      <c r="BX78">
        <v>2697.0262499999999</v>
      </c>
      <c r="BY78">
        <v>3890.069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E5940-8226-433D-958A-99E3136B24DA}">
  <sheetPr>
    <tabColor rgb="FFC00000"/>
  </sheetPr>
  <dimension ref="A1:O10000"/>
  <sheetViews>
    <sheetView workbookViewId="0">
      <pane ySplit="12" topLeftCell="A60" activePane="bottomLeft" state="frozen"/>
      <selection activeCell="D23" sqref="D23"/>
      <selection pane="bottomLeft" activeCell="D23" sqref="D23"/>
    </sheetView>
  </sheetViews>
  <sheetFormatPr defaultRowHeight="14.5"/>
  <cols>
    <col min="1" max="1" width="20" style="1" customWidth="1"/>
    <col min="2" max="2" width="8" style="1" customWidth="1"/>
    <col min="3" max="16384" width="8.7265625" style="1"/>
  </cols>
  <sheetData>
    <row r="1" spans="1:15" ht="15.5">
      <c r="A1" s="43" t="s">
        <v>127</v>
      </c>
      <c r="B1" s="41"/>
      <c r="C1" s="41"/>
      <c r="D1" s="41"/>
      <c r="E1" s="41"/>
      <c r="F1" s="41"/>
    </row>
    <row r="2" spans="1:15" ht="15.5">
      <c r="A2" s="43" t="s">
        <v>82</v>
      </c>
      <c r="B2" s="41"/>
      <c r="C2" s="41"/>
      <c r="D2" s="41"/>
      <c r="E2" s="41"/>
      <c r="F2" s="41"/>
    </row>
    <row r="3" spans="1:15">
      <c r="A3" s="41"/>
      <c r="B3" s="41"/>
      <c r="C3" s="41"/>
      <c r="D3" s="41"/>
      <c r="E3" s="41"/>
      <c r="F3" s="41"/>
    </row>
    <row r="4" spans="1:15">
      <c r="A4" s="2" t="s">
        <v>83</v>
      </c>
      <c r="B4" s="40" t="s">
        <v>126</v>
      </c>
      <c r="C4" s="41"/>
      <c r="D4" s="41"/>
      <c r="E4" s="41"/>
      <c r="F4" s="41"/>
    </row>
    <row r="5" spans="1:15">
      <c r="A5" s="44" t="s">
        <v>85</v>
      </c>
      <c r="B5" s="41"/>
      <c r="C5" s="41"/>
      <c r="D5" s="41"/>
      <c r="E5" s="41"/>
      <c r="F5" s="41"/>
    </row>
    <row r="6" spans="1:15">
      <c r="A6" s="2" t="s">
        <v>86</v>
      </c>
      <c r="B6" s="40" t="s">
        <v>125</v>
      </c>
      <c r="C6" s="41"/>
      <c r="D6" s="41"/>
      <c r="E6" s="41"/>
      <c r="F6" s="41"/>
    </row>
    <row r="7" spans="1:15">
      <c r="A7" s="2" t="s">
        <v>88</v>
      </c>
      <c r="B7" s="40" t="s">
        <v>89</v>
      </c>
      <c r="C7" s="41"/>
      <c r="D7" s="41"/>
      <c r="E7" s="41"/>
      <c r="F7" s="41"/>
    </row>
    <row r="8" spans="1:15">
      <c r="A8" s="2" t="s">
        <v>90</v>
      </c>
      <c r="B8" s="40" t="s">
        <v>91</v>
      </c>
      <c r="C8" s="41"/>
      <c r="D8" s="41"/>
      <c r="E8" s="41"/>
      <c r="F8" s="41"/>
    </row>
    <row r="9" spans="1:15">
      <c r="A9" s="2" t="s">
        <v>92</v>
      </c>
      <c r="B9" s="40" t="s">
        <v>124</v>
      </c>
      <c r="C9" s="41"/>
      <c r="D9" s="41"/>
      <c r="E9" s="41"/>
      <c r="F9" s="41"/>
    </row>
    <row r="10" spans="1:15">
      <c r="A10" s="2" t="s">
        <v>94</v>
      </c>
      <c r="B10" s="42" t="s">
        <v>123</v>
      </c>
      <c r="C10" s="41"/>
      <c r="D10" s="41"/>
      <c r="E10" s="41"/>
      <c r="F10" s="41"/>
    </row>
    <row r="11" spans="1:15">
      <c r="B11" s="1">
        <v>1</v>
      </c>
      <c r="C11" s="1">
        <f>B11+1</f>
        <v>2</v>
      </c>
      <c r="D11" s="1">
        <f t="shared" ref="D11:M11" si="0">C11+1</f>
        <v>3</v>
      </c>
      <c r="E11" s="1">
        <f t="shared" si="0"/>
        <v>4</v>
      </c>
      <c r="F11" s="1">
        <f t="shared" si="0"/>
        <v>5</v>
      </c>
      <c r="G11" s="1">
        <f t="shared" si="0"/>
        <v>6</v>
      </c>
      <c r="H11" s="1">
        <f t="shared" si="0"/>
        <v>7</v>
      </c>
      <c r="I11" s="1">
        <f t="shared" si="0"/>
        <v>8</v>
      </c>
      <c r="J11" s="1">
        <f t="shared" si="0"/>
        <v>9</v>
      </c>
      <c r="K11" s="1">
        <f t="shared" si="0"/>
        <v>10</v>
      </c>
      <c r="L11" s="1">
        <f t="shared" si="0"/>
        <v>11</v>
      </c>
      <c r="M11" s="1">
        <f t="shared" si="0"/>
        <v>12</v>
      </c>
    </row>
    <row r="12" spans="1:15" ht="15" thickBot="1">
      <c r="A12" s="3" t="s">
        <v>1</v>
      </c>
      <c r="B12" s="3" t="s">
        <v>96</v>
      </c>
      <c r="C12" s="3" t="s">
        <v>97</v>
      </c>
      <c r="D12" s="3" t="s">
        <v>98</v>
      </c>
      <c r="E12" s="3" t="s">
        <v>99</v>
      </c>
      <c r="F12" s="3" t="s">
        <v>100</v>
      </c>
      <c r="G12" s="3" t="s">
        <v>101</v>
      </c>
      <c r="H12" s="3" t="s">
        <v>102</v>
      </c>
      <c r="I12" s="3" t="s">
        <v>103</v>
      </c>
      <c r="J12" s="3" t="s">
        <v>104</v>
      </c>
      <c r="K12" s="3" t="s">
        <v>105</v>
      </c>
      <c r="L12" s="3" t="s">
        <v>106</v>
      </c>
      <c r="M12" s="3" t="s">
        <v>107</v>
      </c>
      <c r="N12" s="3" t="s">
        <v>122</v>
      </c>
      <c r="O12" s="3" t="s">
        <v>121</v>
      </c>
    </row>
    <row r="13" spans="1:15" ht="15" thickTop="1">
      <c r="A13" s="4">
        <v>1913</v>
      </c>
      <c r="B13" s="5">
        <v>9.8000000000000007</v>
      </c>
      <c r="C13" s="5">
        <v>9.8000000000000007</v>
      </c>
      <c r="D13" s="5">
        <v>9.8000000000000007</v>
      </c>
      <c r="E13" s="5">
        <v>9.8000000000000007</v>
      </c>
      <c r="F13" s="5">
        <v>9.6999999999999993</v>
      </c>
      <c r="G13" s="5">
        <v>9.8000000000000007</v>
      </c>
      <c r="H13" s="5">
        <v>9.9</v>
      </c>
      <c r="I13" s="5">
        <v>9.9</v>
      </c>
      <c r="J13" s="5">
        <v>10</v>
      </c>
      <c r="K13" s="5">
        <v>10</v>
      </c>
      <c r="L13" s="5">
        <v>10.1</v>
      </c>
      <c r="M13" s="5">
        <v>10</v>
      </c>
    </row>
    <row r="14" spans="1:15">
      <c r="A14" s="4">
        <v>1914</v>
      </c>
      <c r="B14" s="5">
        <v>10</v>
      </c>
      <c r="C14" s="5">
        <v>9.9</v>
      </c>
      <c r="D14" s="5">
        <v>9.9</v>
      </c>
      <c r="E14" s="5">
        <v>9.8000000000000007</v>
      </c>
      <c r="F14" s="5">
        <v>9.9</v>
      </c>
      <c r="G14" s="5">
        <v>9.9</v>
      </c>
      <c r="H14" s="5">
        <v>10</v>
      </c>
      <c r="I14" s="5">
        <v>10.199999999999999</v>
      </c>
      <c r="J14" s="5">
        <v>10.199999999999999</v>
      </c>
      <c r="K14" s="5">
        <v>10.1</v>
      </c>
      <c r="L14" s="5">
        <v>10.199999999999999</v>
      </c>
      <c r="M14" s="5">
        <v>10.1</v>
      </c>
    </row>
    <row r="15" spans="1:15">
      <c r="A15" s="4">
        <v>1915</v>
      </c>
      <c r="B15" s="5">
        <v>10.1</v>
      </c>
      <c r="C15" s="5">
        <v>10</v>
      </c>
      <c r="D15" s="5">
        <v>9.9</v>
      </c>
      <c r="E15" s="5">
        <v>10</v>
      </c>
      <c r="F15" s="5">
        <v>10.1</v>
      </c>
      <c r="G15" s="5">
        <v>10.1</v>
      </c>
      <c r="H15" s="5">
        <v>10.1</v>
      </c>
      <c r="I15" s="5">
        <v>10.1</v>
      </c>
      <c r="J15" s="5">
        <v>10.1</v>
      </c>
      <c r="K15" s="5">
        <v>10.199999999999999</v>
      </c>
      <c r="L15" s="5">
        <v>10.3</v>
      </c>
      <c r="M15" s="5">
        <v>10.3</v>
      </c>
    </row>
    <row r="16" spans="1:15">
      <c r="A16" s="4">
        <v>1916</v>
      </c>
      <c r="B16" s="5">
        <v>10.4</v>
      </c>
      <c r="C16" s="5">
        <v>10.4</v>
      </c>
      <c r="D16" s="5">
        <v>10.5</v>
      </c>
      <c r="E16" s="5">
        <v>10.6</v>
      </c>
      <c r="F16" s="5">
        <v>10.7</v>
      </c>
      <c r="G16" s="5">
        <v>10.8</v>
      </c>
      <c r="H16" s="5">
        <v>10.8</v>
      </c>
      <c r="I16" s="5">
        <v>10.9</v>
      </c>
      <c r="J16" s="5">
        <v>11.1</v>
      </c>
      <c r="K16" s="5">
        <v>11.3</v>
      </c>
      <c r="L16" s="5">
        <v>11.5</v>
      </c>
      <c r="M16" s="5">
        <v>11.6</v>
      </c>
    </row>
    <row r="17" spans="1:13">
      <c r="A17" s="4">
        <v>1917</v>
      </c>
      <c r="B17" s="5">
        <v>11.7</v>
      </c>
      <c r="C17" s="5">
        <v>12</v>
      </c>
      <c r="D17" s="5">
        <v>12</v>
      </c>
      <c r="E17" s="5">
        <v>12.6</v>
      </c>
      <c r="F17" s="5">
        <v>12.8</v>
      </c>
      <c r="G17" s="5">
        <v>13</v>
      </c>
      <c r="H17" s="5">
        <v>12.8</v>
      </c>
      <c r="I17" s="5">
        <v>13</v>
      </c>
      <c r="J17" s="5">
        <v>13.3</v>
      </c>
      <c r="K17" s="5">
        <v>13.5</v>
      </c>
      <c r="L17" s="5">
        <v>13.5</v>
      </c>
      <c r="M17" s="5">
        <v>13.7</v>
      </c>
    </row>
    <row r="18" spans="1:13">
      <c r="A18" s="4">
        <v>1918</v>
      </c>
      <c r="B18" s="5">
        <v>14</v>
      </c>
      <c r="C18" s="5">
        <v>14.1</v>
      </c>
      <c r="D18" s="5">
        <v>14</v>
      </c>
      <c r="E18" s="5">
        <v>14.2</v>
      </c>
      <c r="F18" s="5">
        <v>14.5</v>
      </c>
      <c r="G18" s="5">
        <v>14.7</v>
      </c>
      <c r="H18" s="5">
        <v>15.1</v>
      </c>
      <c r="I18" s="5">
        <v>15.4</v>
      </c>
      <c r="J18" s="5">
        <v>15.7</v>
      </c>
      <c r="K18" s="5">
        <v>16</v>
      </c>
      <c r="L18" s="5">
        <v>16.3</v>
      </c>
      <c r="M18" s="5">
        <v>16.5</v>
      </c>
    </row>
    <row r="19" spans="1:13">
      <c r="A19" s="4">
        <v>1919</v>
      </c>
      <c r="B19" s="5">
        <v>16.5</v>
      </c>
      <c r="C19" s="5">
        <v>16.2</v>
      </c>
      <c r="D19" s="5">
        <v>16.399999999999999</v>
      </c>
      <c r="E19" s="5">
        <v>16.7</v>
      </c>
      <c r="F19" s="5">
        <v>16.899999999999999</v>
      </c>
      <c r="G19" s="5">
        <v>16.899999999999999</v>
      </c>
      <c r="H19" s="5">
        <v>17.399999999999999</v>
      </c>
      <c r="I19" s="5">
        <v>17.7</v>
      </c>
      <c r="J19" s="5">
        <v>17.8</v>
      </c>
      <c r="K19" s="5">
        <v>18.100000000000001</v>
      </c>
      <c r="L19" s="5">
        <v>18.5</v>
      </c>
      <c r="M19" s="5">
        <v>18.899999999999999</v>
      </c>
    </row>
    <row r="20" spans="1:13">
      <c r="A20" s="4">
        <v>1920</v>
      </c>
      <c r="B20" s="5">
        <v>19.3</v>
      </c>
      <c r="C20" s="5">
        <v>19.5</v>
      </c>
      <c r="D20" s="5">
        <v>19.7</v>
      </c>
      <c r="E20" s="5">
        <v>20.3</v>
      </c>
      <c r="F20" s="5">
        <v>20.6</v>
      </c>
      <c r="G20" s="5">
        <v>20.9</v>
      </c>
      <c r="H20" s="5">
        <v>20.8</v>
      </c>
      <c r="I20" s="5">
        <v>20.3</v>
      </c>
      <c r="J20" s="5">
        <v>20</v>
      </c>
      <c r="K20" s="5">
        <v>19.899999999999999</v>
      </c>
      <c r="L20" s="5">
        <v>19.8</v>
      </c>
      <c r="M20" s="5">
        <v>19.399999999999999</v>
      </c>
    </row>
    <row r="21" spans="1:13">
      <c r="A21" s="4">
        <v>1921</v>
      </c>
      <c r="B21" s="5">
        <v>19</v>
      </c>
      <c r="C21" s="5">
        <v>18.399999999999999</v>
      </c>
      <c r="D21" s="5">
        <v>18.3</v>
      </c>
      <c r="E21" s="5">
        <v>18.100000000000001</v>
      </c>
      <c r="F21" s="5">
        <v>17.7</v>
      </c>
      <c r="G21" s="5">
        <v>17.600000000000001</v>
      </c>
      <c r="H21" s="5">
        <v>17.7</v>
      </c>
      <c r="I21" s="5">
        <v>17.7</v>
      </c>
      <c r="J21" s="5">
        <v>17.5</v>
      </c>
      <c r="K21" s="5">
        <v>17.5</v>
      </c>
      <c r="L21" s="5">
        <v>17.399999999999999</v>
      </c>
      <c r="M21" s="5">
        <v>17.3</v>
      </c>
    </row>
    <row r="22" spans="1:13">
      <c r="A22" s="4">
        <v>1922</v>
      </c>
      <c r="B22" s="5">
        <v>16.899999999999999</v>
      </c>
      <c r="C22" s="5">
        <v>16.899999999999999</v>
      </c>
      <c r="D22" s="5">
        <v>16.7</v>
      </c>
      <c r="E22" s="5">
        <v>16.7</v>
      </c>
      <c r="F22" s="5">
        <v>16.7</v>
      </c>
      <c r="G22" s="5">
        <v>16.7</v>
      </c>
      <c r="H22" s="5">
        <v>16.8</v>
      </c>
      <c r="I22" s="5">
        <v>16.600000000000001</v>
      </c>
      <c r="J22" s="5">
        <v>16.600000000000001</v>
      </c>
      <c r="K22" s="5">
        <v>16.7</v>
      </c>
      <c r="L22" s="5">
        <v>16.8</v>
      </c>
      <c r="M22" s="5">
        <v>16.899999999999999</v>
      </c>
    </row>
    <row r="23" spans="1:13">
      <c r="A23" s="4">
        <v>1923</v>
      </c>
      <c r="B23" s="5">
        <v>16.8</v>
      </c>
      <c r="C23" s="5">
        <v>16.8</v>
      </c>
      <c r="D23" s="5">
        <v>16.8</v>
      </c>
      <c r="E23" s="5">
        <v>16.899999999999999</v>
      </c>
      <c r="F23" s="5">
        <v>16.899999999999999</v>
      </c>
      <c r="G23" s="5">
        <v>17</v>
      </c>
      <c r="H23" s="5">
        <v>17.2</v>
      </c>
      <c r="I23" s="5">
        <v>17.100000000000001</v>
      </c>
      <c r="J23" s="5">
        <v>17.2</v>
      </c>
      <c r="K23" s="5">
        <v>17.3</v>
      </c>
      <c r="L23" s="5">
        <v>17.3</v>
      </c>
      <c r="M23" s="5">
        <v>17.3</v>
      </c>
    </row>
    <row r="24" spans="1:13">
      <c r="A24" s="4">
        <v>1924</v>
      </c>
      <c r="B24" s="5">
        <v>17.3</v>
      </c>
      <c r="C24" s="5">
        <v>17.2</v>
      </c>
      <c r="D24" s="5">
        <v>17.100000000000001</v>
      </c>
      <c r="E24" s="5">
        <v>17</v>
      </c>
      <c r="F24" s="5">
        <v>17</v>
      </c>
      <c r="G24" s="5">
        <v>17</v>
      </c>
      <c r="H24" s="5">
        <v>17.100000000000001</v>
      </c>
      <c r="I24" s="5">
        <v>17</v>
      </c>
      <c r="J24" s="5">
        <v>17.100000000000001</v>
      </c>
      <c r="K24" s="5">
        <v>17.2</v>
      </c>
      <c r="L24" s="5">
        <v>17.2</v>
      </c>
      <c r="M24" s="5">
        <v>17.3</v>
      </c>
    </row>
    <row r="25" spans="1:13">
      <c r="A25" s="4">
        <v>1925</v>
      </c>
      <c r="B25" s="5">
        <v>17.3</v>
      </c>
      <c r="C25" s="5">
        <v>17.2</v>
      </c>
      <c r="D25" s="5">
        <v>17.3</v>
      </c>
      <c r="E25" s="5">
        <v>17.2</v>
      </c>
      <c r="F25" s="5">
        <v>17.3</v>
      </c>
      <c r="G25" s="5">
        <v>17.5</v>
      </c>
      <c r="H25" s="5">
        <v>17.7</v>
      </c>
      <c r="I25" s="5">
        <v>17.7</v>
      </c>
      <c r="J25" s="5">
        <v>17.7</v>
      </c>
      <c r="K25" s="5">
        <v>17.7</v>
      </c>
      <c r="L25" s="5">
        <v>18</v>
      </c>
      <c r="M25" s="5">
        <v>17.899999999999999</v>
      </c>
    </row>
    <row r="26" spans="1:13">
      <c r="A26" s="4">
        <v>1926</v>
      </c>
      <c r="B26" s="5">
        <v>17.899999999999999</v>
      </c>
      <c r="C26" s="5">
        <v>17.899999999999999</v>
      </c>
      <c r="D26" s="5">
        <v>17.8</v>
      </c>
      <c r="E26" s="5">
        <v>17.899999999999999</v>
      </c>
      <c r="F26" s="5">
        <v>17.8</v>
      </c>
      <c r="G26" s="5">
        <v>17.7</v>
      </c>
      <c r="H26" s="5">
        <v>17.5</v>
      </c>
      <c r="I26" s="5">
        <v>17.399999999999999</v>
      </c>
      <c r="J26" s="5">
        <v>17.5</v>
      </c>
      <c r="K26" s="5">
        <v>17.600000000000001</v>
      </c>
      <c r="L26" s="5">
        <v>17.7</v>
      </c>
      <c r="M26" s="5">
        <v>17.7</v>
      </c>
    </row>
    <row r="27" spans="1:13">
      <c r="A27" s="4">
        <v>1927</v>
      </c>
      <c r="B27" s="5">
        <v>17.5</v>
      </c>
      <c r="C27" s="5">
        <v>17.399999999999999</v>
      </c>
      <c r="D27" s="5">
        <v>17.3</v>
      </c>
      <c r="E27" s="5">
        <v>17.3</v>
      </c>
      <c r="F27" s="5">
        <v>17.399999999999999</v>
      </c>
      <c r="G27" s="5">
        <v>17.600000000000001</v>
      </c>
      <c r="H27" s="5">
        <v>17.3</v>
      </c>
      <c r="I27" s="5">
        <v>17.2</v>
      </c>
      <c r="J27" s="5">
        <v>17.3</v>
      </c>
      <c r="K27" s="5">
        <v>17.399999999999999</v>
      </c>
      <c r="L27" s="5">
        <v>17.3</v>
      </c>
      <c r="M27" s="5">
        <v>17.3</v>
      </c>
    </row>
    <row r="28" spans="1:13">
      <c r="A28" s="4">
        <v>1928</v>
      </c>
      <c r="B28" s="5">
        <v>17.3</v>
      </c>
      <c r="C28" s="5">
        <v>17.100000000000001</v>
      </c>
      <c r="D28" s="5">
        <v>17.100000000000001</v>
      </c>
      <c r="E28" s="5">
        <v>17.100000000000001</v>
      </c>
      <c r="F28" s="5">
        <v>17.2</v>
      </c>
      <c r="G28" s="5">
        <v>17.100000000000001</v>
      </c>
      <c r="H28" s="5">
        <v>17.100000000000001</v>
      </c>
      <c r="I28" s="5">
        <v>17.100000000000001</v>
      </c>
      <c r="J28" s="5">
        <v>17.3</v>
      </c>
      <c r="K28" s="5">
        <v>17.2</v>
      </c>
      <c r="L28" s="5">
        <v>17.2</v>
      </c>
      <c r="M28" s="5">
        <v>17.100000000000001</v>
      </c>
    </row>
    <row r="29" spans="1:13">
      <c r="A29" s="4">
        <v>1929</v>
      </c>
      <c r="B29" s="5">
        <v>17.100000000000001</v>
      </c>
      <c r="C29" s="5">
        <v>17.100000000000001</v>
      </c>
      <c r="D29" s="5">
        <v>17</v>
      </c>
      <c r="E29" s="5">
        <v>16.899999999999999</v>
      </c>
      <c r="F29" s="5">
        <v>17</v>
      </c>
      <c r="G29" s="5">
        <v>17.100000000000001</v>
      </c>
      <c r="H29" s="5">
        <v>17.3</v>
      </c>
      <c r="I29" s="5">
        <v>17.3</v>
      </c>
      <c r="J29" s="5">
        <v>17.3</v>
      </c>
      <c r="K29" s="5">
        <v>17.3</v>
      </c>
      <c r="L29" s="5">
        <v>17.3</v>
      </c>
      <c r="M29" s="5">
        <v>17.2</v>
      </c>
    </row>
    <row r="30" spans="1:13">
      <c r="A30" s="4">
        <v>1930</v>
      </c>
      <c r="B30" s="5">
        <v>17.100000000000001</v>
      </c>
      <c r="C30" s="5">
        <v>17</v>
      </c>
      <c r="D30" s="5">
        <v>16.899999999999999</v>
      </c>
      <c r="E30" s="5">
        <v>17</v>
      </c>
      <c r="F30" s="5">
        <v>16.899999999999999</v>
      </c>
      <c r="G30" s="5">
        <v>16.8</v>
      </c>
      <c r="H30" s="5">
        <v>16.600000000000001</v>
      </c>
      <c r="I30" s="5">
        <v>16.5</v>
      </c>
      <c r="J30" s="5">
        <v>16.600000000000001</v>
      </c>
      <c r="K30" s="5">
        <v>16.5</v>
      </c>
      <c r="L30" s="5">
        <v>16.399999999999999</v>
      </c>
      <c r="M30" s="5">
        <v>16.100000000000001</v>
      </c>
    </row>
    <row r="31" spans="1:13">
      <c r="A31" s="4">
        <v>1931</v>
      </c>
      <c r="B31" s="5">
        <v>15.9</v>
      </c>
      <c r="C31" s="5">
        <v>15.7</v>
      </c>
      <c r="D31" s="5">
        <v>15.6</v>
      </c>
      <c r="E31" s="5">
        <v>15.5</v>
      </c>
      <c r="F31" s="5">
        <v>15.3</v>
      </c>
      <c r="G31" s="5">
        <v>15.1</v>
      </c>
      <c r="H31" s="5">
        <v>15.1</v>
      </c>
      <c r="I31" s="5">
        <v>15.1</v>
      </c>
      <c r="J31" s="5">
        <v>15</v>
      </c>
      <c r="K31" s="5">
        <v>14.9</v>
      </c>
      <c r="L31" s="5">
        <v>14.7</v>
      </c>
      <c r="M31" s="5">
        <v>14.6</v>
      </c>
    </row>
    <row r="32" spans="1:13">
      <c r="A32" s="4">
        <v>1932</v>
      </c>
      <c r="B32" s="5">
        <v>14.3</v>
      </c>
      <c r="C32" s="5">
        <v>14.1</v>
      </c>
      <c r="D32" s="5">
        <v>14</v>
      </c>
      <c r="E32" s="5">
        <v>13.9</v>
      </c>
      <c r="F32" s="5">
        <v>13.7</v>
      </c>
      <c r="G32" s="5">
        <v>13.6</v>
      </c>
      <c r="H32" s="5">
        <v>13.6</v>
      </c>
      <c r="I32" s="5">
        <v>13.5</v>
      </c>
      <c r="J32" s="5">
        <v>13.4</v>
      </c>
      <c r="K32" s="5">
        <v>13.3</v>
      </c>
      <c r="L32" s="5">
        <v>13.2</v>
      </c>
      <c r="M32" s="5">
        <v>13.1</v>
      </c>
    </row>
    <row r="33" spans="1:13">
      <c r="A33" s="4">
        <v>1933</v>
      </c>
      <c r="B33" s="5">
        <v>12.9</v>
      </c>
      <c r="C33" s="5">
        <v>12.7</v>
      </c>
      <c r="D33" s="5">
        <v>12.6</v>
      </c>
      <c r="E33" s="5">
        <v>12.6</v>
      </c>
      <c r="F33" s="5">
        <v>12.6</v>
      </c>
      <c r="G33" s="5">
        <v>12.7</v>
      </c>
      <c r="H33" s="5">
        <v>13.1</v>
      </c>
      <c r="I33" s="5">
        <v>13.2</v>
      </c>
      <c r="J33" s="5">
        <v>13.2</v>
      </c>
      <c r="K33" s="5">
        <v>13.2</v>
      </c>
      <c r="L33" s="5">
        <v>13.2</v>
      </c>
      <c r="M33" s="5">
        <v>13.2</v>
      </c>
    </row>
    <row r="34" spans="1:13">
      <c r="A34" s="4">
        <v>1934</v>
      </c>
      <c r="B34" s="5">
        <v>13.2</v>
      </c>
      <c r="C34" s="5">
        <v>13.3</v>
      </c>
      <c r="D34" s="5">
        <v>13.3</v>
      </c>
      <c r="E34" s="5">
        <v>13.3</v>
      </c>
      <c r="F34" s="5">
        <v>13.3</v>
      </c>
      <c r="G34" s="5">
        <v>13.4</v>
      </c>
      <c r="H34" s="5">
        <v>13.4</v>
      </c>
      <c r="I34" s="5">
        <v>13.4</v>
      </c>
      <c r="J34" s="5">
        <v>13.6</v>
      </c>
      <c r="K34" s="5">
        <v>13.5</v>
      </c>
      <c r="L34" s="5">
        <v>13.5</v>
      </c>
      <c r="M34" s="5">
        <v>13.4</v>
      </c>
    </row>
    <row r="35" spans="1:13">
      <c r="A35" s="4">
        <v>1935</v>
      </c>
      <c r="B35" s="5">
        <v>13.6</v>
      </c>
      <c r="C35" s="5">
        <v>13.7</v>
      </c>
      <c r="D35" s="5">
        <v>13.7</v>
      </c>
      <c r="E35" s="5">
        <v>13.8</v>
      </c>
      <c r="F35" s="5">
        <v>13.8</v>
      </c>
      <c r="G35" s="5">
        <v>13.7</v>
      </c>
      <c r="H35" s="5">
        <v>13.7</v>
      </c>
      <c r="I35" s="5">
        <v>13.7</v>
      </c>
      <c r="J35" s="5">
        <v>13.7</v>
      </c>
      <c r="K35" s="5">
        <v>13.7</v>
      </c>
      <c r="L35" s="5">
        <v>13.8</v>
      </c>
      <c r="M35" s="5">
        <v>13.8</v>
      </c>
    </row>
    <row r="36" spans="1:13">
      <c r="A36" s="4">
        <v>1936</v>
      </c>
      <c r="B36" s="5">
        <v>13.8</v>
      </c>
      <c r="C36" s="5">
        <v>13.8</v>
      </c>
      <c r="D36" s="5">
        <v>13.7</v>
      </c>
      <c r="E36" s="5">
        <v>13.7</v>
      </c>
      <c r="F36" s="5">
        <v>13.7</v>
      </c>
      <c r="G36" s="5">
        <v>13.8</v>
      </c>
      <c r="H36" s="5">
        <v>13.9</v>
      </c>
      <c r="I36" s="5">
        <v>14</v>
      </c>
      <c r="J36" s="5">
        <v>14</v>
      </c>
      <c r="K36" s="5">
        <v>14</v>
      </c>
      <c r="L36" s="5">
        <v>14</v>
      </c>
      <c r="M36" s="5">
        <v>14</v>
      </c>
    </row>
    <row r="37" spans="1:13">
      <c r="A37" s="4">
        <v>1937</v>
      </c>
      <c r="B37" s="5">
        <v>14.1</v>
      </c>
      <c r="C37" s="5">
        <v>14.1</v>
      </c>
      <c r="D37" s="5">
        <v>14.2</v>
      </c>
      <c r="E37" s="5">
        <v>14.3</v>
      </c>
      <c r="F37" s="5">
        <v>14.4</v>
      </c>
      <c r="G37" s="5">
        <v>14.4</v>
      </c>
      <c r="H37" s="5">
        <v>14.5</v>
      </c>
      <c r="I37" s="5">
        <v>14.5</v>
      </c>
      <c r="J37" s="5">
        <v>14.6</v>
      </c>
      <c r="K37" s="5">
        <v>14.6</v>
      </c>
      <c r="L37" s="5">
        <v>14.5</v>
      </c>
      <c r="M37" s="5">
        <v>14.4</v>
      </c>
    </row>
    <row r="38" spans="1:13">
      <c r="A38" s="4">
        <v>1938</v>
      </c>
      <c r="B38" s="5">
        <v>14.2</v>
      </c>
      <c r="C38" s="5">
        <v>14.1</v>
      </c>
      <c r="D38" s="5">
        <v>14.1</v>
      </c>
      <c r="E38" s="5">
        <v>14.2</v>
      </c>
      <c r="F38" s="5">
        <v>14.1</v>
      </c>
      <c r="G38" s="5">
        <v>14.1</v>
      </c>
      <c r="H38" s="5">
        <v>14.1</v>
      </c>
      <c r="I38" s="5">
        <v>14.1</v>
      </c>
      <c r="J38" s="5">
        <v>14.1</v>
      </c>
      <c r="K38" s="5">
        <v>14</v>
      </c>
      <c r="L38" s="5">
        <v>14</v>
      </c>
      <c r="M38" s="5">
        <v>14</v>
      </c>
    </row>
    <row r="39" spans="1:13">
      <c r="A39" s="4">
        <v>1939</v>
      </c>
      <c r="B39" s="5">
        <v>14</v>
      </c>
      <c r="C39" s="5">
        <v>13.9</v>
      </c>
      <c r="D39" s="5">
        <v>13.9</v>
      </c>
      <c r="E39" s="5">
        <v>13.8</v>
      </c>
      <c r="F39" s="5">
        <v>13.8</v>
      </c>
      <c r="G39" s="5">
        <v>13.8</v>
      </c>
      <c r="H39" s="5">
        <v>13.8</v>
      </c>
      <c r="I39" s="5">
        <v>13.8</v>
      </c>
      <c r="J39" s="5">
        <v>14.1</v>
      </c>
      <c r="K39" s="5">
        <v>14</v>
      </c>
      <c r="L39" s="5">
        <v>14</v>
      </c>
      <c r="M39" s="5">
        <v>14</v>
      </c>
    </row>
    <row r="40" spans="1:13">
      <c r="A40" s="4">
        <v>1940</v>
      </c>
      <c r="B40" s="5">
        <v>13.9</v>
      </c>
      <c r="C40" s="5">
        <v>14</v>
      </c>
      <c r="D40" s="5">
        <v>14</v>
      </c>
      <c r="E40" s="5">
        <v>14</v>
      </c>
      <c r="F40" s="5">
        <v>14</v>
      </c>
      <c r="G40" s="5">
        <v>14.1</v>
      </c>
      <c r="H40" s="5">
        <v>14</v>
      </c>
      <c r="I40" s="5">
        <v>14</v>
      </c>
      <c r="J40" s="5">
        <v>14</v>
      </c>
      <c r="K40" s="5">
        <v>14</v>
      </c>
      <c r="L40" s="5">
        <v>14</v>
      </c>
      <c r="M40" s="5">
        <v>14.1</v>
      </c>
    </row>
    <row r="41" spans="1:13">
      <c r="A41" s="4">
        <v>1941</v>
      </c>
      <c r="B41" s="5">
        <v>14.1</v>
      </c>
      <c r="C41" s="5">
        <v>14.1</v>
      </c>
      <c r="D41" s="5">
        <v>14.2</v>
      </c>
      <c r="E41" s="5">
        <v>14.3</v>
      </c>
      <c r="F41" s="5">
        <v>14.4</v>
      </c>
      <c r="G41" s="5">
        <v>14.7</v>
      </c>
      <c r="H41" s="5">
        <v>14.7</v>
      </c>
      <c r="I41" s="5">
        <v>14.9</v>
      </c>
      <c r="J41" s="5">
        <v>15.1</v>
      </c>
      <c r="K41" s="5">
        <v>15.3</v>
      </c>
      <c r="L41" s="5">
        <v>15.4</v>
      </c>
      <c r="M41" s="5">
        <v>15.5</v>
      </c>
    </row>
    <row r="42" spans="1:13">
      <c r="A42" s="4">
        <v>1942</v>
      </c>
      <c r="B42" s="5">
        <v>15.7</v>
      </c>
      <c r="C42" s="5">
        <v>15.8</v>
      </c>
      <c r="D42" s="5">
        <v>16</v>
      </c>
      <c r="E42" s="5">
        <v>16.100000000000001</v>
      </c>
      <c r="F42" s="5">
        <v>16.3</v>
      </c>
      <c r="G42" s="5">
        <v>16.3</v>
      </c>
      <c r="H42" s="5">
        <v>16.399999999999999</v>
      </c>
      <c r="I42" s="5">
        <v>16.5</v>
      </c>
      <c r="J42" s="5">
        <v>16.5</v>
      </c>
      <c r="K42" s="5">
        <v>16.7</v>
      </c>
      <c r="L42" s="5">
        <v>16.8</v>
      </c>
      <c r="M42" s="5">
        <v>16.899999999999999</v>
      </c>
    </row>
    <row r="43" spans="1:13">
      <c r="A43" s="4">
        <v>1943</v>
      </c>
      <c r="B43" s="5">
        <v>16.899999999999999</v>
      </c>
      <c r="C43" s="5">
        <v>16.899999999999999</v>
      </c>
      <c r="D43" s="5">
        <v>17.2</v>
      </c>
      <c r="E43" s="5">
        <v>17.399999999999999</v>
      </c>
      <c r="F43" s="5">
        <v>17.5</v>
      </c>
      <c r="G43" s="5">
        <v>17.5</v>
      </c>
      <c r="H43" s="5">
        <v>17.399999999999999</v>
      </c>
      <c r="I43" s="5">
        <v>17.3</v>
      </c>
      <c r="J43" s="5">
        <v>17.399999999999999</v>
      </c>
      <c r="K43" s="5">
        <v>17.399999999999999</v>
      </c>
      <c r="L43" s="5">
        <v>17.399999999999999</v>
      </c>
      <c r="M43" s="5">
        <v>17.399999999999999</v>
      </c>
    </row>
    <row r="44" spans="1:13">
      <c r="A44" s="4">
        <v>1944</v>
      </c>
      <c r="B44" s="5">
        <v>17.399999999999999</v>
      </c>
      <c r="C44" s="5">
        <v>17.399999999999999</v>
      </c>
      <c r="D44" s="5">
        <v>17.399999999999999</v>
      </c>
      <c r="E44" s="5">
        <v>17.5</v>
      </c>
      <c r="F44" s="5">
        <v>17.5</v>
      </c>
      <c r="G44" s="5">
        <v>17.600000000000001</v>
      </c>
      <c r="H44" s="5">
        <v>17.7</v>
      </c>
      <c r="I44" s="5">
        <v>17.7</v>
      </c>
      <c r="J44" s="5">
        <v>17.7</v>
      </c>
      <c r="K44" s="5">
        <v>17.7</v>
      </c>
      <c r="L44" s="5">
        <v>17.7</v>
      </c>
      <c r="M44" s="5">
        <v>17.8</v>
      </c>
    </row>
    <row r="45" spans="1:13">
      <c r="A45" s="4">
        <v>1945</v>
      </c>
      <c r="B45" s="5">
        <v>17.8</v>
      </c>
      <c r="C45" s="5">
        <v>17.8</v>
      </c>
      <c r="D45" s="5">
        <v>17.8</v>
      </c>
      <c r="E45" s="5">
        <v>17.8</v>
      </c>
      <c r="F45" s="5">
        <v>17.899999999999999</v>
      </c>
      <c r="G45" s="5">
        <v>18.100000000000001</v>
      </c>
      <c r="H45" s="5">
        <v>18.100000000000001</v>
      </c>
      <c r="I45" s="5">
        <v>18.100000000000001</v>
      </c>
      <c r="J45" s="5">
        <v>18.100000000000001</v>
      </c>
      <c r="K45" s="5">
        <v>18.100000000000001</v>
      </c>
      <c r="L45" s="5">
        <v>18.100000000000001</v>
      </c>
      <c r="M45" s="5">
        <v>18.2</v>
      </c>
    </row>
    <row r="46" spans="1:13">
      <c r="A46" s="4">
        <v>1946</v>
      </c>
      <c r="B46" s="5">
        <v>18.2</v>
      </c>
      <c r="C46" s="5">
        <v>18.100000000000001</v>
      </c>
      <c r="D46" s="5">
        <v>18.3</v>
      </c>
      <c r="E46" s="5">
        <v>18.399999999999999</v>
      </c>
      <c r="F46" s="5">
        <v>18.5</v>
      </c>
      <c r="G46" s="5">
        <v>18.7</v>
      </c>
      <c r="H46" s="5">
        <v>19.8</v>
      </c>
      <c r="I46" s="5">
        <v>20.2</v>
      </c>
      <c r="J46" s="5">
        <v>20.399999999999999</v>
      </c>
      <c r="K46" s="5">
        <v>20.8</v>
      </c>
      <c r="L46" s="5">
        <v>21.3</v>
      </c>
      <c r="M46" s="5">
        <v>21.5</v>
      </c>
    </row>
    <row r="47" spans="1:13">
      <c r="A47" s="4">
        <v>1947</v>
      </c>
      <c r="B47" s="5">
        <v>21.5</v>
      </c>
      <c r="C47" s="5">
        <v>21.5</v>
      </c>
      <c r="D47" s="5">
        <v>21.9</v>
      </c>
      <c r="E47" s="5">
        <v>21.9</v>
      </c>
      <c r="F47" s="5">
        <v>21.9</v>
      </c>
      <c r="G47" s="5">
        <v>22</v>
      </c>
      <c r="H47" s="5">
        <v>22.2</v>
      </c>
      <c r="I47" s="5">
        <v>22.5</v>
      </c>
      <c r="J47" s="5">
        <v>23</v>
      </c>
      <c r="K47" s="5">
        <v>23</v>
      </c>
      <c r="L47" s="5">
        <v>23.1</v>
      </c>
      <c r="M47" s="5">
        <v>23.4</v>
      </c>
    </row>
    <row r="48" spans="1:13">
      <c r="A48" s="4">
        <v>1948</v>
      </c>
      <c r="B48" s="5">
        <v>23.7</v>
      </c>
      <c r="C48" s="5">
        <v>23.5</v>
      </c>
      <c r="D48" s="5">
        <v>23.4</v>
      </c>
      <c r="E48" s="5">
        <v>23.8</v>
      </c>
      <c r="F48" s="5">
        <v>23.9</v>
      </c>
      <c r="G48" s="5">
        <v>24.1</v>
      </c>
      <c r="H48" s="5">
        <v>24.4</v>
      </c>
      <c r="I48" s="5">
        <v>24.5</v>
      </c>
      <c r="J48" s="5">
        <v>24.5</v>
      </c>
      <c r="K48" s="5">
        <v>24.4</v>
      </c>
      <c r="L48" s="5">
        <v>24.2</v>
      </c>
      <c r="M48" s="5">
        <v>24.1</v>
      </c>
    </row>
    <row r="49" spans="1:13">
      <c r="A49" s="4">
        <v>1949</v>
      </c>
      <c r="B49" s="5">
        <v>24</v>
      </c>
      <c r="C49" s="5">
        <v>23.8</v>
      </c>
      <c r="D49" s="5">
        <v>23.8</v>
      </c>
      <c r="E49" s="5">
        <v>23.9</v>
      </c>
      <c r="F49" s="5">
        <v>23.8</v>
      </c>
      <c r="G49" s="5">
        <v>23.9</v>
      </c>
      <c r="H49" s="5">
        <v>23.7</v>
      </c>
      <c r="I49" s="5">
        <v>23.8</v>
      </c>
      <c r="J49" s="5">
        <v>23.9</v>
      </c>
      <c r="K49" s="5">
        <v>23.7</v>
      </c>
      <c r="L49" s="5">
        <v>23.8</v>
      </c>
      <c r="M49" s="5">
        <v>23.6</v>
      </c>
    </row>
    <row r="50" spans="1:13">
      <c r="A50" s="4">
        <v>1950</v>
      </c>
      <c r="B50" s="5">
        <v>23.5</v>
      </c>
      <c r="C50" s="5">
        <v>23.5</v>
      </c>
      <c r="D50" s="5">
        <v>23.6</v>
      </c>
      <c r="E50" s="5">
        <v>23.6</v>
      </c>
      <c r="F50" s="5">
        <v>23.7</v>
      </c>
      <c r="G50" s="5">
        <v>23.8</v>
      </c>
      <c r="H50" s="5">
        <v>24.1</v>
      </c>
      <c r="I50" s="5">
        <v>24.3</v>
      </c>
      <c r="J50" s="5">
        <v>24.4</v>
      </c>
      <c r="K50" s="5">
        <v>24.6</v>
      </c>
      <c r="L50" s="5">
        <v>24.7</v>
      </c>
      <c r="M50" s="5">
        <v>25</v>
      </c>
    </row>
    <row r="51" spans="1:13">
      <c r="A51" s="4">
        <v>1951</v>
      </c>
      <c r="B51" s="5">
        <v>25.4</v>
      </c>
      <c r="C51" s="5">
        <v>25.7</v>
      </c>
      <c r="D51" s="5">
        <v>25.8</v>
      </c>
      <c r="E51" s="5">
        <v>25.8</v>
      </c>
      <c r="F51" s="5">
        <v>25.9</v>
      </c>
      <c r="G51" s="5">
        <v>25.9</v>
      </c>
      <c r="H51" s="5">
        <v>25.9</v>
      </c>
      <c r="I51" s="5">
        <v>25.9</v>
      </c>
      <c r="J51" s="5">
        <v>26.1</v>
      </c>
      <c r="K51" s="5">
        <v>26.2</v>
      </c>
      <c r="L51" s="5">
        <v>26.4</v>
      </c>
      <c r="M51" s="5">
        <v>26.5</v>
      </c>
    </row>
    <row r="52" spans="1:13">
      <c r="A52" s="4">
        <v>1952</v>
      </c>
      <c r="B52" s="5">
        <v>26.5</v>
      </c>
      <c r="C52" s="5">
        <v>26.3</v>
      </c>
      <c r="D52" s="5">
        <v>26.3</v>
      </c>
      <c r="E52" s="5">
        <v>26.4</v>
      </c>
      <c r="F52" s="5">
        <v>26.4</v>
      </c>
      <c r="G52" s="5">
        <v>26.5</v>
      </c>
      <c r="H52" s="5">
        <v>26.7</v>
      </c>
      <c r="I52" s="5">
        <v>26.7</v>
      </c>
      <c r="J52" s="5">
        <v>26.7</v>
      </c>
      <c r="K52" s="5">
        <v>26.7</v>
      </c>
      <c r="L52" s="5">
        <v>26.7</v>
      </c>
      <c r="M52" s="5">
        <v>26.7</v>
      </c>
    </row>
    <row r="53" spans="1:13">
      <c r="A53" s="4">
        <v>1953</v>
      </c>
      <c r="B53" s="5">
        <v>26.6</v>
      </c>
      <c r="C53" s="5">
        <v>26.5</v>
      </c>
      <c r="D53" s="5">
        <v>26.6</v>
      </c>
      <c r="E53" s="5">
        <v>26.6</v>
      </c>
      <c r="F53" s="5">
        <v>26.7</v>
      </c>
      <c r="G53" s="5">
        <v>26.8</v>
      </c>
      <c r="H53" s="5">
        <v>26.8</v>
      </c>
      <c r="I53" s="5">
        <v>26.9</v>
      </c>
      <c r="J53" s="5">
        <v>26.9</v>
      </c>
      <c r="K53" s="5">
        <v>27</v>
      </c>
      <c r="L53" s="5">
        <v>26.9</v>
      </c>
      <c r="M53" s="5">
        <v>26.9</v>
      </c>
    </row>
    <row r="54" spans="1:13">
      <c r="A54" s="4">
        <v>1954</v>
      </c>
      <c r="B54" s="5">
        <v>26.9</v>
      </c>
      <c r="C54" s="5">
        <v>26.9</v>
      </c>
      <c r="D54" s="5">
        <v>26.9</v>
      </c>
      <c r="E54" s="5">
        <v>26.8</v>
      </c>
      <c r="F54" s="5">
        <v>26.9</v>
      </c>
      <c r="G54" s="5">
        <v>26.9</v>
      </c>
      <c r="H54" s="5">
        <v>26.9</v>
      </c>
      <c r="I54" s="5">
        <v>26.9</v>
      </c>
      <c r="J54" s="5">
        <v>26.8</v>
      </c>
      <c r="K54" s="5">
        <v>26.8</v>
      </c>
      <c r="L54" s="5">
        <v>26.8</v>
      </c>
      <c r="M54" s="5">
        <v>26.7</v>
      </c>
    </row>
    <row r="55" spans="1:13">
      <c r="A55" s="4">
        <v>1955</v>
      </c>
      <c r="B55" s="5">
        <v>26.7</v>
      </c>
      <c r="C55" s="5">
        <v>26.7</v>
      </c>
      <c r="D55" s="5">
        <v>26.7</v>
      </c>
      <c r="E55" s="5">
        <v>26.7</v>
      </c>
      <c r="F55" s="5">
        <v>26.7</v>
      </c>
      <c r="G55" s="5">
        <v>26.7</v>
      </c>
      <c r="H55" s="5">
        <v>26.8</v>
      </c>
      <c r="I55" s="5">
        <v>26.8</v>
      </c>
      <c r="J55" s="5">
        <v>26.9</v>
      </c>
      <c r="K55" s="5">
        <v>26.9</v>
      </c>
      <c r="L55" s="5">
        <v>26.9</v>
      </c>
      <c r="M55" s="5">
        <v>26.8</v>
      </c>
    </row>
    <row r="56" spans="1:13">
      <c r="A56" s="4">
        <v>1956</v>
      </c>
      <c r="B56" s="5">
        <v>26.8</v>
      </c>
      <c r="C56" s="5">
        <v>26.8</v>
      </c>
      <c r="D56" s="5">
        <v>26.8</v>
      </c>
      <c r="E56" s="5">
        <v>26.9</v>
      </c>
      <c r="F56" s="5">
        <v>27</v>
      </c>
      <c r="G56" s="5">
        <v>27.2</v>
      </c>
      <c r="H56" s="5">
        <v>27.4</v>
      </c>
      <c r="I56" s="5">
        <v>27.3</v>
      </c>
      <c r="J56" s="5">
        <v>27.4</v>
      </c>
      <c r="K56" s="5">
        <v>27.5</v>
      </c>
      <c r="L56" s="5">
        <v>27.5</v>
      </c>
      <c r="M56" s="5">
        <v>27.6</v>
      </c>
    </row>
    <row r="57" spans="1:13">
      <c r="A57" s="4">
        <v>1957</v>
      </c>
      <c r="B57" s="5">
        <v>27.6</v>
      </c>
      <c r="C57" s="5">
        <v>27.7</v>
      </c>
      <c r="D57" s="5">
        <v>27.8</v>
      </c>
      <c r="E57" s="5">
        <v>27.9</v>
      </c>
      <c r="F57" s="5">
        <v>28</v>
      </c>
      <c r="G57" s="5">
        <v>28.1</v>
      </c>
      <c r="H57" s="5">
        <v>28.3</v>
      </c>
      <c r="I57" s="5">
        <v>28.3</v>
      </c>
      <c r="J57" s="5">
        <v>28.3</v>
      </c>
      <c r="K57" s="5">
        <v>28.3</v>
      </c>
      <c r="L57" s="5">
        <v>28.4</v>
      </c>
      <c r="M57" s="5">
        <v>28.4</v>
      </c>
    </row>
    <row r="58" spans="1:13">
      <c r="A58" s="4">
        <v>1958</v>
      </c>
      <c r="B58" s="5">
        <v>28.6</v>
      </c>
      <c r="C58" s="5">
        <v>28.6</v>
      </c>
      <c r="D58" s="5">
        <v>28.8</v>
      </c>
      <c r="E58" s="5">
        <v>28.9</v>
      </c>
      <c r="F58" s="5">
        <v>28.9</v>
      </c>
      <c r="G58" s="5">
        <v>28.9</v>
      </c>
      <c r="H58" s="5">
        <v>29</v>
      </c>
      <c r="I58" s="5">
        <v>28.9</v>
      </c>
      <c r="J58" s="5">
        <v>28.9</v>
      </c>
      <c r="K58" s="5">
        <v>28.9</v>
      </c>
      <c r="L58" s="5">
        <v>29</v>
      </c>
      <c r="M58" s="5">
        <v>28.9</v>
      </c>
    </row>
    <row r="59" spans="1:13">
      <c r="A59" s="4">
        <v>1959</v>
      </c>
      <c r="B59" s="5">
        <v>29</v>
      </c>
      <c r="C59" s="5">
        <v>28.9</v>
      </c>
      <c r="D59" s="5">
        <v>28.9</v>
      </c>
      <c r="E59" s="5">
        <v>29</v>
      </c>
      <c r="F59" s="5">
        <v>29</v>
      </c>
      <c r="G59" s="5">
        <v>29.1</v>
      </c>
      <c r="H59" s="5">
        <v>29.2</v>
      </c>
      <c r="I59" s="5">
        <v>29.2</v>
      </c>
      <c r="J59" s="5">
        <v>29.3</v>
      </c>
      <c r="K59" s="5">
        <v>29.4</v>
      </c>
      <c r="L59" s="5">
        <v>29.4</v>
      </c>
      <c r="M59" s="5">
        <v>29.4</v>
      </c>
    </row>
    <row r="60" spans="1:13">
      <c r="A60" s="4">
        <v>1960</v>
      </c>
      <c r="B60" s="5">
        <v>29.3</v>
      </c>
      <c r="C60" s="5">
        <v>29.4</v>
      </c>
      <c r="D60" s="5">
        <v>29.4</v>
      </c>
      <c r="E60" s="5">
        <v>29.5</v>
      </c>
      <c r="F60" s="5">
        <v>29.5</v>
      </c>
      <c r="G60" s="5">
        <v>29.6</v>
      </c>
      <c r="H60" s="5">
        <v>29.6</v>
      </c>
      <c r="I60" s="5">
        <v>29.6</v>
      </c>
      <c r="J60" s="5">
        <v>29.6</v>
      </c>
      <c r="K60" s="5">
        <v>29.8</v>
      </c>
      <c r="L60" s="5">
        <v>29.8</v>
      </c>
      <c r="M60" s="5">
        <v>29.8</v>
      </c>
    </row>
    <row r="61" spans="1:13">
      <c r="A61" s="4">
        <v>1961</v>
      </c>
      <c r="B61" s="5">
        <v>29.8</v>
      </c>
      <c r="C61" s="5">
        <v>29.8</v>
      </c>
      <c r="D61" s="5">
        <v>29.8</v>
      </c>
      <c r="E61" s="5">
        <v>29.8</v>
      </c>
      <c r="F61" s="5">
        <v>29.8</v>
      </c>
      <c r="G61" s="5">
        <v>29.8</v>
      </c>
      <c r="H61" s="5">
        <v>30</v>
      </c>
      <c r="I61" s="5">
        <v>29.9</v>
      </c>
      <c r="J61" s="5">
        <v>30</v>
      </c>
      <c r="K61" s="5">
        <v>30</v>
      </c>
      <c r="L61" s="5">
        <v>30</v>
      </c>
      <c r="M61" s="5">
        <v>30</v>
      </c>
    </row>
    <row r="62" spans="1:13">
      <c r="A62" s="4">
        <v>1962</v>
      </c>
      <c r="B62" s="5">
        <v>30</v>
      </c>
      <c r="C62" s="5">
        <v>30.1</v>
      </c>
      <c r="D62" s="5">
        <v>30.1</v>
      </c>
      <c r="E62" s="5">
        <v>30.2</v>
      </c>
      <c r="F62" s="5">
        <v>30.2</v>
      </c>
      <c r="G62" s="5">
        <v>30.2</v>
      </c>
      <c r="H62" s="5">
        <v>30.3</v>
      </c>
      <c r="I62" s="5">
        <v>30.3</v>
      </c>
      <c r="J62" s="5">
        <v>30.4</v>
      </c>
      <c r="K62" s="5">
        <v>30.4</v>
      </c>
      <c r="L62" s="5">
        <v>30.4</v>
      </c>
      <c r="M62" s="5">
        <v>30.4</v>
      </c>
    </row>
    <row r="63" spans="1:13">
      <c r="A63" s="4">
        <v>1963</v>
      </c>
      <c r="B63" s="5">
        <v>30.4</v>
      </c>
      <c r="C63" s="5">
        <v>30.4</v>
      </c>
      <c r="D63" s="5">
        <v>30.5</v>
      </c>
      <c r="E63" s="5">
        <v>30.5</v>
      </c>
      <c r="F63" s="5">
        <v>30.5</v>
      </c>
      <c r="G63" s="5">
        <v>30.6</v>
      </c>
      <c r="H63" s="5">
        <v>30.7</v>
      </c>
      <c r="I63" s="5">
        <v>30.7</v>
      </c>
      <c r="J63" s="5">
        <v>30.7</v>
      </c>
      <c r="K63" s="5">
        <v>30.8</v>
      </c>
      <c r="L63" s="5">
        <v>30.8</v>
      </c>
      <c r="M63" s="5">
        <v>30.9</v>
      </c>
    </row>
    <row r="64" spans="1:13">
      <c r="A64" s="4">
        <v>1964</v>
      </c>
      <c r="B64" s="5">
        <v>30.9</v>
      </c>
      <c r="C64" s="5">
        <v>30.9</v>
      </c>
      <c r="D64" s="5">
        <v>30.9</v>
      </c>
      <c r="E64" s="5">
        <v>30.9</v>
      </c>
      <c r="F64" s="5">
        <v>30.9</v>
      </c>
      <c r="G64" s="5">
        <v>31</v>
      </c>
      <c r="H64" s="5">
        <v>31.1</v>
      </c>
      <c r="I64" s="5">
        <v>31</v>
      </c>
      <c r="J64" s="5">
        <v>31.1</v>
      </c>
      <c r="K64" s="5">
        <v>31.1</v>
      </c>
      <c r="L64" s="5">
        <v>31.2</v>
      </c>
      <c r="M64" s="5">
        <v>31.2</v>
      </c>
    </row>
    <row r="65" spans="1:13">
      <c r="A65" s="4">
        <v>1965</v>
      </c>
      <c r="B65" s="5">
        <v>31.2</v>
      </c>
      <c r="C65" s="5">
        <v>31.2</v>
      </c>
      <c r="D65" s="5">
        <v>31.3</v>
      </c>
      <c r="E65" s="5">
        <v>31.4</v>
      </c>
      <c r="F65" s="5">
        <v>31.4</v>
      </c>
      <c r="G65" s="5">
        <v>31.6</v>
      </c>
      <c r="H65" s="5">
        <v>31.6</v>
      </c>
      <c r="I65" s="5">
        <v>31.6</v>
      </c>
      <c r="J65" s="5">
        <v>31.6</v>
      </c>
      <c r="K65" s="5">
        <v>31.7</v>
      </c>
      <c r="L65" s="5">
        <v>31.7</v>
      </c>
      <c r="M65" s="5">
        <v>31.8</v>
      </c>
    </row>
    <row r="66" spans="1:13">
      <c r="A66" s="4">
        <v>1966</v>
      </c>
      <c r="B66" s="5">
        <v>31.8</v>
      </c>
      <c r="C66" s="5">
        <v>32</v>
      </c>
      <c r="D66" s="5">
        <v>32.1</v>
      </c>
      <c r="E66" s="5">
        <v>32.299999999999997</v>
      </c>
      <c r="F66" s="5">
        <v>32.299999999999997</v>
      </c>
      <c r="G66" s="5">
        <v>32.4</v>
      </c>
      <c r="H66" s="5">
        <v>32.5</v>
      </c>
      <c r="I66" s="5">
        <v>32.700000000000003</v>
      </c>
      <c r="J66" s="5">
        <v>32.700000000000003</v>
      </c>
      <c r="K66" s="5">
        <v>32.9</v>
      </c>
      <c r="L66" s="5">
        <v>32.9</v>
      </c>
      <c r="M66" s="5">
        <v>32.9</v>
      </c>
    </row>
    <row r="67" spans="1:13">
      <c r="A67" s="4">
        <v>1967</v>
      </c>
      <c r="B67" s="5">
        <v>32.9</v>
      </c>
      <c r="C67" s="5">
        <v>32.9</v>
      </c>
      <c r="D67" s="5">
        <v>33</v>
      </c>
      <c r="E67" s="5">
        <v>33.1</v>
      </c>
      <c r="F67" s="5">
        <v>33.200000000000003</v>
      </c>
      <c r="G67" s="5">
        <v>33.299999999999997</v>
      </c>
      <c r="H67" s="5">
        <v>33.4</v>
      </c>
      <c r="I67" s="5">
        <v>33.5</v>
      </c>
      <c r="J67" s="5">
        <v>33.6</v>
      </c>
      <c r="K67" s="5">
        <v>33.700000000000003</v>
      </c>
      <c r="L67" s="5">
        <v>33.799999999999997</v>
      </c>
      <c r="M67" s="5">
        <v>33.9</v>
      </c>
    </row>
    <row r="68" spans="1:13">
      <c r="A68" s="4">
        <v>1968</v>
      </c>
      <c r="B68" s="5">
        <v>34.1</v>
      </c>
      <c r="C68" s="5">
        <v>34.200000000000003</v>
      </c>
      <c r="D68" s="5">
        <v>34.299999999999997</v>
      </c>
      <c r="E68" s="5">
        <v>34.4</v>
      </c>
      <c r="F68" s="5">
        <v>34.5</v>
      </c>
      <c r="G68" s="5">
        <v>34.700000000000003</v>
      </c>
      <c r="H68" s="5">
        <v>34.9</v>
      </c>
      <c r="I68" s="5">
        <v>35</v>
      </c>
      <c r="J68" s="5">
        <v>35.1</v>
      </c>
      <c r="K68" s="5">
        <v>35.299999999999997</v>
      </c>
      <c r="L68" s="5">
        <v>35.4</v>
      </c>
      <c r="M68" s="5">
        <v>35.5</v>
      </c>
    </row>
    <row r="69" spans="1:13">
      <c r="A69" s="4">
        <v>1969</v>
      </c>
      <c r="B69" s="5">
        <v>35.6</v>
      </c>
      <c r="C69" s="5">
        <v>35.799999999999997</v>
      </c>
      <c r="D69" s="5">
        <v>36.1</v>
      </c>
      <c r="E69" s="5">
        <v>36.299999999999997</v>
      </c>
      <c r="F69" s="5">
        <v>36.4</v>
      </c>
      <c r="G69" s="5">
        <v>36.6</v>
      </c>
      <c r="H69" s="5">
        <v>36.799999999999997</v>
      </c>
      <c r="I69" s="5">
        <v>37</v>
      </c>
      <c r="J69" s="5">
        <v>37.1</v>
      </c>
      <c r="K69" s="5">
        <v>37.299999999999997</v>
      </c>
      <c r="L69" s="5">
        <v>37.5</v>
      </c>
      <c r="M69" s="5">
        <v>37.700000000000003</v>
      </c>
    </row>
    <row r="70" spans="1:13">
      <c r="A70" s="4">
        <v>1970</v>
      </c>
      <c r="B70" s="5">
        <v>37.799999999999997</v>
      </c>
      <c r="C70" s="5">
        <v>38</v>
      </c>
      <c r="D70" s="5">
        <v>38.200000000000003</v>
      </c>
      <c r="E70" s="5">
        <v>38.5</v>
      </c>
      <c r="F70" s="5">
        <v>38.6</v>
      </c>
      <c r="G70" s="5">
        <v>38.799999999999997</v>
      </c>
      <c r="H70" s="5">
        <v>39</v>
      </c>
      <c r="I70" s="5">
        <v>39</v>
      </c>
      <c r="J70" s="5">
        <v>39.200000000000003</v>
      </c>
      <c r="K70" s="5">
        <v>39.4</v>
      </c>
      <c r="L70" s="5">
        <v>39.6</v>
      </c>
      <c r="M70" s="5">
        <v>39.799999999999997</v>
      </c>
    </row>
    <row r="71" spans="1:13">
      <c r="A71" s="4">
        <v>1971</v>
      </c>
      <c r="B71" s="5">
        <v>39.799999999999997</v>
      </c>
      <c r="C71" s="5">
        <v>39.9</v>
      </c>
      <c r="D71" s="5">
        <v>40</v>
      </c>
      <c r="E71" s="5">
        <v>40.1</v>
      </c>
      <c r="F71" s="5">
        <v>40.299999999999997</v>
      </c>
      <c r="G71" s="5">
        <v>40.6</v>
      </c>
      <c r="H71" s="5">
        <v>40.700000000000003</v>
      </c>
      <c r="I71" s="5">
        <v>40.799999999999997</v>
      </c>
      <c r="J71" s="5">
        <v>40.799999999999997</v>
      </c>
      <c r="K71" s="5">
        <v>40.9</v>
      </c>
      <c r="L71" s="5">
        <v>40.9</v>
      </c>
      <c r="M71" s="5">
        <v>41.1</v>
      </c>
    </row>
    <row r="72" spans="1:13">
      <c r="A72" s="4">
        <v>1972</v>
      </c>
      <c r="B72" s="5">
        <v>41.1</v>
      </c>
      <c r="C72" s="5">
        <v>41.3</v>
      </c>
      <c r="D72" s="5">
        <v>41.4</v>
      </c>
      <c r="E72" s="5">
        <v>41.5</v>
      </c>
      <c r="F72" s="5">
        <v>41.6</v>
      </c>
      <c r="G72" s="5">
        <v>41.7</v>
      </c>
      <c r="H72" s="5">
        <v>41.9</v>
      </c>
      <c r="I72" s="5">
        <v>42</v>
      </c>
      <c r="J72" s="5">
        <v>42.1</v>
      </c>
      <c r="K72" s="5">
        <v>42.3</v>
      </c>
      <c r="L72" s="5">
        <v>42.4</v>
      </c>
      <c r="M72" s="5">
        <v>42.5</v>
      </c>
    </row>
    <row r="73" spans="1:13">
      <c r="A73" s="4">
        <v>1973</v>
      </c>
      <c r="B73" s="5">
        <v>42.6</v>
      </c>
      <c r="C73" s="5">
        <v>42.9</v>
      </c>
      <c r="D73" s="5">
        <v>43.3</v>
      </c>
      <c r="E73" s="5">
        <v>43.6</v>
      </c>
      <c r="F73" s="5">
        <v>43.9</v>
      </c>
      <c r="G73" s="5">
        <v>44.2</v>
      </c>
      <c r="H73" s="5">
        <v>44.3</v>
      </c>
      <c r="I73" s="5">
        <v>45.1</v>
      </c>
      <c r="J73" s="5">
        <v>45.2</v>
      </c>
      <c r="K73" s="5">
        <v>45.6</v>
      </c>
      <c r="L73" s="5">
        <v>45.9</v>
      </c>
      <c r="M73" s="5">
        <v>46.2</v>
      </c>
    </row>
    <row r="74" spans="1:13">
      <c r="A74" s="4">
        <v>1974</v>
      </c>
      <c r="B74" s="5">
        <v>46.6</v>
      </c>
      <c r="C74" s="5">
        <v>47.2</v>
      </c>
      <c r="D74" s="5">
        <v>47.8</v>
      </c>
      <c r="E74" s="5">
        <v>48</v>
      </c>
      <c r="F74" s="5">
        <v>48.6</v>
      </c>
      <c r="G74" s="5">
        <v>49</v>
      </c>
      <c r="H74" s="5">
        <v>49.4</v>
      </c>
      <c r="I74" s="5">
        <v>50</v>
      </c>
      <c r="J74" s="5">
        <v>50.6</v>
      </c>
      <c r="K74" s="5">
        <v>51.1</v>
      </c>
      <c r="L74" s="5">
        <v>51.5</v>
      </c>
      <c r="M74" s="5">
        <v>51.9</v>
      </c>
    </row>
    <row r="75" spans="1:13">
      <c r="A75" s="4">
        <v>1975</v>
      </c>
      <c r="B75" s="5">
        <v>52.1</v>
      </c>
      <c r="C75" s="5">
        <v>52.5</v>
      </c>
      <c r="D75" s="5">
        <v>52.7</v>
      </c>
      <c r="E75" s="5">
        <v>52.9</v>
      </c>
      <c r="F75" s="5">
        <v>53.2</v>
      </c>
      <c r="G75" s="5">
        <v>53.6</v>
      </c>
      <c r="H75" s="5">
        <v>54.2</v>
      </c>
      <c r="I75" s="5">
        <v>54.3</v>
      </c>
      <c r="J75" s="5">
        <v>54.6</v>
      </c>
      <c r="K75" s="5">
        <v>54.9</v>
      </c>
      <c r="L75" s="5">
        <v>55.3</v>
      </c>
      <c r="M75" s="5">
        <v>55.5</v>
      </c>
    </row>
    <row r="76" spans="1:13">
      <c r="A76" s="4">
        <v>1976</v>
      </c>
      <c r="B76" s="5">
        <v>55.6</v>
      </c>
      <c r="C76" s="5">
        <v>55.8</v>
      </c>
      <c r="D76" s="5">
        <v>55.9</v>
      </c>
      <c r="E76" s="5">
        <v>56.1</v>
      </c>
      <c r="F76" s="5">
        <v>56.5</v>
      </c>
      <c r="G76" s="5">
        <v>56.8</v>
      </c>
      <c r="H76" s="5">
        <v>57.1</v>
      </c>
      <c r="I76" s="5">
        <v>57.4</v>
      </c>
      <c r="J76" s="5">
        <v>57.6</v>
      </c>
      <c r="K76" s="5">
        <v>57.9</v>
      </c>
      <c r="L76" s="5">
        <v>58</v>
      </c>
      <c r="M76" s="5">
        <v>58.2</v>
      </c>
    </row>
    <row r="77" spans="1:13">
      <c r="A77" s="4">
        <v>1977</v>
      </c>
      <c r="B77" s="5">
        <v>58.5</v>
      </c>
      <c r="C77" s="5">
        <v>59.1</v>
      </c>
      <c r="D77" s="5">
        <v>59.5</v>
      </c>
      <c r="E77" s="5">
        <v>60</v>
      </c>
      <c r="F77" s="5">
        <v>60.3</v>
      </c>
      <c r="G77" s="5">
        <v>60.7</v>
      </c>
      <c r="H77" s="5">
        <v>61</v>
      </c>
      <c r="I77" s="5">
        <v>61.2</v>
      </c>
      <c r="J77" s="5">
        <v>61.4</v>
      </c>
      <c r="K77" s="5">
        <v>61.6</v>
      </c>
      <c r="L77" s="5">
        <v>61.9</v>
      </c>
      <c r="M77" s="5">
        <v>62.1</v>
      </c>
    </row>
    <row r="78" spans="1:13">
      <c r="A78" s="4">
        <v>1978</v>
      </c>
      <c r="B78" s="5">
        <v>62.5</v>
      </c>
      <c r="C78" s="5">
        <v>62.9</v>
      </c>
      <c r="D78" s="5">
        <v>63.4</v>
      </c>
      <c r="E78" s="5">
        <v>63.9</v>
      </c>
      <c r="F78" s="5">
        <v>64.5</v>
      </c>
      <c r="G78" s="5">
        <v>65.2</v>
      </c>
      <c r="H78" s="5">
        <v>65.7</v>
      </c>
      <c r="I78" s="5">
        <v>66</v>
      </c>
      <c r="J78" s="5">
        <v>66.5</v>
      </c>
      <c r="K78" s="5">
        <v>67.099999999999994</v>
      </c>
      <c r="L78" s="5">
        <v>67.400000000000006</v>
      </c>
      <c r="M78" s="5">
        <v>67.7</v>
      </c>
    </row>
    <row r="79" spans="1:13">
      <c r="A79" s="4">
        <v>1979</v>
      </c>
      <c r="B79" s="5">
        <v>68.3</v>
      </c>
      <c r="C79" s="5">
        <v>69.099999999999994</v>
      </c>
      <c r="D79" s="5">
        <v>69.8</v>
      </c>
      <c r="E79" s="5">
        <v>70.599999999999994</v>
      </c>
      <c r="F79" s="5">
        <v>71.5</v>
      </c>
      <c r="G79" s="5">
        <v>72.3</v>
      </c>
      <c r="H79" s="5">
        <v>73.099999999999994</v>
      </c>
      <c r="I79" s="5">
        <v>73.8</v>
      </c>
      <c r="J79" s="5">
        <v>74.599999999999994</v>
      </c>
      <c r="K79" s="5">
        <v>75.2</v>
      </c>
      <c r="L79" s="5">
        <v>75.900000000000006</v>
      </c>
      <c r="M79" s="5">
        <v>76.7</v>
      </c>
    </row>
    <row r="80" spans="1:13">
      <c r="A80" s="4">
        <v>1980</v>
      </c>
      <c r="B80" s="5">
        <v>77.8</v>
      </c>
      <c r="C80" s="5">
        <v>78.900000000000006</v>
      </c>
      <c r="D80" s="5">
        <v>80.099999999999994</v>
      </c>
      <c r="E80" s="5">
        <v>81</v>
      </c>
      <c r="F80" s="5">
        <v>81.8</v>
      </c>
      <c r="G80" s="5">
        <v>82.7</v>
      </c>
      <c r="H80" s="5">
        <v>82.7</v>
      </c>
      <c r="I80" s="5">
        <v>83.3</v>
      </c>
      <c r="J80" s="5">
        <v>84</v>
      </c>
      <c r="K80" s="5">
        <v>84.8</v>
      </c>
      <c r="L80" s="5">
        <v>85.5</v>
      </c>
      <c r="M80" s="5">
        <v>86.3</v>
      </c>
    </row>
    <row r="81" spans="1:15">
      <c r="A81" s="4">
        <v>1981</v>
      </c>
      <c r="B81" s="5">
        <v>87</v>
      </c>
      <c r="C81" s="5">
        <v>87.9</v>
      </c>
      <c r="D81" s="5">
        <v>88.5</v>
      </c>
      <c r="E81" s="5">
        <v>89.1</v>
      </c>
      <c r="F81" s="5">
        <v>89.8</v>
      </c>
      <c r="G81" s="5">
        <v>90.6</v>
      </c>
      <c r="H81" s="5">
        <v>91.6</v>
      </c>
      <c r="I81" s="5">
        <v>92.3</v>
      </c>
      <c r="J81" s="5">
        <v>93.2</v>
      </c>
      <c r="K81" s="5">
        <v>93.4</v>
      </c>
      <c r="L81" s="5">
        <v>93.7</v>
      </c>
      <c r="M81" s="5">
        <v>94</v>
      </c>
    </row>
    <row r="82" spans="1:15">
      <c r="A82" s="4">
        <v>1982</v>
      </c>
      <c r="B82" s="5">
        <v>94.3</v>
      </c>
      <c r="C82" s="5">
        <v>94.6</v>
      </c>
      <c r="D82" s="5">
        <v>94.5</v>
      </c>
      <c r="E82" s="5">
        <v>94.9</v>
      </c>
      <c r="F82" s="5">
        <v>95.8</v>
      </c>
      <c r="G82" s="5">
        <v>97</v>
      </c>
      <c r="H82" s="5">
        <v>97.5</v>
      </c>
      <c r="I82" s="5">
        <v>97.7</v>
      </c>
      <c r="J82" s="5">
        <v>97.9</v>
      </c>
      <c r="K82" s="5">
        <v>98.2</v>
      </c>
      <c r="L82" s="5">
        <v>98</v>
      </c>
      <c r="M82" s="5">
        <v>97.6</v>
      </c>
    </row>
    <row r="83" spans="1:15">
      <c r="A83" s="4">
        <v>1983</v>
      </c>
      <c r="B83" s="5">
        <v>97.8</v>
      </c>
      <c r="C83" s="5">
        <v>97.9</v>
      </c>
      <c r="D83" s="5">
        <v>97.9</v>
      </c>
      <c r="E83" s="5">
        <v>98.6</v>
      </c>
      <c r="F83" s="5">
        <v>99.2</v>
      </c>
      <c r="G83" s="5">
        <v>99.5</v>
      </c>
      <c r="H83" s="5">
        <v>99.9</v>
      </c>
      <c r="I83" s="5">
        <v>100.2</v>
      </c>
      <c r="J83" s="5">
        <v>100.7</v>
      </c>
      <c r="K83" s="5">
        <v>101</v>
      </c>
      <c r="L83" s="5">
        <v>101.2</v>
      </c>
      <c r="M83" s="5">
        <v>101.3</v>
      </c>
    </row>
    <row r="84" spans="1:15">
      <c r="A84" s="4">
        <v>1984</v>
      </c>
      <c r="B84" s="5">
        <v>101.9</v>
      </c>
      <c r="C84" s="5">
        <v>102.4</v>
      </c>
      <c r="D84" s="5">
        <v>102.6</v>
      </c>
      <c r="E84" s="5">
        <v>103.1</v>
      </c>
      <c r="F84" s="5">
        <v>103.4</v>
      </c>
      <c r="G84" s="5">
        <v>103.7</v>
      </c>
      <c r="H84" s="5">
        <v>104.1</v>
      </c>
      <c r="I84" s="5">
        <v>104.5</v>
      </c>
      <c r="J84" s="5">
        <v>105</v>
      </c>
      <c r="K84" s="5">
        <v>105.3</v>
      </c>
      <c r="L84" s="5">
        <v>105.3</v>
      </c>
      <c r="M84" s="5">
        <v>105.3</v>
      </c>
      <c r="N84" s="5">
        <v>102.9</v>
      </c>
      <c r="O84" s="5">
        <v>104.9</v>
      </c>
    </row>
    <row r="85" spans="1:15">
      <c r="A85" s="4">
        <v>1985</v>
      </c>
      <c r="B85" s="5">
        <v>105.5</v>
      </c>
      <c r="C85" s="5">
        <v>106</v>
      </c>
      <c r="D85" s="5">
        <v>106.4</v>
      </c>
      <c r="E85" s="5">
        <v>106.9</v>
      </c>
      <c r="F85" s="5">
        <v>107.3</v>
      </c>
      <c r="G85" s="5">
        <v>107.6</v>
      </c>
      <c r="H85" s="5">
        <v>107.8</v>
      </c>
      <c r="I85" s="5">
        <v>108</v>
      </c>
      <c r="J85" s="5">
        <v>108.3</v>
      </c>
      <c r="K85" s="5">
        <v>108.7</v>
      </c>
      <c r="L85" s="5">
        <v>109</v>
      </c>
      <c r="M85" s="5">
        <v>109.3</v>
      </c>
      <c r="N85" s="5">
        <v>106.6</v>
      </c>
      <c r="O85" s="5">
        <v>108.5</v>
      </c>
    </row>
    <row r="86" spans="1:15">
      <c r="A86" s="4">
        <v>1986</v>
      </c>
      <c r="B86" s="5">
        <v>109.6</v>
      </c>
      <c r="C86" s="5">
        <v>109.3</v>
      </c>
      <c r="D86" s="5">
        <v>108.8</v>
      </c>
      <c r="E86" s="5">
        <v>108.6</v>
      </c>
      <c r="F86" s="5">
        <v>108.9</v>
      </c>
      <c r="G86" s="5">
        <v>109.5</v>
      </c>
      <c r="H86" s="5">
        <v>109.5</v>
      </c>
      <c r="I86" s="5">
        <v>109.7</v>
      </c>
      <c r="J86" s="5">
        <v>110.2</v>
      </c>
      <c r="K86" s="5">
        <v>110.3</v>
      </c>
      <c r="L86" s="5">
        <v>110.4</v>
      </c>
      <c r="M86" s="5">
        <v>110.5</v>
      </c>
      <c r="N86" s="5">
        <v>109.1</v>
      </c>
      <c r="O86" s="5">
        <v>110.1</v>
      </c>
    </row>
    <row r="87" spans="1:15">
      <c r="A87" s="4">
        <v>1987</v>
      </c>
      <c r="B87" s="5">
        <v>111.2</v>
      </c>
      <c r="C87" s="5">
        <v>111.6</v>
      </c>
      <c r="D87" s="5">
        <v>112.1</v>
      </c>
      <c r="E87" s="5">
        <v>112.7</v>
      </c>
      <c r="F87" s="5">
        <v>113.1</v>
      </c>
      <c r="G87" s="5">
        <v>113.5</v>
      </c>
      <c r="H87" s="5">
        <v>113.8</v>
      </c>
      <c r="I87" s="5">
        <v>114.4</v>
      </c>
      <c r="J87" s="5">
        <v>115</v>
      </c>
      <c r="K87" s="5">
        <v>115.3</v>
      </c>
      <c r="L87" s="5">
        <v>115.4</v>
      </c>
      <c r="M87" s="5">
        <v>115.4</v>
      </c>
      <c r="N87" s="5">
        <v>112.4</v>
      </c>
      <c r="O87" s="5">
        <v>114.9</v>
      </c>
    </row>
    <row r="88" spans="1:15">
      <c r="A88" s="4">
        <v>1988</v>
      </c>
      <c r="B88" s="5">
        <v>115.7</v>
      </c>
      <c r="C88" s="5">
        <v>116</v>
      </c>
      <c r="D88" s="5">
        <v>116.5</v>
      </c>
      <c r="E88" s="5">
        <v>117.1</v>
      </c>
      <c r="F88" s="5">
        <v>117.5</v>
      </c>
      <c r="G88" s="5">
        <v>118</v>
      </c>
      <c r="H88" s="5">
        <v>118.5</v>
      </c>
      <c r="I88" s="5">
        <v>119</v>
      </c>
      <c r="J88" s="5">
        <v>119.8</v>
      </c>
      <c r="K88" s="5">
        <v>120.2</v>
      </c>
      <c r="L88" s="5">
        <v>120.3</v>
      </c>
      <c r="M88" s="5">
        <v>120.5</v>
      </c>
      <c r="N88" s="5">
        <v>116.8</v>
      </c>
      <c r="O88" s="5">
        <v>119.7</v>
      </c>
    </row>
    <row r="89" spans="1:15">
      <c r="A89" s="4">
        <v>1989</v>
      </c>
      <c r="B89" s="5">
        <v>121.1</v>
      </c>
      <c r="C89" s="5">
        <v>121.6</v>
      </c>
      <c r="D89" s="5">
        <v>122.3</v>
      </c>
      <c r="E89" s="5">
        <v>123.1</v>
      </c>
      <c r="F89" s="5">
        <v>123.8</v>
      </c>
      <c r="G89" s="5">
        <v>124.1</v>
      </c>
      <c r="H89" s="5">
        <v>124.4</v>
      </c>
      <c r="I89" s="5">
        <v>124.6</v>
      </c>
      <c r="J89" s="5">
        <v>125</v>
      </c>
      <c r="K89" s="5">
        <v>125.6</v>
      </c>
      <c r="L89" s="5">
        <v>125.9</v>
      </c>
      <c r="M89" s="5">
        <v>126.1</v>
      </c>
      <c r="N89" s="5">
        <v>122.7</v>
      </c>
      <c r="O89" s="5">
        <v>125.3</v>
      </c>
    </row>
    <row r="90" spans="1:15">
      <c r="A90" s="4">
        <v>1990</v>
      </c>
      <c r="B90" s="5">
        <v>127.4</v>
      </c>
      <c r="C90" s="5">
        <v>128</v>
      </c>
      <c r="D90" s="5">
        <v>128.69999999999999</v>
      </c>
      <c r="E90" s="5">
        <v>128.9</v>
      </c>
      <c r="F90" s="5">
        <v>129.19999999999999</v>
      </c>
      <c r="G90" s="5">
        <v>129.9</v>
      </c>
      <c r="H90" s="5">
        <v>130.4</v>
      </c>
      <c r="I90" s="5">
        <v>131.6</v>
      </c>
      <c r="J90" s="5">
        <v>132.69999999999999</v>
      </c>
      <c r="K90" s="5">
        <v>133.5</v>
      </c>
      <c r="L90" s="5">
        <v>133.80000000000001</v>
      </c>
      <c r="M90" s="5">
        <v>133.80000000000001</v>
      </c>
      <c r="N90" s="5">
        <v>128.69999999999999</v>
      </c>
      <c r="O90" s="5">
        <v>132.6</v>
      </c>
    </row>
    <row r="91" spans="1:15">
      <c r="A91" s="4">
        <v>1991</v>
      </c>
      <c r="B91" s="5">
        <v>134.6</v>
      </c>
      <c r="C91" s="5">
        <v>134.80000000000001</v>
      </c>
      <c r="D91" s="5">
        <v>135</v>
      </c>
      <c r="E91" s="5">
        <v>135.19999999999999</v>
      </c>
      <c r="F91" s="5">
        <v>135.6</v>
      </c>
      <c r="G91" s="5">
        <v>136</v>
      </c>
      <c r="H91" s="5">
        <v>136.19999999999999</v>
      </c>
      <c r="I91" s="5">
        <v>136.6</v>
      </c>
      <c r="J91" s="5">
        <v>137.19999999999999</v>
      </c>
      <c r="K91" s="5">
        <v>137.4</v>
      </c>
      <c r="L91" s="5">
        <v>137.80000000000001</v>
      </c>
      <c r="M91" s="5">
        <v>137.9</v>
      </c>
      <c r="N91" s="5">
        <v>135.19999999999999</v>
      </c>
      <c r="O91" s="5">
        <v>137.19999999999999</v>
      </c>
    </row>
    <row r="92" spans="1:15">
      <c r="A92" s="4">
        <v>1992</v>
      </c>
      <c r="B92" s="5">
        <v>138.1</v>
      </c>
      <c r="C92" s="5">
        <v>138.6</v>
      </c>
      <c r="D92" s="5">
        <v>139.30000000000001</v>
      </c>
      <c r="E92" s="5">
        <v>139.5</v>
      </c>
      <c r="F92" s="5">
        <v>139.69999999999999</v>
      </c>
      <c r="G92" s="5">
        <v>140.19999999999999</v>
      </c>
      <c r="H92" s="5">
        <v>140.5</v>
      </c>
      <c r="I92" s="5">
        <v>140.9</v>
      </c>
      <c r="J92" s="5">
        <v>141.30000000000001</v>
      </c>
      <c r="K92" s="5">
        <v>141.80000000000001</v>
      </c>
      <c r="L92" s="5">
        <v>142</v>
      </c>
      <c r="M92" s="5">
        <v>141.9</v>
      </c>
      <c r="N92" s="5">
        <v>139.19999999999999</v>
      </c>
      <c r="O92" s="5">
        <v>141.4</v>
      </c>
    </row>
    <row r="93" spans="1:15">
      <c r="A93" s="4">
        <v>1993</v>
      </c>
      <c r="B93" s="5">
        <v>142.6</v>
      </c>
      <c r="C93" s="5">
        <v>143.1</v>
      </c>
      <c r="D93" s="5">
        <v>143.6</v>
      </c>
      <c r="E93" s="5">
        <v>144</v>
      </c>
      <c r="F93" s="5">
        <v>144.19999999999999</v>
      </c>
      <c r="G93" s="5">
        <v>144.4</v>
      </c>
      <c r="H93" s="5">
        <v>144.4</v>
      </c>
      <c r="I93" s="5">
        <v>144.80000000000001</v>
      </c>
      <c r="J93" s="5">
        <v>145.1</v>
      </c>
      <c r="K93" s="5">
        <v>145.69999999999999</v>
      </c>
      <c r="L93" s="5">
        <v>145.80000000000001</v>
      </c>
      <c r="M93" s="5">
        <v>145.80000000000001</v>
      </c>
      <c r="N93" s="5">
        <v>143.69999999999999</v>
      </c>
      <c r="O93" s="5">
        <v>145.30000000000001</v>
      </c>
    </row>
    <row r="94" spans="1:15">
      <c r="A94" s="4">
        <v>1994</v>
      </c>
      <c r="B94" s="5">
        <v>146.19999999999999</v>
      </c>
      <c r="C94" s="5">
        <v>146.69999999999999</v>
      </c>
      <c r="D94" s="5">
        <v>147.19999999999999</v>
      </c>
      <c r="E94" s="5">
        <v>147.4</v>
      </c>
      <c r="F94" s="5">
        <v>147.5</v>
      </c>
      <c r="G94" s="5">
        <v>148</v>
      </c>
      <c r="H94" s="5">
        <v>148.4</v>
      </c>
      <c r="I94" s="5">
        <v>149</v>
      </c>
      <c r="J94" s="5">
        <v>149.4</v>
      </c>
      <c r="K94" s="5">
        <v>149.5</v>
      </c>
      <c r="L94" s="5">
        <v>149.69999999999999</v>
      </c>
      <c r="M94" s="5">
        <v>149.69999999999999</v>
      </c>
      <c r="N94" s="5">
        <v>147.19999999999999</v>
      </c>
      <c r="O94" s="5">
        <v>149.30000000000001</v>
      </c>
    </row>
    <row r="95" spans="1:15">
      <c r="A95" s="4">
        <v>1995</v>
      </c>
      <c r="B95" s="5">
        <v>150.30000000000001</v>
      </c>
      <c r="C95" s="5">
        <v>150.9</v>
      </c>
      <c r="D95" s="5">
        <v>151.4</v>
      </c>
      <c r="E95" s="5">
        <v>151.9</v>
      </c>
      <c r="F95" s="5">
        <v>152.19999999999999</v>
      </c>
      <c r="G95" s="5">
        <v>152.5</v>
      </c>
      <c r="H95" s="5">
        <v>152.5</v>
      </c>
      <c r="I95" s="5">
        <v>152.9</v>
      </c>
      <c r="J95" s="5">
        <v>153.19999999999999</v>
      </c>
      <c r="K95" s="5">
        <v>153.69999999999999</v>
      </c>
      <c r="L95" s="5">
        <v>153.6</v>
      </c>
      <c r="M95" s="5">
        <v>153.5</v>
      </c>
      <c r="N95" s="5">
        <v>151.5</v>
      </c>
      <c r="O95" s="5">
        <v>153.19999999999999</v>
      </c>
    </row>
    <row r="96" spans="1:15">
      <c r="A96" s="4">
        <v>1996</v>
      </c>
      <c r="B96" s="5">
        <v>154.4</v>
      </c>
      <c r="C96" s="5">
        <v>154.9</v>
      </c>
      <c r="D96" s="5">
        <v>155.69999999999999</v>
      </c>
      <c r="E96" s="5">
        <v>156.30000000000001</v>
      </c>
      <c r="F96" s="5">
        <v>156.6</v>
      </c>
      <c r="G96" s="5">
        <v>156.69999999999999</v>
      </c>
      <c r="H96" s="5">
        <v>157</v>
      </c>
      <c r="I96" s="5">
        <v>157.30000000000001</v>
      </c>
      <c r="J96" s="5">
        <v>157.80000000000001</v>
      </c>
      <c r="K96" s="5">
        <v>158.30000000000001</v>
      </c>
      <c r="L96" s="5">
        <v>158.6</v>
      </c>
      <c r="M96" s="5">
        <v>158.6</v>
      </c>
      <c r="N96" s="5">
        <v>155.80000000000001</v>
      </c>
      <c r="O96" s="5">
        <v>157.9</v>
      </c>
    </row>
    <row r="97" spans="1:15">
      <c r="A97" s="4">
        <v>1997</v>
      </c>
      <c r="B97" s="5">
        <v>159.1</v>
      </c>
      <c r="C97" s="5">
        <v>159.6</v>
      </c>
      <c r="D97" s="5">
        <v>160</v>
      </c>
      <c r="E97" s="5">
        <v>160.19999999999999</v>
      </c>
      <c r="F97" s="5">
        <v>160.1</v>
      </c>
      <c r="G97" s="5">
        <v>160.30000000000001</v>
      </c>
      <c r="H97" s="5">
        <v>160.5</v>
      </c>
      <c r="I97" s="5">
        <v>160.80000000000001</v>
      </c>
      <c r="J97" s="5">
        <v>161.19999999999999</v>
      </c>
      <c r="K97" s="5">
        <v>161.6</v>
      </c>
      <c r="L97" s="5">
        <v>161.5</v>
      </c>
      <c r="M97" s="5">
        <v>161.30000000000001</v>
      </c>
      <c r="N97" s="5">
        <v>159.9</v>
      </c>
      <c r="O97" s="5">
        <v>161.19999999999999</v>
      </c>
    </row>
    <row r="98" spans="1:15">
      <c r="A98" s="4">
        <v>1998</v>
      </c>
      <c r="B98" s="5">
        <v>161.6</v>
      </c>
      <c r="C98" s="5">
        <v>161.9</v>
      </c>
      <c r="D98" s="5">
        <v>162.19999999999999</v>
      </c>
      <c r="E98" s="5">
        <v>162.5</v>
      </c>
      <c r="F98" s="5">
        <v>162.80000000000001</v>
      </c>
      <c r="G98" s="5">
        <v>163</v>
      </c>
      <c r="H98" s="5">
        <v>163.19999999999999</v>
      </c>
      <c r="I98" s="5">
        <v>163.4</v>
      </c>
      <c r="J98" s="5">
        <v>163.6</v>
      </c>
      <c r="K98" s="5">
        <v>164</v>
      </c>
      <c r="L98" s="5">
        <v>164</v>
      </c>
      <c r="M98" s="5">
        <v>163.9</v>
      </c>
      <c r="N98" s="5">
        <v>162.30000000000001</v>
      </c>
      <c r="O98" s="5">
        <v>163.69999999999999</v>
      </c>
    </row>
    <row r="99" spans="1:15">
      <c r="A99" s="4">
        <v>1999</v>
      </c>
      <c r="B99" s="5">
        <v>164.3</v>
      </c>
      <c r="C99" s="5">
        <v>164.5</v>
      </c>
      <c r="D99" s="5">
        <v>165</v>
      </c>
      <c r="E99" s="5">
        <v>166.2</v>
      </c>
      <c r="F99" s="5">
        <v>166.2</v>
      </c>
      <c r="G99" s="5">
        <v>166.2</v>
      </c>
      <c r="H99" s="5">
        <v>166.7</v>
      </c>
      <c r="I99" s="5">
        <v>167.1</v>
      </c>
      <c r="J99" s="5">
        <v>167.9</v>
      </c>
      <c r="K99" s="5">
        <v>168.2</v>
      </c>
      <c r="L99" s="5">
        <v>168.3</v>
      </c>
      <c r="M99" s="5">
        <v>168.3</v>
      </c>
      <c r="N99" s="5">
        <v>165.4</v>
      </c>
      <c r="O99" s="5">
        <v>167.8</v>
      </c>
    </row>
    <row r="100" spans="1:15">
      <c r="A100" s="4">
        <v>2000</v>
      </c>
      <c r="B100" s="5">
        <v>168.8</v>
      </c>
      <c r="C100" s="5">
        <v>169.8</v>
      </c>
      <c r="D100" s="5">
        <v>171.2</v>
      </c>
      <c r="E100" s="5">
        <v>171.3</v>
      </c>
      <c r="F100" s="5">
        <v>171.5</v>
      </c>
      <c r="G100" s="5">
        <v>172.4</v>
      </c>
      <c r="H100" s="5">
        <v>172.8</v>
      </c>
      <c r="I100" s="5">
        <v>172.8</v>
      </c>
      <c r="J100" s="5">
        <v>173.7</v>
      </c>
      <c r="K100" s="5">
        <v>174</v>
      </c>
      <c r="L100" s="5">
        <v>174.1</v>
      </c>
      <c r="M100" s="5">
        <v>174</v>
      </c>
      <c r="N100" s="5">
        <v>170.8</v>
      </c>
      <c r="O100" s="5">
        <v>173.6</v>
      </c>
    </row>
    <row r="101" spans="1:15">
      <c r="A101" s="4">
        <v>2001</v>
      </c>
      <c r="B101" s="5">
        <v>175.1</v>
      </c>
      <c r="C101" s="5">
        <v>175.8</v>
      </c>
      <c r="D101" s="5">
        <v>176.2</v>
      </c>
      <c r="E101" s="5">
        <v>176.9</v>
      </c>
      <c r="F101" s="5">
        <v>177.7</v>
      </c>
      <c r="G101" s="5">
        <v>178</v>
      </c>
      <c r="H101" s="5">
        <v>177.5</v>
      </c>
      <c r="I101" s="5">
        <v>177.5</v>
      </c>
      <c r="J101" s="5">
        <v>178.3</v>
      </c>
      <c r="K101" s="5">
        <v>177.7</v>
      </c>
      <c r="L101" s="5">
        <v>177.4</v>
      </c>
      <c r="M101" s="5">
        <v>176.7</v>
      </c>
      <c r="N101" s="5">
        <v>176.6</v>
      </c>
      <c r="O101" s="5">
        <v>177.5</v>
      </c>
    </row>
    <row r="102" spans="1:15">
      <c r="A102" s="4">
        <v>2002</v>
      </c>
      <c r="B102" s="5">
        <v>177.1</v>
      </c>
      <c r="C102" s="5">
        <v>177.8</v>
      </c>
      <c r="D102" s="5">
        <v>178.8</v>
      </c>
      <c r="E102" s="5">
        <v>179.8</v>
      </c>
      <c r="F102" s="5">
        <v>179.8</v>
      </c>
      <c r="G102" s="5">
        <v>179.9</v>
      </c>
      <c r="H102" s="5">
        <v>180.1</v>
      </c>
      <c r="I102" s="5">
        <v>180.7</v>
      </c>
      <c r="J102" s="5">
        <v>181</v>
      </c>
      <c r="K102" s="5">
        <v>181.3</v>
      </c>
      <c r="L102" s="5">
        <v>181.3</v>
      </c>
      <c r="M102" s="5">
        <v>180.9</v>
      </c>
      <c r="N102" s="5">
        <v>178.9</v>
      </c>
      <c r="O102" s="5">
        <v>180.9</v>
      </c>
    </row>
    <row r="103" spans="1:15">
      <c r="A103" s="4">
        <v>2003</v>
      </c>
      <c r="B103" s="5">
        <v>181.7</v>
      </c>
      <c r="C103" s="5">
        <v>183.1</v>
      </c>
      <c r="D103" s="5">
        <v>184.2</v>
      </c>
      <c r="E103" s="5">
        <v>183.8</v>
      </c>
      <c r="F103" s="5">
        <v>183.5</v>
      </c>
      <c r="G103" s="5">
        <v>183.7</v>
      </c>
      <c r="H103" s="5">
        <v>183.9</v>
      </c>
      <c r="I103" s="5">
        <v>184.6</v>
      </c>
      <c r="J103" s="5">
        <v>185.2</v>
      </c>
      <c r="K103" s="5">
        <v>185</v>
      </c>
      <c r="L103" s="5">
        <v>184.5</v>
      </c>
      <c r="M103" s="5">
        <v>184.3</v>
      </c>
      <c r="N103" s="5">
        <v>183.3</v>
      </c>
      <c r="O103" s="5">
        <v>184.6</v>
      </c>
    </row>
    <row r="104" spans="1:15">
      <c r="A104" s="4">
        <v>2004</v>
      </c>
      <c r="B104" s="5">
        <v>185.2</v>
      </c>
      <c r="C104" s="5">
        <v>186.2</v>
      </c>
      <c r="D104" s="5">
        <v>187.4</v>
      </c>
      <c r="E104" s="5">
        <v>188</v>
      </c>
      <c r="F104" s="5">
        <v>189.1</v>
      </c>
      <c r="G104" s="5">
        <v>189.7</v>
      </c>
      <c r="H104" s="5">
        <v>189.4</v>
      </c>
      <c r="I104" s="5">
        <v>189.5</v>
      </c>
      <c r="J104" s="5">
        <v>189.9</v>
      </c>
      <c r="K104" s="5">
        <v>190.9</v>
      </c>
      <c r="L104" s="5">
        <v>191</v>
      </c>
      <c r="M104" s="5">
        <v>190.3</v>
      </c>
      <c r="N104" s="5">
        <v>187.6</v>
      </c>
      <c r="O104" s="5">
        <v>190.2</v>
      </c>
    </row>
    <row r="105" spans="1:15">
      <c r="A105" s="4">
        <v>2005</v>
      </c>
      <c r="B105" s="5">
        <v>190.7</v>
      </c>
      <c r="C105" s="5">
        <v>191.8</v>
      </c>
      <c r="D105" s="5">
        <v>193.3</v>
      </c>
      <c r="E105" s="5">
        <v>194.6</v>
      </c>
      <c r="F105" s="5">
        <v>194.4</v>
      </c>
      <c r="G105" s="5">
        <v>194.5</v>
      </c>
      <c r="H105" s="5">
        <v>195.4</v>
      </c>
      <c r="I105" s="5">
        <v>196.4</v>
      </c>
      <c r="J105" s="5">
        <v>198.8</v>
      </c>
      <c r="K105" s="5">
        <v>199.2</v>
      </c>
      <c r="L105" s="5">
        <v>197.6</v>
      </c>
      <c r="M105" s="5">
        <v>196.8</v>
      </c>
      <c r="N105" s="5">
        <v>193.2</v>
      </c>
      <c r="O105" s="5">
        <v>197.4</v>
      </c>
    </row>
    <row r="106" spans="1:15">
      <c r="A106" s="4">
        <v>2006</v>
      </c>
      <c r="B106" s="5">
        <v>198.3</v>
      </c>
      <c r="C106" s="5">
        <v>198.7</v>
      </c>
      <c r="D106" s="5">
        <v>199.8</v>
      </c>
      <c r="E106" s="5">
        <v>201.5</v>
      </c>
      <c r="F106" s="5">
        <v>202.5</v>
      </c>
      <c r="G106" s="5">
        <v>202.9</v>
      </c>
      <c r="H106" s="5">
        <v>203.5</v>
      </c>
      <c r="I106" s="5">
        <v>203.9</v>
      </c>
      <c r="J106" s="5">
        <v>202.9</v>
      </c>
      <c r="K106" s="5">
        <v>201.8</v>
      </c>
      <c r="L106" s="5">
        <v>201.5</v>
      </c>
      <c r="M106" s="5">
        <v>201.8</v>
      </c>
      <c r="N106" s="5">
        <v>200.6</v>
      </c>
      <c r="O106" s="5">
        <v>202.6</v>
      </c>
    </row>
    <row r="107" spans="1:15">
      <c r="A107" s="4">
        <v>2007</v>
      </c>
      <c r="B107" s="6">
        <v>202.416</v>
      </c>
      <c r="C107" s="6">
        <v>203.499</v>
      </c>
      <c r="D107" s="6">
        <v>205.352</v>
      </c>
      <c r="E107" s="6">
        <v>206.68600000000001</v>
      </c>
      <c r="F107" s="6">
        <v>207.94900000000001</v>
      </c>
      <c r="G107" s="6">
        <v>208.352</v>
      </c>
      <c r="H107" s="6">
        <v>208.29900000000001</v>
      </c>
      <c r="I107" s="6">
        <v>207.917</v>
      </c>
      <c r="J107" s="6">
        <v>208.49</v>
      </c>
      <c r="K107" s="6">
        <v>208.93600000000001</v>
      </c>
      <c r="L107" s="6">
        <v>210.17699999999999</v>
      </c>
      <c r="M107" s="6">
        <v>210.036</v>
      </c>
      <c r="N107" s="6">
        <v>205.709</v>
      </c>
      <c r="O107" s="6">
        <v>208.976</v>
      </c>
    </row>
    <row r="108" spans="1:15">
      <c r="A108" s="4">
        <v>2008</v>
      </c>
      <c r="B108" s="6">
        <v>211.08</v>
      </c>
      <c r="C108" s="6">
        <v>211.69300000000001</v>
      </c>
      <c r="D108" s="6">
        <v>213.52799999999999</v>
      </c>
      <c r="E108" s="6">
        <v>214.82300000000001</v>
      </c>
      <c r="F108" s="6">
        <v>216.63200000000001</v>
      </c>
      <c r="G108" s="6">
        <v>218.815</v>
      </c>
      <c r="H108" s="6">
        <v>219.964</v>
      </c>
      <c r="I108" s="6">
        <v>219.08600000000001</v>
      </c>
      <c r="J108" s="6">
        <v>218.78299999999999</v>
      </c>
      <c r="K108" s="6">
        <v>216.57300000000001</v>
      </c>
      <c r="L108" s="6">
        <v>212.42500000000001</v>
      </c>
      <c r="M108" s="6">
        <v>210.22800000000001</v>
      </c>
      <c r="N108" s="6">
        <v>214.429</v>
      </c>
      <c r="O108" s="6">
        <v>216.17699999999999</v>
      </c>
    </row>
    <row r="109" spans="1:15">
      <c r="A109" s="4">
        <v>2009</v>
      </c>
      <c r="B109" s="6">
        <v>211.143</v>
      </c>
      <c r="C109" s="6">
        <v>212.19300000000001</v>
      </c>
      <c r="D109" s="6">
        <v>212.709</v>
      </c>
      <c r="E109" s="6">
        <v>213.24</v>
      </c>
      <c r="F109" s="6">
        <v>213.85599999999999</v>
      </c>
      <c r="G109" s="6">
        <v>215.69300000000001</v>
      </c>
      <c r="H109" s="6">
        <v>215.351</v>
      </c>
      <c r="I109" s="6">
        <v>215.834</v>
      </c>
      <c r="J109" s="6">
        <v>215.96899999999999</v>
      </c>
      <c r="K109" s="6">
        <v>216.17699999999999</v>
      </c>
      <c r="L109" s="6">
        <v>216.33</v>
      </c>
      <c r="M109" s="6">
        <v>215.94900000000001</v>
      </c>
      <c r="N109" s="6">
        <v>213.13900000000001</v>
      </c>
      <c r="O109" s="6">
        <v>215.935</v>
      </c>
    </row>
    <row r="110" spans="1:15">
      <c r="A110" s="4">
        <v>2010</v>
      </c>
      <c r="B110" s="6">
        <v>216.68700000000001</v>
      </c>
      <c r="C110" s="6">
        <v>216.74100000000001</v>
      </c>
      <c r="D110" s="6">
        <v>217.631</v>
      </c>
      <c r="E110" s="6">
        <v>218.00899999999999</v>
      </c>
      <c r="F110" s="6">
        <v>218.178</v>
      </c>
      <c r="G110" s="6">
        <v>217.965</v>
      </c>
      <c r="H110" s="6">
        <v>218.011</v>
      </c>
      <c r="I110" s="6">
        <v>218.31200000000001</v>
      </c>
      <c r="J110" s="6">
        <v>218.43899999999999</v>
      </c>
      <c r="K110" s="6">
        <v>218.71100000000001</v>
      </c>
      <c r="L110" s="6">
        <v>218.803</v>
      </c>
      <c r="M110" s="6">
        <v>219.179</v>
      </c>
      <c r="N110" s="6">
        <v>217.535</v>
      </c>
      <c r="O110" s="6">
        <v>218.57599999999999</v>
      </c>
    </row>
    <row r="111" spans="1:15">
      <c r="A111" s="4">
        <v>2011</v>
      </c>
      <c r="B111" s="6">
        <v>220.22300000000001</v>
      </c>
      <c r="C111" s="6">
        <v>221.309</v>
      </c>
      <c r="D111" s="6">
        <v>223.46700000000001</v>
      </c>
      <c r="E111" s="6">
        <v>224.90600000000001</v>
      </c>
      <c r="F111" s="6">
        <v>225.964</v>
      </c>
      <c r="G111" s="6">
        <v>225.72200000000001</v>
      </c>
      <c r="H111" s="6">
        <v>225.922</v>
      </c>
      <c r="I111" s="6">
        <v>226.54499999999999</v>
      </c>
      <c r="J111" s="6">
        <v>226.88900000000001</v>
      </c>
      <c r="K111" s="6">
        <v>226.42099999999999</v>
      </c>
      <c r="L111" s="6">
        <v>226.23</v>
      </c>
      <c r="M111" s="6">
        <v>225.672</v>
      </c>
      <c r="N111" s="6">
        <v>223.59800000000001</v>
      </c>
      <c r="O111" s="6">
        <v>226.28</v>
      </c>
    </row>
    <row r="112" spans="1:15">
      <c r="A112" s="4">
        <v>2012</v>
      </c>
      <c r="B112" s="6">
        <v>226.66499999999999</v>
      </c>
      <c r="C112" s="6">
        <v>227.66300000000001</v>
      </c>
      <c r="D112" s="6">
        <v>229.392</v>
      </c>
      <c r="E112" s="6">
        <v>230.08500000000001</v>
      </c>
      <c r="F112" s="6">
        <v>229.815</v>
      </c>
      <c r="G112" s="6">
        <v>229.47800000000001</v>
      </c>
      <c r="H112" s="6">
        <v>229.10400000000001</v>
      </c>
      <c r="I112" s="6">
        <v>230.37899999999999</v>
      </c>
      <c r="J112" s="6">
        <v>231.40700000000001</v>
      </c>
      <c r="K112" s="6">
        <v>231.31700000000001</v>
      </c>
      <c r="L112" s="6">
        <v>230.221</v>
      </c>
      <c r="M112" s="6">
        <v>229.601</v>
      </c>
      <c r="N112" s="6">
        <v>228.85</v>
      </c>
      <c r="O112" s="6">
        <v>230.33799999999999</v>
      </c>
    </row>
    <row r="113" spans="1:15">
      <c r="A113" s="4">
        <v>2013</v>
      </c>
      <c r="B113" s="6">
        <v>230.28</v>
      </c>
      <c r="C113" s="6">
        <v>232.166</v>
      </c>
      <c r="D113" s="6">
        <v>232.773</v>
      </c>
      <c r="E113" s="6">
        <v>232.53100000000001</v>
      </c>
      <c r="F113" s="6">
        <v>232.94499999999999</v>
      </c>
      <c r="G113" s="6">
        <v>233.50399999999999</v>
      </c>
      <c r="H113" s="6">
        <v>233.596</v>
      </c>
      <c r="I113" s="6">
        <v>233.87700000000001</v>
      </c>
      <c r="J113" s="6">
        <v>234.149</v>
      </c>
      <c r="K113" s="6">
        <v>233.54599999999999</v>
      </c>
      <c r="L113" s="6">
        <v>233.06899999999999</v>
      </c>
      <c r="M113" s="6">
        <v>233.04900000000001</v>
      </c>
      <c r="N113" s="6">
        <v>232.36600000000001</v>
      </c>
      <c r="O113" s="6">
        <v>233.548</v>
      </c>
    </row>
    <row r="114" spans="1:15">
      <c r="A114" s="4">
        <v>2014</v>
      </c>
      <c r="B114" s="6">
        <v>233.916</v>
      </c>
      <c r="C114" s="6">
        <v>234.78100000000001</v>
      </c>
      <c r="D114" s="6">
        <v>236.29300000000001</v>
      </c>
      <c r="E114" s="6">
        <v>237.072</v>
      </c>
      <c r="F114" s="6">
        <v>237.9</v>
      </c>
      <c r="G114" s="6">
        <v>238.34299999999999</v>
      </c>
      <c r="H114" s="6">
        <v>238.25</v>
      </c>
      <c r="I114" s="6">
        <v>237.852</v>
      </c>
      <c r="J114" s="6">
        <v>238.03100000000001</v>
      </c>
      <c r="K114" s="6">
        <v>237.43299999999999</v>
      </c>
      <c r="L114" s="6">
        <v>236.15100000000001</v>
      </c>
      <c r="M114" s="6">
        <v>234.81200000000001</v>
      </c>
      <c r="N114" s="6">
        <v>236.38399999999999</v>
      </c>
      <c r="O114" s="6">
        <v>237.08799999999999</v>
      </c>
    </row>
    <row r="115" spans="1:15">
      <c r="A115" s="4">
        <v>2015</v>
      </c>
      <c r="B115" s="6">
        <v>233.70699999999999</v>
      </c>
      <c r="C115" s="6">
        <v>234.72200000000001</v>
      </c>
      <c r="D115" s="6">
        <v>236.119</v>
      </c>
      <c r="E115" s="6">
        <v>236.59899999999999</v>
      </c>
      <c r="F115" s="6">
        <v>237.80500000000001</v>
      </c>
      <c r="G115" s="6">
        <v>238.63800000000001</v>
      </c>
      <c r="H115" s="6">
        <v>238.654</v>
      </c>
      <c r="I115" s="6">
        <v>238.316</v>
      </c>
      <c r="J115" s="6">
        <v>237.94499999999999</v>
      </c>
      <c r="K115" s="6">
        <v>237.83799999999999</v>
      </c>
      <c r="L115" s="6">
        <v>237.33600000000001</v>
      </c>
      <c r="M115" s="6">
        <v>236.52500000000001</v>
      </c>
      <c r="N115" s="6">
        <v>236.26499999999999</v>
      </c>
      <c r="O115" s="6">
        <v>237.76900000000001</v>
      </c>
    </row>
    <row r="116" spans="1:15">
      <c r="A116" s="4">
        <v>2016</v>
      </c>
      <c r="B116" s="6">
        <v>236.916</v>
      </c>
      <c r="C116" s="6">
        <v>237.11099999999999</v>
      </c>
      <c r="D116" s="6">
        <v>238.13200000000001</v>
      </c>
      <c r="E116" s="6">
        <v>239.261</v>
      </c>
      <c r="F116" s="6">
        <v>240.22900000000001</v>
      </c>
      <c r="G116" s="6">
        <v>241.018</v>
      </c>
      <c r="H116" s="6">
        <v>240.62799999999999</v>
      </c>
      <c r="I116" s="6">
        <v>240.84899999999999</v>
      </c>
      <c r="J116" s="6">
        <v>241.428</v>
      </c>
      <c r="K116" s="6">
        <v>241.72900000000001</v>
      </c>
      <c r="L116" s="6">
        <v>241.35300000000001</v>
      </c>
      <c r="M116" s="6">
        <v>241.43199999999999</v>
      </c>
      <c r="N116" s="6">
        <v>238.77799999999999</v>
      </c>
      <c r="O116" s="6">
        <v>241.23699999999999</v>
      </c>
    </row>
    <row r="117" spans="1:15">
      <c r="A117" s="4">
        <v>2017</v>
      </c>
      <c r="B117" s="6">
        <v>242.839</v>
      </c>
      <c r="C117" s="6">
        <v>243.60300000000001</v>
      </c>
      <c r="D117" s="6">
        <v>243.80099999999999</v>
      </c>
      <c r="E117" s="6">
        <v>244.524</v>
      </c>
      <c r="F117" s="6">
        <v>244.733</v>
      </c>
      <c r="G117" s="6">
        <v>244.95500000000001</v>
      </c>
      <c r="H117" s="6">
        <v>244.786</v>
      </c>
      <c r="I117" s="6">
        <v>245.51900000000001</v>
      </c>
      <c r="J117" s="6">
        <v>246.81899999999999</v>
      </c>
      <c r="K117" s="6">
        <v>246.66300000000001</v>
      </c>
      <c r="L117" s="6">
        <v>246.66900000000001</v>
      </c>
      <c r="M117" s="6">
        <v>246.524</v>
      </c>
      <c r="N117" s="6">
        <v>244.07599999999999</v>
      </c>
      <c r="O117" s="6">
        <v>246.16300000000001</v>
      </c>
    </row>
    <row r="118" spans="1:15">
      <c r="A118" s="4">
        <v>2018</v>
      </c>
      <c r="B118" s="6">
        <v>247.86699999999999</v>
      </c>
      <c r="C118" s="6">
        <v>248.99100000000001</v>
      </c>
      <c r="D118" s="6">
        <v>249.554</v>
      </c>
      <c r="E118" s="6">
        <v>250.54599999999999</v>
      </c>
      <c r="F118" s="6">
        <v>251.58799999999999</v>
      </c>
      <c r="G118" s="6">
        <v>251.989</v>
      </c>
      <c r="H118" s="6">
        <v>252.006</v>
      </c>
      <c r="I118" s="6">
        <v>252.14599999999999</v>
      </c>
      <c r="J118" s="6">
        <v>252.43899999999999</v>
      </c>
      <c r="K118" s="6">
        <v>252.88499999999999</v>
      </c>
      <c r="L118" s="6">
        <v>252.03800000000001</v>
      </c>
      <c r="M118" s="6">
        <v>251.233</v>
      </c>
      <c r="N118" s="6">
        <v>250.089</v>
      </c>
      <c r="O118" s="6">
        <v>252.125</v>
      </c>
    </row>
    <row r="119" spans="1:15">
      <c r="A119" s="4">
        <v>2019</v>
      </c>
      <c r="B119" s="6">
        <v>251.71199999999999</v>
      </c>
      <c r="C119" s="6">
        <v>252.77600000000001</v>
      </c>
      <c r="D119" s="6">
        <v>254.202</v>
      </c>
      <c r="E119" s="6">
        <v>255.548</v>
      </c>
      <c r="F119" s="6">
        <v>256.09199999999998</v>
      </c>
      <c r="G119" s="6">
        <v>256.14299999999997</v>
      </c>
      <c r="H119" s="6">
        <v>256.57100000000003</v>
      </c>
      <c r="I119" s="6">
        <v>256.55799999999999</v>
      </c>
      <c r="J119" s="6">
        <v>256.75900000000001</v>
      </c>
      <c r="K119" s="6">
        <v>257.346</v>
      </c>
      <c r="L119" s="6">
        <v>257.20800000000003</v>
      </c>
      <c r="M119" s="6">
        <v>256.97399999999999</v>
      </c>
      <c r="N119" s="6">
        <v>254.41200000000001</v>
      </c>
      <c r="O119" s="6">
        <v>256.90300000000002</v>
      </c>
    </row>
    <row r="120" spans="1:15">
      <c r="A120" s="4">
        <v>2020</v>
      </c>
      <c r="B120" s="6">
        <v>257.971</v>
      </c>
      <c r="C120" s="6">
        <v>258.678</v>
      </c>
      <c r="D120" s="6">
        <v>258.11500000000001</v>
      </c>
      <c r="E120" s="6">
        <v>256.38900000000001</v>
      </c>
      <c r="F120" s="6">
        <v>256.39400000000001</v>
      </c>
      <c r="G120" s="6">
        <v>257.79700000000003</v>
      </c>
      <c r="H120" s="6">
        <v>259.101</v>
      </c>
      <c r="I120" s="6">
        <v>259.91800000000001</v>
      </c>
      <c r="J120" s="6">
        <v>260.27999999999997</v>
      </c>
      <c r="K120" s="6">
        <v>260.38799999999998</v>
      </c>
      <c r="L120" s="6">
        <v>260.22899999999998</v>
      </c>
      <c r="M120" s="6">
        <v>260.47399999999999</v>
      </c>
      <c r="N120" s="6">
        <v>257.55700000000002</v>
      </c>
      <c r="O120" s="6">
        <v>260.065</v>
      </c>
    </row>
    <row r="121" spans="1:15">
      <c r="A121" s="4">
        <v>2021</v>
      </c>
      <c r="B121" s="6">
        <v>261.58199999999999</v>
      </c>
      <c r="C121" s="6">
        <v>263.01400000000001</v>
      </c>
      <c r="D121" s="6">
        <v>264.87700000000001</v>
      </c>
      <c r="E121" s="6">
        <v>267.05399999999997</v>
      </c>
      <c r="F121" s="6">
        <v>269.19499999999999</v>
      </c>
      <c r="G121" s="6">
        <v>271.69600000000003</v>
      </c>
      <c r="H121" s="6">
        <v>273.00299999999999</v>
      </c>
      <c r="I121" s="6">
        <v>273.56700000000001</v>
      </c>
      <c r="J121" s="6">
        <v>274.31</v>
      </c>
      <c r="K121" s="6">
        <v>276.589</v>
      </c>
      <c r="L121" s="6">
        <v>277.94799999999998</v>
      </c>
      <c r="M121" s="6">
        <v>278.80200000000002</v>
      </c>
      <c r="N121" s="6">
        <v>266.23599999999999</v>
      </c>
      <c r="O121" s="6">
        <v>275.70299999999997</v>
      </c>
    </row>
    <row r="122" spans="1:15">
      <c r="A122" s="4">
        <v>2022</v>
      </c>
      <c r="B122" s="6">
        <v>281.14800000000002</v>
      </c>
      <c r="C122" s="6">
        <v>283.71600000000001</v>
      </c>
      <c r="D122" s="6">
        <v>287.50400000000002</v>
      </c>
      <c r="E122" s="6">
        <v>289.10899999999998</v>
      </c>
      <c r="F122" s="6">
        <v>292.29599999999999</v>
      </c>
      <c r="G122" s="6">
        <v>296.31099999999998</v>
      </c>
      <c r="H122" s="6">
        <v>296.27600000000001</v>
      </c>
      <c r="I122" s="6">
        <v>296.17099999999999</v>
      </c>
      <c r="J122" s="6">
        <v>296.80799999999999</v>
      </c>
      <c r="K122" s="6">
        <v>298.012</v>
      </c>
      <c r="L122" s="6">
        <v>297.71100000000001</v>
      </c>
      <c r="M122" s="6">
        <v>296.79700000000003</v>
      </c>
      <c r="N122" s="6">
        <v>288.34699999999998</v>
      </c>
      <c r="O122" s="6">
        <v>296.96300000000002</v>
      </c>
    </row>
    <row r="123" spans="1:15">
      <c r="A123" s="4">
        <v>2023</v>
      </c>
      <c r="B123" s="6">
        <v>299.17</v>
      </c>
      <c r="C123" s="6">
        <v>300.83999999999997</v>
      </c>
      <c r="D123" s="6">
        <v>301.83600000000001</v>
      </c>
      <c r="E123" s="6">
        <v>303.363</v>
      </c>
      <c r="F123" s="6">
        <v>304.12700000000001</v>
      </c>
      <c r="G123" s="6">
        <v>305.10899999999998</v>
      </c>
      <c r="H123" s="6">
        <v>305.69099999999997</v>
      </c>
      <c r="I123" s="6">
        <v>307.02600000000001</v>
      </c>
      <c r="N123" s="6">
        <v>302.40800000000002</v>
      </c>
    </row>
    <row r="10000" s="1" customFormat="1"/>
  </sheetData>
  <mergeCells count="10">
    <mergeCell ref="B7:F7"/>
    <mergeCell ref="B8:F8"/>
    <mergeCell ref="B9:F9"/>
    <mergeCell ref="B10:F10"/>
    <mergeCell ref="A1:F1"/>
    <mergeCell ref="A2:F2"/>
    <mergeCell ref="A3:F3"/>
    <mergeCell ref="B4:F4"/>
    <mergeCell ref="A5:F5"/>
    <mergeCell ref="B6:F6"/>
  </mergeCells>
  <pageMargins left="0.7" right="0.7" top="0.75" bottom="0.75" header="0.3" footer="0.3"/>
  <pageSetup orientation="landscape"/>
  <headerFooter>
    <oddHeader>&amp;CBureau of Labor Statistics</oddHeader>
    <oddFooter>&amp;LSource: Bureau of Labor Statistics&amp;RGenerated on: September 26, 2023 (06:27:23 PM)</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2E29B-2DAD-4706-8EC4-E26CABD1E9D2}">
  <sheetPr>
    <tabColor rgb="FFC00000"/>
  </sheetPr>
  <dimension ref="A1:M37"/>
  <sheetViews>
    <sheetView workbookViewId="0">
      <pane ySplit="12" topLeftCell="A13" activePane="bottomLeft" state="frozen"/>
      <selection activeCell="G62" sqref="G62"/>
      <selection pane="bottomLeft" activeCell="D23" sqref="D23"/>
    </sheetView>
  </sheetViews>
  <sheetFormatPr defaultRowHeight="14.5"/>
  <cols>
    <col min="1" max="1" width="20" style="1" customWidth="1"/>
    <col min="2" max="2" width="8" style="1" customWidth="1"/>
    <col min="3" max="16384" width="8.7265625" style="1"/>
  </cols>
  <sheetData>
    <row r="1" spans="1:13" ht="15.5">
      <c r="A1" s="43" t="s">
        <v>81</v>
      </c>
      <c r="B1" s="41"/>
      <c r="C1" s="41"/>
      <c r="D1" s="41"/>
      <c r="E1" s="41"/>
      <c r="F1" s="41"/>
    </row>
    <row r="2" spans="1:13" ht="15.5">
      <c r="A2" s="43" t="s">
        <v>82</v>
      </c>
      <c r="B2" s="41"/>
      <c r="C2" s="41"/>
      <c r="D2" s="41"/>
      <c r="E2" s="41"/>
      <c r="F2" s="41"/>
    </row>
    <row r="3" spans="1:13">
      <c r="A3" s="41"/>
      <c r="B3" s="41"/>
      <c r="C3" s="41"/>
      <c r="D3" s="41"/>
      <c r="E3" s="41"/>
      <c r="F3" s="41"/>
    </row>
    <row r="4" spans="1:13">
      <c r="A4" s="2" t="s">
        <v>83</v>
      </c>
      <c r="B4" s="40" t="s">
        <v>84</v>
      </c>
      <c r="C4" s="41"/>
      <c r="D4" s="41"/>
      <c r="E4" s="41"/>
      <c r="F4" s="41"/>
    </row>
    <row r="5" spans="1:13">
      <c r="A5" s="44" t="s">
        <v>85</v>
      </c>
      <c r="B5" s="41"/>
      <c r="C5" s="41"/>
      <c r="D5" s="41"/>
      <c r="E5" s="41"/>
      <c r="F5" s="41"/>
    </row>
    <row r="6" spans="1:13">
      <c r="A6" s="2" t="s">
        <v>86</v>
      </c>
      <c r="B6" s="40" t="s">
        <v>87</v>
      </c>
      <c r="C6" s="41"/>
      <c r="D6" s="41"/>
      <c r="E6" s="41"/>
      <c r="F6" s="41"/>
    </row>
    <row r="7" spans="1:13">
      <c r="A7" s="2" t="s">
        <v>88</v>
      </c>
      <c r="B7" s="40" t="s">
        <v>89</v>
      </c>
      <c r="C7" s="41"/>
      <c r="D7" s="41"/>
      <c r="E7" s="41"/>
      <c r="F7" s="41"/>
    </row>
    <row r="8" spans="1:13">
      <c r="A8" s="2" t="s">
        <v>90</v>
      </c>
      <c r="B8" s="40" t="s">
        <v>91</v>
      </c>
      <c r="C8" s="41"/>
      <c r="D8" s="41"/>
      <c r="E8" s="41"/>
      <c r="F8" s="41"/>
    </row>
    <row r="9" spans="1:13">
      <c r="A9" s="2" t="s">
        <v>92</v>
      </c>
      <c r="B9" s="40" t="s">
        <v>93</v>
      </c>
      <c r="C9" s="41"/>
      <c r="D9" s="41"/>
      <c r="E9" s="41"/>
      <c r="F9" s="41"/>
    </row>
    <row r="10" spans="1:13">
      <c r="A10" s="2" t="s">
        <v>94</v>
      </c>
      <c r="B10" s="42" t="s">
        <v>95</v>
      </c>
      <c r="C10" s="41"/>
      <c r="D10" s="41"/>
      <c r="E10" s="41"/>
      <c r="F10" s="41"/>
    </row>
    <row r="11" spans="1:13">
      <c r="B11" s="1">
        <v>1</v>
      </c>
      <c r="C11" s="1">
        <f>B11+1</f>
        <v>2</v>
      </c>
      <c r="D11" s="1">
        <f t="shared" ref="D11:M11" si="0">C11+1</f>
        <v>3</v>
      </c>
      <c r="E11" s="1">
        <f t="shared" si="0"/>
        <v>4</v>
      </c>
      <c r="F11" s="1">
        <f t="shared" si="0"/>
        <v>5</v>
      </c>
      <c r="G11" s="1">
        <f t="shared" si="0"/>
        <v>6</v>
      </c>
      <c r="H11" s="1">
        <f t="shared" si="0"/>
        <v>7</v>
      </c>
      <c r="I11" s="1">
        <f t="shared" si="0"/>
        <v>8</v>
      </c>
      <c r="J11" s="1">
        <f t="shared" si="0"/>
        <v>9</v>
      </c>
      <c r="K11" s="1">
        <f t="shared" si="0"/>
        <v>10</v>
      </c>
      <c r="L11" s="1">
        <f t="shared" si="0"/>
        <v>11</v>
      </c>
      <c r="M11" s="1">
        <f t="shared" si="0"/>
        <v>12</v>
      </c>
    </row>
    <row r="12" spans="1:13" ht="15" thickBot="1">
      <c r="A12" s="3" t="s">
        <v>1</v>
      </c>
      <c r="B12" s="3" t="s">
        <v>96</v>
      </c>
      <c r="C12" s="3" t="s">
        <v>97</v>
      </c>
      <c r="D12" s="3" t="s">
        <v>98</v>
      </c>
      <c r="E12" s="3" t="s">
        <v>99</v>
      </c>
      <c r="F12" s="3" t="s">
        <v>100</v>
      </c>
      <c r="G12" s="3" t="s">
        <v>101</v>
      </c>
      <c r="H12" s="3" t="s">
        <v>102</v>
      </c>
      <c r="I12" s="3" t="s">
        <v>103</v>
      </c>
      <c r="J12" s="3" t="s">
        <v>104</v>
      </c>
      <c r="K12" s="3" t="s">
        <v>105</v>
      </c>
      <c r="L12" s="3" t="s">
        <v>106</v>
      </c>
      <c r="M12" s="3" t="s">
        <v>107</v>
      </c>
    </row>
    <row r="13" spans="1:13" ht="15" thickTop="1">
      <c r="A13" s="4">
        <v>1999</v>
      </c>
      <c r="M13" s="5">
        <v>100</v>
      </c>
    </row>
    <row r="14" spans="1:13">
      <c r="A14" s="4">
        <v>2000</v>
      </c>
      <c r="B14" s="5">
        <v>100.3</v>
      </c>
      <c r="C14" s="5">
        <v>100.9</v>
      </c>
      <c r="D14" s="5">
        <v>101.6</v>
      </c>
      <c r="E14" s="5">
        <v>101.6</v>
      </c>
      <c r="F14" s="5">
        <v>101.7</v>
      </c>
      <c r="G14" s="5">
        <v>102.1</v>
      </c>
      <c r="H14" s="5">
        <v>102.3</v>
      </c>
      <c r="I14" s="5">
        <v>102.3</v>
      </c>
      <c r="J14" s="5">
        <v>102.8</v>
      </c>
      <c r="K14" s="5">
        <v>102.9</v>
      </c>
      <c r="L14" s="5">
        <v>102.8</v>
      </c>
      <c r="M14" s="5">
        <v>102.6</v>
      </c>
    </row>
    <row r="15" spans="1:13">
      <c r="A15" s="4">
        <v>2001</v>
      </c>
      <c r="B15" s="5">
        <v>103.3</v>
      </c>
      <c r="C15" s="5">
        <v>103.7</v>
      </c>
      <c r="D15" s="5">
        <v>103.9</v>
      </c>
      <c r="E15" s="5">
        <v>104.2</v>
      </c>
      <c r="F15" s="5">
        <v>104.6</v>
      </c>
      <c r="G15" s="5">
        <v>104.8</v>
      </c>
      <c r="H15" s="5">
        <v>104.5</v>
      </c>
      <c r="I15" s="5">
        <v>104.6</v>
      </c>
      <c r="J15" s="5">
        <v>104.9</v>
      </c>
      <c r="K15" s="5">
        <v>104.7</v>
      </c>
      <c r="L15" s="5">
        <v>104.4</v>
      </c>
      <c r="M15" s="5">
        <v>103.9</v>
      </c>
    </row>
    <row r="16" spans="1:13">
      <c r="A16" s="4">
        <v>2002</v>
      </c>
      <c r="B16" s="5">
        <v>104.2</v>
      </c>
      <c r="C16" s="5">
        <v>104.5</v>
      </c>
      <c r="D16" s="5">
        <v>105.1</v>
      </c>
      <c r="E16" s="5">
        <v>105.6</v>
      </c>
      <c r="F16" s="5">
        <v>105.6</v>
      </c>
      <c r="G16" s="5">
        <v>105.6</v>
      </c>
      <c r="H16" s="5">
        <v>105.7</v>
      </c>
      <c r="I16" s="5">
        <v>106</v>
      </c>
      <c r="J16" s="5">
        <v>106.3</v>
      </c>
      <c r="K16" s="5">
        <v>106.4</v>
      </c>
      <c r="L16" s="5">
        <v>106.3</v>
      </c>
      <c r="M16" s="5">
        <v>106</v>
      </c>
    </row>
    <row r="17" spans="1:13">
      <c r="A17" s="4">
        <v>2003</v>
      </c>
      <c r="B17" s="5">
        <v>106.5</v>
      </c>
      <c r="C17" s="5">
        <v>107.3</v>
      </c>
      <c r="D17" s="5">
        <v>107.9</v>
      </c>
      <c r="E17" s="5">
        <v>107.7</v>
      </c>
      <c r="F17" s="5">
        <v>107.5</v>
      </c>
      <c r="G17" s="5">
        <v>107.6</v>
      </c>
      <c r="H17" s="5">
        <v>107.7</v>
      </c>
      <c r="I17" s="5">
        <v>108.2</v>
      </c>
      <c r="J17" s="5">
        <v>108.5</v>
      </c>
      <c r="K17" s="5">
        <v>108.4</v>
      </c>
      <c r="L17" s="5">
        <v>108</v>
      </c>
      <c r="M17" s="5">
        <v>107.8</v>
      </c>
    </row>
    <row r="18" spans="1:13">
      <c r="A18" s="4">
        <v>2004</v>
      </c>
      <c r="B18" s="5">
        <v>108.5</v>
      </c>
      <c r="C18" s="5">
        <v>109.1</v>
      </c>
      <c r="D18" s="5">
        <v>109.7</v>
      </c>
      <c r="E18" s="5">
        <v>110</v>
      </c>
      <c r="F18" s="5">
        <v>110.6</v>
      </c>
      <c r="G18" s="5">
        <v>110.8</v>
      </c>
      <c r="H18" s="5">
        <v>110.7</v>
      </c>
      <c r="I18" s="5">
        <v>110.7</v>
      </c>
      <c r="J18" s="5">
        <v>111</v>
      </c>
      <c r="K18" s="5">
        <v>111.6</v>
      </c>
      <c r="L18" s="5">
        <v>111.6</v>
      </c>
      <c r="M18" s="5">
        <v>111.2</v>
      </c>
    </row>
    <row r="19" spans="1:13">
      <c r="A19" s="4">
        <v>2005</v>
      </c>
      <c r="B19" s="5">
        <v>111.3</v>
      </c>
      <c r="C19" s="5">
        <v>111.9</v>
      </c>
      <c r="D19" s="5">
        <v>112.6</v>
      </c>
      <c r="E19" s="5">
        <v>113.4</v>
      </c>
      <c r="F19" s="5">
        <v>113.3</v>
      </c>
      <c r="G19" s="5">
        <v>113.2</v>
      </c>
      <c r="H19" s="5">
        <v>113.7</v>
      </c>
      <c r="I19" s="5">
        <v>114.3</v>
      </c>
      <c r="J19" s="5">
        <v>115.6</v>
      </c>
      <c r="K19" s="5">
        <v>115.7</v>
      </c>
      <c r="L19" s="5">
        <v>114.9</v>
      </c>
      <c r="M19" s="5">
        <v>114.4</v>
      </c>
    </row>
    <row r="20" spans="1:13">
      <c r="A20" s="4">
        <v>2006</v>
      </c>
      <c r="B20" s="5">
        <v>115.2</v>
      </c>
      <c r="C20" s="5">
        <v>115.4</v>
      </c>
      <c r="D20" s="5">
        <v>116</v>
      </c>
      <c r="E20" s="5">
        <v>116.9</v>
      </c>
      <c r="F20" s="5">
        <v>117.5</v>
      </c>
      <c r="G20" s="5">
        <v>117.7</v>
      </c>
      <c r="H20" s="5">
        <v>118.1</v>
      </c>
      <c r="I20" s="5">
        <v>118.3</v>
      </c>
      <c r="J20" s="5">
        <v>117.8</v>
      </c>
      <c r="K20" s="5">
        <v>117.1</v>
      </c>
      <c r="L20" s="5">
        <v>116.9</v>
      </c>
      <c r="M20" s="5">
        <v>117</v>
      </c>
    </row>
    <row r="21" spans="1:13">
      <c r="A21" s="4">
        <v>2007</v>
      </c>
      <c r="B21" s="6">
        <v>117.33</v>
      </c>
      <c r="C21" s="6">
        <v>117.877</v>
      </c>
      <c r="D21" s="6">
        <v>118.913</v>
      </c>
      <c r="E21" s="6">
        <v>119.666</v>
      </c>
      <c r="F21" s="6">
        <v>120.292</v>
      </c>
      <c r="G21" s="6">
        <v>120.43899999999999</v>
      </c>
      <c r="H21" s="6">
        <v>120.377</v>
      </c>
      <c r="I21" s="6">
        <v>120.288</v>
      </c>
      <c r="J21" s="6">
        <v>120.63800000000001</v>
      </c>
      <c r="K21" s="6">
        <v>120.88500000000001</v>
      </c>
      <c r="L21" s="6">
        <v>121.48099999999999</v>
      </c>
      <c r="M21" s="6">
        <v>121.295</v>
      </c>
    </row>
    <row r="22" spans="1:13">
      <c r="A22" s="4">
        <v>2008</v>
      </c>
      <c r="B22" s="6">
        <v>121.867</v>
      </c>
      <c r="C22" s="6">
        <v>122.25</v>
      </c>
      <c r="D22" s="6">
        <v>123.32299999999999</v>
      </c>
      <c r="E22" s="6">
        <v>124.116</v>
      </c>
      <c r="F22" s="6">
        <v>125.17100000000001</v>
      </c>
      <c r="G22" s="6">
        <v>126.307</v>
      </c>
      <c r="H22" s="6">
        <v>126.91800000000001</v>
      </c>
      <c r="I22" s="6">
        <v>126.59399999999999</v>
      </c>
      <c r="J22" s="6">
        <v>126.551</v>
      </c>
      <c r="K22" s="6">
        <v>125.5</v>
      </c>
      <c r="L22" s="6">
        <v>123.044</v>
      </c>
      <c r="M22" s="6">
        <v>121.557</v>
      </c>
    </row>
    <row r="23" spans="1:13">
      <c r="A23" s="4">
        <v>2009</v>
      </c>
      <c r="B23" s="6">
        <v>122.095</v>
      </c>
      <c r="C23" s="6">
        <v>122.598</v>
      </c>
      <c r="D23" s="6">
        <v>122.803</v>
      </c>
      <c r="E23" s="6">
        <v>123.053</v>
      </c>
      <c r="F23" s="6">
        <v>123.42700000000001</v>
      </c>
      <c r="G23" s="6">
        <v>124.485</v>
      </c>
      <c r="H23" s="6">
        <v>124.29300000000001</v>
      </c>
      <c r="I23" s="6">
        <v>124.62</v>
      </c>
      <c r="J23" s="6">
        <v>124.706</v>
      </c>
      <c r="K23" s="6">
        <v>124.791</v>
      </c>
      <c r="L23" s="6">
        <v>124.788</v>
      </c>
      <c r="M23" s="6">
        <v>124.544</v>
      </c>
    </row>
    <row r="24" spans="1:13">
      <c r="A24" s="4">
        <v>2010</v>
      </c>
      <c r="B24" s="6">
        <v>124.98699999999999</v>
      </c>
      <c r="C24" s="6">
        <v>124.97199999999999</v>
      </c>
      <c r="D24" s="6">
        <v>125.44199999999999</v>
      </c>
      <c r="E24" s="6">
        <v>125.62</v>
      </c>
      <c r="F24" s="6">
        <v>125.678</v>
      </c>
      <c r="G24" s="6">
        <v>125.521</v>
      </c>
      <c r="H24" s="6">
        <v>125.536</v>
      </c>
      <c r="I24" s="6">
        <v>125.756</v>
      </c>
      <c r="J24" s="6">
        <v>125.83</v>
      </c>
      <c r="K24" s="6">
        <v>125.96899999999999</v>
      </c>
      <c r="L24" s="6">
        <v>125.92</v>
      </c>
      <c r="M24" s="6">
        <v>126.143</v>
      </c>
    </row>
    <row r="25" spans="1:13">
      <c r="A25" s="4">
        <v>2011</v>
      </c>
      <c r="B25" s="6">
        <v>126.77800000000001</v>
      </c>
      <c r="C25" s="6">
        <v>127.363</v>
      </c>
      <c r="D25" s="6">
        <v>128.58500000000001</v>
      </c>
      <c r="E25" s="6">
        <v>129.483</v>
      </c>
      <c r="F25" s="6">
        <v>129.999</v>
      </c>
      <c r="G25" s="6">
        <v>129.846</v>
      </c>
      <c r="H25" s="6">
        <v>129.983</v>
      </c>
      <c r="I25" s="6">
        <v>130.351</v>
      </c>
      <c r="J25" s="6">
        <v>130.63499999999999</v>
      </c>
      <c r="K25" s="6">
        <v>130.37299999999999</v>
      </c>
      <c r="L25" s="6">
        <v>130.196</v>
      </c>
      <c r="M25" s="6">
        <v>129.84399999999999</v>
      </c>
    </row>
    <row r="26" spans="1:13">
      <c r="A26" s="4">
        <v>2012</v>
      </c>
      <c r="B26" s="6">
        <v>130.43799999999999</v>
      </c>
      <c r="C26" s="6">
        <v>130.953</v>
      </c>
      <c r="D26" s="6">
        <v>131.905</v>
      </c>
      <c r="E26" s="6">
        <v>132.28399999999999</v>
      </c>
      <c r="F26" s="6">
        <v>132.154</v>
      </c>
      <c r="G26" s="6">
        <v>131.95599999999999</v>
      </c>
      <c r="H26" s="6">
        <v>131.73099999999999</v>
      </c>
      <c r="I26" s="6">
        <v>132.43</v>
      </c>
      <c r="J26" s="6">
        <v>132.988</v>
      </c>
      <c r="K26" s="6">
        <v>132.892</v>
      </c>
      <c r="L26" s="6">
        <v>132.208</v>
      </c>
      <c r="M26" s="6">
        <v>131.77000000000001</v>
      </c>
    </row>
    <row r="27" spans="1:13">
      <c r="A27" s="4">
        <v>2013</v>
      </c>
      <c r="B27" s="6">
        <v>132.137</v>
      </c>
      <c r="C27" s="6">
        <v>133.20400000000001</v>
      </c>
      <c r="D27" s="6">
        <v>133.55799999999999</v>
      </c>
      <c r="E27" s="6">
        <v>133.42099999999999</v>
      </c>
      <c r="F27" s="6">
        <v>133.626</v>
      </c>
      <c r="G27" s="6">
        <v>133.9</v>
      </c>
      <c r="H27" s="6">
        <v>133.91900000000001</v>
      </c>
      <c r="I27" s="6">
        <v>134.09800000000001</v>
      </c>
      <c r="J27" s="6">
        <v>134.255</v>
      </c>
      <c r="K27" s="6">
        <v>133.876</v>
      </c>
      <c r="L27" s="6">
        <v>133.596</v>
      </c>
      <c r="M27" s="6">
        <v>133.50899999999999</v>
      </c>
    </row>
    <row r="28" spans="1:13">
      <c r="A28" s="4">
        <v>2014</v>
      </c>
      <c r="B28" s="6">
        <v>134.017</v>
      </c>
      <c r="C28" s="6">
        <v>134.542</v>
      </c>
      <c r="D28" s="6">
        <v>135.375</v>
      </c>
      <c r="E28" s="6">
        <v>135.77099999999999</v>
      </c>
      <c r="F28" s="6">
        <v>136.21600000000001</v>
      </c>
      <c r="G28" s="6">
        <v>136.43299999999999</v>
      </c>
      <c r="H28" s="6">
        <v>136.392</v>
      </c>
      <c r="I28" s="6">
        <v>136.12700000000001</v>
      </c>
      <c r="J28" s="6">
        <v>136.21100000000001</v>
      </c>
      <c r="K28" s="6">
        <v>135.89099999999999</v>
      </c>
      <c r="L28" s="6">
        <v>135.107</v>
      </c>
      <c r="M28" s="6">
        <v>134.20699999999999</v>
      </c>
    </row>
    <row r="29" spans="1:13">
      <c r="A29" s="4">
        <v>2015</v>
      </c>
      <c r="B29" s="6">
        <v>133.48699999999999</v>
      </c>
      <c r="C29" s="6">
        <v>134.053</v>
      </c>
      <c r="D29" s="6">
        <v>134.96899999999999</v>
      </c>
      <c r="E29" s="6">
        <v>135.22200000000001</v>
      </c>
      <c r="F29" s="6">
        <v>135.977</v>
      </c>
      <c r="G29" s="6">
        <v>136.39099999999999</v>
      </c>
      <c r="H29" s="6">
        <v>136.37100000000001</v>
      </c>
      <c r="I29" s="6">
        <v>136.125</v>
      </c>
      <c r="J29" s="6">
        <v>135.83699999999999</v>
      </c>
      <c r="K29" s="6">
        <v>135.73500000000001</v>
      </c>
      <c r="L29" s="6">
        <v>135.393</v>
      </c>
      <c r="M29" s="6">
        <v>134.78800000000001</v>
      </c>
    </row>
    <row r="30" spans="1:13">
      <c r="A30" s="4">
        <v>2016</v>
      </c>
      <c r="B30" s="6">
        <v>134.96600000000001</v>
      </c>
      <c r="C30" s="6">
        <v>134.953</v>
      </c>
      <c r="D30" s="6">
        <v>135.655</v>
      </c>
      <c r="E30" s="6">
        <v>136.33199999999999</v>
      </c>
      <c r="F30" s="6">
        <v>136.89500000000001</v>
      </c>
      <c r="G30" s="6">
        <v>137.32900000000001</v>
      </c>
      <c r="H30" s="6">
        <v>137.00700000000001</v>
      </c>
      <c r="I30" s="6">
        <v>137.02600000000001</v>
      </c>
      <c r="J30" s="6">
        <v>137.328</v>
      </c>
      <c r="K30" s="6">
        <v>137.536</v>
      </c>
      <c r="L30" s="6">
        <v>137.25299999999999</v>
      </c>
      <c r="M30" s="6">
        <v>137.221</v>
      </c>
    </row>
    <row r="31" spans="1:13">
      <c r="A31" s="4">
        <v>2017</v>
      </c>
      <c r="B31" s="6">
        <v>138.035</v>
      </c>
      <c r="C31" s="6">
        <v>138.40299999999999</v>
      </c>
      <c r="D31" s="6">
        <v>138.46100000000001</v>
      </c>
      <c r="E31" s="6">
        <v>138.81</v>
      </c>
      <c r="F31" s="6">
        <v>138.922</v>
      </c>
      <c r="G31" s="6">
        <v>138.989</v>
      </c>
      <c r="H31" s="6">
        <v>138.755</v>
      </c>
      <c r="I31" s="6">
        <v>139.12799999999999</v>
      </c>
      <c r="J31" s="6">
        <v>139.87799999999999</v>
      </c>
      <c r="K31" s="6">
        <v>139.78200000000001</v>
      </c>
      <c r="L31" s="6">
        <v>139.72</v>
      </c>
      <c r="M31" s="6">
        <v>139.54599999999999</v>
      </c>
    </row>
    <row r="32" spans="1:13">
      <c r="A32" s="4">
        <v>2018</v>
      </c>
      <c r="B32" s="6">
        <v>140.239</v>
      </c>
      <c r="C32" s="6">
        <v>140.80500000000001</v>
      </c>
      <c r="D32" s="6">
        <v>141.142</v>
      </c>
      <c r="E32" s="6">
        <v>141.66200000000001</v>
      </c>
      <c r="F32" s="6">
        <v>142.14599999999999</v>
      </c>
      <c r="G32" s="6">
        <v>142.34899999999999</v>
      </c>
      <c r="H32" s="6">
        <v>142.31700000000001</v>
      </c>
      <c r="I32" s="6">
        <v>142.31700000000001</v>
      </c>
      <c r="J32" s="6">
        <v>142.489</v>
      </c>
      <c r="K32" s="6">
        <v>142.69999999999999</v>
      </c>
      <c r="L32" s="6">
        <v>142.238</v>
      </c>
      <c r="M32" s="6">
        <v>141.69900000000001</v>
      </c>
    </row>
    <row r="33" spans="1:13">
      <c r="A33" s="4">
        <v>2019</v>
      </c>
      <c r="B33" s="6">
        <v>142.001</v>
      </c>
      <c r="C33" s="6">
        <v>142.571</v>
      </c>
      <c r="D33" s="6">
        <v>143.297</v>
      </c>
      <c r="E33" s="6">
        <v>143.92599999999999</v>
      </c>
      <c r="F33" s="6">
        <v>144.18299999999999</v>
      </c>
      <c r="G33" s="6">
        <v>144.24299999999999</v>
      </c>
      <c r="H33" s="6">
        <v>144.40899999999999</v>
      </c>
      <c r="I33" s="6">
        <v>144.38800000000001</v>
      </c>
      <c r="J33" s="6">
        <v>144.428</v>
      </c>
      <c r="K33" s="6">
        <v>144.62899999999999</v>
      </c>
      <c r="L33" s="6">
        <v>144.518</v>
      </c>
      <c r="M33" s="6">
        <v>144.251</v>
      </c>
    </row>
    <row r="34" spans="1:13">
      <c r="A34" s="4">
        <v>2020</v>
      </c>
      <c r="B34" s="6">
        <v>144.81299999999999</v>
      </c>
      <c r="C34" s="6">
        <v>145.19300000000001</v>
      </c>
      <c r="D34" s="6">
        <v>144.91300000000001</v>
      </c>
      <c r="E34" s="6">
        <v>144.142</v>
      </c>
      <c r="F34" s="6">
        <v>144.018</v>
      </c>
      <c r="G34" s="6">
        <v>144.84700000000001</v>
      </c>
      <c r="H34" s="6">
        <v>145.74700000000001</v>
      </c>
      <c r="I34" s="6">
        <v>146.27000000000001</v>
      </c>
      <c r="J34" s="6">
        <v>146.417</v>
      </c>
      <c r="K34" s="6">
        <v>146.38200000000001</v>
      </c>
      <c r="L34" s="6">
        <v>146.24199999999999</v>
      </c>
      <c r="M34" s="6">
        <v>146.40799999999999</v>
      </c>
    </row>
    <row r="35" spans="1:13">
      <c r="A35" s="4">
        <v>2021</v>
      </c>
      <c r="B35" s="6">
        <v>147.125</v>
      </c>
      <c r="C35" s="6">
        <v>147.845</v>
      </c>
      <c r="D35" s="6">
        <v>148.74600000000001</v>
      </c>
      <c r="E35" s="6">
        <v>149.90299999999999</v>
      </c>
      <c r="F35" s="6">
        <v>151.02199999999999</v>
      </c>
      <c r="G35" s="6">
        <v>152.29499999999999</v>
      </c>
      <c r="H35" s="6">
        <v>153.07599999999999</v>
      </c>
      <c r="I35" s="6">
        <v>153.30099999999999</v>
      </c>
      <c r="J35" s="6">
        <v>153.73400000000001</v>
      </c>
      <c r="K35" s="6">
        <v>154.88399999999999</v>
      </c>
      <c r="L35" s="6">
        <v>155.53800000000001</v>
      </c>
      <c r="M35" s="6">
        <v>155.92599999999999</v>
      </c>
    </row>
    <row r="36" spans="1:13">
      <c r="A36" s="4">
        <v>2022</v>
      </c>
      <c r="B36" s="6">
        <v>157.178</v>
      </c>
      <c r="C36" s="6">
        <v>158.61699999999999</v>
      </c>
      <c r="D36" s="6">
        <v>160.83500000000001</v>
      </c>
      <c r="E36" s="6">
        <v>161.78700000000001</v>
      </c>
      <c r="F36" s="6">
        <v>163.61500000000001</v>
      </c>
      <c r="G36" s="6">
        <v>165.553</v>
      </c>
      <c r="H36" s="6">
        <v>165.495</v>
      </c>
      <c r="I36" s="6">
        <v>165.38900000000001</v>
      </c>
      <c r="J36" s="6">
        <v>165.845</v>
      </c>
      <c r="K36" s="6">
        <v>166.511</v>
      </c>
      <c r="L36" s="6">
        <v>166.40600000000001</v>
      </c>
      <c r="M36" s="6">
        <v>166.01599999999999</v>
      </c>
    </row>
    <row r="37" spans="1:13">
      <c r="A37" s="4">
        <v>2023</v>
      </c>
      <c r="B37" s="6">
        <v>167.29499999999999</v>
      </c>
      <c r="C37" s="6">
        <v>168.24799999999999</v>
      </c>
      <c r="D37" s="6">
        <v>168.78100000000001</v>
      </c>
      <c r="E37" s="6">
        <v>169.614</v>
      </c>
      <c r="F37" s="6">
        <v>170.02</v>
      </c>
      <c r="G37" s="6">
        <v>170.56100000000001</v>
      </c>
      <c r="H37" s="6">
        <v>170.82400000000001</v>
      </c>
      <c r="I37" s="6">
        <v>171.57499999999999</v>
      </c>
    </row>
  </sheetData>
  <mergeCells count="10">
    <mergeCell ref="B7:F7"/>
    <mergeCell ref="B8:F8"/>
    <mergeCell ref="B9:F9"/>
    <mergeCell ref="B10:F10"/>
    <mergeCell ref="A1:F1"/>
    <mergeCell ref="A2:F2"/>
    <mergeCell ref="A3:F3"/>
    <mergeCell ref="B4:F4"/>
    <mergeCell ref="A5:F5"/>
    <mergeCell ref="B6:F6"/>
  </mergeCells>
  <pageMargins left="0.7" right="0.7" top="0.75" bottom="0.75" header="0.3" footer="0.3"/>
  <pageSetup orientation="landscape"/>
  <headerFooter>
    <oddHeader>&amp;CBureau of Labor Statistics</oddHeader>
    <oddFooter>&amp;LSource: Bureau of Labor Statistics&amp;RGenerated on: September 26, 2023 (06:25:38 PM)</oddFooter>
  </headerFooter>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38AD1-250C-4961-9B59-338B28FDDFCF}">
  <sheetPr>
    <tabColor rgb="FFFFFF00"/>
  </sheetPr>
  <dimension ref="A1:E645"/>
  <sheetViews>
    <sheetView workbookViewId="0">
      <selection activeCell="D1" sqref="D1"/>
    </sheetView>
  </sheetViews>
  <sheetFormatPr defaultRowHeight="14.5"/>
  <sheetData>
    <row r="1" spans="1:5">
      <c r="A1" t="s">
        <v>1</v>
      </c>
      <c r="B1" t="s">
        <v>118</v>
      </c>
      <c r="C1" t="s">
        <v>128</v>
      </c>
      <c r="D1" t="s">
        <v>120</v>
      </c>
      <c r="E1" t="s">
        <v>119</v>
      </c>
    </row>
    <row r="2" spans="1:5">
      <c r="A2">
        <f t="shared" ref="A2:A24" si="0">A14-1</f>
        <v>1970</v>
      </c>
      <c r="B2">
        <f t="shared" ref="B2:B24" si="1">B14</f>
        <v>1</v>
      </c>
      <c r="C2">
        <f>1970</f>
        <v>1970</v>
      </c>
      <c r="D2">
        <f>INDEX('raw -- CPI'!$B$13:$M$123,MATCH('Historical price detail'!$A2,'raw -- CPI'!$A$13:$A$123,0),MATCH('Historical price detail'!$B2,'raw -- CPI'!$B$11:$M$11,0))</f>
        <v>37.799999999999997</v>
      </c>
    </row>
    <row r="3" spans="1:5">
      <c r="A3">
        <f t="shared" si="0"/>
        <v>1970</v>
      </c>
      <c r="B3">
        <f t="shared" si="1"/>
        <v>2</v>
      </c>
      <c r="C3">
        <f>1970</f>
        <v>1970</v>
      </c>
      <c r="D3">
        <f>INDEX('raw -- CPI'!$B$13:$M$123,MATCH('Historical price detail'!$A3,'raw -- CPI'!$A$13:$A$123,0),MATCH('Historical price detail'!$B3,'raw -- CPI'!$B$11:$M$11,0))</f>
        <v>38</v>
      </c>
    </row>
    <row r="4" spans="1:5">
      <c r="A4">
        <f t="shared" si="0"/>
        <v>1970</v>
      </c>
      <c r="B4">
        <f t="shared" si="1"/>
        <v>3</v>
      </c>
      <c r="C4">
        <f>1970</f>
        <v>1970</v>
      </c>
      <c r="D4">
        <f>INDEX('raw -- CPI'!$B$13:$M$123,MATCH('Historical price detail'!$A4,'raw -- CPI'!$A$13:$A$123,0),MATCH('Historical price detail'!$B4,'raw -- CPI'!$B$11:$M$11,0))</f>
        <v>38.200000000000003</v>
      </c>
    </row>
    <row r="5" spans="1:5">
      <c r="A5">
        <f t="shared" si="0"/>
        <v>1970</v>
      </c>
      <c r="B5">
        <f t="shared" si="1"/>
        <v>4</v>
      </c>
      <c r="C5">
        <f>1970</f>
        <v>1970</v>
      </c>
      <c r="D5">
        <f>INDEX('raw -- CPI'!$B$13:$M$123,MATCH('Historical price detail'!$A5,'raw -- CPI'!$A$13:$A$123,0),MATCH('Historical price detail'!$B5,'raw -- CPI'!$B$11:$M$11,0))</f>
        <v>38.5</v>
      </c>
    </row>
    <row r="6" spans="1:5">
      <c r="A6">
        <f t="shared" si="0"/>
        <v>1970</v>
      </c>
      <c r="B6">
        <f t="shared" si="1"/>
        <v>5</v>
      </c>
      <c r="C6">
        <f>1970</f>
        <v>1970</v>
      </c>
      <c r="D6">
        <f>INDEX('raw -- CPI'!$B$13:$M$123,MATCH('Historical price detail'!$A6,'raw -- CPI'!$A$13:$A$123,0),MATCH('Historical price detail'!$B6,'raw -- CPI'!$B$11:$M$11,0))</f>
        <v>38.6</v>
      </c>
    </row>
    <row r="7" spans="1:5">
      <c r="A7">
        <f t="shared" si="0"/>
        <v>1970</v>
      </c>
      <c r="B7">
        <f t="shared" si="1"/>
        <v>6</v>
      </c>
      <c r="C7">
        <f>1970</f>
        <v>1970</v>
      </c>
      <c r="D7">
        <f>INDEX('raw -- CPI'!$B$13:$M$123,MATCH('Historical price detail'!$A7,'raw -- CPI'!$A$13:$A$123,0),MATCH('Historical price detail'!$B7,'raw -- CPI'!$B$11:$M$11,0))</f>
        <v>38.799999999999997</v>
      </c>
    </row>
    <row r="8" spans="1:5">
      <c r="A8">
        <f t="shared" si="0"/>
        <v>1970</v>
      </c>
      <c r="B8">
        <f t="shared" si="1"/>
        <v>7</v>
      </c>
      <c r="C8">
        <f>1970</f>
        <v>1970</v>
      </c>
      <c r="D8">
        <f>INDEX('raw -- CPI'!$B$13:$M$123,MATCH('Historical price detail'!$A8,'raw -- CPI'!$A$13:$A$123,0),MATCH('Historical price detail'!$B8,'raw -- CPI'!$B$11:$M$11,0))</f>
        <v>39</v>
      </c>
    </row>
    <row r="9" spans="1:5">
      <c r="A9">
        <f t="shared" si="0"/>
        <v>1970</v>
      </c>
      <c r="B9">
        <f t="shared" si="1"/>
        <v>8</v>
      </c>
      <c r="C9">
        <f>1970</f>
        <v>1970</v>
      </c>
      <c r="D9">
        <f>INDEX('raw -- CPI'!$B$13:$M$123,MATCH('Historical price detail'!$A9,'raw -- CPI'!$A$13:$A$123,0),MATCH('Historical price detail'!$B9,'raw -- CPI'!$B$11:$M$11,0))</f>
        <v>39</v>
      </c>
    </row>
    <row r="10" spans="1:5">
      <c r="A10">
        <f t="shared" si="0"/>
        <v>1970</v>
      </c>
      <c r="B10">
        <f t="shared" si="1"/>
        <v>9</v>
      </c>
      <c r="C10">
        <v>1971</v>
      </c>
      <c r="D10">
        <f>INDEX('raw -- CPI'!$B$13:$M$123,MATCH('Historical price detail'!$A10,'raw -- CPI'!$A$13:$A$123,0),MATCH('Historical price detail'!$B10,'raw -- CPI'!$B$11:$M$11,0))</f>
        <v>39.200000000000003</v>
      </c>
    </row>
    <row r="11" spans="1:5">
      <c r="A11">
        <f t="shared" si="0"/>
        <v>1970</v>
      </c>
      <c r="B11">
        <f t="shared" si="1"/>
        <v>10</v>
      </c>
      <c r="C11">
        <f>C10</f>
        <v>1971</v>
      </c>
      <c r="D11">
        <f>INDEX('raw -- CPI'!$B$13:$M$123,MATCH('Historical price detail'!$A11,'raw -- CPI'!$A$13:$A$123,0),MATCH('Historical price detail'!$B11,'raw -- CPI'!$B$11:$M$11,0))</f>
        <v>39.4</v>
      </c>
    </row>
    <row r="12" spans="1:5">
      <c r="A12">
        <f t="shared" si="0"/>
        <v>1970</v>
      </c>
      <c r="B12">
        <f t="shared" si="1"/>
        <v>11</v>
      </c>
      <c r="C12">
        <f t="shared" ref="C12:C21" si="2">C11</f>
        <v>1971</v>
      </c>
      <c r="D12">
        <f>INDEX('raw -- CPI'!$B$13:$M$123,MATCH('Historical price detail'!$A12,'raw -- CPI'!$A$13:$A$123,0),MATCH('Historical price detail'!$B12,'raw -- CPI'!$B$11:$M$11,0))</f>
        <v>39.6</v>
      </c>
    </row>
    <row r="13" spans="1:5">
      <c r="A13">
        <f t="shared" si="0"/>
        <v>1970</v>
      </c>
      <c r="B13">
        <f t="shared" si="1"/>
        <v>12</v>
      </c>
      <c r="C13">
        <f t="shared" si="2"/>
        <v>1971</v>
      </c>
      <c r="D13">
        <f>INDEX('raw -- CPI'!$B$13:$M$123,MATCH('Historical price detail'!$A13,'raw -- CPI'!$A$13:$A$123,0),MATCH('Historical price detail'!$B13,'raw -- CPI'!$B$11:$M$11,0))</f>
        <v>39.799999999999997</v>
      </c>
    </row>
    <row r="14" spans="1:5">
      <c r="A14">
        <f t="shared" si="0"/>
        <v>1971</v>
      </c>
      <c r="B14">
        <f t="shared" si="1"/>
        <v>1</v>
      </c>
      <c r="C14">
        <f t="shared" si="2"/>
        <v>1971</v>
      </c>
      <c r="D14">
        <f>INDEX('raw -- CPI'!$B$13:$M$123,MATCH('Historical price detail'!$A14,'raw -- CPI'!$A$13:$A$123,0),MATCH('Historical price detail'!$B14,'raw -- CPI'!$B$11:$M$11,0))</f>
        <v>39.799999999999997</v>
      </c>
    </row>
    <row r="15" spans="1:5">
      <c r="A15">
        <f t="shared" si="0"/>
        <v>1971</v>
      </c>
      <c r="B15">
        <f t="shared" si="1"/>
        <v>2</v>
      </c>
      <c r="C15">
        <f t="shared" si="2"/>
        <v>1971</v>
      </c>
      <c r="D15">
        <f>INDEX('raw -- CPI'!$B$13:$M$123,MATCH('Historical price detail'!$A15,'raw -- CPI'!$A$13:$A$123,0),MATCH('Historical price detail'!$B15,'raw -- CPI'!$B$11:$M$11,0))</f>
        <v>39.9</v>
      </c>
    </row>
    <row r="16" spans="1:5">
      <c r="A16">
        <f t="shared" si="0"/>
        <v>1971</v>
      </c>
      <c r="B16">
        <f t="shared" si="1"/>
        <v>3</v>
      </c>
      <c r="C16">
        <f t="shared" si="2"/>
        <v>1971</v>
      </c>
      <c r="D16">
        <f>INDEX('raw -- CPI'!$B$13:$M$123,MATCH('Historical price detail'!$A16,'raw -- CPI'!$A$13:$A$123,0),MATCH('Historical price detail'!$B16,'raw -- CPI'!$B$11:$M$11,0))</f>
        <v>40</v>
      </c>
    </row>
    <row r="17" spans="1:4">
      <c r="A17">
        <f t="shared" si="0"/>
        <v>1971</v>
      </c>
      <c r="B17">
        <f t="shared" si="1"/>
        <v>4</v>
      </c>
      <c r="C17">
        <f t="shared" si="2"/>
        <v>1971</v>
      </c>
      <c r="D17">
        <f>INDEX('raw -- CPI'!$B$13:$M$123,MATCH('Historical price detail'!$A17,'raw -- CPI'!$A$13:$A$123,0),MATCH('Historical price detail'!$B17,'raw -- CPI'!$B$11:$M$11,0))</f>
        <v>40.1</v>
      </c>
    </row>
    <row r="18" spans="1:4">
      <c r="A18">
        <f t="shared" si="0"/>
        <v>1971</v>
      </c>
      <c r="B18">
        <f t="shared" si="1"/>
        <v>5</v>
      </c>
      <c r="C18">
        <f t="shared" si="2"/>
        <v>1971</v>
      </c>
      <c r="D18">
        <f>INDEX('raw -- CPI'!$B$13:$M$123,MATCH('Historical price detail'!$A18,'raw -- CPI'!$A$13:$A$123,0),MATCH('Historical price detail'!$B18,'raw -- CPI'!$B$11:$M$11,0))</f>
        <v>40.299999999999997</v>
      </c>
    </row>
    <row r="19" spans="1:4">
      <c r="A19">
        <f t="shared" si="0"/>
        <v>1971</v>
      </c>
      <c r="B19">
        <f t="shared" si="1"/>
        <v>6</v>
      </c>
      <c r="C19">
        <f t="shared" si="2"/>
        <v>1971</v>
      </c>
      <c r="D19">
        <f>INDEX('raw -- CPI'!$B$13:$M$123,MATCH('Historical price detail'!$A19,'raw -- CPI'!$A$13:$A$123,0),MATCH('Historical price detail'!$B19,'raw -- CPI'!$B$11:$M$11,0))</f>
        <v>40.6</v>
      </c>
    </row>
    <row r="20" spans="1:4">
      <c r="A20">
        <f t="shared" si="0"/>
        <v>1971</v>
      </c>
      <c r="B20">
        <f t="shared" si="1"/>
        <v>7</v>
      </c>
      <c r="C20">
        <f t="shared" si="2"/>
        <v>1971</v>
      </c>
      <c r="D20">
        <f>INDEX('raw -- CPI'!$B$13:$M$123,MATCH('Historical price detail'!$A20,'raw -- CPI'!$A$13:$A$123,0),MATCH('Historical price detail'!$B20,'raw -- CPI'!$B$11:$M$11,0))</f>
        <v>40.700000000000003</v>
      </c>
    </row>
    <row r="21" spans="1:4">
      <c r="A21">
        <f t="shared" si="0"/>
        <v>1971</v>
      </c>
      <c r="B21">
        <f t="shared" si="1"/>
        <v>8</v>
      </c>
      <c r="C21">
        <f t="shared" si="2"/>
        <v>1971</v>
      </c>
      <c r="D21">
        <f>INDEX('raw -- CPI'!$B$13:$M$123,MATCH('Historical price detail'!$A21,'raw -- CPI'!$A$13:$A$123,0),MATCH('Historical price detail'!$B21,'raw -- CPI'!$B$11:$M$11,0))</f>
        <v>40.799999999999997</v>
      </c>
    </row>
    <row r="22" spans="1:4">
      <c r="A22">
        <f t="shared" si="0"/>
        <v>1971</v>
      </c>
      <c r="B22">
        <f t="shared" si="1"/>
        <v>9</v>
      </c>
      <c r="C22">
        <f>C10+1</f>
        <v>1972</v>
      </c>
      <c r="D22">
        <f>INDEX('raw -- CPI'!$B$13:$M$123,MATCH('Historical price detail'!$A22,'raw -- CPI'!$A$13:$A$123,0),MATCH('Historical price detail'!$B22,'raw -- CPI'!$B$11:$M$11,0))</f>
        <v>40.799999999999997</v>
      </c>
    </row>
    <row r="23" spans="1:4">
      <c r="A23">
        <f t="shared" si="0"/>
        <v>1971</v>
      </c>
      <c r="B23">
        <f t="shared" si="1"/>
        <v>10</v>
      </c>
      <c r="C23">
        <f t="shared" ref="C23:C86" si="3">C11+1</f>
        <v>1972</v>
      </c>
      <c r="D23">
        <f>INDEX('raw -- CPI'!$B$13:$M$123,MATCH('Historical price detail'!$A23,'raw -- CPI'!$A$13:$A$123,0),MATCH('Historical price detail'!$B23,'raw -- CPI'!$B$11:$M$11,0))</f>
        <v>40.9</v>
      </c>
    </row>
    <row r="24" spans="1:4">
      <c r="A24">
        <f t="shared" si="0"/>
        <v>1971</v>
      </c>
      <c r="B24">
        <f t="shared" si="1"/>
        <v>11</v>
      </c>
      <c r="C24">
        <f t="shared" si="3"/>
        <v>1972</v>
      </c>
      <c r="D24">
        <f>INDEX('raw -- CPI'!$B$13:$M$123,MATCH('Historical price detail'!$A24,'raw -- CPI'!$A$13:$A$123,0),MATCH('Historical price detail'!$B24,'raw -- CPI'!$B$11:$M$11,0))</f>
        <v>40.9</v>
      </c>
    </row>
    <row r="25" spans="1:4">
      <c r="A25">
        <f t="shared" ref="A25:A88" si="4">A37-1</f>
        <v>1971</v>
      </c>
      <c r="B25">
        <f t="shared" ref="B25:B88" si="5">B37</f>
        <v>12</v>
      </c>
      <c r="C25">
        <f t="shared" si="3"/>
        <v>1972</v>
      </c>
      <c r="D25">
        <f>INDEX('raw -- CPI'!$B$13:$M$123,MATCH('Historical price detail'!$A25,'raw -- CPI'!$A$13:$A$123,0),MATCH('Historical price detail'!$B25,'raw -- CPI'!$B$11:$M$11,0))</f>
        <v>41.1</v>
      </c>
    </row>
    <row r="26" spans="1:4">
      <c r="A26">
        <f t="shared" si="4"/>
        <v>1972</v>
      </c>
      <c r="B26">
        <f t="shared" si="5"/>
        <v>1</v>
      </c>
      <c r="C26">
        <f t="shared" si="3"/>
        <v>1972</v>
      </c>
      <c r="D26">
        <f>INDEX('raw -- CPI'!$B$13:$M$123,MATCH('Historical price detail'!$A26,'raw -- CPI'!$A$13:$A$123,0),MATCH('Historical price detail'!$B26,'raw -- CPI'!$B$11:$M$11,0))</f>
        <v>41.1</v>
      </c>
    </row>
    <row r="27" spans="1:4">
      <c r="A27">
        <f t="shared" si="4"/>
        <v>1972</v>
      </c>
      <c r="B27">
        <f t="shared" si="5"/>
        <v>2</v>
      </c>
      <c r="C27">
        <f t="shared" si="3"/>
        <v>1972</v>
      </c>
      <c r="D27">
        <f>INDEX('raw -- CPI'!$B$13:$M$123,MATCH('Historical price detail'!$A27,'raw -- CPI'!$A$13:$A$123,0),MATCH('Historical price detail'!$B27,'raw -- CPI'!$B$11:$M$11,0))</f>
        <v>41.3</v>
      </c>
    </row>
    <row r="28" spans="1:4">
      <c r="A28">
        <f t="shared" si="4"/>
        <v>1972</v>
      </c>
      <c r="B28">
        <f t="shared" si="5"/>
        <v>3</v>
      </c>
      <c r="C28">
        <f t="shared" si="3"/>
        <v>1972</v>
      </c>
      <c r="D28">
        <f>INDEX('raw -- CPI'!$B$13:$M$123,MATCH('Historical price detail'!$A28,'raw -- CPI'!$A$13:$A$123,0),MATCH('Historical price detail'!$B28,'raw -- CPI'!$B$11:$M$11,0))</f>
        <v>41.4</v>
      </c>
    </row>
    <row r="29" spans="1:4">
      <c r="A29">
        <f t="shared" si="4"/>
        <v>1972</v>
      </c>
      <c r="B29">
        <f t="shared" si="5"/>
        <v>4</v>
      </c>
      <c r="C29">
        <f t="shared" si="3"/>
        <v>1972</v>
      </c>
      <c r="D29">
        <f>INDEX('raw -- CPI'!$B$13:$M$123,MATCH('Historical price detail'!$A29,'raw -- CPI'!$A$13:$A$123,0),MATCH('Historical price detail'!$B29,'raw -- CPI'!$B$11:$M$11,0))</f>
        <v>41.5</v>
      </c>
    </row>
    <row r="30" spans="1:4">
      <c r="A30">
        <f t="shared" si="4"/>
        <v>1972</v>
      </c>
      <c r="B30">
        <f t="shared" si="5"/>
        <v>5</v>
      </c>
      <c r="C30">
        <f t="shared" si="3"/>
        <v>1972</v>
      </c>
      <c r="D30">
        <f>INDEX('raw -- CPI'!$B$13:$M$123,MATCH('Historical price detail'!$A30,'raw -- CPI'!$A$13:$A$123,0),MATCH('Historical price detail'!$B30,'raw -- CPI'!$B$11:$M$11,0))</f>
        <v>41.6</v>
      </c>
    </row>
    <row r="31" spans="1:4">
      <c r="A31">
        <f t="shared" si="4"/>
        <v>1972</v>
      </c>
      <c r="B31">
        <f t="shared" si="5"/>
        <v>6</v>
      </c>
      <c r="C31">
        <f t="shared" si="3"/>
        <v>1972</v>
      </c>
      <c r="D31">
        <f>INDEX('raw -- CPI'!$B$13:$M$123,MATCH('Historical price detail'!$A31,'raw -- CPI'!$A$13:$A$123,0),MATCH('Historical price detail'!$B31,'raw -- CPI'!$B$11:$M$11,0))</f>
        <v>41.7</v>
      </c>
    </row>
    <row r="32" spans="1:4">
      <c r="A32">
        <f t="shared" si="4"/>
        <v>1972</v>
      </c>
      <c r="B32">
        <f t="shared" si="5"/>
        <v>7</v>
      </c>
      <c r="C32">
        <f t="shared" si="3"/>
        <v>1972</v>
      </c>
      <c r="D32">
        <f>INDEX('raw -- CPI'!$B$13:$M$123,MATCH('Historical price detail'!$A32,'raw -- CPI'!$A$13:$A$123,0),MATCH('Historical price detail'!$B32,'raw -- CPI'!$B$11:$M$11,0))</f>
        <v>41.9</v>
      </c>
    </row>
    <row r="33" spans="1:4">
      <c r="A33">
        <f t="shared" si="4"/>
        <v>1972</v>
      </c>
      <c r="B33">
        <f t="shared" si="5"/>
        <v>8</v>
      </c>
      <c r="C33">
        <f t="shared" si="3"/>
        <v>1972</v>
      </c>
      <c r="D33">
        <f>INDEX('raw -- CPI'!$B$13:$M$123,MATCH('Historical price detail'!$A33,'raw -- CPI'!$A$13:$A$123,0),MATCH('Historical price detail'!$B33,'raw -- CPI'!$B$11:$M$11,0))</f>
        <v>42</v>
      </c>
    </row>
    <row r="34" spans="1:4">
      <c r="A34">
        <f t="shared" si="4"/>
        <v>1972</v>
      </c>
      <c r="B34">
        <f t="shared" si="5"/>
        <v>9</v>
      </c>
      <c r="C34">
        <f t="shared" si="3"/>
        <v>1973</v>
      </c>
      <c r="D34">
        <f>INDEX('raw -- CPI'!$B$13:$M$123,MATCH('Historical price detail'!$A34,'raw -- CPI'!$A$13:$A$123,0),MATCH('Historical price detail'!$B34,'raw -- CPI'!$B$11:$M$11,0))</f>
        <v>42.1</v>
      </c>
    </row>
    <row r="35" spans="1:4">
      <c r="A35">
        <f t="shared" si="4"/>
        <v>1972</v>
      </c>
      <c r="B35">
        <f t="shared" si="5"/>
        <v>10</v>
      </c>
      <c r="C35">
        <f t="shared" si="3"/>
        <v>1973</v>
      </c>
      <c r="D35">
        <f>INDEX('raw -- CPI'!$B$13:$M$123,MATCH('Historical price detail'!$A35,'raw -- CPI'!$A$13:$A$123,0),MATCH('Historical price detail'!$B35,'raw -- CPI'!$B$11:$M$11,0))</f>
        <v>42.3</v>
      </c>
    </row>
    <row r="36" spans="1:4">
      <c r="A36">
        <f t="shared" si="4"/>
        <v>1972</v>
      </c>
      <c r="B36">
        <f t="shared" si="5"/>
        <v>11</v>
      </c>
      <c r="C36">
        <f t="shared" si="3"/>
        <v>1973</v>
      </c>
      <c r="D36">
        <f>INDEX('raw -- CPI'!$B$13:$M$123,MATCH('Historical price detail'!$A36,'raw -- CPI'!$A$13:$A$123,0),MATCH('Historical price detail'!$B36,'raw -- CPI'!$B$11:$M$11,0))</f>
        <v>42.4</v>
      </c>
    </row>
    <row r="37" spans="1:4">
      <c r="A37">
        <f t="shared" si="4"/>
        <v>1972</v>
      </c>
      <c r="B37">
        <f t="shared" si="5"/>
        <v>12</v>
      </c>
      <c r="C37">
        <f t="shared" si="3"/>
        <v>1973</v>
      </c>
      <c r="D37">
        <f>INDEX('raw -- CPI'!$B$13:$M$123,MATCH('Historical price detail'!$A37,'raw -- CPI'!$A$13:$A$123,0),MATCH('Historical price detail'!$B37,'raw -- CPI'!$B$11:$M$11,0))</f>
        <v>42.5</v>
      </c>
    </row>
    <row r="38" spans="1:4">
      <c r="A38">
        <f t="shared" si="4"/>
        <v>1973</v>
      </c>
      <c r="B38">
        <f t="shared" si="5"/>
        <v>1</v>
      </c>
      <c r="C38">
        <f t="shared" si="3"/>
        <v>1973</v>
      </c>
      <c r="D38">
        <f>INDEX('raw -- CPI'!$B$13:$M$123,MATCH('Historical price detail'!$A38,'raw -- CPI'!$A$13:$A$123,0),MATCH('Historical price detail'!$B38,'raw -- CPI'!$B$11:$M$11,0))</f>
        <v>42.6</v>
      </c>
    </row>
    <row r="39" spans="1:4">
      <c r="A39">
        <f t="shared" si="4"/>
        <v>1973</v>
      </c>
      <c r="B39">
        <f t="shared" si="5"/>
        <v>2</v>
      </c>
      <c r="C39">
        <f t="shared" si="3"/>
        <v>1973</v>
      </c>
      <c r="D39">
        <f>INDEX('raw -- CPI'!$B$13:$M$123,MATCH('Historical price detail'!$A39,'raw -- CPI'!$A$13:$A$123,0),MATCH('Historical price detail'!$B39,'raw -- CPI'!$B$11:$M$11,0))</f>
        <v>42.9</v>
      </c>
    </row>
    <row r="40" spans="1:4">
      <c r="A40">
        <f t="shared" si="4"/>
        <v>1973</v>
      </c>
      <c r="B40">
        <f t="shared" si="5"/>
        <v>3</v>
      </c>
      <c r="C40">
        <f t="shared" si="3"/>
        <v>1973</v>
      </c>
      <c r="D40">
        <f>INDEX('raw -- CPI'!$B$13:$M$123,MATCH('Historical price detail'!$A40,'raw -- CPI'!$A$13:$A$123,0),MATCH('Historical price detail'!$B40,'raw -- CPI'!$B$11:$M$11,0))</f>
        <v>43.3</v>
      </c>
    </row>
    <row r="41" spans="1:4">
      <c r="A41">
        <f t="shared" si="4"/>
        <v>1973</v>
      </c>
      <c r="B41">
        <f t="shared" si="5"/>
        <v>4</v>
      </c>
      <c r="C41">
        <f t="shared" si="3"/>
        <v>1973</v>
      </c>
      <c r="D41">
        <f>INDEX('raw -- CPI'!$B$13:$M$123,MATCH('Historical price detail'!$A41,'raw -- CPI'!$A$13:$A$123,0),MATCH('Historical price detail'!$B41,'raw -- CPI'!$B$11:$M$11,0))</f>
        <v>43.6</v>
      </c>
    </row>
    <row r="42" spans="1:4">
      <c r="A42">
        <f t="shared" si="4"/>
        <v>1973</v>
      </c>
      <c r="B42">
        <f t="shared" si="5"/>
        <v>5</v>
      </c>
      <c r="C42">
        <f t="shared" si="3"/>
        <v>1973</v>
      </c>
      <c r="D42">
        <f>INDEX('raw -- CPI'!$B$13:$M$123,MATCH('Historical price detail'!$A42,'raw -- CPI'!$A$13:$A$123,0),MATCH('Historical price detail'!$B42,'raw -- CPI'!$B$11:$M$11,0))</f>
        <v>43.9</v>
      </c>
    </row>
    <row r="43" spans="1:4">
      <c r="A43">
        <f t="shared" si="4"/>
        <v>1973</v>
      </c>
      <c r="B43">
        <f t="shared" si="5"/>
        <v>6</v>
      </c>
      <c r="C43">
        <f t="shared" si="3"/>
        <v>1973</v>
      </c>
      <c r="D43">
        <f>INDEX('raw -- CPI'!$B$13:$M$123,MATCH('Historical price detail'!$A43,'raw -- CPI'!$A$13:$A$123,0),MATCH('Historical price detail'!$B43,'raw -- CPI'!$B$11:$M$11,0))</f>
        <v>44.2</v>
      </c>
    </row>
    <row r="44" spans="1:4">
      <c r="A44">
        <f t="shared" si="4"/>
        <v>1973</v>
      </c>
      <c r="B44">
        <f t="shared" si="5"/>
        <v>7</v>
      </c>
      <c r="C44">
        <f t="shared" si="3"/>
        <v>1973</v>
      </c>
      <c r="D44">
        <f>INDEX('raw -- CPI'!$B$13:$M$123,MATCH('Historical price detail'!$A44,'raw -- CPI'!$A$13:$A$123,0),MATCH('Historical price detail'!$B44,'raw -- CPI'!$B$11:$M$11,0))</f>
        <v>44.3</v>
      </c>
    </row>
    <row r="45" spans="1:4">
      <c r="A45">
        <f t="shared" si="4"/>
        <v>1973</v>
      </c>
      <c r="B45">
        <f t="shared" si="5"/>
        <v>8</v>
      </c>
      <c r="C45">
        <f t="shared" si="3"/>
        <v>1973</v>
      </c>
      <c r="D45">
        <f>INDEX('raw -- CPI'!$B$13:$M$123,MATCH('Historical price detail'!$A45,'raw -- CPI'!$A$13:$A$123,0),MATCH('Historical price detail'!$B45,'raw -- CPI'!$B$11:$M$11,0))</f>
        <v>45.1</v>
      </c>
    </row>
    <row r="46" spans="1:4">
      <c r="A46">
        <f t="shared" si="4"/>
        <v>1973</v>
      </c>
      <c r="B46">
        <f t="shared" si="5"/>
        <v>9</v>
      </c>
      <c r="C46">
        <f t="shared" si="3"/>
        <v>1974</v>
      </c>
      <c r="D46">
        <f>INDEX('raw -- CPI'!$B$13:$M$123,MATCH('Historical price detail'!$A46,'raw -- CPI'!$A$13:$A$123,0),MATCH('Historical price detail'!$B46,'raw -- CPI'!$B$11:$M$11,0))</f>
        <v>45.2</v>
      </c>
    </row>
    <row r="47" spans="1:4">
      <c r="A47">
        <f t="shared" si="4"/>
        <v>1973</v>
      </c>
      <c r="B47">
        <f t="shared" si="5"/>
        <v>10</v>
      </c>
      <c r="C47">
        <f t="shared" si="3"/>
        <v>1974</v>
      </c>
      <c r="D47">
        <f>INDEX('raw -- CPI'!$B$13:$M$123,MATCH('Historical price detail'!$A47,'raw -- CPI'!$A$13:$A$123,0),MATCH('Historical price detail'!$B47,'raw -- CPI'!$B$11:$M$11,0))</f>
        <v>45.6</v>
      </c>
    </row>
    <row r="48" spans="1:4">
      <c r="A48">
        <f t="shared" si="4"/>
        <v>1973</v>
      </c>
      <c r="B48">
        <f t="shared" si="5"/>
        <v>11</v>
      </c>
      <c r="C48">
        <f t="shared" si="3"/>
        <v>1974</v>
      </c>
      <c r="D48">
        <f>INDEX('raw -- CPI'!$B$13:$M$123,MATCH('Historical price detail'!$A48,'raw -- CPI'!$A$13:$A$123,0),MATCH('Historical price detail'!$B48,'raw -- CPI'!$B$11:$M$11,0))</f>
        <v>45.9</v>
      </c>
    </row>
    <row r="49" spans="1:4">
      <c r="A49">
        <f t="shared" si="4"/>
        <v>1973</v>
      </c>
      <c r="B49">
        <f t="shared" si="5"/>
        <v>12</v>
      </c>
      <c r="C49">
        <f t="shared" si="3"/>
        <v>1974</v>
      </c>
      <c r="D49">
        <f>INDEX('raw -- CPI'!$B$13:$M$123,MATCH('Historical price detail'!$A49,'raw -- CPI'!$A$13:$A$123,0),MATCH('Historical price detail'!$B49,'raw -- CPI'!$B$11:$M$11,0))</f>
        <v>46.2</v>
      </c>
    </row>
    <row r="50" spans="1:4">
      <c r="A50">
        <f t="shared" si="4"/>
        <v>1974</v>
      </c>
      <c r="B50">
        <f t="shared" si="5"/>
        <v>1</v>
      </c>
      <c r="C50">
        <f t="shared" si="3"/>
        <v>1974</v>
      </c>
      <c r="D50">
        <f>INDEX('raw -- CPI'!$B$13:$M$123,MATCH('Historical price detail'!$A50,'raw -- CPI'!$A$13:$A$123,0),MATCH('Historical price detail'!$B50,'raw -- CPI'!$B$11:$M$11,0))</f>
        <v>46.6</v>
      </c>
    </row>
    <row r="51" spans="1:4">
      <c r="A51">
        <f t="shared" si="4"/>
        <v>1974</v>
      </c>
      <c r="B51">
        <f t="shared" si="5"/>
        <v>2</v>
      </c>
      <c r="C51">
        <f t="shared" si="3"/>
        <v>1974</v>
      </c>
      <c r="D51">
        <f>INDEX('raw -- CPI'!$B$13:$M$123,MATCH('Historical price detail'!$A51,'raw -- CPI'!$A$13:$A$123,0),MATCH('Historical price detail'!$B51,'raw -- CPI'!$B$11:$M$11,0))</f>
        <v>47.2</v>
      </c>
    </row>
    <row r="52" spans="1:4">
      <c r="A52">
        <f t="shared" si="4"/>
        <v>1974</v>
      </c>
      <c r="B52">
        <f t="shared" si="5"/>
        <v>3</v>
      </c>
      <c r="C52">
        <f t="shared" si="3"/>
        <v>1974</v>
      </c>
      <c r="D52">
        <f>INDEX('raw -- CPI'!$B$13:$M$123,MATCH('Historical price detail'!$A52,'raw -- CPI'!$A$13:$A$123,0),MATCH('Historical price detail'!$B52,'raw -- CPI'!$B$11:$M$11,0))</f>
        <v>47.8</v>
      </c>
    </row>
    <row r="53" spans="1:4">
      <c r="A53">
        <f t="shared" si="4"/>
        <v>1974</v>
      </c>
      <c r="B53">
        <f t="shared" si="5"/>
        <v>4</v>
      </c>
      <c r="C53">
        <f t="shared" si="3"/>
        <v>1974</v>
      </c>
      <c r="D53">
        <f>INDEX('raw -- CPI'!$B$13:$M$123,MATCH('Historical price detail'!$A53,'raw -- CPI'!$A$13:$A$123,0),MATCH('Historical price detail'!$B53,'raw -- CPI'!$B$11:$M$11,0))</f>
        <v>48</v>
      </c>
    </row>
    <row r="54" spans="1:4">
      <c r="A54">
        <f t="shared" si="4"/>
        <v>1974</v>
      </c>
      <c r="B54">
        <f t="shared" si="5"/>
        <v>5</v>
      </c>
      <c r="C54">
        <f t="shared" si="3"/>
        <v>1974</v>
      </c>
      <c r="D54">
        <f>INDEX('raw -- CPI'!$B$13:$M$123,MATCH('Historical price detail'!$A54,'raw -- CPI'!$A$13:$A$123,0),MATCH('Historical price detail'!$B54,'raw -- CPI'!$B$11:$M$11,0))</f>
        <v>48.6</v>
      </c>
    </row>
    <row r="55" spans="1:4">
      <c r="A55">
        <f t="shared" si="4"/>
        <v>1974</v>
      </c>
      <c r="B55">
        <f t="shared" si="5"/>
        <v>6</v>
      </c>
      <c r="C55">
        <f t="shared" si="3"/>
        <v>1974</v>
      </c>
      <c r="D55">
        <f>INDEX('raw -- CPI'!$B$13:$M$123,MATCH('Historical price detail'!$A55,'raw -- CPI'!$A$13:$A$123,0),MATCH('Historical price detail'!$B55,'raw -- CPI'!$B$11:$M$11,0))</f>
        <v>49</v>
      </c>
    </row>
    <row r="56" spans="1:4">
      <c r="A56">
        <f t="shared" si="4"/>
        <v>1974</v>
      </c>
      <c r="B56">
        <f t="shared" si="5"/>
        <v>7</v>
      </c>
      <c r="C56">
        <f t="shared" si="3"/>
        <v>1974</v>
      </c>
      <c r="D56">
        <f>INDEX('raw -- CPI'!$B$13:$M$123,MATCH('Historical price detail'!$A56,'raw -- CPI'!$A$13:$A$123,0),MATCH('Historical price detail'!$B56,'raw -- CPI'!$B$11:$M$11,0))</f>
        <v>49.4</v>
      </c>
    </row>
    <row r="57" spans="1:4">
      <c r="A57">
        <f t="shared" si="4"/>
        <v>1974</v>
      </c>
      <c r="B57">
        <f t="shared" si="5"/>
        <v>8</v>
      </c>
      <c r="C57">
        <f t="shared" si="3"/>
        <v>1974</v>
      </c>
      <c r="D57">
        <f>INDEX('raw -- CPI'!$B$13:$M$123,MATCH('Historical price detail'!$A57,'raw -- CPI'!$A$13:$A$123,0),MATCH('Historical price detail'!$B57,'raw -- CPI'!$B$11:$M$11,0))</f>
        <v>50</v>
      </c>
    </row>
    <row r="58" spans="1:4">
      <c r="A58">
        <f t="shared" si="4"/>
        <v>1974</v>
      </c>
      <c r="B58">
        <f t="shared" si="5"/>
        <v>9</v>
      </c>
      <c r="C58">
        <f t="shared" si="3"/>
        <v>1975</v>
      </c>
      <c r="D58">
        <f>INDEX('raw -- CPI'!$B$13:$M$123,MATCH('Historical price detail'!$A58,'raw -- CPI'!$A$13:$A$123,0),MATCH('Historical price detail'!$B58,'raw -- CPI'!$B$11:$M$11,0))</f>
        <v>50.6</v>
      </c>
    </row>
    <row r="59" spans="1:4">
      <c r="A59">
        <f t="shared" si="4"/>
        <v>1974</v>
      </c>
      <c r="B59">
        <f t="shared" si="5"/>
        <v>10</v>
      </c>
      <c r="C59">
        <f t="shared" si="3"/>
        <v>1975</v>
      </c>
      <c r="D59">
        <f>INDEX('raw -- CPI'!$B$13:$M$123,MATCH('Historical price detail'!$A59,'raw -- CPI'!$A$13:$A$123,0),MATCH('Historical price detail'!$B59,'raw -- CPI'!$B$11:$M$11,0))</f>
        <v>51.1</v>
      </c>
    </row>
    <row r="60" spans="1:4">
      <c r="A60">
        <f t="shared" si="4"/>
        <v>1974</v>
      </c>
      <c r="B60">
        <f t="shared" si="5"/>
        <v>11</v>
      </c>
      <c r="C60">
        <f t="shared" si="3"/>
        <v>1975</v>
      </c>
      <c r="D60">
        <f>INDEX('raw -- CPI'!$B$13:$M$123,MATCH('Historical price detail'!$A60,'raw -- CPI'!$A$13:$A$123,0),MATCH('Historical price detail'!$B60,'raw -- CPI'!$B$11:$M$11,0))</f>
        <v>51.5</v>
      </c>
    </row>
    <row r="61" spans="1:4">
      <c r="A61">
        <f t="shared" si="4"/>
        <v>1974</v>
      </c>
      <c r="B61">
        <f t="shared" si="5"/>
        <v>12</v>
      </c>
      <c r="C61">
        <f t="shared" si="3"/>
        <v>1975</v>
      </c>
      <c r="D61">
        <f>INDEX('raw -- CPI'!$B$13:$M$123,MATCH('Historical price detail'!$A61,'raw -- CPI'!$A$13:$A$123,0),MATCH('Historical price detail'!$B61,'raw -- CPI'!$B$11:$M$11,0))</f>
        <v>51.9</v>
      </c>
    </row>
    <row r="62" spans="1:4">
      <c r="A62">
        <f t="shared" si="4"/>
        <v>1975</v>
      </c>
      <c r="B62">
        <f t="shared" si="5"/>
        <v>1</v>
      </c>
      <c r="C62">
        <f t="shared" si="3"/>
        <v>1975</v>
      </c>
      <c r="D62">
        <f>INDEX('raw -- CPI'!$B$13:$M$123,MATCH('Historical price detail'!$A62,'raw -- CPI'!$A$13:$A$123,0),MATCH('Historical price detail'!$B62,'raw -- CPI'!$B$11:$M$11,0))</f>
        <v>52.1</v>
      </c>
    </row>
    <row r="63" spans="1:4">
      <c r="A63">
        <f t="shared" si="4"/>
        <v>1975</v>
      </c>
      <c r="B63">
        <f t="shared" si="5"/>
        <v>2</v>
      </c>
      <c r="C63">
        <f t="shared" si="3"/>
        <v>1975</v>
      </c>
      <c r="D63">
        <f>INDEX('raw -- CPI'!$B$13:$M$123,MATCH('Historical price detail'!$A63,'raw -- CPI'!$A$13:$A$123,0),MATCH('Historical price detail'!$B63,'raw -- CPI'!$B$11:$M$11,0))</f>
        <v>52.5</v>
      </c>
    </row>
    <row r="64" spans="1:4">
      <c r="A64">
        <f t="shared" si="4"/>
        <v>1975</v>
      </c>
      <c r="B64">
        <f t="shared" si="5"/>
        <v>3</v>
      </c>
      <c r="C64">
        <f t="shared" si="3"/>
        <v>1975</v>
      </c>
      <c r="D64">
        <f>INDEX('raw -- CPI'!$B$13:$M$123,MATCH('Historical price detail'!$A64,'raw -- CPI'!$A$13:$A$123,0),MATCH('Historical price detail'!$B64,'raw -- CPI'!$B$11:$M$11,0))</f>
        <v>52.7</v>
      </c>
    </row>
    <row r="65" spans="1:4">
      <c r="A65">
        <f t="shared" si="4"/>
        <v>1975</v>
      </c>
      <c r="B65">
        <f t="shared" si="5"/>
        <v>4</v>
      </c>
      <c r="C65">
        <f t="shared" si="3"/>
        <v>1975</v>
      </c>
      <c r="D65">
        <f>INDEX('raw -- CPI'!$B$13:$M$123,MATCH('Historical price detail'!$A65,'raw -- CPI'!$A$13:$A$123,0),MATCH('Historical price detail'!$B65,'raw -- CPI'!$B$11:$M$11,0))</f>
        <v>52.9</v>
      </c>
    </row>
    <row r="66" spans="1:4">
      <c r="A66">
        <f t="shared" si="4"/>
        <v>1975</v>
      </c>
      <c r="B66">
        <f t="shared" si="5"/>
        <v>5</v>
      </c>
      <c r="C66">
        <f t="shared" si="3"/>
        <v>1975</v>
      </c>
      <c r="D66">
        <f>INDEX('raw -- CPI'!$B$13:$M$123,MATCH('Historical price detail'!$A66,'raw -- CPI'!$A$13:$A$123,0),MATCH('Historical price detail'!$B66,'raw -- CPI'!$B$11:$M$11,0))</f>
        <v>53.2</v>
      </c>
    </row>
    <row r="67" spans="1:4">
      <c r="A67">
        <f t="shared" si="4"/>
        <v>1975</v>
      </c>
      <c r="B67">
        <f t="shared" si="5"/>
        <v>6</v>
      </c>
      <c r="C67">
        <f t="shared" si="3"/>
        <v>1975</v>
      </c>
      <c r="D67">
        <f>INDEX('raw -- CPI'!$B$13:$M$123,MATCH('Historical price detail'!$A67,'raw -- CPI'!$A$13:$A$123,0),MATCH('Historical price detail'!$B67,'raw -- CPI'!$B$11:$M$11,0))</f>
        <v>53.6</v>
      </c>
    </row>
    <row r="68" spans="1:4">
      <c r="A68">
        <f t="shared" si="4"/>
        <v>1975</v>
      </c>
      <c r="B68">
        <f t="shared" si="5"/>
        <v>7</v>
      </c>
      <c r="C68">
        <f t="shared" si="3"/>
        <v>1975</v>
      </c>
      <c r="D68">
        <f>INDEX('raw -- CPI'!$B$13:$M$123,MATCH('Historical price detail'!$A68,'raw -- CPI'!$A$13:$A$123,0),MATCH('Historical price detail'!$B68,'raw -- CPI'!$B$11:$M$11,0))</f>
        <v>54.2</v>
      </c>
    </row>
    <row r="69" spans="1:4">
      <c r="A69">
        <f t="shared" si="4"/>
        <v>1975</v>
      </c>
      <c r="B69">
        <f t="shared" si="5"/>
        <v>8</v>
      </c>
      <c r="C69">
        <f t="shared" si="3"/>
        <v>1975</v>
      </c>
      <c r="D69">
        <f>INDEX('raw -- CPI'!$B$13:$M$123,MATCH('Historical price detail'!$A69,'raw -- CPI'!$A$13:$A$123,0),MATCH('Historical price detail'!$B69,'raw -- CPI'!$B$11:$M$11,0))</f>
        <v>54.3</v>
      </c>
    </row>
    <row r="70" spans="1:4">
      <c r="A70">
        <f t="shared" si="4"/>
        <v>1975</v>
      </c>
      <c r="B70">
        <f t="shared" si="5"/>
        <v>9</v>
      </c>
      <c r="C70">
        <f t="shared" si="3"/>
        <v>1976</v>
      </c>
      <c r="D70">
        <f>INDEX('raw -- CPI'!$B$13:$M$123,MATCH('Historical price detail'!$A70,'raw -- CPI'!$A$13:$A$123,0),MATCH('Historical price detail'!$B70,'raw -- CPI'!$B$11:$M$11,0))</f>
        <v>54.6</v>
      </c>
    </row>
    <row r="71" spans="1:4">
      <c r="A71">
        <f t="shared" si="4"/>
        <v>1975</v>
      </c>
      <c r="B71">
        <f t="shared" si="5"/>
        <v>10</v>
      </c>
      <c r="C71">
        <f t="shared" si="3"/>
        <v>1976</v>
      </c>
      <c r="D71">
        <f>INDEX('raw -- CPI'!$B$13:$M$123,MATCH('Historical price detail'!$A71,'raw -- CPI'!$A$13:$A$123,0),MATCH('Historical price detail'!$B71,'raw -- CPI'!$B$11:$M$11,0))</f>
        <v>54.9</v>
      </c>
    </row>
    <row r="72" spans="1:4">
      <c r="A72">
        <f t="shared" si="4"/>
        <v>1975</v>
      </c>
      <c r="B72">
        <f t="shared" si="5"/>
        <v>11</v>
      </c>
      <c r="C72">
        <f t="shared" si="3"/>
        <v>1976</v>
      </c>
      <c r="D72">
        <f>INDEX('raw -- CPI'!$B$13:$M$123,MATCH('Historical price detail'!$A72,'raw -- CPI'!$A$13:$A$123,0),MATCH('Historical price detail'!$B72,'raw -- CPI'!$B$11:$M$11,0))</f>
        <v>55.3</v>
      </c>
    </row>
    <row r="73" spans="1:4">
      <c r="A73">
        <f t="shared" si="4"/>
        <v>1975</v>
      </c>
      <c r="B73">
        <f t="shared" si="5"/>
        <v>12</v>
      </c>
      <c r="C73">
        <f t="shared" si="3"/>
        <v>1976</v>
      </c>
      <c r="D73">
        <f>INDEX('raw -- CPI'!$B$13:$M$123,MATCH('Historical price detail'!$A73,'raw -- CPI'!$A$13:$A$123,0),MATCH('Historical price detail'!$B73,'raw -- CPI'!$B$11:$M$11,0))</f>
        <v>55.5</v>
      </c>
    </row>
    <row r="74" spans="1:4">
      <c r="A74">
        <f t="shared" si="4"/>
        <v>1976</v>
      </c>
      <c r="B74">
        <f t="shared" si="5"/>
        <v>1</v>
      </c>
      <c r="C74">
        <f t="shared" si="3"/>
        <v>1976</v>
      </c>
      <c r="D74">
        <f>INDEX('raw -- CPI'!$B$13:$M$123,MATCH('Historical price detail'!$A74,'raw -- CPI'!$A$13:$A$123,0),MATCH('Historical price detail'!$B74,'raw -- CPI'!$B$11:$M$11,0))</f>
        <v>55.6</v>
      </c>
    </row>
    <row r="75" spans="1:4">
      <c r="A75">
        <f t="shared" si="4"/>
        <v>1976</v>
      </c>
      <c r="B75">
        <f t="shared" si="5"/>
        <v>2</v>
      </c>
      <c r="C75">
        <f t="shared" si="3"/>
        <v>1976</v>
      </c>
      <c r="D75">
        <f>INDEX('raw -- CPI'!$B$13:$M$123,MATCH('Historical price detail'!$A75,'raw -- CPI'!$A$13:$A$123,0),MATCH('Historical price detail'!$B75,'raw -- CPI'!$B$11:$M$11,0))</f>
        <v>55.8</v>
      </c>
    </row>
    <row r="76" spans="1:4">
      <c r="A76">
        <f t="shared" si="4"/>
        <v>1976</v>
      </c>
      <c r="B76">
        <f t="shared" si="5"/>
        <v>3</v>
      </c>
      <c r="C76">
        <f t="shared" si="3"/>
        <v>1976</v>
      </c>
      <c r="D76">
        <f>INDEX('raw -- CPI'!$B$13:$M$123,MATCH('Historical price detail'!$A76,'raw -- CPI'!$A$13:$A$123,0),MATCH('Historical price detail'!$B76,'raw -- CPI'!$B$11:$M$11,0))</f>
        <v>55.9</v>
      </c>
    </row>
    <row r="77" spans="1:4">
      <c r="A77">
        <f t="shared" si="4"/>
        <v>1976</v>
      </c>
      <c r="B77">
        <f t="shared" si="5"/>
        <v>4</v>
      </c>
      <c r="C77">
        <f t="shared" si="3"/>
        <v>1976</v>
      </c>
      <c r="D77">
        <f>INDEX('raw -- CPI'!$B$13:$M$123,MATCH('Historical price detail'!$A77,'raw -- CPI'!$A$13:$A$123,0),MATCH('Historical price detail'!$B77,'raw -- CPI'!$B$11:$M$11,0))</f>
        <v>56.1</v>
      </c>
    </row>
    <row r="78" spans="1:4">
      <c r="A78">
        <f t="shared" si="4"/>
        <v>1976</v>
      </c>
      <c r="B78">
        <f t="shared" si="5"/>
        <v>5</v>
      </c>
      <c r="C78">
        <f t="shared" si="3"/>
        <v>1976</v>
      </c>
      <c r="D78">
        <f>INDEX('raw -- CPI'!$B$13:$M$123,MATCH('Historical price detail'!$A78,'raw -- CPI'!$A$13:$A$123,0),MATCH('Historical price detail'!$B78,'raw -- CPI'!$B$11:$M$11,0))</f>
        <v>56.5</v>
      </c>
    </row>
    <row r="79" spans="1:4">
      <c r="A79">
        <f t="shared" si="4"/>
        <v>1976</v>
      </c>
      <c r="B79">
        <f t="shared" si="5"/>
        <v>6</v>
      </c>
      <c r="C79">
        <f t="shared" si="3"/>
        <v>1976</v>
      </c>
      <c r="D79">
        <f>INDEX('raw -- CPI'!$B$13:$M$123,MATCH('Historical price detail'!$A79,'raw -- CPI'!$A$13:$A$123,0),MATCH('Historical price detail'!$B79,'raw -- CPI'!$B$11:$M$11,0))</f>
        <v>56.8</v>
      </c>
    </row>
    <row r="80" spans="1:4">
      <c r="A80">
        <f t="shared" si="4"/>
        <v>1976</v>
      </c>
      <c r="B80">
        <f t="shared" si="5"/>
        <v>7</v>
      </c>
      <c r="C80">
        <f t="shared" si="3"/>
        <v>1976</v>
      </c>
      <c r="D80">
        <f>INDEX('raw -- CPI'!$B$13:$M$123,MATCH('Historical price detail'!$A80,'raw -- CPI'!$A$13:$A$123,0),MATCH('Historical price detail'!$B80,'raw -- CPI'!$B$11:$M$11,0))</f>
        <v>57.1</v>
      </c>
    </row>
    <row r="81" spans="1:4">
      <c r="A81">
        <f t="shared" si="4"/>
        <v>1976</v>
      </c>
      <c r="B81">
        <f t="shared" si="5"/>
        <v>8</v>
      </c>
      <c r="C81">
        <f t="shared" si="3"/>
        <v>1976</v>
      </c>
      <c r="D81">
        <f>INDEX('raw -- CPI'!$B$13:$M$123,MATCH('Historical price detail'!$A81,'raw -- CPI'!$A$13:$A$123,0),MATCH('Historical price detail'!$B81,'raw -- CPI'!$B$11:$M$11,0))</f>
        <v>57.4</v>
      </c>
    </row>
    <row r="82" spans="1:4">
      <c r="A82">
        <f t="shared" si="4"/>
        <v>1976</v>
      </c>
      <c r="B82">
        <f t="shared" si="5"/>
        <v>9</v>
      </c>
      <c r="C82">
        <f t="shared" si="3"/>
        <v>1977</v>
      </c>
      <c r="D82">
        <f>INDEX('raw -- CPI'!$B$13:$M$123,MATCH('Historical price detail'!$A82,'raw -- CPI'!$A$13:$A$123,0),MATCH('Historical price detail'!$B82,'raw -- CPI'!$B$11:$M$11,0))</f>
        <v>57.6</v>
      </c>
    </row>
    <row r="83" spans="1:4">
      <c r="A83">
        <f t="shared" si="4"/>
        <v>1976</v>
      </c>
      <c r="B83">
        <f t="shared" si="5"/>
        <v>10</v>
      </c>
      <c r="C83">
        <f t="shared" si="3"/>
        <v>1977</v>
      </c>
      <c r="D83">
        <f>INDEX('raw -- CPI'!$B$13:$M$123,MATCH('Historical price detail'!$A83,'raw -- CPI'!$A$13:$A$123,0),MATCH('Historical price detail'!$B83,'raw -- CPI'!$B$11:$M$11,0))</f>
        <v>57.9</v>
      </c>
    </row>
    <row r="84" spans="1:4">
      <c r="A84">
        <f t="shared" si="4"/>
        <v>1976</v>
      </c>
      <c r="B84">
        <f t="shared" si="5"/>
        <v>11</v>
      </c>
      <c r="C84">
        <f t="shared" si="3"/>
        <v>1977</v>
      </c>
      <c r="D84">
        <f>INDEX('raw -- CPI'!$B$13:$M$123,MATCH('Historical price detail'!$A84,'raw -- CPI'!$A$13:$A$123,0),MATCH('Historical price detail'!$B84,'raw -- CPI'!$B$11:$M$11,0))</f>
        <v>58</v>
      </c>
    </row>
    <row r="85" spans="1:4">
      <c r="A85">
        <f t="shared" si="4"/>
        <v>1976</v>
      </c>
      <c r="B85">
        <f t="shared" si="5"/>
        <v>12</v>
      </c>
      <c r="C85">
        <f t="shared" si="3"/>
        <v>1977</v>
      </c>
      <c r="D85">
        <f>INDEX('raw -- CPI'!$B$13:$M$123,MATCH('Historical price detail'!$A85,'raw -- CPI'!$A$13:$A$123,0),MATCH('Historical price detail'!$B85,'raw -- CPI'!$B$11:$M$11,0))</f>
        <v>58.2</v>
      </c>
    </row>
    <row r="86" spans="1:4">
      <c r="A86">
        <f t="shared" si="4"/>
        <v>1977</v>
      </c>
      <c r="B86">
        <f t="shared" si="5"/>
        <v>1</v>
      </c>
      <c r="C86">
        <f t="shared" si="3"/>
        <v>1977</v>
      </c>
      <c r="D86">
        <f>INDEX('raw -- CPI'!$B$13:$M$123,MATCH('Historical price detail'!$A86,'raw -- CPI'!$A$13:$A$123,0),MATCH('Historical price detail'!$B86,'raw -- CPI'!$B$11:$M$11,0))</f>
        <v>58.5</v>
      </c>
    </row>
    <row r="87" spans="1:4">
      <c r="A87">
        <f t="shared" si="4"/>
        <v>1977</v>
      </c>
      <c r="B87">
        <f t="shared" si="5"/>
        <v>2</v>
      </c>
      <c r="C87">
        <f t="shared" ref="C87:C150" si="6">C75+1</f>
        <v>1977</v>
      </c>
      <c r="D87">
        <f>INDEX('raw -- CPI'!$B$13:$M$123,MATCH('Historical price detail'!$A87,'raw -- CPI'!$A$13:$A$123,0),MATCH('Historical price detail'!$B87,'raw -- CPI'!$B$11:$M$11,0))</f>
        <v>59.1</v>
      </c>
    </row>
    <row r="88" spans="1:4">
      <c r="A88">
        <f t="shared" si="4"/>
        <v>1977</v>
      </c>
      <c r="B88">
        <f t="shared" si="5"/>
        <v>3</v>
      </c>
      <c r="C88">
        <f t="shared" si="6"/>
        <v>1977</v>
      </c>
      <c r="D88">
        <f>INDEX('raw -- CPI'!$B$13:$M$123,MATCH('Historical price detail'!$A88,'raw -- CPI'!$A$13:$A$123,0),MATCH('Historical price detail'!$B88,'raw -- CPI'!$B$11:$M$11,0))</f>
        <v>59.5</v>
      </c>
    </row>
    <row r="89" spans="1:4">
      <c r="A89">
        <f t="shared" ref="A89:A152" si="7">A101-1</f>
        <v>1977</v>
      </c>
      <c r="B89">
        <f t="shared" ref="B89:B152" si="8">B101</f>
        <v>4</v>
      </c>
      <c r="C89">
        <f t="shared" si="6"/>
        <v>1977</v>
      </c>
      <c r="D89">
        <f>INDEX('raw -- CPI'!$B$13:$M$123,MATCH('Historical price detail'!$A89,'raw -- CPI'!$A$13:$A$123,0),MATCH('Historical price detail'!$B89,'raw -- CPI'!$B$11:$M$11,0))</f>
        <v>60</v>
      </c>
    </row>
    <row r="90" spans="1:4">
      <c r="A90">
        <f t="shared" si="7"/>
        <v>1977</v>
      </c>
      <c r="B90">
        <f t="shared" si="8"/>
        <v>5</v>
      </c>
      <c r="C90">
        <f t="shared" si="6"/>
        <v>1977</v>
      </c>
      <c r="D90">
        <f>INDEX('raw -- CPI'!$B$13:$M$123,MATCH('Historical price detail'!$A90,'raw -- CPI'!$A$13:$A$123,0),MATCH('Historical price detail'!$B90,'raw -- CPI'!$B$11:$M$11,0))</f>
        <v>60.3</v>
      </c>
    </row>
    <row r="91" spans="1:4">
      <c r="A91">
        <f t="shared" si="7"/>
        <v>1977</v>
      </c>
      <c r="B91">
        <f t="shared" si="8"/>
        <v>6</v>
      </c>
      <c r="C91">
        <f t="shared" si="6"/>
        <v>1977</v>
      </c>
      <c r="D91">
        <f>INDEX('raw -- CPI'!$B$13:$M$123,MATCH('Historical price detail'!$A91,'raw -- CPI'!$A$13:$A$123,0),MATCH('Historical price detail'!$B91,'raw -- CPI'!$B$11:$M$11,0))</f>
        <v>60.7</v>
      </c>
    </row>
    <row r="92" spans="1:4">
      <c r="A92">
        <f t="shared" si="7"/>
        <v>1977</v>
      </c>
      <c r="B92">
        <f t="shared" si="8"/>
        <v>7</v>
      </c>
      <c r="C92">
        <f t="shared" si="6"/>
        <v>1977</v>
      </c>
      <c r="D92">
        <f>INDEX('raw -- CPI'!$B$13:$M$123,MATCH('Historical price detail'!$A92,'raw -- CPI'!$A$13:$A$123,0),MATCH('Historical price detail'!$B92,'raw -- CPI'!$B$11:$M$11,0))</f>
        <v>61</v>
      </c>
    </row>
    <row r="93" spans="1:4">
      <c r="A93">
        <f t="shared" si="7"/>
        <v>1977</v>
      </c>
      <c r="B93">
        <f t="shared" si="8"/>
        <v>8</v>
      </c>
      <c r="C93">
        <f t="shared" si="6"/>
        <v>1977</v>
      </c>
      <c r="D93">
        <f>INDEX('raw -- CPI'!$B$13:$M$123,MATCH('Historical price detail'!$A93,'raw -- CPI'!$A$13:$A$123,0),MATCH('Historical price detail'!$B93,'raw -- CPI'!$B$11:$M$11,0))</f>
        <v>61.2</v>
      </c>
    </row>
    <row r="94" spans="1:4">
      <c r="A94">
        <f t="shared" si="7"/>
        <v>1977</v>
      </c>
      <c r="B94">
        <f t="shared" si="8"/>
        <v>9</v>
      </c>
      <c r="C94">
        <f t="shared" si="6"/>
        <v>1978</v>
      </c>
      <c r="D94">
        <f>INDEX('raw -- CPI'!$B$13:$M$123,MATCH('Historical price detail'!$A94,'raw -- CPI'!$A$13:$A$123,0),MATCH('Historical price detail'!$B94,'raw -- CPI'!$B$11:$M$11,0))</f>
        <v>61.4</v>
      </c>
    </row>
    <row r="95" spans="1:4">
      <c r="A95">
        <f t="shared" si="7"/>
        <v>1977</v>
      </c>
      <c r="B95">
        <f t="shared" si="8"/>
        <v>10</v>
      </c>
      <c r="C95">
        <f t="shared" si="6"/>
        <v>1978</v>
      </c>
      <c r="D95">
        <f>INDEX('raw -- CPI'!$B$13:$M$123,MATCH('Historical price detail'!$A95,'raw -- CPI'!$A$13:$A$123,0),MATCH('Historical price detail'!$B95,'raw -- CPI'!$B$11:$M$11,0))</f>
        <v>61.6</v>
      </c>
    </row>
    <row r="96" spans="1:4">
      <c r="A96">
        <f t="shared" si="7"/>
        <v>1977</v>
      </c>
      <c r="B96">
        <f t="shared" si="8"/>
        <v>11</v>
      </c>
      <c r="C96">
        <f t="shared" si="6"/>
        <v>1978</v>
      </c>
      <c r="D96">
        <f>INDEX('raw -- CPI'!$B$13:$M$123,MATCH('Historical price detail'!$A96,'raw -- CPI'!$A$13:$A$123,0),MATCH('Historical price detail'!$B96,'raw -- CPI'!$B$11:$M$11,0))</f>
        <v>61.9</v>
      </c>
    </row>
    <row r="97" spans="1:4">
      <c r="A97">
        <f t="shared" si="7"/>
        <v>1977</v>
      </c>
      <c r="B97">
        <f t="shared" si="8"/>
        <v>12</v>
      </c>
      <c r="C97">
        <f t="shared" si="6"/>
        <v>1978</v>
      </c>
      <c r="D97">
        <f>INDEX('raw -- CPI'!$B$13:$M$123,MATCH('Historical price detail'!$A97,'raw -- CPI'!$A$13:$A$123,0),MATCH('Historical price detail'!$B97,'raw -- CPI'!$B$11:$M$11,0))</f>
        <v>62.1</v>
      </c>
    </row>
    <row r="98" spans="1:4">
      <c r="A98">
        <f t="shared" si="7"/>
        <v>1978</v>
      </c>
      <c r="B98">
        <f t="shared" si="8"/>
        <v>1</v>
      </c>
      <c r="C98">
        <f t="shared" si="6"/>
        <v>1978</v>
      </c>
      <c r="D98">
        <f>INDEX('raw -- CPI'!$B$13:$M$123,MATCH('Historical price detail'!$A98,'raw -- CPI'!$A$13:$A$123,0),MATCH('Historical price detail'!$B98,'raw -- CPI'!$B$11:$M$11,0))</f>
        <v>62.5</v>
      </c>
    </row>
    <row r="99" spans="1:4">
      <c r="A99">
        <f t="shared" si="7"/>
        <v>1978</v>
      </c>
      <c r="B99">
        <f t="shared" si="8"/>
        <v>2</v>
      </c>
      <c r="C99">
        <f t="shared" si="6"/>
        <v>1978</v>
      </c>
      <c r="D99">
        <f>INDEX('raw -- CPI'!$B$13:$M$123,MATCH('Historical price detail'!$A99,'raw -- CPI'!$A$13:$A$123,0),MATCH('Historical price detail'!$B99,'raw -- CPI'!$B$11:$M$11,0))</f>
        <v>62.9</v>
      </c>
    </row>
    <row r="100" spans="1:4">
      <c r="A100">
        <f t="shared" si="7"/>
        <v>1978</v>
      </c>
      <c r="B100">
        <f t="shared" si="8"/>
        <v>3</v>
      </c>
      <c r="C100">
        <f t="shared" si="6"/>
        <v>1978</v>
      </c>
      <c r="D100">
        <f>INDEX('raw -- CPI'!$B$13:$M$123,MATCH('Historical price detail'!$A100,'raw -- CPI'!$A$13:$A$123,0),MATCH('Historical price detail'!$B100,'raw -- CPI'!$B$11:$M$11,0))</f>
        <v>63.4</v>
      </c>
    </row>
    <row r="101" spans="1:4">
      <c r="A101">
        <f t="shared" si="7"/>
        <v>1978</v>
      </c>
      <c r="B101">
        <f t="shared" si="8"/>
        <v>4</v>
      </c>
      <c r="C101">
        <f t="shared" si="6"/>
        <v>1978</v>
      </c>
      <c r="D101">
        <f>INDEX('raw -- CPI'!$B$13:$M$123,MATCH('Historical price detail'!$A101,'raw -- CPI'!$A$13:$A$123,0),MATCH('Historical price detail'!$B101,'raw -- CPI'!$B$11:$M$11,0))</f>
        <v>63.9</v>
      </c>
    </row>
    <row r="102" spans="1:4">
      <c r="A102">
        <f t="shared" si="7"/>
        <v>1978</v>
      </c>
      <c r="B102">
        <f t="shared" si="8"/>
        <v>5</v>
      </c>
      <c r="C102">
        <f t="shared" si="6"/>
        <v>1978</v>
      </c>
      <c r="D102">
        <f>INDEX('raw -- CPI'!$B$13:$M$123,MATCH('Historical price detail'!$A102,'raw -- CPI'!$A$13:$A$123,0),MATCH('Historical price detail'!$B102,'raw -- CPI'!$B$11:$M$11,0))</f>
        <v>64.5</v>
      </c>
    </row>
    <row r="103" spans="1:4">
      <c r="A103">
        <f t="shared" si="7"/>
        <v>1978</v>
      </c>
      <c r="B103">
        <f t="shared" si="8"/>
        <v>6</v>
      </c>
      <c r="C103">
        <f t="shared" si="6"/>
        <v>1978</v>
      </c>
      <c r="D103">
        <f>INDEX('raw -- CPI'!$B$13:$M$123,MATCH('Historical price detail'!$A103,'raw -- CPI'!$A$13:$A$123,0),MATCH('Historical price detail'!$B103,'raw -- CPI'!$B$11:$M$11,0))</f>
        <v>65.2</v>
      </c>
    </row>
    <row r="104" spans="1:4">
      <c r="A104">
        <f t="shared" si="7"/>
        <v>1978</v>
      </c>
      <c r="B104">
        <f t="shared" si="8"/>
        <v>7</v>
      </c>
      <c r="C104">
        <f t="shared" si="6"/>
        <v>1978</v>
      </c>
      <c r="D104">
        <f>INDEX('raw -- CPI'!$B$13:$M$123,MATCH('Historical price detail'!$A104,'raw -- CPI'!$A$13:$A$123,0),MATCH('Historical price detail'!$B104,'raw -- CPI'!$B$11:$M$11,0))</f>
        <v>65.7</v>
      </c>
    </row>
    <row r="105" spans="1:4">
      <c r="A105">
        <f t="shared" si="7"/>
        <v>1978</v>
      </c>
      <c r="B105">
        <f t="shared" si="8"/>
        <v>8</v>
      </c>
      <c r="C105">
        <f t="shared" si="6"/>
        <v>1978</v>
      </c>
      <c r="D105">
        <f>INDEX('raw -- CPI'!$B$13:$M$123,MATCH('Historical price detail'!$A105,'raw -- CPI'!$A$13:$A$123,0),MATCH('Historical price detail'!$B105,'raw -- CPI'!$B$11:$M$11,0))</f>
        <v>66</v>
      </c>
    </row>
    <row r="106" spans="1:4">
      <c r="A106">
        <f t="shared" si="7"/>
        <v>1978</v>
      </c>
      <c r="B106">
        <f t="shared" si="8"/>
        <v>9</v>
      </c>
      <c r="C106">
        <f t="shared" si="6"/>
        <v>1979</v>
      </c>
      <c r="D106">
        <f>INDEX('raw -- CPI'!$B$13:$M$123,MATCH('Historical price detail'!$A106,'raw -- CPI'!$A$13:$A$123,0),MATCH('Historical price detail'!$B106,'raw -- CPI'!$B$11:$M$11,0))</f>
        <v>66.5</v>
      </c>
    </row>
    <row r="107" spans="1:4">
      <c r="A107">
        <f t="shared" si="7"/>
        <v>1978</v>
      </c>
      <c r="B107">
        <f t="shared" si="8"/>
        <v>10</v>
      </c>
      <c r="C107">
        <f t="shared" si="6"/>
        <v>1979</v>
      </c>
      <c r="D107">
        <f>INDEX('raw -- CPI'!$B$13:$M$123,MATCH('Historical price detail'!$A107,'raw -- CPI'!$A$13:$A$123,0),MATCH('Historical price detail'!$B107,'raw -- CPI'!$B$11:$M$11,0))</f>
        <v>67.099999999999994</v>
      </c>
    </row>
    <row r="108" spans="1:4">
      <c r="A108">
        <f t="shared" si="7"/>
        <v>1978</v>
      </c>
      <c r="B108">
        <f t="shared" si="8"/>
        <v>11</v>
      </c>
      <c r="C108">
        <f t="shared" si="6"/>
        <v>1979</v>
      </c>
      <c r="D108">
        <f>INDEX('raw -- CPI'!$B$13:$M$123,MATCH('Historical price detail'!$A108,'raw -- CPI'!$A$13:$A$123,0),MATCH('Historical price detail'!$B108,'raw -- CPI'!$B$11:$M$11,0))</f>
        <v>67.400000000000006</v>
      </c>
    </row>
    <row r="109" spans="1:4">
      <c r="A109">
        <f t="shared" si="7"/>
        <v>1978</v>
      </c>
      <c r="B109">
        <f t="shared" si="8"/>
        <v>12</v>
      </c>
      <c r="C109">
        <f t="shared" si="6"/>
        <v>1979</v>
      </c>
      <c r="D109">
        <f>INDEX('raw -- CPI'!$B$13:$M$123,MATCH('Historical price detail'!$A109,'raw -- CPI'!$A$13:$A$123,0),MATCH('Historical price detail'!$B109,'raw -- CPI'!$B$11:$M$11,0))</f>
        <v>67.7</v>
      </c>
    </row>
    <row r="110" spans="1:4">
      <c r="A110">
        <f t="shared" si="7"/>
        <v>1979</v>
      </c>
      <c r="B110">
        <f t="shared" si="8"/>
        <v>1</v>
      </c>
      <c r="C110">
        <f t="shared" si="6"/>
        <v>1979</v>
      </c>
      <c r="D110">
        <f>INDEX('raw -- CPI'!$B$13:$M$123,MATCH('Historical price detail'!$A110,'raw -- CPI'!$A$13:$A$123,0),MATCH('Historical price detail'!$B110,'raw -- CPI'!$B$11:$M$11,0))</f>
        <v>68.3</v>
      </c>
    </row>
    <row r="111" spans="1:4">
      <c r="A111">
        <f t="shared" si="7"/>
        <v>1979</v>
      </c>
      <c r="B111">
        <f t="shared" si="8"/>
        <v>2</v>
      </c>
      <c r="C111">
        <f t="shared" si="6"/>
        <v>1979</v>
      </c>
      <c r="D111">
        <f>INDEX('raw -- CPI'!$B$13:$M$123,MATCH('Historical price detail'!$A111,'raw -- CPI'!$A$13:$A$123,0),MATCH('Historical price detail'!$B111,'raw -- CPI'!$B$11:$M$11,0))</f>
        <v>69.099999999999994</v>
      </c>
    </row>
    <row r="112" spans="1:4">
      <c r="A112">
        <f t="shared" si="7"/>
        <v>1979</v>
      </c>
      <c r="B112">
        <f t="shared" si="8"/>
        <v>3</v>
      </c>
      <c r="C112">
        <f t="shared" si="6"/>
        <v>1979</v>
      </c>
      <c r="D112">
        <f>INDEX('raw -- CPI'!$B$13:$M$123,MATCH('Historical price detail'!$A112,'raw -- CPI'!$A$13:$A$123,0),MATCH('Historical price detail'!$B112,'raw -- CPI'!$B$11:$M$11,0))</f>
        <v>69.8</v>
      </c>
    </row>
    <row r="113" spans="1:4">
      <c r="A113">
        <f t="shared" si="7"/>
        <v>1979</v>
      </c>
      <c r="B113">
        <f t="shared" si="8"/>
        <v>4</v>
      </c>
      <c r="C113">
        <f t="shared" si="6"/>
        <v>1979</v>
      </c>
      <c r="D113">
        <f>INDEX('raw -- CPI'!$B$13:$M$123,MATCH('Historical price detail'!$A113,'raw -- CPI'!$A$13:$A$123,0),MATCH('Historical price detail'!$B113,'raw -- CPI'!$B$11:$M$11,0))</f>
        <v>70.599999999999994</v>
      </c>
    </row>
    <row r="114" spans="1:4">
      <c r="A114">
        <f t="shared" si="7"/>
        <v>1979</v>
      </c>
      <c r="B114">
        <f t="shared" si="8"/>
        <v>5</v>
      </c>
      <c r="C114">
        <f t="shared" si="6"/>
        <v>1979</v>
      </c>
      <c r="D114">
        <f>INDEX('raw -- CPI'!$B$13:$M$123,MATCH('Historical price detail'!$A114,'raw -- CPI'!$A$13:$A$123,0),MATCH('Historical price detail'!$B114,'raw -- CPI'!$B$11:$M$11,0))</f>
        <v>71.5</v>
      </c>
    </row>
    <row r="115" spans="1:4">
      <c r="A115">
        <f t="shared" si="7"/>
        <v>1979</v>
      </c>
      <c r="B115">
        <f t="shared" si="8"/>
        <v>6</v>
      </c>
      <c r="C115">
        <f t="shared" si="6"/>
        <v>1979</v>
      </c>
      <c r="D115">
        <f>INDEX('raw -- CPI'!$B$13:$M$123,MATCH('Historical price detail'!$A115,'raw -- CPI'!$A$13:$A$123,0),MATCH('Historical price detail'!$B115,'raw -- CPI'!$B$11:$M$11,0))</f>
        <v>72.3</v>
      </c>
    </row>
    <row r="116" spans="1:4">
      <c r="A116">
        <f t="shared" si="7"/>
        <v>1979</v>
      </c>
      <c r="B116">
        <f t="shared" si="8"/>
        <v>7</v>
      </c>
      <c r="C116">
        <f t="shared" si="6"/>
        <v>1979</v>
      </c>
      <c r="D116">
        <f>INDEX('raw -- CPI'!$B$13:$M$123,MATCH('Historical price detail'!$A116,'raw -- CPI'!$A$13:$A$123,0),MATCH('Historical price detail'!$B116,'raw -- CPI'!$B$11:$M$11,0))</f>
        <v>73.099999999999994</v>
      </c>
    </row>
    <row r="117" spans="1:4">
      <c r="A117">
        <f t="shared" si="7"/>
        <v>1979</v>
      </c>
      <c r="B117">
        <f t="shared" si="8"/>
        <v>8</v>
      </c>
      <c r="C117">
        <f t="shared" si="6"/>
        <v>1979</v>
      </c>
      <c r="D117">
        <f>INDEX('raw -- CPI'!$B$13:$M$123,MATCH('Historical price detail'!$A117,'raw -- CPI'!$A$13:$A$123,0),MATCH('Historical price detail'!$B117,'raw -- CPI'!$B$11:$M$11,0))</f>
        <v>73.8</v>
      </c>
    </row>
    <row r="118" spans="1:4">
      <c r="A118">
        <f t="shared" si="7"/>
        <v>1979</v>
      </c>
      <c r="B118">
        <f t="shared" si="8"/>
        <v>9</v>
      </c>
      <c r="C118">
        <f t="shared" si="6"/>
        <v>1980</v>
      </c>
      <c r="D118">
        <f>INDEX('raw -- CPI'!$B$13:$M$123,MATCH('Historical price detail'!$A118,'raw -- CPI'!$A$13:$A$123,0),MATCH('Historical price detail'!$B118,'raw -- CPI'!$B$11:$M$11,0))</f>
        <v>74.599999999999994</v>
      </c>
    </row>
    <row r="119" spans="1:4">
      <c r="A119">
        <f t="shared" si="7"/>
        <v>1979</v>
      </c>
      <c r="B119">
        <f t="shared" si="8"/>
        <v>10</v>
      </c>
      <c r="C119">
        <f t="shared" si="6"/>
        <v>1980</v>
      </c>
      <c r="D119">
        <f>INDEX('raw -- CPI'!$B$13:$M$123,MATCH('Historical price detail'!$A119,'raw -- CPI'!$A$13:$A$123,0),MATCH('Historical price detail'!$B119,'raw -- CPI'!$B$11:$M$11,0))</f>
        <v>75.2</v>
      </c>
    </row>
    <row r="120" spans="1:4">
      <c r="A120">
        <f t="shared" si="7"/>
        <v>1979</v>
      </c>
      <c r="B120">
        <f t="shared" si="8"/>
        <v>11</v>
      </c>
      <c r="C120">
        <f t="shared" si="6"/>
        <v>1980</v>
      </c>
      <c r="D120">
        <f>INDEX('raw -- CPI'!$B$13:$M$123,MATCH('Historical price detail'!$A120,'raw -- CPI'!$A$13:$A$123,0),MATCH('Historical price detail'!$B120,'raw -- CPI'!$B$11:$M$11,0))</f>
        <v>75.900000000000006</v>
      </c>
    </row>
    <row r="121" spans="1:4">
      <c r="A121">
        <f t="shared" si="7"/>
        <v>1979</v>
      </c>
      <c r="B121">
        <f t="shared" si="8"/>
        <v>12</v>
      </c>
      <c r="C121">
        <f t="shared" si="6"/>
        <v>1980</v>
      </c>
      <c r="D121">
        <f>INDEX('raw -- CPI'!$B$13:$M$123,MATCH('Historical price detail'!$A121,'raw -- CPI'!$A$13:$A$123,0),MATCH('Historical price detail'!$B121,'raw -- CPI'!$B$11:$M$11,0))</f>
        <v>76.7</v>
      </c>
    </row>
    <row r="122" spans="1:4">
      <c r="A122">
        <f t="shared" si="7"/>
        <v>1980</v>
      </c>
      <c r="B122">
        <f t="shared" si="8"/>
        <v>1</v>
      </c>
      <c r="C122">
        <f t="shared" si="6"/>
        <v>1980</v>
      </c>
      <c r="D122">
        <f>INDEX('raw -- CPI'!$B$13:$M$123,MATCH('Historical price detail'!$A122,'raw -- CPI'!$A$13:$A$123,0),MATCH('Historical price detail'!$B122,'raw -- CPI'!$B$11:$M$11,0))</f>
        <v>77.8</v>
      </c>
    </row>
    <row r="123" spans="1:4">
      <c r="A123">
        <f t="shared" si="7"/>
        <v>1980</v>
      </c>
      <c r="B123">
        <f t="shared" si="8"/>
        <v>2</v>
      </c>
      <c r="C123">
        <f t="shared" si="6"/>
        <v>1980</v>
      </c>
      <c r="D123">
        <f>INDEX('raw -- CPI'!$B$13:$M$123,MATCH('Historical price detail'!$A123,'raw -- CPI'!$A$13:$A$123,0),MATCH('Historical price detail'!$B123,'raw -- CPI'!$B$11:$M$11,0))</f>
        <v>78.900000000000006</v>
      </c>
    </row>
    <row r="124" spans="1:4">
      <c r="A124">
        <f t="shared" si="7"/>
        <v>1980</v>
      </c>
      <c r="B124">
        <f t="shared" si="8"/>
        <v>3</v>
      </c>
      <c r="C124">
        <f t="shared" si="6"/>
        <v>1980</v>
      </c>
      <c r="D124">
        <f>INDEX('raw -- CPI'!$B$13:$M$123,MATCH('Historical price detail'!$A124,'raw -- CPI'!$A$13:$A$123,0),MATCH('Historical price detail'!$B124,'raw -- CPI'!$B$11:$M$11,0))</f>
        <v>80.099999999999994</v>
      </c>
    </row>
    <row r="125" spans="1:4">
      <c r="A125">
        <f t="shared" si="7"/>
        <v>1980</v>
      </c>
      <c r="B125">
        <f t="shared" si="8"/>
        <v>4</v>
      </c>
      <c r="C125">
        <f t="shared" si="6"/>
        <v>1980</v>
      </c>
      <c r="D125">
        <f>INDEX('raw -- CPI'!$B$13:$M$123,MATCH('Historical price detail'!$A125,'raw -- CPI'!$A$13:$A$123,0),MATCH('Historical price detail'!$B125,'raw -- CPI'!$B$11:$M$11,0))</f>
        <v>81</v>
      </c>
    </row>
    <row r="126" spans="1:4">
      <c r="A126">
        <f t="shared" si="7"/>
        <v>1980</v>
      </c>
      <c r="B126">
        <f t="shared" si="8"/>
        <v>5</v>
      </c>
      <c r="C126">
        <f t="shared" si="6"/>
        <v>1980</v>
      </c>
      <c r="D126">
        <f>INDEX('raw -- CPI'!$B$13:$M$123,MATCH('Historical price detail'!$A126,'raw -- CPI'!$A$13:$A$123,0),MATCH('Historical price detail'!$B126,'raw -- CPI'!$B$11:$M$11,0))</f>
        <v>81.8</v>
      </c>
    </row>
    <row r="127" spans="1:4">
      <c r="A127">
        <f t="shared" si="7"/>
        <v>1980</v>
      </c>
      <c r="B127">
        <f t="shared" si="8"/>
        <v>6</v>
      </c>
      <c r="C127">
        <f t="shared" si="6"/>
        <v>1980</v>
      </c>
      <c r="D127">
        <f>INDEX('raw -- CPI'!$B$13:$M$123,MATCH('Historical price detail'!$A127,'raw -- CPI'!$A$13:$A$123,0),MATCH('Historical price detail'!$B127,'raw -- CPI'!$B$11:$M$11,0))</f>
        <v>82.7</v>
      </c>
    </row>
    <row r="128" spans="1:4">
      <c r="A128">
        <f t="shared" si="7"/>
        <v>1980</v>
      </c>
      <c r="B128">
        <f t="shared" si="8"/>
        <v>7</v>
      </c>
      <c r="C128">
        <f t="shared" si="6"/>
        <v>1980</v>
      </c>
      <c r="D128">
        <f>INDEX('raw -- CPI'!$B$13:$M$123,MATCH('Historical price detail'!$A128,'raw -- CPI'!$A$13:$A$123,0),MATCH('Historical price detail'!$B128,'raw -- CPI'!$B$11:$M$11,0))</f>
        <v>82.7</v>
      </c>
    </row>
    <row r="129" spans="1:4">
      <c r="A129">
        <f t="shared" si="7"/>
        <v>1980</v>
      </c>
      <c r="B129">
        <f t="shared" si="8"/>
        <v>8</v>
      </c>
      <c r="C129">
        <f t="shared" si="6"/>
        <v>1980</v>
      </c>
      <c r="D129">
        <f>INDEX('raw -- CPI'!$B$13:$M$123,MATCH('Historical price detail'!$A129,'raw -- CPI'!$A$13:$A$123,0),MATCH('Historical price detail'!$B129,'raw -- CPI'!$B$11:$M$11,0))</f>
        <v>83.3</v>
      </c>
    </row>
    <row r="130" spans="1:4">
      <c r="A130">
        <f t="shared" si="7"/>
        <v>1980</v>
      </c>
      <c r="B130">
        <f t="shared" si="8"/>
        <v>9</v>
      </c>
      <c r="C130">
        <f t="shared" si="6"/>
        <v>1981</v>
      </c>
      <c r="D130">
        <f>INDEX('raw -- CPI'!$B$13:$M$123,MATCH('Historical price detail'!$A130,'raw -- CPI'!$A$13:$A$123,0),MATCH('Historical price detail'!$B130,'raw -- CPI'!$B$11:$M$11,0))</f>
        <v>84</v>
      </c>
    </row>
    <row r="131" spans="1:4">
      <c r="A131">
        <f t="shared" si="7"/>
        <v>1980</v>
      </c>
      <c r="B131">
        <f t="shared" si="8"/>
        <v>10</v>
      </c>
      <c r="C131">
        <f t="shared" si="6"/>
        <v>1981</v>
      </c>
      <c r="D131">
        <f>INDEX('raw -- CPI'!$B$13:$M$123,MATCH('Historical price detail'!$A131,'raw -- CPI'!$A$13:$A$123,0),MATCH('Historical price detail'!$B131,'raw -- CPI'!$B$11:$M$11,0))</f>
        <v>84.8</v>
      </c>
    </row>
    <row r="132" spans="1:4">
      <c r="A132">
        <f t="shared" si="7"/>
        <v>1980</v>
      </c>
      <c r="B132">
        <f t="shared" si="8"/>
        <v>11</v>
      </c>
      <c r="C132">
        <f t="shared" si="6"/>
        <v>1981</v>
      </c>
      <c r="D132">
        <f>INDEX('raw -- CPI'!$B$13:$M$123,MATCH('Historical price detail'!$A132,'raw -- CPI'!$A$13:$A$123,0),MATCH('Historical price detail'!$B132,'raw -- CPI'!$B$11:$M$11,0))</f>
        <v>85.5</v>
      </c>
    </row>
    <row r="133" spans="1:4">
      <c r="A133">
        <f t="shared" si="7"/>
        <v>1980</v>
      </c>
      <c r="B133">
        <f t="shared" si="8"/>
        <v>12</v>
      </c>
      <c r="C133">
        <f t="shared" si="6"/>
        <v>1981</v>
      </c>
      <c r="D133">
        <f>INDEX('raw -- CPI'!$B$13:$M$123,MATCH('Historical price detail'!$A133,'raw -- CPI'!$A$13:$A$123,0),MATCH('Historical price detail'!$B133,'raw -- CPI'!$B$11:$M$11,0))</f>
        <v>86.3</v>
      </c>
    </row>
    <row r="134" spans="1:4">
      <c r="A134">
        <f t="shared" si="7"/>
        <v>1981</v>
      </c>
      <c r="B134">
        <f t="shared" si="8"/>
        <v>1</v>
      </c>
      <c r="C134">
        <f t="shared" si="6"/>
        <v>1981</v>
      </c>
      <c r="D134">
        <f>INDEX('raw -- CPI'!$B$13:$M$123,MATCH('Historical price detail'!$A134,'raw -- CPI'!$A$13:$A$123,0),MATCH('Historical price detail'!$B134,'raw -- CPI'!$B$11:$M$11,0))</f>
        <v>87</v>
      </c>
    </row>
    <row r="135" spans="1:4">
      <c r="A135">
        <f t="shared" si="7"/>
        <v>1981</v>
      </c>
      <c r="B135">
        <f t="shared" si="8"/>
        <v>2</v>
      </c>
      <c r="C135">
        <f t="shared" si="6"/>
        <v>1981</v>
      </c>
      <c r="D135">
        <f>INDEX('raw -- CPI'!$B$13:$M$123,MATCH('Historical price detail'!$A135,'raw -- CPI'!$A$13:$A$123,0),MATCH('Historical price detail'!$B135,'raw -- CPI'!$B$11:$M$11,0))</f>
        <v>87.9</v>
      </c>
    </row>
    <row r="136" spans="1:4">
      <c r="A136">
        <f t="shared" si="7"/>
        <v>1981</v>
      </c>
      <c r="B136">
        <f t="shared" si="8"/>
        <v>3</v>
      </c>
      <c r="C136">
        <f t="shared" si="6"/>
        <v>1981</v>
      </c>
      <c r="D136">
        <f>INDEX('raw -- CPI'!$B$13:$M$123,MATCH('Historical price detail'!$A136,'raw -- CPI'!$A$13:$A$123,0),MATCH('Historical price detail'!$B136,'raw -- CPI'!$B$11:$M$11,0))</f>
        <v>88.5</v>
      </c>
    </row>
    <row r="137" spans="1:4">
      <c r="A137">
        <f t="shared" si="7"/>
        <v>1981</v>
      </c>
      <c r="B137">
        <f t="shared" si="8"/>
        <v>4</v>
      </c>
      <c r="C137">
        <f t="shared" si="6"/>
        <v>1981</v>
      </c>
      <c r="D137">
        <f>INDEX('raw -- CPI'!$B$13:$M$123,MATCH('Historical price detail'!$A137,'raw -- CPI'!$A$13:$A$123,0),MATCH('Historical price detail'!$B137,'raw -- CPI'!$B$11:$M$11,0))</f>
        <v>89.1</v>
      </c>
    </row>
    <row r="138" spans="1:4">
      <c r="A138">
        <f t="shared" si="7"/>
        <v>1981</v>
      </c>
      <c r="B138">
        <f t="shared" si="8"/>
        <v>5</v>
      </c>
      <c r="C138">
        <f t="shared" si="6"/>
        <v>1981</v>
      </c>
      <c r="D138">
        <f>INDEX('raw -- CPI'!$B$13:$M$123,MATCH('Historical price detail'!$A138,'raw -- CPI'!$A$13:$A$123,0),MATCH('Historical price detail'!$B138,'raw -- CPI'!$B$11:$M$11,0))</f>
        <v>89.8</v>
      </c>
    </row>
    <row r="139" spans="1:4">
      <c r="A139">
        <f t="shared" si="7"/>
        <v>1981</v>
      </c>
      <c r="B139">
        <f t="shared" si="8"/>
        <v>6</v>
      </c>
      <c r="C139">
        <f t="shared" si="6"/>
        <v>1981</v>
      </c>
      <c r="D139">
        <f>INDEX('raw -- CPI'!$B$13:$M$123,MATCH('Historical price detail'!$A139,'raw -- CPI'!$A$13:$A$123,0),MATCH('Historical price detail'!$B139,'raw -- CPI'!$B$11:$M$11,0))</f>
        <v>90.6</v>
      </c>
    </row>
    <row r="140" spans="1:4">
      <c r="A140">
        <f t="shared" si="7"/>
        <v>1981</v>
      </c>
      <c r="B140">
        <f t="shared" si="8"/>
        <v>7</v>
      </c>
      <c r="C140">
        <f t="shared" si="6"/>
        <v>1981</v>
      </c>
      <c r="D140">
        <f>INDEX('raw -- CPI'!$B$13:$M$123,MATCH('Historical price detail'!$A140,'raw -- CPI'!$A$13:$A$123,0),MATCH('Historical price detail'!$B140,'raw -- CPI'!$B$11:$M$11,0))</f>
        <v>91.6</v>
      </c>
    </row>
    <row r="141" spans="1:4">
      <c r="A141">
        <f t="shared" si="7"/>
        <v>1981</v>
      </c>
      <c r="B141">
        <f t="shared" si="8"/>
        <v>8</v>
      </c>
      <c r="C141">
        <f t="shared" si="6"/>
        <v>1981</v>
      </c>
      <c r="D141">
        <f>INDEX('raw -- CPI'!$B$13:$M$123,MATCH('Historical price detail'!$A141,'raw -- CPI'!$A$13:$A$123,0),MATCH('Historical price detail'!$B141,'raw -- CPI'!$B$11:$M$11,0))</f>
        <v>92.3</v>
      </c>
    </row>
    <row r="142" spans="1:4">
      <c r="A142">
        <f t="shared" si="7"/>
        <v>1981</v>
      </c>
      <c r="B142">
        <f t="shared" si="8"/>
        <v>9</v>
      </c>
      <c r="C142">
        <f t="shared" si="6"/>
        <v>1982</v>
      </c>
      <c r="D142">
        <f>INDEX('raw -- CPI'!$B$13:$M$123,MATCH('Historical price detail'!$A142,'raw -- CPI'!$A$13:$A$123,0),MATCH('Historical price detail'!$B142,'raw -- CPI'!$B$11:$M$11,0))</f>
        <v>93.2</v>
      </c>
    </row>
    <row r="143" spans="1:4">
      <c r="A143">
        <f t="shared" si="7"/>
        <v>1981</v>
      </c>
      <c r="B143">
        <f t="shared" si="8"/>
        <v>10</v>
      </c>
      <c r="C143">
        <f t="shared" si="6"/>
        <v>1982</v>
      </c>
      <c r="D143">
        <f>INDEX('raw -- CPI'!$B$13:$M$123,MATCH('Historical price detail'!$A143,'raw -- CPI'!$A$13:$A$123,0),MATCH('Historical price detail'!$B143,'raw -- CPI'!$B$11:$M$11,0))</f>
        <v>93.4</v>
      </c>
    </row>
    <row r="144" spans="1:4">
      <c r="A144">
        <f t="shared" si="7"/>
        <v>1981</v>
      </c>
      <c r="B144">
        <f t="shared" si="8"/>
        <v>11</v>
      </c>
      <c r="C144">
        <f t="shared" si="6"/>
        <v>1982</v>
      </c>
      <c r="D144">
        <f>INDEX('raw -- CPI'!$B$13:$M$123,MATCH('Historical price detail'!$A144,'raw -- CPI'!$A$13:$A$123,0),MATCH('Historical price detail'!$B144,'raw -- CPI'!$B$11:$M$11,0))</f>
        <v>93.7</v>
      </c>
    </row>
    <row r="145" spans="1:4">
      <c r="A145">
        <f t="shared" si="7"/>
        <v>1981</v>
      </c>
      <c r="B145">
        <f t="shared" si="8"/>
        <v>12</v>
      </c>
      <c r="C145">
        <f t="shared" si="6"/>
        <v>1982</v>
      </c>
      <c r="D145">
        <f>INDEX('raw -- CPI'!$B$13:$M$123,MATCH('Historical price detail'!$A145,'raw -- CPI'!$A$13:$A$123,0),MATCH('Historical price detail'!$B145,'raw -- CPI'!$B$11:$M$11,0))</f>
        <v>94</v>
      </c>
    </row>
    <row r="146" spans="1:4">
      <c r="A146">
        <f t="shared" si="7"/>
        <v>1982</v>
      </c>
      <c r="B146">
        <f t="shared" si="8"/>
        <v>1</v>
      </c>
      <c r="C146">
        <f t="shared" si="6"/>
        <v>1982</v>
      </c>
      <c r="D146">
        <f>INDEX('raw -- CPI'!$B$13:$M$123,MATCH('Historical price detail'!$A146,'raw -- CPI'!$A$13:$A$123,0),MATCH('Historical price detail'!$B146,'raw -- CPI'!$B$11:$M$11,0))</f>
        <v>94.3</v>
      </c>
    </row>
    <row r="147" spans="1:4">
      <c r="A147">
        <f t="shared" si="7"/>
        <v>1982</v>
      </c>
      <c r="B147">
        <f t="shared" si="8"/>
        <v>2</v>
      </c>
      <c r="C147">
        <f t="shared" si="6"/>
        <v>1982</v>
      </c>
      <c r="D147">
        <f>INDEX('raw -- CPI'!$B$13:$M$123,MATCH('Historical price detail'!$A147,'raw -- CPI'!$A$13:$A$123,0),MATCH('Historical price detail'!$B147,'raw -- CPI'!$B$11:$M$11,0))</f>
        <v>94.6</v>
      </c>
    </row>
    <row r="148" spans="1:4">
      <c r="A148">
        <f t="shared" si="7"/>
        <v>1982</v>
      </c>
      <c r="B148">
        <f t="shared" si="8"/>
        <v>3</v>
      </c>
      <c r="C148">
        <f t="shared" si="6"/>
        <v>1982</v>
      </c>
      <c r="D148">
        <f>INDEX('raw -- CPI'!$B$13:$M$123,MATCH('Historical price detail'!$A148,'raw -- CPI'!$A$13:$A$123,0),MATCH('Historical price detail'!$B148,'raw -- CPI'!$B$11:$M$11,0))</f>
        <v>94.5</v>
      </c>
    </row>
    <row r="149" spans="1:4">
      <c r="A149">
        <f t="shared" si="7"/>
        <v>1982</v>
      </c>
      <c r="B149">
        <f t="shared" si="8"/>
        <v>4</v>
      </c>
      <c r="C149">
        <f t="shared" si="6"/>
        <v>1982</v>
      </c>
      <c r="D149">
        <f>INDEX('raw -- CPI'!$B$13:$M$123,MATCH('Historical price detail'!$A149,'raw -- CPI'!$A$13:$A$123,0),MATCH('Historical price detail'!$B149,'raw -- CPI'!$B$11:$M$11,0))</f>
        <v>94.9</v>
      </c>
    </row>
    <row r="150" spans="1:4">
      <c r="A150">
        <f t="shared" si="7"/>
        <v>1982</v>
      </c>
      <c r="B150">
        <f t="shared" si="8"/>
        <v>5</v>
      </c>
      <c r="C150">
        <f t="shared" si="6"/>
        <v>1982</v>
      </c>
      <c r="D150">
        <f>INDEX('raw -- CPI'!$B$13:$M$123,MATCH('Historical price detail'!$A150,'raw -- CPI'!$A$13:$A$123,0),MATCH('Historical price detail'!$B150,'raw -- CPI'!$B$11:$M$11,0))</f>
        <v>95.8</v>
      </c>
    </row>
    <row r="151" spans="1:4">
      <c r="A151">
        <f t="shared" si="7"/>
        <v>1982</v>
      </c>
      <c r="B151">
        <f t="shared" si="8"/>
        <v>6</v>
      </c>
      <c r="C151">
        <f t="shared" ref="C151:C214" si="9">C139+1</f>
        <v>1982</v>
      </c>
      <c r="D151">
        <f>INDEX('raw -- CPI'!$B$13:$M$123,MATCH('Historical price detail'!$A151,'raw -- CPI'!$A$13:$A$123,0),MATCH('Historical price detail'!$B151,'raw -- CPI'!$B$11:$M$11,0))</f>
        <v>97</v>
      </c>
    </row>
    <row r="152" spans="1:4">
      <c r="A152">
        <f t="shared" si="7"/>
        <v>1982</v>
      </c>
      <c r="B152">
        <f t="shared" si="8"/>
        <v>7</v>
      </c>
      <c r="C152">
        <f t="shared" si="9"/>
        <v>1982</v>
      </c>
      <c r="D152">
        <f>INDEX('raw -- CPI'!$B$13:$M$123,MATCH('Historical price detail'!$A152,'raw -- CPI'!$A$13:$A$123,0),MATCH('Historical price detail'!$B152,'raw -- CPI'!$B$11:$M$11,0))</f>
        <v>97.5</v>
      </c>
    </row>
    <row r="153" spans="1:4">
      <c r="A153">
        <f t="shared" ref="A153:A216" si="10">A165-1</f>
        <v>1982</v>
      </c>
      <c r="B153">
        <f t="shared" ref="B153:B216" si="11">B165</f>
        <v>8</v>
      </c>
      <c r="C153">
        <f t="shared" si="9"/>
        <v>1982</v>
      </c>
      <c r="D153">
        <f>INDEX('raw -- CPI'!$B$13:$M$123,MATCH('Historical price detail'!$A153,'raw -- CPI'!$A$13:$A$123,0),MATCH('Historical price detail'!$B153,'raw -- CPI'!$B$11:$M$11,0))</f>
        <v>97.7</v>
      </c>
    </row>
    <row r="154" spans="1:4">
      <c r="A154">
        <f t="shared" si="10"/>
        <v>1982</v>
      </c>
      <c r="B154">
        <f t="shared" si="11"/>
        <v>9</v>
      </c>
      <c r="C154">
        <f t="shared" si="9"/>
        <v>1983</v>
      </c>
      <c r="D154">
        <f>INDEX('raw -- CPI'!$B$13:$M$123,MATCH('Historical price detail'!$A154,'raw -- CPI'!$A$13:$A$123,0),MATCH('Historical price detail'!$B154,'raw -- CPI'!$B$11:$M$11,0))</f>
        <v>97.9</v>
      </c>
    </row>
    <row r="155" spans="1:4">
      <c r="A155">
        <f t="shared" si="10"/>
        <v>1982</v>
      </c>
      <c r="B155">
        <f t="shared" si="11"/>
        <v>10</v>
      </c>
      <c r="C155">
        <f t="shared" si="9"/>
        <v>1983</v>
      </c>
      <c r="D155">
        <f>INDEX('raw -- CPI'!$B$13:$M$123,MATCH('Historical price detail'!$A155,'raw -- CPI'!$A$13:$A$123,0),MATCH('Historical price detail'!$B155,'raw -- CPI'!$B$11:$M$11,0))</f>
        <v>98.2</v>
      </c>
    </row>
    <row r="156" spans="1:4">
      <c r="A156">
        <f t="shared" si="10"/>
        <v>1982</v>
      </c>
      <c r="B156">
        <f t="shared" si="11"/>
        <v>11</v>
      </c>
      <c r="C156">
        <f t="shared" si="9"/>
        <v>1983</v>
      </c>
      <c r="D156">
        <f>INDEX('raw -- CPI'!$B$13:$M$123,MATCH('Historical price detail'!$A156,'raw -- CPI'!$A$13:$A$123,0),MATCH('Historical price detail'!$B156,'raw -- CPI'!$B$11:$M$11,0))</f>
        <v>98</v>
      </c>
    </row>
    <row r="157" spans="1:4">
      <c r="A157">
        <f t="shared" si="10"/>
        <v>1982</v>
      </c>
      <c r="B157">
        <f t="shared" si="11"/>
        <v>12</v>
      </c>
      <c r="C157">
        <f t="shared" si="9"/>
        <v>1983</v>
      </c>
      <c r="D157">
        <f>INDEX('raw -- CPI'!$B$13:$M$123,MATCH('Historical price detail'!$A157,'raw -- CPI'!$A$13:$A$123,0),MATCH('Historical price detail'!$B157,'raw -- CPI'!$B$11:$M$11,0))</f>
        <v>97.6</v>
      </c>
    </row>
    <row r="158" spans="1:4">
      <c r="A158">
        <f t="shared" si="10"/>
        <v>1983</v>
      </c>
      <c r="B158">
        <f t="shared" si="11"/>
        <v>1</v>
      </c>
      <c r="C158">
        <f t="shared" si="9"/>
        <v>1983</v>
      </c>
      <c r="D158">
        <f>INDEX('raw -- CPI'!$B$13:$M$123,MATCH('Historical price detail'!$A158,'raw -- CPI'!$A$13:$A$123,0),MATCH('Historical price detail'!$B158,'raw -- CPI'!$B$11:$M$11,0))</f>
        <v>97.8</v>
      </c>
    </row>
    <row r="159" spans="1:4">
      <c r="A159">
        <f t="shared" si="10"/>
        <v>1983</v>
      </c>
      <c r="B159">
        <f t="shared" si="11"/>
        <v>2</v>
      </c>
      <c r="C159">
        <f t="shared" si="9"/>
        <v>1983</v>
      </c>
      <c r="D159">
        <f>INDEX('raw -- CPI'!$B$13:$M$123,MATCH('Historical price detail'!$A159,'raw -- CPI'!$A$13:$A$123,0),MATCH('Historical price detail'!$B159,'raw -- CPI'!$B$11:$M$11,0))</f>
        <v>97.9</v>
      </c>
    </row>
    <row r="160" spans="1:4">
      <c r="A160">
        <f t="shared" si="10"/>
        <v>1983</v>
      </c>
      <c r="B160">
        <f t="shared" si="11"/>
        <v>3</v>
      </c>
      <c r="C160">
        <f t="shared" si="9"/>
        <v>1983</v>
      </c>
      <c r="D160">
        <f>INDEX('raw -- CPI'!$B$13:$M$123,MATCH('Historical price detail'!$A160,'raw -- CPI'!$A$13:$A$123,0),MATCH('Historical price detail'!$B160,'raw -- CPI'!$B$11:$M$11,0))</f>
        <v>97.9</v>
      </c>
    </row>
    <row r="161" spans="1:4">
      <c r="A161">
        <f t="shared" si="10"/>
        <v>1983</v>
      </c>
      <c r="B161">
        <f t="shared" si="11"/>
        <v>4</v>
      </c>
      <c r="C161">
        <f t="shared" si="9"/>
        <v>1983</v>
      </c>
      <c r="D161">
        <f>INDEX('raw -- CPI'!$B$13:$M$123,MATCH('Historical price detail'!$A161,'raw -- CPI'!$A$13:$A$123,0),MATCH('Historical price detail'!$B161,'raw -- CPI'!$B$11:$M$11,0))</f>
        <v>98.6</v>
      </c>
    </row>
    <row r="162" spans="1:4">
      <c r="A162">
        <f t="shared" si="10"/>
        <v>1983</v>
      </c>
      <c r="B162">
        <f t="shared" si="11"/>
        <v>5</v>
      </c>
      <c r="C162">
        <f t="shared" si="9"/>
        <v>1983</v>
      </c>
      <c r="D162">
        <f>INDEX('raw -- CPI'!$B$13:$M$123,MATCH('Historical price detail'!$A162,'raw -- CPI'!$A$13:$A$123,0),MATCH('Historical price detail'!$B162,'raw -- CPI'!$B$11:$M$11,0))</f>
        <v>99.2</v>
      </c>
    </row>
    <row r="163" spans="1:4">
      <c r="A163">
        <f t="shared" si="10"/>
        <v>1983</v>
      </c>
      <c r="B163">
        <f t="shared" si="11"/>
        <v>6</v>
      </c>
      <c r="C163">
        <f t="shared" si="9"/>
        <v>1983</v>
      </c>
      <c r="D163">
        <f>INDEX('raw -- CPI'!$B$13:$M$123,MATCH('Historical price detail'!$A163,'raw -- CPI'!$A$13:$A$123,0),MATCH('Historical price detail'!$B163,'raw -- CPI'!$B$11:$M$11,0))</f>
        <v>99.5</v>
      </c>
    </row>
    <row r="164" spans="1:4">
      <c r="A164">
        <f t="shared" si="10"/>
        <v>1983</v>
      </c>
      <c r="B164">
        <f t="shared" si="11"/>
        <v>7</v>
      </c>
      <c r="C164">
        <f t="shared" si="9"/>
        <v>1983</v>
      </c>
      <c r="D164">
        <f>INDEX('raw -- CPI'!$B$13:$M$123,MATCH('Historical price detail'!$A164,'raw -- CPI'!$A$13:$A$123,0),MATCH('Historical price detail'!$B164,'raw -- CPI'!$B$11:$M$11,0))</f>
        <v>99.9</v>
      </c>
    </row>
    <row r="165" spans="1:4">
      <c r="A165">
        <f t="shared" si="10"/>
        <v>1983</v>
      </c>
      <c r="B165">
        <f t="shared" si="11"/>
        <v>8</v>
      </c>
      <c r="C165">
        <f t="shared" si="9"/>
        <v>1983</v>
      </c>
      <c r="D165">
        <f>INDEX('raw -- CPI'!$B$13:$M$123,MATCH('Historical price detail'!$A165,'raw -- CPI'!$A$13:$A$123,0),MATCH('Historical price detail'!$B165,'raw -- CPI'!$B$11:$M$11,0))</f>
        <v>100.2</v>
      </c>
    </row>
    <row r="166" spans="1:4">
      <c r="A166">
        <f t="shared" si="10"/>
        <v>1983</v>
      </c>
      <c r="B166">
        <f t="shared" si="11"/>
        <v>9</v>
      </c>
      <c r="C166">
        <f t="shared" si="9"/>
        <v>1984</v>
      </c>
      <c r="D166">
        <f>INDEX('raw -- CPI'!$B$13:$M$123,MATCH('Historical price detail'!$A166,'raw -- CPI'!$A$13:$A$123,0),MATCH('Historical price detail'!$B166,'raw -- CPI'!$B$11:$M$11,0))</f>
        <v>100.7</v>
      </c>
    </row>
    <row r="167" spans="1:4">
      <c r="A167">
        <f t="shared" si="10"/>
        <v>1983</v>
      </c>
      <c r="B167">
        <f t="shared" si="11"/>
        <v>10</v>
      </c>
      <c r="C167">
        <f t="shared" si="9"/>
        <v>1984</v>
      </c>
      <c r="D167">
        <f>INDEX('raw -- CPI'!$B$13:$M$123,MATCH('Historical price detail'!$A167,'raw -- CPI'!$A$13:$A$123,0),MATCH('Historical price detail'!$B167,'raw -- CPI'!$B$11:$M$11,0))</f>
        <v>101</v>
      </c>
    </row>
    <row r="168" spans="1:4">
      <c r="A168">
        <f t="shared" si="10"/>
        <v>1983</v>
      </c>
      <c r="B168">
        <f t="shared" si="11"/>
        <v>11</v>
      </c>
      <c r="C168">
        <f t="shared" si="9"/>
        <v>1984</v>
      </c>
      <c r="D168">
        <f>INDEX('raw -- CPI'!$B$13:$M$123,MATCH('Historical price detail'!$A168,'raw -- CPI'!$A$13:$A$123,0),MATCH('Historical price detail'!$B168,'raw -- CPI'!$B$11:$M$11,0))</f>
        <v>101.2</v>
      </c>
    </row>
    <row r="169" spans="1:4">
      <c r="A169">
        <f t="shared" si="10"/>
        <v>1983</v>
      </c>
      <c r="B169">
        <f t="shared" si="11"/>
        <v>12</v>
      </c>
      <c r="C169">
        <f t="shared" si="9"/>
        <v>1984</v>
      </c>
      <c r="D169">
        <f>INDEX('raw -- CPI'!$B$13:$M$123,MATCH('Historical price detail'!$A169,'raw -- CPI'!$A$13:$A$123,0),MATCH('Historical price detail'!$B169,'raw -- CPI'!$B$11:$M$11,0))</f>
        <v>101.3</v>
      </c>
    </row>
    <row r="170" spans="1:4">
      <c r="A170">
        <f t="shared" si="10"/>
        <v>1984</v>
      </c>
      <c r="B170">
        <f t="shared" si="11"/>
        <v>1</v>
      </c>
      <c r="C170">
        <f t="shared" si="9"/>
        <v>1984</v>
      </c>
      <c r="D170">
        <f>INDEX('raw -- CPI'!$B$13:$M$123,MATCH('Historical price detail'!$A170,'raw -- CPI'!$A$13:$A$123,0),MATCH('Historical price detail'!$B170,'raw -- CPI'!$B$11:$M$11,0))</f>
        <v>101.9</v>
      </c>
    </row>
    <row r="171" spans="1:4">
      <c r="A171">
        <f t="shared" si="10"/>
        <v>1984</v>
      </c>
      <c r="B171">
        <f t="shared" si="11"/>
        <v>2</v>
      </c>
      <c r="C171">
        <f t="shared" si="9"/>
        <v>1984</v>
      </c>
      <c r="D171">
        <f>INDEX('raw -- CPI'!$B$13:$M$123,MATCH('Historical price detail'!$A171,'raw -- CPI'!$A$13:$A$123,0),MATCH('Historical price detail'!$B171,'raw -- CPI'!$B$11:$M$11,0))</f>
        <v>102.4</v>
      </c>
    </row>
    <row r="172" spans="1:4">
      <c r="A172">
        <f t="shared" si="10"/>
        <v>1984</v>
      </c>
      <c r="B172">
        <f t="shared" si="11"/>
        <v>3</v>
      </c>
      <c r="C172">
        <f t="shared" si="9"/>
        <v>1984</v>
      </c>
      <c r="D172">
        <f>INDEX('raw -- CPI'!$B$13:$M$123,MATCH('Historical price detail'!$A172,'raw -- CPI'!$A$13:$A$123,0),MATCH('Historical price detail'!$B172,'raw -- CPI'!$B$11:$M$11,0))</f>
        <v>102.6</v>
      </c>
    </row>
    <row r="173" spans="1:4">
      <c r="A173">
        <f t="shared" si="10"/>
        <v>1984</v>
      </c>
      <c r="B173">
        <f t="shared" si="11"/>
        <v>4</v>
      </c>
      <c r="C173">
        <f t="shared" si="9"/>
        <v>1984</v>
      </c>
      <c r="D173">
        <f>INDEX('raw -- CPI'!$B$13:$M$123,MATCH('Historical price detail'!$A173,'raw -- CPI'!$A$13:$A$123,0),MATCH('Historical price detail'!$B173,'raw -- CPI'!$B$11:$M$11,0))</f>
        <v>103.1</v>
      </c>
    </row>
    <row r="174" spans="1:4">
      <c r="A174">
        <f t="shared" si="10"/>
        <v>1984</v>
      </c>
      <c r="B174">
        <f t="shared" si="11"/>
        <v>5</v>
      </c>
      <c r="C174">
        <f t="shared" si="9"/>
        <v>1984</v>
      </c>
      <c r="D174">
        <f>INDEX('raw -- CPI'!$B$13:$M$123,MATCH('Historical price detail'!$A174,'raw -- CPI'!$A$13:$A$123,0),MATCH('Historical price detail'!$B174,'raw -- CPI'!$B$11:$M$11,0))</f>
        <v>103.4</v>
      </c>
    </row>
    <row r="175" spans="1:4">
      <c r="A175">
        <f t="shared" si="10"/>
        <v>1984</v>
      </c>
      <c r="B175">
        <f t="shared" si="11"/>
        <v>6</v>
      </c>
      <c r="C175">
        <f t="shared" si="9"/>
        <v>1984</v>
      </c>
      <c r="D175">
        <f>INDEX('raw -- CPI'!$B$13:$M$123,MATCH('Historical price detail'!$A175,'raw -- CPI'!$A$13:$A$123,0),MATCH('Historical price detail'!$B175,'raw -- CPI'!$B$11:$M$11,0))</f>
        <v>103.7</v>
      </c>
    </row>
    <row r="176" spans="1:4">
      <c r="A176">
        <f t="shared" si="10"/>
        <v>1984</v>
      </c>
      <c r="B176">
        <f t="shared" si="11"/>
        <v>7</v>
      </c>
      <c r="C176">
        <f t="shared" si="9"/>
        <v>1984</v>
      </c>
      <c r="D176">
        <f>INDEX('raw -- CPI'!$B$13:$M$123,MATCH('Historical price detail'!$A176,'raw -- CPI'!$A$13:$A$123,0),MATCH('Historical price detail'!$B176,'raw -- CPI'!$B$11:$M$11,0))</f>
        <v>104.1</v>
      </c>
    </row>
    <row r="177" spans="1:4">
      <c r="A177">
        <f t="shared" si="10"/>
        <v>1984</v>
      </c>
      <c r="B177">
        <f t="shared" si="11"/>
        <v>8</v>
      </c>
      <c r="C177">
        <f t="shared" si="9"/>
        <v>1984</v>
      </c>
      <c r="D177">
        <f>INDEX('raw -- CPI'!$B$13:$M$123,MATCH('Historical price detail'!$A177,'raw -- CPI'!$A$13:$A$123,0),MATCH('Historical price detail'!$B177,'raw -- CPI'!$B$11:$M$11,0))</f>
        <v>104.5</v>
      </c>
    </row>
    <row r="178" spans="1:4">
      <c r="A178">
        <f t="shared" si="10"/>
        <v>1984</v>
      </c>
      <c r="B178">
        <f t="shared" si="11"/>
        <v>9</v>
      </c>
      <c r="C178">
        <f t="shared" si="9"/>
        <v>1985</v>
      </c>
      <c r="D178">
        <f>INDEX('raw -- CPI'!$B$13:$M$123,MATCH('Historical price detail'!$A178,'raw -- CPI'!$A$13:$A$123,0),MATCH('Historical price detail'!$B178,'raw -- CPI'!$B$11:$M$11,0))</f>
        <v>105</v>
      </c>
    </row>
    <row r="179" spans="1:4">
      <c r="A179">
        <f t="shared" si="10"/>
        <v>1984</v>
      </c>
      <c r="B179">
        <f t="shared" si="11"/>
        <v>10</v>
      </c>
      <c r="C179">
        <f t="shared" si="9"/>
        <v>1985</v>
      </c>
      <c r="D179">
        <f>INDEX('raw -- CPI'!$B$13:$M$123,MATCH('Historical price detail'!$A179,'raw -- CPI'!$A$13:$A$123,0),MATCH('Historical price detail'!$B179,'raw -- CPI'!$B$11:$M$11,0))</f>
        <v>105.3</v>
      </c>
    </row>
    <row r="180" spans="1:4">
      <c r="A180">
        <f t="shared" si="10"/>
        <v>1984</v>
      </c>
      <c r="B180">
        <f t="shared" si="11"/>
        <v>11</v>
      </c>
      <c r="C180">
        <f t="shared" si="9"/>
        <v>1985</v>
      </c>
      <c r="D180">
        <f>INDEX('raw -- CPI'!$B$13:$M$123,MATCH('Historical price detail'!$A180,'raw -- CPI'!$A$13:$A$123,0),MATCH('Historical price detail'!$B180,'raw -- CPI'!$B$11:$M$11,0))</f>
        <v>105.3</v>
      </c>
    </row>
    <row r="181" spans="1:4">
      <c r="A181">
        <f t="shared" si="10"/>
        <v>1984</v>
      </c>
      <c r="B181">
        <f t="shared" si="11"/>
        <v>12</v>
      </c>
      <c r="C181">
        <f t="shared" si="9"/>
        <v>1985</v>
      </c>
      <c r="D181">
        <f>INDEX('raw -- CPI'!$B$13:$M$123,MATCH('Historical price detail'!$A181,'raw -- CPI'!$A$13:$A$123,0),MATCH('Historical price detail'!$B181,'raw -- CPI'!$B$11:$M$11,0))</f>
        <v>105.3</v>
      </c>
    </row>
    <row r="182" spans="1:4">
      <c r="A182">
        <f t="shared" si="10"/>
        <v>1985</v>
      </c>
      <c r="B182">
        <f t="shared" si="11"/>
        <v>1</v>
      </c>
      <c r="C182">
        <f t="shared" si="9"/>
        <v>1985</v>
      </c>
      <c r="D182">
        <f>INDEX('raw -- CPI'!$B$13:$M$123,MATCH('Historical price detail'!$A182,'raw -- CPI'!$A$13:$A$123,0),MATCH('Historical price detail'!$B182,'raw -- CPI'!$B$11:$M$11,0))</f>
        <v>105.5</v>
      </c>
    </row>
    <row r="183" spans="1:4">
      <c r="A183">
        <f t="shared" si="10"/>
        <v>1985</v>
      </c>
      <c r="B183">
        <f t="shared" si="11"/>
        <v>2</v>
      </c>
      <c r="C183">
        <f t="shared" si="9"/>
        <v>1985</v>
      </c>
      <c r="D183">
        <f>INDEX('raw -- CPI'!$B$13:$M$123,MATCH('Historical price detail'!$A183,'raw -- CPI'!$A$13:$A$123,0),MATCH('Historical price detail'!$B183,'raw -- CPI'!$B$11:$M$11,0))</f>
        <v>106</v>
      </c>
    </row>
    <row r="184" spans="1:4">
      <c r="A184">
        <f t="shared" si="10"/>
        <v>1985</v>
      </c>
      <c r="B184">
        <f t="shared" si="11"/>
        <v>3</v>
      </c>
      <c r="C184">
        <f t="shared" si="9"/>
        <v>1985</v>
      </c>
      <c r="D184">
        <f>INDEX('raw -- CPI'!$B$13:$M$123,MATCH('Historical price detail'!$A184,'raw -- CPI'!$A$13:$A$123,0),MATCH('Historical price detail'!$B184,'raw -- CPI'!$B$11:$M$11,0))</f>
        <v>106.4</v>
      </c>
    </row>
    <row r="185" spans="1:4">
      <c r="A185">
        <f t="shared" si="10"/>
        <v>1985</v>
      </c>
      <c r="B185">
        <f t="shared" si="11"/>
        <v>4</v>
      </c>
      <c r="C185">
        <f t="shared" si="9"/>
        <v>1985</v>
      </c>
      <c r="D185">
        <f>INDEX('raw -- CPI'!$B$13:$M$123,MATCH('Historical price detail'!$A185,'raw -- CPI'!$A$13:$A$123,0),MATCH('Historical price detail'!$B185,'raw -- CPI'!$B$11:$M$11,0))</f>
        <v>106.9</v>
      </c>
    </row>
    <row r="186" spans="1:4">
      <c r="A186">
        <f t="shared" si="10"/>
        <v>1985</v>
      </c>
      <c r="B186">
        <f t="shared" si="11"/>
        <v>5</v>
      </c>
      <c r="C186">
        <f t="shared" si="9"/>
        <v>1985</v>
      </c>
      <c r="D186">
        <f>INDEX('raw -- CPI'!$B$13:$M$123,MATCH('Historical price detail'!$A186,'raw -- CPI'!$A$13:$A$123,0),MATCH('Historical price detail'!$B186,'raw -- CPI'!$B$11:$M$11,0))</f>
        <v>107.3</v>
      </c>
    </row>
    <row r="187" spans="1:4">
      <c r="A187">
        <f t="shared" si="10"/>
        <v>1985</v>
      </c>
      <c r="B187">
        <f t="shared" si="11"/>
        <v>6</v>
      </c>
      <c r="C187">
        <f t="shared" si="9"/>
        <v>1985</v>
      </c>
      <c r="D187">
        <f>INDEX('raw -- CPI'!$B$13:$M$123,MATCH('Historical price detail'!$A187,'raw -- CPI'!$A$13:$A$123,0),MATCH('Historical price detail'!$B187,'raw -- CPI'!$B$11:$M$11,0))</f>
        <v>107.6</v>
      </c>
    </row>
    <row r="188" spans="1:4">
      <c r="A188">
        <f t="shared" si="10"/>
        <v>1985</v>
      </c>
      <c r="B188">
        <f t="shared" si="11"/>
        <v>7</v>
      </c>
      <c r="C188">
        <f t="shared" si="9"/>
        <v>1985</v>
      </c>
      <c r="D188">
        <f>INDEX('raw -- CPI'!$B$13:$M$123,MATCH('Historical price detail'!$A188,'raw -- CPI'!$A$13:$A$123,0),MATCH('Historical price detail'!$B188,'raw -- CPI'!$B$11:$M$11,0))</f>
        <v>107.8</v>
      </c>
    </row>
    <row r="189" spans="1:4">
      <c r="A189">
        <f t="shared" si="10"/>
        <v>1985</v>
      </c>
      <c r="B189">
        <f t="shared" si="11"/>
        <v>8</v>
      </c>
      <c r="C189">
        <f t="shared" si="9"/>
        <v>1985</v>
      </c>
      <c r="D189">
        <f>INDEX('raw -- CPI'!$B$13:$M$123,MATCH('Historical price detail'!$A189,'raw -- CPI'!$A$13:$A$123,0),MATCH('Historical price detail'!$B189,'raw -- CPI'!$B$11:$M$11,0))</f>
        <v>108</v>
      </c>
    </row>
    <row r="190" spans="1:4">
      <c r="A190">
        <f t="shared" si="10"/>
        <v>1985</v>
      </c>
      <c r="B190">
        <f t="shared" si="11"/>
        <v>9</v>
      </c>
      <c r="C190">
        <f t="shared" si="9"/>
        <v>1986</v>
      </c>
      <c r="D190">
        <f>INDEX('raw -- CPI'!$B$13:$M$123,MATCH('Historical price detail'!$A190,'raw -- CPI'!$A$13:$A$123,0),MATCH('Historical price detail'!$B190,'raw -- CPI'!$B$11:$M$11,0))</f>
        <v>108.3</v>
      </c>
    </row>
    <row r="191" spans="1:4">
      <c r="A191">
        <f t="shared" si="10"/>
        <v>1985</v>
      </c>
      <c r="B191">
        <f t="shared" si="11"/>
        <v>10</v>
      </c>
      <c r="C191">
        <f t="shared" si="9"/>
        <v>1986</v>
      </c>
      <c r="D191">
        <f>INDEX('raw -- CPI'!$B$13:$M$123,MATCH('Historical price detail'!$A191,'raw -- CPI'!$A$13:$A$123,0),MATCH('Historical price detail'!$B191,'raw -- CPI'!$B$11:$M$11,0))</f>
        <v>108.7</v>
      </c>
    </row>
    <row r="192" spans="1:4">
      <c r="A192">
        <f t="shared" si="10"/>
        <v>1985</v>
      </c>
      <c r="B192">
        <f t="shared" si="11"/>
        <v>11</v>
      </c>
      <c r="C192">
        <f t="shared" si="9"/>
        <v>1986</v>
      </c>
      <c r="D192">
        <f>INDEX('raw -- CPI'!$B$13:$M$123,MATCH('Historical price detail'!$A192,'raw -- CPI'!$A$13:$A$123,0),MATCH('Historical price detail'!$B192,'raw -- CPI'!$B$11:$M$11,0))</f>
        <v>109</v>
      </c>
    </row>
    <row r="193" spans="1:4">
      <c r="A193">
        <f t="shared" si="10"/>
        <v>1985</v>
      </c>
      <c r="B193">
        <f t="shared" si="11"/>
        <v>12</v>
      </c>
      <c r="C193">
        <f t="shared" si="9"/>
        <v>1986</v>
      </c>
      <c r="D193">
        <f>INDEX('raw -- CPI'!$B$13:$M$123,MATCH('Historical price detail'!$A193,'raw -- CPI'!$A$13:$A$123,0),MATCH('Historical price detail'!$B193,'raw -- CPI'!$B$11:$M$11,0))</f>
        <v>109.3</v>
      </c>
    </row>
    <row r="194" spans="1:4">
      <c r="A194">
        <f t="shared" si="10"/>
        <v>1986</v>
      </c>
      <c r="B194">
        <f t="shared" si="11"/>
        <v>1</v>
      </c>
      <c r="C194">
        <f t="shared" si="9"/>
        <v>1986</v>
      </c>
      <c r="D194">
        <f>INDEX('raw -- CPI'!$B$13:$M$123,MATCH('Historical price detail'!$A194,'raw -- CPI'!$A$13:$A$123,0),MATCH('Historical price detail'!$B194,'raw -- CPI'!$B$11:$M$11,0))</f>
        <v>109.6</v>
      </c>
    </row>
    <row r="195" spans="1:4">
      <c r="A195">
        <f t="shared" si="10"/>
        <v>1986</v>
      </c>
      <c r="B195">
        <f t="shared" si="11"/>
        <v>2</v>
      </c>
      <c r="C195">
        <f t="shared" si="9"/>
        <v>1986</v>
      </c>
      <c r="D195">
        <f>INDEX('raw -- CPI'!$B$13:$M$123,MATCH('Historical price detail'!$A195,'raw -- CPI'!$A$13:$A$123,0),MATCH('Historical price detail'!$B195,'raw -- CPI'!$B$11:$M$11,0))</f>
        <v>109.3</v>
      </c>
    </row>
    <row r="196" spans="1:4">
      <c r="A196">
        <f t="shared" si="10"/>
        <v>1986</v>
      </c>
      <c r="B196">
        <f t="shared" si="11"/>
        <v>3</v>
      </c>
      <c r="C196">
        <f t="shared" si="9"/>
        <v>1986</v>
      </c>
      <c r="D196">
        <f>INDEX('raw -- CPI'!$B$13:$M$123,MATCH('Historical price detail'!$A196,'raw -- CPI'!$A$13:$A$123,0),MATCH('Historical price detail'!$B196,'raw -- CPI'!$B$11:$M$11,0))</f>
        <v>108.8</v>
      </c>
    </row>
    <row r="197" spans="1:4">
      <c r="A197">
        <f t="shared" si="10"/>
        <v>1986</v>
      </c>
      <c r="B197">
        <f t="shared" si="11"/>
        <v>4</v>
      </c>
      <c r="C197">
        <f t="shared" si="9"/>
        <v>1986</v>
      </c>
      <c r="D197">
        <f>INDEX('raw -- CPI'!$B$13:$M$123,MATCH('Historical price detail'!$A197,'raw -- CPI'!$A$13:$A$123,0),MATCH('Historical price detail'!$B197,'raw -- CPI'!$B$11:$M$11,0))</f>
        <v>108.6</v>
      </c>
    </row>
    <row r="198" spans="1:4">
      <c r="A198">
        <f t="shared" si="10"/>
        <v>1986</v>
      </c>
      <c r="B198">
        <f t="shared" si="11"/>
        <v>5</v>
      </c>
      <c r="C198">
        <f t="shared" si="9"/>
        <v>1986</v>
      </c>
      <c r="D198">
        <f>INDEX('raw -- CPI'!$B$13:$M$123,MATCH('Historical price detail'!$A198,'raw -- CPI'!$A$13:$A$123,0),MATCH('Historical price detail'!$B198,'raw -- CPI'!$B$11:$M$11,0))</f>
        <v>108.9</v>
      </c>
    </row>
    <row r="199" spans="1:4">
      <c r="A199">
        <f t="shared" si="10"/>
        <v>1986</v>
      </c>
      <c r="B199">
        <f t="shared" si="11"/>
        <v>6</v>
      </c>
      <c r="C199">
        <f t="shared" si="9"/>
        <v>1986</v>
      </c>
      <c r="D199">
        <f>INDEX('raw -- CPI'!$B$13:$M$123,MATCH('Historical price detail'!$A199,'raw -- CPI'!$A$13:$A$123,0),MATCH('Historical price detail'!$B199,'raw -- CPI'!$B$11:$M$11,0))</f>
        <v>109.5</v>
      </c>
    </row>
    <row r="200" spans="1:4">
      <c r="A200">
        <f t="shared" si="10"/>
        <v>1986</v>
      </c>
      <c r="B200">
        <f t="shared" si="11"/>
        <v>7</v>
      </c>
      <c r="C200">
        <f t="shared" si="9"/>
        <v>1986</v>
      </c>
      <c r="D200">
        <f>INDEX('raw -- CPI'!$B$13:$M$123,MATCH('Historical price detail'!$A200,'raw -- CPI'!$A$13:$A$123,0),MATCH('Historical price detail'!$B200,'raw -- CPI'!$B$11:$M$11,0))</f>
        <v>109.5</v>
      </c>
    </row>
    <row r="201" spans="1:4">
      <c r="A201">
        <f t="shared" si="10"/>
        <v>1986</v>
      </c>
      <c r="B201">
        <f t="shared" si="11"/>
        <v>8</v>
      </c>
      <c r="C201">
        <f t="shared" si="9"/>
        <v>1986</v>
      </c>
      <c r="D201">
        <f>INDEX('raw -- CPI'!$B$13:$M$123,MATCH('Historical price detail'!$A201,'raw -- CPI'!$A$13:$A$123,0),MATCH('Historical price detail'!$B201,'raw -- CPI'!$B$11:$M$11,0))</f>
        <v>109.7</v>
      </c>
    </row>
    <row r="202" spans="1:4">
      <c r="A202">
        <f t="shared" si="10"/>
        <v>1986</v>
      </c>
      <c r="B202">
        <f t="shared" si="11"/>
        <v>9</v>
      </c>
      <c r="C202">
        <f t="shared" si="9"/>
        <v>1987</v>
      </c>
      <c r="D202">
        <f>INDEX('raw -- CPI'!$B$13:$M$123,MATCH('Historical price detail'!$A202,'raw -- CPI'!$A$13:$A$123,0),MATCH('Historical price detail'!$B202,'raw -- CPI'!$B$11:$M$11,0))</f>
        <v>110.2</v>
      </c>
    </row>
    <row r="203" spans="1:4">
      <c r="A203">
        <f t="shared" si="10"/>
        <v>1986</v>
      </c>
      <c r="B203">
        <f t="shared" si="11"/>
        <v>10</v>
      </c>
      <c r="C203">
        <f t="shared" si="9"/>
        <v>1987</v>
      </c>
      <c r="D203">
        <f>INDEX('raw -- CPI'!$B$13:$M$123,MATCH('Historical price detail'!$A203,'raw -- CPI'!$A$13:$A$123,0),MATCH('Historical price detail'!$B203,'raw -- CPI'!$B$11:$M$11,0))</f>
        <v>110.3</v>
      </c>
    </row>
    <row r="204" spans="1:4">
      <c r="A204">
        <f t="shared" si="10"/>
        <v>1986</v>
      </c>
      <c r="B204">
        <f t="shared" si="11"/>
        <v>11</v>
      </c>
      <c r="C204">
        <f t="shared" si="9"/>
        <v>1987</v>
      </c>
      <c r="D204">
        <f>INDEX('raw -- CPI'!$B$13:$M$123,MATCH('Historical price detail'!$A204,'raw -- CPI'!$A$13:$A$123,0),MATCH('Historical price detail'!$B204,'raw -- CPI'!$B$11:$M$11,0))</f>
        <v>110.4</v>
      </c>
    </row>
    <row r="205" spans="1:4">
      <c r="A205">
        <f t="shared" si="10"/>
        <v>1986</v>
      </c>
      <c r="B205">
        <f t="shared" si="11"/>
        <v>12</v>
      </c>
      <c r="C205">
        <f t="shared" si="9"/>
        <v>1987</v>
      </c>
      <c r="D205">
        <f>INDEX('raw -- CPI'!$B$13:$M$123,MATCH('Historical price detail'!$A205,'raw -- CPI'!$A$13:$A$123,0),MATCH('Historical price detail'!$B205,'raw -- CPI'!$B$11:$M$11,0))</f>
        <v>110.5</v>
      </c>
    </row>
    <row r="206" spans="1:4">
      <c r="A206">
        <f t="shared" si="10"/>
        <v>1987</v>
      </c>
      <c r="B206">
        <f t="shared" si="11"/>
        <v>1</v>
      </c>
      <c r="C206">
        <f t="shared" si="9"/>
        <v>1987</v>
      </c>
      <c r="D206">
        <f>INDEX('raw -- CPI'!$B$13:$M$123,MATCH('Historical price detail'!$A206,'raw -- CPI'!$A$13:$A$123,0),MATCH('Historical price detail'!$B206,'raw -- CPI'!$B$11:$M$11,0))</f>
        <v>111.2</v>
      </c>
    </row>
    <row r="207" spans="1:4">
      <c r="A207">
        <f t="shared" si="10"/>
        <v>1987</v>
      </c>
      <c r="B207">
        <f t="shared" si="11"/>
        <v>2</v>
      </c>
      <c r="C207">
        <f t="shared" si="9"/>
        <v>1987</v>
      </c>
      <c r="D207">
        <f>INDEX('raw -- CPI'!$B$13:$M$123,MATCH('Historical price detail'!$A207,'raw -- CPI'!$A$13:$A$123,0),MATCH('Historical price detail'!$B207,'raw -- CPI'!$B$11:$M$11,0))</f>
        <v>111.6</v>
      </c>
    </row>
    <row r="208" spans="1:4">
      <c r="A208">
        <f t="shared" si="10"/>
        <v>1987</v>
      </c>
      <c r="B208">
        <f t="shared" si="11"/>
        <v>3</v>
      </c>
      <c r="C208">
        <f t="shared" si="9"/>
        <v>1987</v>
      </c>
      <c r="D208">
        <f>INDEX('raw -- CPI'!$B$13:$M$123,MATCH('Historical price detail'!$A208,'raw -- CPI'!$A$13:$A$123,0),MATCH('Historical price detail'!$B208,'raw -- CPI'!$B$11:$M$11,0))</f>
        <v>112.1</v>
      </c>
    </row>
    <row r="209" spans="1:4">
      <c r="A209">
        <f t="shared" si="10"/>
        <v>1987</v>
      </c>
      <c r="B209">
        <f t="shared" si="11"/>
        <v>4</v>
      </c>
      <c r="C209">
        <f t="shared" si="9"/>
        <v>1987</v>
      </c>
      <c r="D209">
        <f>INDEX('raw -- CPI'!$B$13:$M$123,MATCH('Historical price detail'!$A209,'raw -- CPI'!$A$13:$A$123,0),MATCH('Historical price detail'!$B209,'raw -- CPI'!$B$11:$M$11,0))</f>
        <v>112.7</v>
      </c>
    </row>
    <row r="210" spans="1:4">
      <c r="A210">
        <f t="shared" si="10"/>
        <v>1987</v>
      </c>
      <c r="B210">
        <f t="shared" si="11"/>
        <v>5</v>
      </c>
      <c r="C210">
        <f t="shared" si="9"/>
        <v>1987</v>
      </c>
      <c r="D210">
        <f>INDEX('raw -- CPI'!$B$13:$M$123,MATCH('Historical price detail'!$A210,'raw -- CPI'!$A$13:$A$123,0),MATCH('Historical price detail'!$B210,'raw -- CPI'!$B$11:$M$11,0))</f>
        <v>113.1</v>
      </c>
    </row>
    <row r="211" spans="1:4">
      <c r="A211">
        <f t="shared" si="10"/>
        <v>1987</v>
      </c>
      <c r="B211">
        <f t="shared" si="11"/>
        <v>6</v>
      </c>
      <c r="C211">
        <f t="shared" si="9"/>
        <v>1987</v>
      </c>
      <c r="D211">
        <f>INDEX('raw -- CPI'!$B$13:$M$123,MATCH('Historical price detail'!$A211,'raw -- CPI'!$A$13:$A$123,0),MATCH('Historical price detail'!$B211,'raw -- CPI'!$B$11:$M$11,0))</f>
        <v>113.5</v>
      </c>
    </row>
    <row r="212" spans="1:4">
      <c r="A212">
        <f t="shared" si="10"/>
        <v>1987</v>
      </c>
      <c r="B212">
        <f t="shared" si="11"/>
        <v>7</v>
      </c>
      <c r="C212">
        <f t="shared" si="9"/>
        <v>1987</v>
      </c>
      <c r="D212">
        <f>INDEX('raw -- CPI'!$B$13:$M$123,MATCH('Historical price detail'!$A212,'raw -- CPI'!$A$13:$A$123,0),MATCH('Historical price detail'!$B212,'raw -- CPI'!$B$11:$M$11,0))</f>
        <v>113.8</v>
      </c>
    </row>
    <row r="213" spans="1:4">
      <c r="A213">
        <f t="shared" si="10"/>
        <v>1987</v>
      </c>
      <c r="B213">
        <f t="shared" si="11"/>
        <v>8</v>
      </c>
      <c r="C213">
        <f t="shared" si="9"/>
        <v>1987</v>
      </c>
      <c r="D213">
        <f>INDEX('raw -- CPI'!$B$13:$M$123,MATCH('Historical price detail'!$A213,'raw -- CPI'!$A$13:$A$123,0),MATCH('Historical price detail'!$B213,'raw -- CPI'!$B$11:$M$11,0))</f>
        <v>114.4</v>
      </c>
    </row>
    <row r="214" spans="1:4">
      <c r="A214">
        <f t="shared" si="10"/>
        <v>1987</v>
      </c>
      <c r="B214">
        <f t="shared" si="11"/>
        <v>9</v>
      </c>
      <c r="C214">
        <f t="shared" si="9"/>
        <v>1988</v>
      </c>
      <c r="D214">
        <f>INDEX('raw -- CPI'!$B$13:$M$123,MATCH('Historical price detail'!$A214,'raw -- CPI'!$A$13:$A$123,0),MATCH('Historical price detail'!$B214,'raw -- CPI'!$B$11:$M$11,0))</f>
        <v>115</v>
      </c>
    </row>
    <row r="215" spans="1:4">
      <c r="A215">
        <f t="shared" si="10"/>
        <v>1987</v>
      </c>
      <c r="B215">
        <f t="shared" si="11"/>
        <v>10</v>
      </c>
      <c r="C215">
        <f t="shared" ref="C215:C278" si="12">C203+1</f>
        <v>1988</v>
      </c>
      <c r="D215">
        <f>INDEX('raw -- CPI'!$B$13:$M$123,MATCH('Historical price detail'!$A215,'raw -- CPI'!$A$13:$A$123,0),MATCH('Historical price detail'!$B215,'raw -- CPI'!$B$11:$M$11,0))</f>
        <v>115.3</v>
      </c>
    </row>
    <row r="216" spans="1:4">
      <c r="A216">
        <f t="shared" si="10"/>
        <v>1987</v>
      </c>
      <c r="B216">
        <f t="shared" si="11"/>
        <v>11</v>
      </c>
      <c r="C216">
        <f t="shared" si="12"/>
        <v>1988</v>
      </c>
      <c r="D216">
        <f>INDEX('raw -- CPI'!$B$13:$M$123,MATCH('Historical price detail'!$A216,'raw -- CPI'!$A$13:$A$123,0),MATCH('Historical price detail'!$B216,'raw -- CPI'!$B$11:$M$11,0))</f>
        <v>115.4</v>
      </c>
    </row>
    <row r="217" spans="1:4">
      <c r="A217">
        <f t="shared" ref="A217:A280" si="13">A229-1</f>
        <v>1987</v>
      </c>
      <c r="B217">
        <f t="shared" ref="B217:B280" si="14">B229</f>
        <v>12</v>
      </c>
      <c r="C217">
        <f t="shared" si="12"/>
        <v>1988</v>
      </c>
      <c r="D217">
        <f>INDEX('raw -- CPI'!$B$13:$M$123,MATCH('Historical price detail'!$A217,'raw -- CPI'!$A$13:$A$123,0),MATCH('Historical price detail'!$B217,'raw -- CPI'!$B$11:$M$11,0))</f>
        <v>115.4</v>
      </c>
    </row>
    <row r="218" spans="1:4">
      <c r="A218">
        <f t="shared" si="13"/>
        <v>1988</v>
      </c>
      <c r="B218">
        <f t="shared" si="14"/>
        <v>1</v>
      </c>
      <c r="C218">
        <f t="shared" si="12"/>
        <v>1988</v>
      </c>
      <c r="D218">
        <f>INDEX('raw -- CPI'!$B$13:$M$123,MATCH('Historical price detail'!$A218,'raw -- CPI'!$A$13:$A$123,0),MATCH('Historical price detail'!$B218,'raw -- CPI'!$B$11:$M$11,0))</f>
        <v>115.7</v>
      </c>
    </row>
    <row r="219" spans="1:4">
      <c r="A219">
        <f t="shared" si="13"/>
        <v>1988</v>
      </c>
      <c r="B219">
        <f t="shared" si="14"/>
        <v>2</v>
      </c>
      <c r="C219">
        <f t="shared" si="12"/>
        <v>1988</v>
      </c>
      <c r="D219">
        <f>INDEX('raw -- CPI'!$B$13:$M$123,MATCH('Historical price detail'!$A219,'raw -- CPI'!$A$13:$A$123,0),MATCH('Historical price detail'!$B219,'raw -- CPI'!$B$11:$M$11,0))</f>
        <v>116</v>
      </c>
    </row>
    <row r="220" spans="1:4">
      <c r="A220">
        <f t="shared" si="13"/>
        <v>1988</v>
      </c>
      <c r="B220">
        <f t="shared" si="14"/>
        <v>3</v>
      </c>
      <c r="C220">
        <f t="shared" si="12"/>
        <v>1988</v>
      </c>
      <c r="D220">
        <f>INDEX('raw -- CPI'!$B$13:$M$123,MATCH('Historical price detail'!$A220,'raw -- CPI'!$A$13:$A$123,0),MATCH('Historical price detail'!$B220,'raw -- CPI'!$B$11:$M$11,0))</f>
        <v>116.5</v>
      </c>
    </row>
    <row r="221" spans="1:4">
      <c r="A221">
        <f t="shared" si="13"/>
        <v>1988</v>
      </c>
      <c r="B221">
        <f t="shared" si="14"/>
        <v>4</v>
      </c>
      <c r="C221">
        <f t="shared" si="12"/>
        <v>1988</v>
      </c>
      <c r="D221">
        <f>INDEX('raw -- CPI'!$B$13:$M$123,MATCH('Historical price detail'!$A221,'raw -- CPI'!$A$13:$A$123,0),MATCH('Historical price detail'!$B221,'raw -- CPI'!$B$11:$M$11,0))</f>
        <v>117.1</v>
      </c>
    </row>
    <row r="222" spans="1:4">
      <c r="A222">
        <f t="shared" si="13"/>
        <v>1988</v>
      </c>
      <c r="B222">
        <f t="shared" si="14"/>
        <v>5</v>
      </c>
      <c r="C222">
        <f t="shared" si="12"/>
        <v>1988</v>
      </c>
      <c r="D222">
        <f>INDEX('raw -- CPI'!$B$13:$M$123,MATCH('Historical price detail'!$A222,'raw -- CPI'!$A$13:$A$123,0),MATCH('Historical price detail'!$B222,'raw -- CPI'!$B$11:$M$11,0))</f>
        <v>117.5</v>
      </c>
    </row>
    <row r="223" spans="1:4">
      <c r="A223">
        <f t="shared" si="13"/>
        <v>1988</v>
      </c>
      <c r="B223">
        <f t="shared" si="14"/>
        <v>6</v>
      </c>
      <c r="C223">
        <f t="shared" si="12"/>
        <v>1988</v>
      </c>
      <c r="D223">
        <f>INDEX('raw -- CPI'!$B$13:$M$123,MATCH('Historical price detail'!$A223,'raw -- CPI'!$A$13:$A$123,0),MATCH('Historical price detail'!$B223,'raw -- CPI'!$B$11:$M$11,0))</f>
        <v>118</v>
      </c>
    </row>
    <row r="224" spans="1:4">
      <c r="A224">
        <f t="shared" si="13"/>
        <v>1988</v>
      </c>
      <c r="B224">
        <f t="shared" si="14"/>
        <v>7</v>
      </c>
      <c r="C224">
        <f t="shared" si="12"/>
        <v>1988</v>
      </c>
      <c r="D224">
        <f>INDEX('raw -- CPI'!$B$13:$M$123,MATCH('Historical price detail'!$A224,'raw -- CPI'!$A$13:$A$123,0),MATCH('Historical price detail'!$B224,'raw -- CPI'!$B$11:$M$11,0))</f>
        <v>118.5</v>
      </c>
    </row>
    <row r="225" spans="1:4">
      <c r="A225">
        <f t="shared" si="13"/>
        <v>1988</v>
      </c>
      <c r="B225">
        <f t="shared" si="14"/>
        <v>8</v>
      </c>
      <c r="C225">
        <f t="shared" si="12"/>
        <v>1988</v>
      </c>
      <c r="D225">
        <f>INDEX('raw -- CPI'!$B$13:$M$123,MATCH('Historical price detail'!$A225,'raw -- CPI'!$A$13:$A$123,0),MATCH('Historical price detail'!$B225,'raw -- CPI'!$B$11:$M$11,0))</f>
        <v>119</v>
      </c>
    </row>
    <row r="226" spans="1:4">
      <c r="A226">
        <f t="shared" si="13"/>
        <v>1988</v>
      </c>
      <c r="B226">
        <f t="shared" si="14"/>
        <v>9</v>
      </c>
      <c r="C226">
        <f t="shared" si="12"/>
        <v>1989</v>
      </c>
      <c r="D226">
        <f>INDEX('raw -- CPI'!$B$13:$M$123,MATCH('Historical price detail'!$A226,'raw -- CPI'!$A$13:$A$123,0),MATCH('Historical price detail'!$B226,'raw -- CPI'!$B$11:$M$11,0))</f>
        <v>119.8</v>
      </c>
    </row>
    <row r="227" spans="1:4">
      <c r="A227">
        <f t="shared" si="13"/>
        <v>1988</v>
      </c>
      <c r="B227">
        <f t="shared" si="14"/>
        <v>10</v>
      </c>
      <c r="C227">
        <f t="shared" si="12"/>
        <v>1989</v>
      </c>
      <c r="D227">
        <f>INDEX('raw -- CPI'!$B$13:$M$123,MATCH('Historical price detail'!$A227,'raw -- CPI'!$A$13:$A$123,0),MATCH('Historical price detail'!$B227,'raw -- CPI'!$B$11:$M$11,0))</f>
        <v>120.2</v>
      </c>
    </row>
    <row r="228" spans="1:4">
      <c r="A228">
        <f t="shared" si="13"/>
        <v>1988</v>
      </c>
      <c r="B228">
        <f t="shared" si="14"/>
        <v>11</v>
      </c>
      <c r="C228">
        <f t="shared" si="12"/>
        <v>1989</v>
      </c>
      <c r="D228">
        <f>INDEX('raw -- CPI'!$B$13:$M$123,MATCH('Historical price detail'!$A228,'raw -- CPI'!$A$13:$A$123,0),MATCH('Historical price detail'!$B228,'raw -- CPI'!$B$11:$M$11,0))</f>
        <v>120.3</v>
      </c>
    </row>
    <row r="229" spans="1:4">
      <c r="A229">
        <f t="shared" si="13"/>
        <v>1988</v>
      </c>
      <c r="B229">
        <f t="shared" si="14"/>
        <v>12</v>
      </c>
      <c r="C229">
        <f t="shared" si="12"/>
        <v>1989</v>
      </c>
      <c r="D229">
        <f>INDEX('raw -- CPI'!$B$13:$M$123,MATCH('Historical price detail'!$A229,'raw -- CPI'!$A$13:$A$123,0),MATCH('Historical price detail'!$B229,'raw -- CPI'!$B$11:$M$11,0))</f>
        <v>120.5</v>
      </c>
    </row>
    <row r="230" spans="1:4">
      <c r="A230">
        <f t="shared" si="13"/>
        <v>1989</v>
      </c>
      <c r="B230">
        <f t="shared" si="14"/>
        <v>1</v>
      </c>
      <c r="C230">
        <f t="shared" si="12"/>
        <v>1989</v>
      </c>
      <c r="D230">
        <f>INDEX('raw -- CPI'!$B$13:$M$123,MATCH('Historical price detail'!$A230,'raw -- CPI'!$A$13:$A$123,0),MATCH('Historical price detail'!$B230,'raw -- CPI'!$B$11:$M$11,0))</f>
        <v>121.1</v>
      </c>
    </row>
    <row r="231" spans="1:4">
      <c r="A231">
        <f t="shared" si="13"/>
        <v>1989</v>
      </c>
      <c r="B231">
        <f t="shared" si="14"/>
        <v>2</v>
      </c>
      <c r="C231">
        <f t="shared" si="12"/>
        <v>1989</v>
      </c>
      <c r="D231">
        <f>INDEX('raw -- CPI'!$B$13:$M$123,MATCH('Historical price detail'!$A231,'raw -- CPI'!$A$13:$A$123,0),MATCH('Historical price detail'!$B231,'raw -- CPI'!$B$11:$M$11,0))</f>
        <v>121.6</v>
      </c>
    </row>
    <row r="232" spans="1:4">
      <c r="A232">
        <f t="shared" si="13"/>
        <v>1989</v>
      </c>
      <c r="B232">
        <f t="shared" si="14"/>
        <v>3</v>
      </c>
      <c r="C232">
        <f t="shared" si="12"/>
        <v>1989</v>
      </c>
      <c r="D232">
        <f>INDEX('raw -- CPI'!$B$13:$M$123,MATCH('Historical price detail'!$A232,'raw -- CPI'!$A$13:$A$123,0),MATCH('Historical price detail'!$B232,'raw -- CPI'!$B$11:$M$11,0))</f>
        <v>122.3</v>
      </c>
    </row>
    <row r="233" spans="1:4">
      <c r="A233">
        <f t="shared" si="13"/>
        <v>1989</v>
      </c>
      <c r="B233">
        <f t="shared" si="14"/>
        <v>4</v>
      </c>
      <c r="C233">
        <f t="shared" si="12"/>
        <v>1989</v>
      </c>
      <c r="D233">
        <f>INDEX('raw -- CPI'!$B$13:$M$123,MATCH('Historical price detail'!$A233,'raw -- CPI'!$A$13:$A$123,0),MATCH('Historical price detail'!$B233,'raw -- CPI'!$B$11:$M$11,0))</f>
        <v>123.1</v>
      </c>
    </row>
    <row r="234" spans="1:4">
      <c r="A234">
        <f t="shared" si="13"/>
        <v>1989</v>
      </c>
      <c r="B234">
        <f t="shared" si="14"/>
        <v>5</v>
      </c>
      <c r="C234">
        <f t="shared" si="12"/>
        <v>1989</v>
      </c>
      <c r="D234">
        <f>INDEX('raw -- CPI'!$B$13:$M$123,MATCH('Historical price detail'!$A234,'raw -- CPI'!$A$13:$A$123,0),MATCH('Historical price detail'!$B234,'raw -- CPI'!$B$11:$M$11,0))</f>
        <v>123.8</v>
      </c>
    </row>
    <row r="235" spans="1:4">
      <c r="A235">
        <f t="shared" si="13"/>
        <v>1989</v>
      </c>
      <c r="B235">
        <f t="shared" si="14"/>
        <v>6</v>
      </c>
      <c r="C235">
        <f t="shared" si="12"/>
        <v>1989</v>
      </c>
      <c r="D235">
        <f>INDEX('raw -- CPI'!$B$13:$M$123,MATCH('Historical price detail'!$A235,'raw -- CPI'!$A$13:$A$123,0),MATCH('Historical price detail'!$B235,'raw -- CPI'!$B$11:$M$11,0))</f>
        <v>124.1</v>
      </c>
    </row>
    <row r="236" spans="1:4">
      <c r="A236">
        <f t="shared" si="13"/>
        <v>1989</v>
      </c>
      <c r="B236">
        <f t="shared" si="14"/>
        <v>7</v>
      </c>
      <c r="C236">
        <f t="shared" si="12"/>
        <v>1989</v>
      </c>
      <c r="D236">
        <f>INDEX('raw -- CPI'!$B$13:$M$123,MATCH('Historical price detail'!$A236,'raw -- CPI'!$A$13:$A$123,0),MATCH('Historical price detail'!$B236,'raw -- CPI'!$B$11:$M$11,0))</f>
        <v>124.4</v>
      </c>
    </row>
    <row r="237" spans="1:4">
      <c r="A237">
        <f t="shared" si="13"/>
        <v>1989</v>
      </c>
      <c r="B237">
        <f t="shared" si="14"/>
        <v>8</v>
      </c>
      <c r="C237">
        <f t="shared" si="12"/>
        <v>1989</v>
      </c>
      <c r="D237">
        <f>INDEX('raw -- CPI'!$B$13:$M$123,MATCH('Historical price detail'!$A237,'raw -- CPI'!$A$13:$A$123,0),MATCH('Historical price detail'!$B237,'raw -- CPI'!$B$11:$M$11,0))</f>
        <v>124.6</v>
      </c>
    </row>
    <row r="238" spans="1:4">
      <c r="A238">
        <f t="shared" si="13"/>
        <v>1989</v>
      </c>
      <c r="B238">
        <f t="shared" si="14"/>
        <v>9</v>
      </c>
      <c r="C238">
        <f t="shared" si="12"/>
        <v>1990</v>
      </c>
      <c r="D238">
        <f>INDEX('raw -- CPI'!$B$13:$M$123,MATCH('Historical price detail'!$A238,'raw -- CPI'!$A$13:$A$123,0),MATCH('Historical price detail'!$B238,'raw -- CPI'!$B$11:$M$11,0))</f>
        <v>125</v>
      </c>
    </row>
    <row r="239" spans="1:4">
      <c r="A239">
        <f t="shared" si="13"/>
        <v>1989</v>
      </c>
      <c r="B239">
        <f t="shared" si="14"/>
        <v>10</v>
      </c>
      <c r="C239">
        <f t="shared" si="12"/>
        <v>1990</v>
      </c>
      <c r="D239">
        <f>INDEX('raw -- CPI'!$B$13:$M$123,MATCH('Historical price detail'!$A239,'raw -- CPI'!$A$13:$A$123,0),MATCH('Historical price detail'!$B239,'raw -- CPI'!$B$11:$M$11,0))</f>
        <v>125.6</v>
      </c>
    </row>
    <row r="240" spans="1:4">
      <c r="A240">
        <f t="shared" si="13"/>
        <v>1989</v>
      </c>
      <c r="B240">
        <f t="shared" si="14"/>
        <v>11</v>
      </c>
      <c r="C240">
        <f t="shared" si="12"/>
        <v>1990</v>
      </c>
      <c r="D240">
        <f>INDEX('raw -- CPI'!$B$13:$M$123,MATCH('Historical price detail'!$A240,'raw -- CPI'!$A$13:$A$123,0),MATCH('Historical price detail'!$B240,'raw -- CPI'!$B$11:$M$11,0))</f>
        <v>125.9</v>
      </c>
    </row>
    <row r="241" spans="1:4">
      <c r="A241">
        <f t="shared" si="13"/>
        <v>1989</v>
      </c>
      <c r="B241">
        <f t="shared" si="14"/>
        <v>12</v>
      </c>
      <c r="C241">
        <f t="shared" si="12"/>
        <v>1990</v>
      </c>
      <c r="D241">
        <f>INDEX('raw -- CPI'!$B$13:$M$123,MATCH('Historical price detail'!$A241,'raw -- CPI'!$A$13:$A$123,0),MATCH('Historical price detail'!$B241,'raw -- CPI'!$B$11:$M$11,0))</f>
        <v>126.1</v>
      </c>
    </row>
    <row r="242" spans="1:4">
      <c r="A242">
        <f t="shared" si="13"/>
        <v>1990</v>
      </c>
      <c r="B242">
        <f t="shared" si="14"/>
        <v>1</v>
      </c>
      <c r="C242">
        <f t="shared" si="12"/>
        <v>1990</v>
      </c>
      <c r="D242">
        <f>INDEX('raw -- CPI'!$B$13:$M$123,MATCH('Historical price detail'!$A242,'raw -- CPI'!$A$13:$A$123,0),MATCH('Historical price detail'!$B242,'raw -- CPI'!$B$11:$M$11,0))</f>
        <v>127.4</v>
      </c>
    </row>
    <row r="243" spans="1:4">
      <c r="A243">
        <f t="shared" si="13"/>
        <v>1990</v>
      </c>
      <c r="B243">
        <f t="shared" si="14"/>
        <v>2</v>
      </c>
      <c r="C243">
        <f t="shared" si="12"/>
        <v>1990</v>
      </c>
      <c r="D243">
        <f>INDEX('raw -- CPI'!$B$13:$M$123,MATCH('Historical price detail'!$A243,'raw -- CPI'!$A$13:$A$123,0),MATCH('Historical price detail'!$B243,'raw -- CPI'!$B$11:$M$11,0))</f>
        <v>128</v>
      </c>
    </row>
    <row r="244" spans="1:4">
      <c r="A244">
        <f t="shared" si="13"/>
        <v>1990</v>
      </c>
      <c r="B244">
        <f t="shared" si="14"/>
        <v>3</v>
      </c>
      <c r="C244">
        <f t="shared" si="12"/>
        <v>1990</v>
      </c>
      <c r="D244">
        <f>INDEX('raw -- CPI'!$B$13:$M$123,MATCH('Historical price detail'!$A244,'raw -- CPI'!$A$13:$A$123,0),MATCH('Historical price detail'!$B244,'raw -- CPI'!$B$11:$M$11,0))</f>
        <v>128.69999999999999</v>
      </c>
    </row>
    <row r="245" spans="1:4">
      <c r="A245">
        <f t="shared" si="13"/>
        <v>1990</v>
      </c>
      <c r="B245">
        <f t="shared" si="14"/>
        <v>4</v>
      </c>
      <c r="C245">
        <f t="shared" si="12"/>
        <v>1990</v>
      </c>
      <c r="D245">
        <f>INDEX('raw -- CPI'!$B$13:$M$123,MATCH('Historical price detail'!$A245,'raw -- CPI'!$A$13:$A$123,0),MATCH('Historical price detail'!$B245,'raw -- CPI'!$B$11:$M$11,0))</f>
        <v>128.9</v>
      </c>
    </row>
    <row r="246" spans="1:4">
      <c r="A246">
        <f t="shared" si="13"/>
        <v>1990</v>
      </c>
      <c r="B246">
        <f t="shared" si="14"/>
        <v>5</v>
      </c>
      <c r="C246">
        <f t="shared" si="12"/>
        <v>1990</v>
      </c>
      <c r="D246">
        <f>INDEX('raw -- CPI'!$B$13:$M$123,MATCH('Historical price detail'!$A246,'raw -- CPI'!$A$13:$A$123,0),MATCH('Historical price detail'!$B246,'raw -- CPI'!$B$11:$M$11,0))</f>
        <v>129.19999999999999</v>
      </c>
    </row>
    <row r="247" spans="1:4">
      <c r="A247">
        <f t="shared" si="13"/>
        <v>1990</v>
      </c>
      <c r="B247">
        <f t="shared" si="14"/>
        <v>6</v>
      </c>
      <c r="C247">
        <f t="shared" si="12"/>
        <v>1990</v>
      </c>
      <c r="D247">
        <f>INDEX('raw -- CPI'!$B$13:$M$123,MATCH('Historical price detail'!$A247,'raw -- CPI'!$A$13:$A$123,0),MATCH('Historical price detail'!$B247,'raw -- CPI'!$B$11:$M$11,0))</f>
        <v>129.9</v>
      </c>
    </row>
    <row r="248" spans="1:4">
      <c r="A248">
        <f t="shared" si="13"/>
        <v>1990</v>
      </c>
      <c r="B248">
        <f t="shared" si="14"/>
        <v>7</v>
      </c>
      <c r="C248">
        <f t="shared" si="12"/>
        <v>1990</v>
      </c>
      <c r="D248">
        <f>INDEX('raw -- CPI'!$B$13:$M$123,MATCH('Historical price detail'!$A248,'raw -- CPI'!$A$13:$A$123,0),MATCH('Historical price detail'!$B248,'raw -- CPI'!$B$11:$M$11,0))</f>
        <v>130.4</v>
      </c>
    </row>
    <row r="249" spans="1:4">
      <c r="A249">
        <f t="shared" si="13"/>
        <v>1990</v>
      </c>
      <c r="B249">
        <f t="shared" si="14"/>
        <v>8</v>
      </c>
      <c r="C249">
        <f t="shared" si="12"/>
        <v>1990</v>
      </c>
      <c r="D249">
        <f>INDEX('raw -- CPI'!$B$13:$M$123,MATCH('Historical price detail'!$A249,'raw -- CPI'!$A$13:$A$123,0),MATCH('Historical price detail'!$B249,'raw -- CPI'!$B$11:$M$11,0))</f>
        <v>131.6</v>
      </c>
    </row>
    <row r="250" spans="1:4">
      <c r="A250">
        <f t="shared" si="13"/>
        <v>1990</v>
      </c>
      <c r="B250">
        <f t="shared" si="14"/>
        <v>9</v>
      </c>
      <c r="C250">
        <f t="shared" si="12"/>
        <v>1991</v>
      </c>
      <c r="D250">
        <f>INDEX('raw -- CPI'!$B$13:$M$123,MATCH('Historical price detail'!$A250,'raw -- CPI'!$A$13:$A$123,0),MATCH('Historical price detail'!$B250,'raw -- CPI'!$B$11:$M$11,0))</f>
        <v>132.69999999999999</v>
      </c>
    </row>
    <row r="251" spans="1:4">
      <c r="A251">
        <f t="shared" si="13"/>
        <v>1990</v>
      </c>
      <c r="B251">
        <f t="shared" si="14"/>
        <v>10</v>
      </c>
      <c r="C251">
        <f t="shared" si="12"/>
        <v>1991</v>
      </c>
      <c r="D251">
        <f>INDEX('raw -- CPI'!$B$13:$M$123,MATCH('Historical price detail'!$A251,'raw -- CPI'!$A$13:$A$123,0),MATCH('Historical price detail'!$B251,'raw -- CPI'!$B$11:$M$11,0))</f>
        <v>133.5</v>
      </c>
    </row>
    <row r="252" spans="1:4">
      <c r="A252">
        <f t="shared" si="13"/>
        <v>1990</v>
      </c>
      <c r="B252">
        <f t="shared" si="14"/>
        <v>11</v>
      </c>
      <c r="C252">
        <f t="shared" si="12"/>
        <v>1991</v>
      </c>
      <c r="D252">
        <f>INDEX('raw -- CPI'!$B$13:$M$123,MATCH('Historical price detail'!$A252,'raw -- CPI'!$A$13:$A$123,0),MATCH('Historical price detail'!$B252,'raw -- CPI'!$B$11:$M$11,0))</f>
        <v>133.80000000000001</v>
      </c>
    </row>
    <row r="253" spans="1:4">
      <c r="A253">
        <f t="shared" si="13"/>
        <v>1990</v>
      </c>
      <c r="B253">
        <f t="shared" si="14"/>
        <v>12</v>
      </c>
      <c r="C253">
        <f t="shared" si="12"/>
        <v>1991</v>
      </c>
      <c r="D253">
        <f>INDEX('raw -- CPI'!$B$13:$M$123,MATCH('Historical price detail'!$A253,'raw -- CPI'!$A$13:$A$123,0),MATCH('Historical price detail'!$B253,'raw -- CPI'!$B$11:$M$11,0))</f>
        <v>133.80000000000001</v>
      </c>
    </row>
    <row r="254" spans="1:4">
      <c r="A254">
        <f t="shared" si="13"/>
        <v>1991</v>
      </c>
      <c r="B254">
        <f t="shared" si="14"/>
        <v>1</v>
      </c>
      <c r="C254">
        <f t="shared" si="12"/>
        <v>1991</v>
      </c>
      <c r="D254">
        <f>INDEX('raw -- CPI'!$B$13:$M$123,MATCH('Historical price detail'!$A254,'raw -- CPI'!$A$13:$A$123,0),MATCH('Historical price detail'!$B254,'raw -- CPI'!$B$11:$M$11,0))</f>
        <v>134.6</v>
      </c>
    </row>
    <row r="255" spans="1:4">
      <c r="A255">
        <f t="shared" si="13"/>
        <v>1991</v>
      </c>
      <c r="B255">
        <f t="shared" si="14"/>
        <v>2</v>
      </c>
      <c r="C255">
        <f t="shared" si="12"/>
        <v>1991</v>
      </c>
      <c r="D255">
        <f>INDEX('raw -- CPI'!$B$13:$M$123,MATCH('Historical price detail'!$A255,'raw -- CPI'!$A$13:$A$123,0),MATCH('Historical price detail'!$B255,'raw -- CPI'!$B$11:$M$11,0))</f>
        <v>134.80000000000001</v>
      </c>
    </row>
    <row r="256" spans="1:4">
      <c r="A256">
        <f t="shared" si="13"/>
        <v>1991</v>
      </c>
      <c r="B256">
        <f t="shared" si="14"/>
        <v>3</v>
      </c>
      <c r="C256">
        <f t="shared" si="12"/>
        <v>1991</v>
      </c>
      <c r="D256">
        <f>INDEX('raw -- CPI'!$B$13:$M$123,MATCH('Historical price detail'!$A256,'raw -- CPI'!$A$13:$A$123,0),MATCH('Historical price detail'!$B256,'raw -- CPI'!$B$11:$M$11,0))</f>
        <v>135</v>
      </c>
    </row>
    <row r="257" spans="1:4">
      <c r="A257">
        <f t="shared" si="13"/>
        <v>1991</v>
      </c>
      <c r="B257">
        <f t="shared" si="14"/>
        <v>4</v>
      </c>
      <c r="C257">
        <f t="shared" si="12"/>
        <v>1991</v>
      </c>
      <c r="D257">
        <f>INDEX('raw -- CPI'!$B$13:$M$123,MATCH('Historical price detail'!$A257,'raw -- CPI'!$A$13:$A$123,0),MATCH('Historical price detail'!$B257,'raw -- CPI'!$B$11:$M$11,0))</f>
        <v>135.19999999999999</v>
      </c>
    </row>
    <row r="258" spans="1:4">
      <c r="A258">
        <f t="shared" si="13"/>
        <v>1991</v>
      </c>
      <c r="B258">
        <f t="shared" si="14"/>
        <v>5</v>
      </c>
      <c r="C258">
        <f t="shared" si="12"/>
        <v>1991</v>
      </c>
      <c r="D258">
        <f>INDEX('raw -- CPI'!$B$13:$M$123,MATCH('Historical price detail'!$A258,'raw -- CPI'!$A$13:$A$123,0),MATCH('Historical price detail'!$B258,'raw -- CPI'!$B$11:$M$11,0))</f>
        <v>135.6</v>
      </c>
    </row>
    <row r="259" spans="1:4">
      <c r="A259">
        <f t="shared" si="13"/>
        <v>1991</v>
      </c>
      <c r="B259">
        <f t="shared" si="14"/>
        <v>6</v>
      </c>
      <c r="C259">
        <f t="shared" si="12"/>
        <v>1991</v>
      </c>
      <c r="D259">
        <f>INDEX('raw -- CPI'!$B$13:$M$123,MATCH('Historical price detail'!$A259,'raw -- CPI'!$A$13:$A$123,0),MATCH('Historical price detail'!$B259,'raw -- CPI'!$B$11:$M$11,0))</f>
        <v>136</v>
      </c>
    </row>
    <row r="260" spans="1:4">
      <c r="A260">
        <f t="shared" si="13"/>
        <v>1991</v>
      </c>
      <c r="B260">
        <f t="shared" si="14"/>
        <v>7</v>
      </c>
      <c r="C260">
        <f t="shared" si="12"/>
        <v>1991</v>
      </c>
      <c r="D260">
        <f>INDEX('raw -- CPI'!$B$13:$M$123,MATCH('Historical price detail'!$A260,'raw -- CPI'!$A$13:$A$123,0),MATCH('Historical price detail'!$B260,'raw -- CPI'!$B$11:$M$11,0))</f>
        <v>136.19999999999999</v>
      </c>
    </row>
    <row r="261" spans="1:4">
      <c r="A261">
        <f t="shared" si="13"/>
        <v>1991</v>
      </c>
      <c r="B261">
        <f t="shared" si="14"/>
        <v>8</v>
      </c>
      <c r="C261">
        <f t="shared" si="12"/>
        <v>1991</v>
      </c>
      <c r="D261">
        <f>INDEX('raw -- CPI'!$B$13:$M$123,MATCH('Historical price detail'!$A261,'raw -- CPI'!$A$13:$A$123,0),MATCH('Historical price detail'!$B261,'raw -- CPI'!$B$11:$M$11,0))</f>
        <v>136.6</v>
      </c>
    </row>
    <row r="262" spans="1:4">
      <c r="A262">
        <f t="shared" si="13"/>
        <v>1991</v>
      </c>
      <c r="B262">
        <f t="shared" si="14"/>
        <v>9</v>
      </c>
      <c r="C262">
        <f t="shared" si="12"/>
        <v>1992</v>
      </c>
      <c r="D262">
        <f>INDEX('raw -- CPI'!$B$13:$M$123,MATCH('Historical price detail'!$A262,'raw -- CPI'!$A$13:$A$123,0),MATCH('Historical price detail'!$B262,'raw -- CPI'!$B$11:$M$11,0))</f>
        <v>137.19999999999999</v>
      </c>
    </row>
    <row r="263" spans="1:4">
      <c r="A263">
        <f t="shared" si="13"/>
        <v>1991</v>
      </c>
      <c r="B263">
        <f t="shared" si="14"/>
        <v>10</v>
      </c>
      <c r="C263">
        <f t="shared" si="12"/>
        <v>1992</v>
      </c>
      <c r="D263">
        <f>INDEX('raw -- CPI'!$B$13:$M$123,MATCH('Historical price detail'!$A263,'raw -- CPI'!$A$13:$A$123,0),MATCH('Historical price detail'!$B263,'raw -- CPI'!$B$11:$M$11,0))</f>
        <v>137.4</v>
      </c>
    </row>
    <row r="264" spans="1:4">
      <c r="A264">
        <f t="shared" si="13"/>
        <v>1991</v>
      </c>
      <c r="B264">
        <f t="shared" si="14"/>
        <v>11</v>
      </c>
      <c r="C264">
        <f t="shared" si="12"/>
        <v>1992</v>
      </c>
      <c r="D264">
        <f>INDEX('raw -- CPI'!$B$13:$M$123,MATCH('Historical price detail'!$A264,'raw -- CPI'!$A$13:$A$123,0),MATCH('Historical price detail'!$B264,'raw -- CPI'!$B$11:$M$11,0))</f>
        <v>137.80000000000001</v>
      </c>
    </row>
    <row r="265" spans="1:4">
      <c r="A265">
        <f t="shared" si="13"/>
        <v>1991</v>
      </c>
      <c r="B265">
        <f t="shared" si="14"/>
        <v>12</v>
      </c>
      <c r="C265">
        <f t="shared" si="12"/>
        <v>1992</v>
      </c>
      <c r="D265">
        <f>INDEX('raw -- CPI'!$B$13:$M$123,MATCH('Historical price detail'!$A265,'raw -- CPI'!$A$13:$A$123,0),MATCH('Historical price detail'!$B265,'raw -- CPI'!$B$11:$M$11,0))</f>
        <v>137.9</v>
      </c>
    </row>
    <row r="266" spans="1:4">
      <c r="A266">
        <f t="shared" si="13"/>
        <v>1992</v>
      </c>
      <c r="B266">
        <f t="shared" si="14"/>
        <v>1</v>
      </c>
      <c r="C266">
        <f t="shared" si="12"/>
        <v>1992</v>
      </c>
      <c r="D266">
        <f>INDEX('raw -- CPI'!$B$13:$M$123,MATCH('Historical price detail'!$A266,'raw -- CPI'!$A$13:$A$123,0),MATCH('Historical price detail'!$B266,'raw -- CPI'!$B$11:$M$11,0))</f>
        <v>138.1</v>
      </c>
    </row>
    <row r="267" spans="1:4">
      <c r="A267">
        <f t="shared" si="13"/>
        <v>1992</v>
      </c>
      <c r="B267">
        <f t="shared" si="14"/>
        <v>2</v>
      </c>
      <c r="C267">
        <f t="shared" si="12"/>
        <v>1992</v>
      </c>
      <c r="D267">
        <f>INDEX('raw -- CPI'!$B$13:$M$123,MATCH('Historical price detail'!$A267,'raw -- CPI'!$A$13:$A$123,0),MATCH('Historical price detail'!$B267,'raw -- CPI'!$B$11:$M$11,0))</f>
        <v>138.6</v>
      </c>
    </row>
    <row r="268" spans="1:4">
      <c r="A268">
        <f t="shared" si="13"/>
        <v>1992</v>
      </c>
      <c r="B268">
        <f t="shared" si="14"/>
        <v>3</v>
      </c>
      <c r="C268">
        <f t="shared" si="12"/>
        <v>1992</v>
      </c>
      <c r="D268">
        <f>INDEX('raw -- CPI'!$B$13:$M$123,MATCH('Historical price detail'!$A268,'raw -- CPI'!$A$13:$A$123,0),MATCH('Historical price detail'!$B268,'raw -- CPI'!$B$11:$M$11,0))</f>
        <v>139.30000000000001</v>
      </c>
    </row>
    <row r="269" spans="1:4">
      <c r="A269">
        <f t="shared" si="13"/>
        <v>1992</v>
      </c>
      <c r="B269">
        <f t="shared" si="14"/>
        <v>4</v>
      </c>
      <c r="C269">
        <f t="shared" si="12"/>
        <v>1992</v>
      </c>
      <c r="D269">
        <f>INDEX('raw -- CPI'!$B$13:$M$123,MATCH('Historical price detail'!$A269,'raw -- CPI'!$A$13:$A$123,0),MATCH('Historical price detail'!$B269,'raw -- CPI'!$B$11:$M$11,0))</f>
        <v>139.5</v>
      </c>
    </row>
    <row r="270" spans="1:4">
      <c r="A270">
        <f t="shared" si="13"/>
        <v>1992</v>
      </c>
      <c r="B270">
        <f t="shared" si="14"/>
        <v>5</v>
      </c>
      <c r="C270">
        <f t="shared" si="12"/>
        <v>1992</v>
      </c>
      <c r="D270">
        <f>INDEX('raw -- CPI'!$B$13:$M$123,MATCH('Historical price detail'!$A270,'raw -- CPI'!$A$13:$A$123,0),MATCH('Historical price detail'!$B270,'raw -- CPI'!$B$11:$M$11,0))</f>
        <v>139.69999999999999</v>
      </c>
    </row>
    <row r="271" spans="1:4">
      <c r="A271">
        <f t="shared" si="13"/>
        <v>1992</v>
      </c>
      <c r="B271">
        <f t="shared" si="14"/>
        <v>6</v>
      </c>
      <c r="C271">
        <f t="shared" si="12"/>
        <v>1992</v>
      </c>
      <c r="D271">
        <f>INDEX('raw -- CPI'!$B$13:$M$123,MATCH('Historical price detail'!$A271,'raw -- CPI'!$A$13:$A$123,0),MATCH('Historical price detail'!$B271,'raw -- CPI'!$B$11:$M$11,0))</f>
        <v>140.19999999999999</v>
      </c>
    </row>
    <row r="272" spans="1:4">
      <c r="A272">
        <f t="shared" si="13"/>
        <v>1992</v>
      </c>
      <c r="B272">
        <f t="shared" si="14"/>
        <v>7</v>
      </c>
      <c r="C272">
        <f t="shared" si="12"/>
        <v>1992</v>
      </c>
      <c r="D272">
        <f>INDEX('raw -- CPI'!$B$13:$M$123,MATCH('Historical price detail'!$A272,'raw -- CPI'!$A$13:$A$123,0),MATCH('Historical price detail'!$B272,'raw -- CPI'!$B$11:$M$11,0))</f>
        <v>140.5</v>
      </c>
    </row>
    <row r="273" spans="1:4">
      <c r="A273">
        <f t="shared" si="13"/>
        <v>1992</v>
      </c>
      <c r="B273">
        <f t="shared" si="14"/>
        <v>8</v>
      </c>
      <c r="C273">
        <f t="shared" si="12"/>
        <v>1992</v>
      </c>
      <c r="D273">
        <f>INDEX('raw -- CPI'!$B$13:$M$123,MATCH('Historical price detail'!$A273,'raw -- CPI'!$A$13:$A$123,0),MATCH('Historical price detail'!$B273,'raw -- CPI'!$B$11:$M$11,0))</f>
        <v>140.9</v>
      </c>
    </row>
    <row r="274" spans="1:4">
      <c r="A274">
        <f t="shared" si="13"/>
        <v>1992</v>
      </c>
      <c r="B274">
        <f t="shared" si="14"/>
        <v>9</v>
      </c>
      <c r="C274">
        <f t="shared" si="12"/>
        <v>1993</v>
      </c>
      <c r="D274">
        <f>INDEX('raw -- CPI'!$B$13:$M$123,MATCH('Historical price detail'!$A274,'raw -- CPI'!$A$13:$A$123,0),MATCH('Historical price detail'!$B274,'raw -- CPI'!$B$11:$M$11,0))</f>
        <v>141.30000000000001</v>
      </c>
    </row>
    <row r="275" spans="1:4">
      <c r="A275">
        <f t="shared" si="13"/>
        <v>1992</v>
      </c>
      <c r="B275">
        <f t="shared" si="14"/>
        <v>10</v>
      </c>
      <c r="C275">
        <f t="shared" si="12"/>
        <v>1993</v>
      </c>
      <c r="D275">
        <f>INDEX('raw -- CPI'!$B$13:$M$123,MATCH('Historical price detail'!$A275,'raw -- CPI'!$A$13:$A$123,0),MATCH('Historical price detail'!$B275,'raw -- CPI'!$B$11:$M$11,0))</f>
        <v>141.80000000000001</v>
      </c>
    </row>
    <row r="276" spans="1:4">
      <c r="A276">
        <f t="shared" si="13"/>
        <v>1992</v>
      </c>
      <c r="B276">
        <f t="shared" si="14"/>
        <v>11</v>
      </c>
      <c r="C276">
        <f t="shared" si="12"/>
        <v>1993</v>
      </c>
      <c r="D276">
        <f>INDEX('raw -- CPI'!$B$13:$M$123,MATCH('Historical price detail'!$A276,'raw -- CPI'!$A$13:$A$123,0),MATCH('Historical price detail'!$B276,'raw -- CPI'!$B$11:$M$11,0))</f>
        <v>142</v>
      </c>
    </row>
    <row r="277" spans="1:4">
      <c r="A277">
        <f t="shared" si="13"/>
        <v>1992</v>
      </c>
      <c r="B277">
        <f t="shared" si="14"/>
        <v>12</v>
      </c>
      <c r="C277">
        <f t="shared" si="12"/>
        <v>1993</v>
      </c>
      <c r="D277">
        <f>INDEX('raw -- CPI'!$B$13:$M$123,MATCH('Historical price detail'!$A277,'raw -- CPI'!$A$13:$A$123,0),MATCH('Historical price detail'!$B277,'raw -- CPI'!$B$11:$M$11,0))</f>
        <v>141.9</v>
      </c>
    </row>
    <row r="278" spans="1:4">
      <c r="A278">
        <f t="shared" si="13"/>
        <v>1993</v>
      </c>
      <c r="B278">
        <f t="shared" si="14"/>
        <v>1</v>
      </c>
      <c r="C278">
        <f t="shared" si="12"/>
        <v>1993</v>
      </c>
      <c r="D278">
        <f>INDEX('raw -- CPI'!$B$13:$M$123,MATCH('Historical price detail'!$A278,'raw -- CPI'!$A$13:$A$123,0),MATCH('Historical price detail'!$B278,'raw -- CPI'!$B$11:$M$11,0))</f>
        <v>142.6</v>
      </c>
    </row>
    <row r="279" spans="1:4">
      <c r="A279">
        <f t="shared" si="13"/>
        <v>1993</v>
      </c>
      <c r="B279">
        <f t="shared" si="14"/>
        <v>2</v>
      </c>
      <c r="C279">
        <f t="shared" ref="C279:C342" si="15">C267+1</f>
        <v>1993</v>
      </c>
      <c r="D279">
        <f>INDEX('raw -- CPI'!$B$13:$M$123,MATCH('Historical price detail'!$A279,'raw -- CPI'!$A$13:$A$123,0),MATCH('Historical price detail'!$B279,'raw -- CPI'!$B$11:$M$11,0))</f>
        <v>143.1</v>
      </c>
    </row>
    <row r="280" spans="1:4">
      <c r="A280">
        <f t="shared" si="13"/>
        <v>1993</v>
      </c>
      <c r="B280">
        <f t="shared" si="14"/>
        <v>3</v>
      </c>
      <c r="C280">
        <f t="shared" si="15"/>
        <v>1993</v>
      </c>
      <c r="D280">
        <f>INDEX('raw -- CPI'!$B$13:$M$123,MATCH('Historical price detail'!$A280,'raw -- CPI'!$A$13:$A$123,0),MATCH('Historical price detail'!$B280,'raw -- CPI'!$B$11:$M$11,0))</f>
        <v>143.6</v>
      </c>
    </row>
    <row r="281" spans="1:4">
      <c r="A281">
        <f t="shared" ref="A281:A344" si="16">A293-1</f>
        <v>1993</v>
      </c>
      <c r="B281">
        <f t="shared" ref="B281:B344" si="17">B293</f>
        <v>4</v>
      </c>
      <c r="C281">
        <f t="shared" si="15"/>
        <v>1993</v>
      </c>
      <c r="D281">
        <f>INDEX('raw -- CPI'!$B$13:$M$123,MATCH('Historical price detail'!$A281,'raw -- CPI'!$A$13:$A$123,0),MATCH('Historical price detail'!$B281,'raw -- CPI'!$B$11:$M$11,0))</f>
        <v>144</v>
      </c>
    </row>
    <row r="282" spans="1:4">
      <c r="A282">
        <f t="shared" si="16"/>
        <v>1993</v>
      </c>
      <c r="B282">
        <f t="shared" si="17"/>
        <v>5</v>
      </c>
      <c r="C282">
        <f t="shared" si="15"/>
        <v>1993</v>
      </c>
      <c r="D282">
        <f>INDEX('raw -- CPI'!$B$13:$M$123,MATCH('Historical price detail'!$A282,'raw -- CPI'!$A$13:$A$123,0),MATCH('Historical price detail'!$B282,'raw -- CPI'!$B$11:$M$11,0))</f>
        <v>144.19999999999999</v>
      </c>
    </row>
    <row r="283" spans="1:4">
      <c r="A283">
        <f t="shared" si="16"/>
        <v>1993</v>
      </c>
      <c r="B283">
        <f t="shared" si="17"/>
        <v>6</v>
      </c>
      <c r="C283">
        <f t="shared" si="15"/>
        <v>1993</v>
      </c>
      <c r="D283">
        <f>INDEX('raw -- CPI'!$B$13:$M$123,MATCH('Historical price detail'!$A283,'raw -- CPI'!$A$13:$A$123,0),MATCH('Historical price detail'!$B283,'raw -- CPI'!$B$11:$M$11,0))</f>
        <v>144.4</v>
      </c>
    </row>
    <row r="284" spans="1:4">
      <c r="A284">
        <f t="shared" si="16"/>
        <v>1993</v>
      </c>
      <c r="B284">
        <f t="shared" si="17"/>
        <v>7</v>
      </c>
      <c r="C284">
        <f t="shared" si="15"/>
        <v>1993</v>
      </c>
      <c r="D284">
        <f>INDEX('raw -- CPI'!$B$13:$M$123,MATCH('Historical price detail'!$A284,'raw -- CPI'!$A$13:$A$123,0),MATCH('Historical price detail'!$B284,'raw -- CPI'!$B$11:$M$11,0))</f>
        <v>144.4</v>
      </c>
    </row>
    <row r="285" spans="1:4">
      <c r="A285">
        <f t="shared" si="16"/>
        <v>1993</v>
      </c>
      <c r="B285">
        <f t="shared" si="17"/>
        <v>8</v>
      </c>
      <c r="C285">
        <f t="shared" si="15"/>
        <v>1993</v>
      </c>
      <c r="D285">
        <f>INDEX('raw -- CPI'!$B$13:$M$123,MATCH('Historical price detail'!$A285,'raw -- CPI'!$A$13:$A$123,0),MATCH('Historical price detail'!$B285,'raw -- CPI'!$B$11:$M$11,0))</f>
        <v>144.80000000000001</v>
      </c>
    </row>
    <row r="286" spans="1:4">
      <c r="A286">
        <f t="shared" si="16"/>
        <v>1993</v>
      </c>
      <c r="B286">
        <f t="shared" si="17"/>
        <v>9</v>
      </c>
      <c r="C286">
        <f t="shared" si="15"/>
        <v>1994</v>
      </c>
      <c r="D286">
        <f>INDEX('raw -- CPI'!$B$13:$M$123,MATCH('Historical price detail'!$A286,'raw -- CPI'!$A$13:$A$123,0),MATCH('Historical price detail'!$B286,'raw -- CPI'!$B$11:$M$11,0))</f>
        <v>145.1</v>
      </c>
    </row>
    <row r="287" spans="1:4">
      <c r="A287">
        <f t="shared" si="16"/>
        <v>1993</v>
      </c>
      <c r="B287">
        <f t="shared" si="17"/>
        <v>10</v>
      </c>
      <c r="C287">
        <f t="shared" si="15"/>
        <v>1994</v>
      </c>
      <c r="D287">
        <f>INDEX('raw -- CPI'!$B$13:$M$123,MATCH('Historical price detail'!$A287,'raw -- CPI'!$A$13:$A$123,0),MATCH('Historical price detail'!$B287,'raw -- CPI'!$B$11:$M$11,0))</f>
        <v>145.69999999999999</v>
      </c>
    </row>
    <row r="288" spans="1:4">
      <c r="A288">
        <f t="shared" si="16"/>
        <v>1993</v>
      </c>
      <c r="B288">
        <f t="shared" si="17"/>
        <v>11</v>
      </c>
      <c r="C288">
        <f t="shared" si="15"/>
        <v>1994</v>
      </c>
      <c r="D288">
        <f>INDEX('raw -- CPI'!$B$13:$M$123,MATCH('Historical price detail'!$A288,'raw -- CPI'!$A$13:$A$123,0),MATCH('Historical price detail'!$B288,'raw -- CPI'!$B$11:$M$11,0))</f>
        <v>145.80000000000001</v>
      </c>
    </row>
    <row r="289" spans="1:4">
      <c r="A289">
        <f t="shared" si="16"/>
        <v>1993</v>
      </c>
      <c r="B289">
        <f t="shared" si="17"/>
        <v>12</v>
      </c>
      <c r="C289">
        <f t="shared" si="15"/>
        <v>1994</v>
      </c>
      <c r="D289">
        <f>INDEX('raw -- CPI'!$B$13:$M$123,MATCH('Historical price detail'!$A289,'raw -- CPI'!$A$13:$A$123,0),MATCH('Historical price detail'!$B289,'raw -- CPI'!$B$11:$M$11,0))</f>
        <v>145.80000000000001</v>
      </c>
    </row>
    <row r="290" spans="1:4">
      <c r="A290">
        <f t="shared" si="16"/>
        <v>1994</v>
      </c>
      <c r="B290">
        <f t="shared" si="17"/>
        <v>1</v>
      </c>
      <c r="C290">
        <f t="shared" si="15"/>
        <v>1994</v>
      </c>
      <c r="D290">
        <f>INDEX('raw -- CPI'!$B$13:$M$123,MATCH('Historical price detail'!$A290,'raw -- CPI'!$A$13:$A$123,0),MATCH('Historical price detail'!$B290,'raw -- CPI'!$B$11:$M$11,0))</f>
        <v>146.19999999999999</v>
      </c>
    </row>
    <row r="291" spans="1:4">
      <c r="A291">
        <f t="shared" si="16"/>
        <v>1994</v>
      </c>
      <c r="B291">
        <f t="shared" si="17"/>
        <v>2</v>
      </c>
      <c r="C291">
        <f t="shared" si="15"/>
        <v>1994</v>
      </c>
      <c r="D291">
        <f>INDEX('raw -- CPI'!$B$13:$M$123,MATCH('Historical price detail'!$A291,'raw -- CPI'!$A$13:$A$123,0),MATCH('Historical price detail'!$B291,'raw -- CPI'!$B$11:$M$11,0))</f>
        <v>146.69999999999999</v>
      </c>
    </row>
    <row r="292" spans="1:4">
      <c r="A292">
        <f t="shared" si="16"/>
        <v>1994</v>
      </c>
      <c r="B292">
        <f t="shared" si="17"/>
        <v>3</v>
      </c>
      <c r="C292">
        <f t="shared" si="15"/>
        <v>1994</v>
      </c>
      <c r="D292">
        <f>INDEX('raw -- CPI'!$B$13:$M$123,MATCH('Historical price detail'!$A292,'raw -- CPI'!$A$13:$A$123,0),MATCH('Historical price detail'!$B292,'raw -- CPI'!$B$11:$M$11,0))</f>
        <v>147.19999999999999</v>
      </c>
    </row>
    <row r="293" spans="1:4">
      <c r="A293">
        <f t="shared" si="16"/>
        <v>1994</v>
      </c>
      <c r="B293">
        <f t="shared" si="17"/>
        <v>4</v>
      </c>
      <c r="C293">
        <f t="shared" si="15"/>
        <v>1994</v>
      </c>
      <c r="D293">
        <f>INDEX('raw -- CPI'!$B$13:$M$123,MATCH('Historical price detail'!$A293,'raw -- CPI'!$A$13:$A$123,0),MATCH('Historical price detail'!$B293,'raw -- CPI'!$B$11:$M$11,0))</f>
        <v>147.4</v>
      </c>
    </row>
    <row r="294" spans="1:4">
      <c r="A294">
        <f t="shared" si="16"/>
        <v>1994</v>
      </c>
      <c r="B294">
        <f t="shared" si="17"/>
        <v>5</v>
      </c>
      <c r="C294">
        <f t="shared" si="15"/>
        <v>1994</v>
      </c>
      <c r="D294">
        <f>INDEX('raw -- CPI'!$B$13:$M$123,MATCH('Historical price detail'!$A294,'raw -- CPI'!$A$13:$A$123,0),MATCH('Historical price detail'!$B294,'raw -- CPI'!$B$11:$M$11,0))</f>
        <v>147.5</v>
      </c>
    </row>
    <row r="295" spans="1:4">
      <c r="A295">
        <f t="shared" si="16"/>
        <v>1994</v>
      </c>
      <c r="B295">
        <f t="shared" si="17"/>
        <v>6</v>
      </c>
      <c r="C295">
        <f t="shared" si="15"/>
        <v>1994</v>
      </c>
      <c r="D295">
        <f>INDEX('raw -- CPI'!$B$13:$M$123,MATCH('Historical price detail'!$A295,'raw -- CPI'!$A$13:$A$123,0),MATCH('Historical price detail'!$B295,'raw -- CPI'!$B$11:$M$11,0))</f>
        <v>148</v>
      </c>
    </row>
    <row r="296" spans="1:4">
      <c r="A296">
        <f t="shared" si="16"/>
        <v>1994</v>
      </c>
      <c r="B296">
        <f t="shared" si="17"/>
        <v>7</v>
      </c>
      <c r="C296">
        <f t="shared" si="15"/>
        <v>1994</v>
      </c>
      <c r="D296">
        <f>INDEX('raw -- CPI'!$B$13:$M$123,MATCH('Historical price detail'!$A296,'raw -- CPI'!$A$13:$A$123,0),MATCH('Historical price detail'!$B296,'raw -- CPI'!$B$11:$M$11,0))</f>
        <v>148.4</v>
      </c>
    </row>
    <row r="297" spans="1:4">
      <c r="A297">
        <f t="shared" si="16"/>
        <v>1994</v>
      </c>
      <c r="B297">
        <f t="shared" si="17"/>
        <v>8</v>
      </c>
      <c r="C297">
        <f t="shared" si="15"/>
        <v>1994</v>
      </c>
      <c r="D297">
        <f>INDEX('raw -- CPI'!$B$13:$M$123,MATCH('Historical price detail'!$A297,'raw -- CPI'!$A$13:$A$123,0),MATCH('Historical price detail'!$B297,'raw -- CPI'!$B$11:$M$11,0))</f>
        <v>149</v>
      </c>
    </row>
    <row r="298" spans="1:4">
      <c r="A298">
        <f t="shared" si="16"/>
        <v>1994</v>
      </c>
      <c r="B298">
        <f t="shared" si="17"/>
        <v>9</v>
      </c>
      <c r="C298">
        <f t="shared" si="15"/>
        <v>1995</v>
      </c>
      <c r="D298">
        <f>INDEX('raw -- CPI'!$B$13:$M$123,MATCH('Historical price detail'!$A298,'raw -- CPI'!$A$13:$A$123,0),MATCH('Historical price detail'!$B298,'raw -- CPI'!$B$11:$M$11,0))</f>
        <v>149.4</v>
      </c>
    </row>
    <row r="299" spans="1:4">
      <c r="A299">
        <f t="shared" si="16"/>
        <v>1994</v>
      </c>
      <c r="B299">
        <f t="shared" si="17"/>
        <v>10</v>
      </c>
      <c r="C299">
        <f t="shared" si="15"/>
        <v>1995</v>
      </c>
      <c r="D299">
        <f>INDEX('raw -- CPI'!$B$13:$M$123,MATCH('Historical price detail'!$A299,'raw -- CPI'!$A$13:$A$123,0),MATCH('Historical price detail'!$B299,'raw -- CPI'!$B$11:$M$11,0))</f>
        <v>149.5</v>
      </c>
    </row>
    <row r="300" spans="1:4">
      <c r="A300">
        <f t="shared" si="16"/>
        <v>1994</v>
      </c>
      <c r="B300">
        <f t="shared" si="17"/>
        <v>11</v>
      </c>
      <c r="C300">
        <f t="shared" si="15"/>
        <v>1995</v>
      </c>
      <c r="D300">
        <f>INDEX('raw -- CPI'!$B$13:$M$123,MATCH('Historical price detail'!$A300,'raw -- CPI'!$A$13:$A$123,0),MATCH('Historical price detail'!$B300,'raw -- CPI'!$B$11:$M$11,0))</f>
        <v>149.69999999999999</v>
      </c>
    </row>
    <row r="301" spans="1:4">
      <c r="A301">
        <f t="shared" si="16"/>
        <v>1994</v>
      </c>
      <c r="B301">
        <f t="shared" si="17"/>
        <v>12</v>
      </c>
      <c r="C301">
        <f t="shared" si="15"/>
        <v>1995</v>
      </c>
      <c r="D301">
        <f>INDEX('raw -- CPI'!$B$13:$M$123,MATCH('Historical price detail'!$A301,'raw -- CPI'!$A$13:$A$123,0),MATCH('Historical price detail'!$B301,'raw -- CPI'!$B$11:$M$11,0))</f>
        <v>149.69999999999999</v>
      </c>
    </row>
    <row r="302" spans="1:4">
      <c r="A302">
        <f t="shared" si="16"/>
        <v>1995</v>
      </c>
      <c r="B302">
        <f t="shared" si="17"/>
        <v>1</v>
      </c>
      <c r="C302">
        <f t="shared" si="15"/>
        <v>1995</v>
      </c>
      <c r="D302">
        <f>INDEX('raw -- CPI'!$B$13:$M$123,MATCH('Historical price detail'!$A302,'raw -- CPI'!$A$13:$A$123,0),MATCH('Historical price detail'!$B302,'raw -- CPI'!$B$11:$M$11,0))</f>
        <v>150.30000000000001</v>
      </c>
    </row>
    <row r="303" spans="1:4">
      <c r="A303">
        <f t="shared" si="16"/>
        <v>1995</v>
      </c>
      <c r="B303">
        <f t="shared" si="17"/>
        <v>2</v>
      </c>
      <c r="C303">
        <f t="shared" si="15"/>
        <v>1995</v>
      </c>
      <c r="D303">
        <f>INDEX('raw -- CPI'!$B$13:$M$123,MATCH('Historical price detail'!$A303,'raw -- CPI'!$A$13:$A$123,0),MATCH('Historical price detail'!$B303,'raw -- CPI'!$B$11:$M$11,0))</f>
        <v>150.9</v>
      </c>
    </row>
    <row r="304" spans="1:4">
      <c r="A304">
        <f t="shared" si="16"/>
        <v>1995</v>
      </c>
      <c r="B304">
        <f t="shared" si="17"/>
        <v>3</v>
      </c>
      <c r="C304">
        <f t="shared" si="15"/>
        <v>1995</v>
      </c>
      <c r="D304">
        <f>INDEX('raw -- CPI'!$B$13:$M$123,MATCH('Historical price detail'!$A304,'raw -- CPI'!$A$13:$A$123,0),MATCH('Historical price detail'!$B304,'raw -- CPI'!$B$11:$M$11,0))</f>
        <v>151.4</v>
      </c>
    </row>
    <row r="305" spans="1:4">
      <c r="A305">
        <f t="shared" si="16"/>
        <v>1995</v>
      </c>
      <c r="B305">
        <f t="shared" si="17"/>
        <v>4</v>
      </c>
      <c r="C305">
        <f t="shared" si="15"/>
        <v>1995</v>
      </c>
      <c r="D305">
        <f>INDEX('raw -- CPI'!$B$13:$M$123,MATCH('Historical price detail'!$A305,'raw -- CPI'!$A$13:$A$123,0),MATCH('Historical price detail'!$B305,'raw -- CPI'!$B$11:$M$11,0))</f>
        <v>151.9</v>
      </c>
    </row>
    <row r="306" spans="1:4">
      <c r="A306">
        <f t="shared" si="16"/>
        <v>1995</v>
      </c>
      <c r="B306">
        <f t="shared" si="17"/>
        <v>5</v>
      </c>
      <c r="C306">
        <f t="shared" si="15"/>
        <v>1995</v>
      </c>
      <c r="D306">
        <f>INDEX('raw -- CPI'!$B$13:$M$123,MATCH('Historical price detail'!$A306,'raw -- CPI'!$A$13:$A$123,0),MATCH('Historical price detail'!$B306,'raw -- CPI'!$B$11:$M$11,0))</f>
        <v>152.19999999999999</v>
      </c>
    </row>
    <row r="307" spans="1:4">
      <c r="A307">
        <f t="shared" si="16"/>
        <v>1995</v>
      </c>
      <c r="B307">
        <f t="shared" si="17"/>
        <v>6</v>
      </c>
      <c r="C307">
        <f t="shared" si="15"/>
        <v>1995</v>
      </c>
      <c r="D307">
        <f>INDEX('raw -- CPI'!$B$13:$M$123,MATCH('Historical price detail'!$A307,'raw -- CPI'!$A$13:$A$123,0),MATCH('Historical price detail'!$B307,'raw -- CPI'!$B$11:$M$11,0))</f>
        <v>152.5</v>
      </c>
    </row>
    <row r="308" spans="1:4">
      <c r="A308">
        <f t="shared" si="16"/>
        <v>1995</v>
      </c>
      <c r="B308">
        <f t="shared" si="17"/>
        <v>7</v>
      </c>
      <c r="C308">
        <f t="shared" si="15"/>
        <v>1995</v>
      </c>
      <c r="D308">
        <f>INDEX('raw -- CPI'!$B$13:$M$123,MATCH('Historical price detail'!$A308,'raw -- CPI'!$A$13:$A$123,0),MATCH('Historical price detail'!$B308,'raw -- CPI'!$B$11:$M$11,0))</f>
        <v>152.5</v>
      </c>
    </row>
    <row r="309" spans="1:4">
      <c r="A309">
        <f t="shared" si="16"/>
        <v>1995</v>
      </c>
      <c r="B309">
        <f t="shared" si="17"/>
        <v>8</v>
      </c>
      <c r="C309">
        <f t="shared" si="15"/>
        <v>1995</v>
      </c>
      <c r="D309">
        <f>INDEX('raw -- CPI'!$B$13:$M$123,MATCH('Historical price detail'!$A309,'raw -- CPI'!$A$13:$A$123,0),MATCH('Historical price detail'!$B309,'raw -- CPI'!$B$11:$M$11,0))</f>
        <v>152.9</v>
      </c>
    </row>
    <row r="310" spans="1:4">
      <c r="A310">
        <f t="shared" si="16"/>
        <v>1995</v>
      </c>
      <c r="B310">
        <f t="shared" si="17"/>
        <v>9</v>
      </c>
      <c r="C310">
        <f t="shared" si="15"/>
        <v>1996</v>
      </c>
      <c r="D310">
        <f>INDEX('raw -- CPI'!$B$13:$M$123,MATCH('Historical price detail'!$A310,'raw -- CPI'!$A$13:$A$123,0),MATCH('Historical price detail'!$B310,'raw -- CPI'!$B$11:$M$11,0))</f>
        <v>153.19999999999999</v>
      </c>
    </row>
    <row r="311" spans="1:4">
      <c r="A311">
        <f t="shared" si="16"/>
        <v>1995</v>
      </c>
      <c r="B311">
        <f t="shared" si="17"/>
        <v>10</v>
      </c>
      <c r="C311">
        <f t="shared" si="15"/>
        <v>1996</v>
      </c>
      <c r="D311">
        <f>INDEX('raw -- CPI'!$B$13:$M$123,MATCH('Historical price detail'!$A311,'raw -- CPI'!$A$13:$A$123,0),MATCH('Historical price detail'!$B311,'raw -- CPI'!$B$11:$M$11,0))</f>
        <v>153.69999999999999</v>
      </c>
    </row>
    <row r="312" spans="1:4">
      <c r="A312">
        <f t="shared" si="16"/>
        <v>1995</v>
      </c>
      <c r="B312">
        <f t="shared" si="17"/>
        <v>11</v>
      </c>
      <c r="C312">
        <f t="shared" si="15"/>
        <v>1996</v>
      </c>
      <c r="D312">
        <f>INDEX('raw -- CPI'!$B$13:$M$123,MATCH('Historical price detail'!$A312,'raw -- CPI'!$A$13:$A$123,0),MATCH('Historical price detail'!$B312,'raw -- CPI'!$B$11:$M$11,0))</f>
        <v>153.6</v>
      </c>
    </row>
    <row r="313" spans="1:4">
      <c r="A313">
        <f t="shared" si="16"/>
        <v>1995</v>
      </c>
      <c r="B313">
        <f t="shared" si="17"/>
        <v>12</v>
      </c>
      <c r="C313">
        <f t="shared" si="15"/>
        <v>1996</v>
      </c>
      <c r="D313">
        <f>INDEX('raw -- CPI'!$B$13:$M$123,MATCH('Historical price detail'!$A313,'raw -- CPI'!$A$13:$A$123,0),MATCH('Historical price detail'!$B313,'raw -- CPI'!$B$11:$M$11,0))</f>
        <v>153.5</v>
      </c>
    </row>
    <row r="314" spans="1:4">
      <c r="A314">
        <f t="shared" si="16"/>
        <v>1996</v>
      </c>
      <c r="B314">
        <f t="shared" si="17"/>
        <v>1</v>
      </c>
      <c r="C314">
        <f t="shared" si="15"/>
        <v>1996</v>
      </c>
      <c r="D314">
        <f>INDEX('raw -- CPI'!$B$13:$M$123,MATCH('Historical price detail'!$A314,'raw -- CPI'!$A$13:$A$123,0),MATCH('Historical price detail'!$B314,'raw -- CPI'!$B$11:$M$11,0))</f>
        <v>154.4</v>
      </c>
    </row>
    <row r="315" spans="1:4">
      <c r="A315">
        <f t="shared" si="16"/>
        <v>1996</v>
      </c>
      <c r="B315">
        <f t="shared" si="17"/>
        <v>2</v>
      </c>
      <c r="C315">
        <f t="shared" si="15"/>
        <v>1996</v>
      </c>
      <c r="D315">
        <f>INDEX('raw -- CPI'!$B$13:$M$123,MATCH('Historical price detail'!$A315,'raw -- CPI'!$A$13:$A$123,0),MATCH('Historical price detail'!$B315,'raw -- CPI'!$B$11:$M$11,0))</f>
        <v>154.9</v>
      </c>
    </row>
    <row r="316" spans="1:4">
      <c r="A316">
        <f t="shared" si="16"/>
        <v>1996</v>
      </c>
      <c r="B316">
        <f t="shared" si="17"/>
        <v>3</v>
      </c>
      <c r="C316">
        <f t="shared" si="15"/>
        <v>1996</v>
      </c>
      <c r="D316">
        <f>INDEX('raw -- CPI'!$B$13:$M$123,MATCH('Historical price detail'!$A316,'raw -- CPI'!$A$13:$A$123,0),MATCH('Historical price detail'!$B316,'raw -- CPI'!$B$11:$M$11,0))</f>
        <v>155.69999999999999</v>
      </c>
    </row>
    <row r="317" spans="1:4">
      <c r="A317">
        <f t="shared" si="16"/>
        <v>1996</v>
      </c>
      <c r="B317">
        <f t="shared" si="17"/>
        <v>4</v>
      </c>
      <c r="C317">
        <f t="shared" si="15"/>
        <v>1996</v>
      </c>
      <c r="D317">
        <f>INDEX('raw -- CPI'!$B$13:$M$123,MATCH('Historical price detail'!$A317,'raw -- CPI'!$A$13:$A$123,0),MATCH('Historical price detail'!$B317,'raw -- CPI'!$B$11:$M$11,0))</f>
        <v>156.30000000000001</v>
      </c>
    </row>
    <row r="318" spans="1:4">
      <c r="A318">
        <f t="shared" si="16"/>
        <v>1996</v>
      </c>
      <c r="B318">
        <f t="shared" si="17"/>
        <v>5</v>
      </c>
      <c r="C318">
        <f t="shared" si="15"/>
        <v>1996</v>
      </c>
      <c r="D318">
        <f>INDEX('raw -- CPI'!$B$13:$M$123,MATCH('Historical price detail'!$A318,'raw -- CPI'!$A$13:$A$123,0),MATCH('Historical price detail'!$B318,'raw -- CPI'!$B$11:$M$11,0))</f>
        <v>156.6</v>
      </c>
    </row>
    <row r="319" spans="1:4">
      <c r="A319">
        <f t="shared" si="16"/>
        <v>1996</v>
      </c>
      <c r="B319">
        <f t="shared" si="17"/>
        <v>6</v>
      </c>
      <c r="C319">
        <f t="shared" si="15"/>
        <v>1996</v>
      </c>
      <c r="D319">
        <f>INDEX('raw -- CPI'!$B$13:$M$123,MATCH('Historical price detail'!$A319,'raw -- CPI'!$A$13:$A$123,0),MATCH('Historical price detail'!$B319,'raw -- CPI'!$B$11:$M$11,0))</f>
        <v>156.69999999999999</v>
      </c>
    </row>
    <row r="320" spans="1:4">
      <c r="A320">
        <f t="shared" si="16"/>
        <v>1996</v>
      </c>
      <c r="B320">
        <f t="shared" si="17"/>
        <v>7</v>
      </c>
      <c r="C320">
        <f t="shared" si="15"/>
        <v>1996</v>
      </c>
      <c r="D320">
        <f>INDEX('raw -- CPI'!$B$13:$M$123,MATCH('Historical price detail'!$A320,'raw -- CPI'!$A$13:$A$123,0),MATCH('Historical price detail'!$B320,'raw -- CPI'!$B$11:$M$11,0))</f>
        <v>157</v>
      </c>
    </row>
    <row r="321" spans="1:4">
      <c r="A321">
        <f t="shared" si="16"/>
        <v>1996</v>
      </c>
      <c r="B321">
        <f t="shared" si="17"/>
        <v>8</v>
      </c>
      <c r="C321">
        <f t="shared" si="15"/>
        <v>1996</v>
      </c>
      <c r="D321">
        <f>INDEX('raw -- CPI'!$B$13:$M$123,MATCH('Historical price detail'!$A321,'raw -- CPI'!$A$13:$A$123,0),MATCH('Historical price detail'!$B321,'raw -- CPI'!$B$11:$M$11,0))</f>
        <v>157.30000000000001</v>
      </c>
    </row>
    <row r="322" spans="1:4">
      <c r="A322">
        <f t="shared" si="16"/>
        <v>1996</v>
      </c>
      <c r="B322">
        <f t="shared" si="17"/>
        <v>9</v>
      </c>
      <c r="C322">
        <f t="shared" si="15"/>
        <v>1997</v>
      </c>
      <c r="D322">
        <f>INDEX('raw -- CPI'!$B$13:$M$123,MATCH('Historical price detail'!$A322,'raw -- CPI'!$A$13:$A$123,0),MATCH('Historical price detail'!$B322,'raw -- CPI'!$B$11:$M$11,0))</f>
        <v>157.80000000000001</v>
      </c>
    </row>
    <row r="323" spans="1:4">
      <c r="A323">
        <f t="shared" si="16"/>
        <v>1996</v>
      </c>
      <c r="B323">
        <f t="shared" si="17"/>
        <v>10</v>
      </c>
      <c r="C323">
        <f t="shared" si="15"/>
        <v>1997</v>
      </c>
      <c r="D323">
        <f>INDEX('raw -- CPI'!$B$13:$M$123,MATCH('Historical price detail'!$A323,'raw -- CPI'!$A$13:$A$123,0),MATCH('Historical price detail'!$B323,'raw -- CPI'!$B$11:$M$11,0))</f>
        <v>158.30000000000001</v>
      </c>
    </row>
    <row r="324" spans="1:4">
      <c r="A324">
        <f t="shared" si="16"/>
        <v>1996</v>
      </c>
      <c r="B324">
        <f t="shared" si="17"/>
        <v>11</v>
      </c>
      <c r="C324">
        <f t="shared" si="15"/>
        <v>1997</v>
      </c>
      <c r="D324">
        <f>INDEX('raw -- CPI'!$B$13:$M$123,MATCH('Historical price detail'!$A324,'raw -- CPI'!$A$13:$A$123,0),MATCH('Historical price detail'!$B324,'raw -- CPI'!$B$11:$M$11,0))</f>
        <v>158.6</v>
      </c>
    </row>
    <row r="325" spans="1:4">
      <c r="A325">
        <f t="shared" si="16"/>
        <v>1996</v>
      </c>
      <c r="B325">
        <f t="shared" si="17"/>
        <v>12</v>
      </c>
      <c r="C325">
        <f t="shared" si="15"/>
        <v>1997</v>
      </c>
      <c r="D325">
        <f>INDEX('raw -- CPI'!$B$13:$M$123,MATCH('Historical price detail'!$A325,'raw -- CPI'!$A$13:$A$123,0),MATCH('Historical price detail'!$B325,'raw -- CPI'!$B$11:$M$11,0))</f>
        <v>158.6</v>
      </c>
    </row>
    <row r="326" spans="1:4">
      <c r="A326">
        <f t="shared" si="16"/>
        <v>1997</v>
      </c>
      <c r="B326">
        <f t="shared" si="17"/>
        <v>1</v>
      </c>
      <c r="C326">
        <f t="shared" si="15"/>
        <v>1997</v>
      </c>
      <c r="D326">
        <f>INDEX('raw -- CPI'!$B$13:$M$123,MATCH('Historical price detail'!$A326,'raw -- CPI'!$A$13:$A$123,0),MATCH('Historical price detail'!$B326,'raw -- CPI'!$B$11:$M$11,0))</f>
        <v>159.1</v>
      </c>
    </row>
    <row r="327" spans="1:4">
      <c r="A327">
        <f t="shared" si="16"/>
        <v>1997</v>
      </c>
      <c r="B327">
        <f t="shared" si="17"/>
        <v>2</v>
      </c>
      <c r="C327">
        <f t="shared" si="15"/>
        <v>1997</v>
      </c>
      <c r="D327">
        <f>INDEX('raw -- CPI'!$B$13:$M$123,MATCH('Historical price detail'!$A327,'raw -- CPI'!$A$13:$A$123,0),MATCH('Historical price detail'!$B327,'raw -- CPI'!$B$11:$M$11,0))</f>
        <v>159.6</v>
      </c>
    </row>
    <row r="328" spans="1:4">
      <c r="A328">
        <f t="shared" si="16"/>
        <v>1997</v>
      </c>
      <c r="B328">
        <f t="shared" si="17"/>
        <v>3</v>
      </c>
      <c r="C328">
        <f t="shared" si="15"/>
        <v>1997</v>
      </c>
      <c r="D328">
        <f>INDEX('raw -- CPI'!$B$13:$M$123,MATCH('Historical price detail'!$A328,'raw -- CPI'!$A$13:$A$123,0),MATCH('Historical price detail'!$B328,'raw -- CPI'!$B$11:$M$11,0))</f>
        <v>160</v>
      </c>
    </row>
    <row r="329" spans="1:4">
      <c r="A329">
        <f t="shared" si="16"/>
        <v>1997</v>
      </c>
      <c r="B329">
        <f t="shared" si="17"/>
        <v>4</v>
      </c>
      <c r="C329">
        <f t="shared" si="15"/>
        <v>1997</v>
      </c>
      <c r="D329">
        <f>INDEX('raw -- CPI'!$B$13:$M$123,MATCH('Historical price detail'!$A329,'raw -- CPI'!$A$13:$A$123,0),MATCH('Historical price detail'!$B329,'raw -- CPI'!$B$11:$M$11,0))</f>
        <v>160.19999999999999</v>
      </c>
    </row>
    <row r="330" spans="1:4">
      <c r="A330">
        <f t="shared" si="16"/>
        <v>1997</v>
      </c>
      <c r="B330">
        <f t="shared" si="17"/>
        <v>5</v>
      </c>
      <c r="C330">
        <f t="shared" si="15"/>
        <v>1997</v>
      </c>
      <c r="D330">
        <f>INDEX('raw -- CPI'!$B$13:$M$123,MATCH('Historical price detail'!$A330,'raw -- CPI'!$A$13:$A$123,0),MATCH('Historical price detail'!$B330,'raw -- CPI'!$B$11:$M$11,0))</f>
        <v>160.1</v>
      </c>
    </row>
    <row r="331" spans="1:4">
      <c r="A331">
        <f t="shared" si="16"/>
        <v>1997</v>
      </c>
      <c r="B331">
        <f t="shared" si="17"/>
        <v>6</v>
      </c>
      <c r="C331">
        <f t="shared" si="15"/>
        <v>1997</v>
      </c>
      <c r="D331">
        <f>INDEX('raw -- CPI'!$B$13:$M$123,MATCH('Historical price detail'!$A331,'raw -- CPI'!$A$13:$A$123,0),MATCH('Historical price detail'!$B331,'raw -- CPI'!$B$11:$M$11,0))</f>
        <v>160.30000000000001</v>
      </c>
    </row>
    <row r="332" spans="1:4">
      <c r="A332">
        <f t="shared" si="16"/>
        <v>1997</v>
      </c>
      <c r="B332">
        <f t="shared" si="17"/>
        <v>7</v>
      </c>
      <c r="C332">
        <f t="shared" si="15"/>
        <v>1997</v>
      </c>
      <c r="D332">
        <f>INDEX('raw -- CPI'!$B$13:$M$123,MATCH('Historical price detail'!$A332,'raw -- CPI'!$A$13:$A$123,0),MATCH('Historical price detail'!$B332,'raw -- CPI'!$B$11:$M$11,0))</f>
        <v>160.5</v>
      </c>
    </row>
    <row r="333" spans="1:4">
      <c r="A333">
        <f t="shared" si="16"/>
        <v>1997</v>
      </c>
      <c r="B333">
        <f t="shared" si="17"/>
        <v>8</v>
      </c>
      <c r="C333">
        <f t="shared" si="15"/>
        <v>1997</v>
      </c>
      <c r="D333">
        <f>INDEX('raw -- CPI'!$B$13:$M$123,MATCH('Historical price detail'!$A333,'raw -- CPI'!$A$13:$A$123,0),MATCH('Historical price detail'!$B333,'raw -- CPI'!$B$11:$M$11,0))</f>
        <v>160.80000000000001</v>
      </c>
    </row>
    <row r="334" spans="1:4">
      <c r="A334">
        <f t="shared" si="16"/>
        <v>1997</v>
      </c>
      <c r="B334">
        <f t="shared" si="17"/>
        <v>9</v>
      </c>
      <c r="C334">
        <f t="shared" si="15"/>
        <v>1998</v>
      </c>
      <c r="D334">
        <f>INDEX('raw -- CPI'!$B$13:$M$123,MATCH('Historical price detail'!$A334,'raw -- CPI'!$A$13:$A$123,0),MATCH('Historical price detail'!$B334,'raw -- CPI'!$B$11:$M$11,0))</f>
        <v>161.19999999999999</v>
      </c>
    </row>
    <row r="335" spans="1:4">
      <c r="A335">
        <f t="shared" si="16"/>
        <v>1997</v>
      </c>
      <c r="B335">
        <f t="shared" si="17"/>
        <v>10</v>
      </c>
      <c r="C335">
        <f t="shared" si="15"/>
        <v>1998</v>
      </c>
      <c r="D335">
        <f>INDEX('raw -- CPI'!$B$13:$M$123,MATCH('Historical price detail'!$A335,'raw -- CPI'!$A$13:$A$123,0),MATCH('Historical price detail'!$B335,'raw -- CPI'!$B$11:$M$11,0))</f>
        <v>161.6</v>
      </c>
    </row>
    <row r="336" spans="1:4">
      <c r="A336">
        <f t="shared" si="16"/>
        <v>1997</v>
      </c>
      <c r="B336">
        <f t="shared" si="17"/>
        <v>11</v>
      </c>
      <c r="C336">
        <f t="shared" si="15"/>
        <v>1998</v>
      </c>
      <c r="D336">
        <f>INDEX('raw -- CPI'!$B$13:$M$123,MATCH('Historical price detail'!$A336,'raw -- CPI'!$A$13:$A$123,0),MATCH('Historical price detail'!$B336,'raw -- CPI'!$B$11:$M$11,0))</f>
        <v>161.5</v>
      </c>
    </row>
    <row r="337" spans="1:4">
      <c r="A337">
        <f t="shared" si="16"/>
        <v>1997</v>
      </c>
      <c r="B337">
        <f t="shared" si="17"/>
        <v>12</v>
      </c>
      <c r="C337">
        <f t="shared" si="15"/>
        <v>1998</v>
      </c>
      <c r="D337">
        <f>INDEX('raw -- CPI'!$B$13:$M$123,MATCH('Historical price detail'!$A337,'raw -- CPI'!$A$13:$A$123,0),MATCH('Historical price detail'!$B337,'raw -- CPI'!$B$11:$M$11,0))</f>
        <v>161.30000000000001</v>
      </c>
    </row>
    <row r="338" spans="1:4">
      <c r="A338">
        <f t="shared" si="16"/>
        <v>1998</v>
      </c>
      <c r="B338">
        <f t="shared" si="17"/>
        <v>1</v>
      </c>
      <c r="C338">
        <f t="shared" si="15"/>
        <v>1998</v>
      </c>
      <c r="D338">
        <f>INDEX('raw -- CPI'!$B$13:$M$123,MATCH('Historical price detail'!$A338,'raw -- CPI'!$A$13:$A$123,0),MATCH('Historical price detail'!$B338,'raw -- CPI'!$B$11:$M$11,0))</f>
        <v>161.6</v>
      </c>
    </row>
    <row r="339" spans="1:4">
      <c r="A339">
        <f t="shared" si="16"/>
        <v>1998</v>
      </c>
      <c r="B339">
        <f t="shared" si="17"/>
        <v>2</v>
      </c>
      <c r="C339">
        <f t="shared" si="15"/>
        <v>1998</v>
      </c>
      <c r="D339">
        <f>INDEX('raw -- CPI'!$B$13:$M$123,MATCH('Historical price detail'!$A339,'raw -- CPI'!$A$13:$A$123,0),MATCH('Historical price detail'!$B339,'raw -- CPI'!$B$11:$M$11,0))</f>
        <v>161.9</v>
      </c>
    </row>
    <row r="340" spans="1:4">
      <c r="A340">
        <f t="shared" si="16"/>
        <v>1998</v>
      </c>
      <c r="B340">
        <f t="shared" si="17"/>
        <v>3</v>
      </c>
      <c r="C340">
        <f t="shared" si="15"/>
        <v>1998</v>
      </c>
      <c r="D340">
        <f>INDEX('raw -- CPI'!$B$13:$M$123,MATCH('Historical price detail'!$A340,'raw -- CPI'!$A$13:$A$123,0),MATCH('Historical price detail'!$B340,'raw -- CPI'!$B$11:$M$11,0))</f>
        <v>162.19999999999999</v>
      </c>
    </row>
    <row r="341" spans="1:4">
      <c r="A341">
        <f t="shared" si="16"/>
        <v>1998</v>
      </c>
      <c r="B341">
        <f t="shared" si="17"/>
        <v>4</v>
      </c>
      <c r="C341">
        <f t="shared" si="15"/>
        <v>1998</v>
      </c>
      <c r="D341">
        <f>INDEX('raw -- CPI'!$B$13:$M$123,MATCH('Historical price detail'!$A341,'raw -- CPI'!$A$13:$A$123,0),MATCH('Historical price detail'!$B341,'raw -- CPI'!$B$11:$M$11,0))</f>
        <v>162.5</v>
      </c>
    </row>
    <row r="342" spans="1:4">
      <c r="A342">
        <f t="shared" si="16"/>
        <v>1998</v>
      </c>
      <c r="B342">
        <f t="shared" si="17"/>
        <v>5</v>
      </c>
      <c r="C342">
        <f t="shared" si="15"/>
        <v>1998</v>
      </c>
      <c r="D342">
        <f>INDEX('raw -- CPI'!$B$13:$M$123,MATCH('Historical price detail'!$A342,'raw -- CPI'!$A$13:$A$123,0),MATCH('Historical price detail'!$B342,'raw -- CPI'!$B$11:$M$11,0))</f>
        <v>162.80000000000001</v>
      </c>
    </row>
    <row r="343" spans="1:4">
      <c r="A343">
        <f t="shared" si="16"/>
        <v>1998</v>
      </c>
      <c r="B343">
        <f t="shared" si="17"/>
        <v>6</v>
      </c>
      <c r="C343">
        <f t="shared" ref="C343:C406" si="18">C331+1</f>
        <v>1998</v>
      </c>
      <c r="D343">
        <f>INDEX('raw -- CPI'!$B$13:$M$123,MATCH('Historical price detail'!$A343,'raw -- CPI'!$A$13:$A$123,0),MATCH('Historical price detail'!$B343,'raw -- CPI'!$B$11:$M$11,0))</f>
        <v>163</v>
      </c>
    </row>
    <row r="344" spans="1:4">
      <c r="A344">
        <f t="shared" si="16"/>
        <v>1998</v>
      </c>
      <c r="B344">
        <f t="shared" si="17"/>
        <v>7</v>
      </c>
      <c r="C344">
        <f t="shared" si="18"/>
        <v>1998</v>
      </c>
      <c r="D344">
        <f>INDEX('raw -- CPI'!$B$13:$M$123,MATCH('Historical price detail'!$A344,'raw -- CPI'!$A$13:$A$123,0),MATCH('Historical price detail'!$B344,'raw -- CPI'!$B$11:$M$11,0))</f>
        <v>163.19999999999999</v>
      </c>
    </row>
    <row r="345" spans="1:4">
      <c r="A345">
        <f t="shared" ref="A345:A360" si="19">A357-1</f>
        <v>1998</v>
      </c>
      <c r="B345">
        <f t="shared" ref="B345:B360" si="20">B357</f>
        <v>8</v>
      </c>
      <c r="C345">
        <f t="shared" si="18"/>
        <v>1998</v>
      </c>
      <c r="D345">
        <f>INDEX('raw -- CPI'!$B$13:$M$123,MATCH('Historical price detail'!$A345,'raw -- CPI'!$A$13:$A$123,0),MATCH('Historical price detail'!$B345,'raw -- CPI'!$B$11:$M$11,0))</f>
        <v>163.4</v>
      </c>
    </row>
    <row r="346" spans="1:4">
      <c r="A346">
        <f t="shared" si="19"/>
        <v>1998</v>
      </c>
      <c r="B346">
        <f t="shared" si="20"/>
        <v>9</v>
      </c>
      <c r="C346">
        <f t="shared" si="18"/>
        <v>1999</v>
      </c>
      <c r="D346">
        <f>INDEX('raw -- CPI'!$B$13:$M$123,MATCH('Historical price detail'!$A346,'raw -- CPI'!$A$13:$A$123,0),MATCH('Historical price detail'!$B346,'raw -- CPI'!$B$11:$M$11,0))</f>
        <v>163.6</v>
      </c>
    </row>
    <row r="347" spans="1:4">
      <c r="A347">
        <f t="shared" si="19"/>
        <v>1998</v>
      </c>
      <c r="B347">
        <f t="shared" si="20"/>
        <v>10</v>
      </c>
      <c r="C347">
        <f t="shared" si="18"/>
        <v>1999</v>
      </c>
      <c r="D347">
        <f>INDEX('raw -- CPI'!$B$13:$M$123,MATCH('Historical price detail'!$A347,'raw -- CPI'!$A$13:$A$123,0),MATCH('Historical price detail'!$B347,'raw -- CPI'!$B$11:$M$11,0))</f>
        <v>164</v>
      </c>
    </row>
    <row r="348" spans="1:4">
      <c r="A348">
        <f t="shared" si="19"/>
        <v>1998</v>
      </c>
      <c r="B348">
        <f t="shared" si="20"/>
        <v>11</v>
      </c>
      <c r="C348">
        <f t="shared" si="18"/>
        <v>1999</v>
      </c>
      <c r="D348">
        <f>INDEX('raw -- CPI'!$B$13:$M$123,MATCH('Historical price detail'!$A348,'raw -- CPI'!$A$13:$A$123,0),MATCH('Historical price detail'!$B348,'raw -- CPI'!$B$11:$M$11,0))</f>
        <v>164</v>
      </c>
    </row>
    <row r="349" spans="1:4">
      <c r="A349">
        <f t="shared" si="19"/>
        <v>1998</v>
      </c>
      <c r="B349">
        <f t="shared" si="20"/>
        <v>12</v>
      </c>
      <c r="C349">
        <f t="shared" si="18"/>
        <v>1999</v>
      </c>
      <c r="D349">
        <f>INDEX('raw -- CPI'!$B$13:$M$123,MATCH('Historical price detail'!$A349,'raw -- CPI'!$A$13:$A$123,0),MATCH('Historical price detail'!$B349,'raw -- CPI'!$B$11:$M$11,0))</f>
        <v>163.9</v>
      </c>
    </row>
    <row r="350" spans="1:4">
      <c r="A350">
        <f t="shared" si="19"/>
        <v>1999</v>
      </c>
      <c r="B350">
        <f t="shared" si="20"/>
        <v>1</v>
      </c>
      <c r="C350">
        <f t="shared" si="18"/>
        <v>1999</v>
      </c>
      <c r="D350">
        <f>INDEX('raw -- CPI'!$B$13:$M$123,MATCH('Historical price detail'!$A350,'raw -- CPI'!$A$13:$A$123,0),MATCH('Historical price detail'!$B350,'raw -- CPI'!$B$11:$M$11,0))</f>
        <v>164.3</v>
      </c>
    </row>
    <row r="351" spans="1:4">
      <c r="A351">
        <f t="shared" si="19"/>
        <v>1999</v>
      </c>
      <c r="B351">
        <f t="shared" si="20"/>
        <v>2</v>
      </c>
      <c r="C351">
        <f t="shared" si="18"/>
        <v>1999</v>
      </c>
      <c r="D351">
        <f>INDEX('raw -- CPI'!$B$13:$M$123,MATCH('Historical price detail'!$A351,'raw -- CPI'!$A$13:$A$123,0),MATCH('Historical price detail'!$B351,'raw -- CPI'!$B$11:$M$11,0))</f>
        <v>164.5</v>
      </c>
    </row>
    <row r="352" spans="1:4">
      <c r="A352">
        <f t="shared" si="19"/>
        <v>1999</v>
      </c>
      <c r="B352">
        <f t="shared" si="20"/>
        <v>3</v>
      </c>
      <c r="C352">
        <f t="shared" si="18"/>
        <v>1999</v>
      </c>
      <c r="D352">
        <f>INDEX('raw -- CPI'!$B$13:$M$123,MATCH('Historical price detail'!$A352,'raw -- CPI'!$A$13:$A$123,0),MATCH('Historical price detail'!$B352,'raw -- CPI'!$B$11:$M$11,0))</f>
        <v>165</v>
      </c>
    </row>
    <row r="353" spans="1:5">
      <c r="A353">
        <f t="shared" si="19"/>
        <v>1999</v>
      </c>
      <c r="B353">
        <f t="shared" si="20"/>
        <v>4</v>
      </c>
      <c r="C353">
        <f t="shared" si="18"/>
        <v>1999</v>
      </c>
      <c r="D353">
        <f>INDEX('raw -- CPI'!$B$13:$M$123,MATCH('Historical price detail'!$A353,'raw -- CPI'!$A$13:$A$123,0),MATCH('Historical price detail'!$B353,'raw -- CPI'!$B$11:$M$11,0))</f>
        <v>166.2</v>
      </c>
    </row>
    <row r="354" spans="1:5">
      <c r="A354">
        <f t="shared" si="19"/>
        <v>1999</v>
      </c>
      <c r="B354">
        <f t="shared" si="20"/>
        <v>5</v>
      </c>
      <c r="C354">
        <f t="shared" si="18"/>
        <v>1999</v>
      </c>
      <c r="D354">
        <f>INDEX('raw -- CPI'!$B$13:$M$123,MATCH('Historical price detail'!$A354,'raw -- CPI'!$A$13:$A$123,0),MATCH('Historical price detail'!$B354,'raw -- CPI'!$B$11:$M$11,0))</f>
        <v>166.2</v>
      </c>
    </row>
    <row r="355" spans="1:5">
      <c r="A355">
        <f t="shared" si="19"/>
        <v>1999</v>
      </c>
      <c r="B355">
        <f t="shared" si="20"/>
        <v>6</v>
      </c>
      <c r="C355">
        <f t="shared" si="18"/>
        <v>1999</v>
      </c>
      <c r="D355">
        <f>INDEX('raw -- CPI'!$B$13:$M$123,MATCH('Historical price detail'!$A355,'raw -- CPI'!$A$13:$A$123,0),MATCH('Historical price detail'!$B355,'raw -- CPI'!$B$11:$M$11,0))</f>
        <v>166.2</v>
      </c>
    </row>
    <row r="356" spans="1:5">
      <c r="A356">
        <f t="shared" si="19"/>
        <v>1999</v>
      </c>
      <c r="B356">
        <f t="shared" si="20"/>
        <v>7</v>
      </c>
      <c r="C356">
        <f t="shared" si="18"/>
        <v>1999</v>
      </c>
      <c r="D356">
        <f>INDEX('raw -- CPI'!$B$13:$M$123,MATCH('Historical price detail'!$A356,'raw -- CPI'!$A$13:$A$123,0),MATCH('Historical price detail'!$B356,'raw -- CPI'!$B$11:$M$11,0))</f>
        <v>166.7</v>
      </c>
    </row>
    <row r="357" spans="1:5">
      <c r="A357">
        <f t="shared" si="19"/>
        <v>1999</v>
      </c>
      <c r="B357">
        <f t="shared" si="20"/>
        <v>8</v>
      </c>
      <c r="C357">
        <f t="shared" si="18"/>
        <v>1999</v>
      </c>
      <c r="D357">
        <f>INDEX('raw -- CPI'!$B$13:$M$123,MATCH('Historical price detail'!$A357,'raw -- CPI'!$A$13:$A$123,0),MATCH('Historical price detail'!$B357,'raw -- CPI'!$B$11:$M$11,0))</f>
        <v>167.1</v>
      </c>
    </row>
    <row r="358" spans="1:5">
      <c r="A358">
        <f t="shared" si="19"/>
        <v>1999</v>
      </c>
      <c r="B358">
        <f t="shared" si="20"/>
        <v>9</v>
      </c>
      <c r="C358">
        <f t="shared" si="18"/>
        <v>2000</v>
      </c>
      <c r="D358">
        <f>INDEX('raw -- CPI'!$B$13:$M$123,MATCH('Historical price detail'!$A358,'raw -- CPI'!$A$13:$A$123,0),MATCH('Historical price detail'!$B358,'raw -- CPI'!$B$11:$M$11,0))</f>
        <v>167.9</v>
      </c>
    </row>
    <row r="359" spans="1:5">
      <c r="A359">
        <f t="shared" si="19"/>
        <v>1999</v>
      </c>
      <c r="B359">
        <f t="shared" si="20"/>
        <v>10</v>
      </c>
      <c r="C359">
        <f t="shared" si="18"/>
        <v>2000</v>
      </c>
      <c r="D359">
        <f>INDEX('raw -- CPI'!$B$13:$M$123,MATCH('Historical price detail'!$A359,'raw -- CPI'!$A$13:$A$123,0),MATCH('Historical price detail'!$B359,'raw -- CPI'!$B$11:$M$11,0))</f>
        <v>168.2</v>
      </c>
    </row>
    <row r="360" spans="1:5">
      <c r="A360">
        <f t="shared" si="19"/>
        <v>1999</v>
      </c>
      <c r="B360">
        <f t="shared" si="20"/>
        <v>11</v>
      </c>
      <c r="C360">
        <f t="shared" si="18"/>
        <v>2000</v>
      </c>
      <c r="D360">
        <f>INDEX('raw -- CPI'!$B$13:$M$123,MATCH('Historical price detail'!$A360,'raw -- CPI'!$A$13:$A$123,0),MATCH('Historical price detail'!$B360,'raw -- CPI'!$B$11:$M$11,0))</f>
        <v>168.3</v>
      </c>
    </row>
    <row r="361" spans="1:5">
      <c r="A361">
        <f>A373-1</f>
        <v>1999</v>
      </c>
      <c r="B361">
        <f>B373</f>
        <v>12</v>
      </c>
      <c r="C361">
        <f t="shared" si="18"/>
        <v>2000</v>
      </c>
      <c r="D361">
        <f>INDEX('raw -- CPI'!$B$13:$M$123,MATCH('Historical price detail'!$A361,'raw -- CPI'!$A$13:$A$123,0),MATCH('Historical price detail'!$B361,'raw -- CPI'!$B$11:$M$11,0))</f>
        <v>168.3</v>
      </c>
    </row>
    <row r="362" spans="1:5">
      <c r="A362">
        <v>2000</v>
      </c>
      <c r="B362">
        <v>1</v>
      </c>
      <c r="C362">
        <f t="shared" si="18"/>
        <v>2000</v>
      </c>
      <c r="D362">
        <f>INDEX('raw -- CPI'!$B$13:$M$123,MATCH('Historical price detail'!$A362,'raw -- CPI'!$A$13:$A$123,0),MATCH('Historical price detail'!$B362,'raw -- CPI'!$B$11:$M$11,0))</f>
        <v>168.8</v>
      </c>
      <c r="E362">
        <f>INDEX('raw -- chained CPI'!$B$14:$M$37,MATCH('Historical price detail'!$A362,'raw -- chained CPI'!$A$14:$A$37,0),MATCH('Historical price detail'!$B362,'raw -- chained CPI'!$B$11:$M$11,0))</f>
        <v>100.3</v>
      </c>
    </row>
    <row r="363" spans="1:5">
      <c r="A363">
        <f>A362</f>
        <v>2000</v>
      </c>
      <c r="B363">
        <f>B362+1</f>
        <v>2</v>
      </c>
      <c r="C363">
        <f t="shared" si="18"/>
        <v>2000</v>
      </c>
      <c r="D363">
        <f>INDEX('raw -- CPI'!$B$13:$M$123,MATCH('Historical price detail'!$A363,'raw -- CPI'!$A$13:$A$123,0),MATCH('Historical price detail'!$B363,'raw -- CPI'!$B$11:$M$11,0))</f>
        <v>169.8</v>
      </c>
      <c r="E363">
        <f>INDEX('raw -- chained CPI'!$B$14:$M$37,MATCH('Historical price detail'!$A363,'raw -- chained CPI'!$A$14:$A$37,0),MATCH('Historical price detail'!$B363,'raw -- chained CPI'!$B$11:$M$11,0))</f>
        <v>100.9</v>
      </c>
    </row>
    <row r="364" spans="1:5">
      <c r="A364">
        <f t="shared" ref="A364:A373" si="21">A363</f>
        <v>2000</v>
      </c>
      <c r="B364">
        <f t="shared" ref="B364:B373" si="22">B363+1</f>
        <v>3</v>
      </c>
      <c r="C364">
        <f t="shared" si="18"/>
        <v>2000</v>
      </c>
      <c r="D364">
        <f>INDEX('raw -- CPI'!$B$13:$M$123,MATCH('Historical price detail'!$A364,'raw -- CPI'!$A$13:$A$123,0),MATCH('Historical price detail'!$B364,'raw -- CPI'!$B$11:$M$11,0))</f>
        <v>171.2</v>
      </c>
      <c r="E364">
        <f>INDEX('raw -- chained CPI'!$B$14:$M$37,MATCH('Historical price detail'!$A364,'raw -- chained CPI'!$A$14:$A$37,0),MATCH('Historical price detail'!$B364,'raw -- chained CPI'!$B$11:$M$11,0))</f>
        <v>101.6</v>
      </c>
    </row>
    <row r="365" spans="1:5">
      <c r="A365">
        <f t="shared" si="21"/>
        <v>2000</v>
      </c>
      <c r="B365">
        <f t="shared" si="22"/>
        <v>4</v>
      </c>
      <c r="C365">
        <f t="shared" si="18"/>
        <v>2000</v>
      </c>
      <c r="D365">
        <f>INDEX('raw -- CPI'!$B$13:$M$123,MATCH('Historical price detail'!$A365,'raw -- CPI'!$A$13:$A$123,0),MATCH('Historical price detail'!$B365,'raw -- CPI'!$B$11:$M$11,0))</f>
        <v>171.3</v>
      </c>
      <c r="E365">
        <f>INDEX('raw -- chained CPI'!$B$14:$M$37,MATCH('Historical price detail'!$A365,'raw -- chained CPI'!$A$14:$A$37,0),MATCH('Historical price detail'!$B365,'raw -- chained CPI'!$B$11:$M$11,0))</f>
        <v>101.6</v>
      </c>
    </row>
    <row r="366" spans="1:5">
      <c r="A366">
        <f t="shared" si="21"/>
        <v>2000</v>
      </c>
      <c r="B366">
        <f t="shared" si="22"/>
        <v>5</v>
      </c>
      <c r="C366">
        <f t="shared" si="18"/>
        <v>2000</v>
      </c>
      <c r="D366">
        <f>INDEX('raw -- CPI'!$B$13:$M$123,MATCH('Historical price detail'!$A366,'raw -- CPI'!$A$13:$A$123,0),MATCH('Historical price detail'!$B366,'raw -- CPI'!$B$11:$M$11,0))</f>
        <v>171.5</v>
      </c>
      <c r="E366">
        <f>INDEX('raw -- chained CPI'!$B$14:$M$37,MATCH('Historical price detail'!$A366,'raw -- chained CPI'!$A$14:$A$37,0),MATCH('Historical price detail'!$B366,'raw -- chained CPI'!$B$11:$M$11,0))</f>
        <v>101.7</v>
      </c>
    </row>
    <row r="367" spans="1:5">
      <c r="A367">
        <f t="shared" si="21"/>
        <v>2000</v>
      </c>
      <c r="B367">
        <f t="shared" si="22"/>
        <v>6</v>
      </c>
      <c r="C367">
        <f t="shared" si="18"/>
        <v>2000</v>
      </c>
      <c r="D367">
        <f>INDEX('raw -- CPI'!$B$13:$M$123,MATCH('Historical price detail'!$A367,'raw -- CPI'!$A$13:$A$123,0),MATCH('Historical price detail'!$B367,'raw -- CPI'!$B$11:$M$11,0))</f>
        <v>172.4</v>
      </c>
      <c r="E367">
        <f>INDEX('raw -- chained CPI'!$B$14:$M$37,MATCH('Historical price detail'!$A367,'raw -- chained CPI'!$A$14:$A$37,0),MATCH('Historical price detail'!$B367,'raw -- chained CPI'!$B$11:$M$11,0))</f>
        <v>102.1</v>
      </c>
    </row>
    <row r="368" spans="1:5">
      <c r="A368">
        <f t="shared" si="21"/>
        <v>2000</v>
      </c>
      <c r="B368">
        <f t="shared" si="22"/>
        <v>7</v>
      </c>
      <c r="C368">
        <f t="shared" si="18"/>
        <v>2000</v>
      </c>
      <c r="D368">
        <f>INDEX('raw -- CPI'!$B$13:$M$123,MATCH('Historical price detail'!$A368,'raw -- CPI'!$A$13:$A$123,0),MATCH('Historical price detail'!$B368,'raw -- CPI'!$B$11:$M$11,0))</f>
        <v>172.8</v>
      </c>
      <c r="E368">
        <f>INDEX('raw -- chained CPI'!$B$14:$M$37,MATCH('Historical price detail'!$A368,'raw -- chained CPI'!$A$14:$A$37,0),MATCH('Historical price detail'!$B368,'raw -- chained CPI'!$B$11:$M$11,0))</f>
        <v>102.3</v>
      </c>
    </row>
    <row r="369" spans="1:5">
      <c r="A369">
        <f t="shared" si="21"/>
        <v>2000</v>
      </c>
      <c r="B369">
        <f t="shared" si="22"/>
        <v>8</v>
      </c>
      <c r="C369">
        <f t="shared" si="18"/>
        <v>2000</v>
      </c>
      <c r="D369">
        <f>INDEX('raw -- CPI'!$B$13:$M$123,MATCH('Historical price detail'!$A369,'raw -- CPI'!$A$13:$A$123,0),MATCH('Historical price detail'!$B369,'raw -- CPI'!$B$11:$M$11,0))</f>
        <v>172.8</v>
      </c>
      <c r="E369">
        <f>INDEX('raw -- chained CPI'!$B$14:$M$37,MATCH('Historical price detail'!$A369,'raw -- chained CPI'!$A$14:$A$37,0),MATCH('Historical price detail'!$B369,'raw -- chained CPI'!$B$11:$M$11,0))</f>
        <v>102.3</v>
      </c>
    </row>
    <row r="370" spans="1:5">
      <c r="A370">
        <f t="shared" si="21"/>
        <v>2000</v>
      </c>
      <c r="B370">
        <f t="shared" si="22"/>
        <v>9</v>
      </c>
      <c r="C370">
        <f t="shared" si="18"/>
        <v>2001</v>
      </c>
      <c r="D370">
        <f>INDEX('raw -- CPI'!$B$13:$M$123,MATCH('Historical price detail'!$A370,'raw -- CPI'!$A$13:$A$123,0),MATCH('Historical price detail'!$B370,'raw -- CPI'!$B$11:$M$11,0))</f>
        <v>173.7</v>
      </c>
      <c r="E370">
        <f>INDEX('raw -- chained CPI'!$B$14:$M$37,MATCH('Historical price detail'!$A370,'raw -- chained CPI'!$A$14:$A$37,0),MATCH('Historical price detail'!$B370,'raw -- chained CPI'!$B$11:$M$11,0))</f>
        <v>102.8</v>
      </c>
    </row>
    <row r="371" spans="1:5">
      <c r="A371">
        <f t="shared" si="21"/>
        <v>2000</v>
      </c>
      <c r="B371">
        <f t="shared" si="22"/>
        <v>10</v>
      </c>
      <c r="C371">
        <f t="shared" si="18"/>
        <v>2001</v>
      </c>
      <c r="D371">
        <f>INDEX('raw -- CPI'!$B$13:$M$123,MATCH('Historical price detail'!$A371,'raw -- CPI'!$A$13:$A$123,0),MATCH('Historical price detail'!$B371,'raw -- CPI'!$B$11:$M$11,0))</f>
        <v>174</v>
      </c>
      <c r="E371">
        <f>INDEX('raw -- chained CPI'!$B$14:$M$37,MATCH('Historical price detail'!$A371,'raw -- chained CPI'!$A$14:$A$37,0),MATCH('Historical price detail'!$B371,'raw -- chained CPI'!$B$11:$M$11,0))</f>
        <v>102.9</v>
      </c>
    </row>
    <row r="372" spans="1:5">
      <c r="A372">
        <f t="shared" si="21"/>
        <v>2000</v>
      </c>
      <c r="B372">
        <f t="shared" si="22"/>
        <v>11</v>
      </c>
      <c r="C372">
        <f t="shared" si="18"/>
        <v>2001</v>
      </c>
      <c r="D372">
        <f>INDEX('raw -- CPI'!$B$13:$M$123,MATCH('Historical price detail'!$A372,'raw -- CPI'!$A$13:$A$123,0),MATCH('Historical price detail'!$B372,'raw -- CPI'!$B$11:$M$11,0))</f>
        <v>174.1</v>
      </c>
      <c r="E372">
        <f>INDEX('raw -- chained CPI'!$B$14:$M$37,MATCH('Historical price detail'!$A372,'raw -- chained CPI'!$A$14:$A$37,0),MATCH('Historical price detail'!$B372,'raw -- chained CPI'!$B$11:$M$11,0))</f>
        <v>102.8</v>
      </c>
    </row>
    <row r="373" spans="1:5">
      <c r="A373">
        <f t="shared" si="21"/>
        <v>2000</v>
      </c>
      <c r="B373">
        <f t="shared" si="22"/>
        <v>12</v>
      </c>
      <c r="C373">
        <f t="shared" si="18"/>
        <v>2001</v>
      </c>
      <c r="D373">
        <f>INDEX('raw -- CPI'!$B$13:$M$123,MATCH('Historical price detail'!$A373,'raw -- CPI'!$A$13:$A$123,0),MATCH('Historical price detail'!$B373,'raw -- CPI'!$B$11:$M$11,0))</f>
        <v>174</v>
      </c>
      <c r="E373">
        <f>INDEX('raw -- chained CPI'!$B$14:$M$37,MATCH('Historical price detail'!$A373,'raw -- chained CPI'!$A$14:$A$37,0),MATCH('Historical price detail'!$B373,'raw -- chained CPI'!$B$11:$M$11,0))</f>
        <v>102.6</v>
      </c>
    </row>
    <row r="374" spans="1:5">
      <c r="A374">
        <f>A362+1</f>
        <v>2001</v>
      </c>
      <c r="B374">
        <f>B362</f>
        <v>1</v>
      </c>
      <c r="C374">
        <f t="shared" si="18"/>
        <v>2001</v>
      </c>
      <c r="D374">
        <f>INDEX('raw -- CPI'!$B$13:$M$123,MATCH('Historical price detail'!$A374,'raw -- CPI'!$A$13:$A$123,0),MATCH('Historical price detail'!$B374,'raw -- CPI'!$B$11:$M$11,0))</f>
        <v>175.1</v>
      </c>
      <c r="E374">
        <f>INDEX('raw -- chained CPI'!$B$14:$M$37,MATCH('Historical price detail'!$A374,'raw -- chained CPI'!$A$14:$A$37,0),MATCH('Historical price detail'!$B374,'raw -- chained CPI'!$B$11:$M$11,0))</f>
        <v>103.3</v>
      </c>
    </row>
    <row r="375" spans="1:5">
      <c r="A375">
        <f t="shared" ref="A375:A438" si="23">A363+1</f>
        <v>2001</v>
      </c>
      <c r="B375">
        <f t="shared" ref="B375" si="24">B363</f>
        <v>2</v>
      </c>
      <c r="C375">
        <f t="shared" si="18"/>
        <v>2001</v>
      </c>
      <c r="D375">
        <f>INDEX('raw -- CPI'!$B$13:$M$123,MATCH('Historical price detail'!$A375,'raw -- CPI'!$A$13:$A$123,0),MATCH('Historical price detail'!$B375,'raw -- CPI'!$B$11:$M$11,0))</f>
        <v>175.8</v>
      </c>
      <c r="E375">
        <f>INDEX('raw -- chained CPI'!$B$14:$M$37,MATCH('Historical price detail'!$A375,'raw -- chained CPI'!$A$14:$A$37,0),MATCH('Historical price detail'!$B375,'raw -- chained CPI'!$B$11:$M$11,0))</f>
        <v>103.7</v>
      </c>
    </row>
    <row r="376" spans="1:5">
      <c r="A376">
        <f t="shared" si="23"/>
        <v>2001</v>
      </c>
      <c r="B376">
        <f t="shared" ref="B376" si="25">B364</f>
        <v>3</v>
      </c>
      <c r="C376">
        <f t="shared" si="18"/>
        <v>2001</v>
      </c>
      <c r="D376">
        <f>INDEX('raw -- CPI'!$B$13:$M$123,MATCH('Historical price detail'!$A376,'raw -- CPI'!$A$13:$A$123,0),MATCH('Historical price detail'!$B376,'raw -- CPI'!$B$11:$M$11,0))</f>
        <v>176.2</v>
      </c>
      <c r="E376">
        <f>INDEX('raw -- chained CPI'!$B$14:$M$37,MATCH('Historical price detail'!$A376,'raw -- chained CPI'!$A$14:$A$37,0),MATCH('Historical price detail'!$B376,'raw -- chained CPI'!$B$11:$M$11,0))</f>
        <v>103.9</v>
      </c>
    </row>
    <row r="377" spans="1:5">
      <c r="A377">
        <f t="shared" si="23"/>
        <v>2001</v>
      </c>
      <c r="B377">
        <f t="shared" ref="B377" si="26">B365</f>
        <v>4</v>
      </c>
      <c r="C377">
        <f t="shared" si="18"/>
        <v>2001</v>
      </c>
      <c r="D377">
        <f>INDEX('raw -- CPI'!$B$13:$M$123,MATCH('Historical price detail'!$A377,'raw -- CPI'!$A$13:$A$123,0),MATCH('Historical price detail'!$B377,'raw -- CPI'!$B$11:$M$11,0))</f>
        <v>176.9</v>
      </c>
      <c r="E377">
        <f>INDEX('raw -- chained CPI'!$B$14:$M$37,MATCH('Historical price detail'!$A377,'raw -- chained CPI'!$A$14:$A$37,0),MATCH('Historical price detail'!$B377,'raw -- chained CPI'!$B$11:$M$11,0))</f>
        <v>104.2</v>
      </c>
    </row>
    <row r="378" spans="1:5">
      <c r="A378">
        <f t="shared" si="23"/>
        <v>2001</v>
      </c>
      <c r="B378">
        <f t="shared" ref="B378" si="27">B366</f>
        <v>5</v>
      </c>
      <c r="C378">
        <f t="shared" si="18"/>
        <v>2001</v>
      </c>
      <c r="D378">
        <f>INDEX('raw -- CPI'!$B$13:$M$123,MATCH('Historical price detail'!$A378,'raw -- CPI'!$A$13:$A$123,0),MATCH('Historical price detail'!$B378,'raw -- CPI'!$B$11:$M$11,0))</f>
        <v>177.7</v>
      </c>
      <c r="E378">
        <f>INDEX('raw -- chained CPI'!$B$14:$M$37,MATCH('Historical price detail'!$A378,'raw -- chained CPI'!$A$14:$A$37,0),MATCH('Historical price detail'!$B378,'raw -- chained CPI'!$B$11:$M$11,0))</f>
        <v>104.6</v>
      </c>
    </row>
    <row r="379" spans="1:5">
      <c r="A379">
        <f t="shared" si="23"/>
        <v>2001</v>
      </c>
      <c r="B379">
        <f t="shared" ref="B379" si="28">B367</f>
        <v>6</v>
      </c>
      <c r="C379">
        <f t="shared" si="18"/>
        <v>2001</v>
      </c>
      <c r="D379">
        <f>INDEX('raw -- CPI'!$B$13:$M$123,MATCH('Historical price detail'!$A379,'raw -- CPI'!$A$13:$A$123,0),MATCH('Historical price detail'!$B379,'raw -- CPI'!$B$11:$M$11,0))</f>
        <v>178</v>
      </c>
      <c r="E379">
        <f>INDEX('raw -- chained CPI'!$B$14:$M$37,MATCH('Historical price detail'!$A379,'raw -- chained CPI'!$A$14:$A$37,0),MATCH('Historical price detail'!$B379,'raw -- chained CPI'!$B$11:$M$11,0))</f>
        <v>104.8</v>
      </c>
    </row>
    <row r="380" spans="1:5">
      <c r="A380">
        <f t="shared" si="23"/>
        <v>2001</v>
      </c>
      <c r="B380">
        <f t="shared" ref="B380" si="29">B368</f>
        <v>7</v>
      </c>
      <c r="C380">
        <f t="shared" si="18"/>
        <v>2001</v>
      </c>
      <c r="D380">
        <f>INDEX('raw -- CPI'!$B$13:$M$123,MATCH('Historical price detail'!$A380,'raw -- CPI'!$A$13:$A$123,0),MATCH('Historical price detail'!$B380,'raw -- CPI'!$B$11:$M$11,0))</f>
        <v>177.5</v>
      </c>
      <c r="E380">
        <f>INDEX('raw -- chained CPI'!$B$14:$M$37,MATCH('Historical price detail'!$A380,'raw -- chained CPI'!$A$14:$A$37,0),MATCH('Historical price detail'!$B380,'raw -- chained CPI'!$B$11:$M$11,0))</f>
        <v>104.5</v>
      </c>
    </row>
    <row r="381" spans="1:5">
      <c r="A381">
        <f t="shared" si="23"/>
        <v>2001</v>
      </c>
      <c r="B381">
        <f t="shared" ref="B381" si="30">B369</f>
        <v>8</v>
      </c>
      <c r="C381">
        <f t="shared" si="18"/>
        <v>2001</v>
      </c>
      <c r="D381">
        <f>INDEX('raw -- CPI'!$B$13:$M$123,MATCH('Historical price detail'!$A381,'raw -- CPI'!$A$13:$A$123,0),MATCH('Historical price detail'!$B381,'raw -- CPI'!$B$11:$M$11,0))</f>
        <v>177.5</v>
      </c>
      <c r="E381">
        <f>INDEX('raw -- chained CPI'!$B$14:$M$37,MATCH('Historical price detail'!$A381,'raw -- chained CPI'!$A$14:$A$37,0),MATCH('Historical price detail'!$B381,'raw -- chained CPI'!$B$11:$M$11,0))</f>
        <v>104.6</v>
      </c>
    </row>
    <row r="382" spans="1:5">
      <c r="A382">
        <f t="shared" si="23"/>
        <v>2001</v>
      </c>
      <c r="B382">
        <f t="shared" ref="B382" si="31">B370</f>
        <v>9</v>
      </c>
      <c r="C382">
        <f t="shared" si="18"/>
        <v>2002</v>
      </c>
      <c r="D382">
        <f>INDEX('raw -- CPI'!$B$13:$M$123,MATCH('Historical price detail'!$A382,'raw -- CPI'!$A$13:$A$123,0),MATCH('Historical price detail'!$B382,'raw -- CPI'!$B$11:$M$11,0))</f>
        <v>178.3</v>
      </c>
      <c r="E382">
        <f>INDEX('raw -- chained CPI'!$B$14:$M$37,MATCH('Historical price detail'!$A382,'raw -- chained CPI'!$A$14:$A$37,0),MATCH('Historical price detail'!$B382,'raw -- chained CPI'!$B$11:$M$11,0))</f>
        <v>104.9</v>
      </c>
    </row>
    <row r="383" spans="1:5">
      <c r="A383">
        <f t="shared" si="23"/>
        <v>2001</v>
      </c>
      <c r="B383">
        <f t="shared" ref="B383" si="32">B371</f>
        <v>10</v>
      </c>
      <c r="C383">
        <f t="shared" si="18"/>
        <v>2002</v>
      </c>
      <c r="D383">
        <f>INDEX('raw -- CPI'!$B$13:$M$123,MATCH('Historical price detail'!$A383,'raw -- CPI'!$A$13:$A$123,0),MATCH('Historical price detail'!$B383,'raw -- CPI'!$B$11:$M$11,0))</f>
        <v>177.7</v>
      </c>
      <c r="E383">
        <f>INDEX('raw -- chained CPI'!$B$14:$M$37,MATCH('Historical price detail'!$A383,'raw -- chained CPI'!$A$14:$A$37,0),MATCH('Historical price detail'!$B383,'raw -- chained CPI'!$B$11:$M$11,0))</f>
        <v>104.7</v>
      </c>
    </row>
    <row r="384" spans="1:5">
      <c r="A384">
        <f t="shared" si="23"/>
        <v>2001</v>
      </c>
      <c r="B384">
        <f t="shared" ref="B384" si="33">B372</f>
        <v>11</v>
      </c>
      <c r="C384">
        <f t="shared" si="18"/>
        <v>2002</v>
      </c>
      <c r="D384">
        <f>INDEX('raw -- CPI'!$B$13:$M$123,MATCH('Historical price detail'!$A384,'raw -- CPI'!$A$13:$A$123,0),MATCH('Historical price detail'!$B384,'raw -- CPI'!$B$11:$M$11,0))</f>
        <v>177.4</v>
      </c>
      <c r="E384">
        <f>INDEX('raw -- chained CPI'!$B$14:$M$37,MATCH('Historical price detail'!$A384,'raw -- chained CPI'!$A$14:$A$37,0),MATCH('Historical price detail'!$B384,'raw -- chained CPI'!$B$11:$M$11,0))</f>
        <v>104.4</v>
      </c>
    </row>
    <row r="385" spans="1:5">
      <c r="A385">
        <f t="shared" si="23"/>
        <v>2001</v>
      </c>
      <c r="B385">
        <f t="shared" ref="B385" si="34">B373</f>
        <v>12</v>
      </c>
      <c r="C385">
        <f t="shared" si="18"/>
        <v>2002</v>
      </c>
      <c r="D385">
        <f>INDEX('raw -- CPI'!$B$13:$M$123,MATCH('Historical price detail'!$A385,'raw -- CPI'!$A$13:$A$123,0),MATCH('Historical price detail'!$B385,'raw -- CPI'!$B$11:$M$11,0))</f>
        <v>176.7</v>
      </c>
      <c r="E385">
        <f>INDEX('raw -- chained CPI'!$B$14:$M$37,MATCH('Historical price detail'!$A385,'raw -- chained CPI'!$A$14:$A$37,0),MATCH('Historical price detail'!$B385,'raw -- chained CPI'!$B$11:$M$11,0))</f>
        <v>103.9</v>
      </c>
    </row>
    <row r="386" spans="1:5">
      <c r="A386">
        <f t="shared" si="23"/>
        <v>2002</v>
      </c>
      <c r="B386">
        <f t="shared" ref="B386" si="35">B374</f>
        <v>1</v>
      </c>
      <c r="C386">
        <f t="shared" si="18"/>
        <v>2002</v>
      </c>
      <c r="D386">
        <f>INDEX('raw -- CPI'!$B$13:$M$123,MATCH('Historical price detail'!$A386,'raw -- CPI'!$A$13:$A$123,0),MATCH('Historical price detail'!$B386,'raw -- CPI'!$B$11:$M$11,0))</f>
        <v>177.1</v>
      </c>
      <c r="E386">
        <f>INDEX('raw -- chained CPI'!$B$14:$M$37,MATCH('Historical price detail'!$A386,'raw -- chained CPI'!$A$14:$A$37,0),MATCH('Historical price detail'!$B386,'raw -- chained CPI'!$B$11:$M$11,0))</f>
        <v>104.2</v>
      </c>
    </row>
    <row r="387" spans="1:5">
      <c r="A387">
        <f t="shared" si="23"/>
        <v>2002</v>
      </c>
      <c r="B387">
        <f t="shared" ref="B387" si="36">B375</f>
        <v>2</v>
      </c>
      <c r="C387">
        <f t="shared" si="18"/>
        <v>2002</v>
      </c>
      <c r="D387">
        <f>INDEX('raw -- CPI'!$B$13:$M$123,MATCH('Historical price detail'!$A387,'raw -- CPI'!$A$13:$A$123,0),MATCH('Historical price detail'!$B387,'raw -- CPI'!$B$11:$M$11,0))</f>
        <v>177.8</v>
      </c>
      <c r="E387">
        <f>INDEX('raw -- chained CPI'!$B$14:$M$37,MATCH('Historical price detail'!$A387,'raw -- chained CPI'!$A$14:$A$37,0),MATCH('Historical price detail'!$B387,'raw -- chained CPI'!$B$11:$M$11,0))</f>
        <v>104.5</v>
      </c>
    </row>
    <row r="388" spans="1:5">
      <c r="A388">
        <f t="shared" si="23"/>
        <v>2002</v>
      </c>
      <c r="B388">
        <f t="shared" ref="B388" si="37">B376</f>
        <v>3</v>
      </c>
      <c r="C388">
        <f t="shared" si="18"/>
        <v>2002</v>
      </c>
      <c r="D388">
        <f>INDEX('raw -- CPI'!$B$13:$M$123,MATCH('Historical price detail'!$A388,'raw -- CPI'!$A$13:$A$123,0),MATCH('Historical price detail'!$B388,'raw -- CPI'!$B$11:$M$11,0))</f>
        <v>178.8</v>
      </c>
      <c r="E388">
        <f>INDEX('raw -- chained CPI'!$B$14:$M$37,MATCH('Historical price detail'!$A388,'raw -- chained CPI'!$A$14:$A$37,0),MATCH('Historical price detail'!$B388,'raw -- chained CPI'!$B$11:$M$11,0))</f>
        <v>105.1</v>
      </c>
    </row>
    <row r="389" spans="1:5">
      <c r="A389">
        <f t="shared" si="23"/>
        <v>2002</v>
      </c>
      <c r="B389">
        <f t="shared" ref="B389" si="38">B377</f>
        <v>4</v>
      </c>
      <c r="C389">
        <f t="shared" si="18"/>
        <v>2002</v>
      </c>
      <c r="D389">
        <f>INDEX('raw -- CPI'!$B$13:$M$123,MATCH('Historical price detail'!$A389,'raw -- CPI'!$A$13:$A$123,0),MATCH('Historical price detail'!$B389,'raw -- CPI'!$B$11:$M$11,0))</f>
        <v>179.8</v>
      </c>
      <c r="E389">
        <f>INDEX('raw -- chained CPI'!$B$14:$M$37,MATCH('Historical price detail'!$A389,'raw -- chained CPI'!$A$14:$A$37,0),MATCH('Historical price detail'!$B389,'raw -- chained CPI'!$B$11:$M$11,0))</f>
        <v>105.6</v>
      </c>
    </row>
    <row r="390" spans="1:5">
      <c r="A390">
        <f t="shared" si="23"/>
        <v>2002</v>
      </c>
      <c r="B390">
        <f t="shared" ref="B390" si="39">B378</f>
        <v>5</v>
      </c>
      <c r="C390">
        <f t="shared" si="18"/>
        <v>2002</v>
      </c>
      <c r="D390">
        <f>INDEX('raw -- CPI'!$B$13:$M$123,MATCH('Historical price detail'!$A390,'raw -- CPI'!$A$13:$A$123,0),MATCH('Historical price detail'!$B390,'raw -- CPI'!$B$11:$M$11,0))</f>
        <v>179.8</v>
      </c>
      <c r="E390">
        <f>INDEX('raw -- chained CPI'!$B$14:$M$37,MATCH('Historical price detail'!$A390,'raw -- chained CPI'!$A$14:$A$37,0),MATCH('Historical price detail'!$B390,'raw -- chained CPI'!$B$11:$M$11,0))</f>
        <v>105.6</v>
      </c>
    </row>
    <row r="391" spans="1:5">
      <c r="A391">
        <f t="shared" si="23"/>
        <v>2002</v>
      </c>
      <c r="B391">
        <f t="shared" ref="B391" si="40">B379</f>
        <v>6</v>
      </c>
      <c r="C391">
        <f t="shared" si="18"/>
        <v>2002</v>
      </c>
      <c r="D391">
        <f>INDEX('raw -- CPI'!$B$13:$M$123,MATCH('Historical price detail'!$A391,'raw -- CPI'!$A$13:$A$123,0),MATCH('Historical price detail'!$B391,'raw -- CPI'!$B$11:$M$11,0))</f>
        <v>179.9</v>
      </c>
      <c r="E391">
        <f>INDEX('raw -- chained CPI'!$B$14:$M$37,MATCH('Historical price detail'!$A391,'raw -- chained CPI'!$A$14:$A$37,0),MATCH('Historical price detail'!$B391,'raw -- chained CPI'!$B$11:$M$11,0))</f>
        <v>105.6</v>
      </c>
    </row>
    <row r="392" spans="1:5">
      <c r="A392">
        <f t="shared" si="23"/>
        <v>2002</v>
      </c>
      <c r="B392">
        <f t="shared" ref="B392" si="41">B380</f>
        <v>7</v>
      </c>
      <c r="C392">
        <f t="shared" si="18"/>
        <v>2002</v>
      </c>
      <c r="D392">
        <f>INDEX('raw -- CPI'!$B$13:$M$123,MATCH('Historical price detail'!$A392,'raw -- CPI'!$A$13:$A$123,0),MATCH('Historical price detail'!$B392,'raw -- CPI'!$B$11:$M$11,0))</f>
        <v>180.1</v>
      </c>
      <c r="E392">
        <f>INDEX('raw -- chained CPI'!$B$14:$M$37,MATCH('Historical price detail'!$A392,'raw -- chained CPI'!$A$14:$A$37,0),MATCH('Historical price detail'!$B392,'raw -- chained CPI'!$B$11:$M$11,0))</f>
        <v>105.7</v>
      </c>
    </row>
    <row r="393" spans="1:5">
      <c r="A393">
        <f t="shared" si="23"/>
        <v>2002</v>
      </c>
      <c r="B393">
        <f t="shared" ref="B393" si="42">B381</f>
        <v>8</v>
      </c>
      <c r="C393">
        <f t="shared" si="18"/>
        <v>2002</v>
      </c>
      <c r="D393">
        <f>INDEX('raw -- CPI'!$B$13:$M$123,MATCH('Historical price detail'!$A393,'raw -- CPI'!$A$13:$A$123,0),MATCH('Historical price detail'!$B393,'raw -- CPI'!$B$11:$M$11,0))</f>
        <v>180.7</v>
      </c>
      <c r="E393">
        <f>INDEX('raw -- chained CPI'!$B$14:$M$37,MATCH('Historical price detail'!$A393,'raw -- chained CPI'!$A$14:$A$37,0),MATCH('Historical price detail'!$B393,'raw -- chained CPI'!$B$11:$M$11,0))</f>
        <v>106</v>
      </c>
    </row>
    <row r="394" spans="1:5">
      <c r="A394">
        <f t="shared" si="23"/>
        <v>2002</v>
      </c>
      <c r="B394">
        <f t="shared" ref="B394" si="43">B382</f>
        <v>9</v>
      </c>
      <c r="C394">
        <f t="shared" si="18"/>
        <v>2003</v>
      </c>
      <c r="D394">
        <f>INDEX('raw -- CPI'!$B$13:$M$123,MATCH('Historical price detail'!$A394,'raw -- CPI'!$A$13:$A$123,0),MATCH('Historical price detail'!$B394,'raw -- CPI'!$B$11:$M$11,0))</f>
        <v>181</v>
      </c>
      <c r="E394">
        <f>INDEX('raw -- chained CPI'!$B$14:$M$37,MATCH('Historical price detail'!$A394,'raw -- chained CPI'!$A$14:$A$37,0),MATCH('Historical price detail'!$B394,'raw -- chained CPI'!$B$11:$M$11,0))</f>
        <v>106.3</v>
      </c>
    </row>
    <row r="395" spans="1:5">
      <c r="A395">
        <f t="shared" si="23"/>
        <v>2002</v>
      </c>
      <c r="B395">
        <f t="shared" ref="B395" si="44">B383</f>
        <v>10</v>
      </c>
      <c r="C395">
        <f t="shared" si="18"/>
        <v>2003</v>
      </c>
      <c r="D395">
        <f>INDEX('raw -- CPI'!$B$13:$M$123,MATCH('Historical price detail'!$A395,'raw -- CPI'!$A$13:$A$123,0),MATCH('Historical price detail'!$B395,'raw -- CPI'!$B$11:$M$11,0))</f>
        <v>181.3</v>
      </c>
      <c r="E395">
        <f>INDEX('raw -- chained CPI'!$B$14:$M$37,MATCH('Historical price detail'!$A395,'raw -- chained CPI'!$A$14:$A$37,0),MATCH('Historical price detail'!$B395,'raw -- chained CPI'!$B$11:$M$11,0))</f>
        <v>106.4</v>
      </c>
    </row>
    <row r="396" spans="1:5">
      <c r="A396">
        <f t="shared" si="23"/>
        <v>2002</v>
      </c>
      <c r="B396">
        <f t="shared" ref="B396" si="45">B384</f>
        <v>11</v>
      </c>
      <c r="C396">
        <f t="shared" si="18"/>
        <v>2003</v>
      </c>
      <c r="D396">
        <f>INDEX('raw -- CPI'!$B$13:$M$123,MATCH('Historical price detail'!$A396,'raw -- CPI'!$A$13:$A$123,0),MATCH('Historical price detail'!$B396,'raw -- CPI'!$B$11:$M$11,0))</f>
        <v>181.3</v>
      </c>
      <c r="E396">
        <f>INDEX('raw -- chained CPI'!$B$14:$M$37,MATCH('Historical price detail'!$A396,'raw -- chained CPI'!$A$14:$A$37,0),MATCH('Historical price detail'!$B396,'raw -- chained CPI'!$B$11:$M$11,0))</f>
        <v>106.3</v>
      </c>
    </row>
    <row r="397" spans="1:5">
      <c r="A397">
        <f t="shared" si="23"/>
        <v>2002</v>
      </c>
      <c r="B397">
        <f t="shared" ref="B397" si="46">B385</f>
        <v>12</v>
      </c>
      <c r="C397">
        <f t="shared" si="18"/>
        <v>2003</v>
      </c>
      <c r="D397">
        <f>INDEX('raw -- CPI'!$B$13:$M$123,MATCH('Historical price detail'!$A397,'raw -- CPI'!$A$13:$A$123,0),MATCH('Historical price detail'!$B397,'raw -- CPI'!$B$11:$M$11,0))</f>
        <v>180.9</v>
      </c>
      <c r="E397">
        <f>INDEX('raw -- chained CPI'!$B$14:$M$37,MATCH('Historical price detail'!$A397,'raw -- chained CPI'!$A$14:$A$37,0),MATCH('Historical price detail'!$B397,'raw -- chained CPI'!$B$11:$M$11,0))</f>
        <v>106</v>
      </c>
    </row>
    <row r="398" spans="1:5">
      <c r="A398">
        <f t="shared" si="23"/>
        <v>2003</v>
      </c>
      <c r="B398">
        <f t="shared" ref="B398" si="47">B386</f>
        <v>1</v>
      </c>
      <c r="C398">
        <f t="shared" si="18"/>
        <v>2003</v>
      </c>
      <c r="D398">
        <f>INDEX('raw -- CPI'!$B$13:$M$123,MATCH('Historical price detail'!$A398,'raw -- CPI'!$A$13:$A$123,0),MATCH('Historical price detail'!$B398,'raw -- CPI'!$B$11:$M$11,0))</f>
        <v>181.7</v>
      </c>
      <c r="E398">
        <f>INDEX('raw -- chained CPI'!$B$14:$M$37,MATCH('Historical price detail'!$A398,'raw -- chained CPI'!$A$14:$A$37,0),MATCH('Historical price detail'!$B398,'raw -- chained CPI'!$B$11:$M$11,0))</f>
        <v>106.5</v>
      </c>
    </row>
    <row r="399" spans="1:5">
      <c r="A399">
        <f t="shared" si="23"/>
        <v>2003</v>
      </c>
      <c r="B399">
        <f t="shared" ref="B399" si="48">B387</f>
        <v>2</v>
      </c>
      <c r="C399">
        <f t="shared" si="18"/>
        <v>2003</v>
      </c>
      <c r="D399">
        <f>INDEX('raw -- CPI'!$B$13:$M$123,MATCH('Historical price detail'!$A399,'raw -- CPI'!$A$13:$A$123,0),MATCH('Historical price detail'!$B399,'raw -- CPI'!$B$11:$M$11,0))</f>
        <v>183.1</v>
      </c>
      <c r="E399">
        <f>INDEX('raw -- chained CPI'!$B$14:$M$37,MATCH('Historical price detail'!$A399,'raw -- chained CPI'!$A$14:$A$37,0),MATCH('Historical price detail'!$B399,'raw -- chained CPI'!$B$11:$M$11,0))</f>
        <v>107.3</v>
      </c>
    </row>
    <row r="400" spans="1:5">
      <c r="A400">
        <f t="shared" si="23"/>
        <v>2003</v>
      </c>
      <c r="B400">
        <f t="shared" ref="B400" si="49">B388</f>
        <v>3</v>
      </c>
      <c r="C400">
        <f t="shared" si="18"/>
        <v>2003</v>
      </c>
      <c r="D400">
        <f>INDEX('raw -- CPI'!$B$13:$M$123,MATCH('Historical price detail'!$A400,'raw -- CPI'!$A$13:$A$123,0),MATCH('Historical price detail'!$B400,'raw -- CPI'!$B$11:$M$11,0))</f>
        <v>184.2</v>
      </c>
      <c r="E400">
        <f>INDEX('raw -- chained CPI'!$B$14:$M$37,MATCH('Historical price detail'!$A400,'raw -- chained CPI'!$A$14:$A$37,0),MATCH('Historical price detail'!$B400,'raw -- chained CPI'!$B$11:$M$11,0))</f>
        <v>107.9</v>
      </c>
    </row>
    <row r="401" spans="1:5">
      <c r="A401">
        <f t="shared" si="23"/>
        <v>2003</v>
      </c>
      <c r="B401">
        <f t="shared" ref="B401" si="50">B389</f>
        <v>4</v>
      </c>
      <c r="C401">
        <f t="shared" si="18"/>
        <v>2003</v>
      </c>
      <c r="D401">
        <f>INDEX('raw -- CPI'!$B$13:$M$123,MATCH('Historical price detail'!$A401,'raw -- CPI'!$A$13:$A$123,0),MATCH('Historical price detail'!$B401,'raw -- CPI'!$B$11:$M$11,0))</f>
        <v>183.8</v>
      </c>
      <c r="E401">
        <f>INDEX('raw -- chained CPI'!$B$14:$M$37,MATCH('Historical price detail'!$A401,'raw -- chained CPI'!$A$14:$A$37,0),MATCH('Historical price detail'!$B401,'raw -- chained CPI'!$B$11:$M$11,0))</f>
        <v>107.7</v>
      </c>
    </row>
    <row r="402" spans="1:5">
      <c r="A402">
        <f t="shared" si="23"/>
        <v>2003</v>
      </c>
      <c r="B402">
        <f t="shared" ref="B402" si="51">B390</f>
        <v>5</v>
      </c>
      <c r="C402">
        <f t="shared" si="18"/>
        <v>2003</v>
      </c>
      <c r="D402">
        <f>INDEX('raw -- CPI'!$B$13:$M$123,MATCH('Historical price detail'!$A402,'raw -- CPI'!$A$13:$A$123,0),MATCH('Historical price detail'!$B402,'raw -- CPI'!$B$11:$M$11,0))</f>
        <v>183.5</v>
      </c>
      <c r="E402">
        <f>INDEX('raw -- chained CPI'!$B$14:$M$37,MATCH('Historical price detail'!$A402,'raw -- chained CPI'!$A$14:$A$37,0),MATCH('Historical price detail'!$B402,'raw -- chained CPI'!$B$11:$M$11,0))</f>
        <v>107.5</v>
      </c>
    </row>
    <row r="403" spans="1:5">
      <c r="A403">
        <f t="shared" si="23"/>
        <v>2003</v>
      </c>
      <c r="B403">
        <f t="shared" ref="B403" si="52">B391</f>
        <v>6</v>
      </c>
      <c r="C403">
        <f t="shared" si="18"/>
        <v>2003</v>
      </c>
      <c r="D403">
        <f>INDEX('raw -- CPI'!$B$13:$M$123,MATCH('Historical price detail'!$A403,'raw -- CPI'!$A$13:$A$123,0),MATCH('Historical price detail'!$B403,'raw -- CPI'!$B$11:$M$11,0))</f>
        <v>183.7</v>
      </c>
      <c r="E403">
        <f>INDEX('raw -- chained CPI'!$B$14:$M$37,MATCH('Historical price detail'!$A403,'raw -- chained CPI'!$A$14:$A$37,0),MATCH('Historical price detail'!$B403,'raw -- chained CPI'!$B$11:$M$11,0))</f>
        <v>107.6</v>
      </c>
    </row>
    <row r="404" spans="1:5">
      <c r="A404">
        <f t="shared" si="23"/>
        <v>2003</v>
      </c>
      <c r="B404">
        <f t="shared" ref="B404" si="53">B392</f>
        <v>7</v>
      </c>
      <c r="C404">
        <f t="shared" si="18"/>
        <v>2003</v>
      </c>
      <c r="D404">
        <f>INDEX('raw -- CPI'!$B$13:$M$123,MATCH('Historical price detail'!$A404,'raw -- CPI'!$A$13:$A$123,0),MATCH('Historical price detail'!$B404,'raw -- CPI'!$B$11:$M$11,0))</f>
        <v>183.9</v>
      </c>
      <c r="E404">
        <f>INDEX('raw -- chained CPI'!$B$14:$M$37,MATCH('Historical price detail'!$A404,'raw -- chained CPI'!$A$14:$A$37,0),MATCH('Historical price detail'!$B404,'raw -- chained CPI'!$B$11:$M$11,0))</f>
        <v>107.7</v>
      </c>
    </row>
    <row r="405" spans="1:5">
      <c r="A405">
        <f t="shared" si="23"/>
        <v>2003</v>
      </c>
      <c r="B405">
        <f t="shared" ref="B405" si="54">B393</f>
        <v>8</v>
      </c>
      <c r="C405">
        <f t="shared" si="18"/>
        <v>2003</v>
      </c>
      <c r="D405">
        <f>INDEX('raw -- CPI'!$B$13:$M$123,MATCH('Historical price detail'!$A405,'raw -- CPI'!$A$13:$A$123,0),MATCH('Historical price detail'!$B405,'raw -- CPI'!$B$11:$M$11,0))</f>
        <v>184.6</v>
      </c>
      <c r="E405">
        <f>INDEX('raw -- chained CPI'!$B$14:$M$37,MATCH('Historical price detail'!$A405,'raw -- chained CPI'!$A$14:$A$37,0),MATCH('Historical price detail'!$B405,'raw -- chained CPI'!$B$11:$M$11,0))</f>
        <v>108.2</v>
      </c>
    </row>
    <row r="406" spans="1:5">
      <c r="A406">
        <f t="shared" si="23"/>
        <v>2003</v>
      </c>
      <c r="B406">
        <f t="shared" ref="B406" si="55">B394</f>
        <v>9</v>
      </c>
      <c r="C406">
        <f t="shared" si="18"/>
        <v>2004</v>
      </c>
      <c r="D406">
        <f>INDEX('raw -- CPI'!$B$13:$M$123,MATCH('Historical price detail'!$A406,'raw -- CPI'!$A$13:$A$123,0),MATCH('Historical price detail'!$B406,'raw -- CPI'!$B$11:$M$11,0))</f>
        <v>185.2</v>
      </c>
      <c r="E406">
        <f>INDEX('raw -- chained CPI'!$B$14:$M$37,MATCH('Historical price detail'!$A406,'raw -- chained CPI'!$A$14:$A$37,0),MATCH('Historical price detail'!$B406,'raw -- chained CPI'!$B$11:$M$11,0))</f>
        <v>108.5</v>
      </c>
    </row>
    <row r="407" spans="1:5">
      <c r="A407">
        <f t="shared" si="23"/>
        <v>2003</v>
      </c>
      <c r="B407">
        <f t="shared" ref="B407" si="56">B395</f>
        <v>10</v>
      </c>
      <c r="C407">
        <f t="shared" ref="C407:C470" si="57">C395+1</f>
        <v>2004</v>
      </c>
      <c r="D407">
        <f>INDEX('raw -- CPI'!$B$13:$M$123,MATCH('Historical price detail'!$A407,'raw -- CPI'!$A$13:$A$123,0),MATCH('Historical price detail'!$B407,'raw -- CPI'!$B$11:$M$11,0))</f>
        <v>185</v>
      </c>
      <c r="E407">
        <f>INDEX('raw -- chained CPI'!$B$14:$M$37,MATCH('Historical price detail'!$A407,'raw -- chained CPI'!$A$14:$A$37,0),MATCH('Historical price detail'!$B407,'raw -- chained CPI'!$B$11:$M$11,0))</f>
        <v>108.4</v>
      </c>
    </row>
    <row r="408" spans="1:5">
      <c r="A408">
        <f t="shared" si="23"/>
        <v>2003</v>
      </c>
      <c r="B408">
        <f t="shared" ref="B408" si="58">B396</f>
        <v>11</v>
      </c>
      <c r="C408">
        <f t="shared" si="57"/>
        <v>2004</v>
      </c>
      <c r="D408">
        <f>INDEX('raw -- CPI'!$B$13:$M$123,MATCH('Historical price detail'!$A408,'raw -- CPI'!$A$13:$A$123,0),MATCH('Historical price detail'!$B408,'raw -- CPI'!$B$11:$M$11,0))</f>
        <v>184.5</v>
      </c>
      <c r="E408">
        <f>INDEX('raw -- chained CPI'!$B$14:$M$37,MATCH('Historical price detail'!$A408,'raw -- chained CPI'!$A$14:$A$37,0),MATCH('Historical price detail'!$B408,'raw -- chained CPI'!$B$11:$M$11,0))</f>
        <v>108</v>
      </c>
    </row>
    <row r="409" spans="1:5">
      <c r="A409">
        <f t="shared" si="23"/>
        <v>2003</v>
      </c>
      <c r="B409">
        <f t="shared" ref="B409" si="59">B397</f>
        <v>12</v>
      </c>
      <c r="C409">
        <f t="shared" si="57"/>
        <v>2004</v>
      </c>
      <c r="D409">
        <f>INDEX('raw -- CPI'!$B$13:$M$123,MATCH('Historical price detail'!$A409,'raw -- CPI'!$A$13:$A$123,0),MATCH('Historical price detail'!$B409,'raw -- CPI'!$B$11:$M$11,0))</f>
        <v>184.3</v>
      </c>
      <c r="E409">
        <f>INDEX('raw -- chained CPI'!$B$14:$M$37,MATCH('Historical price detail'!$A409,'raw -- chained CPI'!$A$14:$A$37,0),MATCH('Historical price detail'!$B409,'raw -- chained CPI'!$B$11:$M$11,0))</f>
        <v>107.8</v>
      </c>
    </row>
    <row r="410" spans="1:5">
      <c r="A410">
        <f t="shared" si="23"/>
        <v>2004</v>
      </c>
      <c r="B410">
        <f t="shared" ref="B410" si="60">B398</f>
        <v>1</v>
      </c>
      <c r="C410">
        <f t="shared" si="57"/>
        <v>2004</v>
      </c>
      <c r="D410">
        <f>INDEX('raw -- CPI'!$B$13:$M$123,MATCH('Historical price detail'!$A410,'raw -- CPI'!$A$13:$A$123,0),MATCH('Historical price detail'!$B410,'raw -- CPI'!$B$11:$M$11,0))</f>
        <v>185.2</v>
      </c>
      <c r="E410">
        <f>INDEX('raw -- chained CPI'!$B$14:$M$37,MATCH('Historical price detail'!$A410,'raw -- chained CPI'!$A$14:$A$37,0),MATCH('Historical price detail'!$B410,'raw -- chained CPI'!$B$11:$M$11,0))</f>
        <v>108.5</v>
      </c>
    </row>
    <row r="411" spans="1:5">
      <c r="A411">
        <f t="shared" si="23"/>
        <v>2004</v>
      </c>
      <c r="B411">
        <f t="shared" ref="B411" si="61">B399</f>
        <v>2</v>
      </c>
      <c r="C411">
        <f t="shared" si="57"/>
        <v>2004</v>
      </c>
      <c r="D411">
        <f>INDEX('raw -- CPI'!$B$13:$M$123,MATCH('Historical price detail'!$A411,'raw -- CPI'!$A$13:$A$123,0),MATCH('Historical price detail'!$B411,'raw -- CPI'!$B$11:$M$11,0))</f>
        <v>186.2</v>
      </c>
      <c r="E411">
        <f>INDEX('raw -- chained CPI'!$B$14:$M$37,MATCH('Historical price detail'!$A411,'raw -- chained CPI'!$A$14:$A$37,0),MATCH('Historical price detail'!$B411,'raw -- chained CPI'!$B$11:$M$11,0))</f>
        <v>109.1</v>
      </c>
    </row>
    <row r="412" spans="1:5">
      <c r="A412">
        <f t="shared" si="23"/>
        <v>2004</v>
      </c>
      <c r="B412">
        <f t="shared" ref="B412" si="62">B400</f>
        <v>3</v>
      </c>
      <c r="C412">
        <f t="shared" si="57"/>
        <v>2004</v>
      </c>
      <c r="D412">
        <f>INDEX('raw -- CPI'!$B$13:$M$123,MATCH('Historical price detail'!$A412,'raw -- CPI'!$A$13:$A$123,0),MATCH('Historical price detail'!$B412,'raw -- CPI'!$B$11:$M$11,0))</f>
        <v>187.4</v>
      </c>
      <c r="E412">
        <f>INDEX('raw -- chained CPI'!$B$14:$M$37,MATCH('Historical price detail'!$A412,'raw -- chained CPI'!$A$14:$A$37,0),MATCH('Historical price detail'!$B412,'raw -- chained CPI'!$B$11:$M$11,0))</f>
        <v>109.7</v>
      </c>
    </row>
    <row r="413" spans="1:5">
      <c r="A413">
        <f t="shared" si="23"/>
        <v>2004</v>
      </c>
      <c r="B413">
        <f t="shared" ref="B413" si="63">B401</f>
        <v>4</v>
      </c>
      <c r="C413">
        <f t="shared" si="57"/>
        <v>2004</v>
      </c>
      <c r="D413">
        <f>INDEX('raw -- CPI'!$B$13:$M$123,MATCH('Historical price detail'!$A413,'raw -- CPI'!$A$13:$A$123,0),MATCH('Historical price detail'!$B413,'raw -- CPI'!$B$11:$M$11,0))</f>
        <v>188</v>
      </c>
      <c r="E413">
        <f>INDEX('raw -- chained CPI'!$B$14:$M$37,MATCH('Historical price detail'!$A413,'raw -- chained CPI'!$A$14:$A$37,0),MATCH('Historical price detail'!$B413,'raw -- chained CPI'!$B$11:$M$11,0))</f>
        <v>110</v>
      </c>
    </row>
    <row r="414" spans="1:5">
      <c r="A414">
        <f t="shared" si="23"/>
        <v>2004</v>
      </c>
      <c r="B414">
        <f t="shared" ref="B414" si="64">B402</f>
        <v>5</v>
      </c>
      <c r="C414">
        <f t="shared" si="57"/>
        <v>2004</v>
      </c>
      <c r="D414">
        <f>INDEX('raw -- CPI'!$B$13:$M$123,MATCH('Historical price detail'!$A414,'raw -- CPI'!$A$13:$A$123,0),MATCH('Historical price detail'!$B414,'raw -- CPI'!$B$11:$M$11,0))</f>
        <v>189.1</v>
      </c>
      <c r="E414">
        <f>INDEX('raw -- chained CPI'!$B$14:$M$37,MATCH('Historical price detail'!$A414,'raw -- chained CPI'!$A$14:$A$37,0),MATCH('Historical price detail'!$B414,'raw -- chained CPI'!$B$11:$M$11,0))</f>
        <v>110.6</v>
      </c>
    </row>
    <row r="415" spans="1:5">
      <c r="A415">
        <f t="shared" si="23"/>
        <v>2004</v>
      </c>
      <c r="B415">
        <f t="shared" ref="B415" si="65">B403</f>
        <v>6</v>
      </c>
      <c r="C415">
        <f t="shared" si="57"/>
        <v>2004</v>
      </c>
      <c r="D415">
        <f>INDEX('raw -- CPI'!$B$13:$M$123,MATCH('Historical price detail'!$A415,'raw -- CPI'!$A$13:$A$123,0),MATCH('Historical price detail'!$B415,'raw -- CPI'!$B$11:$M$11,0))</f>
        <v>189.7</v>
      </c>
      <c r="E415">
        <f>INDEX('raw -- chained CPI'!$B$14:$M$37,MATCH('Historical price detail'!$A415,'raw -- chained CPI'!$A$14:$A$37,0),MATCH('Historical price detail'!$B415,'raw -- chained CPI'!$B$11:$M$11,0))</f>
        <v>110.8</v>
      </c>
    </row>
    <row r="416" spans="1:5">
      <c r="A416">
        <f t="shared" si="23"/>
        <v>2004</v>
      </c>
      <c r="B416">
        <f t="shared" ref="B416" si="66">B404</f>
        <v>7</v>
      </c>
      <c r="C416">
        <f t="shared" si="57"/>
        <v>2004</v>
      </c>
      <c r="D416">
        <f>INDEX('raw -- CPI'!$B$13:$M$123,MATCH('Historical price detail'!$A416,'raw -- CPI'!$A$13:$A$123,0),MATCH('Historical price detail'!$B416,'raw -- CPI'!$B$11:$M$11,0))</f>
        <v>189.4</v>
      </c>
      <c r="E416">
        <f>INDEX('raw -- chained CPI'!$B$14:$M$37,MATCH('Historical price detail'!$A416,'raw -- chained CPI'!$A$14:$A$37,0),MATCH('Historical price detail'!$B416,'raw -- chained CPI'!$B$11:$M$11,0))</f>
        <v>110.7</v>
      </c>
    </row>
    <row r="417" spans="1:5">
      <c r="A417">
        <f t="shared" si="23"/>
        <v>2004</v>
      </c>
      <c r="B417">
        <f t="shared" ref="B417" si="67">B405</f>
        <v>8</v>
      </c>
      <c r="C417">
        <f t="shared" si="57"/>
        <v>2004</v>
      </c>
      <c r="D417">
        <f>INDEX('raw -- CPI'!$B$13:$M$123,MATCH('Historical price detail'!$A417,'raw -- CPI'!$A$13:$A$123,0),MATCH('Historical price detail'!$B417,'raw -- CPI'!$B$11:$M$11,0))</f>
        <v>189.5</v>
      </c>
      <c r="E417">
        <f>INDEX('raw -- chained CPI'!$B$14:$M$37,MATCH('Historical price detail'!$A417,'raw -- chained CPI'!$A$14:$A$37,0),MATCH('Historical price detail'!$B417,'raw -- chained CPI'!$B$11:$M$11,0))</f>
        <v>110.7</v>
      </c>
    </row>
    <row r="418" spans="1:5">
      <c r="A418">
        <f t="shared" si="23"/>
        <v>2004</v>
      </c>
      <c r="B418">
        <f t="shared" ref="B418" si="68">B406</f>
        <v>9</v>
      </c>
      <c r="C418">
        <f t="shared" si="57"/>
        <v>2005</v>
      </c>
      <c r="D418">
        <f>INDEX('raw -- CPI'!$B$13:$M$123,MATCH('Historical price detail'!$A418,'raw -- CPI'!$A$13:$A$123,0),MATCH('Historical price detail'!$B418,'raw -- CPI'!$B$11:$M$11,0))</f>
        <v>189.9</v>
      </c>
      <c r="E418">
        <f>INDEX('raw -- chained CPI'!$B$14:$M$37,MATCH('Historical price detail'!$A418,'raw -- chained CPI'!$A$14:$A$37,0),MATCH('Historical price detail'!$B418,'raw -- chained CPI'!$B$11:$M$11,0))</f>
        <v>111</v>
      </c>
    </row>
    <row r="419" spans="1:5">
      <c r="A419">
        <f t="shared" si="23"/>
        <v>2004</v>
      </c>
      <c r="B419">
        <f t="shared" ref="B419" si="69">B407</f>
        <v>10</v>
      </c>
      <c r="C419">
        <f t="shared" si="57"/>
        <v>2005</v>
      </c>
      <c r="D419">
        <f>INDEX('raw -- CPI'!$B$13:$M$123,MATCH('Historical price detail'!$A419,'raw -- CPI'!$A$13:$A$123,0),MATCH('Historical price detail'!$B419,'raw -- CPI'!$B$11:$M$11,0))</f>
        <v>190.9</v>
      </c>
      <c r="E419">
        <f>INDEX('raw -- chained CPI'!$B$14:$M$37,MATCH('Historical price detail'!$A419,'raw -- chained CPI'!$A$14:$A$37,0),MATCH('Historical price detail'!$B419,'raw -- chained CPI'!$B$11:$M$11,0))</f>
        <v>111.6</v>
      </c>
    </row>
    <row r="420" spans="1:5">
      <c r="A420">
        <f t="shared" si="23"/>
        <v>2004</v>
      </c>
      <c r="B420">
        <f t="shared" ref="B420" si="70">B408</f>
        <v>11</v>
      </c>
      <c r="C420">
        <f t="shared" si="57"/>
        <v>2005</v>
      </c>
      <c r="D420">
        <f>INDEX('raw -- CPI'!$B$13:$M$123,MATCH('Historical price detail'!$A420,'raw -- CPI'!$A$13:$A$123,0),MATCH('Historical price detail'!$B420,'raw -- CPI'!$B$11:$M$11,0))</f>
        <v>191</v>
      </c>
      <c r="E420">
        <f>INDEX('raw -- chained CPI'!$B$14:$M$37,MATCH('Historical price detail'!$A420,'raw -- chained CPI'!$A$14:$A$37,0),MATCH('Historical price detail'!$B420,'raw -- chained CPI'!$B$11:$M$11,0))</f>
        <v>111.6</v>
      </c>
    </row>
    <row r="421" spans="1:5">
      <c r="A421">
        <f t="shared" si="23"/>
        <v>2004</v>
      </c>
      <c r="B421">
        <f t="shared" ref="B421" si="71">B409</f>
        <v>12</v>
      </c>
      <c r="C421">
        <f t="shared" si="57"/>
        <v>2005</v>
      </c>
      <c r="D421">
        <f>INDEX('raw -- CPI'!$B$13:$M$123,MATCH('Historical price detail'!$A421,'raw -- CPI'!$A$13:$A$123,0),MATCH('Historical price detail'!$B421,'raw -- CPI'!$B$11:$M$11,0))</f>
        <v>190.3</v>
      </c>
      <c r="E421">
        <f>INDEX('raw -- chained CPI'!$B$14:$M$37,MATCH('Historical price detail'!$A421,'raw -- chained CPI'!$A$14:$A$37,0),MATCH('Historical price detail'!$B421,'raw -- chained CPI'!$B$11:$M$11,0))</f>
        <v>111.2</v>
      </c>
    </row>
    <row r="422" spans="1:5">
      <c r="A422">
        <f t="shared" si="23"/>
        <v>2005</v>
      </c>
      <c r="B422">
        <f t="shared" ref="B422" si="72">B410</f>
        <v>1</v>
      </c>
      <c r="C422">
        <f t="shared" si="57"/>
        <v>2005</v>
      </c>
      <c r="D422">
        <f>INDEX('raw -- CPI'!$B$13:$M$123,MATCH('Historical price detail'!$A422,'raw -- CPI'!$A$13:$A$123,0),MATCH('Historical price detail'!$B422,'raw -- CPI'!$B$11:$M$11,0))</f>
        <v>190.7</v>
      </c>
      <c r="E422">
        <f>INDEX('raw -- chained CPI'!$B$14:$M$37,MATCH('Historical price detail'!$A422,'raw -- chained CPI'!$A$14:$A$37,0),MATCH('Historical price detail'!$B422,'raw -- chained CPI'!$B$11:$M$11,0))</f>
        <v>111.3</v>
      </c>
    </row>
    <row r="423" spans="1:5">
      <c r="A423">
        <f t="shared" si="23"/>
        <v>2005</v>
      </c>
      <c r="B423">
        <f t="shared" ref="B423" si="73">B411</f>
        <v>2</v>
      </c>
      <c r="C423">
        <f t="shared" si="57"/>
        <v>2005</v>
      </c>
      <c r="D423">
        <f>INDEX('raw -- CPI'!$B$13:$M$123,MATCH('Historical price detail'!$A423,'raw -- CPI'!$A$13:$A$123,0),MATCH('Historical price detail'!$B423,'raw -- CPI'!$B$11:$M$11,0))</f>
        <v>191.8</v>
      </c>
      <c r="E423">
        <f>INDEX('raw -- chained CPI'!$B$14:$M$37,MATCH('Historical price detail'!$A423,'raw -- chained CPI'!$A$14:$A$37,0),MATCH('Historical price detail'!$B423,'raw -- chained CPI'!$B$11:$M$11,0))</f>
        <v>111.9</v>
      </c>
    </row>
    <row r="424" spans="1:5">
      <c r="A424">
        <f t="shared" si="23"/>
        <v>2005</v>
      </c>
      <c r="B424">
        <f t="shared" ref="B424" si="74">B412</f>
        <v>3</v>
      </c>
      <c r="C424">
        <f t="shared" si="57"/>
        <v>2005</v>
      </c>
      <c r="D424">
        <f>INDEX('raw -- CPI'!$B$13:$M$123,MATCH('Historical price detail'!$A424,'raw -- CPI'!$A$13:$A$123,0),MATCH('Historical price detail'!$B424,'raw -- CPI'!$B$11:$M$11,0))</f>
        <v>193.3</v>
      </c>
      <c r="E424">
        <f>INDEX('raw -- chained CPI'!$B$14:$M$37,MATCH('Historical price detail'!$A424,'raw -- chained CPI'!$A$14:$A$37,0),MATCH('Historical price detail'!$B424,'raw -- chained CPI'!$B$11:$M$11,0))</f>
        <v>112.6</v>
      </c>
    </row>
    <row r="425" spans="1:5">
      <c r="A425">
        <f t="shared" si="23"/>
        <v>2005</v>
      </c>
      <c r="B425">
        <f t="shared" ref="B425" si="75">B413</f>
        <v>4</v>
      </c>
      <c r="C425">
        <f t="shared" si="57"/>
        <v>2005</v>
      </c>
      <c r="D425">
        <f>INDEX('raw -- CPI'!$B$13:$M$123,MATCH('Historical price detail'!$A425,'raw -- CPI'!$A$13:$A$123,0),MATCH('Historical price detail'!$B425,'raw -- CPI'!$B$11:$M$11,0))</f>
        <v>194.6</v>
      </c>
      <c r="E425">
        <f>INDEX('raw -- chained CPI'!$B$14:$M$37,MATCH('Historical price detail'!$A425,'raw -- chained CPI'!$A$14:$A$37,0),MATCH('Historical price detail'!$B425,'raw -- chained CPI'!$B$11:$M$11,0))</f>
        <v>113.4</v>
      </c>
    </row>
    <row r="426" spans="1:5">
      <c r="A426">
        <f t="shared" si="23"/>
        <v>2005</v>
      </c>
      <c r="B426">
        <f t="shared" ref="B426" si="76">B414</f>
        <v>5</v>
      </c>
      <c r="C426">
        <f t="shared" si="57"/>
        <v>2005</v>
      </c>
      <c r="D426">
        <f>INDEX('raw -- CPI'!$B$13:$M$123,MATCH('Historical price detail'!$A426,'raw -- CPI'!$A$13:$A$123,0),MATCH('Historical price detail'!$B426,'raw -- CPI'!$B$11:$M$11,0))</f>
        <v>194.4</v>
      </c>
      <c r="E426">
        <f>INDEX('raw -- chained CPI'!$B$14:$M$37,MATCH('Historical price detail'!$A426,'raw -- chained CPI'!$A$14:$A$37,0),MATCH('Historical price detail'!$B426,'raw -- chained CPI'!$B$11:$M$11,0))</f>
        <v>113.3</v>
      </c>
    </row>
    <row r="427" spans="1:5">
      <c r="A427">
        <f t="shared" si="23"/>
        <v>2005</v>
      </c>
      <c r="B427">
        <f t="shared" ref="B427" si="77">B415</f>
        <v>6</v>
      </c>
      <c r="C427">
        <f t="shared" si="57"/>
        <v>2005</v>
      </c>
      <c r="D427">
        <f>INDEX('raw -- CPI'!$B$13:$M$123,MATCH('Historical price detail'!$A427,'raw -- CPI'!$A$13:$A$123,0),MATCH('Historical price detail'!$B427,'raw -- CPI'!$B$11:$M$11,0))</f>
        <v>194.5</v>
      </c>
      <c r="E427">
        <f>INDEX('raw -- chained CPI'!$B$14:$M$37,MATCH('Historical price detail'!$A427,'raw -- chained CPI'!$A$14:$A$37,0),MATCH('Historical price detail'!$B427,'raw -- chained CPI'!$B$11:$M$11,0))</f>
        <v>113.2</v>
      </c>
    </row>
    <row r="428" spans="1:5">
      <c r="A428">
        <f t="shared" si="23"/>
        <v>2005</v>
      </c>
      <c r="B428">
        <f t="shared" ref="B428" si="78">B416</f>
        <v>7</v>
      </c>
      <c r="C428">
        <f t="shared" si="57"/>
        <v>2005</v>
      </c>
      <c r="D428">
        <f>INDEX('raw -- CPI'!$B$13:$M$123,MATCH('Historical price detail'!$A428,'raw -- CPI'!$A$13:$A$123,0),MATCH('Historical price detail'!$B428,'raw -- CPI'!$B$11:$M$11,0))</f>
        <v>195.4</v>
      </c>
      <c r="E428">
        <f>INDEX('raw -- chained CPI'!$B$14:$M$37,MATCH('Historical price detail'!$A428,'raw -- chained CPI'!$A$14:$A$37,0),MATCH('Historical price detail'!$B428,'raw -- chained CPI'!$B$11:$M$11,0))</f>
        <v>113.7</v>
      </c>
    </row>
    <row r="429" spans="1:5">
      <c r="A429">
        <f t="shared" si="23"/>
        <v>2005</v>
      </c>
      <c r="B429">
        <f t="shared" ref="B429" si="79">B417</f>
        <v>8</v>
      </c>
      <c r="C429">
        <f t="shared" si="57"/>
        <v>2005</v>
      </c>
      <c r="D429">
        <f>INDEX('raw -- CPI'!$B$13:$M$123,MATCH('Historical price detail'!$A429,'raw -- CPI'!$A$13:$A$123,0),MATCH('Historical price detail'!$B429,'raw -- CPI'!$B$11:$M$11,0))</f>
        <v>196.4</v>
      </c>
      <c r="E429">
        <f>INDEX('raw -- chained CPI'!$B$14:$M$37,MATCH('Historical price detail'!$A429,'raw -- chained CPI'!$A$14:$A$37,0),MATCH('Historical price detail'!$B429,'raw -- chained CPI'!$B$11:$M$11,0))</f>
        <v>114.3</v>
      </c>
    </row>
    <row r="430" spans="1:5">
      <c r="A430">
        <f t="shared" si="23"/>
        <v>2005</v>
      </c>
      <c r="B430">
        <f t="shared" ref="B430" si="80">B418</f>
        <v>9</v>
      </c>
      <c r="C430">
        <f t="shared" si="57"/>
        <v>2006</v>
      </c>
      <c r="D430">
        <f>INDEX('raw -- CPI'!$B$13:$M$123,MATCH('Historical price detail'!$A430,'raw -- CPI'!$A$13:$A$123,0),MATCH('Historical price detail'!$B430,'raw -- CPI'!$B$11:$M$11,0))</f>
        <v>198.8</v>
      </c>
      <c r="E430">
        <f>INDEX('raw -- chained CPI'!$B$14:$M$37,MATCH('Historical price detail'!$A430,'raw -- chained CPI'!$A$14:$A$37,0),MATCH('Historical price detail'!$B430,'raw -- chained CPI'!$B$11:$M$11,0))</f>
        <v>115.6</v>
      </c>
    </row>
    <row r="431" spans="1:5">
      <c r="A431">
        <f t="shared" si="23"/>
        <v>2005</v>
      </c>
      <c r="B431">
        <f t="shared" ref="B431" si="81">B419</f>
        <v>10</v>
      </c>
      <c r="C431">
        <f t="shared" si="57"/>
        <v>2006</v>
      </c>
      <c r="D431">
        <f>INDEX('raw -- CPI'!$B$13:$M$123,MATCH('Historical price detail'!$A431,'raw -- CPI'!$A$13:$A$123,0),MATCH('Historical price detail'!$B431,'raw -- CPI'!$B$11:$M$11,0))</f>
        <v>199.2</v>
      </c>
      <c r="E431">
        <f>INDEX('raw -- chained CPI'!$B$14:$M$37,MATCH('Historical price detail'!$A431,'raw -- chained CPI'!$A$14:$A$37,0),MATCH('Historical price detail'!$B431,'raw -- chained CPI'!$B$11:$M$11,0))</f>
        <v>115.7</v>
      </c>
    </row>
    <row r="432" spans="1:5">
      <c r="A432">
        <f t="shared" si="23"/>
        <v>2005</v>
      </c>
      <c r="B432">
        <f t="shared" ref="B432" si="82">B420</f>
        <v>11</v>
      </c>
      <c r="C432">
        <f t="shared" si="57"/>
        <v>2006</v>
      </c>
      <c r="D432">
        <f>INDEX('raw -- CPI'!$B$13:$M$123,MATCH('Historical price detail'!$A432,'raw -- CPI'!$A$13:$A$123,0),MATCH('Historical price detail'!$B432,'raw -- CPI'!$B$11:$M$11,0))</f>
        <v>197.6</v>
      </c>
      <c r="E432">
        <f>INDEX('raw -- chained CPI'!$B$14:$M$37,MATCH('Historical price detail'!$A432,'raw -- chained CPI'!$A$14:$A$37,0),MATCH('Historical price detail'!$B432,'raw -- chained CPI'!$B$11:$M$11,0))</f>
        <v>114.9</v>
      </c>
    </row>
    <row r="433" spans="1:5">
      <c r="A433">
        <f t="shared" si="23"/>
        <v>2005</v>
      </c>
      <c r="B433">
        <f t="shared" ref="B433" si="83">B421</f>
        <v>12</v>
      </c>
      <c r="C433">
        <f t="shared" si="57"/>
        <v>2006</v>
      </c>
      <c r="D433">
        <f>INDEX('raw -- CPI'!$B$13:$M$123,MATCH('Historical price detail'!$A433,'raw -- CPI'!$A$13:$A$123,0),MATCH('Historical price detail'!$B433,'raw -- CPI'!$B$11:$M$11,0))</f>
        <v>196.8</v>
      </c>
      <c r="E433">
        <f>INDEX('raw -- chained CPI'!$B$14:$M$37,MATCH('Historical price detail'!$A433,'raw -- chained CPI'!$A$14:$A$37,0),MATCH('Historical price detail'!$B433,'raw -- chained CPI'!$B$11:$M$11,0))</f>
        <v>114.4</v>
      </c>
    </row>
    <row r="434" spans="1:5">
      <c r="A434">
        <f t="shared" si="23"/>
        <v>2006</v>
      </c>
      <c r="B434">
        <f t="shared" ref="B434" si="84">B422</f>
        <v>1</v>
      </c>
      <c r="C434">
        <f t="shared" si="57"/>
        <v>2006</v>
      </c>
      <c r="D434">
        <f>INDEX('raw -- CPI'!$B$13:$M$123,MATCH('Historical price detail'!$A434,'raw -- CPI'!$A$13:$A$123,0),MATCH('Historical price detail'!$B434,'raw -- CPI'!$B$11:$M$11,0))</f>
        <v>198.3</v>
      </c>
      <c r="E434">
        <f>INDEX('raw -- chained CPI'!$B$14:$M$37,MATCH('Historical price detail'!$A434,'raw -- chained CPI'!$A$14:$A$37,0),MATCH('Historical price detail'!$B434,'raw -- chained CPI'!$B$11:$M$11,0))</f>
        <v>115.2</v>
      </c>
    </row>
    <row r="435" spans="1:5">
      <c r="A435">
        <f t="shared" si="23"/>
        <v>2006</v>
      </c>
      <c r="B435">
        <f t="shared" ref="B435" si="85">B423</f>
        <v>2</v>
      </c>
      <c r="C435">
        <f t="shared" si="57"/>
        <v>2006</v>
      </c>
      <c r="D435">
        <f>INDEX('raw -- CPI'!$B$13:$M$123,MATCH('Historical price detail'!$A435,'raw -- CPI'!$A$13:$A$123,0),MATCH('Historical price detail'!$B435,'raw -- CPI'!$B$11:$M$11,0))</f>
        <v>198.7</v>
      </c>
      <c r="E435">
        <f>INDEX('raw -- chained CPI'!$B$14:$M$37,MATCH('Historical price detail'!$A435,'raw -- chained CPI'!$A$14:$A$37,0),MATCH('Historical price detail'!$B435,'raw -- chained CPI'!$B$11:$M$11,0))</f>
        <v>115.4</v>
      </c>
    </row>
    <row r="436" spans="1:5">
      <c r="A436">
        <f t="shared" si="23"/>
        <v>2006</v>
      </c>
      <c r="B436">
        <f t="shared" ref="B436" si="86">B424</f>
        <v>3</v>
      </c>
      <c r="C436">
        <f t="shared" si="57"/>
        <v>2006</v>
      </c>
      <c r="D436">
        <f>INDEX('raw -- CPI'!$B$13:$M$123,MATCH('Historical price detail'!$A436,'raw -- CPI'!$A$13:$A$123,0),MATCH('Historical price detail'!$B436,'raw -- CPI'!$B$11:$M$11,0))</f>
        <v>199.8</v>
      </c>
      <c r="E436">
        <f>INDEX('raw -- chained CPI'!$B$14:$M$37,MATCH('Historical price detail'!$A436,'raw -- chained CPI'!$A$14:$A$37,0),MATCH('Historical price detail'!$B436,'raw -- chained CPI'!$B$11:$M$11,0))</f>
        <v>116</v>
      </c>
    </row>
    <row r="437" spans="1:5">
      <c r="A437">
        <f t="shared" si="23"/>
        <v>2006</v>
      </c>
      <c r="B437">
        <f t="shared" ref="B437" si="87">B425</f>
        <v>4</v>
      </c>
      <c r="C437">
        <f t="shared" si="57"/>
        <v>2006</v>
      </c>
      <c r="D437">
        <f>INDEX('raw -- CPI'!$B$13:$M$123,MATCH('Historical price detail'!$A437,'raw -- CPI'!$A$13:$A$123,0),MATCH('Historical price detail'!$B437,'raw -- CPI'!$B$11:$M$11,0))</f>
        <v>201.5</v>
      </c>
      <c r="E437">
        <f>INDEX('raw -- chained CPI'!$B$14:$M$37,MATCH('Historical price detail'!$A437,'raw -- chained CPI'!$A$14:$A$37,0),MATCH('Historical price detail'!$B437,'raw -- chained CPI'!$B$11:$M$11,0))</f>
        <v>116.9</v>
      </c>
    </row>
    <row r="438" spans="1:5">
      <c r="A438">
        <f t="shared" si="23"/>
        <v>2006</v>
      </c>
      <c r="B438">
        <f t="shared" ref="B438" si="88">B426</f>
        <v>5</v>
      </c>
      <c r="C438">
        <f t="shared" si="57"/>
        <v>2006</v>
      </c>
      <c r="D438">
        <f>INDEX('raw -- CPI'!$B$13:$M$123,MATCH('Historical price detail'!$A438,'raw -- CPI'!$A$13:$A$123,0),MATCH('Historical price detail'!$B438,'raw -- CPI'!$B$11:$M$11,0))</f>
        <v>202.5</v>
      </c>
      <c r="E438">
        <f>INDEX('raw -- chained CPI'!$B$14:$M$37,MATCH('Historical price detail'!$A438,'raw -- chained CPI'!$A$14:$A$37,0),MATCH('Historical price detail'!$B438,'raw -- chained CPI'!$B$11:$M$11,0))</f>
        <v>117.5</v>
      </c>
    </row>
    <row r="439" spans="1:5">
      <c r="A439">
        <f t="shared" ref="A439:A502" si="89">A427+1</f>
        <v>2006</v>
      </c>
      <c r="B439">
        <f t="shared" ref="B439" si="90">B427</f>
        <v>6</v>
      </c>
      <c r="C439">
        <f t="shared" si="57"/>
        <v>2006</v>
      </c>
      <c r="D439">
        <f>INDEX('raw -- CPI'!$B$13:$M$123,MATCH('Historical price detail'!$A439,'raw -- CPI'!$A$13:$A$123,0),MATCH('Historical price detail'!$B439,'raw -- CPI'!$B$11:$M$11,0))</f>
        <v>202.9</v>
      </c>
      <c r="E439">
        <f>INDEX('raw -- chained CPI'!$B$14:$M$37,MATCH('Historical price detail'!$A439,'raw -- chained CPI'!$A$14:$A$37,0),MATCH('Historical price detail'!$B439,'raw -- chained CPI'!$B$11:$M$11,0))</f>
        <v>117.7</v>
      </c>
    </row>
    <row r="440" spans="1:5">
      <c r="A440">
        <f t="shared" si="89"/>
        <v>2006</v>
      </c>
      <c r="B440">
        <f t="shared" ref="B440" si="91">B428</f>
        <v>7</v>
      </c>
      <c r="C440">
        <f t="shared" si="57"/>
        <v>2006</v>
      </c>
      <c r="D440">
        <f>INDEX('raw -- CPI'!$B$13:$M$123,MATCH('Historical price detail'!$A440,'raw -- CPI'!$A$13:$A$123,0),MATCH('Historical price detail'!$B440,'raw -- CPI'!$B$11:$M$11,0))</f>
        <v>203.5</v>
      </c>
      <c r="E440">
        <f>INDEX('raw -- chained CPI'!$B$14:$M$37,MATCH('Historical price detail'!$A440,'raw -- chained CPI'!$A$14:$A$37,0),MATCH('Historical price detail'!$B440,'raw -- chained CPI'!$B$11:$M$11,0))</f>
        <v>118.1</v>
      </c>
    </row>
    <row r="441" spans="1:5">
      <c r="A441">
        <f t="shared" si="89"/>
        <v>2006</v>
      </c>
      <c r="B441">
        <f t="shared" ref="B441" si="92">B429</f>
        <v>8</v>
      </c>
      <c r="C441">
        <f t="shared" si="57"/>
        <v>2006</v>
      </c>
      <c r="D441">
        <f>INDEX('raw -- CPI'!$B$13:$M$123,MATCH('Historical price detail'!$A441,'raw -- CPI'!$A$13:$A$123,0),MATCH('Historical price detail'!$B441,'raw -- CPI'!$B$11:$M$11,0))</f>
        <v>203.9</v>
      </c>
      <c r="E441">
        <f>INDEX('raw -- chained CPI'!$B$14:$M$37,MATCH('Historical price detail'!$A441,'raw -- chained CPI'!$A$14:$A$37,0),MATCH('Historical price detail'!$B441,'raw -- chained CPI'!$B$11:$M$11,0))</f>
        <v>118.3</v>
      </c>
    </row>
    <row r="442" spans="1:5">
      <c r="A442">
        <f t="shared" si="89"/>
        <v>2006</v>
      </c>
      <c r="B442">
        <f t="shared" ref="B442" si="93">B430</f>
        <v>9</v>
      </c>
      <c r="C442">
        <f t="shared" si="57"/>
        <v>2007</v>
      </c>
      <c r="D442">
        <f>INDEX('raw -- CPI'!$B$13:$M$123,MATCH('Historical price detail'!$A442,'raw -- CPI'!$A$13:$A$123,0),MATCH('Historical price detail'!$B442,'raw -- CPI'!$B$11:$M$11,0))</f>
        <v>202.9</v>
      </c>
      <c r="E442">
        <f>INDEX('raw -- chained CPI'!$B$14:$M$37,MATCH('Historical price detail'!$A442,'raw -- chained CPI'!$A$14:$A$37,0),MATCH('Historical price detail'!$B442,'raw -- chained CPI'!$B$11:$M$11,0))</f>
        <v>117.8</v>
      </c>
    </row>
    <row r="443" spans="1:5">
      <c r="A443">
        <f t="shared" si="89"/>
        <v>2006</v>
      </c>
      <c r="B443">
        <f t="shared" ref="B443" si="94">B431</f>
        <v>10</v>
      </c>
      <c r="C443">
        <f t="shared" si="57"/>
        <v>2007</v>
      </c>
      <c r="D443">
        <f>INDEX('raw -- CPI'!$B$13:$M$123,MATCH('Historical price detail'!$A443,'raw -- CPI'!$A$13:$A$123,0),MATCH('Historical price detail'!$B443,'raw -- CPI'!$B$11:$M$11,0))</f>
        <v>201.8</v>
      </c>
      <c r="E443">
        <f>INDEX('raw -- chained CPI'!$B$14:$M$37,MATCH('Historical price detail'!$A443,'raw -- chained CPI'!$A$14:$A$37,0),MATCH('Historical price detail'!$B443,'raw -- chained CPI'!$B$11:$M$11,0))</f>
        <v>117.1</v>
      </c>
    </row>
    <row r="444" spans="1:5">
      <c r="A444">
        <f t="shared" si="89"/>
        <v>2006</v>
      </c>
      <c r="B444">
        <f t="shared" ref="B444" si="95">B432</f>
        <v>11</v>
      </c>
      <c r="C444">
        <f t="shared" si="57"/>
        <v>2007</v>
      </c>
      <c r="D444">
        <f>INDEX('raw -- CPI'!$B$13:$M$123,MATCH('Historical price detail'!$A444,'raw -- CPI'!$A$13:$A$123,0),MATCH('Historical price detail'!$B444,'raw -- CPI'!$B$11:$M$11,0))</f>
        <v>201.5</v>
      </c>
      <c r="E444">
        <f>INDEX('raw -- chained CPI'!$B$14:$M$37,MATCH('Historical price detail'!$A444,'raw -- chained CPI'!$A$14:$A$37,0),MATCH('Historical price detail'!$B444,'raw -- chained CPI'!$B$11:$M$11,0))</f>
        <v>116.9</v>
      </c>
    </row>
    <row r="445" spans="1:5">
      <c r="A445">
        <f t="shared" si="89"/>
        <v>2006</v>
      </c>
      <c r="B445">
        <f t="shared" ref="B445" si="96">B433</f>
        <v>12</v>
      </c>
      <c r="C445">
        <f t="shared" si="57"/>
        <v>2007</v>
      </c>
      <c r="D445">
        <f>INDEX('raw -- CPI'!$B$13:$M$123,MATCH('Historical price detail'!$A445,'raw -- CPI'!$A$13:$A$123,0),MATCH('Historical price detail'!$B445,'raw -- CPI'!$B$11:$M$11,0))</f>
        <v>201.8</v>
      </c>
      <c r="E445">
        <f>INDEX('raw -- chained CPI'!$B$14:$M$37,MATCH('Historical price detail'!$A445,'raw -- chained CPI'!$A$14:$A$37,0),MATCH('Historical price detail'!$B445,'raw -- chained CPI'!$B$11:$M$11,0))</f>
        <v>117</v>
      </c>
    </row>
    <row r="446" spans="1:5">
      <c r="A446">
        <f t="shared" si="89"/>
        <v>2007</v>
      </c>
      <c r="B446">
        <f t="shared" ref="B446" si="97">B434</f>
        <v>1</v>
      </c>
      <c r="C446">
        <f t="shared" si="57"/>
        <v>2007</v>
      </c>
      <c r="D446">
        <f>INDEX('raw -- CPI'!$B$13:$M$123,MATCH('Historical price detail'!$A446,'raw -- CPI'!$A$13:$A$123,0),MATCH('Historical price detail'!$B446,'raw -- CPI'!$B$11:$M$11,0))</f>
        <v>202.416</v>
      </c>
      <c r="E446">
        <f>INDEX('raw -- chained CPI'!$B$14:$M$37,MATCH('Historical price detail'!$A446,'raw -- chained CPI'!$A$14:$A$37,0),MATCH('Historical price detail'!$B446,'raw -- chained CPI'!$B$11:$M$11,0))</f>
        <v>117.33</v>
      </c>
    </row>
    <row r="447" spans="1:5">
      <c r="A447">
        <f t="shared" si="89"/>
        <v>2007</v>
      </c>
      <c r="B447">
        <f t="shared" ref="B447" si="98">B435</f>
        <v>2</v>
      </c>
      <c r="C447">
        <f t="shared" si="57"/>
        <v>2007</v>
      </c>
      <c r="D447">
        <f>INDEX('raw -- CPI'!$B$13:$M$123,MATCH('Historical price detail'!$A447,'raw -- CPI'!$A$13:$A$123,0),MATCH('Historical price detail'!$B447,'raw -- CPI'!$B$11:$M$11,0))</f>
        <v>203.499</v>
      </c>
      <c r="E447">
        <f>INDEX('raw -- chained CPI'!$B$14:$M$37,MATCH('Historical price detail'!$A447,'raw -- chained CPI'!$A$14:$A$37,0),MATCH('Historical price detail'!$B447,'raw -- chained CPI'!$B$11:$M$11,0))</f>
        <v>117.877</v>
      </c>
    </row>
    <row r="448" spans="1:5">
      <c r="A448">
        <f t="shared" si="89"/>
        <v>2007</v>
      </c>
      <c r="B448">
        <f t="shared" ref="B448" si="99">B436</f>
        <v>3</v>
      </c>
      <c r="C448">
        <f t="shared" si="57"/>
        <v>2007</v>
      </c>
      <c r="D448">
        <f>INDEX('raw -- CPI'!$B$13:$M$123,MATCH('Historical price detail'!$A448,'raw -- CPI'!$A$13:$A$123,0),MATCH('Historical price detail'!$B448,'raw -- CPI'!$B$11:$M$11,0))</f>
        <v>205.352</v>
      </c>
      <c r="E448">
        <f>INDEX('raw -- chained CPI'!$B$14:$M$37,MATCH('Historical price detail'!$A448,'raw -- chained CPI'!$A$14:$A$37,0),MATCH('Historical price detail'!$B448,'raw -- chained CPI'!$B$11:$M$11,0))</f>
        <v>118.913</v>
      </c>
    </row>
    <row r="449" spans="1:5">
      <c r="A449">
        <f t="shared" si="89"/>
        <v>2007</v>
      </c>
      <c r="B449">
        <f t="shared" ref="B449" si="100">B437</f>
        <v>4</v>
      </c>
      <c r="C449">
        <f t="shared" si="57"/>
        <v>2007</v>
      </c>
      <c r="D449">
        <f>INDEX('raw -- CPI'!$B$13:$M$123,MATCH('Historical price detail'!$A449,'raw -- CPI'!$A$13:$A$123,0),MATCH('Historical price detail'!$B449,'raw -- CPI'!$B$11:$M$11,0))</f>
        <v>206.68600000000001</v>
      </c>
      <c r="E449">
        <f>INDEX('raw -- chained CPI'!$B$14:$M$37,MATCH('Historical price detail'!$A449,'raw -- chained CPI'!$A$14:$A$37,0),MATCH('Historical price detail'!$B449,'raw -- chained CPI'!$B$11:$M$11,0))</f>
        <v>119.666</v>
      </c>
    </row>
    <row r="450" spans="1:5">
      <c r="A450">
        <f t="shared" si="89"/>
        <v>2007</v>
      </c>
      <c r="B450">
        <f t="shared" ref="B450" si="101">B438</f>
        <v>5</v>
      </c>
      <c r="C450">
        <f t="shared" si="57"/>
        <v>2007</v>
      </c>
      <c r="D450">
        <f>INDEX('raw -- CPI'!$B$13:$M$123,MATCH('Historical price detail'!$A450,'raw -- CPI'!$A$13:$A$123,0),MATCH('Historical price detail'!$B450,'raw -- CPI'!$B$11:$M$11,0))</f>
        <v>207.94900000000001</v>
      </c>
      <c r="E450">
        <f>INDEX('raw -- chained CPI'!$B$14:$M$37,MATCH('Historical price detail'!$A450,'raw -- chained CPI'!$A$14:$A$37,0),MATCH('Historical price detail'!$B450,'raw -- chained CPI'!$B$11:$M$11,0))</f>
        <v>120.292</v>
      </c>
    </row>
    <row r="451" spans="1:5">
      <c r="A451">
        <f t="shared" si="89"/>
        <v>2007</v>
      </c>
      <c r="B451">
        <f t="shared" ref="B451" si="102">B439</f>
        <v>6</v>
      </c>
      <c r="C451">
        <f t="shared" si="57"/>
        <v>2007</v>
      </c>
      <c r="D451">
        <f>INDEX('raw -- CPI'!$B$13:$M$123,MATCH('Historical price detail'!$A451,'raw -- CPI'!$A$13:$A$123,0),MATCH('Historical price detail'!$B451,'raw -- CPI'!$B$11:$M$11,0))</f>
        <v>208.352</v>
      </c>
      <c r="E451">
        <f>INDEX('raw -- chained CPI'!$B$14:$M$37,MATCH('Historical price detail'!$A451,'raw -- chained CPI'!$A$14:$A$37,0),MATCH('Historical price detail'!$B451,'raw -- chained CPI'!$B$11:$M$11,0))</f>
        <v>120.43899999999999</v>
      </c>
    </row>
    <row r="452" spans="1:5">
      <c r="A452">
        <f t="shared" si="89"/>
        <v>2007</v>
      </c>
      <c r="B452">
        <f t="shared" ref="B452" si="103">B440</f>
        <v>7</v>
      </c>
      <c r="C452">
        <f t="shared" si="57"/>
        <v>2007</v>
      </c>
      <c r="D452">
        <f>INDEX('raw -- CPI'!$B$13:$M$123,MATCH('Historical price detail'!$A452,'raw -- CPI'!$A$13:$A$123,0),MATCH('Historical price detail'!$B452,'raw -- CPI'!$B$11:$M$11,0))</f>
        <v>208.29900000000001</v>
      </c>
      <c r="E452">
        <f>INDEX('raw -- chained CPI'!$B$14:$M$37,MATCH('Historical price detail'!$A452,'raw -- chained CPI'!$A$14:$A$37,0),MATCH('Historical price detail'!$B452,'raw -- chained CPI'!$B$11:$M$11,0))</f>
        <v>120.377</v>
      </c>
    </row>
    <row r="453" spans="1:5">
      <c r="A453">
        <f t="shared" si="89"/>
        <v>2007</v>
      </c>
      <c r="B453">
        <f t="shared" ref="B453" si="104">B441</f>
        <v>8</v>
      </c>
      <c r="C453">
        <f t="shared" si="57"/>
        <v>2007</v>
      </c>
      <c r="D453">
        <f>INDEX('raw -- CPI'!$B$13:$M$123,MATCH('Historical price detail'!$A453,'raw -- CPI'!$A$13:$A$123,0),MATCH('Historical price detail'!$B453,'raw -- CPI'!$B$11:$M$11,0))</f>
        <v>207.917</v>
      </c>
      <c r="E453">
        <f>INDEX('raw -- chained CPI'!$B$14:$M$37,MATCH('Historical price detail'!$A453,'raw -- chained CPI'!$A$14:$A$37,0),MATCH('Historical price detail'!$B453,'raw -- chained CPI'!$B$11:$M$11,0))</f>
        <v>120.288</v>
      </c>
    </row>
    <row r="454" spans="1:5">
      <c r="A454">
        <f t="shared" si="89"/>
        <v>2007</v>
      </c>
      <c r="B454">
        <f t="shared" ref="B454" si="105">B442</f>
        <v>9</v>
      </c>
      <c r="C454">
        <f t="shared" si="57"/>
        <v>2008</v>
      </c>
      <c r="D454">
        <f>INDEX('raw -- CPI'!$B$13:$M$123,MATCH('Historical price detail'!$A454,'raw -- CPI'!$A$13:$A$123,0),MATCH('Historical price detail'!$B454,'raw -- CPI'!$B$11:$M$11,0))</f>
        <v>208.49</v>
      </c>
      <c r="E454">
        <f>INDEX('raw -- chained CPI'!$B$14:$M$37,MATCH('Historical price detail'!$A454,'raw -- chained CPI'!$A$14:$A$37,0),MATCH('Historical price detail'!$B454,'raw -- chained CPI'!$B$11:$M$11,0))</f>
        <v>120.63800000000001</v>
      </c>
    </row>
    <row r="455" spans="1:5">
      <c r="A455">
        <f t="shared" si="89"/>
        <v>2007</v>
      </c>
      <c r="B455">
        <f t="shared" ref="B455" si="106">B443</f>
        <v>10</v>
      </c>
      <c r="C455">
        <f t="shared" si="57"/>
        <v>2008</v>
      </c>
      <c r="D455">
        <f>INDEX('raw -- CPI'!$B$13:$M$123,MATCH('Historical price detail'!$A455,'raw -- CPI'!$A$13:$A$123,0),MATCH('Historical price detail'!$B455,'raw -- CPI'!$B$11:$M$11,0))</f>
        <v>208.93600000000001</v>
      </c>
      <c r="E455">
        <f>INDEX('raw -- chained CPI'!$B$14:$M$37,MATCH('Historical price detail'!$A455,'raw -- chained CPI'!$A$14:$A$37,0),MATCH('Historical price detail'!$B455,'raw -- chained CPI'!$B$11:$M$11,0))</f>
        <v>120.88500000000001</v>
      </c>
    </row>
    <row r="456" spans="1:5">
      <c r="A456">
        <f t="shared" si="89"/>
        <v>2007</v>
      </c>
      <c r="B456">
        <f t="shared" ref="B456" si="107">B444</f>
        <v>11</v>
      </c>
      <c r="C456">
        <f t="shared" si="57"/>
        <v>2008</v>
      </c>
      <c r="D456">
        <f>INDEX('raw -- CPI'!$B$13:$M$123,MATCH('Historical price detail'!$A456,'raw -- CPI'!$A$13:$A$123,0),MATCH('Historical price detail'!$B456,'raw -- CPI'!$B$11:$M$11,0))</f>
        <v>210.17699999999999</v>
      </c>
      <c r="E456">
        <f>INDEX('raw -- chained CPI'!$B$14:$M$37,MATCH('Historical price detail'!$A456,'raw -- chained CPI'!$A$14:$A$37,0),MATCH('Historical price detail'!$B456,'raw -- chained CPI'!$B$11:$M$11,0))</f>
        <v>121.48099999999999</v>
      </c>
    </row>
    <row r="457" spans="1:5">
      <c r="A457">
        <f t="shared" si="89"/>
        <v>2007</v>
      </c>
      <c r="B457">
        <f t="shared" ref="B457" si="108">B445</f>
        <v>12</v>
      </c>
      <c r="C457">
        <f t="shared" si="57"/>
        <v>2008</v>
      </c>
      <c r="D457">
        <f>INDEX('raw -- CPI'!$B$13:$M$123,MATCH('Historical price detail'!$A457,'raw -- CPI'!$A$13:$A$123,0),MATCH('Historical price detail'!$B457,'raw -- CPI'!$B$11:$M$11,0))</f>
        <v>210.036</v>
      </c>
      <c r="E457">
        <f>INDEX('raw -- chained CPI'!$B$14:$M$37,MATCH('Historical price detail'!$A457,'raw -- chained CPI'!$A$14:$A$37,0),MATCH('Historical price detail'!$B457,'raw -- chained CPI'!$B$11:$M$11,0))</f>
        <v>121.295</v>
      </c>
    </row>
    <row r="458" spans="1:5">
      <c r="A458">
        <f t="shared" si="89"/>
        <v>2008</v>
      </c>
      <c r="B458">
        <f t="shared" ref="B458" si="109">B446</f>
        <v>1</v>
      </c>
      <c r="C458">
        <f t="shared" si="57"/>
        <v>2008</v>
      </c>
      <c r="D458">
        <f>INDEX('raw -- CPI'!$B$13:$M$123,MATCH('Historical price detail'!$A458,'raw -- CPI'!$A$13:$A$123,0),MATCH('Historical price detail'!$B458,'raw -- CPI'!$B$11:$M$11,0))</f>
        <v>211.08</v>
      </c>
      <c r="E458">
        <f>INDEX('raw -- chained CPI'!$B$14:$M$37,MATCH('Historical price detail'!$A458,'raw -- chained CPI'!$A$14:$A$37,0),MATCH('Historical price detail'!$B458,'raw -- chained CPI'!$B$11:$M$11,0))</f>
        <v>121.867</v>
      </c>
    </row>
    <row r="459" spans="1:5">
      <c r="A459">
        <f t="shared" si="89"/>
        <v>2008</v>
      </c>
      <c r="B459">
        <f t="shared" ref="B459" si="110">B447</f>
        <v>2</v>
      </c>
      <c r="C459">
        <f t="shared" si="57"/>
        <v>2008</v>
      </c>
      <c r="D459">
        <f>INDEX('raw -- CPI'!$B$13:$M$123,MATCH('Historical price detail'!$A459,'raw -- CPI'!$A$13:$A$123,0),MATCH('Historical price detail'!$B459,'raw -- CPI'!$B$11:$M$11,0))</f>
        <v>211.69300000000001</v>
      </c>
      <c r="E459">
        <f>INDEX('raw -- chained CPI'!$B$14:$M$37,MATCH('Historical price detail'!$A459,'raw -- chained CPI'!$A$14:$A$37,0),MATCH('Historical price detail'!$B459,'raw -- chained CPI'!$B$11:$M$11,0))</f>
        <v>122.25</v>
      </c>
    </row>
    <row r="460" spans="1:5">
      <c r="A460">
        <f t="shared" si="89"/>
        <v>2008</v>
      </c>
      <c r="B460">
        <f t="shared" ref="B460" si="111">B448</f>
        <v>3</v>
      </c>
      <c r="C460">
        <f t="shared" si="57"/>
        <v>2008</v>
      </c>
      <c r="D460">
        <f>INDEX('raw -- CPI'!$B$13:$M$123,MATCH('Historical price detail'!$A460,'raw -- CPI'!$A$13:$A$123,0),MATCH('Historical price detail'!$B460,'raw -- CPI'!$B$11:$M$11,0))</f>
        <v>213.52799999999999</v>
      </c>
      <c r="E460">
        <f>INDEX('raw -- chained CPI'!$B$14:$M$37,MATCH('Historical price detail'!$A460,'raw -- chained CPI'!$A$14:$A$37,0),MATCH('Historical price detail'!$B460,'raw -- chained CPI'!$B$11:$M$11,0))</f>
        <v>123.32299999999999</v>
      </c>
    </row>
    <row r="461" spans="1:5">
      <c r="A461">
        <f t="shared" si="89"/>
        <v>2008</v>
      </c>
      <c r="B461">
        <f t="shared" ref="B461" si="112">B449</f>
        <v>4</v>
      </c>
      <c r="C461">
        <f t="shared" si="57"/>
        <v>2008</v>
      </c>
      <c r="D461">
        <f>INDEX('raw -- CPI'!$B$13:$M$123,MATCH('Historical price detail'!$A461,'raw -- CPI'!$A$13:$A$123,0),MATCH('Historical price detail'!$B461,'raw -- CPI'!$B$11:$M$11,0))</f>
        <v>214.82300000000001</v>
      </c>
      <c r="E461">
        <f>INDEX('raw -- chained CPI'!$B$14:$M$37,MATCH('Historical price detail'!$A461,'raw -- chained CPI'!$A$14:$A$37,0),MATCH('Historical price detail'!$B461,'raw -- chained CPI'!$B$11:$M$11,0))</f>
        <v>124.116</v>
      </c>
    </row>
    <row r="462" spans="1:5">
      <c r="A462">
        <f t="shared" si="89"/>
        <v>2008</v>
      </c>
      <c r="B462">
        <f t="shared" ref="B462" si="113">B450</f>
        <v>5</v>
      </c>
      <c r="C462">
        <f t="shared" si="57"/>
        <v>2008</v>
      </c>
      <c r="D462">
        <f>INDEX('raw -- CPI'!$B$13:$M$123,MATCH('Historical price detail'!$A462,'raw -- CPI'!$A$13:$A$123,0),MATCH('Historical price detail'!$B462,'raw -- CPI'!$B$11:$M$11,0))</f>
        <v>216.63200000000001</v>
      </c>
      <c r="E462">
        <f>INDEX('raw -- chained CPI'!$B$14:$M$37,MATCH('Historical price detail'!$A462,'raw -- chained CPI'!$A$14:$A$37,0),MATCH('Historical price detail'!$B462,'raw -- chained CPI'!$B$11:$M$11,0))</f>
        <v>125.17100000000001</v>
      </c>
    </row>
    <row r="463" spans="1:5">
      <c r="A463">
        <f t="shared" si="89"/>
        <v>2008</v>
      </c>
      <c r="B463">
        <f t="shared" ref="B463" si="114">B451</f>
        <v>6</v>
      </c>
      <c r="C463">
        <f t="shared" si="57"/>
        <v>2008</v>
      </c>
      <c r="D463">
        <f>INDEX('raw -- CPI'!$B$13:$M$123,MATCH('Historical price detail'!$A463,'raw -- CPI'!$A$13:$A$123,0),MATCH('Historical price detail'!$B463,'raw -- CPI'!$B$11:$M$11,0))</f>
        <v>218.815</v>
      </c>
      <c r="E463">
        <f>INDEX('raw -- chained CPI'!$B$14:$M$37,MATCH('Historical price detail'!$A463,'raw -- chained CPI'!$A$14:$A$37,0),MATCH('Historical price detail'!$B463,'raw -- chained CPI'!$B$11:$M$11,0))</f>
        <v>126.307</v>
      </c>
    </row>
    <row r="464" spans="1:5">
      <c r="A464">
        <f t="shared" si="89"/>
        <v>2008</v>
      </c>
      <c r="B464">
        <f t="shared" ref="B464" si="115">B452</f>
        <v>7</v>
      </c>
      <c r="C464">
        <f t="shared" si="57"/>
        <v>2008</v>
      </c>
      <c r="D464">
        <f>INDEX('raw -- CPI'!$B$13:$M$123,MATCH('Historical price detail'!$A464,'raw -- CPI'!$A$13:$A$123,0),MATCH('Historical price detail'!$B464,'raw -- CPI'!$B$11:$M$11,0))</f>
        <v>219.964</v>
      </c>
      <c r="E464">
        <f>INDEX('raw -- chained CPI'!$B$14:$M$37,MATCH('Historical price detail'!$A464,'raw -- chained CPI'!$A$14:$A$37,0),MATCH('Historical price detail'!$B464,'raw -- chained CPI'!$B$11:$M$11,0))</f>
        <v>126.91800000000001</v>
      </c>
    </row>
    <row r="465" spans="1:5">
      <c r="A465">
        <f t="shared" si="89"/>
        <v>2008</v>
      </c>
      <c r="B465">
        <f t="shared" ref="B465" si="116">B453</f>
        <v>8</v>
      </c>
      <c r="C465">
        <f t="shared" si="57"/>
        <v>2008</v>
      </c>
      <c r="D465">
        <f>INDEX('raw -- CPI'!$B$13:$M$123,MATCH('Historical price detail'!$A465,'raw -- CPI'!$A$13:$A$123,0),MATCH('Historical price detail'!$B465,'raw -- CPI'!$B$11:$M$11,0))</f>
        <v>219.08600000000001</v>
      </c>
      <c r="E465">
        <f>INDEX('raw -- chained CPI'!$B$14:$M$37,MATCH('Historical price detail'!$A465,'raw -- chained CPI'!$A$14:$A$37,0),MATCH('Historical price detail'!$B465,'raw -- chained CPI'!$B$11:$M$11,0))</f>
        <v>126.59399999999999</v>
      </c>
    </row>
    <row r="466" spans="1:5">
      <c r="A466">
        <f t="shared" si="89"/>
        <v>2008</v>
      </c>
      <c r="B466">
        <f t="shared" ref="B466" si="117">B454</f>
        <v>9</v>
      </c>
      <c r="C466">
        <f t="shared" si="57"/>
        <v>2009</v>
      </c>
      <c r="D466">
        <f>INDEX('raw -- CPI'!$B$13:$M$123,MATCH('Historical price detail'!$A466,'raw -- CPI'!$A$13:$A$123,0),MATCH('Historical price detail'!$B466,'raw -- CPI'!$B$11:$M$11,0))</f>
        <v>218.78299999999999</v>
      </c>
      <c r="E466">
        <f>INDEX('raw -- chained CPI'!$B$14:$M$37,MATCH('Historical price detail'!$A466,'raw -- chained CPI'!$A$14:$A$37,0),MATCH('Historical price detail'!$B466,'raw -- chained CPI'!$B$11:$M$11,0))</f>
        <v>126.551</v>
      </c>
    </row>
    <row r="467" spans="1:5">
      <c r="A467">
        <f t="shared" si="89"/>
        <v>2008</v>
      </c>
      <c r="B467">
        <f t="shared" ref="B467" si="118">B455</f>
        <v>10</v>
      </c>
      <c r="C467">
        <f t="shared" si="57"/>
        <v>2009</v>
      </c>
      <c r="D467">
        <f>INDEX('raw -- CPI'!$B$13:$M$123,MATCH('Historical price detail'!$A467,'raw -- CPI'!$A$13:$A$123,0),MATCH('Historical price detail'!$B467,'raw -- CPI'!$B$11:$M$11,0))</f>
        <v>216.57300000000001</v>
      </c>
      <c r="E467">
        <f>INDEX('raw -- chained CPI'!$B$14:$M$37,MATCH('Historical price detail'!$A467,'raw -- chained CPI'!$A$14:$A$37,0),MATCH('Historical price detail'!$B467,'raw -- chained CPI'!$B$11:$M$11,0))</f>
        <v>125.5</v>
      </c>
    </row>
    <row r="468" spans="1:5">
      <c r="A468">
        <f t="shared" si="89"/>
        <v>2008</v>
      </c>
      <c r="B468">
        <f t="shared" ref="B468" si="119">B456</f>
        <v>11</v>
      </c>
      <c r="C468">
        <f t="shared" si="57"/>
        <v>2009</v>
      </c>
      <c r="D468">
        <f>INDEX('raw -- CPI'!$B$13:$M$123,MATCH('Historical price detail'!$A468,'raw -- CPI'!$A$13:$A$123,0),MATCH('Historical price detail'!$B468,'raw -- CPI'!$B$11:$M$11,0))</f>
        <v>212.42500000000001</v>
      </c>
      <c r="E468">
        <f>INDEX('raw -- chained CPI'!$B$14:$M$37,MATCH('Historical price detail'!$A468,'raw -- chained CPI'!$A$14:$A$37,0),MATCH('Historical price detail'!$B468,'raw -- chained CPI'!$B$11:$M$11,0))</f>
        <v>123.044</v>
      </c>
    </row>
    <row r="469" spans="1:5">
      <c r="A469">
        <f t="shared" si="89"/>
        <v>2008</v>
      </c>
      <c r="B469">
        <f t="shared" ref="B469" si="120">B457</f>
        <v>12</v>
      </c>
      <c r="C469">
        <f t="shared" si="57"/>
        <v>2009</v>
      </c>
      <c r="D469">
        <f>INDEX('raw -- CPI'!$B$13:$M$123,MATCH('Historical price detail'!$A469,'raw -- CPI'!$A$13:$A$123,0),MATCH('Historical price detail'!$B469,'raw -- CPI'!$B$11:$M$11,0))</f>
        <v>210.22800000000001</v>
      </c>
      <c r="E469">
        <f>INDEX('raw -- chained CPI'!$B$14:$M$37,MATCH('Historical price detail'!$A469,'raw -- chained CPI'!$A$14:$A$37,0),MATCH('Historical price detail'!$B469,'raw -- chained CPI'!$B$11:$M$11,0))</f>
        <v>121.557</v>
      </c>
    </row>
    <row r="470" spans="1:5">
      <c r="A470">
        <f t="shared" si="89"/>
        <v>2009</v>
      </c>
      <c r="B470">
        <f t="shared" ref="B470" si="121">B458</f>
        <v>1</v>
      </c>
      <c r="C470">
        <f t="shared" si="57"/>
        <v>2009</v>
      </c>
      <c r="D470">
        <f>INDEX('raw -- CPI'!$B$13:$M$123,MATCH('Historical price detail'!$A470,'raw -- CPI'!$A$13:$A$123,0),MATCH('Historical price detail'!$B470,'raw -- CPI'!$B$11:$M$11,0))</f>
        <v>211.143</v>
      </c>
      <c r="E470">
        <f>INDEX('raw -- chained CPI'!$B$14:$M$37,MATCH('Historical price detail'!$A470,'raw -- chained CPI'!$A$14:$A$37,0),MATCH('Historical price detail'!$B470,'raw -- chained CPI'!$B$11:$M$11,0))</f>
        <v>122.095</v>
      </c>
    </row>
    <row r="471" spans="1:5">
      <c r="A471">
        <f t="shared" si="89"/>
        <v>2009</v>
      </c>
      <c r="B471">
        <f t="shared" ref="B471" si="122">B459</f>
        <v>2</v>
      </c>
      <c r="C471">
        <f t="shared" ref="C471:C534" si="123">C459+1</f>
        <v>2009</v>
      </c>
      <c r="D471">
        <f>INDEX('raw -- CPI'!$B$13:$M$123,MATCH('Historical price detail'!$A471,'raw -- CPI'!$A$13:$A$123,0),MATCH('Historical price detail'!$B471,'raw -- CPI'!$B$11:$M$11,0))</f>
        <v>212.19300000000001</v>
      </c>
      <c r="E471">
        <f>INDEX('raw -- chained CPI'!$B$14:$M$37,MATCH('Historical price detail'!$A471,'raw -- chained CPI'!$A$14:$A$37,0),MATCH('Historical price detail'!$B471,'raw -- chained CPI'!$B$11:$M$11,0))</f>
        <v>122.598</v>
      </c>
    </row>
    <row r="472" spans="1:5">
      <c r="A472">
        <f t="shared" si="89"/>
        <v>2009</v>
      </c>
      <c r="B472">
        <f t="shared" ref="B472" si="124">B460</f>
        <v>3</v>
      </c>
      <c r="C472">
        <f t="shared" si="123"/>
        <v>2009</v>
      </c>
      <c r="D472">
        <f>INDEX('raw -- CPI'!$B$13:$M$123,MATCH('Historical price detail'!$A472,'raw -- CPI'!$A$13:$A$123,0),MATCH('Historical price detail'!$B472,'raw -- CPI'!$B$11:$M$11,0))</f>
        <v>212.709</v>
      </c>
      <c r="E472">
        <f>INDEX('raw -- chained CPI'!$B$14:$M$37,MATCH('Historical price detail'!$A472,'raw -- chained CPI'!$A$14:$A$37,0),MATCH('Historical price detail'!$B472,'raw -- chained CPI'!$B$11:$M$11,0))</f>
        <v>122.803</v>
      </c>
    </row>
    <row r="473" spans="1:5">
      <c r="A473">
        <f t="shared" si="89"/>
        <v>2009</v>
      </c>
      <c r="B473">
        <f t="shared" ref="B473" si="125">B461</f>
        <v>4</v>
      </c>
      <c r="C473">
        <f t="shared" si="123"/>
        <v>2009</v>
      </c>
      <c r="D473">
        <f>INDEX('raw -- CPI'!$B$13:$M$123,MATCH('Historical price detail'!$A473,'raw -- CPI'!$A$13:$A$123,0),MATCH('Historical price detail'!$B473,'raw -- CPI'!$B$11:$M$11,0))</f>
        <v>213.24</v>
      </c>
      <c r="E473">
        <f>INDEX('raw -- chained CPI'!$B$14:$M$37,MATCH('Historical price detail'!$A473,'raw -- chained CPI'!$A$14:$A$37,0),MATCH('Historical price detail'!$B473,'raw -- chained CPI'!$B$11:$M$11,0))</f>
        <v>123.053</v>
      </c>
    </row>
    <row r="474" spans="1:5">
      <c r="A474">
        <f t="shared" si="89"/>
        <v>2009</v>
      </c>
      <c r="B474">
        <f t="shared" ref="B474" si="126">B462</f>
        <v>5</v>
      </c>
      <c r="C474">
        <f t="shared" si="123"/>
        <v>2009</v>
      </c>
      <c r="D474">
        <f>INDEX('raw -- CPI'!$B$13:$M$123,MATCH('Historical price detail'!$A474,'raw -- CPI'!$A$13:$A$123,0),MATCH('Historical price detail'!$B474,'raw -- CPI'!$B$11:$M$11,0))</f>
        <v>213.85599999999999</v>
      </c>
      <c r="E474">
        <f>INDEX('raw -- chained CPI'!$B$14:$M$37,MATCH('Historical price detail'!$A474,'raw -- chained CPI'!$A$14:$A$37,0),MATCH('Historical price detail'!$B474,'raw -- chained CPI'!$B$11:$M$11,0))</f>
        <v>123.42700000000001</v>
      </c>
    </row>
    <row r="475" spans="1:5">
      <c r="A475">
        <f t="shared" si="89"/>
        <v>2009</v>
      </c>
      <c r="B475">
        <f t="shared" ref="B475" si="127">B463</f>
        <v>6</v>
      </c>
      <c r="C475">
        <f t="shared" si="123"/>
        <v>2009</v>
      </c>
      <c r="D475">
        <f>INDEX('raw -- CPI'!$B$13:$M$123,MATCH('Historical price detail'!$A475,'raw -- CPI'!$A$13:$A$123,0),MATCH('Historical price detail'!$B475,'raw -- CPI'!$B$11:$M$11,0))</f>
        <v>215.69300000000001</v>
      </c>
      <c r="E475">
        <f>INDEX('raw -- chained CPI'!$B$14:$M$37,MATCH('Historical price detail'!$A475,'raw -- chained CPI'!$A$14:$A$37,0),MATCH('Historical price detail'!$B475,'raw -- chained CPI'!$B$11:$M$11,0))</f>
        <v>124.485</v>
      </c>
    </row>
    <row r="476" spans="1:5">
      <c r="A476">
        <f t="shared" si="89"/>
        <v>2009</v>
      </c>
      <c r="B476">
        <f t="shared" ref="B476" si="128">B464</f>
        <v>7</v>
      </c>
      <c r="C476">
        <f t="shared" si="123"/>
        <v>2009</v>
      </c>
      <c r="D476">
        <f>INDEX('raw -- CPI'!$B$13:$M$123,MATCH('Historical price detail'!$A476,'raw -- CPI'!$A$13:$A$123,0),MATCH('Historical price detail'!$B476,'raw -- CPI'!$B$11:$M$11,0))</f>
        <v>215.351</v>
      </c>
      <c r="E476">
        <f>INDEX('raw -- chained CPI'!$B$14:$M$37,MATCH('Historical price detail'!$A476,'raw -- chained CPI'!$A$14:$A$37,0),MATCH('Historical price detail'!$B476,'raw -- chained CPI'!$B$11:$M$11,0))</f>
        <v>124.29300000000001</v>
      </c>
    </row>
    <row r="477" spans="1:5">
      <c r="A477">
        <f t="shared" si="89"/>
        <v>2009</v>
      </c>
      <c r="B477">
        <f t="shared" ref="B477" si="129">B465</f>
        <v>8</v>
      </c>
      <c r="C477">
        <f t="shared" si="123"/>
        <v>2009</v>
      </c>
      <c r="D477">
        <f>INDEX('raw -- CPI'!$B$13:$M$123,MATCH('Historical price detail'!$A477,'raw -- CPI'!$A$13:$A$123,0),MATCH('Historical price detail'!$B477,'raw -- CPI'!$B$11:$M$11,0))</f>
        <v>215.834</v>
      </c>
      <c r="E477">
        <f>INDEX('raw -- chained CPI'!$B$14:$M$37,MATCH('Historical price detail'!$A477,'raw -- chained CPI'!$A$14:$A$37,0),MATCH('Historical price detail'!$B477,'raw -- chained CPI'!$B$11:$M$11,0))</f>
        <v>124.62</v>
      </c>
    </row>
    <row r="478" spans="1:5">
      <c r="A478">
        <f t="shared" si="89"/>
        <v>2009</v>
      </c>
      <c r="B478">
        <f t="shared" ref="B478" si="130">B466</f>
        <v>9</v>
      </c>
      <c r="C478">
        <f t="shared" si="123"/>
        <v>2010</v>
      </c>
      <c r="D478">
        <f>INDEX('raw -- CPI'!$B$13:$M$123,MATCH('Historical price detail'!$A478,'raw -- CPI'!$A$13:$A$123,0),MATCH('Historical price detail'!$B478,'raw -- CPI'!$B$11:$M$11,0))</f>
        <v>215.96899999999999</v>
      </c>
      <c r="E478">
        <f>INDEX('raw -- chained CPI'!$B$14:$M$37,MATCH('Historical price detail'!$A478,'raw -- chained CPI'!$A$14:$A$37,0),MATCH('Historical price detail'!$B478,'raw -- chained CPI'!$B$11:$M$11,0))</f>
        <v>124.706</v>
      </c>
    </row>
    <row r="479" spans="1:5">
      <c r="A479">
        <f t="shared" si="89"/>
        <v>2009</v>
      </c>
      <c r="B479">
        <f t="shared" ref="B479" si="131">B467</f>
        <v>10</v>
      </c>
      <c r="C479">
        <f t="shared" si="123"/>
        <v>2010</v>
      </c>
      <c r="D479">
        <f>INDEX('raw -- CPI'!$B$13:$M$123,MATCH('Historical price detail'!$A479,'raw -- CPI'!$A$13:$A$123,0),MATCH('Historical price detail'!$B479,'raw -- CPI'!$B$11:$M$11,0))</f>
        <v>216.17699999999999</v>
      </c>
      <c r="E479">
        <f>INDEX('raw -- chained CPI'!$B$14:$M$37,MATCH('Historical price detail'!$A479,'raw -- chained CPI'!$A$14:$A$37,0),MATCH('Historical price detail'!$B479,'raw -- chained CPI'!$B$11:$M$11,0))</f>
        <v>124.791</v>
      </c>
    </row>
    <row r="480" spans="1:5">
      <c r="A480">
        <f t="shared" si="89"/>
        <v>2009</v>
      </c>
      <c r="B480">
        <f t="shared" ref="B480" si="132">B468</f>
        <v>11</v>
      </c>
      <c r="C480">
        <f t="shared" si="123"/>
        <v>2010</v>
      </c>
      <c r="D480">
        <f>INDEX('raw -- CPI'!$B$13:$M$123,MATCH('Historical price detail'!$A480,'raw -- CPI'!$A$13:$A$123,0),MATCH('Historical price detail'!$B480,'raw -- CPI'!$B$11:$M$11,0))</f>
        <v>216.33</v>
      </c>
      <c r="E480">
        <f>INDEX('raw -- chained CPI'!$B$14:$M$37,MATCH('Historical price detail'!$A480,'raw -- chained CPI'!$A$14:$A$37,0),MATCH('Historical price detail'!$B480,'raw -- chained CPI'!$B$11:$M$11,0))</f>
        <v>124.788</v>
      </c>
    </row>
    <row r="481" spans="1:5">
      <c r="A481">
        <f t="shared" si="89"/>
        <v>2009</v>
      </c>
      <c r="B481">
        <f t="shared" ref="B481" si="133">B469</f>
        <v>12</v>
      </c>
      <c r="C481">
        <f t="shared" si="123"/>
        <v>2010</v>
      </c>
      <c r="D481">
        <f>INDEX('raw -- CPI'!$B$13:$M$123,MATCH('Historical price detail'!$A481,'raw -- CPI'!$A$13:$A$123,0),MATCH('Historical price detail'!$B481,'raw -- CPI'!$B$11:$M$11,0))</f>
        <v>215.94900000000001</v>
      </c>
      <c r="E481">
        <f>INDEX('raw -- chained CPI'!$B$14:$M$37,MATCH('Historical price detail'!$A481,'raw -- chained CPI'!$A$14:$A$37,0),MATCH('Historical price detail'!$B481,'raw -- chained CPI'!$B$11:$M$11,0))</f>
        <v>124.544</v>
      </c>
    </row>
    <row r="482" spans="1:5">
      <c r="A482">
        <f t="shared" si="89"/>
        <v>2010</v>
      </c>
      <c r="B482">
        <f t="shared" ref="B482" si="134">B470</f>
        <v>1</v>
      </c>
      <c r="C482">
        <f t="shared" si="123"/>
        <v>2010</v>
      </c>
      <c r="D482">
        <f>INDEX('raw -- CPI'!$B$13:$M$123,MATCH('Historical price detail'!$A482,'raw -- CPI'!$A$13:$A$123,0),MATCH('Historical price detail'!$B482,'raw -- CPI'!$B$11:$M$11,0))</f>
        <v>216.68700000000001</v>
      </c>
      <c r="E482">
        <f>INDEX('raw -- chained CPI'!$B$14:$M$37,MATCH('Historical price detail'!$A482,'raw -- chained CPI'!$A$14:$A$37,0),MATCH('Historical price detail'!$B482,'raw -- chained CPI'!$B$11:$M$11,0))</f>
        <v>124.98699999999999</v>
      </c>
    </row>
    <row r="483" spans="1:5">
      <c r="A483">
        <f t="shared" si="89"/>
        <v>2010</v>
      </c>
      <c r="B483">
        <f t="shared" ref="B483" si="135">B471</f>
        <v>2</v>
      </c>
      <c r="C483">
        <f t="shared" si="123"/>
        <v>2010</v>
      </c>
      <c r="D483">
        <f>INDEX('raw -- CPI'!$B$13:$M$123,MATCH('Historical price detail'!$A483,'raw -- CPI'!$A$13:$A$123,0),MATCH('Historical price detail'!$B483,'raw -- CPI'!$B$11:$M$11,0))</f>
        <v>216.74100000000001</v>
      </c>
      <c r="E483">
        <f>INDEX('raw -- chained CPI'!$B$14:$M$37,MATCH('Historical price detail'!$A483,'raw -- chained CPI'!$A$14:$A$37,0),MATCH('Historical price detail'!$B483,'raw -- chained CPI'!$B$11:$M$11,0))</f>
        <v>124.97199999999999</v>
      </c>
    </row>
    <row r="484" spans="1:5">
      <c r="A484">
        <f t="shared" si="89"/>
        <v>2010</v>
      </c>
      <c r="B484">
        <f t="shared" ref="B484" si="136">B472</f>
        <v>3</v>
      </c>
      <c r="C484">
        <f t="shared" si="123"/>
        <v>2010</v>
      </c>
      <c r="D484">
        <f>INDEX('raw -- CPI'!$B$13:$M$123,MATCH('Historical price detail'!$A484,'raw -- CPI'!$A$13:$A$123,0),MATCH('Historical price detail'!$B484,'raw -- CPI'!$B$11:$M$11,0))</f>
        <v>217.631</v>
      </c>
      <c r="E484">
        <f>INDEX('raw -- chained CPI'!$B$14:$M$37,MATCH('Historical price detail'!$A484,'raw -- chained CPI'!$A$14:$A$37,0),MATCH('Historical price detail'!$B484,'raw -- chained CPI'!$B$11:$M$11,0))</f>
        <v>125.44199999999999</v>
      </c>
    </row>
    <row r="485" spans="1:5">
      <c r="A485">
        <f t="shared" si="89"/>
        <v>2010</v>
      </c>
      <c r="B485">
        <f t="shared" ref="B485" si="137">B473</f>
        <v>4</v>
      </c>
      <c r="C485">
        <f t="shared" si="123"/>
        <v>2010</v>
      </c>
      <c r="D485">
        <f>INDEX('raw -- CPI'!$B$13:$M$123,MATCH('Historical price detail'!$A485,'raw -- CPI'!$A$13:$A$123,0),MATCH('Historical price detail'!$B485,'raw -- CPI'!$B$11:$M$11,0))</f>
        <v>218.00899999999999</v>
      </c>
      <c r="E485">
        <f>INDEX('raw -- chained CPI'!$B$14:$M$37,MATCH('Historical price detail'!$A485,'raw -- chained CPI'!$A$14:$A$37,0),MATCH('Historical price detail'!$B485,'raw -- chained CPI'!$B$11:$M$11,0))</f>
        <v>125.62</v>
      </c>
    </row>
    <row r="486" spans="1:5">
      <c r="A486">
        <f t="shared" si="89"/>
        <v>2010</v>
      </c>
      <c r="B486">
        <f t="shared" ref="B486" si="138">B474</f>
        <v>5</v>
      </c>
      <c r="C486">
        <f t="shared" si="123"/>
        <v>2010</v>
      </c>
      <c r="D486">
        <f>INDEX('raw -- CPI'!$B$13:$M$123,MATCH('Historical price detail'!$A486,'raw -- CPI'!$A$13:$A$123,0),MATCH('Historical price detail'!$B486,'raw -- CPI'!$B$11:$M$11,0))</f>
        <v>218.178</v>
      </c>
      <c r="E486">
        <f>INDEX('raw -- chained CPI'!$B$14:$M$37,MATCH('Historical price detail'!$A486,'raw -- chained CPI'!$A$14:$A$37,0),MATCH('Historical price detail'!$B486,'raw -- chained CPI'!$B$11:$M$11,0))</f>
        <v>125.678</v>
      </c>
    </row>
    <row r="487" spans="1:5">
      <c r="A487">
        <f t="shared" si="89"/>
        <v>2010</v>
      </c>
      <c r="B487">
        <f t="shared" ref="B487" si="139">B475</f>
        <v>6</v>
      </c>
      <c r="C487">
        <f t="shared" si="123"/>
        <v>2010</v>
      </c>
      <c r="D487">
        <f>INDEX('raw -- CPI'!$B$13:$M$123,MATCH('Historical price detail'!$A487,'raw -- CPI'!$A$13:$A$123,0),MATCH('Historical price detail'!$B487,'raw -- CPI'!$B$11:$M$11,0))</f>
        <v>217.965</v>
      </c>
      <c r="E487">
        <f>INDEX('raw -- chained CPI'!$B$14:$M$37,MATCH('Historical price detail'!$A487,'raw -- chained CPI'!$A$14:$A$37,0),MATCH('Historical price detail'!$B487,'raw -- chained CPI'!$B$11:$M$11,0))</f>
        <v>125.521</v>
      </c>
    </row>
    <row r="488" spans="1:5">
      <c r="A488">
        <f t="shared" si="89"/>
        <v>2010</v>
      </c>
      <c r="B488">
        <f t="shared" ref="B488" si="140">B476</f>
        <v>7</v>
      </c>
      <c r="C488">
        <f t="shared" si="123"/>
        <v>2010</v>
      </c>
      <c r="D488">
        <f>INDEX('raw -- CPI'!$B$13:$M$123,MATCH('Historical price detail'!$A488,'raw -- CPI'!$A$13:$A$123,0),MATCH('Historical price detail'!$B488,'raw -- CPI'!$B$11:$M$11,0))</f>
        <v>218.011</v>
      </c>
      <c r="E488">
        <f>INDEX('raw -- chained CPI'!$B$14:$M$37,MATCH('Historical price detail'!$A488,'raw -- chained CPI'!$A$14:$A$37,0),MATCH('Historical price detail'!$B488,'raw -- chained CPI'!$B$11:$M$11,0))</f>
        <v>125.536</v>
      </c>
    </row>
    <row r="489" spans="1:5">
      <c r="A489">
        <f t="shared" si="89"/>
        <v>2010</v>
      </c>
      <c r="B489">
        <f t="shared" ref="B489" si="141">B477</f>
        <v>8</v>
      </c>
      <c r="C489">
        <f t="shared" si="123"/>
        <v>2010</v>
      </c>
      <c r="D489">
        <f>INDEX('raw -- CPI'!$B$13:$M$123,MATCH('Historical price detail'!$A489,'raw -- CPI'!$A$13:$A$123,0),MATCH('Historical price detail'!$B489,'raw -- CPI'!$B$11:$M$11,0))</f>
        <v>218.31200000000001</v>
      </c>
      <c r="E489">
        <f>INDEX('raw -- chained CPI'!$B$14:$M$37,MATCH('Historical price detail'!$A489,'raw -- chained CPI'!$A$14:$A$37,0),MATCH('Historical price detail'!$B489,'raw -- chained CPI'!$B$11:$M$11,0))</f>
        <v>125.756</v>
      </c>
    </row>
    <row r="490" spans="1:5">
      <c r="A490">
        <f t="shared" si="89"/>
        <v>2010</v>
      </c>
      <c r="B490">
        <f t="shared" ref="B490" si="142">B478</f>
        <v>9</v>
      </c>
      <c r="C490">
        <f t="shared" si="123"/>
        <v>2011</v>
      </c>
      <c r="D490">
        <f>INDEX('raw -- CPI'!$B$13:$M$123,MATCH('Historical price detail'!$A490,'raw -- CPI'!$A$13:$A$123,0),MATCH('Historical price detail'!$B490,'raw -- CPI'!$B$11:$M$11,0))</f>
        <v>218.43899999999999</v>
      </c>
      <c r="E490">
        <f>INDEX('raw -- chained CPI'!$B$14:$M$37,MATCH('Historical price detail'!$A490,'raw -- chained CPI'!$A$14:$A$37,0),MATCH('Historical price detail'!$B490,'raw -- chained CPI'!$B$11:$M$11,0))</f>
        <v>125.83</v>
      </c>
    </row>
    <row r="491" spans="1:5">
      <c r="A491">
        <f t="shared" si="89"/>
        <v>2010</v>
      </c>
      <c r="B491">
        <f t="shared" ref="B491" si="143">B479</f>
        <v>10</v>
      </c>
      <c r="C491">
        <f t="shared" si="123"/>
        <v>2011</v>
      </c>
      <c r="D491">
        <f>INDEX('raw -- CPI'!$B$13:$M$123,MATCH('Historical price detail'!$A491,'raw -- CPI'!$A$13:$A$123,0),MATCH('Historical price detail'!$B491,'raw -- CPI'!$B$11:$M$11,0))</f>
        <v>218.71100000000001</v>
      </c>
      <c r="E491">
        <f>INDEX('raw -- chained CPI'!$B$14:$M$37,MATCH('Historical price detail'!$A491,'raw -- chained CPI'!$A$14:$A$37,0),MATCH('Historical price detail'!$B491,'raw -- chained CPI'!$B$11:$M$11,0))</f>
        <v>125.96899999999999</v>
      </c>
    </row>
    <row r="492" spans="1:5">
      <c r="A492">
        <f t="shared" si="89"/>
        <v>2010</v>
      </c>
      <c r="B492">
        <f t="shared" ref="B492" si="144">B480</f>
        <v>11</v>
      </c>
      <c r="C492">
        <f t="shared" si="123"/>
        <v>2011</v>
      </c>
      <c r="D492">
        <f>INDEX('raw -- CPI'!$B$13:$M$123,MATCH('Historical price detail'!$A492,'raw -- CPI'!$A$13:$A$123,0),MATCH('Historical price detail'!$B492,'raw -- CPI'!$B$11:$M$11,0))</f>
        <v>218.803</v>
      </c>
      <c r="E492">
        <f>INDEX('raw -- chained CPI'!$B$14:$M$37,MATCH('Historical price detail'!$A492,'raw -- chained CPI'!$A$14:$A$37,0),MATCH('Historical price detail'!$B492,'raw -- chained CPI'!$B$11:$M$11,0))</f>
        <v>125.92</v>
      </c>
    </row>
    <row r="493" spans="1:5">
      <c r="A493">
        <f t="shared" si="89"/>
        <v>2010</v>
      </c>
      <c r="B493">
        <f t="shared" ref="B493" si="145">B481</f>
        <v>12</v>
      </c>
      <c r="C493">
        <f t="shared" si="123"/>
        <v>2011</v>
      </c>
      <c r="D493">
        <f>INDEX('raw -- CPI'!$B$13:$M$123,MATCH('Historical price detail'!$A493,'raw -- CPI'!$A$13:$A$123,0),MATCH('Historical price detail'!$B493,'raw -- CPI'!$B$11:$M$11,0))</f>
        <v>219.179</v>
      </c>
      <c r="E493">
        <f>INDEX('raw -- chained CPI'!$B$14:$M$37,MATCH('Historical price detail'!$A493,'raw -- chained CPI'!$A$14:$A$37,0),MATCH('Historical price detail'!$B493,'raw -- chained CPI'!$B$11:$M$11,0))</f>
        <v>126.143</v>
      </c>
    </row>
    <row r="494" spans="1:5">
      <c r="A494">
        <f t="shared" si="89"/>
        <v>2011</v>
      </c>
      <c r="B494">
        <f t="shared" ref="B494" si="146">B482</f>
        <v>1</v>
      </c>
      <c r="C494">
        <f t="shared" si="123"/>
        <v>2011</v>
      </c>
      <c r="D494">
        <f>INDEX('raw -- CPI'!$B$13:$M$123,MATCH('Historical price detail'!$A494,'raw -- CPI'!$A$13:$A$123,0),MATCH('Historical price detail'!$B494,'raw -- CPI'!$B$11:$M$11,0))</f>
        <v>220.22300000000001</v>
      </c>
      <c r="E494">
        <f>INDEX('raw -- chained CPI'!$B$14:$M$37,MATCH('Historical price detail'!$A494,'raw -- chained CPI'!$A$14:$A$37,0),MATCH('Historical price detail'!$B494,'raw -- chained CPI'!$B$11:$M$11,0))</f>
        <v>126.77800000000001</v>
      </c>
    </row>
    <row r="495" spans="1:5">
      <c r="A495">
        <f t="shared" si="89"/>
        <v>2011</v>
      </c>
      <c r="B495">
        <f t="shared" ref="B495" si="147">B483</f>
        <v>2</v>
      </c>
      <c r="C495">
        <f t="shared" si="123"/>
        <v>2011</v>
      </c>
      <c r="D495">
        <f>INDEX('raw -- CPI'!$B$13:$M$123,MATCH('Historical price detail'!$A495,'raw -- CPI'!$A$13:$A$123,0),MATCH('Historical price detail'!$B495,'raw -- CPI'!$B$11:$M$11,0))</f>
        <v>221.309</v>
      </c>
      <c r="E495">
        <f>INDEX('raw -- chained CPI'!$B$14:$M$37,MATCH('Historical price detail'!$A495,'raw -- chained CPI'!$A$14:$A$37,0),MATCH('Historical price detail'!$B495,'raw -- chained CPI'!$B$11:$M$11,0))</f>
        <v>127.363</v>
      </c>
    </row>
    <row r="496" spans="1:5">
      <c r="A496">
        <f t="shared" si="89"/>
        <v>2011</v>
      </c>
      <c r="B496">
        <f t="shared" ref="B496" si="148">B484</f>
        <v>3</v>
      </c>
      <c r="C496">
        <f t="shared" si="123"/>
        <v>2011</v>
      </c>
      <c r="D496">
        <f>INDEX('raw -- CPI'!$B$13:$M$123,MATCH('Historical price detail'!$A496,'raw -- CPI'!$A$13:$A$123,0),MATCH('Historical price detail'!$B496,'raw -- CPI'!$B$11:$M$11,0))</f>
        <v>223.46700000000001</v>
      </c>
      <c r="E496">
        <f>INDEX('raw -- chained CPI'!$B$14:$M$37,MATCH('Historical price detail'!$A496,'raw -- chained CPI'!$A$14:$A$37,0),MATCH('Historical price detail'!$B496,'raw -- chained CPI'!$B$11:$M$11,0))</f>
        <v>128.58500000000001</v>
      </c>
    </row>
    <row r="497" spans="1:5">
      <c r="A497">
        <f t="shared" si="89"/>
        <v>2011</v>
      </c>
      <c r="B497">
        <f t="shared" ref="B497" si="149">B485</f>
        <v>4</v>
      </c>
      <c r="C497">
        <f t="shared" si="123"/>
        <v>2011</v>
      </c>
      <c r="D497">
        <f>INDEX('raw -- CPI'!$B$13:$M$123,MATCH('Historical price detail'!$A497,'raw -- CPI'!$A$13:$A$123,0),MATCH('Historical price detail'!$B497,'raw -- CPI'!$B$11:$M$11,0))</f>
        <v>224.90600000000001</v>
      </c>
      <c r="E497">
        <f>INDEX('raw -- chained CPI'!$B$14:$M$37,MATCH('Historical price detail'!$A497,'raw -- chained CPI'!$A$14:$A$37,0),MATCH('Historical price detail'!$B497,'raw -- chained CPI'!$B$11:$M$11,0))</f>
        <v>129.483</v>
      </c>
    </row>
    <row r="498" spans="1:5">
      <c r="A498">
        <f t="shared" si="89"/>
        <v>2011</v>
      </c>
      <c r="B498">
        <f t="shared" ref="B498" si="150">B486</f>
        <v>5</v>
      </c>
      <c r="C498">
        <f t="shared" si="123"/>
        <v>2011</v>
      </c>
      <c r="D498">
        <f>INDEX('raw -- CPI'!$B$13:$M$123,MATCH('Historical price detail'!$A498,'raw -- CPI'!$A$13:$A$123,0),MATCH('Historical price detail'!$B498,'raw -- CPI'!$B$11:$M$11,0))</f>
        <v>225.964</v>
      </c>
      <c r="E498">
        <f>INDEX('raw -- chained CPI'!$B$14:$M$37,MATCH('Historical price detail'!$A498,'raw -- chained CPI'!$A$14:$A$37,0),MATCH('Historical price detail'!$B498,'raw -- chained CPI'!$B$11:$M$11,0))</f>
        <v>129.999</v>
      </c>
    </row>
    <row r="499" spans="1:5">
      <c r="A499">
        <f t="shared" si="89"/>
        <v>2011</v>
      </c>
      <c r="B499">
        <f t="shared" ref="B499" si="151">B487</f>
        <v>6</v>
      </c>
      <c r="C499">
        <f t="shared" si="123"/>
        <v>2011</v>
      </c>
      <c r="D499">
        <f>INDEX('raw -- CPI'!$B$13:$M$123,MATCH('Historical price detail'!$A499,'raw -- CPI'!$A$13:$A$123,0),MATCH('Historical price detail'!$B499,'raw -- CPI'!$B$11:$M$11,0))</f>
        <v>225.72200000000001</v>
      </c>
      <c r="E499">
        <f>INDEX('raw -- chained CPI'!$B$14:$M$37,MATCH('Historical price detail'!$A499,'raw -- chained CPI'!$A$14:$A$37,0),MATCH('Historical price detail'!$B499,'raw -- chained CPI'!$B$11:$M$11,0))</f>
        <v>129.846</v>
      </c>
    </row>
    <row r="500" spans="1:5">
      <c r="A500">
        <f t="shared" si="89"/>
        <v>2011</v>
      </c>
      <c r="B500">
        <f t="shared" ref="B500" si="152">B488</f>
        <v>7</v>
      </c>
      <c r="C500">
        <f t="shared" si="123"/>
        <v>2011</v>
      </c>
      <c r="D500">
        <f>INDEX('raw -- CPI'!$B$13:$M$123,MATCH('Historical price detail'!$A500,'raw -- CPI'!$A$13:$A$123,0),MATCH('Historical price detail'!$B500,'raw -- CPI'!$B$11:$M$11,0))</f>
        <v>225.922</v>
      </c>
      <c r="E500">
        <f>INDEX('raw -- chained CPI'!$B$14:$M$37,MATCH('Historical price detail'!$A500,'raw -- chained CPI'!$A$14:$A$37,0),MATCH('Historical price detail'!$B500,'raw -- chained CPI'!$B$11:$M$11,0))</f>
        <v>129.983</v>
      </c>
    </row>
    <row r="501" spans="1:5">
      <c r="A501">
        <f t="shared" si="89"/>
        <v>2011</v>
      </c>
      <c r="B501">
        <f t="shared" ref="B501" si="153">B489</f>
        <v>8</v>
      </c>
      <c r="C501">
        <f t="shared" si="123"/>
        <v>2011</v>
      </c>
      <c r="D501">
        <f>INDEX('raw -- CPI'!$B$13:$M$123,MATCH('Historical price detail'!$A501,'raw -- CPI'!$A$13:$A$123,0),MATCH('Historical price detail'!$B501,'raw -- CPI'!$B$11:$M$11,0))</f>
        <v>226.54499999999999</v>
      </c>
      <c r="E501">
        <f>INDEX('raw -- chained CPI'!$B$14:$M$37,MATCH('Historical price detail'!$A501,'raw -- chained CPI'!$A$14:$A$37,0),MATCH('Historical price detail'!$B501,'raw -- chained CPI'!$B$11:$M$11,0))</f>
        <v>130.351</v>
      </c>
    </row>
    <row r="502" spans="1:5">
      <c r="A502">
        <f t="shared" si="89"/>
        <v>2011</v>
      </c>
      <c r="B502">
        <f t="shared" ref="B502" si="154">B490</f>
        <v>9</v>
      </c>
      <c r="C502">
        <f t="shared" si="123"/>
        <v>2012</v>
      </c>
      <c r="D502">
        <f>INDEX('raw -- CPI'!$B$13:$M$123,MATCH('Historical price detail'!$A502,'raw -- CPI'!$A$13:$A$123,0),MATCH('Historical price detail'!$B502,'raw -- CPI'!$B$11:$M$11,0))</f>
        <v>226.88900000000001</v>
      </c>
      <c r="E502">
        <f>INDEX('raw -- chained CPI'!$B$14:$M$37,MATCH('Historical price detail'!$A502,'raw -- chained CPI'!$A$14:$A$37,0),MATCH('Historical price detail'!$B502,'raw -- chained CPI'!$B$11:$M$11,0))</f>
        <v>130.63499999999999</v>
      </c>
    </row>
    <row r="503" spans="1:5">
      <c r="A503">
        <f t="shared" ref="A503:A566" si="155">A491+1</f>
        <v>2011</v>
      </c>
      <c r="B503">
        <f t="shared" ref="B503" si="156">B491</f>
        <v>10</v>
      </c>
      <c r="C503">
        <f t="shared" si="123"/>
        <v>2012</v>
      </c>
      <c r="D503">
        <f>INDEX('raw -- CPI'!$B$13:$M$123,MATCH('Historical price detail'!$A503,'raw -- CPI'!$A$13:$A$123,0),MATCH('Historical price detail'!$B503,'raw -- CPI'!$B$11:$M$11,0))</f>
        <v>226.42099999999999</v>
      </c>
      <c r="E503">
        <f>INDEX('raw -- chained CPI'!$B$14:$M$37,MATCH('Historical price detail'!$A503,'raw -- chained CPI'!$A$14:$A$37,0),MATCH('Historical price detail'!$B503,'raw -- chained CPI'!$B$11:$M$11,0))</f>
        <v>130.37299999999999</v>
      </c>
    </row>
    <row r="504" spans="1:5">
      <c r="A504">
        <f t="shared" si="155"/>
        <v>2011</v>
      </c>
      <c r="B504">
        <f t="shared" ref="B504" si="157">B492</f>
        <v>11</v>
      </c>
      <c r="C504">
        <f t="shared" si="123"/>
        <v>2012</v>
      </c>
      <c r="D504">
        <f>INDEX('raw -- CPI'!$B$13:$M$123,MATCH('Historical price detail'!$A504,'raw -- CPI'!$A$13:$A$123,0),MATCH('Historical price detail'!$B504,'raw -- CPI'!$B$11:$M$11,0))</f>
        <v>226.23</v>
      </c>
      <c r="E504">
        <f>INDEX('raw -- chained CPI'!$B$14:$M$37,MATCH('Historical price detail'!$A504,'raw -- chained CPI'!$A$14:$A$37,0),MATCH('Historical price detail'!$B504,'raw -- chained CPI'!$B$11:$M$11,0))</f>
        <v>130.196</v>
      </c>
    </row>
    <row r="505" spans="1:5">
      <c r="A505">
        <f t="shared" si="155"/>
        <v>2011</v>
      </c>
      <c r="B505">
        <f t="shared" ref="B505" si="158">B493</f>
        <v>12</v>
      </c>
      <c r="C505">
        <f t="shared" si="123"/>
        <v>2012</v>
      </c>
      <c r="D505">
        <f>INDEX('raw -- CPI'!$B$13:$M$123,MATCH('Historical price detail'!$A505,'raw -- CPI'!$A$13:$A$123,0),MATCH('Historical price detail'!$B505,'raw -- CPI'!$B$11:$M$11,0))</f>
        <v>225.672</v>
      </c>
      <c r="E505">
        <f>INDEX('raw -- chained CPI'!$B$14:$M$37,MATCH('Historical price detail'!$A505,'raw -- chained CPI'!$A$14:$A$37,0),MATCH('Historical price detail'!$B505,'raw -- chained CPI'!$B$11:$M$11,0))</f>
        <v>129.84399999999999</v>
      </c>
    </row>
    <row r="506" spans="1:5">
      <c r="A506">
        <f t="shared" si="155"/>
        <v>2012</v>
      </c>
      <c r="B506">
        <f t="shared" ref="B506" si="159">B494</f>
        <v>1</v>
      </c>
      <c r="C506">
        <f t="shared" si="123"/>
        <v>2012</v>
      </c>
      <c r="D506">
        <f>INDEX('raw -- CPI'!$B$13:$M$123,MATCH('Historical price detail'!$A506,'raw -- CPI'!$A$13:$A$123,0),MATCH('Historical price detail'!$B506,'raw -- CPI'!$B$11:$M$11,0))</f>
        <v>226.66499999999999</v>
      </c>
      <c r="E506">
        <f>INDEX('raw -- chained CPI'!$B$14:$M$37,MATCH('Historical price detail'!$A506,'raw -- chained CPI'!$A$14:$A$37,0),MATCH('Historical price detail'!$B506,'raw -- chained CPI'!$B$11:$M$11,0))</f>
        <v>130.43799999999999</v>
      </c>
    </row>
    <row r="507" spans="1:5">
      <c r="A507">
        <f t="shared" si="155"/>
        <v>2012</v>
      </c>
      <c r="B507">
        <f t="shared" ref="B507" si="160">B495</f>
        <v>2</v>
      </c>
      <c r="C507">
        <f t="shared" si="123"/>
        <v>2012</v>
      </c>
      <c r="D507">
        <f>INDEX('raw -- CPI'!$B$13:$M$123,MATCH('Historical price detail'!$A507,'raw -- CPI'!$A$13:$A$123,0),MATCH('Historical price detail'!$B507,'raw -- CPI'!$B$11:$M$11,0))</f>
        <v>227.66300000000001</v>
      </c>
      <c r="E507">
        <f>INDEX('raw -- chained CPI'!$B$14:$M$37,MATCH('Historical price detail'!$A507,'raw -- chained CPI'!$A$14:$A$37,0),MATCH('Historical price detail'!$B507,'raw -- chained CPI'!$B$11:$M$11,0))</f>
        <v>130.953</v>
      </c>
    </row>
    <row r="508" spans="1:5">
      <c r="A508">
        <f t="shared" si="155"/>
        <v>2012</v>
      </c>
      <c r="B508">
        <f t="shared" ref="B508" si="161">B496</f>
        <v>3</v>
      </c>
      <c r="C508">
        <f t="shared" si="123"/>
        <v>2012</v>
      </c>
      <c r="D508">
        <f>INDEX('raw -- CPI'!$B$13:$M$123,MATCH('Historical price detail'!$A508,'raw -- CPI'!$A$13:$A$123,0),MATCH('Historical price detail'!$B508,'raw -- CPI'!$B$11:$M$11,0))</f>
        <v>229.392</v>
      </c>
      <c r="E508">
        <f>INDEX('raw -- chained CPI'!$B$14:$M$37,MATCH('Historical price detail'!$A508,'raw -- chained CPI'!$A$14:$A$37,0),MATCH('Historical price detail'!$B508,'raw -- chained CPI'!$B$11:$M$11,0))</f>
        <v>131.905</v>
      </c>
    </row>
    <row r="509" spans="1:5">
      <c r="A509">
        <f t="shared" si="155"/>
        <v>2012</v>
      </c>
      <c r="B509">
        <f t="shared" ref="B509" si="162">B497</f>
        <v>4</v>
      </c>
      <c r="C509">
        <f t="shared" si="123"/>
        <v>2012</v>
      </c>
      <c r="D509">
        <f>INDEX('raw -- CPI'!$B$13:$M$123,MATCH('Historical price detail'!$A509,'raw -- CPI'!$A$13:$A$123,0),MATCH('Historical price detail'!$B509,'raw -- CPI'!$B$11:$M$11,0))</f>
        <v>230.08500000000001</v>
      </c>
      <c r="E509">
        <f>INDEX('raw -- chained CPI'!$B$14:$M$37,MATCH('Historical price detail'!$A509,'raw -- chained CPI'!$A$14:$A$37,0),MATCH('Historical price detail'!$B509,'raw -- chained CPI'!$B$11:$M$11,0))</f>
        <v>132.28399999999999</v>
      </c>
    </row>
    <row r="510" spans="1:5">
      <c r="A510">
        <f t="shared" si="155"/>
        <v>2012</v>
      </c>
      <c r="B510">
        <f t="shared" ref="B510" si="163">B498</f>
        <v>5</v>
      </c>
      <c r="C510">
        <f t="shared" si="123"/>
        <v>2012</v>
      </c>
      <c r="D510">
        <f>INDEX('raw -- CPI'!$B$13:$M$123,MATCH('Historical price detail'!$A510,'raw -- CPI'!$A$13:$A$123,0),MATCH('Historical price detail'!$B510,'raw -- CPI'!$B$11:$M$11,0))</f>
        <v>229.815</v>
      </c>
      <c r="E510">
        <f>INDEX('raw -- chained CPI'!$B$14:$M$37,MATCH('Historical price detail'!$A510,'raw -- chained CPI'!$A$14:$A$37,0),MATCH('Historical price detail'!$B510,'raw -- chained CPI'!$B$11:$M$11,0))</f>
        <v>132.154</v>
      </c>
    </row>
    <row r="511" spans="1:5">
      <c r="A511">
        <f t="shared" si="155"/>
        <v>2012</v>
      </c>
      <c r="B511">
        <f t="shared" ref="B511" si="164">B499</f>
        <v>6</v>
      </c>
      <c r="C511">
        <f t="shared" si="123"/>
        <v>2012</v>
      </c>
      <c r="D511">
        <f>INDEX('raw -- CPI'!$B$13:$M$123,MATCH('Historical price detail'!$A511,'raw -- CPI'!$A$13:$A$123,0),MATCH('Historical price detail'!$B511,'raw -- CPI'!$B$11:$M$11,0))</f>
        <v>229.47800000000001</v>
      </c>
      <c r="E511">
        <f>INDEX('raw -- chained CPI'!$B$14:$M$37,MATCH('Historical price detail'!$A511,'raw -- chained CPI'!$A$14:$A$37,0),MATCH('Historical price detail'!$B511,'raw -- chained CPI'!$B$11:$M$11,0))</f>
        <v>131.95599999999999</v>
      </c>
    </row>
    <row r="512" spans="1:5">
      <c r="A512">
        <f t="shared" si="155"/>
        <v>2012</v>
      </c>
      <c r="B512">
        <f t="shared" ref="B512" si="165">B500</f>
        <v>7</v>
      </c>
      <c r="C512">
        <f t="shared" si="123"/>
        <v>2012</v>
      </c>
      <c r="D512">
        <f>INDEX('raw -- CPI'!$B$13:$M$123,MATCH('Historical price detail'!$A512,'raw -- CPI'!$A$13:$A$123,0),MATCH('Historical price detail'!$B512,'raw -- CPI'!$B$11:$M$11,0))</f>
        <v>229.10400000000001</v>
      </c>
      <c r="E512">
        <f>INDEX('raw -- chained CPI'!$B$14:$M$37,MATCH('Historical price detail'!$A512,'raw -- chained CPI'!$A$14:$A$37,0),MATCH('Historical price detail'!$B512,'raw -- chained CPI'!$B$11:$M$11,0))</f>
        <v>131.73099999999999</v>
      </c>
    </row>
    <row r="513" spans="1:5">
      <c r="A513">
        <f t="shared" si="155"/>
        <v>2012</v>
      </c>
      <c r="B513">
        <f t="shared" ref="B513" si="166">B501</f>
        <v>8</v>
      </c>
      <c r="C513">
        <f t="shared" si="123"/>
        <v>2012</v>
      </c>
      <c r="D513">
        <f>INDEX('raw -- CPI'!$B$13:$M$123,MATCH('Historical price detail'!$A513,'raw -- CPI'!$A$13:$A$123,0),MATCH('Historical price detail'!$B513,'raw -- CPI'!$B$11:$M$11,0))</f>
        <v>230.37899999999999</v>
      </c>
      <c r="E513">
        <f>INDEX('raw -- chained CPI'!$B$14:$M$37,MATCH('Historical price detail'!$A513,'raw -- chained CPI'!$A$14:$A$37,0),MATCH('Historical price detail'!$B513,'raw -- chained CPI'!$B$11:$M$11,0))</f>
        <v>132.43</v>
      </c>
    </row>
    <row r="514" spans="1:5">
      <c r="A514">
        <f t="shared" si="155"/>
        <v>2012</v>
      </c>
      <c r="B514">
        <f t="shared" ref="B514" si="167">B502</f>
        <v>9</v>
      </c>
      <c r="C514">
        <f t="shared" si="123"/>
        <v>2013</v>
      </c>
      <c r="D514">
        <f>INDEX('raw -- CPI'!$B$13:$M$123,MATCH('Historical price detail'!$A514,'raw -- CPI'!$A$13:$A$123,0),MATCH('Historical price detail'!$B514,'raw -- CPI'!$B$11:$M$11,0))</f>
        <v>231.40700000000001</v>
      </c>
      <c r="E514">
        <f>INDEX('raw -- chained CPI'!$B$14:$M$37,MATCH('Historical price detail'!$A514,'raw -- chained CPI'!$A$14:$A$37,0),MATCH('Historical price detail'!$B514,'raw -- chained CPI'!$B$11:$M$11,0))</f>
        <v>132.988</v>
      </c>
    </row>
    <row r="515" spans="1:5">
      <c r="A515">
        <f t="shared" si="155"/>
        <v>2012</v>
      </c>
      <c r="B515">
        <f t="shared" ref="B515" si="168">B503</f>
        <v>10</v>
      </c>
      <c r="C515">
        <f t="shared" si="123"/>
        <v>2013</v>
      </c>
      <c r="D515">
        <f>INDEX('raw -- CPI'!$B$13:$M$123,MATCH('Historical price detail'!$A515,'raw -- CPI'!$A$13:$A$123,0),MATCH('Historical price detail'!$B515,'raw -- CPI'!$B$11:$M$11,0))</f>
        <v>231.31700000000001</v>
      </c>
      <c r="E515">
        <f>INDEX('raw -- chained CPI'!$B$14:$M$37,MATCH('Historical price detail'!$A515,'raw -- chained CPI'!$A$14:$A$37,0),MATCH('Historical price detail'!$B515,'raw -- chained CPI'!$B$11:$M$11,0))</f>
        <v>132.892</v>
      </c>
    </row>
    <row r="516" spans="1:5">
      <c r="A516">
        <f t="shared" si="155"/>
        <v>2012</v>
      </c>
      <c r="B516">
        <f t="shared" ref="B516" si="169">B504</f>
        <v>11</v>
      </c>
      <c r="C516">
        <f t="shared" si="123"/>
        <v>2013</v>
      </c>
      <c r="D516">
        <f>INDEX('raw -- CPI'!$B$13:$M$123,MATCH('Historical price detail'!$A516,'raw -- CPI'!$A$13:$A$123,0),MATCH('Historical price detail'!$B516,'raw -- CPI'!$B$11:$M$11,0))</f>
        <v>230.221</v>
      </c>
      <c r="E516">
        <f>INDEX('raw -- chained CPI'!$B$14:$M$37,MATCH('Historical price detail'!$A516,'raw -- chained CPI'!$A$14:$A$37,0),MATCH('Historical price detail'!$B516,'raw -- chained CPI'!$B$11:$M$11,0))</f>
        <v>132.208</v>
      </c>
    </row>
    <row r="517" spans="1:5">
      <c r="A517">
        <f t="shared" si="155"/>
        <v>2012</v>
      </c>
      <c r="B517">
        <f t="shared" ref="B517" si="170">B505</f>
        <v>12</v>
      </c>
      <c r="C517">
        <f t="shared" si="123"/>
        <v>2013</v>
      </c>
      <c r="D517">
        <f>INDEX('raw -- CPI'!$B$13:$M$123,MATCH('Historical price detail'!$A517,'raw -- CPI'!$A$13:$A$123,0),MATCH('Historical price detail'!$B517,'raw -- CPI'!$B$11:$M$11,0))</f>
        <v>229.601</v>
      </c>
      <c r="E517">
        <f>INDEX('raw -- chained CPI'!$B$14:$M$37,MATCH('Historical price detail'!$A517,'raw -- chained CPI'!$A$14:$A$37,0),MATCH('Historical price detail'!$B517,'raw -- chained CPI'!$B$11:$M$11,0))</f>
        <v>131.77000000000001</v>
      </c>
    </row>
    <row r="518" spans="1:5">
      <c r="A518">
        <f t="shared" si="155"/>
        <v>2013</v>
      </c>
      <c r="B518">
        <f t="shared" ref="B518" si="171">B506</f>
        <v>1</v>
      </c>
      <c r="C518">
        <f t="shared" si="123"/>
        <v>2013</v>
      </c>
      <c r="D518">
        <f>INDEX('raw -- CPI'!$B$13:$M$123,MATCH('Historical price detail'!$A518,'raw -- CPI'!$A$13:$A$123,0),MATCH('Historical price detail'!$B518,'raw -- CPI'!$B$11:$M$11,0))</f>
        <v>230.28</v>
      </c>
      <c r="E518">
        <f>INDEX('raw -- chained CPI'!$B$14:$M$37,MATCH('Historical price detail'!$A518,'raw -- chained CPI'!$A$14:$A$37,0),MATCH('Historical price detail'!$B518,'raw -- chained CPI'!$B$11:$M$11,0))</f>
        <v>132.137</v>
      </c>
    </row>
    <row r="519" spans="1:5">
      <c r="A519">
        <f t="shared" si="155"/>
        <v>2013</v>
      </c>
      <c r="B519">
        <f t="shared" ref="B519" si="172">B507</f>
        <v>2</v>
      </c>
      <c r="C519">
        <f t="shared" si="123"/>
        <v>2013</v>
      </c>
      <c r="D519">
        <f>INDEX('raw -- CPI'!$B$13:$M$123,MATCH('Historical price detail'!$A519,'raw -- CPI'!$A$13:$A$123,0),MATCH('Historical price detail'!$B519,'raw -- CPI'!$B$11:$M$11,0))</f>
        <v>232.166</v>
      </c>
      <c r="E519">
        <f>INDEX('raw -- chained CPI'!$B$14:$M$37,MATCH('Historical price detail'!$A519,'raw -- chained CPI'!$A$14:$A$37,0),MATCH('Historical price detail'!$B519,'raw -- chained CPI'!$B$11:$M$11,0))</f>
        <v>133.20400000000001</v>
      </c>
    </row>
    <row r="520" spans="1:5">
      <c r="A520">
        <f t="shared" si="155"/>
        <v>2013</v>
      </c>
      <c r="B520">
        <f t="shared" ref="B520" si="173">B508</f>
        <v>3</v>
      </c>
      <c r="C520">
        <f t="shared" si="123"/>
        <v>2013</v>
      </c>
      <c r="D520">
        <f>INDEX('raw -- CPI'!$B$13:$M$123,MATCH('Historical price detail'!$A520,'raw -- CPI'!$A$13:$A$123,0),MATCH('Historical price detail'!$B520,'raw -- CPI'!$B$11:$M$11,0))</f>
        <v>232.773</v>
      </c>
      <c r="E520">
        <f>INDEX('raw -- chained CPI'!$B$14:$M$37,MATCH('Historical price detail'!$A520,'raw -- chained CPI'!$A$14:$A$37,0),MATCH('Historical price detail'!$B520,'raw -- chained CPI'!$B$11:$M$11,0))</f>
        <v>133.55799999999999</v>
      </c>
    </row>
    <row r="521" spans="1:5">
      <c r="A521">
        <f t="shared" si="155"/>
        <v>2013</v>
      </c>
      <c r="B521">
        <f t="shared" ref="B521" si="174">B509</f>
        <v>4</v>
      </c>
      <c r="C521">
        <f t="shared" si="123"/>
        <v>2013</v>
      </c>
      <c r="D521">
        <f>INDEX('raw -- CPI'!$B$13:$M$123,MATCH('Historical price detail'!$A521,'raw -- CPI'!$A$13:$A$123,0),MATCH('Historical price detail'!$B521,'raw -- CPI'!$B$11:$M$11,0))</f>
        <v>232.53100000000001</v>
      </c>
      <c r="E521">
        <f>INDEX('raw -- chained CPI'!$B$14:$M$37,MATCH('Historical price detail'!$A521,'raw -- chained CPI'!$A$14:$A$37,0),MATCH('Historical price detail'!$B521,'raw -- chained CPI'!$B$11:$M$11,0))</f>
        <v>133.42099999999999</v>
      </c>
    </row>
    <row r="522" spans="1:5">
      <c r="A522">
        <f t="shared" si="155"/>
        <v>2013</v>
      </c>
      <c r="B522">
        <f t="shared" ref="B522" si="175">B510</f>
        <v>5</v>
      </c>
      <c r="C522">
        <f t="shared" si="123"/>
        <v>2013</v>
      </c>
      <c r="D522">
        <f>INDEX('raw -- CPI'!$B$13:$M$123,MATCH('Historical price detail'!$A522,'raw -- CPI'!$A$13:$A$123,0),MATCH('Historical price detail'!$B522,'raw -- CPI'!$B$11:$M$11,0))</f>
        <v>232.94499999999999</v>
      </c>
      <c r="E522">
        <f>INDEX('raw -- chained CPI'!$B$14:$M$37,MATCH('Historical price detail'!$A522,'raw -- chained CPI'!$A$14:$A$37,0),MATCH('Historical price detail'!$B522,'raw -- chained CPI'!$B$11:$M$11,0))</f>
        <v>133.626</v>
      </c>
    </row>
    <row r="523" spans="1:5">
      <c r="A523">
        <f t="shared" si="155"/>
        <v>2013</v>
      </c>
      <c r="B523">
        <f t="shared" ref="B523" si="176">B511</f>
        <v>6</v>
      </c>
      <c r="C523">
        <f t="shared" si="123"/>
        <v>2013</v>
      </c>
      <c r="D523">
        <f>INDEX('raw -- CPI'!$B$13:$M$123,MATCH('Historical price detail'!$A523,'raw -- CPI'!$A$13:$A$123,0),MATCH('Historical price detail'!$B523,'raw -- CPI'!$B$11:$M$11,0))</f>
        <v>233.50399999999999</v>
      </c>
      <c r="E523">
        <f>INDEX('raw -- chained CPI'!$B$14:$M$37,MATCH('Historical price detail'!$A523,'raw -- chained CPI'!$A$14:$A$37,0),MATCH('Historical price detail'!$B523,'raw -- chained CPI'!$B$11:$M$11,0))</f>
        <v>133.9</v>
      </c>
    </row>
    <row r="524" spans="1:5">
      <c r="A524">
        <f t="shared" si="155"/>
        <v>2013</v>
      </c>
      <c r="B524">
        <f t="shared" ref="B524" si="177">B512</f>
        <v>7</v>
      </c>
      <c r="C524">
        <f t="shared" si="123"/>
        <v>2013</v>
      </c>
      <c r="D524">
        <f>INDEX('raw -- CPI'!$B$13:$M$123,MATCH('Historical price detail'!$A524,'raw -- CPI'!$A$13:$A$123,0),MATCH('Historical price detail'!$B524,'raw -- CPI'!$B$11:$M$11,0))</f>
        <v>233.596</v>
      </c>
      <c r="E524">
        <f>INDEX('raw -- chained CPI'!$B$14:$M$37,MATCH('Historical price detail'!$A524,'raw -- chained CPI'!$A$14:$A$37,0),MATCH('Historical price detail'!$B524,'raw -- chained CPI'!$B$11:$M$11,0))</f>
        <v>133.91900000000001</v>
      </c>
    </row>
    <row r="525" spans="1:5">
      <c r="A525">
        <f t="shared" si="155"/>
        <v>2013</v>
      </c>
      <c r="B525">
        <f t="shared" ref="B525" si="178">B513</f>
        <v>8</v>
      </c>
      <c r="C525">
        <f t="shared" si="123"/>
        <v>2013</v>
      </c>
      <c r="D525">
        <f>INDEX('raw -- CPI'!$B$13:$M$123,MATCH('Historical price detail'!$A525,'raw -- CPI'!$A$13:$A$123,0),MATCH('Historical price detail'!$B525,'raw -- CPI'!$B$11:$M$11,0))</f>
        <v>233.87700000000001</v>
      </c>
      <c r="E525">
        <f>INDEX('raw -- chained CPI'!$B$14:$M$37,MATCH('Historical price detail'!$A525,'raw -- chained CPI'!$A$14:$A$37,0),MATCH('Historical price detail'!$B525,'raw -- chained CPI'!$B$11:$M$11,0))</f>
        <v>134.09800000000001</v>
      </c>
    </row>
    <row r="526" spans="1:5">
      <c r="A526">
        <f t="shared" si="155"/>
        <v>2013</v>
      </c>
      <c r="B526">
        <f t="shared" ref="B526" si="179">B514</f>
        <v>9</v>
      </c>
      <c r="C526">
        <f t="shared" si="123"/>
        <v>2014</v>
      </c>
      <c r="D526">
        <f>INDEX('raw -- CPI'!$B$13:$M$123,MATCH('Historical price detail'!$A526,'raw -- CPI'!$A$13:$A$123,0),MATCH('Historical price detail'!$B526,'raw -- CPI'!$B$11:$M$11,0))</f>
        <v>234.149</v>
      </c>
      <c r="E526">
        <f>INDEX('raw -- chained CPI'!$B$14:$M$37,MATCH('Historical price detail'!$A526,'raw -- chained CPI'!$A$14:$A$37,0),MATCH('Historical price detail'!$B526,'raw -- chained CPI'!$B$11:$M$11,0))</f>
        <v>134.255</v>
      </c>
    </row>
    <row r="527" spans="1:5">
      <c r="A527">
        <f t="shared" si="155"/>
        <v>2013</v>
      </c>
      <c r="B527">
        <f t="shared" ref="B527" si="180">B515</f>
        <v>10</v>
      </c>
      <c r="C527">
        <f t="shared" si="123"/>
        <v>2014</v>
      </c>
      <c r="D527">
        <f>INDEX('raw -- CPI'!$B$13:$M$123,MATCH('Historical price detail'!$A527,'raw -- CPI'!$A$13:$A$123,0),MATCH('Historical price detail'!$B527,'raw -- CPI'!$B$11:$M$11,0))</f>
        <v>233.54599999999999</v>
      </c>
      <c r="E527">
        <f>INDEX('raw -- chained CPI'!$B$14:$M$37,MATCH('Historical price detail'!$A527,'raw -- chained CPI'!$A$14:$A$37,0),MATCH('Historical price detail'!$B527,'raw -- chained CPI'!$B$11:$M$11,0))</f>
        <v>133.876</v>
      </c>
    </row>
    <row r="528" spans="1:5">
      <c r="A528">
        <f t="shared" si="155"/>
        <v>2013</v>
      </c>
      <c r="B528">
        <f t="shared" ref="B528" si="181">B516</f>
        <v>11</v>
      </c>
      <c r="C528">
        <f t="shared" si="123"/>
        <v>2014</v>
      </c>
      <c r="D528">
        <f>INDEX('raw -- CPI'!$B$13:$M$123,MATCH('Historical price detail'!$A528,'raw -- CPI'!$A$13:$A$123,0),MATCH('Historical price detail'!$B528,'raw -- CPI'!$B$11:$M$11,0))</f>
        <v>233.06899999999999</v>
      </c>
      <c r="E528">
        <f>INDEX('raw -- chained CPI'!$B$14:$M$37,MATCH('Historical price detail'!$A528,'raw -- chained CPI'!$A$14:$A$37,0),MATCH('Historical price detail'!$B528,'raw -- chained CPI'!$B$11:$M$11,0))</f>
        <v>133.596</v>
      </c>
    </row>
    <row r="529" spans="1:5">
      <c r="A529">
        <f t="shared" si="155"/>
        <v>2013</v>
      </c>
      <c r="B529">
        <f t="shared" ref="B529" si="182">B517</f>
        <v>12</v>
      </c>
      <c r="C529">
        <f t="shared" si="123"/>
        <v>2014</v>
      </c>
      <c r="D529">
        <f>INDEX('raw -- CPI'!$B$13:$M$123,MATCH('Historical price detail'!$A529,'raw -- CPI'!$A$13:$A$123,0),MATCH('Historical price detail'!$B529,'raw -- CPI'!$B$11:$M$11,0))</f>
        <v>233.04900000000001</v>
      </c>
      <c r="E529">
        <f>INDEX('raw -- chained CPI'!$B$14:$M$37,MATCH('Historical price detail'!$A529,'raw -- chained CPI'!$A$14:$A$37,0),MATCH('Historical price detail'!$B529,'raw -- chained CPI'!$B$11:$M$11,0))</f>
        <v>133.50899999999999</v>
      </c>
    </row>
    <row r="530" spans="1:5">
      <c r="A530">
        <f t="shared" si="155"/>
        <v>2014</v>
      </c>
      <c r="B530">
        <f t="shared" ref="B530" si="183">B518</f>
        <v>1</v>
      </c>
      <c r="C530">
        <f t="shared" si="123"/>
        <v>2014</v>
      </c>
      <c r="D530">
        <f>INDEX('raw -- CPI'!$B$13:$M$123,MATCH('Historical price detail'!$A530,'raw -- CPI'!$A$13:$A$123,0),MATCH('Historical price detail'!$B530,'raw -- CPI'!$B$11:$M$11,0))</f>
        <v>233.916</v>
      </c>
      <c r="E530">
        <f>INDEX('raw -- chained CPI'!$B$14:$M$37,MATCH('Historical price detail'!$A530,'raw -- chained CPI'!$A$14:$A$37,0),MATCH('Historical price detail'!$B530,'raw -- chained CPI'!$B$11:$M$11,0))</f>
        <v>134.017</v>
      </c>
    </row>
    <row r="531" spans="1:5">
      <c r="A531">
        <f t="shared" si="155"/>
        <v>2014</v>
      </c>
      <c r="B531">
        <f t="shared" ref="B531" si="184">B519</f>
        <v>2</v>
      </c>
      <c r="C531">
        <f t="shared" si="123"/>
        <v>2014</v>
      </c>
      <c r="D531">
        <f>INDEX('raw -- CPI'!$B$13:$M$123,MATCH('Historical price detail'!$A531,'raw -- CPI'!$A$13:$A$123,0),MATCH('Historical price detail'!$B531,'raw -- CPI'!$B$11:$M$11,0))</f>
        <v>234.78100000000001</v>
      </c>
      <c r="E531">
        <f>INDEX('raw -- chained CPI'!$B$14:$M$37,MATCH('Historical price detail'!$A531,'raw -- chained CPI'!$A$14:$A$37,0),MATCH('Historical price detail'!$B531,'raw -- chained CPI'!$B$11:$M$11,0))</f>
        <v>134.542</v>
      </c>
    </row>
    <row r="532" spans="1:5">
      <c r="A532">
        <f t="shared" si="155"/>
        <v>2014</v>
      </c>
      <c r="B532">
        <f t="shared" ref="B532" si="185">B520</f>
        <v>3</v>
      </c>
      <c r="C532">
        <f t="shared" si="123"/>
        <v>2014</v>
      </c>
      <c r="D532">
        <f>INDEX('raw -- CPI'!$B$13:$M$123,MATCH('Historical price detail'!$A532,'raw -- CPI'!$A$13:$A$123,0),MATCH('Historical price detail'!$B532,'raw -- CPI'!$B$11:$M$11,0))</f>
        <v>236.29300000000001</v>
      </c>
      <c r="E532">
        <f>INDEX('raw -- chained CPI'!$B$14:$M$37,MATCH('Historical price detail'!$A532,'raw -- chained CPI'!$A$14:$A$37,0),MATCH('Historical price detail'!$B532,'raw -- chained CPI'!$B$11:$M$11,0))</f>
        <v>135.375</v>
      </c>
    </row>
    <row r="533" spans="1:5">
      <c r="A533">
        <f t="shared" si="155"/>
        <v>2014</v>
      </c>
      <c r="B533">
        <f t="shared" ref="B533" si="186">B521</f>
        <v>4</v>
      </c>
      <c r="C533">
        <f t="shared" si="123"/>
        <v>2014</v>
      </c>
      <c r="D533">
        <f>INDEX('raw -- CPI'!$B$13:$M$123,MATCH('Historical price detail'!$A533,'raw -- CPI'!$A$13:$A$123,0),MATCH('Historical price detail'!$B533,'raw -- CPI'!$B$11:$M$11,0))</f>
        <v>237.072</v>
      </c>
      <c r="E533">
        <f>INDEX('raw -- chained CPI'!$B$14:$M$37,MATCH('Historical price detail'!$A533,'raw -- chained CPI'!$A$14:$A$37,0),MATCH('Historical price detail'!$B533,'raw -- chained CPI'!$B$11:$M$11,0))</f>
        <v>135.77099999999999</v>
      </c>
    </row>
    <row r="534" spans="1:5">
      <c r="A534">
        <f t="shared" si="155"/>
        <v>2014</v>
      </c>
      <c r="B534">
        <f t="shared" ref="B534" si="187">B522</f>
        <v>5</v>
      </c>
      <c r="C534">
        <f t="shared" si="123"/>
        <v>2014</v>
      </c>
      <c r="D534">
        <f>INDEX('raw -- CPI'!$B$13:$M$123,MATCH('Historical price detail'!$A534,'raw -- CPI'!$A$13:$A$123,0),MATCH('Historical price detail'!$B534,'raw -- CPI'!$B$11:$M$11,0))</f>
        <v>237.9</v>
      </c>
      <c r="E534">
        <f>INDEX('raw -- chained CPI'!$B$14:$M$37,MATCH('Historical price detail'!$A534,'raw -- chained CPI'!$A$14:$A$37,0),MATCH('Historical price detail'!$B534,'raw -- chained CPI'!$B$11:$M$11,0))</f>
        <v>136.21600000000001</v>
      </c>
    </row>
    <row r="535" spans="1:5">
      <c r="A535">
        <f t="shared" si="155"/>
        <v>2014</v>
      </c>
      <c r="B535">
        <f t="shared" ref="B535" si="188">B523</f>
        <v>6</v>
      </c>
      <c r="C535">
        <f t="shared" ref="C535:C598" si="189">C523+1</f>
        <v>2014</v>
      </c>
      <c r="D535">
        <f>INDEX('raw -- CPI'!$B$13:$M$123,MATCH('Historical price detail'!$A535,'raw -- CPI'!$A$13:$A$123,0),MATCH('Historical price detail'!$B535,'raw -- CPI'!$B$11:$M$11,0))</f>
        <v>238.34299999999999</v>
      </c>
      <c r="E535">
        <f>INDEX('raw -- chained CPI'!$B$14:$M$37,MATCH('Historical price detail'!$A535,'raw -- chained CPI'!$A$14:$A$37,0),MATCH('Historical price detail'!$B535,'raw -- chained CPI'!$B$11:$M$11,0))</f>
        <v>136.43299999999999</v>
      </c>
    </row>
    <row r="536" spans="1:5">
      <c r="A536">
        <f t="shared" si="155"/>
        <v>2014</v>
      </c>
      <c r="B536">
        <f t="shared" ref="B536" si="190">B524</f>
        <v>7</v>
      </c>
      <c r="C536">
        <f t="shared" si="189"/>
        <v>2014</v>
      </c>
      <c r="D536">
        <f>INDEX('raw -- CPI'!$B$13:$M$123,MATCH('Historical price detail'!$A536,'raw -- CPI'!$A$13:$A$123,0),MATCH('Historical price detail'!$B536,'raw -- CPI'!$B$11:$M$11,0))</f>
        <v>238.25</v>
      </c>
      <c r="E536">
        <f>INDEX('raw -- chained CPI'!$B$14:$M$37,MATCH('Historical price detail'!$A536,'raw -- chained CPI'!$A$14:$A$37,0),MATCH('Historical price detail'!$B536,'raw -- chained CPI'!$B$11:$M$11,0))</f>
        <v>136.392</v>
      </c>
    </row>
    <row r="537" spans="1:5">
      <c r="A537">
        <f t="shared" si="155"/>
        <v>2014</v>
      </c>
      <c r="B537">
        <f t="shared" ref="B537" si="191">B525</f>
        <v>8</v>
      </c>
      <c r="C537">
        <f t="shared" si="189"/>
        <v>2014</v>
      </c>
      <c r="D537">
        <f>INDEX('raw -- CPI'!$B$13:$M$123,MATCH('Historical price detail'!$A537,'raw -- CPI'!$A$13:$A$123,0),MATCH('Historical price detail'!$B537,'raw -- CPI'!$B$11:$M$11,0))</f>
        <v>237.852</v>
      </c>
      <c r="E537">
        <f>INDEX('raw -- chained CPI'!$B$14:$M$37,MATCH('Historical price detail'!$A537,'raw -- chained CPI'!$A$14:$A$37,0),MATCH('Historical price detail'!$B537,'raw -- chained CPI'!$B$11:$M$11,0))</f>
        <v>136.12700000000001</v>
      </c>
    </row>
    <row r="538" spans="1:5">
      <c r="A538">
        <f t="shared" si="155"/>
        <v>2014</v>
      </c>
      <c r="B538">
        <f t="shared" ref="B538" si="192">B526</f>
        <v>9</v>
      </c>
      <c r="C538">
        <f t="shared" si="189"/>
        <v>2015</v>
      </c>
      <c r="D538">
        <f>INDEX('raw -- CPI'!$B$13:$M$123,MATCH('Historical price detail'!$A538,'raw -- CPI'!$A$13:$A$123,0),MATCH('Historical price detail'!$B538,'raw -- CPI'!$B$11:$M$11,0))</f>
        <v>238.03100000000001</v>
      </c>
      <c r="E538">
        <f>INDEX('raw -- chained CPI'!$B$14:$M$37,MATCH('Historical price detail'!$A538,'raw -- chained CPI'!$A$14:$A$37,0),MATCH('Historical price detail'!$B538,'raw -- chained CPI'!$B$11:$M$11,0))</f>
        <v>136.21100000000001</v>
      </c>
    </row>
    <row r="539" spans="1:5">
      <c r="A539">
        <f t="shared" si="155"/>
        <v>2014</v>
      </c>
      <c r="B539">
        <f t="shared" ref="B539" si="193">B527</f>
        <v>10</v>
      </c>
      <c r="C539">
        <f t="shared" si="189"/>
        <v>2015</v>
      </c>
      <c r="D539">
        <f>INDEX('raw -- CPI'!$B$13:$M$123,MATCH('Historical price detail'!$A539,'raw -- CPI'!$A$13:$A$123,0),MATCH('Historical price detail'!$B539,'raw -- CPI'!$B$11:$M$11,0))</f>
        <v>237.43299999999999</v>
      </c>
      <c r="E539">
        <f>INDEX('raw -- chained CPI'!$B$14:$M$37,MATCH('Historical price detail'!$A539,'raw -- chained CPI'!$A$14:$A$37,0),MATCH('Historical price detail'!$B539,'raw -- chained CPI'!$B$11:$M$11,0))</f>
        <v>135.89099999999999</v>
      </c>
    </row>
    <row r="540" spans="1:5">
      <c r="A540">
        <f t="shared" si="155"/>
        <v>2014</v>
      </c>
      <c r="B540">
        <f t="shared" ref="B540" si="194">B528</f>
        <v>11</v>
      </c>
      <c r="C540">
        <f t="shared" si="189"/>
        <v>2015</v>
      </c>
      <c r="D540">
        <f>INDEX('raw -- CPI'!$B$13:$M$123,MATCH('Historical price detail'!$A540,'raw -- CPI'!$A$13:$A$123,0),MATCH('Historical price detail'!$B540,'raw -- CPI'!$B$11:$M$11,0))</f>
        <v>236.15100000000001</v>
      </c>
      <c r="E540">
        <f>INDEX('raw -- chained CPI'!$B$14:$M$37,MATCH('Historical price detail'!$A540,'raw -- chained CPI'!$A$14:$A$37,0),MATCH('Historical price detail'!$B540,'raw -- chained CPI'!$B$11:$M$11,0))</f>
        <v>135.107</v>
      </c>
    </row>
    <row r="541" spans="1:5">
      <c r="A541">
        <f t="shared" si="155"/>
        <v>2014</v>
      </c>
      <c r="B541">
        <f t="shared" ref="B541" si="195">B529</f>
        <v>12</v>
      </c>
      <c r="C541">
        <f t="shared" si="189"/>
        <v>2015</v>
      </c>
      <c r="D541">
        <f>INDEX('raw -- CPI'!$B$13:$M$123,MATCH('Historical price detail'!$A541,'raw -- CPI'!$A$13:$A$123,0),MATCH('Historical price detail'!$B541,'raw -- CPI'!$B$11:$M$11,0))</f>
        <v>234.81200000000001</v>
      </c>
      <c r="E541">
        <f>INDEX('raw -- chained CPI'!$B$14:$M$37,MATCH('Historical price detail'!$A541,'raw -- chained CPI'!$A$14:$A$37,0),MATCH('Historical price detail'!$B541,'raw -- chained CPI'!$B$11:$M$11,0))</f>
        <v>134.20699999999999</v>
      </c>
    </row>
    <row r="542" spans="1:5">
      <c r="A542">
        <f t="shared" si="155"/>
        <v>2015</v>
      </c>
      <c r="B542">
        <f t="shared" ref="B542" si="196">B530</f>
        <v>1</v>
      </c>
      <c r="C542">
        <f t="shared" si="189"/>
        <v>2015</v>
      </c>
      <c r="D542">
        <f>INDEX('raw -- CPI'!$B$13:$M$123,MATCH('Historical price detail'!$A542,'raw -- CPI'!$A$13:$A$123,0),MATCH('Historical price detail'!$B542,'raw -- CPI'!$B$11:$M$11,0))</f>
        <v>233.70699999999999</v>
      </c>
      <c r="E542">
        <f>INDEX('raw -- chained CPI'!$B$14:$M$37,MATCH('Historical price detail'!$A542,'raw -- chained CPI'!$A$14:$A$37,0),MATCH('Historical price detail'!$B542,'raw -- chained CPI'!$B$11:$M$11,0))</f>
        <v>133.48699999999999</v>
      </c>
    </row>
    <row r="543" spans="1:5">
      <c r="A543">
        <f t="shared" si="155"/>
        <v>2015</v>
      </c>
      <c r="B543">
        <f t="shared" ref="B543" si="197">B531</f>
        <v>2</v>
      </c>
      <c r="C543">
        <f t="shared" si="189"/>
        <v>2015</v>
      </c>
      <c r="D543">
        <f>INDEX('raw -- CPI'!$B$13:$M$123,MATCH('Historical price detail'!$A543,'raw -- CPI'!$A$13:$A$123,0),MATCH('Historical price detail'!$B543,'raw -- CPI'!$B$11:$M$11,0))</f>
        <v>234.72200000000001</v>
      </c>
      <c r="E543">
        <f>INDEX('raw -- chained CPI'!$B$14:$M$37,MATCH('Historical price detail'!$A543,'raw -- chained CPI'!$A$14:$A$37,0),MATCH('Historical price detail'!$B543,'raw -- chained CPI'!$B$11:$M$11,0))</f>
        <v>134.053</v>
      </c>
    </row>
    <row r="544" spans="1:5">
      <c r="A544">
        <f t="shared" si="155"/>
        <v>2015</v>
      </c>
      <c r="B544">
        <f t="shared" ref="B544" si="198">B532</f>
        <v>3</v>
      </c>
      <c r="C544">
        <f t="shared" si="189"/>
        <v>2015</v>
      </c>
      <c r="D544">
        <f>INDEX('raw -- CPI'!$B$13:$M$123,MATCH('Historical price detail'!$A544,'raw -- CPI'!$A$13:$A$123,0),MATCH('Historical price detail'!$B544,'raw -- CPI'!$B$11:$M$11,0))</f>
        <v>236.119</v>
      </c>
      <c r="E544">
        <f>INDEX('raw -- chained CPI'!$B$14:$M$37,MATCH('Historical price detail'!$A544,'raw -- chained CPI'!$A$14:$A$37,0),MATCH('Historical price detail'!$B544,'raw -- chained CPI'!$B$11:$M$11,0))</f>
        <v>134.96899999999999</v>
      </c>
    </row>
    <row r="545" spans="1:5">
      <c r="A545">
        <f t="shared" si="155"/>
        <v>2015</v>
      </c>
      <c r="B545">
        <f t="shared" ref="B545" si="199">B533</f>
        <v>4</v>
      </c>
      <c r="C545">
        <f t="shared" si="189"/>
        <v>2015</v>
      </c>
      <c r="D545">
        <f>INDEX('raw -- CPI'!$B$13:$M$123,MATCH('Historical price detail'!$A545,'raw -- CPI'!$A$13:$A$123,0),MATCH('Historical price detail'!$B545,'raw -- CPI'!$B$11:$M$11,0))</f>
        <v>236.59899999999999</v>
      </c>
      <c r="E545">
        <f>INDEX('raw -- chained CPI'!$B$14:$M$37,MATCH('Historical price detail'!$A545,'raw -- chained CPI'!$A$14:$A$37,0),MATCH('Historical price detail'!$B545,'raw -- chained CPI'!$B$11:$M$11,0))</f>
        <v>135.22200000000001</v>
      </c>
    </row>
    <row r="546" spans="1:5">
      <c r="A546">
        <f t="shared" si="155"/>
        <v>2015</v>
      </c>
      <c r="B546">
        <f t="shared" ref="B546" si="200">B534</f>
        <v>5</v>
      </c>
      <c r="C546">
        <f t="shared" si="189"/>
        <v>2015</v>
      </c>
      <c r="D546">
        <f>INDEX('raw -- CPI'!$B$13:$M$123,MATCH('Historical price detail'!$A546,'raw -- CPI'!$A$13:$A$123,0),MATCH('Historical price detail'!$B546,'raw -- CPI'!$B$11:$M$11,0))</f>
        <v>237.80500000000001</v>
      </c>
      <c r="E546">
        <f>INDEX('raw -- chained CPI'!$B$14:$M$37,MATCH('Historical price detail'!$A546,'raw -- chained CPI'!$A$14:$A$37,0),MATCH('Historical price detail'!$B546,'raw -- chained CPI'!$B$11:$M$11,0))</f>
        <v>135.977</v>
      </c>
    </row>
    <row r="547" spans="1:5">
      <c r="A547">
        <f t="shared" si="155"/>
        <v>2015</v>
      </c>
      <c r="B547">
        <f t="shared" ref="B547" si="201">B535</f>
        <v>6</v>
      </c>
      <c r="C547">
        <f t="shared" si="189"/>
        <v>2015</v>
      </c>
      <c r="D547">
        <f>INDEX('raw -- CPI'!$B$13:$M$123,MATCH('Historical price detail'!$A547,'raw -- CPI'!$A$13:$A$123,0),MATCH('Historical price detail'!$B547,'raw -- CPI'!$B$11:$M$11,0))</f>
        <v>238.63800000000001</v>
      </c>
      <c r="E547">
        <f>INDEX('raw -- chained CPI'!$B$14:$M$37,MATCH('Historical price detail'!$A547,'raw -- chained CPI'!$A$14:$A$37,0),MATCH('Historical price detail'!$B547,'raw -- chained CPI'!$B$11:$M$11,0))</f>
        <v>136.39099999999999</v>
      </c>
    </row>
    <row r="548" spans="1:5">
      <c r="A548">
        <f t="shared" si="155"/>
        <v>2015</v>
      </c>
      <c r="B548">
        <f t="shared" ref="B548" si="202">B536</f>
        <v>7</v>
      </c>
      <c r="C548">
        <f t="shared" si="189"/>
        <v>2015</v>
      </c>
      <c r="D548">
        <f>INDEX('raw -- CPI'!$B$13:$M$123,MATCH('Historical price detail'!$A548,'raw -- CPI'!$A$13:$A$123,0),MATCH('Historical price detail'!$B548,'raw -- CPI'!$B$11:$M$11,0))</f>
        <v>238.654</v>
      </c>
      <c r="E548">
        <f>INDEX('raw -- chained CPI'!$B$14:$M$37,MATCH('Historical price detail'!$A548,'raw -- chained CPI'!$A$14:$A$37,0),MATCH('Historical price detail'!$B548,'raw -- chained CPI'!$B$11:$M$11,0))</f>
        <v>136.37100000000001</v>
      </c>
    </row>
    <row r="549" spans="1:5">
      <c r="A549">
        <f t="shared" si="155"/>
        <v>2015</v>
      </c>
      <c r="B549">
        <f t="shared" ref="B549" si="203">B537</f>
        <v>8</v>
      </c>
      <c r="C549">
        <f t="shared" si="189"/>
        <v>2015</v>
      </c>
      <c r="D549">
        <f>INDEX('raw -- CPI'!$B$13:$M$123,MATCH('Historical price detail'!$A549,'raw -- CPI'!$A$13:$A$123,0),MATCH('Historical price detail'!$B549,'raw -- CPI'!$B$11:$M$11,0))</f>
        <v>238.316</v>
      </c>
      <c r="E549">
        <f>INDEX('raw -- chained CPI'!$B$14:$M$37,MATCH('Historical price detail'!$A549,'raw -- chained CPI'!$A$14:$A$37,0),MATCH('Historical price detail'!$B549,'raw -- chained CPI'!$B$11:$M$11,0))</f>
        <v>136.125</v>
      </c>
    </row>
    <row r="550" spans="1:5">
      <c r="A550">
        <f t="shared" si="155"/>
        <v>2015</v>
      </c>
      <c r="B550">
        <f t="shared" ref="B550" si="204">B538</f>
        <v>9</v>
      </c>
      <c r="C550">
        <f t="shared" si="189"/>
        <v>2016</v>
      </c>
      <c r="D550">
        <f>INDEX('raw -- CPI'!$B$13:$M$123,MATCH('Historical price detail'!$A550,'raw -- CPI'!$A$13:$A$123,0),MATCH('Historical price detail'!$B550,'raw -- CPI'!$B$11:$M$11,0))</f>
        <v>237.94499999999999</v>
      </c>
      <c r="E550">
        <f>INDEX('raw -- chained CPI'!$B$14:$M$37,MATCH('Historical price detail'!$A550,'raw -- chained CPI'!$A$14:$A$37,0),MATCH('Historical price detail'!$B550,'raw -- chained CPI'!$B$11:$M$11,0))</f>
        <v>135.83699999999999</v>
      </c>
    </row>
    <row r="551" spans="1:5">
      <c r="A551">
        <f t="shared" si="155"/>
        <v>2015</v>
      </c>
      <c r="B551">
        <f t="shared" ref="B551" si="205">B539</f>
        <v>10</v>
      </c>
      <c r="C551">
        <f t="shared" si="189"/>
        <v>2016</v>
      </c>
      <c r="D551">
        <f>INDEX('raw -- CPI'!$B$13:$M$123,MATCH('Historical price detail'!$A551,'raw -- CPI'!$A$13:$A$123,0),MATCH('Historical price detail'!$B551,'raw -- CPI'!$B$11:$M$11,0))</f>
        <v>237.83799999999999</v>
      </c>
      <c r="E551">
        <f>INDEX('raw -- chained CPI'!$B$14:$M$37,MATCH('Historical price detail'!$A551,'raw -- chained CPI'!$A$14:$A$37,0),MATCH('Historical price detail'!$B551,'raw -- chained CPI'!$B$11:$M$11,0))</f>
        <v>135.73500000000001</v>
      </c>
    </row>
    <row r="552" spans="1:5">
      <c r="A552">
        <f t="shared" si="155"/>
        <v>2015</v>
      </c>
      <c r="B552">
        <f t="shared" ref="B552" si="206">B540</f>
        <v>11</v>
      </c>
      <c r="C552">
        <f t="shared" si="189"/>
        <v>2016</v>
      </c>
      <c r="D552">
        <f>INDEX('raw -- CPI'!$B$13:$M$123,MATCH('Historical price detail'!$A552,'raw -- CPI'!$A$13:$A$123,0),MATCH('Historical price detail'!$B552,'raw -- CPI'!$B$11:$M$11,0))</f>
        <v>237.33600000000001</v>
      </c>
      <c r="E552">
        <f>INDEX('raw -- chained CPI'!$B$14:$M$37,MATCH('Historical price detail'!$A552,'raw -- chained CPI'!$A$14:$A$37,0),MATCH('Historical price detail'!$B552,'raw -- chained CPI'!$B$11:$M$11,0))</f>
        <v>135.393</v>
      </c>
    </row>
    <row r="553" spans="1:5">
      <c r="A553">
        <f t="shared" si="155"/>
        <v>2015</v>
      </c>
      <c r="B553">
        <f t="shared" ref="B553" si="207">B541</f>
        <v>12</v>
      </c>
      <c r="C553">
        <f t="shared" si="189"/>
        <v>2016</v>
      </c>
      <c r="D553">
        <f>INDEX('raw -- CPI'!$B$13:$M$123,MATCH('Historical price detail'!$A553,'raw -- CPI'!$A$13:$A$123,0),MATCH('Historical price detail'!$B553,'raw -- CPI'!$B$11:$M$11,0))</f>
        <v>236.52500000000001</v>
      </c>
      <c r="E553">
        <f>INDEX('raw -- chained CPI'!$B$14:$M$37,MATCH('Historical price detail'!$A553,'raw -- chained CPI'!$A$14:$A$37,0),MATCH('Historical price detail'!$B553,'raw -- chained CPI'!$B$11:$M$11,0))</f>
        <v>134.78800000000001</v>
      </c>
    </row>
    <row r="554" spans="1:5">
      <c r="A554">
        <f t="shared" si="155"/>
        <v>2016</v>
      </c>
      <c r="B554">
        <f t="shared" ref="B554" si="208">B542</f>
        <v>1</v>
      </c>
      <c r="C554">
        <f t="shared" si="189"/>
        <v>2016</v>
      </c>
      <c r="D554">
        <f>INDEX('raw -- CPI'!$B$13:$M$123,MATCH('Historical price detail'!$A554,'raw -- CPI'!$A$13:$A$123,0),MATCH('Historical price detail'!$B554,'raw -- CPI'!$B$11:$M$11,0))</f>
        <v>236.916</v>
      </c>
      <c r="E554">
        <f>INDEX('raw -- chained CPI'!$B$14:$M$37,MATCH('Historical price detail'!$A554,'raw -- chained CPI'!$A$14:$A$37,0),MATCH('Historical price detail'!$B554,'raw -- chained CPI'!$B$11:$M$11,0))</f>
        <v>134.96600000000001</v>
      </c>
    </row>
    <row r="555" spans="1:5">
      <c r="A555">
        <f t="shared" si="155"/>
        <v>2016</v>
      </c>
      <c r="B555">
        <f t="shared" ref="B555" si="209">B543</f>
        <v>2</v>
      </c>
      <c r="C555">
        <f t="shared" si="189"/>
        <v>2016</v>
      </c>
      <c r="D555">
        <f>INDEX('raw -- CPI'!$B$13:$M$123,MATCH('Historical price detail'!$A555,'raw -- CPI'!$A$13:$A$123,0),MATCH('Historical price detail'!$B555,'raw -- CPI'!$B$11:$M$11,0))</f>
        <v>237.11099999999999</v>
      </c>
      <c r="E555">
        <f>INDEX('raw -- chained CPI'!$B$14:$M$37,MATCH('Historical price detail'!$A555,'raw -- chained CPI'!$A$14:$A$37,0),MATCH('Historical price detail'!$B555,'raw -- chained CPI'!$B$11:$M$11,0))</f>
        <v>134.953</v>
      </c>
    </row>
    <row r="556" spans="1:5">
      <c r="A556">
        <f t="shared" si="155"/>
        <v>2016</v>
      </c>
      <c r="B556">
        <f t="shared" ref="B556" si="210">B544</f>
        <v>3</v>
      </c>
      <c r="C556">
        <f t="shared" si="189"/>
        <v>2016</v>
      </c>
      <c r="D556">
        <f>INDEX('raw -- CPI'!$B$13:$M$123,MATCH('Historical price detail'!$A556,'raw -- CPI'!$A$13:$A$123,0),MATCH('Historical price detail'!$B556,'raw -- CPI'!$B$11:$M$11,0))</f>
        <v>238.13200000000001</v>
      </c>
      <c r="E556">
        <f>INDEX('raw -- chained CPI'!$B$14:$M$37,MATCH('Historical price detail'!$A556,'raw -- chained CPI'!$A$14:$A$37,0),MATCH('Historical price detail'!$B556,'raw -- chained CPI'!$B$11:$M$11,0))</f>
        <v>135.655</v>
      </c>
    </row>
    <row r="557" spans="1:5">
      <c r="A557">
        <f t="shared" si="155"/>
        <v>2016</v>
      </c>
      <c r="B557">
        <f t="shared" ref="B557" si="211">B545</f>
        <v>4</v>
      </c>
      <c r="C557">
        <f t="shared" si="189"/>
        <v>2016</v>
      </c>
      <c r="D557">
        <f>INDEX('raw -- CPI'!$B$13:$M$123,MATCH('Historical price detail'!$A557,'raw -- CPI'!$A$13:$A$123,0),MATCH('Historical price detail'!$B557,'raw -- CPI'!$B$11:$M$11,0))</f>
        <v>239.261</v>
      </c>
      <c r="E557">
        <f>INDEX('raw -- chained CPI'!$B$14:$M$37,MATCH('Historical price detail'!$A557,'raw -- chained CPI'!$A$14:$A$37,0),MATCH('Historical price detail'!$B557,'raw -- chained CPI'!$B$11:$M$11,0))</f>
        <v>136.33199999999999</v>
      </c>
    </row>
    <row r="558" spans="1:5">
      <c r="A558">
        <f t="shared" si="155"/>
        <v>2016</v>
      </c>
      <c r="B558">
        <f t="shared" ref="B558" si="212">B546</f>
        <v>5</v>
      </c>
      <c r="C558">
        <f t="shared" si="189"/>
        <v>2016</v>
      </c>
      <c r="D558">
        <f>INDEX('raw -- CPI'!$B$13:$M$123,MATCH('Historical price detail'!$A558,'raw -- CPI'!$A$13:$A$123,0),MATCH('Historical price detail'!$B558,'raw -- CPI'!$B$11:$M$11,0))</f>
        <v>240.22900000000001</v>
      </c>
      <c r="E558">
        <f>INDEX('raw -- chained CPI'!$B$14:$M$37,MATCH('Historical price detail'!$A558,'raw -- chained CPI'!$A$14:$A$37,0),MATCH('Historical price detail'!$B558,'raw -- chained CPI'!$B$11:$M$11,0))</f>
        <v>136.89500000000001</v>
      </c>
    </row>
    <row r="559" spans="1:5">
      <c r="A559">
        <f t="shared" si="155"/>
        <v>2016</v>
      </c>
      <c r="B559">
        <f t="shared" ref="B559" si="213">B547</f>
        <v>6</v>
      </c>
      <c r="C559">
        <f t="shared" si="189"/>
        <v>2016</v>
      </c>
      <c r="D559">
        <f>INDEX('raw -- CPI'!$B$13:$M$123,MATCH('Historical price detail'!$A559,'raw -- CPI'!$A$13:$A$123,0),MATCH('Historical price detail'!$B559,'raw -- CPI'!$B$11:$M$11,0))</f>
        <v>241.018</v>
      </c>
      <c r="E559">
        <f>INDEX('raw -- chained CPI'!$B$14:$M$37,MATCH('Historical price detail'!$A559,'raw -- chained CPI'!$A$14:$A$37,0),MATCH('Historical price detail'!$B559,'raw -- chained CPI'!$B$11:$M$11,0))</f>
        <v>137.32900000000001</v>
      </c>
    </row>
    <row r="560" spans="1:5">
      <c r="A560">
        <f t="shared" si="155"/>
        <v>2016</v>
      </c>
      <c r="B560">
        <f t="shared" ref="B560" si="214">B548</f>
        <v>7</v>
      </c>
      <c r="C560">
        <f t="shared" si="189"/>
        <v>2016</v>
      </c>
      <c r="D560">
        <f>INDEX('raw -- CPI'!$B$13:$M$123,MATCH('Historical price detail'!$A560,'raw -- CPI'!$A$13:$A$123,0),MATCH('Historical price detail'!$B560,'raw -- CPI'!$B$11:$M$11,0))</f>
        <v>240.62799999999999</v>
      </c>
      <c r="E560">
        <f>INDEX('raw -- chained CPI'!$B$14:$M$37,MATCH('Historical price detail'!$A560,'raw -- chained CPI'!$A$14:$A$37,0),MATCH('Historical price detail'!$B560,'raw -- chained CPI'!$B$11:$M$11,0))</f>
        <v>137.00700000000001</v>
      </c>
    </row>
    <row r="561" spans="1:5">
      <c r="A561">
        <f t="shared" si="155"/>
        <v>2016</v>
      </c>
      <c r="B561">
        <f t="shared" ref="B561" si="215">B549</f>
        <v>8</v>
      </c>
      <c r="C561">
        <f t="shared" si="189"/>
        <v>2016</v>
      </c>
      <c r="D561">
        <f>INDEX('raw -- CPI'!$B$13:$M$123,MATCH('Historical price detail'!$A561,'raw -- CPI'!$A$13:$A$123,0),MATCH('Historical price detail'!$B561,'raw -- CPI'!$B$11:$M$11,0))</f>
        <v>240.84899999999999</v>
      </c>
      <c r="E561">
        <f>INDEX('raw -- chained CPI'!$B$14:$M$37,MATCH('Historical price detail'!$A561,'raw -- chained CPI'!$A$14:$A$37,0),MATCH('Historical price detail'!$B561,'raw -- chained CPI'!$B$11:$M$11,0))</f>
        <v>137.02600000000001</v>
      </c>
    </row>
    <row r="562" spans="1:5">
      <c r="A562">
        <f t="shared" si="155"/>
        <v>2016</v>
      </c>
      <c r="B562">
        <f t="shared" ref="B562" si="216">B550</f>
        <v>9</v>
      </c>
      <c r="C562">
        <f t="shared" si="189"/>
        <v>2017</v>
      </c>
      <c r="D562">
        <f>INDEX('raw -- CPI'!$B$13:$M$123,MATCH('Historical price detail'!$A562,'raw -- CPI'!$A$13:$A$123,0),MATCH('Historical price detail'!$B562,'raw -- CPI'!$B$11:$M$11,0))</f>
        <v>241.428</v>
      </c>
      <c r="E562">
        <f>INDEX('raw -- chained CPI'!$B$14:$M$37,MATCH('Historical price detail'!$A562,'raw -- chained CPI'!$A$14:$A$37,0),MATCH('Historical price detail'!$B562,'raw -- chained CPI'!$B$11:$M$11,0))</f>
        <v>137.328</v>
      </c>
    </row>
    <row r="563" spans="1:5">
      <c r="A563">
        <f t="shared" si="155"/>
        <v>2016</v>
      </c>
      <c r="B563">
        <f t="shared" ref="B563" si="217">B551</f>
        <v>10</v>
      </c>
      <c r="C563">
        <f t="shared" si="189"/>
        <v>2017</v>
      </c>
      <c r="D563">
        <f>INDEX('raw -- CPI'!$B$13:$M$123,MATCH('Historical price detail'!$A563,'raw -- CPI'!$A$13:$A$123,0),MATCH('Historical price detail'!$B563,'raw -- CPI'!$B$11:$M$11,0))</f>
        <v>241.72900000000001</v>
      </c>
      <c r="E563">
        <f>INDEX('raw -- chained CPI'!$B$14:$M$37,MATCH('Historical price detail'!$A563,'raw -- chained CPI'!$A$14:$A$37,0),MATCH('Historical price detail'!$B563,'raw -- chained CPI'!$B$11:$M$11,0))</f>
        <v>137.536</v>
      </c>
    </row>
    <row r="564" spans="1:5">
      <c r="A564">
        <f t="shared" si="155"/>
        <v>2016</v>
      </c>
      <c r="B564">
        <f t="shared" ref="B564" si="218">B552</f>
        <v>11</v>
      </c>
      <c r="C564">
        <f t="shared" si="189"/>
        <v>2017</v>
      </c>
      <c r="D564">
        <f>INDEX('raw -- CPI'!$B$13:$M$123,MATCH('Historical price detail'!$A564,'raw -- CPI'!$A$13:$A$123,0),MATCH('Historical price detail'!$B564,'raw -- CPI'!$B$11:$M$11,0))</f>
        <v>241.35300000000001</v>
      </c>
      <c r="E564">
        <f>INDEX('raw -- chained CPI'!$B$14:$M$37,MATCH('Historical price detail'!$A564,'raw -- chained CPI'!$A$14:$A$37,0),MATCH('Historical price detail'!$B564,'raw -- chained CPI'!$B$11:$M$11,0))</f>
        <v>137.25299999999999</v>
      </c>
    </row>
    <row r="565" spans="1:5">
      <c r="A565">
        <f t="shared" si="155"/>
        <v>2016</v>
      </c>
      <c r="B565">
        <f t="shared" ref="B565" si="219">B553</f>
        <v>12</v>
      </c>
      <c r="C565">
        <f t="shared" si="189"/>
        <v>2017</v>
      </c>
      <c r="D565">
        <f>INDEX('raw -- CPI'!$B$13:$M$123,MATCH('Historical price detail'!$A565,'raw -- CPI'!$A$13:$A$123,0),MATCH('Historical price detail'!$B565,'raw -- CPI'!$B$11:$M$11,0))</f>
        <v>241.43199999999999</v>
      </c>
      <c r="E565">
        <f>INDEX('raw -- chained CPI'!$B$14:$M$37,MATCH('Historical price detail'!$A565,'raw -- chained CPI'!$A$14:$A$37,0),MATCH('Historical price detail'!$B565,'raw -- chained CPI'!$B$11:$M$11,0))</f>
        <v>137.221</v>
      </c>
    </row>
    <row r="566" spans="1:5">
      <c r="A566">
        <f t="shared" si="155"/>
        <v>2017</v>
      </c>
      <c r="B566">
        <f t="shared" ref="B566" si="220">B554</f>
        <v>1</v>
      </c>
      <c r="C566">
        <f t="shared" si="189"/>
        <v>2017</v>
      </c>
      <c r="D566">
        <f>INDEX('raw -- CPI'!$B$13:$M$123,MATCH('Historical price detail'!$A566,'raw -- CPI'!$A$13:$A$123,0),MATCH('Historical price detail'!$B566,'raw -- CPI'!$B$11:$M$11,0))</f>
        <v>242.839</v>
      </c>
      <c r="E566">
        <f>INDEX('raw -- chained CPI'!$B$14:$M$37,MATCH('Historical price detail'!$A566,'raw -- chained CPI'!$A$14:$A$37,0),MATCH('Historical price detail'!$B566,'raw -- chained CPI'!$B$11:$M$11,0))</f>
        <v>138.035</v>
      </c>
    </row>
    <row r="567" spans="1:5">
      <c r="A567">
        <f t="shared" ref="A567:A630" si="221">A555+1</f>
        <v>2017</v>
      </c>
      <c r="B567">
        <f t="shared" ref="B567" si="222">B555</f>
        <v>2</v>
      </c>
      <c r="C567">
        <f t="shared" si="189"/>
        <v>2017</v>
      </c>
      <c r="D567">
        <f>INDEX('raw -- CPI'!$B$13:$M$123,MATCH('Historical price detail'!$A567,'raw -- CPI'!$A$13:$A$123,0),MATCH('Historical price detail'!$B567,'raw -- CPI'!$B$11:$M$11,0))</f>
        <v>243.60300000000001</v>
      </c>
      <c r="E567">
        <f>INDEX('raw -- chained CPI'!$B$14:$M$37,MATCH('Historical price detail'!$A567,'raw -- chained CPI'!$A$14:$A$37,0),MATCH('Historical price detail'!$B567,'raw -- chained CPI'!$B$11:$M$11,0))</f>
        <v>138.40299999999999</v>
      </c>
    </row>
    <row r="568" spans="1:5">
      <c r="A568">
        <f t="shared" si="221"/>
        <v>2017</v>
      </c>
      <c r="B568">
        <f t="shared" ref="B568" si="223">B556</f>
        <v>3</v>
      </c>
      <c r="C568">
        <f t="shared" si="189"/>
        <v>2017</v>
      </c>
      <c r="D568">
        <f>INDEX('raw -- CPI'!$B$13:$M$123,MATCH('Historical price detail'!$A568,'raw -- CPI'!$A$13:$A$123,0),MATCH('Historical price detail'!$B568,'raw -- CPI'!$B$11:$M$11,0))</f>
        <v>243.80099999999999</v>
      </c>
      <c r="E568">
        <f>INDEX('raw -- chained CPI'!$B$14:$M$37,MATCH('Historical price detail'!$A568,'raw -- chained CPI'!$A$14:$A$37,0),MATCH('Historical price detail'!$B568,'raw -- chained CPI'!$B$11:$M$11,0))</f>
        <v>138.46100000000001</v>
      </c>
    </row>
    <row r="569" spans="1:5">
      <c r="A569">
        <f t="shared" si="221"/>
        <v>2017</v>
      </c>
      <c r="B569">
        <f t="shared" ref="B569" si="224">B557</f>
        <v>4</v>
      </c>
      <c r="C569">
        <f t="shared" si="189"/>
        <v>2017</v>
      </c>
      <c r="D569">
        <f>INDEX('raw -- CPI'!$B$13:$M$123,MATCH('Historical price detail'!$A569,'raw -- CPI'!$A$13:$A$123,0),MATCH('Historical price detail'!$B569,'raw -- CPI'!$B$11:$M$11,0))</f>
        <v>244.524</v>
      </c>
      <c r="E569">
        <f>INDEX('raw -- chained CPI'!$B$14:$M$37,MATCH('Historical price detail'!$A569,'raw -- chained CPI'!$A$14:$A$37,0),MATCH('Historical price detail'!$B569,'raw -- chained CPI'!$B$11:$M$11,0))</f>
        <v>138.81</v>
      </c>
    </row>
    <row r="570" spans="1:5">
      <c r="A570">
        <f t="shared" si="221"/>
        <v>2017</v>
      </c>
      <c r="B570">
        <f t="shared" ref="B570" si="225">B558</f>
        <v>5</v>
      </c>
      <c r="C570">
        <f t="shared" si="189"/>
        <v>2017</v>
      </c>
      <c r="D570">
        <f>INDEX('raw -- CPI'!$B$13:$M$123,MATCH('Historical price detail'!$A570,'raw -- CPI'!$A$13:$A$123,0),MATCH('Historical price detail'!$B570,'raw -- CPI'!$B$11:$M$11,0))</f>
        <v>244.733</v>
      </c>
      <c r="E570">
        <f>INDEX('raw -- chained CPI'!$B$14:$M$37,MATCH('Historical price detail'!$A570,'raw -- chained CPI'!$A$14:$A$37,0),MATCH('Historical price detail'!$B570,'raw -- chained CPI'!$B$11:$M$11,0))</f>
        <v>138.922</v>
      </c>
    </row>
    <row r="571" spans="1:5">
      <c r="A571">
        <f t="shared" si="221"/>
        <v>2017</v>
      </c>
      <c r="B571">
        <f t="shared" ref="B571" si="226">B559</f>
        <v>6</v>
      </c>
      <c r="C571">
        <f t="shared" si="189"/>
        <v>2017</v>
      </c>
      <c r="D571">
        <f>INDEX('raw -- CPI'!$B$13:$M$123,MATCH('Historical price detail'!$A571,'raw -- CPI'!$A$13:$A$123,0),MATCH('Historical price detail'!$B571,'raw -- CPI'!$B$11:$M$11,0))</f>
        <v>244.95500000000001</v>
      </c>
      <c r="E571">
        <f>INDEX('raw -- chained CPI'!$B$14:$M$37,MATCH('Historical price detail'!$A571,'raw -- chained CPI'!$A$14:$A$37,0),MATCH('Historical price detail'!$B571,'raw -- chained CPI'!$B$11:$M$11,0))</f>
        <v>138.989</v>
      </c>
    </row>
    <row r="572" spans="1:5">
      <c r="A572">
        <f t="shared" si="221"/>
        <v>2017</v>
      </c>
      <c r="B572">
        <f t="shared" ref="B572" si="227">B560</f>
        <v>7</v>
      </c>
      <c r="C572">
        <f t="shared" si="189"/>
        <v>2017</v>
      </c>
      <c r="D572">
        <f>INDEX('raw -- CPI'!$B$13:$M$123,MATCH('Historical price detail'!$A572,'raw -- CPI'!$A$13:$A$123,0),MATCH('Historical price detail'!$B572,'raw -- CPI'!$B$11:$M$11,0))</f>
        <v>244.786</v>
      </c>
      <c r="E572">
        <f>INDEX('raw -- chained CPI'!$B$14:$M$37,MATCH('Historical price detail'!$A572,'raw -- chained CPI'!$A$14:$A$37,0),MATCH('Historical price detail'!$B572,'raw -- chained CPI'!$B$11:$M$11,0))</f>
        <v>138.755</v>
      </c>
    </row>
    <row r="573" spans="1:5">
      <c r="A573">
        <f t="shared" si="221"/>
        <v>2017</v>
      </c>
      <c r="B573">
        <f t="shared" ref="B573" si="228">B561</f>
        <v>8</v>
      </c>
      <c r="C573">
        <f t="shared" si="189"/>
        <v>2017</v>
      </c>
      <c r="D573">
        <f>INDEX('raw -- CPI'!$B$13:$M$123,MATCH('Historical price detail'!$A573,'raw -- CPI'!$A$13:$A$123,0),MATCH('Historical price detail'!$B573,'raw -- CPI'!$B$11:$M$11,0))</f>
        <v>245.51900000000001</v>
      </c>
      <c r="E573">
        <f>INDEX('raw -- chained CPI'!$B$14:$M$37,MATCH('Historical price detail'!$A573,'raw -- chained CPI'!$A$14:$A$37,0),MATCH('Historical price detail'!$B573,'raw -- chained CPI'!$B$11:$M$11,0))</f>
        <v>139.12799999999999</v>
      </c>
    </row>
    <row r="574" spans="1:5">
      <c r="A574">
        <f t="shared" si="221"/>
        <v>2017</v>
      </c>
      <c r="B574">
        <f t="shared" ref="B574" si="229">B562</f>
        <v>9</v>
      </c>
      <c r="C574">
        <f t="shared" si="189"/>
        <v>2018</v>
      </c>
      <c r="D574">
        <f>INDEX('raw -- CPI'!$B$13:$M$123,MATCH('Historical price detail'!$A574,'raw -- CPI'!$A$13:$A$123,0),MATCH('Historical price detail'!$B574,'raw -- CPI'!$B$11:$M$11,0))</f>
        <v>246.81899999999999</v>
      </c>
      <c r="E574">
        <f>INDEX('raw -- chained CPI'!$B$14:$M$37,MATCH('Historical price detail'!$A574,'raw -- chained CPI'!$A$14:$A$37,0),MATCH('Historical price detail'!$B574,'raw -- chained CPI'!$B$11:$M$11,0))</f>
        <v>139.87799999999999</v>
      </c>
    </row>
    <row r="575" spans="1:5">
      <c r="A575">
        <f t="shared" si="221"/>
        <v>2017</v>
      </c>
      <c r="B575">
        <f t="shared" ref="B575" si="230">B563</f>
        <v>10</v>
      </c>
      <c r="C575">
        <f t="shared" si="189"/>
        <v>2018</v>
      </c>
      <c r="D575">
        <f>INDEX('raw -- CPI'!$B$13:$M$123,MATCH('Historical price detail'!$A575,'raw -- CPI'!$A$13:$A$123,0),MATCH('Historical price detail'!$B575,'raw -- CPI'!$B$11:$M$11,0))</f>
        <v>246.66300000000001</v>
      </c>
      <c r="E575">
        <f>INDEX('raw -- chained CPI'!$B$14:$M$37,MATCH('Historical price detail'!$A575,'raw -- chained CPI'!$A$14:$A$37,0),MATCH('Historical price detail'!$B575,'raw -- chained CPI'!$B$11:$M$11,0))</f>
        <v>139.78200000000001</v>
      </c>
    </row>
    <row r="576" spans="1:5">
      <c r="A576">
        <f t="shared" si="221"/>
        <v>2017</v>
      </c>
      <c r="B576">
        <f t="shared" ref="B576" si="231">B564</f>
        <v>11</v>
      </c>
      <c r="C576">
        <f t="shared" si="189"/>
        <v>2018</v>
      </c>
      <c r="D576">
        <f>INDEX('raw -- CPI'!$B$13:$M$123,MATCH('Historical price detail'!$A576,'raw -- CPI'!$A$13:$A$123,0),MATCH('Historical price detail'!$B576,'raw -- CPI'!$B$11:$M$11,0))</f>
        <v>246.66900000000001</v>
      </c>
      <c r="E576">
        <f>INDEX('raw -- chained CPI'!$B$14:$M$37,MATCH('Historical price detail'!$A576,'raw -- chained CPI'!$A$14:$A$37,0),MATCH('Historical price detail'!$B576,'raw -- chained CPI'!$B$11:$M$11,0))</f>
        <v>139.72</v>
      </c>
    </row>
    <row r="577" spans="1:5">
      <c r="A577">
        <f t="shared" si="221"/>
        <v>2017</v>
      </c>
      <c r="B577">
        <f t="shared" ref="B577" si="232">B565</f>
        <v>12</v>
      </c>
      <c r="C577">
        <f t="shared" si="189"/>
        <v>2018</v>
      </c>
      <c r="D577">
        <f>INDEX('raw -- CPI'!$B$13:$M$123,MATCH('Historical price detail'!$A577,'raw -- CPI'!$A$13:$A$123,0),MATCH('Historical price detail'!$B577,'raw -- CPI'!$B$11:$M$11,0))</f>
        <v>246.524</v>
      </c>
      <c r="E577">
        <f>INDEX('raw -- chained CPI'!$B$14:$M$37,MATCH('Historical price detail'!$A577,'raw -- chained CPI'!$A$14:$A$37,0),MATCH('Historical price detail'!$B577,'raw -- chained CPI'!$B$11:$M$11,0))</f>
        <v>139.54599999999999</v>
      </c>
    </row>
    <row r="578" spans="1:5">
      <c r="A578">
        <f t="shared" si="221"/>
        <v>2018</v>
      </c>
      <c r="B578">
        <f t="shared" ref="B578" si="233">B566</f>
        <v>1</v>
      </c>
      <c r="C578">
        <f t="shared" si="189"/>
        <v>2018</v>
      </c>
      <c r="D578">
        <f>INDEX('raw -- CPI'!$B$13:$M$123,MATCH('Historical price detail'!$A578,'raw -- CPI'!$A$13:$A$123,0),MATCH('Historical price detail'!$B578,'raw -- CPI'!$B$11:$M$11,0))</f>
        <v>247.86699999999999</v>
      </c>
      <c r="E578">
        <f>INDEX('raw -- chained CPI'!$B$14:$M$37,MATCH('Historical price detail'!$A578,'raw -- chained CPI'!$A$14:$A$37,0),MATCH('Historical price detail'!$B578,'raw -- chained CPI'!$B$11:$M$11,0))</f>
        <v>140.239</v>
      </c>
    </row>
    <row r="579" spans="1:5">
      <c r="A579">
        <f t="shared" si="221"/>
        <v>2018</v>
      </c>
      <c r="B579">
        <f t="shared" ref="B579" si="234">B567</f>
        <v>2</v>
      </c>
      <c r="C579">
        <f t="shared" si="189"/>
        <v>2018</v>
      </c>
      <c r="D579">
        <f>INDEX('raw -- CPI'!$B$13:$M$123,MATCH('Historical price detail'!$A579,'raw -- CPI'!$A$13:$A$123,0),MATCH('Historical price detail'!$B579,'raw -- CPI'!$B$11:$M$11,0))</f>
        <v>248.99100000000001</v>
      </c>
      <c r="E579">
        <f>INDEX('raw -- chained CPI'!$B$14:$M$37,MATCH('Historical price detail'!$A579,'raw -- chained CPI'!$A$14:$A$37,0),MATCH('Historical price detail'!$B579,'raw -- chained CPI'!$B$11:$M$11,0))</f>
        <v>140.80500000000001</v>
      </c>
    </row>
    <row r="580" spans="1:5">
      <c r="A580">
        <f t="shared" si="221"/>
        <v>2018</v>
      </c>
      <c r="B580">
        <f t="shared" ref="B580" si="235">B568</f>
        <v>3</v>
      </c>
      <c r="C580">
        <f t="shared" si="189"/>
        <v>2018</v>
      </c>
      <c r="D580">
        <f>INDEX('raw -- CPI'!$B$13:$M$123,MATCH('Historical price detail'!$A580,'raw -- CPI'!$A$13:$A$123,0),MATCH('Historical price detail'!$B580,'raw -- CPI'!$B$11:$M$11,0))</f>
        <v>249.554</v>
      </c>
      <c r="E580">
        <f>INDEX('raw -- chained CPI'!$B$14:$M$37,MATCH('Historical price detail'!$A580,'raw -- chained CPI'!$A$14:$A$37,0),MATCH('Historical price detail'!$B580,'raw -- chained CPI'!$B$11:$M$11,0))</f>
        <v>141.142</v>
      </c>
    </row>
    <row r="581" spans="1:5">
      <c r="A581">
        <f t="shared" si="221"/>
        <v>2018</v>
      </c>
      <c r="B581">
        <f t="shared" ref="B581" si="236">B569</f>
        <v>4</v>
      </c>
      <c r="C581">
        <f t="shared" si="189"/>
        <v>2018</v>
      </c>
      <c r="D581">
        <f>INDEX('raw -- CPI'!$B$13:$M$123,MATCH('Historical price detail'!$A581,'raw -- CPI'!$A$13:$A$123,0),MATCH('Historical price detail'!$B581,'raw -- CPI'!$B$11:$M$11,0))</f>
        <v>250.54599999999999</v>
      </c>
      <c r="E581">
        <f>INDEX('raw -- chained CPI'!$B$14:$M$37,MATCH('Historical price detail'!$A581,'raw -- chained CPI'!$A$14:$A$37,0),MATCH('Historical price detail'!$B581,'raw -- chained CPI'!$B$11:$M$11,0))</f>
        <v>141.66200000000001</v>
      </c>
    </row>
    <row r="582" spans="1:5">
      <c r="A582">
        <f t="shared" si="221"/>
        <v>2018</v>
      </c>
      <c r="B582">
        <f t="shared" ref="B582" si="237">B570</f>
        <v>5</v>
      </c>
      <c r="C582">
        <f t="shared" si="189"/>
        <v>2018</v>
      </c>
      <c r="D582">
        <f>INDEX('raw -- CPI'!$B$13:$M$123,MATCH('Historical price detail'!$A582,'raw -- CPI'!$A$13:$A$123,0),MATCH('Historical price detail'!$B582,'raw -- CPI'!$B$11:$M$11,0))</f>
        <v>251.58799999999999</v>
      </c>
      <c r="E582">
        <f>INDEX('raw -- chained CPI'!$B$14:$M$37,MATCH('Historical price detail'!$A582,'raw -- chained CPI'!$A$14:$A$37,0),MATCH('Historical price detail'!$B582,'raw -- chained CPI'!$B$11:$M$11,0))</f>
        <v>142.14599999999999</v>
      </c>
    </row>
    <row r="583" spans="1:5">
      <c r="A583">
        <f t="shared" si="221"/>
        <v>2018</v>
      </c>
      <c r="B583">
        <f t="shared" ref="B583" si="238">B571</f>
        <v>6</v>
      </c>
      <c r="C583">
        <f t="shared" si="189"/>
        <v>2018</v>
      </c>
      <c r="D583">
        <f>INDEX('raw -- CPI'!$B$13:$M$123,MATCH('Historical price detail'!$A583,'raw -- CPI'!$A$13:$A$123,0),MATCH('Historical price detail'!$B583,'raw -- CPI'!$B$11:$M$11,0))</f>
        <v>251.989</v>
      </c>
      <c r="E583">
        <f>INDEX('raw -- chained CPI'!$B$14:$M$37,MATCH('Historical price detail'!$A583,'raw -- chained CPI'!$A$14:$A$37,0),MATCH('Historical price detail'!$B583,'raw -- chained CPI'!$B$11:$M$11,0))</f>
        <v>142.34899999999999</v>
      </c>
    </row>
    <row r="584" spans="1:5">
      <c r="A584">
        <f t="shared" si="221"/>
        <v>2018</v>
      </c>
      <c r="B584">
        <f t="shared" ref="B584" si="239">B572</f>
        <v>7</v>
      </c>
      <c r="C584">
        <f t="shared" si="189"/>
        <v>2018</v>
      </c>
      <c r="D584">
        <f>INDEX('raw -- CPI'!$B$13:$M$123,MATCH('Historical price detail'!$A584,'raw -- CPI'!$A$13:$A$123,0),MATCH('Historical price detail'!$B584,'raw -- CPI'!$B$11:$M$11,0))</f>
        <v>252.006</v>
      </c>
      <c r="E584">
        <f>INDEX('raw -- chained CPI'!$B$14:$M$37,MATCH('Historical price detail'!$A584,'raw -- chained CPI'!$A$14:$A$37,0),MATCH('Historical price detail'!$B584,'raw -- chained CPI'!$B$11:$M$11,0))</f>
        <v>142.31700000000001</v>
      </c>
    </row>
    <row r="585" spans="1:5">
      <c r="A585">
        <f t="shared" si="221"/>
        <v>2018</v>
      </c>
      <c r="B585">
        <f t="shared" ref="B585" si="240">B573</f>
        <v>8</v>
      </c>
      <c r="C585">
        <f t="shared" si="189"/>
        <v>2018</v>
      </c>
      <c r="D585">
        <f>INDEX('raw -- CPI'!$B$13:$M$123,MATCH('Historical price detail'!$A585,'raw -- CPI'!$A$13:$A$123,0),MATCH('Historical price detail'!$B585,'raw -- CPI'!$B$11:$M$11,0))</f>
        <v>252.14599999999999</v>
      </c>
      <c r="E585">
        <f>INDEX('raw -- chained CPI'!$B$14:$M$37,MATCH('Historical price detail'!$A585,'raw -- chained CPI'!$A$14:$A$37,0),MATCH('Historical price detail'!$B585,'raw -- chained CPI'!$B$11:$M$11,0))</f>
        <v>142.31700000000001</v>
      </c>
    </row>
    <row r="586" spans="1:5">
      <c r="A586">
        <f t="shared" si="221"/>
        <v>2018</v>
      </c>
      <c r="B586">
        <f t="shared" ref="B586" si="241">B574</f>
        <v>9</v>
      </c>
      <c r="C586">
        <f t="shared" si="189"/>
        <v>2019</v>
      </c>
      <c r="D586">
        <f>INDEX('raw -- CPI'!$B$13:$M$123,MATCH('Historical price detail'!$A586,'raw -- CPI'!$A$13:$A$123,0),MATCH('Historical price detail'!$B586,'raw -- CPI'!$B$11:$M$11,0))</f>
        <v>252.43899999999999</v>
      </c>
      <c r="E586">
        <f>INDEX('raw -- chained CPI'!$B$14:$M$37,MATCH('Historical price detail'!$A586,'raw -- chained CPI'!$A$14:$A$37,0),MATCH('Historical price detail'!$B586,'raw -- chained CPI'!$B$11:$M$11,0))</f>
        <v>142.489</v>
      </c>
    </row>
    <row r="587" spans="1:5">
      <c r="A587">
        <f t="shared" si="221"/>
        <v>2018</v>
      </c>
      <c r="B587">
        <f t="shared" ref="B587" si="242">B575</f>
        <v>10</v>
      </c>
      <c r="C587">
        <f t="shared" si="189"/>
        <v>2019</v>
      </c>
      <c r="D587">
        <f>INDEX('raw -- CPI'!$B$13:$M$123,MATCH('Historical price detail'!$A587,'raw -- CPI'!$A$13:$A$123,0),MATCH('Historical price detail'!$B587,'raw -- CPI'!$B$11:$M$11,0))</f>
        <v>252.88499999999999</v>
      </c>
      <c r="E587">
        <f>INDEX('raw -- chained CPI'!$B$14:$M$37,MATCH('Historical price detail'!$A587,'raw -- chained CPI'!$A$14:$A$37,0),MATCH('Historical price detail'!$B587,'raw -- chained CPI'!$B$11:$M$11,0))</f>
        <v>142.69999999999999</v>
      </c>
    </row>
    <row r="588" spans="1:5">
      <c r="A588">
        <f t="shared" si="221"/>
        <v>2018</v>
      </c>
      <c r="B588">
        <f t="shared" ref="B588" si="243">B576</f>
        <v>11</v>
      </c>
      <c r="C588">
        <f t="shared" si="189"/>
        <v>2019</v>
      </c>
      <c r="D588">
        <f>INDEX('raw -- CPI'!$B$13:$M$123,MATCH('Historical price detail'!$A588,'raw -- CPI'!$A$13:$A$123,0),MATCH('Historical price detail'!$B588,'raw -- CPI'!$B$11:$M$11,0))</f>
        <v>252.03800000000001</v>
      </c>
      <c r="E588">
        <f>INDEX('raw -- chained CPI'!$B$14:$M$37,MATCH('Historical price detail'!$A588,'raw -- chained CPI'!$A$14:$A$37,0),MATCH('Historical price detail'!$B588,'raw -- chained CPI'!$B$11:$M$11,0))</f>
        <v>142.238</v>
      </c>
    </row>
    <row r="589" spans="1:5">
      <c r="A589">
        <f t="shared" si="221"/>
        <v>2018</v>
      </c>
      <c r="B589">
        <f t="shared" ref="B589" si="244">B577</f>
        <v>12</v>
      </c>
      <c r="C589">
        <f t="shared" si="189"/>
        <v>2019</v>
      </c>
      <c r="D589">
        <f>INDEX('raw -- CPI'!$B$13:$M$123,MATCH('Historical price detail'!$A589,'raw -- CPI'!$A$13:$A$123,0),MATCH('Historical price detail'!$B589,'raw -- CPI'!$B$11:$M$11,0))</f>
        <v>251.233</v>
      </c>
      <c r="E589">
        <f>INDEX('raw -- chained CPI'!$B$14:$M$37,MATCH('Historical price detail'!$A589,'raw -- chained CPI'!$A$14:$A$37,0),MATCH('Historical price detail'!$B589,'raw -- chained CPI'!$B$11:$M$11,0))</f>
        <v>141.69900000000001</v>
      </c>
    </row>
    <row r="590" spans="1:5">
      <c r="A590">
        <f t="shared" si="221"/>
        <v>2019</v>
      </c>
      <c r="B590">
        <f t="shared" ref="B590" si="245">B578</f>
        <v>1</v>
      </c>
      <c r="C590">
        <f t="shared" si="189"/>
        <v>2019</v>
      </c>
      <c r="D590">
        <f>INDEX('raw -- CPI'!$B$13:$M$123,MATCH('Historical price detail'!$A590,'raw -- CPI'!$A$13:$A$123,0),MATCH('Historical price detail'!$B590,'raw -- CPI'!$B$11:$M$11,0))</f>
        <v>251.71199999999999</v>
      </c>
      <c r="E590">
        <f>INDEX('raw -- chained CPI'!$B$14:$M$37,MATCH('Historical price detail'!$A590,'raw -- chained CPI'!$A$14:$A$37,0),MATCH('Historical price detail'!$B590,'raw -- chained CPI'!$B$11:$M$11,0))</f>
        <v>142.001</v>
      </c>
    </row>
    <row r="591" spans="1:5">
      <c r="A591">
        <f t="shared" si="221"/>
        <v>2019</v>
      </c>
      <c r="B591">
        <f t="shared" ref="B591" si="246">B579</f>
        <v>2</v>
      </c>
      <c r="C591">
        <f t="shared" si="189"/>
        <v>2019</v>
      </c>
      <c r="D591">
        <f>INDEX('raw -- CPI'!$B$13:$M$123,MATCH('Historical price detail'!$A591,'raw -- CPI'!$A$13:$A$123,0),MATCH('Historical price detail'!$B591,'raw -- CPI'!$B$11:$M$11,0))</f>
        <v>252.77600000000001</v>
      </c>
      <c r="E591">
        <f>INDEX('raw -- chained CPI'!$B$14:$M$37,MATCH('Historical price detail'!$A591,'raw -- chained CPI'!$A$14:$A$37,0),MATCH('Historical price detail'!$B591,'raw -- chained CPI'!$B$11:$M$11,0))</f>
        <v>142.571</v>
      </c>
    </row>
    <row r="592" spans="1:5">
      <c r="A592">
        <f t="shared" si="221"/>
        <v>2019</v>
      </c>
      <c r="B592">
        <f t="shared" ref="B592" si="247">B580</f>
        <v>3</v>
      </c>
      <c r="C592">
        <f t="shared" si="189"/>
        <v>2019</v>
      </c>
      <c r="D592">
        <f>INDEX('raw -- CPI'!$B$13:$M$123,MATCH('Historical price detail'!$A592,'raw -- CPI'!$A$13:$A$123,0),MATCH('Historical price detail'!$B592,'raw -- CPI'!$B$11:$M$11,0))</f>
        <v>254.202</v>
      </c>
      <c r="E592">
        <f>INDEX('raw -- chained CPI'!$B$14:$M$37,MATCH('Historical price detail'!$A592,'raw -- chained CPI'!$A$14:$A$37,0),MATCH('Historical price detail'!$B592,'raw -- chained CPI'!$B$11:$M$11,0))</f>
        <v>143.297</v>
      </c>
    </row>
    <row r="593" spans="1:5">
      <c r="A593">
        <f t="shared" si="221"/>
        <v>2019</v>
      </c>
      <c r="B593">
        <f t="shared" ref="B593" si="248">B581</f>
        <v>4</v>
      </c>
      <c r="C593">
        <f t="shared" si="189"/>
        <v>2019</v>
      </c>
      <c r="D593">
        <f>INDEX('raw -- CPI'!$B$13:$M$123,MATCH('Historical price detail'!$A593,'raw -- CPI'!$A$13:$A$123,0),MATCH('Historical price detail'!$B593,'raw -- CPI'!$B$11:$M$11,0))</f>
        <v>255.548</v>
      </c>
      <c r="E593">
        <f>INDEX('raw -- chained CPI'!$B$14:$M$37,MATCH('Historical price detail'!$A593,'raw -- chained CPI'!$A$14:$A$37,0),MATCH('Historical price detail'!$B593,'raw -- chained CPI'!$B$11:$M$11,0))</f>
        <v>143.92599999999999</v>
      </c>
    </row>
    <row r="594" spans="1:5">
      <c r="A594">
        <f t="shared" si="221"/>
        <v>2019</v>
      </c>
      <c r="B594">
        <f t="shared" ref="B594" si="249">B582</f>
        <v>5</v>
      </c>
      <c r="C594">
        <f t="shared" si="189"/>
        <v>2019</v>
      </c>
      <c r="D594">
        <f>INDEX('raw -- CPI'!$B$13:$M$123,MATCH('Historical price detail'!$A594,'raw -- CPI'!$A$13:$A$123,0),MATCH('Historical price detail'!$B594,'raw -- CPI'!$B$11:$M$11,0))</f>
        <v>256.09199999999998</v>
      </c>
      <c r="E594">
        <f>INDEX('raw -- chained CPI'!$B$14:$M$37,MATCH('Historical price detail'!$A594,'raw -- chained CPI'!$A$14:$A$37,0),MATCH('Historical price detail'!$B594,'raw -- chained CPI'!$B$11:$M$11,0))</f>
        <v>144.18299999999999</v>
      </c>
    </row>
    <row r="595" spans="1:5">
      <c r="A595">
        <f t="shared" si="221"/>
        <v>2019</v>
      </c>
      <c r="B595">
        <f t="shared" ref="B595" si="250">B583</f>
        <v>6</v>
      </c>
      <c r="C595">
        <f t="shared" si="189"/>
        <v>2019</v>
      </c>
      <c r="D595">
        <f>INDEX('raw -- CPI'!$B$13:$M$123,MATCH('Historical price detail'!$A595,'raw -- CPI'!$A$13:$A$123,0),MATCH('Historical price detail'!$B595,'raw -- CPI'!$B$11:$M$11,0))</f>
        <v>256.14299999999997</v>
      </c>
      <c r="E595">
        <f>INDEX('raw -- chained CPI'!$B$14:$M$37,MATCH('Historical price detail'!$A595,'raw -- chained CPI'!$A$14:$A$37,0),MATCH('Historical price detail'!$B595,'raw -- chained CPI'!$B$11:$M$11,0))</f>
        <v>144.24299999999999</v>
      </c>
    </row>
    <row r="596" spans="1:5">
      <c r="A596">
        <f t="shared" si="221"/>
        <v>2019</v>
      </c>
      <c r="B596">
        <f t="shared" ref="B596" si="251">B584</f>
        <v>7</v>
      </c>
      <c r="C596">
        <f t="shared" si="189"/>
        <v>2019</v>
      </c>
      <c r="D596">
        <f>INDEX('raw -- CPI'!$B$13:$M$123,MATCH('Historical price detail'!$A596,'raw -- CPI'!$A$13:$A$123,0),MATCH('Historical price detail'!$B596,'raw -- CPI'!$B$11:$M$11,0))</f>
        <v>256.57100000000003</v>
      </c>
      <c r="E596">
        <f>INDEX('raw -- chained CPI'!$B$14:$M$37,MATCH('Historical price detail'!$A596,'raw -- chained CPI'!$A$14:$A$37,0),MATCH('Historical price detail'!$B596,'raw -- chained CPI'!$B$11:$M$11,0))</f>
        <v>144.40899999999999</v>
      </c>
    </row>
    <row r="597" spans="1:5">
      <c r="A597">
        <f t="shared" si="221"/>
        <v>2019</v>
      </c>
      <c r="B597">
        <f t="shared" ref="B597" si="252">B585</f>
        <v>8</v>
      </c>
      <c r="C597">
        <f t="shared" si="189"/>
        <v>2019</v>
      </c>
      <c r="D597">
        <f>INDEX('raw -- CPI'!$B$13:$M$123,MATCH('Historical price detail'!$A597,'raw -- CPI'!$A$13:$A$123,0),MATCH('Historical price detail'!$B597,'raw -- CPI'!$B$11:$M$11,0))</f>
        <v>256.55799999999999</v>
      </c>
      <c r="E597">
        <f>INDEX('raw -- chained CPI'!$B$14:$M$37,MATCH('Historical price detail'!$A597,'raw -- chained CPI'!$A$14:$A$37,0),MATCH('Historical price detail'!$B597,'raw -- chained CPI'!$B$11:$M$11,0))</f>
        <v>144.38800000000001</v>
      </c>
    </row>
    <row r="598" spans="1:5">
      <c r="A598">
        <f t="shared" si="221"/>
        <v>2019</v>
      </c>
      <c r="B598">
        <f t="shared" ref="B598" si="253">B586</f>
        <v>9</v>
      </c>
      <c r="C598">
        <f t="shared" si="189"/>
        <v>2020</v>
      </c>
      <c r="D598">
        <f>INDEX('raw -- CPI'!$B$13:$M$123,MATCH('Historical price detail'!$A598,'raw -- CPI'!$A$13:$A$123,0),MATCH('Historical price detail'!$B598,'raw -- CPI'!$B$11:$M$11,0))</f>
        <v>256.75900000000001</v>
      </c>
      <c r="E598">
        <f>INDEX('raw -- chained CPI'!$B$14:$M$37,MATCH('Historical price detail'!$A598,'raw -- chained CPI'!$A$14:$A$37,0),MATCH('Historical price detail'!$B598,'raw -- chained CPI'!$B$11:$M$11,0))</f>
        <v>144.428</v>
      </c>
    </row>
    <row r="599" spans="1:5">
      <c r="A599">
        <f t="shared" si="221"/>
        <v>2019</v>
      </c>
      <c r="B599">
        <f t="shared" ref="B599" si="254">B587</f>
        <v>10</v>
      </c>
      <c r="C599">
        <f t="shared" ref="C599:C645" si="255">C587+1</f>
        <v>2020</v>
      </c>
      <c r="D599">
        <f>INDEX('raw -- CPI'!$B$13:$M$123,MATCH('Historical price detail'!$A599,'raw -- CPI'!$A$13:$A$123,0),MATCH('Historical price detail'!$B599,'raw -- CPI'!$B$11:$M$11,0))</f>
        <v>257.346</v>
      </c>
      <c r="E599">
        <f>INDEX('raw -- chained CPI'!$B$14:$M$37,MATCH('Historical price detail'!$A599,'raw -- chained CPI'!$A$14:$A$37,0),MATCH('Historical price detail'!$B599,'raw -- chained CPI'!$B$11:$M$11,0))</f>
        <v>144.62899999999999</v>
      </c>
    </row>
    <row r="600" spans="1:5">
      <c r="A600">
        <f t="shared" si="221"/>
        <v>2019</v>
      </c>
      <c r="B600">
        <f t="shared" ref="B600" si="256">B588</f>
        <v>11</v>
      </c>
      <c r="C600">
        <f t="shared" si="255"/>
        <v>2020</v>
      </c>
      <c r="D600">
        <f>INDEX('raw -- CPI'!$B$13:$M$123,MATCH('Historical price detail'!$A600,'raw -- CPI'!$A$13:$A$123,0),MATCH('Historical price detail'!$B600,'raw -- CPI'!$B$11:$M$11,0))</f>
        <v>257.20800000000003</v>
      </c>
      <c r="E600">
        <f>INDEX('raw -- chained CPI'!$B$14:$M$37,MATCH('Historical price detail'!$A600,'raw -- chained CPI'!$A$14:$A$37,0),MATCH('Historical price detail'!$B600,'raw -- chained CPI'!$B$11:$M$11,0))</f>
        <v>144.518</v>
      </c>
    </row>
    <row r="601" spans="1:5">
      <c r="A601">
        <f t="shared" si="221"/>
        <v>2019</v>
      </c>
      <c r="B601">
        <f t="shared" ref="B601" si="257">B589</f>
        <v>12</v>
      </c>
      <c r="C601">
        <f t="shared" si="255"/>
        <v>2020</v>
      </c>
      <c r="D601">
        <f>INDEX('raw -- CPI'!$B$13:$M$123,MATCH('Historical price detail'!$A601,'raw -- CPI'!$A$13:$A$123,0),MATCH('Historical price detail'!$B601,'raw -- CPI'!$B$11:$M$11,0))</f>
        <v>256.97399999999999</v>
      </c>
      <c r="E601">
        <f>INDEX('raw -- chained CPI'!$B$14:$M$37,MATCH('Historical price detail'!$A601,'raw -- chained CPI'!$A$14:$A$37,0),MATCH('Historical price detail'!$B601,'raw -- chained CPI'!$B$11:$M$11,0))</f>
        <v>144.251</v>
      </c>
    </row>
    <row r="602" spans="1:5">
      <c r="A602">
        <f t="shared" si="221"/>
        <v>2020</v>
      </c>
      <c r="B602">
        <f t="shared" ref="B602" si="258">B590</f>
        <v>1</v>
      </c>
      <c r="C602">
        <f t="shared" si="255"/>
        <v>2020</v>
      </c>
      <c r="D602">
        <f>INDEX('raw -- CPI'!$B$13:$M$123,MATCH('Historical price detail'!$A602,'raw -- CPI'!$A$13:$A$123,0),MATCH('Historical price detail'!$B602,'raw -- CPI'!$B$11:$M$11,0))</f>
        <v>257.971</v>
      </c>
      <c r="E602">
        <f>INDEX('raw -- chained CPI'!$B$14:$M$37,MATCH('Historical price detail'!$A602,'raw -- chained CPI'!$A$14:$A$37,0),MATCH('Historical price detail'!$B602,'raw -- chained CPI'!$B$11:$M$11,0))</f>
        <v>144.81299999999999</v>
      </c>
    </row>
    <row r="603" spans="1:5">
      <c r="A603">
        <f t="shared" si="221"/>
        <v>2020</v>
      </c>
      <c r="B603">
        <f t="shared" ref="B603" si="259">B591</f>
        <v>2</v>
      </c>
      <c r="C603">
        <f t="shared" si="255"/>
        <v>2020</v>
      </c>
      <c r="D603">
        <f>INDEX('raw -- CPI'!$B$13:$M$123,MATCH('Historical price detail'!$A603,'raw -- CPI'!$A$13:$A$123,0),MATCH('Historical price detail'!$B603,'raw -- CPI'!$B$11:$M$11,0))</f>
        <v>258.678</v>
      </c>
      <c r="E603">
        <f>INDEX('raw -- chained CPI'!$B$14:$M$37,MATCH('Historical price detail'!$A603,'raw -- chained CPI'!$A$14:$A$37,0),MATCH('Historical price detail'!$B603,'raw -- chained CPI'!$B$11:$M$11,0))</f>
        <v>145.19300000000001</v>
      </c>
    </row>
    <row r="604" spans="1:5">
      <c r="A604">
        <f t="shared" si="221"/>
        <v>2020</v>
      </c>
      <c r="B604">
        <f t="shared" ref="B604" si="260">B592</f>
        <v>3</v>
      </c>
      <c r="C604">
        <f t="shared" si="255"/>
        <v>2020</v>
      </c>
      <c r="D604">
        <f>INDEX('raw -- CPI'!$B$13:$M$123,MATCH('Historical price detail'!$A604,'raw -- CPI'!$A$13:$A$123,0),MATCH('Historical price detail'!$B604,'raw -- CPI'!$B$11:$M$11,0))</f>
        <v>258.11500000000001</v>
      </c>
      <c r="E604">
        <f>INDEX('raw -- chained CPI'!$B$14:$M$37,MATCH('Historical price detail'!$A604,'raw -- chained CPI'!$A$14:$A$37,0),MATCH('Historical price detail'!$B604,'raw -- chained CPI'!$B$11:$M$11,0))</f>
        <v>144.91300000000001</v>
      </c>
    </row>
    <row r="605" spans="1:5">
      <c r="A605">
        <f t="shared" si="221"/>
        <v>2020</v>
      </c>
      <c r="B605">
        <f t="shared" ref="B605" si="261">B593</f>
        <v>4</v>
      </c>
      <c r="C605">
        <f t="shared" si="255"/>
        <v>2020</v>
      </c>
      <c r="D605">
        <f>INDEX('raw -- CPI'!$B$13:$M$123,MATCH('Historical price detail'!$A605,'raw -- CPI'!$A$13:$A$123,0),MATCH('Historical price detail'!$B605,'raw -- CPI'!$B$11:$M$11,0))</f>
        <v>256.38900000000001</v>
      </c>
      <c r="E605">
        <f>INDEX('raw -- chained CPI'!$B$14:$M$37,MATCH('Historical price detail'!$A605,'raw -- chained CPI'!$A$14:$A$37,0),MATCH('Historical price detail'!$B605,'raw -- chained CPI'!$B$11:$M$11,0))</f>
        <v>144.142</v>
      </c>
    </row>
    <row r="606" spans="1:5">
      <c r="A606">
        <f t="shared" si="221"/>
        <v>2020</v>
      </c>
      <c r="B606">
        <f t="shared" ref="B606" si="262">B594</f>
        <v>5</v>
      </c>
      <c r="C606">
        <f t="shared" si="255"/>
        <v>2020</v>
      </c>
      <c r="D606">
        <f>INDEX('raw -- CPI'!$B$13:$M$123,MATCH('Historical price detail'!$A606,'raw -- CPI'!$A$13:$A$123,0),MATCH('Historical price detail'!$B606,'raw -- CPI'!$B$11:$M$11,0))</f>
        <v>256.39400000000001</v>
      </c>
      <c r="E606">
        <f>INDEX('raw -- chained CPI'!$B$14:$M$37,MATCH('Historical price detail'!$A606,'raw -- chained CPI'!$A$14:$A$37,0),MATCH('Historical price detail'!$B606,'raw -- chained CPI'!$B$11:$M$11,0))</f>
        <v>144.018</v>
      </c>
    </row>
    <row r="607" spans="1:5">
      <c r="A607">
        <f t="shared" si="221"/>
        <v>2020</v>
      </c>
      <c r="B607">
        <f t="shared" ref="B607" si="263">B595</f>
        <v>6</v>
      </c>
      <c r="C607">
        <f t="shared" si="255"/>
        <v>2020</v>
      </c>
      <c r="D607">
        <f>INDEX('raw -- CPI'!$B$13:$M$123,MATCH('Historical price detail'!$A607,'raw -- CPI'!$A$13:$A$123,0),MATCH('Historical price detail'!$B607,'raw -- CPI'!$B$11:$M$11,0))</f>
        <v>257.79700000000003</v>
      </c>
      <c r="E607">
        <f>INDEX('raw -- chained CPI'!$B$14:$M$37,MATCH('Historical price detail'!$A607,'raw -- chained CPI'!$A$14:$A$37,0),MATCH('Historical price detail'!$B607,'raw -- chained CPI'!$B$11:$M$11,0))</f>
        <v>144.84700000000001</v>
      </c>
    </row>
    <row r="608" spans="1:5">
      <c r="A608">
        <f t="shared" si="221"/>
        <v>2020</v>
      </c>
      <c r="B608">
        <f t="shared" ref="B608" si="264">B596</f>
        <v>7</v>
      </c>
      <c r="C608">
        <f t="shared" si="255"/>
        <v>2020</v>
      </c>
      <c r="D608">
        <f>INDEX('raw -- CPI'!$B$13:$M$123,MATCH('Historical price detail'!$A608,'raw -- CPI'!$A$13:$A$123,0),MATCH('Historical price detail'!$B608,'raw -- CPI'!$B$11:$M$11,0))</f>
        <v>259.101</v>
      </c>
      <c r="E608">
        <f>INDEX('raw -- chained CPI'!$B$14:$M$37,MATCH('Historical price detail'!$A608,'raw -- chained CPI'!$A$14:$A$37,0),MATCH('Historical price detail'!$B608,'raw -- chained CPI'!$B$11:$M$11,0))</f>
        <v>145.74700000000001</v>
      </c>
    </row>
    <row r="609" spans="1:5">
      <c r="A609">
        <f t="shared" si="221"/>
        <v>2020</v>
      </c>
      <c r="B609">
        <f t="shared" ref="B609" si="265">B597</f>
        <v>8</v>
      </c>
      <c r="C609">
        <f t="shared" si="255"/>
        <v>2020</v>
      </c>
      <c r="D609">
        <f>INDEX('raw -- CPI'!$B$13:$M$123,MATCH('Historical price detail'!$A609,'raw -- CPI'!$A$13:$A$123,0),MATCH('Historical price detail'!$B609,'raw -- CPI'!$B$11:$M$11,0))</f>
        <v>259.91800000000001</v>
      </c>
      <c r="E609">
        <f>INDEX('raw -- chained CPI'!$B$14:$M$37,MATCH('Historical price detail'!$A609,'raw -- chained CPI'!$A$14:$A$37,0),MATCH('Historical price detail'!$B609,'raw -- chained CPI'!$B$11:$M$11,0))</f>
        <v>146.27000000000001</v>
      </c>
    </row>
    <row r="610" spans="1:5">
      <c r="A610">
        <f t="shared" si="221"/>
        <v>2020</v>
      </c>
      <c r="B610">
        <f t="shared" ref="B610" si="266">B598</f>
        <v>9</v>
      </c>
      <c r="C610">
        <f t="shared" si="255"/>
        <v>2021</v>
      </c>
      <c r="D610">
        <f>INDEX('raw -- CPI'!$B$13:$M$123,MATCH('Historical price detail'!$A610,'raw -- CPI'!$A$13:$A$123,0),MATCH('Historical price detail'!$B610,'raw -- CPI'!$B$11:$M$11,0))</f>
        <v>260.27999999999997</v>
      </c>
      <c r="E610">
        <f>INDEX('raw -- chained CPI'!$B$14:$M$37,MATCH('Historical price detail'!$A610,'raw -- chained CPI'!$A$14:$A$37,0),MATCH('Historical price detail'!$B610,'raw -- chained CPI'!$B$11:$M$11,0))</f>
        <v>146.417</v>
      </c>
    </row>
    <row r="611" spans="1:5">
      <c r="A611">
        <f t="shared" si="221"/>
        <v>2020</v>
      </c>
      <c r="B611">
        <f t="shared" ref="B611" si="267">B599</f>
        <v>10</v>
      </c>
      <c r="C611">
        <f t="shared" si="255"/>
        <v>2021</v>
      </c>
      <c r="D611">
        <f>INDEX('raw -- CPI'!$B$13:$M$123,MATCH('Historical price detail'!$A611,'raw -- CPI'!$A$13:$A$123,0),MATCH('Historical price detail'!$B611,'raw -- CPI'!$B$11:$M$11,0))</f>
        <v>260.38799999999998</v>
      </c>
      <c r="E611">
        <f>INDEX('raw -- chained CPI'!$B$14:$M$37,MATCH('Historical price detail'!$A611,'raw -- chained CPI'!$A$14:$A$37,0),MATCH('Historical price detail'!$B611,'raw -- chained CPI'!$B$11:$M$11,0))</f>
        <v>146.38200000000001</v>
      </c>
    </row>
    <row r="612" spans="1:5">
      <c r="A612">
        <f t="shared" si="221"/>
        <v>2020</v>
      </c>
      <c r="B612">
        <f t="shared" ref="B612" si="268">B600</f>
        <v>11</v>
      </c>
      <c r="C612">
        <f t="shared" si="255"/>
        <v>2021</v>
      </c>
      <c r="D612">
        <f>INDEX('raw -- CPI'!$B$13:$M$123,MATCH('Historical price detail'!$A612,'raw -- CPI'!$A$13:$A$123,0),MATCH('Historical price detail'!$B612,'raw -- CPI'!$B$11:$M$11,0))</f>
        <v>260.22899999999998</v>
      </c>
      <c r="E612">
        <f>INDEX('raw -- chained CPI'!$B$14:$M$37,MATCH('Historical price detail'!$A612,'raw -- chained CPI'!$A$14:$A$37,0),MATCH('Historical price detail'!$B612,'raw -- chained CPI'!$B$11:$M$11,0))</f>
        <v>146.24199999999999</v>
      </c>
    </row>
    <row r="613" spans="1:5">
      <c r="A613">
        <f t="shared" si="221"/>
        <v>2020</v>
      </c>
      <c r="B613">
        <f t="shared" ref="B613" si="269">B601</f>
        <v>12</v>
      </c>
      <c r="C613">
        <f t="shared" si="255"/>
        <v>2021</v>
      </c>
      <c r="D613">
        <f>INDEX('raw -- CPI'!$B$13:$M$123,MATCH('Historical price detail'!$A613,'raw -- CPI'!$A$13:$A$123,0),MATCH('Historical price detail'!$B613,'raw -- CPI'!$B$11:$M$11,0))</f>
        <v>260.47399999999999</v>
      </c>
      <c r="E613">
        <f>INDEX('raw -- chained CPI'!$B$14:$M$37,MATCH('Historical price detail'!$A613,'raw -- chained CPI'!$A$14:$A$37,0),MATCH('Historical price detail'!$B613,'raw -- chained CPI'!$B$11:$M$11,0))</f>
        <v>146.40799999999999</v>
      </c>
    </row>
    <row r="614" spans="1:5">
      <c r="A614">
        <f t="shared" si="221"/>
        <v>2021</v>
      </c>
      <c r="B614">
        <f t="shared" ref="B614" si="270">B602</f>
        <v>1</v>
      </c>
      <c r="C614">
        <f t="shared" si="255"/>
        <v>2021</v>
      </c>
      <c r="D614">
        <f>INDEX('raw -- CPI'!$B$13:$M$123,MATCH('Historical price detail'!$A614,'raw -- CPI'!$A$13:$A$123,0),MATCH('Historical price detail'!$B614,'raw -- CPI'!$B$11:$M$11,0))</f>
        <v>261.58199999999999</v>
      </c>
      <c r="E614">
        <f>INDEX('raw -- chained CPI'!$B$14:$M$37,MATCH('Historical price detail'!$A614,'raw -- chained CPI'!$A$14:$A$37,0),MATCH('Historical price detail'!$B614,'raw -- chained CPI'!$B$11:$M$11,0))</f>
        <v>147.125</v>
      </c>
    </row>
    <row r="615" spans="1:5">
      <c r="A615">
        <f t="shared" si="221"/>
        <v>2021</v>
      </c>
      <c r="B615">
        <f t="shared" ref="B615" si="271">B603</f>
        <v>2</v>
      </c>
      <c r="C615">
        <f t="shared" si="255"/>
        <v>2021</v>
      </c>
      <c r="D615">
        <f>INDEX('raw -- CPI'!$B$13:$M$123,MATCH('Historical price detail'!$A615,'raw -- CPI'!$A$13:$A$123,0),MATCH('Historical price detail'!$B615,'raw -- CPI'!$B$11:$M$11,0))</f>
        <v>263.01400000000001</v>
      </c>
      <c r="E615">
        <f>INDEX('raw -- chained CPI'!$B$14:$M$37,MATCH('Historical price detail'!$A615,'raw -- chained CPI'!$A$14:$A$37,0),MATCH('Historical price detail'!$B615,'raw -- chained CPI'!$B$11:$M$11,0))</f>
        <v>147.845</v>
      </c>
    </row>
    <row r="616" spans="1:5">
      <c r="A616">
        <f t="shared" si="221"/>
        <v>2021</v>
      </c>
      <c r="B616">
        <f t="shared" ref="B616" si="272">B604</f>
        <v>3</v>
      </c>
      <c r="C616">
        <f t="shared" si="255"/>
        <v>2021</v>
      </c>
      <c r="D616">
        <f>INDEX('raw -- CPI'!$B$13:$M$123,MATCH('Historical price detail'!$A616,'raw -- CPI'!$A$13:$A$123,0),MATCH('Historical price detail'!$B616,'raw -- CPI'!$B$11:$M$11,0))</f>
        <v>264.87700000000001</v>
      </c>
      <c r="E616">
        <f>INDEX('raw -- chained CPI'!$B$14:$M$37,MATCH('Historical price detail'!$A616,'raw -- chained CPI'!$A$14:$A$37,0),MATCH('Historical price detail'!$B616,'raw -- chained CPI'!$B$11:$M$11,0))</f>
        <v>148.74600000000001</v>
      </c>
    </row>
    <row r="617" spans="1:5">
      <c r="A617">
        <f t="shared" si="221"/>
        <v>2021</v>
      </c>
      <c r="B617">
        <f t="shared" ref="B617" si="273">B605</f>
        <v>4</v>
      </c>
      <c r="C617">
        <f t="shared" si="255"/>
        <v>2021</v>
      </c>
      <c r="D617">
        <f>INDEX('raw -- CPI'!$B$13:$M$123,MATCH('Historical price detail'!$A617,'raw -- CPI'!$A$13:$A$123,0),MATCH('Historical price detail'!$B617,'raw -- CPI'!$B$11:$M$11,0))</f>
        <v>267.05399999999997</v>
      </c>
      <c r="E617">
        <f>INDEX('raw -- chained CPI'!$B$14:$M$37,MATCH('Historical price detail'!$A617,'raw -- chained CPI'!$A$14:$A$37,0),MATCH('Historical price detail'!$B617,'raw -- chained CPI'!$B$11:$M$11,0))</f>
        <v>149.90299999999999</v>
      </c>
    </row>
    <row r="618" spans="1:5">
      <c r="A618">
        <f t="shared" si="221"/>
        <v>2021</v>
      </c>
      <c r="B618">
        <f t="shared" ref="B618" si="274">B606</f>
        <v>5</v>
      </c>
      <c r="C618">
        <f t="shared" si="255"/>
        <v>2021</v>
      </c>
      <c r="D618">
        <f>INDEX('raw -- CPI'!$B$13:$M$123,MATCH('Historical price detail'!$A618,'raw -- CPI'!$A$13:$A$123,0),MATCH('Historical price detail'!$B618,'raw -- CPI'!$B$11:$M$11,0))</f>
        <v>269.19499999999999</v>
      </c>
      <c r="E618">
        <f>INDEX('raw -- chained CPI'!$B$14:$M$37,MATCH('Historical price detail'!$A618,'raw -- chained CPI'!$A$14:$A$37,0),MATCH('Historical price detail'!$B618,'raw -- chained CPI'!$B$11:$M$11,0))</f>
        <v>151.02199999999999</v>
      </c>
    </row>
    <row r="619" spans="1:5">
      <c r="A619">
        <f t="shared" si="221"/>
        <v>2021</v>
      </c>
      <c r="B619">
        <f t="shared" ref="B619" si="275">B607</f>
        <v>6</v>
      </c>
      <c r="C619">
        <f t="shared" si="255"/>
        <v>2021</v>
      </c>
      <c r="D619">
        <f>INDEX('raw -- CPI'!$B$13:$M$123,MATCH('Historical price detail'!$A619,'raw -- CPI'!$A$13:$A$123,0),MATCH('Historical price detail'!$B619,'raw -- CPI'!$B$11:$M$11,0))</f>
        <v>271.69600000000003</v>
      </c>
      <c r="E619">
        <f>INDEX('raw -- chained CPI'!$B$14:$M$37,MATCH('Historical price detail'!$A619,'raw -- chained CPI'!$A$14:$A$37,0),MATCH('Historical price detail'!$B619,'raw -- chained CPI'!$B$11:$M$11,0))</f>
        <v>152.29499999999999</v>
      </c>
    </row>
    <row r="620" spans="1:5">
      <c r="A620">
        <f t="shared" si="221"/>
        <v>2021</v>
      </c>
      <c r="B620">
        <f t="shared" ref="B620" si="276">B608</f>
        <v>7</v>
      </c>
      <c r="C620">
        <f t="shared" si="255"/>
        <v>2021</v>
      </c>
      <c r="D620">
        <f>INDEX('raw -- CPI'!$B$13:$M$123,MATCH('Historical price detail'!$A620,'raw -- CPI'!$A$13:$A$123,0),MATCH('Historical price detail'!$B620,'raw -- CPI'!$B$11:$M$11,0))</f>
        <v>273.00299999999999</v>
      </c>
      <c r="E620">
        <f>INDEX('raw -- chained CPI'!$B$14:$M$37,MATCH('Historical price detail'!$A620,'raw -- chained CPI'!$A$14:$A$37,0),MATCH('Historical price detail'!$B620,'raw -- chained CPI'!$B$11:$M$11,0))</f>
        <v>153.07599999999999</v>
      </c>
    </row>
    <row r="621" spans="1:5">
      <c r="A621">
        <f t="shared" si="221"/>
        <v>2021</v>
      </c>
      <c r="B621">
        <f t="shared" ref="B621" si="277">B609</f>
        <v>8</v>
      </c>
      <c r="C621">
        <f t="shared" si="255"/>
        <v>2021</v>
      </c>
      <c r="D621">
        <f>INDEX('raw -- CPI'!$B$13:$M$123,MATCH('Historical price detail'!$A621,'raw -- CPI'!$A$13:$A$123,0),MATCH('Historical price detail'!$B621,'raw -- CPI'!$B$11:$M$11,0))</f>
        <v>273.56700000000001</v>
      </c>
      <c r="E621">
        <f>INDEX('raw -- chained CPI'!$B$14:$M$37,MATCH('Historical price detail'!$A621,'raw -- chained CPI'!$A$14:$A$37,0),MATCH('Historical price detail'!$B621,'raw -- chained CPI'!$B$11:$M$11,0))</f>
        <v>153.30099999999999</v>
      </c>
    </row>
    <row r="622" spans="1:5">
      <c r="A622">
        <f t="shared" si="221"/>
        <v>2021</v>
      </c>
      <c r="B622">
        <f t="shared" ref="B622" si="278">B610</f>
        <v>9</v>
      </c>
      <c r="C622">
        <f t="shared" si="255"/>
        <v>2022</v>
      </c>
      <c r="D622">
        <f>INDEX('raw -- CPI'!$B$13:$M$123,MATCH('Historical price detail'!$A622,'raw -- CPI'!$A$13:$A$123,0),MATCH('Historical price detail'!$B622,'raw -- CPI'!$B$11:$M$11,0))</f>
        <v>274.31</v>
      </c>
      <c r="E622">
        <f>INDEX('raw -- chained CPI'!$B$14:$M$37,MATCH('Historical price detail'!$A622,'raw -- chained CPI'!$A$14:$A$37,0),MATCH('Historical price detail'!$B622,'raw -- chained CPI'!$B$11:$M$11,0))</f>
        <v>153.73400000000001</v>
      </c>
    </row>
    <row r="623" spans="1:5">
      <c r="A623">
        <f t="shared" si="221"/>
        <v>2021</v>
      </c>
      <c r="B623">
        <f t="shared" ref="B623" si="279">B611</f>
        <v>10</v>
      </c>
      <c r="C623">
        <f t="shared" si="255"/>
        <v>2022</v>
      </c>
      <c r="D623">
        <f>INDEX('raw -- CPI'!$B$13:$M$123,MATCH('Historical price detail'!$A623,'raw -- CPI'!$A$13:$A$123,0),MATCH('Historical price detail'!$B623,'raw -- CPI'!$B$11:$M$11,0))</f>
        <v>276.589</v>
      </c>
      <c r="E623">
        <f>INDEX('raw -- chained CPI'!$B$14:$M$37,MATCH('Historical price detail'!$A623,'raw -- chained CPI'!$A$14:$A$37,0),MATCH('Historical price detail'!$B623,'raw -- chained CPI'!$B$11:$M$11,0))</f>
        <v>154.88399999999999</v>
      </c>
    </row>
    <row r="624" spans="1:5">
      <c r="A624">
        <f t="shared" si="221"/>
        <v>2021</v>
      </c>
      <c r="B624">
        <f t="shared" ref="B624" si="280">B612</f>
        <v>11</v>
      </c>
      <c r="C624">
        <f t="shared" si="255"/>
        <v>2022</v>
      </c>
      <c r="D624">
        <f>INDEX('raw -- CPI'!$B$13:$M$123,MATCH('Historical price detail'!$A624,'raw -- CPI'!$A$13:$A$123,0),MATCH('Historical price detail'!$B624,'raw -- CPI'!$B$11:$M$11,0))</f>
        <v>277.94799999999998</v>
      </c>
      <c r="E624">
        <f>INDEX('raw -- chained CPI'!$B$14:$M$37,MATCH('Historical price detail'!$A624,'raw -- chained CPI'!$A$14:$A$37,0),MATCH('Historical price detail'!$B624,'raw -- chained CPI'!$B$11:$M$11,0))</f>
        <v>155.53800000000001</v>
      </c>
    </row>
    <row r="625" spans="1:5">
      <c r="A625">
        <f t="shared" si="221"/>
        <v>2021</v>
      </c>
      <c r="B625">
        <f t="shared" ref="B625" si="281">B613</f>
        <v>12</v>
      </c>
      <c r="C625">
        <f t="shared" si="255"/>
        <v>2022</v>
      </c>
      <c r="D625">
        <f>INDEX('raw -- CPI'!$B$13:$M$123,MATCH('Historical price detail'!$A625,'raw -- CPI'!$A$13:$A$123,0),MATCH('Historical price detail'!$B625,'raw -- CPI'!$B$11:$M$11,0))</f>
        <v>278.80200000000002</v>
      </c>
      <c r="E625">
        <f>INDEX('raw -- chained CPI'!$B$14:$M$37,MATCH('Historical price detail'!$A625,'raw -- chained CPI'!$A$14:$A$37,0),MATCH('Historical price detail'!$B625,'raw -- chained CPI'!$B$11:$M$11,0))</f>
        <v>155.92599999999999</v>
      </c>
    </row>
    <row r="626" spans="1:5">
      <c r="A626">
        <f t="shared" si="221"/>
        <v>2022</v>
      </c>
      <c r="B626">
        <f t="shared" ref="B626" si="282">B614</f>
        <v>1</v>
      </c>
      <c r="C626">
        <f t="shared" si="255"/>
        <v>2022</v>
      </c>
      <c r="D626">
        <f>INDEX('raw -- CPI'!$B$13:$M$123,MATCH('Historical price detail'!$A626,'raw -- CPI'!$A$13:$A$123,0),MATCH('Historical price detail'!$B626,'raw -- CPI'!$B$11:$M$11,0))</f>
        <v>281.14800000000002</v>
      </c>
      <c r="E626">
        <f>INDEX('raw -- chained CPI'!$B$14:$M$37,MATCH('Historical price detail'!$A626,'raw -- chained CPI'!$A$14:$A$37,0),MATCH('Historical price detail'!$B626,'raw -- chained CPI'!$B$11:$M$11,0))</f>
        <v>157.178</v>
      </c>
    </row>
    <row r="627" spans="1:5">
      <c r="A627">
        <f t="shared" si="221"/>
        <v>2022</v>
      </c>
      <c r="B627">
        <f t="shared" ref="B627" si="283">B615</f>
        <v>2</v>
      </c>
      <c r="C627">
        <f t="shared" si="255"/>
        <v>2022</v>
      </c>
      <c r="D627">
        <f>INDEX('raw -- CPI'!$B$13:$M$123,MATCH('Historical price detail'!$A627,'raw -- CPI'!$A$13:$A$123,0),MATCH('Historical price detail'!$B627,'raw -- CPI'!$B$11:$M$11,0))</f>
        <v>283.71600000000001</v>
      </c>
      <c r="E627">
        <f>INDEX('raw -- chained CPI'!$B$14:$M$37,MATCH('Historical price detail'!$A627,'raw -- chained CPI'!$A$14:$A$37,0),MATCH('Historical price detail'!$B627,'raw -- chained CPI'!$B$11:$M$11,0))</f>
        <v>158.61699999999999</v>
      </c>
    </row>
    <row r="628" spans="1:5">
      <c r="A628">
        <f t="shared" si="221"/>
        <v>2022</v>
      </c>
      <c r="B628">
        <f t="shared" ref="B628" si="284">B616</f>
        <v>3</v>
      </c>
      <c r="C628">
        <f t="shared" si="255"/>
        <v>2022</v>
      </c>
      <c r="D628">
        <f>INDEX('raw -- CPI'!$B$13:$M$123,MATCH('Historical price detail'!$A628,'raw -- CPI'!$A$13:$A$123,0),MATCH('Historical price detail'!$B628,'raw -- CPI'!$B$11:$M$11,0))</f>
        <v>287.50400000000002</v>
      </c>
      <c r="E628">
        <f>INDEX('raw -- chained CPI'!$B$14:$M$37,MATCH('Historical price detail'!$A628,'raw -- chained CPI'!$A$14:$A$37,0),MATCH('Historical price detail'!$B628,'raw -- chained CPI'!$B$11:$M$11,0))</f>
        <v>160.83500000000001</v>
      </c>
    </row>
    <row r="629" spans="1:5">
      <c r="A629">
        <f t="shared" si="221"/>
        <v>2022</v>
      </c>
      <c r="B629">
        <f t="shared" ref="B629" si="285">B617</f>
        <v>4</v>
      </c>
      <c r="C629">
        <f t="shared" si="255"/>
        <v>2022</v>
      </c>
      <c r="D629">
        <f>INDEX('raw -- CPI'!$B$13:$M$123,MATCH('Historical price detail'!$A629,'raw -- CPI'!$A$13:$A$123,0),MATCH('Historical price detail'!$B629,'raw -- CPI'!$B$11:$M$11,0))</f>
        <v>289.10899999999998</v>
      </c>
      <c r="E629">
        <f>INDEX('raw -- chained CPI'!$B$14:$M$37,MATCH('Historical price detail'!$A629,'raw -- chained CPI'!$A$14:$A$37,0),MATCH('Historical price detail'!$B629,'raw -- chained CPI'!$B$11:$M$11,0))</f>
        <v>161.78700000000001</v>
      </c>
    </row>
    <row r="630" spans="1:5">
      <c r="A630">
        <f t="shared" si="221"/>
        <v>2022</v>
      </c>
      <c r="B630">
        <f t="shared" ref="B630" si="286">B618</f>
        <v>5</v>
      </c>
      <c r="C630">
        <f t="shared" si="255"/>
        <v>2022</v>
      </c>
      <c r="D630">
        <f>INDEX('raw -- CPI'!$B$13:$M$123,MATCH('Historical price detail'!$A630,'raw -- CPI'!$A$13:$A$123,0),MATCH('Historical price detail'!$B630,'raw -- CPI'!$B$11:$M$11,0))</f>
        <v>292.29599999999999</v>
      </c>
      <c r="E630">
        <f>INDEX('raw -- chained CPI'!$B$14:$M$37,MATCH('Historical price detail'!$A630,'raw -- chained CPI'!$A$14:$A$37,0),MATCH('Historical price detail'!$B630,'raw -- chained CPI'!$B$11:$M$11,0))</f>
        <v>163.61500000000001</v>
      </c>
    </row>
    <row r="631" spans="1:5">
      <c r="A631">
        <f t="shared" ref="A631:A645" si="287">A619+1</f>
        <v>2022</v>
      </c>
      <c r="B631">
        <f t="shared" ref="B631" si="288">B619</f>
        <v>6</v>
      </c>
      <c r="C631">
        <f t="shared" si="255"/>
        <v>2022</v>
      </c>
      <c r="D631">
        <f>INDEX('raw -- CPI'!$B$13:$M$123,MATCH('Historical price detail'!$A631,'raw -- CPI'!$A$13:$A$123,0),MATCH('Historical price detail'!$B631,'raw -- CPI'!$B$11:$M$11,0))</f>
        <v>296.31099999999998</v>
      </c>
      <c r="E631">
        <f>INDEX('raw -- chained CPI'!$B$14:$M$37,MATCH('Historical price detail'!$A631,'raw -- chained CPI'!$A$14:$A$37,0),MATCH('Historical price detail'!$B631,'raw -- chained CPI'!$B$11:$M$11,0))</f>
        <v>165.553</v>
      </c>
    </row>
    <row r="632" spans="1:5">
      <c r="A632">
        <f t="shared" si="287"/>
        <v>2022</v>
      </c>
      <c r="B632">
        <f t="shared" ref="B632" si="289">B620</f>
        <v>7</v>
      </c>
      <c r="C632">
        <f t="shared" si="255"/>
        <v>2022</v>
      </c>
      <c r="D632">
        <f>INDEX('raw -- CPI'!$B$13:$M$123,MATCH('Historical price detail'!$A632,'raw -- CPI'!$A$13:$A$123,0),MATCH('Historical price detail'!$B632,'raw -- CPI'!$B$11:$M$11,0))</f>
        <v>296.27600000000001</v>
      </c>
      <c r="E632">
        <f>INDEX('raw -- chained CPI'!$B$14:$M$37,MATCH('Historical price detail'!$A632,'raw -- chained CPI'!$A$14:$A$37,0),MATCH('Historical price detail'!$B632,'raw -- chained CPI'!$B$11:$M$11,0))</f>
        <v>165.495</v>
      </c>
    </row>
    <row r="633" spans="1:5">
      <c r="A633">
        <f t="shared" si="287"/>
        <v>2022</v>
      </c>
      <c r="B633">
        <f t="shared" ref="B633" si="290">B621</f>
        <v>8</v>
      </c>
      <c r="C633">
        <f t="shared" si="255"/>
        <v>2022</v>
      </c>
      <c r="D633">
        <f>INDEX('raw -- CPI'!$B$13:$M$123,MATCH('Historical price detail'!$A633,'raw -- CPI'!$A$13:$A$123,0),MATCH('Historical price detail'!$B633,'raw -- CPI'!$B$11:$M$11,0))</f>
        <v>296.17099999999999</v>
      </c>
      <c r="E633">
        <f>INDEX('raw -- chained CPI'!$B$14:$M$37,MATCH('Historical price detail'!$A633,'raw -- chained CPI'!$A$14:$A$37,0),MATCH('Historical price detail'!$B633,'raw -- chained CPI'!$B$11:$M$11,0))</f>
        <v>165.38900000000001</v>
      </c>
    </row>
    <row r="634" spans="1:5">
      <c r="A634">
        <f t="shared" si="287"/>
        <v>2022</v>
      </c>
      <c r="B634">
        <f t="shared" ref="B634" si="291">B622</f>
        <v>9</v>
      </c>
      <c r="C634">
        <f t="shared" si="255"/>
        <v>2023</v>
      </c>
      <c r="D634">
        <f>INDEX('raw -- CPI'!$B$13:$M$123,MATCH('Historical price detail'!$A634,'raw -- CPI'!$A$13:$A$123,0),MATCH('Historical price detail'!$B634,'raw -- CPI'!$B$11:$M$11,0))</f>
        <v>296.80799999999999</v>
      </c>
      <c r="E634">
        <f>INDEX('raw -- chained CPI'!$B$14:$M$37,MATCH('Historical price detail'!$A634,'raw -- chained CPI'!$A$14:$A$37,0),MATCH('Historical price detail'!$B634,'raw -- chained CPI'!$B$11:$M$11,0))</f>
        <v>165.845</v>
      </c>
    </row>
    <row r="635" spans="1:5">
      <c r="A635">
        <f t="shared" si="287"/>
        <v>2022</v>
      </c>
      <c r="B635">
        <f t="shared" ref="B635" si="292">B623</f>
        <v>10</v>
      </c>
      <c r="C635">
        <f t="shared" si="255"/>
        <v>2023</v>
      </c>
      <c r="D635">
        <f>INDEX('raw -- CPI'!$B$13:$M$123,MATCH('Historical price detail'!$A635,'raw -- CPI'!$A$13:$A$123,0),MATCH('Historical price detail'!$B635,'raw -- CPI'!$B$11:$M$11,0))</f>
        <v>298.012</v>
      </c>
      <c r="E635">
        <f>INDEX('raw -- chained CPI'!$B$14:$M$37,MATCH('Historical price detail'!$A635,'raw -- chained CPI'!$A$14:$A$37,0),MATCH('Historical price detail'!$B635,'raw -- chained CPI'!$B$11:$M$11,0))</f>
        <v>166.511</v>
      </c>
    </row>
    <row r="636" spans="1:5">
      <c r="A636">
        <f t="shared" si="287"/>
        <v>2022</v>
      </c>
      <c r="B636">
        <f t="shared" ref="B636" si="293">B624</f>
        <v>11</v>
      </c>
      <c r="C636">
        <f t="shared" si="255"/>
        <v>2023</v>
      </c>
      <c r="D636">
        <f>INDEX('raw -- CPI'!$B$13:$M$123,MATCH('Historical price detail'!$A636,'raw -- CPI'!$A$13:$A$123,0),MATCH('Historical price detail'!$B636,'raw -- CPI'!$B$11:$M$11,0))</f>
        <v>297.71100000000001</v>
      </c>
      <c r="E636">
        <f>INDEX('raw -- chained CPI'!$B$14:$M$37,MATCH('Historical price detail'!$A636,'raw -- chained CPI'!$A$14:$A$37,0),MATCH('Historical price detail'!$B636,'raw -- chained CPI'!$B$11:$M$11,0))</f>
        <v>166.40600000000001</v>
      </c>
    </row>
    <row r="637" spans="1:5">
      <c r="A637">
        <f t="shared" si="287"/>
        <v>2022</v>
      </c>
      <c r="B637">
        <f t="shared" ref="B637" si="294">B625</f>
        <v>12</v>
      </c>
      <c r="C637">
        <f t="shared" si="255"/>
        <v>2023</v>
      </c>
      <c r="D637">
        <f>INDEX('raw -- CPI'!$B$13:$M$123,MATCH('Historical price detail'!$A637,'raw -- CPI'!$A$13:$A$123,0),MATCH('Historical price detail'!$B637,'raw -- CPI'!$B$11:$M$11,0))</f>
        <v>296.79700000000003</v>
      </c>
      <c r="E637">
        <f>INDEX('raw -- chained CPI'!$B$14:$M$37,MATCH('Historical price detail'!$A637,'raw -- chained CPI'!$A$14:$A$37,0),MATCH('Historical price detail'!$B637,'raw -- chained CPI'!$B$11:$M$11,0))</f>
        <v>166.01599999999999</v>
      </c>
    </row>
    <row r="638" spans="1:5">
      <c r="A638">
        <f t="shared" si="287"/>
        <v>2023</v>
      </c>
      <c r="B638">
        <f t="shared" ref="B638" si="295">B626</f>
        <v>1</v>
      </c>
      <c r="C638">
        <f t="shared" si="255"/>
        <v>2023</v>
      </c>
      <c r="D638">
        <f>INDEX('raw -- CPI'!$B$13:$M$123,MATCH('Historical price detail'!$A638,'raw -- CPI'!$A$13:$A$123,0),MATCH('Historical price detail'!$B638,'raw -- CPI'!$B$11:$M$11,0))</f>
        <v>299.17</v>
      </c>
      <c r="E638">
        <f>INDEX('raw -- chained CPI'!$B$14:$M$37,MATCH('Historical price detail'!$A638,'raw -- chained CPI'!$A$14:$A$37,0),MATCH('Historical price detail'!$B638,'raw -- chained CPI'!$B$11:$M$11,0))</f>
        <v>167.29499999999999</v>
      </c>
    </row>
    <row r="639" spans="1:5">
      <c r="A639">
        <f t="shared" si="287"/>
        <v>2023</v>
      </c>
      <c r="B639">
        <f t="shared" ref="B639" si="296">B627</f>
        <v>2</v>
      </c>
      <c r="C639">
        <f t="shared" si="255"/>
        <v>2023</v>
      </c>
      <c r="D639">
        <f>INDEX('raw -- CPI'!$B$13:$M$123,MATCH('Historical price detail'!$A639,'raw -- CPI'!$A$13:$A$123,0),MATCH('Historical price detail'!$B639,'raw -- CPI'!$B$11:$M$11,0))</f>
        <v>300.83999999999997</v>
      </c>
      <c r="E639">
        <f>INDEX('raw -- chained CPI'!$B$14:$M$37,MATCH('Historical price detail'!$A639,'raw -- chained CPI'!$A$14:$A$37,0),MATCH('Historical price detail'!$B639,'raw -- chained CPI'!$B$11:$M$11,0))</f>
        <v>168.24799999999999</v>
      </c>
    </row>
    <row r="640" spans="1:5">
      <c r="A640">
        <f t="shared" si="287"/>
        <v>2023</v>
      </c>
      <c r="B640">
        <f t="shared" ref="B640" si="297">B628</f>
        <v>3</v>
      </c>
      <c r="C640">
        <f t="shared" si="255"/>
        <v>2023</v>
      </c>
      <c r="D640">
        <f>INDEX('raw -- CPI'!$B$13:$M$123,MATCH('Historical price detail'!$A640,'raw -- CPI'!$A$13:$A$123,0),MATCH('Historical price detail'!$B640,'raw -- CPI'!$B$11:$M$11,0))</f>
        <v>301.83600000000001</v>
      </c>
      <c r="E640">
        <f>INDEX('raw -- chained CPI'!$B$14:$M$37,MATCH('Historical price detail'!$A640,'raw -- chained CPI'!$A$14:$A$37,0),MATCH('Historical price detail'!$B640,'raw -- chained CPI'!$B$11:$M$11,0))</f>
        <v>168.78100000000001</v>
      </c>
    </row>
    <row r="641" spans="1:5">
      <c r="A641">
        <f t="shared" si="287"/>
        <v>2023</v>
      </c>
      <c r="B641">
        <f t="shared" ref="B641" si="298">B629</f>
        <v>4</v>
      </c>
      <c r="C641">
        <f t="shared" si="255"/>
        <v>2023</v>
      </c>
      <c r="D641">
        <f>INDEX('raw -- CPI'!$B$13:$M$123,MATCH('Historical price detail'!$A641,'raw -- CPI'!$A$13:$A$123,0),MATCH('Historical price detail'!$B641,'raw -- CPI'!$B$11:$M$11,0))</f>
        <v>303.363</v>
      </c>
      <c r="E641">
        <f>INDEX('raw -- chained CPI'!$B$14:$M$37,MATCH('Historical price detail'!$A641,'raw -- chained CPI'!$A$14:$A$37,0),MATCH('Historical price detail'!$B641,'raw -- chained CPI'!$B$11:$M$11,0))</f>
        <v>169.614</v>
      </c>
    </row>
    <row r="642" spans="1:5">
      <c r="A642">
        <f t="shared" si="287"/>
        <v>2023</v>
      </c>
      <c r="B642">
        <f t="shared" ref="B642" si="299">B630</f>
        <v>5</v>
      </c>
      <c r="C642">
        <f t="shared" si="255"/>
        <v>2023</v>
      </c>
      <c r="D642">
        <f>INDEX('raw -- CPI'!$B$13:$M$123,MATCH('Historical price detail'!$A642,'raw -- CPI'!$A$13:$A$123,0),MATCH('Historical price detail'!$B642,'raw -- CPI'!$B$11:$M$11,0))</f>
        <v>304.12700000000001</v>
      </c>
      <c r="E642">
        <f>INDEX('raw -- chained CPI'!$B$14:$M$37,MATCH('Historical price detail'!$A642,'raw -- chained CPI'!$A$14:$A$37,0),MATCH('Historical price detail'!$B642,'raw -- chained CPI'!$B$11:$M$11,0))</f>
        <v>170.02</v>
      </c>
    </row>
    <row r="643" spans="1:5">
      <c r="A643">
        <f t="shared" si="287"/>
        <v>2023</v>
      </c>
      <c r="B643">
        <f t="shared" ref="B643" si="300">B631</f>
        <v>6</v>
      </c>
      <c r="C643">
        <f t="shared" si="255"/>
        <v>2023</v>
      </c>
      <c r="D643">
        <f>INDEX('raw -- CPI'!$B$13:$M$123,MATCH('Historical price detail'!$A643,'raw -- CPI'!$A$13:$A$123,0),MATCH('Historical price detail'!$B643,'raw -- CPI'!$B$11:$M$11,0))</f>
        <v>305.10899999999998</v>
      </c>
      <c r="E643">
        <f>INDEX('raw -- chained CPI'!$B$14:$M$37,MATCH('Historical price detail'!$A643,'raw -- chained CPI'!$A$14:$A$37,0),MATCH('Historical price detail'!$B643,'raw -- chained CPI'!$B$11:$M$11,0))</f>
        <v>170.56100000000001</v>
      </c>
    </row>
    <row r="644" spans="1:5">
      <c r="A644">
        <f t="shared" si="287"/>
        <v>2023</v>
      </c>
      <c r="B644">
        <f t="shared" ref="B644" si="301">B632</f>
        <v>7</v>
      </c>
      <c r="C644">
        <f t="shared" si="255"/>
        <v>2023</v>
      </c>
      <c r="D644">
        <f>INDEX('raw -- CPI'!$B$13:$M$123,MATCH('Historical price detail'!$A644,'raw -- CPI'!$A$13:$A$123,0),MATCH('Historical price detail'!$B644,'raw -- CPI'!$B$11:$M$11,0))</f>
        <v>305.69099999999997</v>
      </c>
      <c r="E644">
        <f>INDEX('raw -- chained CPI'!$B$14:$M$37,MATCH('Historical price detail'!$A644,'raw -- chained CPI'!$A$14:$A$37,0),MATCH('Historical price detail'!$B644,'raw -- chained CPI'!$B$11:$M$11,0))</f>
        <v>170.82400000000001</v>
      </c>
    </row>
    <row r="645" spans="1:5">
      <c r="A645">
        <f t="shared" si="287"/>
        <v>2023</v>
      </c>
      <c r="B645">
        <f t="shared" ref="B645" si="302">B633</f>
        <v>8</v>
      </c>
      <c r="C645">
        <f t="shared" si="255"/>
        <v>2023</v>
      </c>
      <c r="D645">
        <f>INDEX('raw -- CPI'!$B$13:$M$123,MATCH('Historical price detail'!$A645,'raw -- CPI'!$A$13:$A$123,0),MATCH('Historical price detail'!$B645,'raw -- CPI'!$B$11:$M$11,0))</f>
        <v>307.02600000000001</v>
      </c>
      <c r="E645">
        <f>INDEX('raw -- chained CPI'!$B$14:$M$37,MATCH('Historical price detail'!$A645,'raw -- chained CPI'!$A$14:$A$37,0),MATCH('Historical price detail'!$B645,'raw -- chained CPI'!$B$11:$M$11,0))</f>
        <v>171.57499999999999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84848-A2B8-4311-ADAC-1311D6A81013}">
  <sheetPr>
    <tabColor rgb="FFFFFF00"/>
  </sheetPr>
  <dimension ref="A1:H55"/>
  <sheetViews>
    <sheetView topLeftCell="A30" workbookViewId="0">
      <selection activeCell="D3" sqref="D3:E55"/>
    </sheetView>
  </sheetViews>
  <sheetFormatPr defaultRowHeight="14.5"/>
  <sheetData>
    <row r="1" spans="1:5">
      <c r="B1" t="s">
        <v>305</v>
      </c>
      <c r="D1" t="s">
        <v>334</v>
      </c>
    </row>
    <row r="2" spans="1:5">
      <c r="A2" t="s">
        <v>117</v>
      </c>
      <c r="B2" t="s">
        <v>120</v>
      </c>
      <c r="C2" t="s">
        <v>119</v>
      </c>
      <c r="D2" t="s">
        <v>120</v>
      </c>
      <c r="E2" t="s">
        <v>119</v>
      </c>
    </row>
    <row r="3" spans="1:5">
      <c r="A3">
        <v>1972</v>
      </c>
      <c r="B3">
        <f>AVERAGEIF('Historical price detail'!$C$2:$C$645,'Historical IRS prices'!$A3,'Historical price detail'!$D$2:$D$645)/AVERAGEIF('Historical price detail'!$C$2:$C$645,'Historical IRS prices'!$A3-1,'Historical price detail'!$D$2:$D$645)-1</f>
        <v>3.3319450229071013E-2</v>
      </c>
      <c r="D3">
        <f t="shared" ref="D3:D52" si="0">D4/(1+B3)</f>
        <v>0.13278067960923451</v>
      </c>
    </row>
    <row r="4" spans="1:5">
      <c r="A4">
        <f t="shared" ref="A4:A53" si="1">A3+1</f>
        <v>1973</v>
      </c>
      <c r="B4">
        <f>AVERAGEIF('Historical price detail'!$C$2:$C$645,'Historical IRS prices'!$A4,'Historical price detail'!$D$2:$D$645)/AVERAGEIF('Historical price detail'!$C$2:$C$645,'Historical IRS prices'!$A4-1,'Historical price detail'!$D$2:$D$645)-1</f>
        <v>4.6352277307537548E-2</v>
      </c>
      <c r="D4">
        <f t="shared" si="0"/>
        <v>0.13720485885485662</v>
      </c>
    </row>
    <row r="5" spans="1:5">
      <c r="A5">
        <f t="shared" si="1"/>
        <v>1974</v>
      </c>
      <c r="B5">
        <f>AVERAGEIF('Historical price detail'!$C$2:$C$645,'Historical IRS prices'!$A5,'Historical price detail'!$D$2:$D$645)/AVERAGEIF('Historical price detail'!$C$2:$C$645,'Historical IRS prices'!$A5-1,'Historical price detail'!$D$2:$D$645)-1</f>
        <v>9.6879815100154199E-2</v>
      </c>
      <c r="D5">
        <f t="shared" si="0"/>
        <v>0.14356461652043848</v>
      </c>
    </row>
    <row r="6" spans="1:5">
      <c r="A6">
        <f t="shared" si="1"/>
        <v>1975</v>
      </c>
      <c r="B6">
        <f>AVERAGEIF('Historical price detail'!$C$2:$C$645,'Historical IRS prices'!$A6,'Historical price detail'!$D$2:$D$645)/AVERAGEIF('Historical price detail'!$C$2:$C$645,'Historical IRS prices'!$A6-1,'Historical price detail'!$D$2:$D$645)-1</f>
        <v>0.10728709394205405</v>
      </c>
      <c r="D6">
        <f t="shared" si="0"/>
        <v>0.15747313002386309</v>
      </c>
    </row>
    <row r="7" spans="1:5">
      <c r="A7">
        <f t="shared" si="1"/>
        <v>1976</v>
      </c>
      <c r="B7">
        <f>AVERAGEIF('Historical price detail'!$C$2:$C$645,'Historical IRS prices'!$A7,'Historical price detail'!$D$2:$D$645)/AVERAGEIF('Historical price detail'!$C$2:$C$645,'Historical IRS prices'!$A7-1,'Historical price detail'!$D$2:$D$645)-1</f>
        <v>6.4858864573422492E-2</v>
      </c>
      <c r="D7">
        <f t="shared" si="0"/>
        <v>0.17436796451808259</v>
      </c>
    </row>
    <row r="8" spans="1:5">
      <c r="A8">
        <f t="shared" si="1"/>
        <v>1977</v>
      </c>
      <c r="B8">
        <f>AVERAGEIF('Historical price detail'!$C$2:$C$645,'Historical IRS prices'!$A8,'Historical price detail'!$D$2:$D$645)/AVERAGEIF('Historical price detail'!$C$2:$C$645,'Historical IRS prices'!$A8-1,'Historical price detail'!$D$2:$D$645)-1</f>
        <v>6.0312732688011961E-2</v>
      </c>
      <c r="D8">
        <f t="shared" si="0"/>
        <v>0.18567727271470424</v>
      </c>
    </row>
    <row r="9" spans="1:5">
      <c r="A9">
        <f t="shared" si="1"/>
        <v>1978</v>
      </c>
      <c r="B9">
        <f>AVERAGEIF('Historical price detail'!$C$2:$C$645,'Historical IRS prices'!$A9,'Historical price detail'!$D$2:$D$645)/AVERAGEIF('Historical price detail'!$C$2:$C$645,'Historical IRS prices'!$A9-1,'Historical price detail'!$D$2:$D$645)-1</f>
        <v>6.8960674157303226E-2</v>
      </c>
      <c r="D9">
        <f t="shared" si="0"/>
        <v>0.19687597643018531</v>
      </c>
    </row>
    <row r="10" spans="1:5">
      <c r="A10">
        <f t="shared" si="1"/>
        <v>1979</v>
      </c>
      <c r="B10">
        <f>AVERAGEIF('Historical price detail'!$C$2:$C$645,'Historical IRS prices'!$A10,'Historical price detail'!$D$2:$D$645)/AVERAGEIF('Historical price detail'!$C$2:$C$645,'Historical IRS prices'!$A10-1,'Historical price detail'!$D$2:$D$645)-1</f>
        <v>9.9986861122060011E-2</v>
      </c>
      <c r="D10">
        <f t="shared" si="0"/>
        <v>0.21045267649018823</v>
      </c>
    </row>
    <row r="11" spans="1:5">
      <c r="A11">
        <f t="shared" si="1"/>
        <v>1980</v>
      </c>
      <c r="B11">
        <f>AVERAGEIF('Historical price detail'!$C$2:$C$645,'Historical IRS prices'!$A11,'Historical price detail'!$D$2:$D$645)/AVERAGEIF('Historical price detail'!$C$2:$C$645,'Historical IRS prices'!$A11-1,'Historical price detail'!$D$2:$D$645)-1</f>
        <v>0.13557095078834225</v>
      </c>
      <c r="D11">
        <f t="shared" si="0"/>
        <v>0.2314951790271785</v>
      </c>
    </row>
    <row r="12" spans="1:5">
      <c r="A12">
        <f t="shared" si="1"/>
        <v>1981</v>
      </c>
      <c r="B12">
        <f>AVERAGEIF('Historical price detail'!$C$2:$C$645,'Historical IRS prices'!$A12,'Historical price detail'!$D$2:$D$645)/AVERAGEIF('Historical price detail'!$C$2:$C$645,'Historical IRS prices'!$A12-1,'Historical price detail'!$D$2:$D$645)-1</f>
        <v>0.11223309140633209</v>
      </c>
      <c r="D12">
        <f t="shared" si="0"/>
        <v>0.2628792005508106</v>
      </c>
    </row>
    <row r="13" spans="1:5">
      <c r="A13">
        <f t="shared" si="1"/>
        <v>1982</v>
      </c>
      <c r="B13">
        <f>AVERAGEIF('Historical price detail'!$C$2:$C$645,'Historical IRS prices'!$A13,'Historical price detail'!$D$2:$D$645)/AVERAGEIF('Historical price detail'!$C$2:$C$645,'Historical IRS prices'!$A13-1,'Historical price detail'!$D$2:$D$645)-1</f>
        <v>7.8683563457537353E-2</v>
      </c>
      <c r="D13">
        <f t="shared" si="0"/>
        <v>0.29238294589505326</v>
      </c>
    </row>
    <row r="14" spans="1:5">
      <c r="A14">
        <f t="shared" si="1"/>
        <v>1983</v>
      </c>
      <c r="B14">
        <f>AVERAGEIF('Historical price detail'!$C$2:$C$645,'Historical IRS prices'!$A14,'Historical price detail'!$D$2:$D$645)/AVERAGEIF('Historical price detail'!$C$2:$C$645,'Historical IRS prices'!$A14-1,'Historical price detail'!$D$2:$D$645)-1</f>
        <v>3.6910398036121395E-2</v>
      </c>
      <c r="D14">
        <f t="shared" si="0"/>
        <v>0.31538867797228837</v>
      </c>
    </row>
    <row r="15" spans="1:5">
      <c r="A15">
        <f t="shared" si="1"/>
        <v>1984</v>
      </c>
      <c r="B15">
        <f>AVERAGEIF('Historical price detail'!$C$2:$C$645,'Historical IRS prices'!$A15,'Historical price detail'!$D$2:$D$645)/AVERAGEIF('Historical price detail'!$C$2:$C$645,'Historical IRS prices'!$A15-1,'Historical price detail'!$D$2:$D$645)-1</f>
        <v>3.9908683520757382E-2</v>
      </c>
      <c r="D15">
        <f t="shared" si="0"/>
        <v>0.32702979961233164</v>
      </c>
    </row>
    <row r="16" spans="1:5">
      <c r="A16">
        <f t="shared" si="1"/>
        <v>1985</v>
      </c>
      <c r="B16">
        <f>AVERAGEIF('Historical price detail'!$C$2:$C$645,'Historical IRS prices'!$A16,'Historical price detail'!$D$2:$D$645)/AVERAGEIF('Historical price detail'!$C$2:$C$645,'Historical IRS prices'!$A16-1,'Historical price detail'!$D$2:$D$645)-1</f>
        <v>3.7807951866005274E-2</v>
      </c>
      <c r="D16">
        <f t="shared" si="0"/>
        <v>0.3400811283869169</v>
      </c>
    </row>
    <row r="17" spans="1:4">
      <c r="A17">
        <f t="shared" si="1"/>
        <v>1986</v>
      </c>
      <c r="B17">
        <f>AVERAGEIF('Historical price detail'!$C$2:$C$645,'Historical IRS prices'!$A17,'Historical price detail'!$D$2:$D$645)/AVERAGEIF('Historical price detail'!$C$2:$C$645,'Historical IRS prices'!$A17-1,'Historical price detail'!$D$2:$D$645)-1</f>
        <v>2.5697273581949398E-2</v>
      </c>
      <c r="D17">
        <f t="shared" si="0"/>
        <v>0.35293889931950623</v>
      </c>
    </row>
    <row r="18" spans="1:4">
      <c r="A18">
        <f t="shared" si="1"/>
        <v>1987</v>
      </c>
      <c r="B18">
        <f>AVERAGEIF('Historical price detail'!$C$2:$C$645,'Historical IRS prices'!$A18,'Historical price detail'!$D$2:$D$645)/AVERAGEIF('Historical price detail'!$C$2:$C$645,'Historical IRS prices'!$A18-1,'Historical price detail'!$D$2:$D$645)-1</f>
        <v>2.6428353192789578E-2</v>
      </c>
      <c r="D18">
        <f t="shared" si="0"/>
        <v>0.36200846677303167</v>
      </c>
    </row>
    <row r="19" spans="1:4">
      <c r="A19">
        <f t="shared" si="1"/>
        <v>1988</v>
      </c>
      <c r="B19">
        <f>AVERAGEIF('Historical price detail'!$C$2:$C$645,'Historical IRS prices'!$A19,'Historical price detail'!$D$2:$D$645)/AVERAGEIF('Historical price detail'!$C$2:$C$645,'Historical IRS prices'!$A19-1,'Historical price detail'!$D$2:$D$645)-1</f>
        <v>4.1375204643548047E-2</v>
      </c>
      <c r="D19">
        <f t="shared" si="0"/>
        <v>0.37157575439168961</v>
      </c>
    </row>
    <row r="20" spans="1:4">
      <c r="A20">
        <f t="shared" si="1"/>
        <v>1989</v>
      </c>
      <c r="B20">
        <f>AVERAGEIF('Historical price detail'!$C$2:$C$645,'Historical IRS prices'!$A20,'Historical price detail'!$D$2:$D$645)/AVERAGEIF('Historical price detail'!$C$2:$C$645,'Historical IRS prices'!$A20-1,'Historical price detail'!$D$2:$D$645)-1</f>
        <v>4.7448906674288915E-2</v>
      </c>
      <c r="D20">
        <f t="shared" si="0"/>
        <v>0.3869497772702265</v>
      </c>
    </row>
    <row r="21" spans="1:4">
      <c r="A21">
        <f t="shared" si="1"/>
        <v>1990</v>
      </c>
      <c r="B21">
        <f>AVERAGEIF('Historical price detail'!$C$2:$C$645,'Historical IRS prices'!$A21,'Historical price detail'!$D$2:$D$645)/AVERAGEIF('Historical price detail'!$C$2:$C$645,'Historical IRS prices'!$A21-1,'Historical price detail'!$D$2:$D$645)-1</f>
        <v>4.8369491062900893E-2</v>
      </c>
      <c r="D21">
        <f t="shared" si="0"/>
        <v>0.40531012113955839</v>
      </c>
    </row>
    <row r="22" spans="1:4">
      <c r="A22">
        <f t="shared" si="1"/>
        <v>1991</v>
      </c>
      <c r="B22">
        <f>AVERAGEIF('Historical price detail'!$C$2:$C$645,'Historical IRS prices'!$A22,'Historical price detail'!$D$2:$D$645)/AVERAGEIF('Historical price detail'!$C$2:$C$645,'Historical IRS prices'!$A22-1,'Historical price detail'!$D$2:$D$645)-1</f>
        <v>5.27754278649053E-2</v>
      </c>
      <c r="D22">
        <f t="shared" si="0"/>
        <v>0.42491476542172152</v>
      </c>
    </row>
    <row r="23" spans="1:4">
      <c r="A23">
        <f t="shared" si="1"/>
        <v>1992</v>
      </c>
      <c r="B23">
        <f>AVERAGEIF('Historical price detail'!$C$2:$C$645,'Historical IRS prices'!$A23,'Historical price detail'!$D$2:$D$645)/AVERAGEIF('Historical price detail'!$C$2:$C$645,'Historical IRS prices'!$A23-1,'Historical price detail'!$D$2:$D$645)-1</f>
        <v>3.0473482507108685E-2</v>
      </c>
      <c r="D23">
        <f t="shared" si="0"/>
        <v>0.44733982397296873</v>
      </c>
    </row>
    <row r="24" spans="1:4">
      <c r="A24">
        <f t="shared" si="1"/>
        <v>1993</v>
      </c>
      <c r="B24">
        <f>AVERAGEIF('Historical price detail'!$C$2:$C$645,'Historical IRS prices'!$A24,'Historical price detail'!$D$2:$D$645)/AVERAGEIF('Historical price detail'!$C$2:$C$645,'Historical IRS prices'!$A24-1,'Historical price detail'!$D$2:$D$645)-1</f>
        <v>3.0592046068022238E-2</v>
      </c>
      <c r="D24">
        <f t="shared" si="0"/>
        <v>0.46097182627354205</v>
      </c>
    </row>
    <row r="25" spans="1:4">
      <c r="A25">
        <f t="shared" si="1"/>
        <v>1994</v>
      </c>
      <c r="B25">
        <f>AVERAGEIF('Historical price detail'!$C$2:$C$645,'Historical IRS prices'!$A25,'Historical price detail'!$D$2:$D$645)/AVERAGEIF('Historical price detail'!$C$2:$C$645,'Historical IRS prices'!$A25-1,'Historical price detail'!$D$2:$D$645)-1</f>
        <v>2.6017111925964453E-2</v>
      </c>
      <c r="D25">
        <f t="shared" si="0"/>
        <v>0.47507389761896257</v>
      </c>
    </row>
    <row r="26" spans="1:4">
      <c r="A26">
        <f t="shared" si="1"/>
        <v>1995</v>
      </c>
      <c r="B26">
        <f>AVERAGEIF('Historical price detail'!$C$2:$C$645,'Historical IRS prices'!$A26,'Historical price detail'!$D$2:$D$645)/AVERAGEIF('Historical price detail'!$C$2:$C$645,'Historical IRS prices'!$A26-1,'Historical price detail'!$D$2:$D$645)-1</f>
        <v>2.8420694349897913E-2</v>
      </c>
      <c r="D26">
        <f t="shared" si="0"/>
        <v>0.48743394838641929</v>
      </c>
    </row>
    <row r="27" spans="1:4">
      <c r="A27">
        <f t="shared" si="1"/>
        <v>1996</v>
      </c>
      <c r="B27">
        <f>AVERAGEIF('Historical price detail'!$C$2:$C$645,'Historical IRS prices'!$A27,'Historical price detail'!$D$2:$D$645)/AVERAGEIF('Historical price detail'!$C$2:$C$645,'Historical IRS prices'!$A27-1,'Historical price detail'!$D$2:$D$645)-1</f>
        <v>2.7580120249323992E-2</v>
      </c>
      <c r="D27">
        <f t="shared" si="0"/>
        <v>0.50128715964927362</v>
      </c>
    </row>
    <row r="28" spans="1:4">
      <c r="A28">
        <f t="shared" si="1"/>
        <v>1997</v>
      </c>
      <c r="B28">
        <f>AVERAGEIF('Historical price detail'!$C$2:$C$645,'Historical IRS prices'!$A28,'Historical price detail'!$D$2:$D$645)/AVERAGEIF('Historical price detail'!$C$2:$C$645,'Historical IRS prices'!$A28-1,'Historical price detail'!$D$2:$D$645)-1</f>
        <v>2.7376670782113921E-2</v>
      </c>
      <c r="D28">
        <f t="shared" si="0"/>
        <v>0.5151127197918427</v>
      </c>
    </row>
    <row r="29" spans="1:4">
      <c r="A29">
        <f t="shared" si="1"/>
        <v>1998</v>
      </c>
      <c r="B29">
        <f>AVERAGEIF('Historical price detail'!$C$2:$C$645,'Historical IRS prices'!$A29,'Historical price detail'!$D$2:$D$645)/AVERAGEIF('Historical price detail'!$C$2:$C$645,'Historical IRS prices'!$A29-1,'Historical price detail'!$D$2:$D$645)-1</f>
        <v>1.6876534824181055E-2</v>
      </c>
      <c r="D29">
        <f t="shared" si="0"/>
        <v>0.52921479113726322</v>
      </c>
    </row>
    <row r="30" spans="1:4">
      <c r="A30">
        <f t="shared" si="1"/>
        <v>1999</v>
      </c>
      <c r="B30">
        <f>AVERAGEIF('Historical price detail'!$C$2:$C$645,'Historical IRS prices'!$A30,'Historical price detail'!$D$2:$D$645)/AVERAGEIF('Historical price detail'!$C$2:$C$645,'Historical IRS prices'!$A30-1,'Historical price detail'!$D$2:$D$645)-1</f>
        <v>1.8240674134210266E-2</v>
      </c>
      <c r="D30">
        <f t="shared" si="0"/>
        <v>0.53814610298936294</v>
      </c>
    </row>
    <row r="31" spans="1:4">
      <c r="A31">
        <f t="shared" si="1"/>
        <v>2000</v>
      </c>
      <c r="B31">
        <f>AVERAGEIF('Historical price detail'!$C$2:$C$645,'Historical IRS prices'!$A31,'Historical price detail'!$D$2:$D$645)/AVERAGEIF('Historical price detail'!$C$2:$C$645,'Historical IRS prices'!$A31-1,'Historical price detail'!$D$2:$D$645)-1</f>
        <v>3.1084422465559758E-2</v>
      </c>
      <c r="D31">
        <f t="shared" si="0"/>
        <v>0.54796225069058702</v>
      </c>
    </row>
    <row r="32" spans="1:4">
      <c r="A32">
        <f t="shared" si="1"/>
        <v>2001</v>
      </c>
      <c r="B32">
        <f>AVERAGEIF('Historical price detail'!$C$2:$C$645,'Historical IRS prices'!$A32,'Historical price detail'!$D$2:$D$645)/AVERAGEIF('Historical price detail'!$C$2:$C$645,'Historical IRS prices'!$A32-1,'Historical price detail'!$D$2:$D$645)-1</f>
        <v>3.2887975334018549E-2</v>
      </c>
      <c r="D32">
        <f t="shared" si="0"/>
        <v>0.56499534078623215</v>
      </c>
    </row>
    <row r="33" spans="1:5">
      <c r="A33">
        <f t="shared" si="1"/>
        <v>2002</v>
      </c>
      <c r="B33">
        <f>AVERAGEIF('Historical price detail'!$C$2:$C$645,'Historical IRS prices'!$A33,'Historical price detail'!$D$2:$D$645)/AVERAGEIF('Historical price detail'!$C$2:$C$645,'Historical IRS prices'!$A33-1,'Historical price detail'!$D$2:$D$645)-1</f>
        <v>1.5920398009950043E-2</v>
      </c>
      <c r="C33">
        <f>AVERAGEIF('Historical price detail'!$C$2:$C$645,'Historical IRS prices'!$A33,'Historical price detail'!$E$2:$E$645)/AVERAGEIF('Historical price detail'!$C$2:$C$645,'Historical IRS prices'!$A33-1,'Historical price detail'!$E$2:$E$645)-1</f>
        <v>1.2452799871454978E-2</v>
      </c>
      <c r="D33">
        <f t="shared" si="0"/>
        <v>0.58357689361784515</v>
      </c>
      <c r="E33">
        <f t="shared" ref="E33:E52" si="2">E34/(1+C33)</f>
        <v>0.61567119883503785</v>
      </c>
    </row>
    <row r="34" spans="1:5">
      <c r="A34">
        <f t="shared" si="1"/>
        <v>2003</v>
      </c>
      <c r="B34">
        <f>AVERAGEIF('Historical price detail'!$C$2:$C$645,'Historical IRS prices'!$A34,'Historical price detail'!$D$2:$D$645)/AVERAGEIF('Historical price detail'!$C$2:$C$645,'Historical IRS prices'!$A34-1,'Historical price detail'!$D$2:$D$645)-1</f>
        <v>2.2806772072198278E-2</v>
      </c>
      <c r="C34">
        <f>AVERAGEIF('Historical price detail'!$C$2:$C$645,'Historical IRS prices'!$A34,'Historical price detail'!$E$2:$E$645)/AVERAGEIF('Historical price detail'!$C$2:$C$645,'Historical IRS prices'!$A34-1,'Historical price detail'!$E$2:$E$645)-1</f>
        <v>1.9996825900650661E-2</v>
      </c>
      <c r="D34">
        <f t="shared" si="0"/>
        <v>0.59286767003365148</v>
      </c>
      <c r="E34">
        <f t="shared" si="2"/>
        <v>0.62333802906074931</v>
      </c>
    </row>
    <row r="35" spans="1:5">
      <c r="A35">
        <f t="shared" si="1"/>
        <v>2004</v>
      </c>
      <c r="B35">
        <f>AVERAGEIF('Historical price detail'!$C$2:$C$645,'Historical IRS prices'!$A35,'Historical price detail'!$D$2:$D$645)/AVERAGEIF('Historical price detail'!$C$2:$C$645,'Historical IRS prices'!$A35-1,'Historical price detail'!$D$2:$D$645)-1</f>
        <v>2.3027815777473926E-2</v>
      </c>
      <c r="C35">
        <f>AVERAGEIF('Historical price detail'!$C$2:$C$645,'Historical IRS prices'!$A35,'Historical price detail'!$E$2:$E$645)/AVERAGEIF('Historical price detail'!$C$2:$C$645,'Historical IRS prices'!$A35-1,'Historical price detail'!$E$2:$E$645)-1</f>
        <v>2.1316321767543389E-2</v>
      </c>
      <c r="D35">
        <f t="shared" si="0"/>
        <v>0.60638906785308422</v>
      </c>
      <c r="E35">
        <f t="shared" si="2"/>
        <v>0.63580281110513182</v>
      </c>
    </row>
    <row r="36" spans="1:5">
      <c r="A36">
        <f t="shared" si="1"/>
        <v>2005</v>
      </c>
      <c r="B36">
        <f>AVERAGEIF('Historical price detail'!$C$2:$C$645,'Historical IRS prices'!$A36,'Historical price detail'!$D$2:$D$645)/AVERAGEIF('Historical price detail'!$C$2:$C$645,'Historical IRS prices'!$A36-1,'Historical price detail'!$D$2:$D$645)-1</f>
        <v>3.1067528415422263E-2</v>
      </c>
      <c r="C36">
        <f>AVERAGEIF('Historical price detail'!$C$2:$C$645,'Historical IRS prices'!$A36,'Historical price detail'!$E$2:$E$645)/AVERAGEIF('Historical price detail'!$C$2:$C$645,'Historical IRS prices'!$A36-1,'Historical price detail'!$E$2:$E$645)-1</f>
        <v>2.7650822669103903E-2</v>
      </c>
      <c r="D36">
        <f t="shared" si="0"/>
        <v>0.62035288359707919</v>
      </c>
      <c r="E36">
        <f t="shared" si="2"/>
        <v>0.64935578840735741</v>
      </c>
    </row>
    <row r="37" spans="1:5">
      <c r="A37">
        <f t="shared" si="1"/>
        <v>2006</v>
      </c>
      <c r="B37">
        <f>AVERAGEIF('Historical price detail'!$C$2:$C$645,'Historical IRS prices'!$A37,'Historical price detail'!$D$2:$D$645)/AVERAGEIF('Historical price detail'!$C$2:$C$645,'Historical IRS prices'!$A37-1,'Historical price detail'!$D$2:$D$645)-1</f>
        <v>3.9036832094069052E-2</v>
      </c>
      <c r="C37">
        <f>AVERAGEIF('Historical price detail'!$C$2:$C$645,'Historical IRS prices'!$A37,'Historical price detail'!$E$2:$E$645)/AVERAGEIF('Historical price detail'!$C$2:$C$645,'Historical IRS prices'!$A37-1,'Historical price detail'!$E$2:$E$645)-1</f>
        <v>3.45415462159957E-2</v>
      </c>
      <c r="D37">
        <f t="shared" si="0"/>
        <v>0.63962571443582061</v>
      </c>
      <c r="E37">
        <f t="shared" si="2"/>
        <v>0.66731101016176542</v>
      </c>
    </row>
    <row r="38" spans="1:5">
      <c r="A38">
        <f t="shared" si="1"/>
        <v>2007</v>
      </c>
      <c r="B38">
        <f>AVERAGEIF('Historical price detail'!$C$2:$C$645,'Historical IRS prices'!$A38,'Historical price detail'!$D$2:$D$645)/AVERAGEIF('Historical price detail'!$C$2:$C$645,'Historical IRS prices'!$A38-1,'Historical price detail'!$D$2:$D$645)-1</f>
        <v>2.2870813397129153E-2</v>
      </c>
      <c r="C38">
        <f>AVERAGEIF('Historical price detail'!$C$2:$C$645,'Historical IRS prices'!$A38,'Historical price detail'!$E$2:$E$645)/AVERAGEIF('Historical price detail'!$C$2:$C$645,'Historical IRS prices'!$A38-1,'Historical price detail'!$E$2:$E$645)-1</f>
        <v>2.0263666977144101E-2</v>
      </c>
      <c r="D38">
        <f t="shared" si="0"/>
        <v>0.66459467605330069</v>
      </c>
      <c r="E38">
        <f t="shared" si="2"/>
        <v>0.69036096425971083</v>
      </c>
    </row>
    <row r="39" spans="1:5">
      <c r="A39">
        <f t="shared" si="1"/>
        <v>2008</v>
      </c>
      <c r="B39">
        <f>AVERAGEIF('Historical price detail'!$C$2:$C$645,'Historical IRS prices'!$A39,'Historical price detail'!$D$2:$D$645)/AVERAGEIF('Historical price detail'!$C$2:$C$645,'Historical IRS prices'!$A39-1,'Historical price detail'!$D$2:$D$645)-1</f>
        <v>4.2624071068591451E-2</v>
      </c>
      <c r="C39">
        <f>AVERAGEIF('Historical price detail'!$C$2:$C$645,'Historical IRS prices'!$A39,'Historical price detail'!$E$2:$E$645)/AVERAGEIF('Historical price detail'!$C$2:$C$645,'Historical IRS prices'!$A39-1,'Historical price detail'!$E$2:$E$645)-1</f>
        <v>3.9932386785788143E-2</v>
      </c>
      <c r="D39">
        <f t="shared" si="0"/>
        <v>0.67979449687404125</v>
      </c>
      <c r="E39">
        <f t="shared" si="2"/>
        <v>0.70435020893348965</v>
      </c>
    </row>
    <row r="40" spans="1:5">
      <c r="A40">
        <f t="shared" si="1"/>
        <v>2009</v>
      </c>
      <c r="B40">
        <f>AVERAGEIF('Historical price detail'!$C$2:$C$645,'Historical IRS prices'!$A40,'Historical price detail'!$D$2:$D$645)/AVERAGEIF('Historical price detail'!$C$2:$C$645,'Historical IRS prices'!$A40-1,'Historical price detail'!$D$2:$D$645)-1</f>
        <v>1.8601312391250957E-3</v>
      </c>
      <c r="C40">
        <f>AVERAGEIF('Historical price detail'!$C$2:$C$645,'Historical IRS prices'!$A40,'Historical price detail'!$E$2:$E$645)/AVERAGEIF('Historical price detail'!$C$2:$C$645,'Historical IRS prices'!$A40-1,'Historical price detail'!$E$2:$E$645)-1</f>
        <v>2.1480978765500147E-3</v>
      </c>
      <c r="D40">
        <f t="shared" si="0"/>
        <v>0.70877010582083777</v>
      </c>
      <c r="E40">
        <f t="shared" si="2"/>
        <v>0.73247659390927244</v>
      </c>
    </row>
    <row r="41" spans="1:5">
      <c r="A41">
        <f t="shared" si="1"/>
        <v>2010</v>
      </c>
      <c r="B41">
        <f>AVERAGEIF('Historical price detail'!$C$2:$C$645,'Historical IRS prices'!$A41,'Historical price detail'!$D$2:$D$645)/AVERAGEIF('Historical price detail'!$C$2:$C$645,'Historical IRS prices'!$A41-1,'Historical price detail'!$D$2:$D$645)-1</f>
        <v>1.4770477580462682E-2</v>
      </c>
      <c r="C41">
        <f>AVERAGEIF('Historical price detail'!$C$2:$C$645,'Historical IRS prices'!$A41,'Historical price detail'!$E$2:$E$645)/AVERAGEIF('Historical price detail'!$C$2:$C$645,'Historical IRS prices'!$A41-1,'Historical price detail'!$E$2:$E$645)-1</f>
        <v>1.234142798037241E-2</v>
      </c>
      <c r="D41">
        <f t="shared" si="0"/>
        <v>0.71008851123603312</v>
      </c>
      <c r="E41">
        <f t="shared" si="2"/>
        <v>0.73405002532527153</v>
      </c>
    </row>
    <row r="42" spans="1:5">
      <c r="A42">
        <f t="shared" si="1"/>
        <v>2011</v>
      </c>
      <c r="B42">
        <f>AVERAGEIF('Historical price detail'!$C$2:$C$645,'Historical IRS prices'!$A42,'Historical price detail'!$D$2:$D$645)/AVERAGEIF('Historical price detail'!$C$2:$C$645,'Historical IRS prices'!$A42-1,'Historical price detail'!$D$2:$D$645)-1</f>
        <v>2.4264004153557117E-2</v>
      </c>
      <c r="C42">
        <f>AVERAGEIF('Historical price detail'!$C$2:$C$645,'Historical IRS prices'!$A42,'Historical price detail'!$E$2:$E$645)/AVERAGEIF('Historical price detail'!$C$2:$C$645,'Historical IRS prices'!$A42-1,'Historical price detail'!$E$2:$E$645)-1</f>
        <v>2.2570774544527605E-2</v>
      </c>
      <c r="D42">
        <f t="shared" si="0"/>
        <v>0.72057685767138902</v>
      </c>
      <c r="E42">
        <f t="shared" si="2"/>
        <v>0.7431092508468139</v>
      </c>
    </row>
    <row r="43" spans="1:5">
      <c r="A43">
        <f t="shared" si="1"/>
        <v>2012</v>
      </c>
      <c r="B43">
        <f>AVERAGEIF('Historical price detail'!$C$2:$C$645,'Historical IRS prices'!$A43,'Historical price detail'!$D$2:$D$645)/AVERAGEIF('Historical price detail'!$C$2:$C$645,'Historical IRS prices'!$A43-1,'Historical price detail'!$D$2:$D$645)-1</f>
        <v>2.5701804667333406E-2</v>
      </c>
      <c r="C43">
        <f>AVERAGEIF('Historical price detail'!$C$2:$C$645,'Historical IRS prices'!$A43,'Historical price detail'!$E$2:$E$645)/AVERAGEIF('Historical price detail'!$C$2:$C$645,'Historical IRS prices'!$A43-1,'Historical price detail'!$E$2:$E$645)-1</f>
        <v>2.5158014646053495E-2</v>
      </c>
      <c r="D43">
        <f t="shared" si="0"/>
        <v>0.73806093753888469</v>
      </c>
      <c r="E43">
        <f t="shared" si="2"/>
        <v>0.7598818022096302</v>
      </c>
    </row>
    <row r="44" spans="1:5">
      <c r="A44">
        <f t="shared" si="1"/>
        <v>2013</v>
      </c>
      <c r="B44">
        <f>AVERAGEIF('Historical price detail'!$C$2:$C$645,'Historical IRS prices'!$A44,'Historical price detail'!$D$2:$D$645)/AVERAGEIF('Historical price detail'!$C$2:$C$645,'Historical IRS prices'!$A44-1,'Historical price detail'!$D$2:$D$645)-1</f>
        <v>1.6957089159041594E-2</v>
      </c>
      <c r="C44">
        <f>AVERAGEIF('Historical price detail'!$C$2:$C$645,'Historical IRS prices'!$A44,'Historical price detail'!$E$2:$E$645)/AVERAGEIF('Historical price detail'!$C$2:$C$645,'Historical IRS prices'!$A44-1,'Historical price detail'!$E$2:$E$645)-1</f>
        <v>1.4491087999928931E-2</v>
      </c>
      <c r="D44">
        <f t="shared" si="0"/>
        <v>0.75703043558809802</v>
      </c>
      <c r="E44">
        <f t="shared" si="2"/>
        <v>0.77899891971888957</v>
      </c>
    </row>
    <row r="45" spans="1:5">
      <c r="A45">
        <f t="shared" si="1"/>
        <v>2014</v>
      </c>
      <c r="B45">
        <f>AVERAGEIF('Historical price detail'!$C$2:$C$645,'Historical IRS prices'!$A45,'Historical price detail'!$D$2:$D$645)/AVERAGEIF('Historical price detail'!$C$2:$C$645,'Historical IRS prices'!$A45-1,'Historical price detail'!$D$2:$D$645)-1</f>
        <v>1.580407855994026E-2</v>
      </c>
      <c r="C45">
        <f>AVERAGEIF('Historical price detail'!$C$2:$C$645,'Historical IRS prices'!$A45,'Historical price detail'!$E$2:$E$645)/AVERAGEIF('Historical price detail'!$C$2:$C$645,'Historical IRS prices'!$A45-1,'Historical price detail'!$E$2:$E$645)-1</f>
        <v>1.4012458996282895E-2</v>
      </c>
      <c r="D45">
        <f t="shared" si="0"/>
        <v>0.76986746818047347</v>
      </c>
      <c r="E45">
        <f t="shared" si="2"/>
        <v>0.79028746161638552</v>
      </c>
    </row>
    <row r="46" spans="1:5">
      <c r="A46">
        <f t="shared" si="1"/>
        <v>2015</v>
      </c>
      <c r="B46">
        <f>AVERAGEIF('Historical price detail'!$C$2:$C$645,'Historical IRS prices'!$A46,'Historical price detail'!$D$2:$D$645)/AVERAGEIF('Historical price detail'!$C$2:$C$645,'Historical IRS prices'!$A46-1,'Historical price detail'!$D$2:$D$645)-1</f>
        <v>4.5141467071161401E-3</v>
      </c>
      <c r="C46">
        <f>AVERAGEIF('Historical price detail'!$C$2:$C$645,'Historical IRS prices'!$A46,'Historical price detail'!$E$2:$E$645)/AVERAGEIF('Historical price detail'!$C$2:$C$645,'Historical IRS prices'!$A46-1,'Historical price detail'!$E$2:$E$645)-1</f>
        <v>2.4084799232646503E-3</v>
      </c>
      <c r="D46">
        <f t="shared" si="0"/>
        <v>0.78203451412834002</v>
      </c>
      <c r="E46">
        <f t="shared" si="2"/>
        <v>0.80136133226756157</v>
      </c>
    </row>
    <row r="47" spans="1:5">
      <c r="A47">
        <f t="shared" si="1"/>
        <v>2016</v>
      </c>
      <c r="B47">
        <f>AVERAGEIF('Historical price detail'!$C$2:$C$645,'Historical IRS prices'!$A47,'Historical price detail'!$D$2:$D$645)/AVERAGEIF('Historical price detail'!$C$2:$C$645,'Historical IRS prices'!$A47-1,'Historical price detail'!$D$2:$D$645)-1</f>
        <v>8.0257319023284701E-3</v>
      </c>
      <c r="C47">
        <f>AVERAGEIF('Historical price detail'!$C$2:$C$645,'Historical IRS prices'!$A47,'Historical price detail'!$E$2:$E$645)/AVERAGEIF('Historical price detail'!$C$2:$C$645,'Historical IRS prices'!$A47-1,'Historical price detail'!$E$2:$E$645)-1</f>
        <v>4.8675778673912262E-3</v>
      </c>
      <c r="D47">
        <f t="shared" si="0"/>
        <v>0.78556473265514359</v>
      </c>
      <c r="E47">
        <f t="shared" si="2"/>
        <v>0.80329139494760859</v>
      </c>
    </row>
    <row r="48" spans="1:5">
      <c r="A48">
        <f t="shared" si="1"/>
        <v>2017</v>
      </c>
      <c r="B48">
        <f>AVERAGEIF('Historical price detail'!$C$2:$C$645,'Historical IRS prices'!$A48,'Historical price detail'!$D$2:$D$645)/AVERAGEIF('Historical price detail'!$C$2:$C$645,'Historical IRS prices'!$A48-1,'Historical price detail'!$D$2:$D$645)-1</f>
        <v>1.9873677800172462E-2</v>
      </c>
      <c r="C48">
        <f>AVERAGEIF('Historical price detail'!$C$2:$C$645,'Historical IRS prices'!$A48,'Historical price detail'!$E$2:$E$645)/AVERAGEIF('Historical price detail'!$C$2:$C$645,'Historical IRS prices'!$A48-1,'Historical price detail'!$E$2:$E$645)-1</f>
        <v>1.6499010978506146E-2</v>
      </c>
      <c r="D48">
        <f t="shared" si="0"/>
        <v>0.7918694645913581</v>
      </c>
      <c r="E48">
        <f t="shared" si="2"/>
        <v>0.80720147836272138</v>
      </c>
    </row>
    <row r="49" spans="1:8">
      <c r="A49">
        <f t="shared" si="1"/>
        <v>2018</v>
      </c>
      <c r="B49">
        <f>AVERAGEIF('Historical price detail'!$C$2:$C$645,'Historical IRS prices'!$A49,'Historical price detail'!$D$2:$D$645)/AVERAGEIF('Historical price detail'!$C$2:$C$645,'Historical IRS prices'!$A49-1,'Historical price detail'!$D$2:$D$645)-1</f>
        <v>2.4192813919393208E-2</v>
      </c>
      <c r="C49">
        <f>AVERAGEIF('Historical price detail'!$C$2:$C$645,'Historical IRS prices'!$A49,'Historical price detail'!$E$2:$E$645)/AVERAGEIF('Historical price detail'!$C$2:$C$645,'Historical IRS prices'!$A49-1,'Historical price detail'!$E$2:$E$645)-1</f>
        <v>1.9930782998491159E-2</v>
      </c>
      <c r="D49">
        <f t="shared" si="0"/>
        <v>0.80760682319044186</v>
      </c>
      <c r="E49">
        <f t="shared" si="2"/>
        <v>0.82051950441609434</v>
      </c>
    </row>
    <row r="50" spans="1:8">
      <c r="A50">
        <f t="shared" si="1"/>
        <v>2019</v>
      </c>
      <c r="B50">
        <f>AVERAGEIF('Historical price detail'!$C$2:$C$645,'Historical IRS prices'!$A50,'Historical price detail'!$D$2:$D$645)/AVERAGEIF('Historical price detail'!$C$2:$C$645,'Historical IRS prices'!$A50-1,'Historical price detail'!$D$2:$D$645)-1</f>
        <v>1.8999706488215029E-2</v>
      </c>
      <c r="C50">
        <f>AVERAGEIF('Historical price detail'!$C$2:$C$645,'Historical IRS prices'!$A50,'Historical price detail'!$E$2:$E$645)/AVERAGEIF('Historical price detail'!$C$2:$C$645,'Historical IRS prices'!$A50-1,'Historical price detail'!$E$2:$E$645)-1</f>
        <v>1.5509754400813591E-2</v>
      </c>
      <c r="D50">
        <f t="shared" si="0"/>
        <v>0.82714510478392056</v>
      </c>
      <c r="E50">
        <f t="shared" si="2"/>
        <v>0.83687310060464104</v>
      </c>
      <c r="H50" s="7"/>
    </row>
    <row r="51" spans="1:8">
      <c r="A51">
        <f t="shared" si="1"/>
        <v>2020</v>
      </c>
      <c r="B51">
        <f>AVERAGEIF('Historical price detail'!$C$2:$C$645,'Historical IRS prices'!$A51,'Historical price detail'!$D$2:$D$645)/AVERAGEIF('Historical price detail'!$C$2:$C$645,'Historical IRS prices'!$A51-1,'Historical price detail'!$D$2:$D$645)-1</f>
        <v>1.4583375024645795E-2</v>
      </c>
      <c r="C51">
        <f>AVERAGEIF('Historical price detail'!$C$2:$C$645,'Historical IRS prices'!$A51,'Historical price detail'!$E$2:$E$645)/AVERAGEIF('Historical price detail'!$C$2:$C$645,'Historical IRS prices'!$A51-1,'Historical price detail'!$E$2:$E$645)-1</f>
        <v>1.1422209081427548E-2</v>
      </c>
      <c r="D51">
        <f t="shared" si="0"/>
        <v>0.84286061899797893</v>
      </c>
      <c r="E51">
        <f t="shared" si="2"/>
        <v>0.84985279685966642</v>
      </c>
    </row>
    <row r="52" spans="1:8">
      <c r="A52">
        <f t="shared" si="1"/>
        <v>2021</v>
      </c>
      <c r="B52">
        <f>AVERAGEIF('Historical price detail'!$C$2:$C$645,'Historical IRS prices'!$A52,'Historical price detail'!$D$2:$D$645)/AVERAGEIF('Historical price detail'!$C$2:$C$645,'Historical IRS prices'!$A52-1,'Historical price detail'!$D$2:$D$645)-1</f>
        <v>2.9977204015973369E-2</v>
      </c>
      <c r="C52">
        <f>AVERAGEIF('Historical price detail'!$C$2:$C$645,'Historical IRS prices'!$A52,'Historical price detail'!$E$2:$E$645)/AVERAGEIF('Historical price detail'!$C$2:$C$645,'Historical IRS prices'!$A52-1,'Historical price detail'!$E$2:$E$645)-1</f>
        <v>2.9343946174664071E-2</v>
      </c>
      <c r="D52">
        <f t="shared" si="0"/>
        <v>0.85515237149833156</v>
      </c>
      <c r="E52">
        <f t="shared" si="2"/>
        <v>0.85955999319383347</v>
      </c>
    </row>
    <row r="53" spans="1:8">
      <c r="A53">
        <f t="shared" si="1"/>
        <v>2022</v>
      </c>
      <c r="B53">
        <f>AVERAGEIF('Historical price detail'!$C$2:$C$645,'Historical IRS prices'!$A53,'Historical price detail'!$D$2:$D$645)/AVERAGEIF('Historical price detail'!$C$2:$C$645,'Historical IRS prices'!$A53-1,'Historical price detail'!$D$2:$D$645)-1</f>
        <v>7.6858212841943052E-2</v>
      </c>
      <c r="C53">
        <f>AVERAGEIF('Historical price detail'!$C$2:$C$645,'Historical IRS prices'!$A53,'Historical price detail'!$E$2:$E$645)/AVERAGEIF('Historical price detail'!$C$2:$C$645,'Historical IRS prices'!$A53-1,'Historical price detail'!$E$2:$E$645)-1</f>
        <v>7.2558003803747884E-2</v>
      </c>
      <c r="D53">
        <f>D54/(1+B53)</f>
        <v>0.88078744860348046</v>
      </c>
      <c r="E53">
        <f>E54/(1+C53)</f>
        <v>0.88478287536800793</v>
      </c>
    </row>
    <row r="54" spans="1:8">
      <c r="A54">
        <f>A53+1</f>
        <v>2023</v>
      </c>
      <c r="B54">
        <f>AVERAGEIF('Historical price detail'!$C$2:$C$645,'Historical IRS prices'!$A54,'Historical price detail'!$D$2:$D$645)/AVERAGEIF('Historical price detail'!$C$2:$C$645,'Historical IRS prices'!$A54-1,'Historical price detail'!$D$2:$D$645)-1</f>
        <v>5.4314933910173835E-2</v>
      </c>
      <c r="C54">
        <f>AVERAGEIF('Historical price detail'!$C$2:$C$645,'Historical IRS prices'!$A54,'Historical price detail'!$E$2:$E$645)/AVERAGEIF('Historical price detail'!$C$2:$C$645,'Historical IRS prices'!$A54-1,'Historical price detail'!$E$2:$E$645)-1</f>
        <v>5.3761927621418515E-2</v>
      </c>
      <c r="D54">
        <f>D55/(1+B54)</f>
        <v>0.94848319779675871</v>
      </c>
      <c r="E54">
        <f>E55/(1+C54)</f>
        <v>0.94898095460445087</v>
      </c>
    </row>
    <row r="55" spans="1:8">
      <c r="D55">
        <v>1</v>
      </c>
      <c r="E55">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6817-7B88-435D-AFBB-55EB49870DC1}">
  <sheetPr>
    <tabColor rgb="FFC00000"/>
  </sheetPr>
  <dimension ref="A1:BL175"/>
  <sheetViews>
    <sheetView topLeftCell="A18" zoomScaleNormal="100" workbookViewId="0">
      <selection activeCell="B26" sqref="B26"/>
    </sheetView>
  </sheetViews>
  <sheetFormatPr defaultColWidth="9.36328125" defaultRowHeight="14"/>
  <cols>
    <col min="1" max="1" width="65.36328125" style="9" customWidth="1"/>
    <col min="2" max="29" width="11.453125" style="9" customWidth="1"/>
    <col min="30" max="60" width="11.54296875" style="9" bestFit="1" customWidth="1"/>
    <col min="61" max="61" width="11.453125" style="9" bestFit="1" customWidth="1"/>
    <col min="62" max="62" width="11.54296875" style="9" bestFit="1" customWidth="1"/>
    <col min="63" max="142" width="9.36328125" style="9" customWidth="1"/>
    <col min="143" max="16384" width="9.36328125" style="9"/>
  </cols>
  <sheetData>
    <row r="1" spans="1:64" ht="14.5">
      <c r="A1" s="8" t="s">
        <v>133</v>
      </c>
    </row>
    <row r="2" spans="1:64">
      <c r="A2" s="10" t="s">
        <v>134</v>
      </c>
    </row>
    <row r="5" spans="1:64" ht="15" customHeight="1">
      <c r="A5" s="11" t="s">
        <v>135</v>
      </c>
    </row>
    <row r="6" spans="1:64" ht="15" customHeight="1">
      <c r="A6" s="12" t="s">
        <v>136</v>
      </c>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2"/>
    </row>
    <row r="7" spans="1:64" ht="15" customHeight="1">
      <c r="A7" s="11"/>
      <c r="BJ7" s="14"/>
    </row>
    <row r="8" spans="1:64">
      <c r="A8" s="12"/>
      <c r="B8" s="12">
        <v>1993</v>
      </c>
      <c r="C8" s="12">
        <v>1994</v>
      </c>
      <c r="D8" s="12">
        <v>1995</v>
      </c>
      <c r="E8" s="12">
        <v>1996</v>
      </c>
      <c r="F8" s="12">
        <v>1997</v>
      </c>
      <c r="G8" s="12">
        <v>1998</v>
      </c>
      <c r="H8" s="12">
        <v>1999</v>
      </c>
      <c r="I8" s="12">
        <v>2000</v>
      </c>
      <c r="J8" s="12">
        <v>2001</v>
      </c>
      <c r="K8" s="12">
        <v>2002</v>
      </c>
      <c r="L8" s="12">
        <v>2003</v>
      </c>
      <c r="M8" s="12">
        <v>2004</v>
      </c>
      <c r="N8" s="12">
        <v>2005</v>
      </c>
      <c r="O8" s="12">
        <v>2006</v>
      </c>
      <c r="P8" s="12">
        <v>2007</v>
      </c>
      <c r="Q8" s="12">
        <v>2008</v>
      </c>
      <c r="R8" s="12">
        <v>2009</v>
      </c>
      <c r="S8" s="12">
        <v>2010</v>
      </c>
      <c r="T8" s="12">
        <v>2011</v>
      </c>
      <c r="U8" s="12">
        <v>2012</v>
      </c>
      <c r="V8" s="12">
        <v>2013</v>
      </c>
      <c r="W8" s="12">
        <v>2014</v>
      </c>
      <c r="X8" s="12">
        <v>2015</v>
      </c>
      <c r="Y8" s="12">
        <v>2016</v>
      </c>
      <c r="Z8" s="12">
        <v>2017</v>
      </c>
      <c r="AA8" s="12">
        <v>2018</v>
      </c>
      <c r="AB8" s="12">
        <v>2019</v>
      </c>
      <c r="AC8" s="12">
        <v>2020</v>
      </c>
      <c r="AD8" s="12">
        <v>2021</v>
      </c>
      <c r="AE8" s="12">
        <v>2022</v>
      </c>
      <c r="AF8" s="12">
        <v>2023</v>
      </c>
      <c r="AG8" s="12">
        <v>2024</v>
      </c>
      <c r="AH8" s="12">
        <v>2025</v>
      </c>
      <c r="AI8" s="12">
        <v>2026</v>
      </c>
      <c r="AJ8" s="12">
        <v>2027</v>
      </c>
      <c r="AK8" s="12">
        <v>2028</v>
      </c>
      <c r="AL8" s="12">
        <v>2029</v>
      </c>
      <c r="AM8" s="12">
        <v>2030</v>
      </c>
      <c r="AN8" s="12">
        <v>2031</v>
      </c>
      <c r="AO8" s="12">
        <v>2032</v>
      </c>
      <c r="AP8" s="12">
        <v>2033</v>
      </c>
      <c r="AQ8" s="12">
        <v>2034</v>
      </c>
      <c r="AR8" s="12">
        <v>2035</v>
      </c>
      <c r="AS8" s="12">
        <v>2036</v>
      </c>
      <c r="AT8" s="12">
        <v>2037</v>
      </c>
      <c r="AU8" s="12">
        <v>2038</v>
      </c>
      <c r="AV8" s="12">
        <v>2039</v>
      </c>
      <c r="AW8" s="12">
        <v>2040</v>
      </c>
      <c r="AX8" s="12">
        <v>2041</v>
      </c>
      <c r="AY8" s="12">
        <v>2042</v>
      </c>
      <c r="AZ8" s="12">
        <v>2043</v>
      </c>
      <c r="BA8" s="12">
        <v>2044</v>
      </c>
      <c r="BB8" s="12">
        <v>2045</v>
      </c>
      <c r="BC8" s="12">
        <v>2046</v>
      </c>
      <c r="BD8" s="12">
        <v>2047</v>
      </c>
      <c r="BE8" s="12">
        <v>2048</v>
      </c>
      <c r="BF8" s="12">
        <v>2049</v>
      </c>
      <c r="BG8" s="12">
        <v>2050</v>
      </c>
      <c r="BH8" s="12">
        <v>2051</v>
      </c>
      <c r="BI8" s="12">
        <v>2052</v>
      </c>
      <c r="BJ8" s="12">
        <v>2053</v>
      </c>
    </row>
    <row r="9" spans="1:64">
      <c r="A9" s="9" t="s">
        <v>137</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row>
    <row r="10" spans="1:64" ht="16.5" customHeight="1">
      <c r="A10" s="16" t="s">
        <v>138</v>
      </c>
      <c r="B10" s="17">
        <v>2.6440000000000001</v>
      </c>
      <c r="C10" s="17">
        <v>2.7069999999999999</v>
      </c>
      <c r="D10" s="17">
        <v>2.722</v>
      </c>
      <c r="E10" s="17">
        <v>2.8820000000000001</v>
      </c>
      <c r="F10" s="17">
        <v>3.5030000000000001</v>
      </c>
      <c r="G10" s="17">
        <v>4.01</v>
      </c>
      <c r="H10" s="17">
        <v>4.2169999999999996</v>
      </c>
      <c r="I10" s="17">
        <v>4.1829999999999998</v>
      </c>
      <c r="J10" s="17">
        <v>3.5270000000000001</v>
      </c>
      <c r="K10" s="17">
        <v>2.7930000000000001</v>
      </c>
      <c r="L10" s="17">
        <v>2.4940000000000002</v>
      </c>
      <c r="M10" s="17">
        <v>2.54</v>
      </c>
      <c r="N10" s="17">
        <v>2.5470000000000002</v>
      </c>
      <c r="O10" s="17">
        <v>2.286</v>
      </c>
      <c r="P10" s="17">
        <v>2.0529999999999999</v>
      </c>
      <c r="Q10" s="17">
        <v>1.964</v>
      </c>
      <c r="R10" s="17">
        <v>1.5980000000000001</v>
      </c>
      <c r="S10" s="17">
        <v>1.371</v>
      </c>
      <c r="T10" s="17">
        <v>1.5209999999999999</v>
      </c>
      <c r="U10" s="17">
        <v>1.7010000000000001</v>
      </c>
      <c r="V10" s="17">
        <v>1.8260000000000001</v>
      </c>
      <c r="W10" s="17">
        <v>1.8959999999999999</v>
      </c>
      <c r="X10" s="17">
        <v>1.921</v>
      </c>
      <c r="Y10" s="17">
        <v>1.839</v>
      </c>
      <c r="Z10" s="17">
        <v>1.78</v>
      </c>
      <c r="AA10" s="17">
        <v>1.8939999999999999</v>
      </c>
      <c r="AB10" s="17">
        <v>1.9930000000000001</v>
      </c>
      <c r="AC10" s="17">
        <v>1.885</v>
      </c>
      <c r="AD10" s="17">
        <v>1.7470000000000001</v>
      </c>
      <c r="AE10" s="17">
        <v>1.806</v>
      </c>
      <c r="AF10" s="17">
        <v>1.778</v>
      </c>
      <c r="AG10" s="17">
        <v>1.675</v>
      </c>
      <c r="AH10" s="17">
        <v>1.7350000000000001</v>
      </c>
      <c r="AI10" s="17">
        <v>1.81</v>
      </c>
      <c r="AJ10" s="17">
        <v>1.857</v>
      </c>
      <c r="AK10" s="17">
        <v>1.887</v>
      </c>
      <c r="AL10" s="17">
        <v>1.8939999999999999</v>
      </c>
      <c r="AM10" s="17">
        <v>1.855</v>
      </c>
      <c r="AN10" s="17">
        <v>1.8169999999999999</v>
      </c>
      <c r="AO10" s="17">
        <v>1.782</v>
      </c>
      <c r="AP10" s="17">
        <v>1.746</v>
      </c>
      <c r="AQ10" s="17">
        <v>1.7070000000000001</v>
      </c>
      <c r="AR10" s="17">
        <v>1.6679999999999999</v>
      </c>
      <c r="AS10" s="17">
        <v>1.639</v>
      </c>
      <c r="AT10" s="17">
        <v>1.623</v>
      </c>
      <c r="AU10" s="17">
        <v>1.6140000000000001</v>
      </c>
      <c r="AV10" s="17">
        <v>1.599</v>
      </c>
      <c r="AW10" s="17">
        <v>1.5720000000000001</v>
      </c>
      <c r="AX10" s="17">
        <v>1.546</v>
      </c>
      <c r="AY10" s="17">
        <v>1.532</v>
      </c>
      <c r="AZ10" s="17">
        <v>1.5269999999999999</v>
      </c>
      <c r="BA10" s="17">
        <v>1.524</v>
      </c>
      <c r="BB10" s="17">
        <v>1.5189999999999999</v>
      </c>
      <c r="BC10" s="17">
        <v>1.516</v>
      </c>
      <c r="BD10" s="17">
        <v>1.518</v>
      </c>
      <c r="BE10" s="17">
        <v>1.52</v>
      </c>
      <c r="BF10" s="17">
        <v>1.516</v>
      </c>
      <c r="BG10" s="17">
        <v>1.502</v>
      </c>
      <c r="BH10" s="17">
        <v>1.4850000000000001</v>
      </c>
      <c r="BI10" s="17">
        <v>1.4730000000000001</v>
      </c>
      <c r="BJ10" s="17">
        <v>1.4590000000000001</v>
      </c>
      <c r="BL10"/>
    </row>
    <row r="11" spans="1:64" ht="16.5" customHeight="1">
      <c r="A11" s="18" t="s">
        <v>139</v>
      </c>
      <c r="B11" s="17">
        <v>1.3109999999999999</v>
      </c>
      <c r="C11" s="17">
        <v>1.218</v>
      </c>
      <c r="D11" s="17">
        <v>1.0880000000000001</v>
      </c>
      <c r="E11" s="17">
        <v>1.0409999999999999</v>
      </c>
      <c r="F11" s="17">
        <v>1.0960000000000001</v>
      </c>
      <c r="G11" s="17">
        <v>1.17</v>
      </c>
      <c r="H11" s="17">
        <v>1.2090000000000001</v>
      </c>
      <c r="I11" s="17">
        <v>1.24</v>
      </c>
      <c r="J11" s="17">
        <v>1.2529999999999999</v>
      </c>
      <c r="K11" s="17">
        <v>1.175</v>
      </c>
      <c r="L11" s="17">
        <v>1.0469999999999999</v>
      </c>
      <c r="M11" s="17">
        <v>0.97399999999999998</v>
      </c>
      <c r="N11" s="17">
        <v>0.97199999999999998</v>
      </c>
      <c r="O11" s="17">
        <v>0.96199999999999997</v>
      </c>
      <c r="P11" s="17">
        <v>0.85299999999999998</v>
      </c>
      <c r="Q11" s="17">
        <v>0.69599999999999995</v>
      </c>
      <c r="R11" s="17">
        <v>0.57799999999999996</v>
      </c>
      <c r="S11" s="17">
        <v>0.52700000000000002</v>
      </c>
      <c r="T11" s="17">
        <v>0.56399999999999995</v>
      </c>
      <c r="U11" s="17">
        <v>0.64700000000000002</v>
      </c>
      <c r="V11" s="17">
        <v>0.73499999999999999</v>
      </c>
      <c r="W11" s="17">
        <v>0.80900000000000005</v>
      </c>
      <c r="X11" s="17">
        <v>0.79500000000000004</v>
      </c>
      <c r="Y11" s="17">
        <v>0.67700000000000005</v>
      </c>
      <c r="Z11" s="17">
        <v>0.56699999999999995</v>
      </c>
      <c r="AA11" s="17">
        <v>0.47099999999999997</v>
      </c>
      <c r="AB11" s="17">
        <v>0.38400000000000001</v>
      </c>
      <c r="AC11" s="17">
        <v>0.317</v>
      </c>
      <c r="AD11" s="17">
        <v>0.22700000000000001</v>
      </c>
      <c r="AE11" s="17">
        <v>0.184</v>
      </c>
      <c r="AF11" s="17">
        <v>0.23300000000000001</v>
      </c>
      <c r="AG11" s="17">
        <v>0.35899999999999999</v>
      </c>
      <c r="AH11" s="17">
        <v>0.47599999999999998</v>
      </c>
      <c r="AI11" s="17">
        <v>0.50800000000000001</v>
      </c>
      <c r="AJ11" s="17">
        <v>0.49399999999999999</v>
      </c>
      <c r="AK11" s="17">
        <v>0.46600000000000003</v>
      </c>
      <c r="AL11" s="17">
        <v>0.432</v>
      </c>
      <c r="AM11" s="17">
        <v>0.39700000000000002</v>
      </c>
      <c r="AN11" s="17">
        <v>0.373</v>
      </c>
      <c r="AO11" s="17">
        <v>0.36299999999999999</v>
      </c>
      <c r="AP11" s="17">
        <v>0.35299999999999998</v>
      </c>
      <c r="AQ11" s="17">
        <v>0.33600000000000002</v>
      </c>
      <c r="AR11" s="17">
        <v>0.312</v>
      </c>
      <c r="AS11" s="17">
        <v>0.29099999999999998</v>
      </c>
      <c r="AT11" s="17">
        <v>0.28199999999999997</v>
      </c>
      <c r="AU11" s="17">
        <v>0.27600000000000002</v>
      </c>
      <c r="AV11" s="17">
        <v>0.26300000000000001</v>
      </c>
      <c r="AW11" s="17">
        <v>0.23899999999999999</v>
      </c>
      <c r="AX11" s="17">
        <v>0.218</v>
      </c>
      <c r="AY11" s="17">
        <v>0.214</v>
      </c>
      <c r="AZ11" s="17">
        <v>0.219</v>
      </c>
      <c r="BA11" s="17">
        <v>0.224</v>
      </c>
      <c r="BB11" s="17">
        <v>0.224</v>
      </c>
      <c r="BC11" s="17">
        <v>0.22700000000000001</v>
      </c>
      <c r="BD11" s="17">
        <v>0.23400000000000001</v>
      </c>
      <c r="BE11" s="17">
        <v>0.23799999999999999</v>
      </c>
      <c r="BF11" s="17">
        <v>0.23499999999999999</v>
      </c>
      <c r="BG11" s="17">
        <v>0.223</v>
      </c>
      <c r="BH11" s="17">
        <v>0.20799999999999999</v>
      </c>
      <c r="BI11" s="17">
        <v>0.19800000000000001</v>
      </c>
      <c r="BJ11" s="17">
        <v>0.184</v>
      </c>
    </row>
    <row r="12" spans="1:64" ht="16.5" customHeight="1">
      <c r="A12" s="18" t="s">
        <v>140</v>
      </c>
      <c r="B12" s="17">
        <v>1.3149999999999999</v>
      </c>
      <c r="C12" s="17">
        <v>1.47</v>
      </c>
      <c r="D12" s="17">
        <v>1.6160000000000001</v>
      </c>
      <c r="E12" s="17">
        <v>1.8220000000000001</v>
      </c>
      <c r="F12" s="17">
        <v>2.3809999999999998</v>
      </c>
      <c r="G12" s="17">
        <v>2.8069999999999999</v>
      </c>
      <c r="H12" s="17">
        <v>2.9710000000000001</v>
      </c>
      <c r="I12" s="17">
        <v>2.9060000000000001</v>
      </c>
      <c r="J12" s="17">
        <v>2.2450000000000001</v>
      </c>
      <c r="K12" s="17">
        <v>1.5980000000000001</v>
      </c>
      <c r="L12" s="17">
        <v>1.4319999999999999</v>
      </c>
      <c r="M12" s="17">
        <v>1.55</v>
      </c>
      <c r="N12" s="17">
        <v>1.5589999999999999</v>
      </c>
      <c r="O12" s="17">
        <v>1.3109999999999999</v>
      </c>
      <c r="P12" s="17">
        <v>1.1890000000000001</v>
      </c>
      <c r="Q12" s="17">
        <v>1.2589999999999999</v>
      </c>
      <c r="R12" s="17">
        <v>1.014</v>
      </c>
      <c r="S12" s="17">
        <v>0.83899999999999997</v>
      </c>
      <c r="T12" s="17">
        <v>0.95099999999999996</v>
      </c>
      <c r="U12" s="17">
        <v>1.0469999999999999</v>
      </c>
      <c r="V12" s="17">
        <v>1.083</v>
      </c>
      <c r="W12" s="17">
        <v>1.0780000000000001</v>
      </c>
      <c r="X12" s="17">
        <v>1.1160000000000001</v>
      </c>
      <c r="Y12" s="17">
        <v>1.1539999999999999</v>
      </c>
      <c r="Z12" s="17">
        <v>1.2050000000000001</v>
      </c>
      <c r="AA12" s="17">
        <v>1.4159999999999999</v>
      </c>
      <c r="AB12" s="17">
        <v>1.603</v>
      </c>
      <c r="AC12" s="17">
        <v>1.5620000000000001</v>
      </c>
      <c r="AD12" s="17">
        <v>1.516</v>
      </c>
      <c r="AE12" s="17">
        <v>1.619</v>
      </c>
      <c r="AF12" s="17">
        <v>1.54</v>
      </c>
      <c r="AG12" s="17">
        <v>1.3109999999999999</v>
      </c>
      <c r="AH12" s="17">
        <v>1.252</v>
      </c>
      <c r="AI12" s="17">
        <v>1.294</v>
      </c>
      <c r="AJ12" s="17">
        <v>1.3560000000000001</v>
      </c>
      <c r="AK12" s="17">
        <v>1.4139999999999999</v>
      </c>
      <c r="AL12" s="17">
        <v>1.4550000000000001</v>
      </c>
      <c r="AM12" s="17">
        <v>1.452</v>
      </c>
      <c r="AN12" s="17">
        <v>1.4379999999999999</v>
      </c>
      <c r="AO12" s="17">
        <v>1.4139999999999999</v>
      </c>
      <c r="AP12" s="17">
        <v>1.3879999999999999</v>
      </c>
      <c r="AQ12" s="17">
        <v>1.365</v>
      </c>
      <c r="AR12" s="17">
        <v>1.351</v>
      </c>
      <c r="AS12" s="17">
        <v>1.343</v>
      </c>
      <c r="AT12" s="17">
        <v>1.337</v>
      </c>
      <c r="AU12" s="17">
        <v>1.3340000000000001</v>
      </c>
      <c r="AV12" s="17">
        <v>1.3320000000000001</v>
      </c>
      <c r="AW12" s="17">
        <v>1.33</v>
      </c>
      <c r="AX12" s="17">
        <v>1.3240000000000001</v>
      </c>
      <c r="AY12" s="17">
        <v>1.3149999999999999</v>
      </c>
      <c r="AZ12" s="17">
        <v>1.3049999999999999</v>
      </c>
      <c r="BA12" s="17">
        <v>1.2969999999999999</v>
      </c>
      <c r="BB12" s="17">
        <v>1.2909999999999999</v>
      </c>
      <c r="BC12" s="17">
        <v>1.286</v>
      </c>
      <c r="BD12" s="17">
        <v>1.2809999999999999</v>
      </c>
      <c r="BE12" s="17">
        <v>1.2789999999999999</v>
      </c>
      <c r="BF12" s="17">
        <v>1.2769999999999999</v>
      </c>
      <c r="BG12" s="17">
        <v>1.276</v>
      </c>
      <c r="BH12" s="17">
        <v>1.274</v>
      </c>
      <c r="BI12" s="17">
        <v>1.2709999999999999</v>
      </c>
      <c r="BJ12" s="17">
        <v>1.272</v>
      </c>
    </row>
    <row r="13" spans="1:64">
      <c r="A13" s="16" t="s">
        <v>141</v>
      </c>
      <c r="B13" s="17">
        <v>2.7519999999999998</v>
      </c>
      <c r="C13" s="17">
        <v>4.0279999999999996</v>
      </c>
      <c r="D13" s="17">
        <v>2.6840000000000002</v>
      </c>
      <c r="E13" s="17">
        <v>3.7719999999999998</v>
      </c>
      <c r="F13" s="17">
        <v>4.4470000000000001</v>
      </c>
      <c r="G13" s="17">
        <v>4.4809999999999999</v>
      </c>
      <c r="H13" s="17">
        <v>4.7939999999999996</v>
      </c>
      <c r="I13" s="17">
        <v>4.077</v>
      </c>
      <c r="J13" s="17">
        <v>0.95399999999999996</v>
      </c>
      <c r="K13" s="17">
        <v>1.6950000000000001</v>
      </c>
      <c r="L13" s="17">
        <v>2.7959999999999998</v>
      </c>
      <c r="M13" s="17">
        <v>3.8519999999999999</v>
      </c>
      <c r="N13" s="17">
        <v>3.4830000000000001</v>
      </c>
      <c r="O13" s="17">
        <v>2.782</v>
      </c>
      <c r="P13" s="17">
        <v>2.0099999999999998</v>
      </c>
      <c r="Q13" s="17">
        <v>0.122</v>
      </c>
      <c r="R13" s="17">
        <v>-2.5990000000000002</v>
      </c>
      <c r="S13" s="17">
        <v>2.7080000000000002</v>
      </c>
      <c r="T13" s="17">
        <v>1.5489999999999999</v>
      </c>
      <c r="U13" s="17">
        <v>2.2799999999999998</v>
      </c>
      <c r="V13" s="17">
        <v>1.841</v>
      </c>
      <c r="W13" s="17">
        <v>2.2869999999999999</v>
      </c>
      <c r="X13" s="17">
        <v>2.706</v>
      </c>
      <c r="Y13" s="17">
        <v>1.667</v>
      </c>
      <c r="Z13" s="17">
        <v>2.2410000000000001</v>
      </c>
      <c r="AA13" s="17">
        <v>2.9449999999999998</v>
      </c>
      <c r="AB13" s="17">
        <v>2.294</v>
      </c>
      <c r="AC13" s="17">
        <v>-2.7669999999999999</v>
      </c>
      <c r="AD13" s="17">
        <v>5.9459999999999997</v>
      </c>
      <c r="AE13" s="17">
        <v>1.911</v>
      </c>
      <c r="AF13" s="17">
        <v>0.253</v>
      </c>
      <c r="AG13" s="17">
        <v>1.8109999999999999</v>
      </c>
      <c r="AH13" s="17">
        <v>2.7250000000000001</v>
      </c>
      <c r="AI13" s="17">
        <v>2.4260000000000002</v>
      </c>
      <c r="AJ13" s="17">
        <v>2.2789999999999999</v>
      </c>
      <c r="AK13" s="17">
        <v>1.97</v>
      </c>
      <c r="AL13" s="17">
        <v>1.8939999999999999</v>
      </c>
      <c r="AM13" s="17">
        <v>1.855</v>
      </c>
      <c r="AN13" s="17">
        <v>1.8169999999999999</v>
      </c>
      <c r="AO13" s="17">
        <v>1.782</v>
      </c>
      <c r="AP13" s="17">
        <v>1.746</v>
      </c>
      <c r="AQ13" s="17">
        <v>1.7070000000000001</v>
      </c>
      <c r="AR13" s="17">
        <v>1.6679999999999999</v>
      </c>
      <c r="AS13" s="17">
        <v>1.639</v>
      </c>
      <c r="AT13" s="17">
        <v>1.623</v>
      </c>
      <c r="AU13" s="17">
        <v>1.6140000000000001</v>
      </c>
      <c r="AV13" s="17">
        <v>1.599</v>
      </c>
      <c r="AW13" s="17">
        <v>1.5720000000000001</v>
      </c>
      <c r="AX13" s="17">
        <v>1.546</v>
      </c>
      <c r="AY13" s="17">
        <v>1.532</v>
      </c>
      <c r="AZ13" s="17">
        <v>1.5269999999999999</v>
      </c>
      <c r="BA13" s="17">
        <v>1.524</v>
      </c>
      <c r="BB13" s="17">
        <v>1.5189999999999999</v>
      </c>
      <c r="BC13" s="17">
        <v>1.516</v>
      </c>
      <c r="BD13" s="17">
        <v>1.518</v>
      </c>
      <c r="BE13" s="17">
        <v>1.52</v>
      </c>
      <c r="BF13" s="17">
        <v>1.516</v>
      </c>
      <c r="BG13" s="17">
        <v>1.502</v>
      </c>
      <c r="BH13" s="17">
        <v>1.4850000000000001</v>
      </c>
      <c r="BI13" s="17">
        <v>1.4730000000000001</v>
      </c>
      <c r="BJ13" s="17">
        <v>1.4590000000000001</v>
      </c>
    </row>
    <row r="14" spans="1:64">
      <c r="A14" s="16" t="s">
        <v>142</v>
      </c>
      <c r="B14" s="17">
        <v>1.425</v>
      </c>
      <c r="C14" s="17">
        <v>2.7749999999999999</v>
      </c>
      <c r="D14" s="17">
        <v>1.4770000000000001</v>
      </c>
      <c r="E14" s="17">
        <v>2.569</v>
      </c>
      <c r="F14" s="17">
        <v>3.2050000000000001</v>
      </c>
      <c r="G14" s="17">
        <v>3.2719999999999998</v>
      </c>
      <c r="H14" s="17">
        <v>3.6040000000000001</v>
      </c>
      <c r="I14" s="17">
        <v>2.9449999999999998</v>
      </c>
      <c r="J14" s="17" t="s">
        <v>143</v>
      </c>
      <c r="K14" s="17">
        <v>0.73099999999999998</v>
      </c>
      <c r="L14" s="17">
        <v>1.851</v>
      </c>
      <c r="M14" s="17">
        <v>2.9180000000000001</v>
      </c>
      <c r="N14" s="17">
        <v>2.528</v>
      </c>
      <c r="O14" s="17">
        <v>1.8109999999999999</v>
      </c>
      <c r="P14" s="17">
        <v>1.0369999999999999</v>
      </c>
      <c r="Q14" s="17">
        <v>-0.81299999999999994</v>
      </c>
      <c r="R14" s="17">
        <v>-3.4540000000000002</v>
      </c>
      <c r="S14" s="17">
        <v>1.847</v>
      </c>
      <c r="T14" s="17">
        <v>0.75</v>
      </c>
      <c r="U14" s="17">
        <v>1.49</v>
      </c>
      <c r="V14" s="17">
        <v>1.079</v>
      </c>
      <c r="W14" s="17">
        <v>1.4870000000000001</v>
      </c>
      <c r="X14" s="17">
        <v>1.905</v>
      </c>
      <c r="Y14" s="17">
        <v>0.88500000000000001</v>
      </c>
      <c r="Z14" s="17">
        <v>1.5369999999999999</v>
      </c>
      <c r="AA14" s="17">
        <v>2.339</v>
      </c>
      <c r="AB14" s="17">
        <v>1.762</v>
      </c>
      <c r="AC14" s="17">
        <v>-3.133</v>
      </c>
      <c r="AD14" s="17">
        <v>5.8019999999999996</v>
      </c>
      <c r="AE14" s="17">
        <v>1.6359999999999999</v>
      </c>
      <c r="AF14" s="17">
        <v>-7.0999999999999994E-2</v>
      </c>
      <c r="AG14" s="17">
        <v>1.3740000000000001</v>
      </c>
      <c r="AH14" s="17">
        <v>2.198</v>
      </c>
      <c r="AI14" s="17">
        <v>1.877</v>
      </c>
      <c r="AJ14" s="17">
        <v>1.7569999999999999</v>
      </c>
      <c r="AK14" s="17">
        <v>1.486</v>
      </c>
      <c r="AL14" s="17">
        <v>1.417</v>
      </c>
      <c r="AM14" s="17">
        <v>1.357</v>
      </c>
      <c r="AN14" s="17">
        <v>1.3049999999999999</v>
      </c>
      <c r="AO14" s="17">
        <v>1.28</v>
      </c>
      <c r="AP14" s="17">
        <v>1.2669999999999999</v>
      </c>
      <c r="AQ14" s="17">
        <v>1.2450000000000001</v>
      </c>
      <c r="AR14" s="17">
        <v>1.218</v>
      </c>
      <c r="AS14" s="17">
        <v>1.198</v>
      </c>
      <c r="AT14" s="17">
        <v>1.194</v>
      </c>
      <c r="AU14" s="17">
        <v>1.2010000000000001</v>
      </c>
      <c r="AV14" s="17">
        <v>1.202</v>
      </c>
      <c r="AW14" s="17">
        <v>1.1910000000000001</v>
      </c>
      <c r="AX14" s="17">
        <v>1.18</v>
      </c>
      <c r="AY14" s="17">
        <v>1.1819999999999999</v>
      </c>
      <c r="AZ14" s="17">
        <v>1.194</v>
      </c>
      <c r="BA14" s="17">
        <v>1.2070000000000001</v>
      </c>
      <c r="BB14" s="17">
        <v>1.216</v>
      </c>
      <c r="BC14" s="17">
        <v>1.2270000000000001</v>
      </c>
      <c r="BD14" s="17">
        <v>1.2410000000000001</v>
      </c>
      <c r="BE14" s="17">
        <v>1.254</v>
      </c>
      <c r="BF14" s="17">
        <v>1.2589999999999999</v>
      </c>
      <c r="BG14" s="17">
        <v>1.254</v>
      </c>
      <c r="BH14" s="17">
        <v>1.2430000000000001</v>
      </c>
      <c r="BI14" s="17">
        <v>1.2350000000000001</v>
      </c>
      <c r="BJ14" s="17">
        <v>1.224</v>
      </c>
    </row>
    <row r="15" spans="1:64" ht="13.5" customHeight="1">
      <c r="A15" s="16" t="s">
        <v>144</v>
      </c>
      <c r="B15" s="17">
        <v>5.1870000000000003</v>
      </c>
      <c r="C15" s="17">
        <v>6.25</v>
      </c>
      <c r="D15" s="17">
        <v>4.8369999999999997</v>
      </c>
      <c r="E15" s="17">
        <v>5.6719999999999997</v>
      </c>
      <c r="F15" s="17">
        <v>6.2480000000000002</v>
      </c>
      <c r="G15" s="17">
        <v>5.657</v>
      </c>
      <c r="H15" s="17">
        <v>6.2709999999999999</v>
      </c>
      <c r="I15" s="17">
        <v>6.4349999999999996</v>
      </c>
      <c r="J15" s="17">
        <v>3.2280000000000002</v>
      </c>
      <c r="K15" s="17">
        <v>3.28</v>
      </c>
      <c r="L15" s="17">
        <v>4.8250000000000002</v>
      </c>
      <c r="M15" s="17">
        <v>6.64</v>
      </c>
      <c r="N15" s="17">
        <v>6.7279999999999998</v>
      </c>
      <c r="O15" s="17">
        <v>5.9539999999999997</v>
      </c>
      <c r="P15" s="17">
        <v>4.7670000000000003</v>
      </c>
      <c r="Q15" s="17">
        <v>2.0419999999999998</v>
      </c>
      <c r="R15" s="17">
        <v>-1.9750000000000001</v>
      </c>
      <c r="S15" s="17">
        <v>3.9430000000000001</v>
      </c>
      <c r="T15" s="17">
        <v>3.6589999999999998</v>
      </c>
      <c r="U15" s="17">
        <v>4.1929999999999996</v>
      </c>
      <c r="V15" s="17">
        <v>3.625</v>
      </c>
      <c r="W15" s="17">
        <v>4.2</v>
      </c>
      <c r="X15" s="17">
        <v>3.734</v>
      </c>
      <c r="Y15" s="17">
        <v>2.6859999999999999</v>
      </c>
      <c r="Z15" s="17">
        <v>4.1840000000000002</v>
      </c>
      <c r="AA15" s="17">
        <v>5.42</v>
      </c>
      <c r="AB15" s="17">
        <v>4.1289999999999996</v>
      </c>
      <c r="AC15" s="17">
        <v>-1.498</v>
      </c>
      <c r="AD15" s="17">
        <v>10.705</v>
      </c>
      <c r="AE15" s="17">
        <v>9.0259999999999998</v>
      </c>
      <c r="AF15" s="17">
        <v>4.008</v>
      </c>
      <c r="AG15" s="17">
        <v>4.3620000000000001</v>
      </c>
      <c r="AH15" s="17">
        <v>4.9109999999999996</v>
      </c>
      <c r="AI15" s="17">
        <v>4.5439999999999996</v>
      </c>
      <c r="AJ15" s="17">
        <v>4.3310000000000004</v>
      </c>
      <c r="AK15" s="17">
        <v>4.0229999999999997</v>
      </c>
      <c r="AL15" s="17">
        <v>3.9420000000000002</v>
      </c>
      <c r="AM15" s="17">
        <v>3.8959999999999999</v>
      </c>
      <c r="AN15" s="17">
        <v>3.8439999999999999</v>
      </c>
      <c r="AO15" s="17">
        <v>3.782</v>
      </c>
      <c r="AP15" s="17">
        <v>3.7170000000000001</v>
      </c>
      <c r="AQ15" s="17">
        <v>3.665</v>
      </c>
      <c r="AR15" s="17">
        <v>3.6469999999999998</v>
      </c>
      <c r="AS15" s="17">
        <v>3.649</v>
      </c>
      <c r="AT15" s="17">
        <v>3.6579999999999999</v>
      </c>
      <c r="AU15" s="17">
        <v>3.66</v>
      </c>
      <c r="AV15" s="17">
        <v>3.6429999999999998</v>
      </c>
      <c r="AW15" s="17">
        <v>3.609</v>
      </c>
      <c r="AX15" s="17">
        <v>3.5840000000000001</v>
      </c>
      <c r="AY15" s="17">
        <v>3.57</v>
      </c>
      <c r="AZ15" s="17">
        <v>3.5640000000000001</v>
      </c>
      <c r="BA15" s="17">
        <v>3.5630000000000002</v>
      </c>
      <c r="BB15" s="17">
        <v>3.5569999999999999</v>
      </c>
      <c r="BC15" s="17">
        <v>3.5510000000000002</v>
      </c>
      <c r="BD15" s="17">
        <v>3.56</v>
      </c>
      <c r="BE15" s="17">
        <v>3.5659999999999998</v>
      </c>
      <c r="BF15" s="17">
        <v>3.5640000000000001</v>
      </c>
      <c r="BG15" s="17">
        <v>3.5470000000000002</v>
      </c>
      <c r="BH15" s="17">
        <v>3.524</v>
      </c>
      <c r="BI15" s="17">
        <v>3.5110000000000001</v>
      </c>
      <c r="BJ15" s="17">
        <v>3.5</v>
      </c>
    </row>
    <row r="16" spans="1:64" ht="14.25" customHeight="1">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row>
    <row r="17" spans="1:62">
      <c r="A17" s="19" t="s">
        <v>145</v>
      </c>
      <c r="B17" s="17">
        <v>66.3</v>
      </c>
      <c r="C17" s="17">
        <v>66.58</v>
      </c>
      <c r="D17" s="17">
        <v>66.63</v>
      </c>
      <c r="E17" s="17">
        <v>66.78</v>
      </c>
      <c r="F17" s="17">
        <v>67.099999999999994</v>
      </c>
      <c r="G17" s="17">
        <v>67.09</v>
      </c>
      <c r="H17" s="17">
        <v>67.09</v>
      </c>
      <c r="I17" s="17">
        <v>67.08</v>
      </c>
      <c r="J17" s="17">
        <v>66.84</v>
      </c>
      <c r="K17" s="17">
        <v>66.58</v>
      </c>
      <c r="L17" s="17">
        <v>66.239999999999995</v>
      </c>
      <c r="M17" s="17">
        <v>65.98</v>
      </c>
      <c r="N17" s="17">
        <v>66.03</v>
      </c>
      <c r="O17" s="17">
        <v>66.17</v>
      </c>
      <c r="P17" s="17">
        <v>66.040000000000006</v>
      </c>
      <c r="Q17" s="17">
        <v>66.010000000000005</v>
      </c>
      <c r="R17" s="17">
        <v>65.39</v>
      </c>
      <c r="S17" s="17">
        <v>64.7</v>
      </c>
      <c r="T17" s="17">
        <v>64.11</v>
      </c>
      <c r="U17" s="17">
        <v>63.7</v>
      </c>
      <c r="V17" s="17">
        <v>63.25</v>
      </c>
      <c r="W17" s="17">
        <v>62.88</v>
      </c>
      <c r="X17" s="17">
        <v>62.65</v>
      </c>
      <c r="Y17" s="17">
        <v>62.79</v>
      </c>
      <c r="Z17" s="17">
        <v>62.85</v>
      </c>
      <c r="AA17" s="17">
        <v>62.87</v>
      </c>
      <c r="AB17" s="17">
        <v>63.1</v>
      </c>
      <c r="AC17" s="17">
        <v>61.75</v>
      </c>
      <c r="AD17" s="17">
        <v>61.66</v>
      </c>
      <c r="AE17" s="17">
        <v>62.24</v>
      </c>
      <c r="AF17" s="17">
        <v>62.19</v>
      </c>
      <c r="AG17" s="17">
        <v>62.14</v>
      </c>
      <c r="AH17" s="17">
        <v>62.03</v>
      </c>
      <c r="AI17" s="17">
        <v>61.93</v>
      </c>
      <c r="AJ17" s="17">
        <v>61.84</v>
      </c>
      <c r="AK17" s="17">
        <v>61.76</v>
      </c>
      <c r="AL17" s="17">
        <v>61.68</v>
      </c>
      <c r="AM17" s="17">
        <v>61.58</v>
      </c>
      <c r="AN17" s="17">
        <v>61.47</v>
      </c>
      <c r="AO17" s="17">
        <v>61.36</v>
      </c>
      <c r="AP17" s="17">
        <v>61.27</v>
      </c>
      <c r="AQ17" s="17">
        <v>61.19</v>
      </c>
      <c r="AR17" s="17">
        <v>61.12</v>
      </c>
      <c r="AS17" s="17">
        <v>61.07</v>
      </c>
      <c r="AT17" s="17">
        <v>61.03</v>
      </c>
      <c r="AU17" s="17">
        <v>60.99</v>
      </c>
      <c r="AV17" s="17">
        <v>60.96</v>
      </c>
      <c r="AW17" s="17">
        <v>60.91</v>
      </c>
      <c r="AX17" s="17">
        <v>60.85</v>
      </c>
      <c r="AY17" s="17">
        <v>60.79</v>
      </c>
      <c r="AZ17" s="17">
        <v>60.74</v>
      </c>
      <c r="BA17" s="17">
        <v>60.7</v>
      </c>
      <c r="BB17" s="17">
        <v>60.65</v>
      </c>
      <c r="BC17" s="17">
        <v>60.61</v>
      </c>
      <c r="BD17" s="17">
        <v>60.57</v>
      </c>
      <c r="BE17" s="17">
        <v>60.53</v>
      </c>
      <c r="BF17" s="17">
        <v>60.5</v>
      </c>
      <c r="BG17" s="17">
        <v>60.46</v>
      </c>
      <c r="BH17" s="17">
        <v>60.41</v>
      </c>
      <c r="BI17" s="17">
        <v>60.36</v>
      </c>
      <c r="BJ17" s="17">
        <v>60.3</v>
      </c>
    </row>
    <row r="18" spans="1:62">
      <c r="A18" s="19" t="s">
        <v>146</v>
      </c>
      <c r="B18" s="17">
        <v>0.84699999999999998</v>
      </c>
      <c r="C18" s="17">
        <v>1.44</v>
      </c>
      <c r="D18" s="17">
        <v>0.96699999999999997</v>
      </c>
      <c r="E18" s="17">
        <v>1.236</v>
      </c>
      <c r="F18" s="17">
        <v>1.754</v>
      </c>
      <c r="G18" s="17">
        <v>1.0109999999999999</v>
      </c>
      <c r="H18" s="17">
        <v>1.234</v>
      </c>
      <c r="I18" s="17">
        <v>2.2999999999999998</v>
      </c>
      <c r="J18" s="17">
        <v>0.82899999999999996</v>
      </c>
      <c r="K18" s="17">
        <v>0.75600000000000001</v>
      </c>
      <c r="L18" s="17">
        <v>1.1339999999999999</v>
      </c>
      <c r="M18" s="17">
        <v>0.6</v>
      </c>
      <c r="N18" s="17">
        <v>1.2949999999999999</v>
      </c>
      <c r="O18" s="17">
        <v>1.419</v>
      </c>
      <c r="P18" s="17">
        <v>1.1319999999999999</v>
      </c>
      <c r="Q18" s="17">
        <v>0.78200000000000003</v>
      </c>
      <c r="R18" s="17">
        <v>-8.5999999999999993E-2</v>
      </c>
      <c r="S18" s="17">
        <v>-0.19600000000000001</v>
      </c>
      <c r="T18" s="17">
        <v>-0.16900000000000001</v>
      </c>
      <c r="U18" s="17">
        <v>0.878</v>
      </c>
      <c r="V18" s="17">
        <v>0.27300000000000002</v>
      </c>
      <c r="W18" s="17">
        <v>0.33600000000000002</v>
      </c>
      <c r="X18" s="17">
        <v>0.78100000000000003</v>
      </c>
      <c r="Y18" s="17">
        <v>1.304</v>
      </c>
      <c r="Z18" s="17">
        <v>0.71099999999999997</v>
      </c>
      <c r="AA18" s="17">
        <v>1.0940000000000001</v>
      </c>
      <c r="AB18" s="17">
        <v>0.89800000000000002</v>
      </c>
      <c r="AC18" s="17">
        <v>-1.696</v>
      </c>
      <c r="AD18" s="17">
        <v>0.27900000000000003</v>
      </c>
      <c r="AE18" s="17">
        <v>1.913</v>
      </c>
      <c r="AF18" s="17">
        <v>0.62</v>
      </c>
      <c r="AG18" s="17">
        <v>0.65300000000000002</v>
      </c>
      <c r="AH18" s="17">
        <v>0.57399999999999995</v>
      </c>
      <c r="AI18" s="17">
        <v>0.496</v>
      </c>
      <c r="AJ18" s="17">
        <v>0.47099999999999997</v>
      </c>
      <c r="AK18" s="17">
        <v>0.44800000000000001</v>
      </c>
      <c r="AL18" s="17">
        <v>0.433</v>
      </c>
      <c r="AM18" s="17">
        <v>0.38900000000000001</v>
      </c>
      <c r="AN18" s="17">
        <v>0.38100000000000001</v>
      </c>
      <c r="AO18" s="17">
        <v>0.36499999999999999</v>
      </c>
      <c r="AP18" s="17">
        <v>0.35599999999999998</v>
      </c>
      <c r="AQ18" s="17">
        <v>0.33200000000000002</v>
      </c>
      <c r="AR18" s="17">
        <v>0.312</v>
      </c>
      <c r="AS18" s="17">
        <v>0.29899999999999999</v>
      </c>
      <c r="AT18" s="17">
        <v>0.26400000000000001</v>
      </c>
      <c r="AU18" s="17">
        <v>0.28199999999999997</v>
      </c>
      <c r="AV18" s="17">
        <v>0.26700000000000002</v>
      </c>
      <c r="AW18" s="17">
        <v>0.23799999999999999</v>
      </c>
      <c r="AX18" s="17">
        <v>0.217</v>
      </c>
      <c r="AY18" s="17">
        <v>0.21299999999999999</v>
      </c>
      <c r="AZ18" s="17">
        <v>0.219</v>
      </c>
      <c r="BA18" s="17">
        <v>0.224</v>
      </c>
      <c r="BB18" s="17">
        <v>0.224</v>
      </c>
      <c r="BC18" s="17">
        <v>0.22600000000000001</v>
      </c>
      <c r="BD18" s="17">
        <v>0.23499999999999999</v>
      </c>
      <c r="BE18" s="17">
        <v>0.23799999999999999</v>
      </c>
      <c r="BF18" s="17">
        <v>0.23499999999999999</v>
      </c>
      <c r="BG18" s="17">
        <v>0.222</v>
      </c>
      <c r="BH18" s="17">
        <v>0.20699999999999999</v>
      </c>
      <c r="BI18" s="17">
        <v>0.19800000000000001</v>
      </c>
      <c r="BJ18" s="17">
        <v>0.184</v>
      </c>
    </row>
    <row r="19" spans="1:62">
      <c r="A19" s="19"/>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row>
    <row r="20" spans="1:62">
      <c r="A20" s="9" t="s">
        <v>147</v>
      </c>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row>
    <row r="21" spans="1:62" ht="16.5">
      <c r="A21" s="16" t="s">
        <v>148</v>
      </c>
      <c r="B21" s="17">
        <v>6.9080000000000004</v>
      </c>
      <c r="C21" s="17">
        <v>6.1</v>
      </c>
      <c r="D21" s="17">
        <v>5.5910000000000002</v>
      </c>
      <c r="E21" s="17">
        <v>5.4080000000000004</v>
      </c>
      <c r="F21" s="17">
        <v>4.9409999999999998</v>
      </c>
      <c r="G21" s="17">
        <v>4.5</v>
      </c>
      <c r="H21" s="17">
        <v>4.2160000000000002</v>
      </c>
      <c r="I21" s="17">
        <v>3.9660000000000002</v>
      </c>
      <c r="J21" s="17">
        <v>4.7409999999999997</v>
      </c>
      <c r="K21" s="17">
        <v>5.7830000000000004</v>
      </c>
      <c r="L21" s="17">
        <v>5.9909999999999997</v>
      </c>
      <c r="M21" s="17">
        <v>5.5410000000000004</v>
      </c>
      <c r="N21" s="17">
        <v>5.0830000000000002</v>
      </c>
      <c r="O21" s="17">
        <v>4.6079999999999997</v>
      </c>
      <c r="P21" s="17">
        <v>4.6159999999999997</v>
      </c>
      <c r="Q21" s="17">
        <v>5.8</v>
      </c>
      <c r="R21" s="17">
        <v>9.2829999999999995</v>
      </c>
      <c r="S21" s="17">
        <v>9.6080000000000005</v>
      </c>
      <c r="T21" s="17">
        <v>8.9329999999999998</v>
      </c>
      <c r="U21" s="17">
        <v>8.0749999999999993</v>
      </c>
      <c r="V21" s="17">
        <v>7.3579999999999997</v>
      </c>
      <c r="W21" s="17">
        <v>6.1580000000000004</v>
      </c>
      <c r="X21" s="17">
        <v>5.2750000000000004</v>
      </c>
      <c r="Y21" s="17">
        <v>4.875</v>
      </c>
      <c r="Z21" s="17">
        <v>4.3579999999999997</v>
      </c>
      <c r="AA21" s="17">
        <v>3.891</v>
      </c>
      <c r="AB21" s="17">
        <v>3.6749999999999998</v>
      </c>
      <c r="AC21" s="17">
        <v>8.0909999999999993</v>
      </c>
      <c r="AD21" s="17">
        <v>5.3579999999999997</v>
      </c>
      <c r="AE21" s="17">
        <v>3.6739999999999999</v>
      </c>
      <c r="AF21" s="17">
        <v>4.6779999999999999</v>
      </c>
      <c r="AG21" s="17">
        <v>4.9249999999999998</v>
      </c>
      <c r="AH21" s="17">
        <v>4.7130000000000001</v>
      </c>
      <c r="AI21" s="17">
        <v>4.5629999999999997</v>
      </c>
      <c r="AJ21" s="17">
        <v>4.4930000000000003</v>
      </c>
      <c r="AK21" s="17">
        <v>4.4710000000000001</v>
      </c>
      <c r="AL21" s="17">
        <v>4.5069999999999997</v>
      </c>
      <c r="AM21" s="17">
        <v>4.532</v>
      </c>
      <c r="AN21" s="17">
        <v>4.5270000000000001</v>
      </c>
      <c r="AO21" s="17">
        <v>4.5049999999999999</v>
      </c>
      <c r="AP21" s="17">
        <v>4.4820000000000002</v>
      </c>
      <c r="AQ21" s="17">
        <v>4.4580000000000002</v>
      </c>
      <c r="AR21" s="17">
        <v>4.4279999999999999</v>
      </c>
      <c r="AS21" s="17">
        <v>4.3979999999999997</v>
      </c>
      <c r="AT21" s="17">
        <v>4.367</v>
      </c>
      <c r="AU21" s="17">
        <v>4.3360000000000003</v>
      </c>
      <c r="AV21" s="17">
        <v>4.3049999999999997</v>
      </c>
      <c r="AW21" s="17">
        <v>4.2770000000000001</v>
      </c>
      <c r="AX21" s="17">
        <v>4.2539999999999996</v>
      </c>
      <c r="AY21" s="17">
        <v>4.234</v>
      </c>
      <c r="AZ21" s="17">
        <v>4.2169999999999996</v>
      </c>
      <c r="BA21" s="17">
        <v>4.202</v>
      </c>
      <c r="BB21" s="17">
        <v>4.1870000000000003</v>
      </c>
      <c r="BC21" s="17">
        <v>4.173</v>
      </c>
      <c r="BD21" s="17">
        <v>4.1589999999999998</v>
      </c>
      <c r="BE21" s="17">
        <v>4.1449999999999996</v>
      </c>
      <c r="BF21" s="17">
        <v>4.1310000000000002</v>
      </c>
      <c r="BG21" s="17">
        <v>4.117</v>
      </c>
      <c r="BH21" s="17">
        <v>4.1040000000000001</v>
      </c>
      <c r="BI21" s="17">
        <v>4.0919999999999996</v>
      </c>
      <c r="BJ21" s="17">
        <v>4.08</v>
      </c>
    </row>
    <row r="22" spans="1:62" ht="15" customHeight="1">
      <c r="A22" s="16" t="s">
        <v>149</v>
      </c>
      <c r="B22" s="17">
        <v>5.5010000000000003</v>
      </c>
      <c r="C22" s="17">
        <v>5.4489999999999998</v>
      </c>
      <c r="D22" s="17">
        <v>5.4039999999999999</v>
      </c>
      <c r="E22" s="17">
        <v>5.3650000000000002</v>
      </c>
      <c r="F22" s="17">
        <v>5.327</v>
      </c>
      <c r="G22" s="17">
        <v>5.2889999999999997</v>
      </c>
      <c r="H22" s="17">
        <v>5.25</v>
      </c>
      <c r="I22" s="17">
        <v>5.2089999999999996</v>
      </c>
      <c r="J22" s="17">
        <v>5.1669999999999998</v>
      </c>
      <c r="K22" s="17">
        <v>5.1239999999999997</v>
      </c>
      <c r="L22" s="17">
        <v>5.0819999999999999</v>
      </c>
      <c r="M22" s="17">
        <v>5.0419999999999998</v>
      </c>
      <c r="N22" s="17">
        <v>5.008</v>
      </c>
      <c r="O22" s="17">
        <v>4.9710000000000001</v>
      </c>
      <c r="P22" s="17">
        <v>4.9279999999999999</v>
      </c>
      <c r="Q22" s="17">
        <v>4.9909999999999997</v>
      </c>
      <c r="R22" s="17">
        <v>5.3479999999999999</v>
      </c>
      <c r="S22" s="17">
        <v>5.7089999999999996</v>
      </c>
      <c r="T22" s="17">
        <v>5.8259999999999996</v>
      </c>
      <c r="U22" s="17">
        <v>5.7409999999999997</v>
      </c>
      <c r="V22" s="17">
        <v>5.3259999999999996</v>
      </c>
      <c r="W22" s="17">
        <v>4.9320000000000004</v>
      </c>
      <c r="X22" s="17">
        <v>4.7699999999999996</v>
      </c>
      <c r="Y22" s="17">
        <v>4.681</v>
      </c>
      <c r="Z22" s="17">
        <v>4.6289999999999996</v>
      </c>
      <c r="AA22" s="17">
        <v>4.5860000000000003</v>
      </c>
      <c r="AB22" s="17">
        <v>4.5419999999999998</v>
      </c>
      <c r="AC22" s="17">
        <v>4.6390000000000002</v>
      </c>
      <c r="AD22" s="17">
        <v>4.9139999999999997</v>
      </c>
      <c r="AE22" s="17">
        <v>4.5330000000000004</v>
      </c>
      <c r="AF22" s="17">
        <v>4.43</v>
      </c>
      <c r="AG22" s="17">
        <v>4.4109999999999996</v>
      </c>
      <c r="AH22" s="17">
        <v>4.399</v>
      </c>
      <c r="AI22" s="17">
        <v>4.3849999999999998</v>
      </c>
      <c r="AJ22" s="17">
        <v>4.3680000000000003</v>
      </c>
      <c r="AK22" s="17">
        <v>4.3479999999999999</v>
      </c>
      <c r="AL22" s="17">
        <v>4.3259999999999996</v>
      </c>
      <c r="AM22" s="17">
        <v>4.3029999999999999</v>
      </c>
      <c r="AN22" s="17">
        <v>4.28</v>
      </c>
      <c r="AO22" s="17">
        <v>4.258</v>
      </c>
      <c r="AP22" s="17">
        <v>4.2359999999999998</v>
      </c>
      <c r="AQ22" s="17">
        <v>4.2119999999999997</v>
      </c>
      <c r="AR22" s="17">
        <v>4.1870000000000003</v>
      </c>
      <c r="AS22" s="17">
        <v>4.1609999999999996</v>
      </c>
      <c r="AT22" s="17">
        <v>4.1349999999999998</v>
      </c>
      <c r="AU22" s="17">
        <v>4.1070000000000002</v>
      </c>
      <c r="AV22" s="17">
        <v>4.0789999999999997</v>
      </c>
      <c r="AW22" s="17">
        <v>4.0549999999999997</v>
      </c>
      <c r="AX22" s="17">
        <v>4.0339999999999998</v>
      </c>
      <c r="AY22" s="17">
        <v>4.0170000000000003</v>
      </c>
      <c r="AZ22" s="17">
        <v>4.0030000000000001</v>
      </c>
      <c r="BA22" s="17">
        <v>3.99</v>
      </c>
      <c r="BB22" s="17">
        <v>3.9769999999999999</v>
      </c>
      <c r="BC22" s="17">
        <v>3.964</v>
      </c>
      <c r="BD22" s="17">
        <v>3.9529999999999998</v>
      </c>
      <c r="BE22" s="17">
        <v>3.94</v>
      </c>
      <c r="BF22" s="17">
        <v>3.9279999999999999</v>
      </c>
      <c r="BG22" s="17">
        <v>3.915</v>
      </c>
      <c r="BH22" s="17">
        <v>3.903</v>
      </c>
      <c r="BI22" s="17">
        <v>3.891</v>
      </c>
      <c r="BJ22" s="17">
        <v>3.879</v>
      </c>
    </row>
    <row r="23" spans="1:62" ht="7.5" customHeight="1">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row>
    <row r="24" spans="1:62" ht="14.25" customHeight="1">
      <c r="A24" s="19" t="s">
        <v>150</v>
      </c>
      <c r="B24" s="17">
        <v>0.53900000000000003</v>
      </c>
      <c r="C24" s="17">
        <v>0.621</v>
      </c>
      <c r="D24" s="17">
        <v>-0.251</v>
      </c>
      <c r="E24" s="17">
        <v>7.3999999999999996E-2</v>
      </c>
      <c r="F24" s="17">
        <v>0.32800000000000001</v>
      </c>
      <c r="G24" s="17">
        <v>8.5999999999999993E-2</v>
      </c>
      <c r="H24" s="17" t="s">
        <v>143</v>
      </c>
      <c r="I24" s="17">
        <v>-0.19500000000000001</v>
      </c>
      <c r="J24" s="17">
        <v>-0.95899999999999996</v>
      </c>
      <c r="K24" s="17">
        <v>-0.19500000000000001</v>
      </c>
      <c r="L24" s="17">
        <v>-0.57599999999999996</v>
      </c>
      <c r="M24" s="17" t="s">
        <v>143</v>
      </c>
      <c r="N24" s="17">
        <v>-8.4000000000000005E-2</v>
      </c>
      <c r="O24" s="17">
        <v>0.24399999999999999</v>
      </c>
      <c r="P24" s="17">
        <v>6.2E-2</v>
      </c>
      <c r="Q24" s="17">
        <v>-0.65500000000000003</v>
      </c>
      <c r="R24" s="17">
        <v>-1.6719999999999999</v>
      </c>
      <c r="S24" s="17">
        <v>0.97199999999999998</v>
      </c>
      <c r="T24" s="17">
        <v>0.503</v>
      </c>
      <c r="U24" s="17">
        <v>0.39400000000000002</v>
      </c>
      <c r="V24" s="17" t="s">
        <v>143</v>
      </c>
      <c r="W24" s="17">
        <v>0.16</v>
      </c>
      <c r="X24" s="17">
        <v>6.4000000000000001E-2</v>
      </c>
      <c r="Y24" s="17">
        <v>-0.41099999999999998</v>
      </c>
      <c r="Z24" s="17">
        <v>-0.185</v>
      </c>
      <c r="AA24" s="17">
        <v>0.21299999999999999</v>
      </c>
      <c r="AB24" s="17">
        <v>-0.22600000000000001</v>
      </c>
      <c r="AC24" s="17">
        <v>-0.78600000000000003</v>
      </c>
      <c r="AD24" s="17">
        <v>1.1499999999999999</v>
      </c>
      <c r="AE24" s="17">
        <v>-0.42199999999999999</v>
      </c>
      <c r="AF24" s="17">
        <v>0.52</v>
      </c>
      <c r="AG24" s="17" t="s">
        <v>143</v>
      </c>
      <c r="AH24" s="17" t="s">
        <v>143</v>
      </c>
      <c r="AI24" s="17">
        <v>-6.2E-2</v>
      </c>
      <c r="AJ24" s="17">
        <v>-8.5000000000000006E-2</v>
      </c>
      <c r="AK24" s="17">
        <v>-6.3E-2</v>
      </c>
      <c r="AL24" s="17" t="s">
        <v>143</v>
      </c>
      <c r="AM24" s="17" t="s">
        <v>143</v>
      </c>
      <c r="AN24" s="17" t="s">
        <v>143</v>
      </c>
      <c r="AO24" s="17" t="s">
        <v>143</v>
      </c>
      <c r="AP24" s="17" t="s">
        <v>143</v>
      </c>
      <c r="AQ24" s="17" t="s">
        <v>143</v>
      </c>
      <c r="AR24" s="17" t="s">
        <v>143</v>
      </c>
      <c r="AS24" s="17" t="s">
        <v>143</v>
      </c>
      <c r="AT24" s="17" t="s">
        <v>143</v>
      </c>
      <c r="AU24" s="17" t="s">
        <v>143</v>
      </c>
      <c r="AV24" s="17" t="s">
        <v>143</v>
      </c>
      <c r="AW24" s="17" t="s">
        <v>143</v>
      </c>
      <c r="AX24" s="17" t="s">
        <v>143</v>
      </c>
      <c r="AY24" s="17" t="s">
        <v>143</v>
      </c>
      <c r="AZ24" s="17" t="s">
        <v>143</v>
      </c>
      <c r="BA24" s="17" t="s">
        <v>143</v>
      </c>
      <c r="BB24" s="17" t="s">
        <v>143</v>
      </c>
      <c r="BC24" s="17" t="s">
        <v>143</v>
      </c>
      <c r="BD24" s="17" t="s">
        <v>143</v>
      </c>
      <c r="BE24" s="17" t="s">
        <v>143</v>
      </c>
      <c r="BF24" s="17" t="s">
        <v>143</v>
      </c>
      <c r="BG24" s="17" t="s">
        <v>143</v>
      </c>
      <c r="BH24" s="17" t="s">
        <v>143</v>
      </c>
      <c r="BI24" s="17" t="s">
        <v>143</v>
      </c>
      <c r="BJ24" s="17" t="s">
        <v>143</v>
      </c>
    </row>
    <row r="25" spans="1:62" ht="14.25" customHeight="1">
      <c r="A25" s="19" t="s">
        <v>151</v>
      </c>
      <c r="B25" s="17">
        <v>2.2909999999999999</v>
      </c>
      <c r="C25" s="17">
        <v>3.3079999999999998</v>
      </c>
      <c r="D25" s="17">
        <v>2.0470000000000002</v>
      </c>
      <c r="E25" s="17">
        <v>1.8140000000000001</v>
      </c>
      <c r="F25" s="17">
        <v>2.5659999999999998</v>
      </c>
      <c r="G25" s="17">
        <v>2.1269999999999998</v>
      </c>
      <c r="H25" s="17">
        <v>1.744</v>
      </c>
      <c r="I25" s="17">
        <v>1.5049999999999999</v>
      </c>
      <c r="J25" s="17">
        <v>-1.1539999999999999</v>
      </c>
      <c r="K25" s="17">
        <v>-1.2989999999999999</v>
      </c>
      <c r="L25" s="17">
        <v>-0.50600000000000001</v>
      </c>
      <c r="M25" s="17">
        <v>1.1140000000000001</v>
      </c>
      <c r="N25" s="17">
        <v>1.474</v>
      </c>
      <c r="O25" s="17">
        <v>1.9139999999999999</v>
      </c>
      <c r="P25" s="17">
        <v>0.93700000000000006</v>
      </c>
      <c r="Q25" s="17">
        <v>-1.34</v>
      </c>
      <c r="R25" s="17">
        <v>-5.7549999999999999</v>
      </c>
      <c r="S25" s="17">
        <v>5.8000000000000003E-2</v>
      </c>
      <c r="T25" s="17">
        <v>1.5649999999999999</v>
      </c>
      <c r="U25" s="17">
        <v>1.931</v>
      </c>
      <c r="V25" s="17">
        <v>1.3169999999999999</v>
      </c>
      <c r="W25" s="17">
        <v>1.9690000000000001</v>
      </c>
      <c r="X25" s="17">
        <v>2.0819999999999999</v>
      </c>
      <c r="Y25" s="17">
        <v>1.2050000000000001</v>
      </c>
      <c r="Z25" s="17">
        <v>1.1870000000000001</v>
      </c>
      <c r="AA25" s="17">
        <v>1.8959999999999999</v>
      </c>
      <c r="AB25" s="17">
        <v>0.96299999999999997</v>
      </c>
      <c r="AC25" s="17">
        <v>-6.5549999999999997</v>
      </c>
      <c r="AD25" s="17">
        <v>4.3369999999999997</v>
      </c>
      <c r="AE25" s="17">
        <v>2.95</v>
      </c>
      <c r="AF25" s="17">
        <v>0.17</v>
      </c>
      <c r="AG25" s="17">
        <v>0.44500000000000001</v>
      </c>
      <c r="AH25" s="17">
        <v>0.81100000000000005</v>
      </c>
      <c r="AI25" s="17">
        <v>0.61</v>
      </c>
      <c r="AJ25" s="17">
        <v>0.48</v>
      </c>
      <c r="AK25" s="17">
        <v>0.43099999999999999</v>
      </c>
      <c r="AL25" s="17">
        <v>0.40799999999999997</v>
      </c>
      <c r="AM25" s="17">
        <v>0.39200000000000002</v>
      </c>
      <c r="AN25" s="17">
        <v>0.41099999999999998</v>
      </c>
      <c r="AO25" s="17">
        <v>0.41</v>
      </c>
      <c r="AP25" s="17">
        <v>0.39700000000000002</v>
      </c>
      <c r="AQ25" s="17">
        <v>0.36399999999999999</v>
      </c>
      <c r="AR25" s="17">
        <v>0.34100000000000003</v>
      </c>
      <c r="AS25" s="17">
        <v>0.32600000000000001</v>
      </c>
      <c r="AT25" s="17">
        <v>0.29099999999999998</v>
      </c>
      <c r="AU25" s="17">
        <v>0.307</v>
      </c>
      <c r="AV25" s="17">
        <v>0.28899999999999998</v>
      </c>
      <c r="AW25" s="17">
        <v>0.25600000000000001</v>
      </c>
      <c r="AX25" s="17">
        <v>0.23</v>
      </c>
      <c r="AY25" s="17">
        <v>0.221</v>
      </c>
      <c r="AZ25" s="17">
        <v>0.222</v>
      </c>
      <c r="BA25" s="17">
        <v>0.224</v>
      </c>
      <c r="BB25" s="17">
        <v>0.222</v>
      </c>
      <c r="BC25" s="17">
        <v>0.221</v>
      </c>
      <c r="BD25" s="17">
        <v>0.22800000000000001</v>
      </c>
      <c r="BE25" s="17">
        <v>0.23100000000000001</v>
      </c>
      <c r="BF25" s="17">
        <v>0.22900000000000001</v>
      </c>
      <c r="BG25" s="17">
        <v>0.216</v>
      </c>
      <c r="BH25" s="17">
        <v>0.2</v>
      </c>
      <c r="BI25" s="17">
        <v>0.19</v>
      </c>
      <c r="BJ25" s="17">
        <v>0.17599999999999999</v>
      </c>
    </row>
    <row r="26" spans="1:62" ht="14.25" customHeight="1">
      <c r="A26" s="19" t="s">
        <v>152</v>
      </c>
      <c r="B26" s="17">
        <v>80.668000000000006</v>
      </c>
      <c r="C26" s="17">
        <v>80.789000000000001</v>
      </c>
      <c r="D26" s="17">
        <v>81.418000000000006</v>
      </c>
      <c r="E26" s="17">
        <v>81.876999999999995</v>
      </c>
      <c r="F26" s="17">
        <v>82.331000000000003</v>
      </c>
      <c r="G26" s="17">
        <v>82.459000000000003</v>
      </c>
      <c r="H26" s="17">
        <v>82.512</v>
      </c>
      <c r="I26" s="17">
        <v>82.518000000000001</v>
      </c>
      <c r="J26" s="17">
        <v>82.036000000000001</v>
      </c>
      <c r="K26" s="17">
        <v>81.430000000000007</v>
      </c>
      <c r="L26" s="17">
        <v>80.870999999999995</v>
      </c>
      <c r="M26" s="17">
        <v>80.676000000000002</v>
      </c>
      <c r="N26" s="17">
        <v>80.543999999999997</v>
      </c>
      <c r="O26" s="17">
        <v>80.975999999999999</v>
      </c>
      <c r="P26" s="17">
        <v>81.188000000000002</v>
      </c>
      <c r="Q26" s="17">
        <v>81.099999999999994</v>
      </c>
      <c r="R26" s="17">
        <v>80.540000000000006</v>
      </c>
      <c r="S26" s="17">
        <v>80.406000000000006</v>
      </c>
      <c r="T26" s="17">
        <v>80.549000000000007</v>
      </c>
      <c r="U26" s="17">
        <v>80.866</v>
      </c>
      <c r="V26" s="17">
        <v>80.52</v>
      </c>
      <c r="W26" s="17">
        <v>80.822999999999993</v>
      </c>
      <c r="X26" s="17">
        <v>81.03</v>
      </c>
      <c r="Y26" s="17">
        <v>81.186999999999998</v>
      </c>
      <c r="Z26" s="17">
        <v>81.293999999999997</v>
      </c>
      <c r="AA26" s="17">
        <v>81.22</v>
      </c>
      <c r="AB26" s="17">
        <v>81.450999999999993</v>
      </c>
      <c r="AC26" s="17">
        <v>81.58</v>
      </c>
      <c r="AD26" s="17">
        <v>82.067999999999998</v>
      </c>
      <c r="AE26" s="17">
        <v>82.432000000000002</v>
      </c>
      <c r="AF26" s="17">
        <v>82.227999999999994</v>
      </c>
      <c r="AG26" s="17">
        <v>82.010999999999996</v>
      </c>
      <c r="AH26" s="17">
        <v>82.06</v>
      </c>
      <c r="AI26" s="17">
        <v>82.031000000000006</v>
      </c>
      <c r="AJ26" s="17">
        <v>81.927999999999997</v>
      </c>
      <c r="AK26" s="17">
        <v>81.849999999999994</v>
      </c>
      <c r="AL26" s="17">
        <v>81.778999999999996</v>
      </c>
      <c r="AM26" s="17">
        <v>81.704999999999998</v>
      </c>
      <c r="AN26" s="17">
        <v>81.634</v>
      </c>
      <c r="AO26" s="17">
        <v>81.543999999999997</v>
      </c>
      <c r="AP26" s="17">
        <v>81.447999999999993</v>
      </c>
      <c r="AQ26" s="17">
        <v>81.320999999999998</v>
      </c>
      <c r="AR26" s="17">
        <v>81.222999999999999</v>
      </c>
      <c r="AS26" s="17">
        <v>81.13</v>
      </c>
      <c r="AT26" s="17">
        <v>81.045000000000002</v>
      </c>
      <c r="AU26" s="17">
        <v>80.953000000000003</v>
      </c>
      <c r="AV26" s="17">
        <v>80.852999999999994</v>
      </c>
      <c r="AW26" s="17">
        <v>80.754000000000005</v>
      </c>
      <c r="AX26" s="17">
        <v>80.656999999999996</v>
      </c>
      <c r="AY26" s="17">
        <v>80.561000000000007</v>
      </c>
      <c r="AZ26" s="17">
        <v>80.471999999999994</v>
      </c>
      <c r="BA26" s="17">
        <v>80.391000000000005</v>
      </c>
      <c r="BB26" s="17">
        <v>80.316000000000003</v>
      </c>
      <c r="BC26" s="17">
        <v>80.251000000000005</v>
      </c>
      <c r="BD26" s="17">
        <v>80.191999999999993</v>
      </c>
      <c r="BE26" s="17">
        <v>80.137</v>
      </c>
      <c r="BF26" s="17">
        <v>80.085999999999999</v>
      </c>
      <c r="BG26" s="17">
        <v>80.033000000000001</v>
      </c>
      <c r="BH26" s="17">
        <v>79.983999999999995</v>
      </c>
      <c r="BI26" s="17">
        <v>79.94</v>
      </c>
      <c r="BJ26" s="17">
        <v>79.894999999999996</v>
      </c>
    </row>
    <row r="27" spans="1:62" ht="14.25" customHeight="1">
      <c r="A27" s="19" t="s">
        <v>153</v>
      </c>
      <c r="B27" s="17">
        <v>-0.39900000000000002</v>
      </c>
      <c r="C27" s="17" t="s">
        <v>143</v>
      </c>
      <c r="D27" s="17">
        <v>0.36699999999999999</v>
      </c>
      <c r="E27" s="17">
        <v>1.885</v>
      </c>
      <c r="F27" s="17">
        <v>2.6070000000000002</v>
      </c>
      <c r="G27" s="17">
        <v>4.5330000000000004</v>
      </c>
      <c r="H27" s="17">
        <v>2.7850000000000001</v>
      </c>
      <c r="I27" s="17">
        <v>2.871</v>
      </c>
      <c r="J27" s="17">
        <v>1.141</v>
      </c>
      <c r="K27" s="17">
        <v>1.1379999999999999</v>
      </c>
      <c r="L27" s="17">
        <v>0.56499999999999995</v>
      </c>
      <c r="M27" s="17">
        <v>2</v>
      </c>
      <c r="N27" s="17">
        <v>-0.61599999999999999</v>
      </c>
      <c r="O27" s="17">
        <v>1.5489999999999999</v>
      </c>
      <c r="P27" s="17">
        <v>0.217</v>
      </c>
      <c r="Q27" s="17">
        <v>-1.893</v>
      </c>
      <c r="R27" s="17">
        <v>0.69199999999999995</v>
      </c>
      <c r="S27" s="17">
        <v>2.9009999999999998</v>
      </c>
      <c r="T27" s="17">
        <v>0.35399999999999998</v>
      </c>
      <c r="U27" s="17">
        <v>1.63</v>
      </c>
      <c r="V27" s="17">
        <v>0.245</v>
      </c>
      <c r="W27" s="17">
        <v>1.3919999999999999</v>
      </c>
      <c r="X27" s="17">
        <v>2.3759999999999999</v>
      </c>
      <c r="Y27" s="17">
        <v>-9.7000000000000003E-2</v>
      </c>
      <c r="Z27" s="17">
        <v>1.306</v>
      </c>
      <c r="AA27" s="17">
        <v>0.61199999999999999</v>
      </c>
      <c r="AB27" s="17">
        <v>1.4510000000000001</v>
      </c>
      <c r="AC27" s="17">
        <v>6.5750000000000002</v>
      </c>
      <c r="AD27" s="17">
        <v>-7.5999999999999998E-2</v>
      </c>
      <c r="AE27" s="17">
        <v>-3.8410000000000002</v>
      </c>
      <c r="AF27" s="17">
        <v>0.39300000000000002</v>
      </c>
      <c r="AG27" s="17">
        <v>1.1499999999999999</v>
      </c>
      <c r="AH27" s="17">
        <v>1.752</v>
      </c>
      <c r="AI27" s="17">
        <v>1.607</v>
      </c>
      <c r="AJ27" s="17">
        <v>1.2509999999999999</v>
      </c>
      <c r="AK27" s="17">
        <v>1.198</v>
      </c>
      <c r="AL27" s="17">
        <v>1.206</v>
      </c>
      <c r="AM27" s="17">
        <v>1.1659999999999999</v>
      </c>
      <c r="AN27" s="17">
        <v>1.089</v>
      </c>
      <c r="AO27" s="17">
        <v>1.0009999999999999</v>
      </c>
      <c r="AP27" s="17">
        <v>0.92800000000000005</v>
      </c>
      <c r="AQ27" s="17">
        <v>0.85099999999999998</v>
      </c>
      <c r="AR27" s="17">
        <v>0.876</v>
      </c>
      <c r="AS27" s="17">
        <v>0.91</v>
      </c>
      <c r="AT27" s="17">
        <v>0.97099999999999997</v>
      </c>
      <c r="AU27" s="17">
        <v>0.95799999999999996</v>
      </c>
      <c r="AV27" s="17">
        <v>0.95599999999999996</v>
      </c>
      <c r="AW27" s="17">
        <v>0.96099999999999997</v>
      </c>
      <c r="AX27" s="17">
        <v>0.96599999999999997</v>
      </c>
      <c r="AY27" s="17">
        <v>0.96499999999999997</v>
      </c>
      <c r="AZ27" s="17">
        <v>0.96599999999999997</v>
      </c>
      <c r="BA27" s="17">
        <v>0.96799999999999997</v>
      </c>
      <c r="BB27" s="17">
        <v>0.96899999999999997</v>
      </c>
      <c r="BC27" s="17">
        <v>0.97</v>
      </c>
      <c r="BD27" s="17">
        <v>0.97</v>
      </c>
      <c r="BE27" s="17">
        <v>0.97</v>
      </c>
      <c r="BF27" s="17">
        <v>0.97099999999999997</v>
      </c>
      <c r="BG27" s="17">
        <v>0.96199999999999997</v>
      </c>
      <c r="BH27" s="17">
        <v>0.95599999999999996</v>
      </c>
      <c r="BI27" s="17">
        <v>0.95499999999999996</v>
      </c>
      <c r="BJ27" s="17">
        <v>0.95299999999999996</v>
      </c>
    </row>
    <row r="28" spans="1:62">
      <c r="A28" s="19" t="s">
        <v>154</v>
      </c>
      <c r="B28" s="17">
        <v>87.2</v>
      </c>
      <c r="C28" s="17">
        <v>87.1</v>
      </c>
      <c r="D28" s="17">
        <v>85.8</v>
      </c>
      <c r="E28" s="17">
        <v>85.7</v>
      </c>
      <c r="F28" s="17">
        <v>85.1</v>
      </c>
      <c r="G28" s="17">
        <v>84.5</v>
      </c>
      <c r="H28" s="17">
        <v>83.9</v>
      </c>
      <c r="I28" s="17">
        <v>83.2</v>
      </c>
      <c r="J28" s="17">
        <v>84.7</v>
      </c>
      <c r="K28" s="17">
        <v>86.1</v>
      </c>
      <c r="L28" s="17">
        <v>85.9</v>
      </c>
      <c r="M28" s="17">
        <v>84.8</v>
      </c>
      <c r="N28" s="17">
        <v>84.1</v>
      </c>
      <c r="O28" s="17">
        <v>83.4</v>
      </c>
      <c r="P28" s="17">
        <v>82.6</v>
      </c>
      <c r="Q28" s="17">
        <v>83.6</v>
      </c>
      <c r="R28" s="17">
        <v>85.2</v>
      </c>
      <c r="S28" s="17">
        <v>84.1</v>
      </c>
      <c r="T28" s="17">
        <v>83.6</v>
      </c>
      <c r="U28" s="17">
        <v>82.8</v>
      </c>
      <c r="V28" s="17">
        <v>83.6</v>
      </c>
      <c r="W28" s="17">
        <v>83.1</v>
      </c>
      <c r="X28" s="17">
        <v>82.9</v>
      </c>
      <c r="Y28" s="17">
        <v>83.1</v>
      </c>
      <c r="Z28" s="17">
        <v>83.5</v>
      </c>
      <c r="AA28" s="17">
        <v>83.2</v>
      </c>
      <c r="AB28" s="17">
        <v>83.5</v>
      </c>
      <c r="AC28" s="17">
        <v>82.7</v>
      </c>
      <c r="AD28" s="17">
        <v>81.400000000000006</v>
      </c>
      <c r="AE28" s="17">
        <v>81.358999999999995</v>
      </c>
      <c r="AF28" s="17">
        <v>82.355000000000004</v>
      </c>
      <c r="AG28" s="17">
        <v>82.665999999999997</v>
      </c>
      <c r="AH28" s="17">
        <v>82.626999999999995</v>
      </c>
      <c r="AI28" s="17">
        <v>82.575000000000003</v>
      </c>
      <c r="AJ28" s="17">
        <v>82.521000000000001</v>
      </c>
      <c r="AK28" s="17">
        <v>82.475999999999999</v>
      </c>
      <c r="AL28" s="17">
        <v>82.366</v>
      </c>
      <c r="AM28" s="17">
        <v>82.266999999999996</v>
      </c>
      <c r="AN28" s="17">
        <v>82.254000000000005</v>
      </c>
      <c r="AO28" s="17">
        <v>82.213999999999999</v>
      </c>
      <c r="AP28" s="17">
        <v>82.126999999999995</v>
      </c>
      <c r="AQ28" s="17">
        <v>82.073999999999998</v>
      </c>
      <c r="AR28" s="17">
        <v>82.018000000000001</v>
      </c>
      <c r="AS28" s="17">
        <v>81.945999999999998</v>
      </c>
      <c r="AT28" s="17">
        <v>81.867000000000004</v>
      </c>
      <c r="AU28" s="17">
        <v>81.766999999999996</v>
      </c>
      <c r="AV28" s="17">
        <v>81.697999999999993</v>
      </c>
      <c r="AW28" s="17">
        <v>81.626000000000005</v>
      </c>
      <c r="AX28" s="17">
        <v>81.537999999999997</v>
      </c>
      <c r="AY28" s="17">
        <v>81.468999999999994</v>
      </c>
      <c r="AZ28" s="17">
        <v>81.379000000000005</v>
      </c>
      <c r="BA28" s="17">
        <v>81.308000000000007</v>
      </c>
      <c r="BB28" s="17">
        <v>81.238</v>
      </c>
      <c r="BC28" s="17">
        <v>81.137</v>
      </c>
      <c r="BD28" s="17">
        <v>81.063999999999993</v>
      </c>
      <c r="BE28" s="17">
        <v>80.965000000000003</v>
      </c>
      <c r="BF28" s="17">
        <v>80.92</v>
      </c>
      <c r="BG28" s="17">
        <v>80.864000000000004</v>
      </c>
      <c r="BH28" s="17">
        <v>80.793999999999997</v>
      </c>
      <c r="BI28" s="17">
        <v>80.686999999999998</v>
      </c>
      <c r="BJ28" s="17">
        <v>80.614999999999995</v>
      </c>
    </row>
    <row r="29" spans="1:62" ht="10.5" customHeight="1">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row>
    <row r="30" spans="1:62">
      <c r="A30" s="9" t="s">
        <v>155</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row>
    <row r="31" spans="1:62" ht="16.5" customHeight="1">
      <c r="A31" s="16" t="s">
        <v>156</v>
      </c>
      <c r="B31" s="17">
        <v>0.254</v>
      </c>
      <c r="C31" s="17">
        <v>0.98099999999999998</v>
      </c>
      <c r="D31" s="17">
        <v>0.70199999999999996</v>
      </c>
      <c r="E31" s="17">
        <v>1.6040000000000001</v>
      </c>
      <c r="F31" s="17">
        <v>1.5029999999999999</v>
      </c>
      <c r="G31" s="17">
        <v>2.3969999999999998</v>
      </c>
      <c r="H31" s="17">
        <v>2.7090000000000001</v>
      </c>
      <c r="I31" s="17">
        <v>1.5569999999999999</v>
      </c>
      <c r="J31" s="17">
        <v>0.36599999999999999</v>
      </c>
      <c r="K31" s="17">
        <v>2.4569999999999999</v>
      </c>
      <c r="L31" s="17">
        <v>2.7770000000000001</v>
      </c>
      <c r="M31" s="17">
        <v>2.6240000000000001</v>
      </c>
      <c r="N31" s="17">
        <v>1.8140000000000001</v>
      </c>
      <c r="O31" s="17">
        <v>0.72599999999999998</v>
      </c>
      <c r="P31" s="17">
        <v>0.57699999999999996</v>
      </c>
      <c r="Q31" s="17">
        <v>-0.41699999999999998</v>
      </c>
      <c r="R31" s="17">
        <v>0.747</v>
      </c>
      <c r="S31" s="17">
        <v>2.9790000000000001</v>
      </c>
      <c r="T31" s="17" t="s">
        <v>143</v>
      </c>
      <c r="U31" s="17">
        <v>0.89100000000000001</v>
      </c>
      <c r="V31" s="17">
        <v>0.187</v>
      </c>
      <c r="W31" s="17">
        <v>0.54300000000000004</v>
      </c>
      <c r="X31" s="17">
        <v>1.0049999999999999</v>
      </c>
      <c r="Y31" s="17">
        <v>8.5000000000000006E-2</v>
      </c>
      <c r="Z31" s="17">
        <v>0.95599999999999996</v>
      </c>
      <c r="AA31" s="17">
        <v>1.302</v>
      </c>
      <c r="AB31" s="17">
        <v>1.1870000000000001</v>
      </c>
      <c r="AC31" s="17">
        <v>0.94</v>
      </c>
      <c r="AD31" s="17">
        <v>3.5009999999999999</v>
      </c>
      <c r="AE31" s="17">
        <v>-1.0760000000000001</v>
      </c>
      <c r="AF31" s="17">
        <v>0.26500000000000001</v>
      </c>
      <c r="AG31" s="17">
        <v>1.456</v>
      </c>
      <c r="AH31" s="17">
        <v>1.399</v>
      </c>
      <c r="AI31" s="17">
        <v>1.2829999999999999</v>
      </c>
      <c r="AJ31" s="17">
        <v>1.216</v>
      </c>
      <c r="AK31" s="17">
        <v>1.1220000000000001</v>
      </c>
      <c r="AL31" s="17">
        <v>1.1200000000000001</v>
      </c>
      <c r="AM31" s="17">
        <v>1.113</v>
      </c>
      <c r="AN31" s="17">
        <v>1.107</v>
      </c>
      <c r="AO31" s="17">
        <v>1.1020000000000001</v>
      </c>
      <c r="AP31" s="17">
        <v>1.0980000000000001</v>
      </c>
      <c r="AQ31" s="17">
        <v>1.095</v>
      </c>
      <c r="AR31" s="17">
        <v>1.093</v>
      </c>
      <c r="AS31" s="17">
        <v>1.0920000000000001</v>
      </c>
      <c r="AT31" s="17">
        <v>1.0920000000000001</v>
      </c>
      <c r="AU31" s="17">
        <v>1.0920000000000001</v>
      </c>
      <c r="AV31" s="17">
        <v>1.0920000000000001</v>
      </c>
      <c r="AW31" s="17">
        <v>1.0920000000000001</v>
      </c>
      <c r="AX31" s="17">
        <v>1.0920000000000001</v>
      </c>
      <c r="AY31" s="17">
        <v>1.0920000000000001</v>
      </c>
      <c r="AZ31" s="17">
        <v>1.0920000000000001</v>
      </c>
      <c r="BA31" s="17">
        <v>1.0920000000000001</v>
      </c>
      <c r="BB31" s="17">
        <v>1.0920000000000001</v>
      </c>
      <c r="BC31" s="17">
        <v>1.093</v>
      </c>
      <c r="BD31" s="17">
        <v>1.093</v>
      </c>
      <c r="BE31" s="17">
        <v>1.093</v>
      </c>
      <c r="BF31" s="17">
        <v>1.093</v>
      </c>
      <c r="BG31" s="17">
        <v>1.093</v>
      </c>
      <c r="BH31" s="17">
        <v>1.093</v>
      </c>
      <c r="BI31" s="17">
        <v>1.093</v>
      </c>
      <c r="BJ31" s="17">
        <v>1.093</v>
      </c>
    </row>
    <row r="32" spans="1:62" ht="16.5" customHeight="1">
      <c r="A32" s="16" t="s">
        <v>157</v>
      </c>
      <c r="B32" s="17">
        <v>0.45</v>
      </c>
      <c r="C32" s="17">
        <v>0.69599999999999995</v>
      </c>
      <c r="D32" s="17">
        <v>0.623</v>
      </c>
      <c r="E32" s="17">
        <v>1.923</v>
      </c>
      <c r="F32" s="17">
        <v>1.833</v>
      </c>
      <c r="G32" s="17">
        <v>2.3050000000000002</v>
      </c>
      <c r="H32" s="17">
        <v>2.9969999999999999</v>
      </c>
      <c r="I32" s="17">
        <v>2.5329999999999999</v>
      </c>
      <c r="J32" s="17">
        <v>2.133</v>
      </c>
      <c r="K32" s="17">
        <v>3.0339999999999998</v>
      </c>
      <c r="L32" s="17">
        <v>3.32</v>
      </c>
      <c r="M32" s="17">
        <v>2.7069999999999999</v>
      </c>
      <c r="N32" s="17">
        <v>1.9790000000000001</v>
      </c>
      <c r="O32" s="17">
        <v>0.85099999999999998</v>
      </c>
      <c r="P32" s="17">
        <v>1.0620000000000001</v>
      </c>
      <c r="Q32" s="17">
        <v>1.4830000000000001</v>
      </c>
      <c r="R32" s="17">
        <v>3.3479999999999999</v>
      </c>
      <c r="S32" s="17">
        <v>2.6480000000000001</v>
      </c>
      <c r="T32" s="17" t="s">
        <v>143</v>
      </c>
      <c r="U32" s="17">
        <v>0.34200000000000003</v>
      </c>
      <c r="V32" s="17">
        <v>0.51700000000000002</v>
      </c>
      <c r="W32" s="17">
        <v>0.311</v>
      </c>
      <c r="X32" s="17">
        <v>0.61099999999999999</v>
      </c>
      <c r="Y32" s="17">
        <v>0.45600000000000002</v>
      </c>
      <c r="Z32" s="17">
        <v>1.042</v>
      </c>
      <c r="AA32" s="17">
        <v>1.0289999999999999</v>
      </c>
      <c r="AB32" s="17">
        <v>1.3180000000000001</v>
      </c>
      <c r="AC32" s="17">
        <v>4.0519999999999996</v>
      </c>
      <c r="AD32" s="17">
        <v>1.542</v>
      </c>
      <c r="AE32" s="17">
        <v>-1.0089999999999999</v>
      </c>
      <c r="AF32" s="17">
        <v>8.2000000000000003E-2</v>
      </c>
      <c r="AG32" s="17">
        <v>1.359</v>
      </c>
      <c r="AH32" s="17">
        <v>1.8979999999999999</v>
      </c>
      <c r="AI32" s="17">
        <v>1.8049999999999999</v>
      </c>
      <c r="AJ32" s="17">
        <v>1.79</v>
      </c>
      <c r="AK32" s="17">
        <v>1.532</v>
      </c>
      <c r="AL32" s="17">
        <v>1.4790000000000001</v>
      </c>
      <c r="AM32" s="17">
        <v>1.4570000000000001</v>
      </c>
      <c r="AN32" s="17">
        <v>1.4</v>
      </c>
      <c r="AO32" s="17">
        <v>1.3660000000000001</v>
      </c>
      <c r="AP32" s="17">
        <v>1.343</v>
      </c>
      <c r="AQ32" s="17">
        <v>1.3380000000000001</v>
      </c>
      <c r="AR32" s="17">
        <v>1.3220000000000001</v>
      </c>
      <c r="AS32" s="17">
        <v>1.3080000000000001</v>
      </c>
      <c r="AT32" s="17">
        <v>1.3280000000000001</v>
      </c>
      <c r="AU32" s="17">
        <v>1.3029999999999999</v>
      </c>
      <c r="AV32" s="17">
        <v>1.306</v>
      </c>
      <c r="AW32" s="17">
        <v>1.3120000000000001</v>
      </c>
      <c r="AX32" s="17">
        <v>1.3120000000000001</v>
      </c>
      <c r="AY32" s="17">
        <v>1.3080000000000001</v>
      </c>
      <c r="AZ32" s="17">
        <v>1.302</v>
      </c>
      <c r="BA32" s="17">
        <v>1.2969999999999999</v>
      </c>
      <c r="BB32" s="17">
        <v>1.294</v>
      </c>
      <c r="BC32" s="17">
        <v>1.2909999999999999</v>
      </c>
      <c r="BD32" s="17">
        <v>1.2869999999999999</v>
      </c>
      <c r="BE32" s="17">
        <v>1.286</v>
      </c>
      <c r="BF32" s="17">
        <v>1.284</v>
      </c>
      <c r="BG32" s="17">
        <v>1.2829999999999999</v>
      </c>
      <c r="BH32" s="17">
        <v>1.282</v>
      </c>
      <c r="BI32" s="17">
        <v>1.2789999999999999</v>
      </c>
      <c r="BJ32" s="17">
        <v>1.28</v>
      </c>
    </row>
    <row r="33" spans="1:62">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row>
    <row r="34" spans="1:62">
      <c r="A34" s="9" t="s">
        <v>158</v>
      </c>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row>
    <row r="35" spans="1:62">
      <c r="A35" s="16" t="s">
        <v>159</v>
      </c>
      <c r="B35" s="17">
        <v>2.4910000000000001</v>
      </c>
      <c r="C35" s="17">
        <v>2.0859999999999999</v>
      </c>
      <c r="D35" s="17">
        <v>2.105</v>
      </c>
      <c r="E35" s="17">
        <v>2.1379999999999999</v>
      </c>
      <c r="F35" s="17">
        <v>1.74</v>
      </c>
      <c r="G35" s="17">
        <v>0.79500000000000004</v>
      </c>
      <c r="H35" s="17">
        <v>1.456</v>
      </c>
      <c r="I35" s="17">
        <v>2.5289999999999999</v>
      </c>
      <c r="J35" s="17">
        <v>2.0049999999999999</v>
      </c>
      <c r="K35" s="17">
        <v>1.3120000000000001</v>
      </c>
      <c r="L35" s="17">
        <v>2.101</v>
      </c>
      <c r="M35" s="17">
        <v>2.4820000000000002</v>
      </c>
      <c r="N35" s="17">
        <v>2.88</v>
      </c>
      <c r="O35" s="17">
        <v>2.8149999999999999</v>
      </c>
      <c r="P35" s="17">
        <v>2.5659999999999998</v>
      </c>
      <c r="Q35" s="17">
        <v>2.9590000000000001</v>
      </c>
      <c r="R35" s="17">
        <v>-0.27800000000000002</v>
      </c>
      <c r="S35" s="17">
        <v>1.79</v>
      </c>
      <c r="T35" s="17">
        <v>2.5289999999999999</v>
      </c>
      <c r="U35" s="17">
        <v>1.8640000000000001</v>
      </c>
      <c r="V35" s="17">
        <v>1.3540000000000001</v>
      </c>
      <c r="W35" s="17">
        <v>1.5109999999999999</v>
      </c>
      <c r="X35" s="17">
        <v>0.222</v>
      </c>
      <c r="Y35" s="17">
        <v>1.0009999999999999</v>
      </c>
      <c r="Z35" s="17">
        <v>1.829</v>
      </c>
      <c r="AA35" s="17">
        <v>2.133</v>
      </c>
      <c r="AB35" s="17">
        <v>1.492</v>
      </c>
      <c r="AC35" s="17">
        <v>1.1020000000000001</v>
      </c>
      <c r="AD35" s="17">
        <v>4.0270000000000001</v>
      </c>
      <c r="AE35" s="17">
        <v>6.2679999999999998</v>
      </c>
      <c r="AF35" s="17">
        <v>3.8439999999999999</v>
      </c>
      <c r="AG35" s="17">
        <v>2.722</v>
      </c>
      <c r="AH35" s="17">
        <v>2.2410000000000001</v>
      </c>
      <c r="AI35" s="17">
        <v>2.117</v>
      </c>
      <c r="AJ35" s="17">
        <v>2.0249999999999999</v>
      </c>
      <c r="AK35" s="17">
        <v>2.0110000000000001</v>
      </c>
      <c r="AL35" s="17">
        <v>1.9990000000000001</v>
      </c>
      <c r="AM35" s="17">
        <v>1.988</v>
      </c>
      <c r="AN35" s="17">
        <v>1.972</v>
      </c>
      <c r="AO35" s="17">
        <v>1.956</v>
      </c>
      <c r="AP35" s="17">
        <v>1.944</v>
      </c>
      <c r="AQ35" s="17">
        <v>1.9339999999999999</v>
      </c>
      <c r="AR35" s="17">
        <v>1.927</v>
      </c>
      <c r="AS35" s="17">
        <v>1.921</v>
      </c>
      <c r="AT35" s="17">
        <v>1.917</v>
      </c>
      <c r="AU35" s="17">
        <v>1.9139999999999999</v>
      </c>
      <c r="AV35" s="17">
        <v>1.911</v>
      </c>
      <c r="AW35" s="17">
        <v>1.9059999999999999</v>
      </c>
      <c r="AX35" s="17">
        <v>1.905</v>
      </c>
      <c r="AY35" s="17">
        <v>1.9039999999999999</v>
      </c>
      <c r="AZ35" s="17">
        <v>1.905</v>
      </c>
      <c r="BA35" s="17">
        <v>1.9059999999999999</v>
      </c>
      <c r="BB35" s="17">
        <v>1.9079999999999999</v>
      </c>
      <c r="BC35" s="17">
        <v>1.91</v>
      </c>
      <c r="BD35" s="17">
        <v>1.9159999999999999</v>
      </c>
      <c r="BE35" s="17">
        <v>1.92</v>
      </c>
      <c r="BF35" s="17">
        <v>1.9219999999999999</v>
      </c>
      <c r="BG35" s="17">
        <v>1.9219999999999999</v>
      </c>
      <c r="BH35" s="17">
        <v>1.92</v>
      </c>
      <c r="BI35" s="17">
        <v>1.919</v>
      </c>
      <c r="BJ35" s="17">
        <v>1.9179999999999999</v>
      </c>
    </row>
    <row r="36" spans="1:62" ht="15" customHeight="1">
      <c r="A36" s="16" t="s">
        <v>160</v>
      </c>
      <c r="B36" s="17">
        <v>2.9689999999999999</v>
      </c>
      <c r="C36" s="17">
        <v>2.5950000000000002</v>
      </c>
      <c r="D36" s="17">
        <v>2.8050000000000002</v>
      </c>
      <c r="E36" s="17">
        <v>2.9359999999999999</v>
      </c>
      <c r="F36" s="17">
        <v>2.3370000000000002</v>
      </c>
      <c r="G36" s="17">
        <v>1.5469999999999999</v>
      </c>
      <c r="H36" s="17">
        <v>2.1930000000000001</v>
      </c>
      <c r="I36" s="17">
        <v>3.3660000000000001</v>
      </c>
      <c r="J36" s="17">
        <v>2.8159999999999998</v>
      </c>
      <c r="K36" s="17">
        <v>1.595</v>
      </c>
      <c r="L36" s="17">
        <v>2.2970000000000002</v>
      </c>
      <c r="M36" s="17">
        <v>2.6669999999999998</v>
      </c>
      <c r="N36" s="17">
        <v>3.3650000000000002</v>
      </c>
      <c r="O36" s="17">
        <v>3.222</v>
      </c>
      <c r="P36" s="17">
        <v>2.87</v>
      </c>
      <c r="Q36" s="17">
        <v>3.8140000000000001</v>
      </c>
      <c r="R36" s="17">
        <v>-0.32</v>
      </c>
      <c r="S36" s="17">
        <v>1.6359999999999999</v>
      </c>
      <c r="T36" s="17">
        <v>3.1389999999999998</v>
      </c>
      <c r="U36" s="17">
        <v>2.073</v>
      </c>
      <c r="V36" s="17">
        <v>1.4650000000000001</v>
      </c>
      <c r="W36" s="17">
        <v>1.615</v>
      </c>
      <c r="X36" s="17">
        <v>0.121</v>
      </c>
      <c r="Y36" s="17">
        <v>1.2669999999999999</v>
      </c>
      <c r="Z36" s="17">
        <v>2.1309999999999998</v>
      </c>
      <c r="AA36" s="17">
        <v>2.4380000000000002</v>
      </c>
      <c r="AB36" s="17">
        <v>1.8109999999999999</v>
      </c>
      <c r="AC36" s="17">
        <v>1.248</v>
      </c>
      <c r="AD36" s="17">
        <v>4.6849999999999996</v>
      </c>
      <c r="AE36" s="17">
        <v>8.0950000000000006</v>
      </c>
      <c r="AF36" s="17">
        <v>4.79</v>
      </c>
      <c r="AG36" s="17">
        <v>3.0129999999999999</v>
      </c>
      <c r="AH36" s="17">
        <v>2.177</v>
      </c>
      <c r="AI36" s="17">
        <v>2.0529999999999999</v>
      </c>
      <c r="AJ36" s="17">
        <v>2.0619999999999998</v>
      </c>
      <c r="AK36" s="17">
        <v>2.1850000000000001</v>
      </c>
      <c r="AL36" s="17">
        <v>2.254</v>
      </c>
      <c r="AM36" s="17">
        <v>2.2690000000000001</v>
      </c>
      <c r="AN36" s="17">
        <v>2.2730000000000001</v>
      </c>
      <c r="AO36" s="17">
        <v>2.2770000000000001</v>
      </c>
      <c r="AP36" s="17">
        <v>2.2829999999999999</v>
      </c>
      <c r="AQ36" s="17">
        <v>2.2890000000000001</v>
      </c>
      <c r="AR36" s="17">
        <v>2.2869999999999999</v>
      </c>
      <c r="AS36" s="17">
        <v>2.2709999999999999</v>
      </c>
      <c r="AT36" s="17">
        <v>2.2570000000000001</v>
      </c>
      <c r="AU36" s="17">
        <v>2.2469999999999999</v>
      </c>
      <c r="AV36" s="17">
        <v>2.2400000000000002</v>
      </c>
      <c r="AW36" s="17">
        <v>2.2349999999999999</v>
      </c>
      <c r="AX36" s="17">
        <v>2.2320000000000002</v>
      </c>
      <c r="AY36" s="17">
        <v>2.2309999999999999</v>
      </c>
      <c r="AZ36" s="17">
        <v>2.2309999999999999</v>
      </c>
      <c r="BA36" s="17">
        <v>2.2330000000000001</v>
      </c>
      <c r="BB36" s="17">
        <v>2.2349999999999999</v>
      </c>
      <c r="BC36" s="17">
        <v>2.2389999999999999</v>
      </c>
      <c r="BD36" s="17">
        <v>2.2480000000000002</v>
      </c>
      <c r="BE36" s="17">
        <v>2.2549999999999999</v>
      </c>
      <c r="BF36" s="17">
        <v>2.2589999999999999</v>
      </c>
      <c r="BG36" s="17">
        <v>2.262</v>
      </c>
      <c r="BH36" s="17">
        <v>2.266</v>
      </c>
      <c r="BI36" s="17">
        <v>2.2690000000000001</v>
      </c>
      <c r="BJ36" s="17">
        <v>2.2730000000000001</v>
      </c>
    </row>
    <row r="37" spans="1:62" ht="15" customHeight="1">
      <c r="A37" s="16" t="s">
        <v>161</v>
      </c>
      <c r="B37" s="17">
        <v>2.3719999999999999</v>
      </c>
      <c r="C37" s="17">
        <v>2.1309999999999998</v>
      </c>
      <c r="D37" s="17">
        <v>2.0990000000000002</v>
      </c>
      <c r="E37" s="17">
        <v>1.8280000000000001</v>
      </c>
      <c r="F37" s="17">
        <v>1.732</v>
      </c>
      <c r="G37" s="17">
        <v>1.1020000000000001</v>
      </c>
      <c r="H37" s="17">
        <v>1.4</v>
      </c>
      <c r="I37" s="17">
        <v>2.2850000000000001</v>
      </c>
      <c r="J37" s="17">
        <v>2.3039999999999998</v>
      </c>
      <c r="K37" s="17">
        <v>1.5009999999999999</v>
      </c>
      <c r="L37" s="17">
        <v>2.0019999999999998</v>
      </c>
      <c r="M37" s="17">
        <v>2.67</v>
      </c>
      <c r="N37" s="17">
        <v>3.121</v>
      </c>
      <c r="O37" s="17">
        <v>3.11</v>
      </c>
      <c r="P37" s="17">
        <v>2.706</v>
      </c>
      <c r="Q37" s="17">
        <v>1.8819999999999999</v>
      </c>
      <c r="R37" s="17">
        <v>0.65800000000000003</v>
      </c>
      <c r="S37" s="17">
        <v>1.2050000000000001</v>
      </c>
      <c r="T37" s="17">
        <v>2.0720000000000001</v>
      </c>
      <c r="U37" s="17">
        <v>1.877</v>
      </c>
      <c r="V37" s="17">
        <v>1.768</v>
      </c>
      <c r="W37" s="17">
        <v>1.86</v>
      </c>
      <c r="X37" s="17">
        <v>0.96299999999999997</v>
      </c>
      <c r="Y37" s="17">
        <v>0.995</v>
      </c>
      <c r="Z37" s="17">
        <v>1.929</v>
      </c>
      <c r="AA37" s="17">
        <v>2.4140000000000001</v>
      </c>
      <c r="AB37" s="17">
        <v>1.7749999999999999</v>
      </c>
      <c r="AC37" s="17">
        <v>1.345</v>
      </c>
      <c r="AD37" s="17">
        <v>4.4889999999999999</v>
      </c>
      <c r="AE37" s="17">
        <v>6.96</v>
      </c>
      <c r="AF37" s="17">
        <v>3.7389999999999999</v>
      </c>
      <c r="AG37" s="17">
        <v>2.5019999999999998</v>
      </c>
      <c r="AH37" s="17">
        <v>2.1280000000000001</v>
      </c>
      <c r="AI37" s="17">
        <v>2.0670000000000002</v>
      </c>
      <c r="AJ37" s="17">
        <v>2.0059999999999998</v>
      </c>
      <c r="AK37" s="17">
        <v>2.0129999999999999</v>
      </c>
      <c r="AL37" s="17">
        <v>2.0089999999999999</v>
      </c>
      <c r="AM37" s="17">
        <v>2.0030000000000001</v>
      </c>
      <c r="AN37" s="17">
        <v>1.99</v>
      </c>
      <c r="AO37" s="17">
        <v>1.9650000000000001</v>
      </c>
      <c r="AP37" s="17">
        <v>1.9370000000000001</v>
      </c>
      <c r="AQ37" s="17">
        <v>1.925</v>
      </c>
      <c r="AR37" s="17">
        <v>1.946</v>
      </c>
      <c r="AS37" s="17">
        <v>1.9770000000000001</v>
      </c>
      <c r="AT37" s="17">
        <v>2.0019999999999998</v>
      </c>
      <c r="AU37" s="17">
        <v>2.0129999999999999</v>
      </c>
      <c r="AV37" s="17">
        <v>2.0110000000000001</v>
      </c>
      <c r="AW37" s="17">
        <v>2.0049999999999999</v>
      </c>
      <c r="AX37" s="17">
        <v>2.0070000000000001</v>
      </c>
      <c r="AY37" s="17">
        <v>2.0070000000000001</v>
      </c>
      <c r="AZ37" s="17">
        <v>2.0059999999999998</v>
      </c>
      <c r="BA37" s="17">
        <v>2.0070000000000001</v>
      </c>
      <c r="BB37" s="17">
        <v>2.0070000000000001</v>
      </c>
      <c r="BC37" s="17">
        <v>2.004</v>
      </c>
      <c r="BD37" s="17">
        <v>2.0110000000000001</v>
      </c>
      <c r="BE37" s="17">
        <v>2.0150000000000001</v>
      </c>
      <c r="BF37" s="17">
        <v>2.0169999999999999</v>
      </c>
      <c r="BG37" s="17">
        <v>2.0139999999999998</v>
      </c>
      <c r="BH37" s="17">
        <v>2.008</v>
      </c>
      <c r="BI37" s="17">
        <v>2.008</v>
      </c>
      <c r="BJ37" s="17">
        <v>2.0110000000000001</v>
      </c>
    </row>
    <row r="38" spans="1:62" ht="15" customHeight="1">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row>
    <row r="39" spans="1:62">
      <c r="A39" s="9" t="s">
        <v>162</v>
      </c>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row>
    <row r="40" spans="1:62">
      <c r="A40" s="16" t="s">
        <v>163</v>
      </c>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row>
    <row r="41" spans="1:62">
      <c r="A41" s="18" t="s">
        <v>164</v>
      </c>
      <c r="B41" s="17">
        <v>5.8730000000000002</v>
      </c>
      <c r="C41" s="17">
        <v>7.08</v>
      </c>
      <c r="D41" s="17">
        <v>6.58</v>
      </c>
      <c r="E41" s="17">
        <v>6.4379999999999997</v>
      </c>
      <c r="F41" s="17">
        <v>6.3520000000000003</v>
      </c>
      <c r="G41" s="17">
        <v>5.2640000000000002</v>
      </c>
      <c r="H41" s="17">
        <v>5.6360000000000001</v>
      </c>
      <c r="I41" s="17">
        <v>6.0289999999999999</v>
      </c>
      <c r="J41" s="17">
        <v>5.0170000000000003</v>
      </c>
      <c r="K41" s="17">
        <v>4.6100000000000003</v>
      </c>
      <c r="L41" s="17">
        <v>4.0149999999999997</v>
      </c>
      <c r="M41" s="17">
        <v>4.274</v>
      </c>
      <c r="N41" s="17">
        <v>4.29</v>
      </c>
      <c r="O41" s="17">
        <v>4.7910000000000004</v>
      </c>
      <c r="P41" s="17">
        <v>4.6289999999999996</v>
      </c>
      <c r="Q41" s="17">
        <v>3.6659999999999999</v>
      </c>
      <c r="R41" s="17">
        <v>3.2559999999999998</v>
      </c>
      <c r="S41" s="17">
        <v>3.214</v>
      </c>
      <c r="T41" s="17">
        <v>2.7850000000000001</v>
      </c>
      <c r="U41" s="17">
        <v>1.802</v>
      </c>
      <c r="V41" s="17">
        <v>2.35</v>
      </c>
      <c r="W41" s="17">
        <v>2.54</v>
      </c>
      <c r="X41" s="17">
        <v>2.1349999999999998</v>
      </c>
      <c r="Y41" s="17">
        <v>1.841</v>
      </c>
      <c r="Z41" s="17">
        <v>2.33</v>
      </c>
      <c r="AA41" s="17">
        <v>2.91</v>
      </c>
      <c r="AB41" s="17">
        <v>2.1440000000000001</v>
      </c>
      <c r="AC41" s="17">
        <v>0.89400000000000002</v>
      </c>
      <c r="AD41" s="17">
        <v>1.4419999999999999</v>
      </c>
      <c r="AE41" s="17">
        <v>2.931</v>
      </c>
      <c r="AF41" s="17">
        <v>3.8769999999999998</v>
      </c>
      <c r="AG41" s="17">
        <v>3.8359999999999999</v>
      </c>
      <c r="AH41" s="17">
        <v>3.7839999999999998</v>
      </c>
      <c r="AI41" s="17">
        <v>3.7810000000000001</v>
      </c>
      <c r="AJ41" s="17">
        <v>3.7850000000000001</v>
      </c>
      <c r="AK41" s="17">
        <v>3.79</v>
      </c>
      <c r="AL41" s="17">
        <v>3.794</v>
      </c>
      <c r="AM41" s="17">
        <v>3.798</v>
      </c>
      <c r="AN41" s="17">
        <v>3.8</v>
      </c>
      <c r="AO41" s="17">
        <v>3.802</v>
      </c>
      <c r="AP41" s="17">
        <v>3.8079999999999998</v>
      </c>
      <c r="AQ41" s="17">
        <v>3.819</v>
      </c>
      <c r="AR41" s="17">
        <v>3.8330000000000002</v>
      </c>
      <c r="AS41" s="17">
        <v>3.85</v>
      </c>
      <c r="AT41" s="17">
        <v>3.871</v>
      </c>
      <c r="AU41" s="17">
        <v>3.895</v>
      </c>
      <c r="AV41" s="17">
        <v>3.9220000000000002</v>
      </c>
      <c r="AW41" s="17">
        <v>3.952</v>
      </c>
      <c r="AX41" s="17">
        <v>3.984</v>
      </c>
      <c r="AY41" s="17">
        <v>4.0190000000000001</v>
      </c>
      <c r="AZ41" s="17">
        <v>4.0549999999999997</v>
      </c>
      <c r="BA41" s="17">
        <v>4.093</v>
      </c>
      <c r="BB41" s="17">
        <v>4.133</v>
      </c>
      <c r="BC41" s="17">
        <v>4.1749999999999998</v>
      </c>
      <c r="BD41" s="17">
        <v>4.2169999999999996</v>
      </c>
      <c r="BE41" s="17">
        <v>4.26</v>
      </c>
      <c r="BF41" s="17">
        <v>4.3040000000000003</v>
      </c>
      <c r="BG41" s="17">
        <v>4.3490000000000002</v>
      </c>
      <c r="BH41" s="17">
        <v>4.3940000000000001</v>
      </c>
      <c r="BI41" s="17">
        <v>4.4390000000000001</v>
      </c>
      <c r="BJ41" s="17">
        <v>4.484</v>
      </c>
    </row>
    <row r="42" spans="1:62">
      <c r="A42" s="18" t="s">
        <v>165</v>
      </c>
      <c r="B42" s="17">
        <v>2.903</v>
      </c>
      <c r="C42" s="17">
        <v>4.484</v>
      </c>
      <c r="D42" s="17">
        <v>3.774</v>
      </c>
      <c r="E42" s="17">
        <v>3.5009999999999999</v>
      </c>
      <c r="F42" s="17">
        <v>4.0140000000000002</v>
      </c>
      <c r="G42" s="17">
        <v>3.7170000000000001</v>
      </c>
      <c r="H42" s="17">
        <v>3.4430000000000001</v>
      </c>
      <c r="I42" s="17">
        <v>2.6619999999999999</v>
      </c>
      <c r="J42" s="17">
        <v>2.2000000000000002</v>
      </c>
      <c r="K42" s="17">
        <v>3.0150000000000001</v>
      </c>
      <c r="L42" s="17">
        <v>1.7170000000000001</v>
      </c>
      <c r="M42" s="17">
        <v>1.6060000000000001</v>
      </c>
      <c r="N42" s="17">
        <v>0.92400000000000004</v>
      </c>
      <c r="O42" s="17">
        <v>1.569</v>
      </c>
      <c r="P42" s="17">
        <v>1.758</v>
      </c>
      <c r="Q42" s="17">
        <v>-0.14799999999999999</v>
      </c>
      <c r="R42" s="17">
        <v>3.577</v>
      </c>
      <c r="S42" s="17">
        <v>1.577</v>
      </c>
      <c r="T42" s="17">
        <v>-0.35299999999999998</v>
      </c>
      <c r="U42" s="17">
        <v>-0.27</v>
      </c>
      <c r="V42" s="17">
        <v>0.88400000000000001</v>
      </c>
      <c r="W42" s="17">
        <v>0.92500000000000004</v>
      </c>
      <c r="X42" s="17">
        <v>2.0139999999999998</v>
      </c>
      <c r="Y42" s="17">
        <v>0.57399999999999995</v>
      </c>
      <c r="Z42" s="17">
        <v>0.19800000000000001</v>
      </c>
      <c r="AA42" s="17">
        <v>0.47099999999999997</v>
      </c>
      <c r="AB42" s="17">
        <v>0.33300000000000002</v>
      </c>
      <c r="AC42" s="17">
        <v>-0.35399999999999998</v>
      </c>
      <c r="AD42" s="17">
        <v>-3.242</v>
      </c>
      <c r="AE42" s="17">
        <v>-5.1630000000000003</v>
      </c>
      <c r="AF42" s="17">
        <v>-0.91200000000000003</v>
      </c>
      <c r="AG42" s="17">
        <v>0.82299999999999995</v>
      </c>
      <c r="AH42" s="17">
        <v>1.6060000000000001</v>
      </c>
      <c r="AI42" s="17">
        <v>1.728</v>
      </c>
      <c r="AJ42" s="17">
        <v>1.7230000000000001</v>
      </c>
      <c r="AK42" s="17">
        <v>1.6040000000000001</v>
      </c>
      <c r="AL42" s="17">
        <v>1.54</v>
      </c>
      <c r="AM42" s="17">
        <v>1.528</v>
      </c>
      <c r="AN42" s="17">
        <v>1.5269999999999999</v>
      </c>
      <c r="AO42" s="17">
        <v>1.5249999999999999</v>
      </c>
      <c r="AP42" s="17">
        <v>1.5249999999999999</v>
      </c>
      <c r="AQ42" s="17">
        <v>1.5289999999999999</v>
      </c>
      <c r="AR42" s="17">
        <v>1.5449999999999999</v>
      </c>
      <c r="AS42" s="17">
        <v>1.579</v>
      </c>
      <c r="AT42" s="17">
        <v>1.6140000000000001</v>
      </c>
      <c r="AU42" s="17">
        <v>1.6479999999999999</v>
      </c>
      <c r="AV42" s="17">
        <v>1.6819999999999999</v>
      </c>
      <c r="AW42" s="17">
        <v>1.7170000000000001</v>
      </c>
      <c r="AX42" s="17">
        <v>1.752</v>
      </c>
      <c r="AY42" s="17">
        <v>1.7869999999999999</v>
      </c>
      <c r="AZ42" s="17">
        <v>1.823</v>
      </c>
      <c r="BA42" s="17">
        <v>1.86</v>
      </c>
      <c r="BB42" s="17">
        <v>1.8979999999999999</v>
      </c>
      <c r="BC42" s="17">
        <v>1.9359999999999999</v>
      </c>
      <c r="BD42" s="17">
        <v>1.968</v>
      </c>
      <c r="BE42" s="17">
        <v>2.004</v>
      </c>
      <c r="BF42" s="17">
        <v>2.0449999999999999</v>
      </c>
      <c r="BG42" s="17">
        <v>2.0859999999999999</v>
      </c>
      <c r="BH42" s="17">
        <v>2.1280000000000001</v>
      </c>
      <c r="BI42" s="17">
        <v>2.169</v>
      </c>
      <c r="BJ42" s="17">
        <v>2.2109999999999999</v>
      </c>
    </row>
    <row r="43" spans="1:62" ht="15" customHeight="1">
      <c r="A43" s="20" t="s">
        <v>166</v>
      </c>
      <c r="B43" s="17">
        <v>6.6239999999999997</v>
      </c>
      <c r="C43" s="17">
        <v>6.2469999999999999</v>
      </c>
      <c r="D43" s="17">
        <v>6.7619999999999996</v>
      </c>
      <c r="E43" s="17">
        <v>6.6879999999999997</v>
      </c>
      <c r="F43" s="17">
        <v>6.5339999999999998</v>
      </c>
      <c r="G43" s="17">
        <v>6.3920000000000003</v>
      </c>
      <c r="H43" s="17">
        <v>6.1740000000000004</v>
      </c>
      <c r="I43" s="17">
        <v>6.1379999999999999</v>
      </c>
      <c r="J43" s="17">
        <v>6.0460000000000003</v>
      </c>
      <c r="K43" s="17">
        <v>5.15</v>
      </c>
      <c r="L43" s="17">
        <v>4.3239999999999998</v>
      </c>
      <c r="M43" s="17">
        <v>4.0949999999999998</v>
      </c>
      <c r="N43" s="17">
        <v>4.2830000000000004</v>
      </c>
      <c r="O43" s="17">
        <v>4.9349999999999996</v>
      </c>
      <c r="P43" s="17">
        <v>4.91</v>
      </c>
      <c r="Q43" s="17">
        <v>5.0199999999999996</v>
      </c>
      <c r="R43" s="17">
        <v>3.2210000000000001</v>
      </c>
      <c r="S43" s="17">
        <v>2.6</v>
      </c>
      <c r="T43" s="17">
        <v>2.5499999999999998</v>
      </c>
      <c r="U43" s="17">
        <v>2.1760000000000002</v>
      </c>
      <c r="V43" s="17">
        <v>1.958</v>
      </c>
      <c r="W43" s="17">
        <v>1.911</v>
      </c>
      <c r="X43" s="17">
        <v>1.746</v>
      </c>
      <c r="Y43" s="17">
        <v>1.83</v>
      </c>
      <c r="Z43" s="17">
        <v>1.853</v>
      </c>
      <c r="AA43" s="17">
        <v>2.2160000000000002</v>
      </c>
      <c r="AB43" s="17">
        <v>2.3820000000000001</v>
      </c>
      <c r="AC43" s="17">
        <v>2.056</v>
      </c>
      <c r="AD43" s="17">
        <v>1.6759999999999999</v>
      </c>
      <c r="AE43" s="17">
        <v>2.1360000000000001</v>
      </c>
      <c r="AF43" s="17">
        <v>2.7320000000000002</v>
      </c>
      <c r="AG43" s="17">
        <v>2.891</v>
      </c>
      <c r="AH43" s="17">
        <v>2.8220000000000001</v>
      </c>
      <c r="AI43" s="17">
        <v>2.8559999999999999</v>
      </c>
      <c r="AJ43" s="17">
        <v>2.9369999999999998</v>
      </c>
      <c r="AK43" s="17">
        <v>3.052</v>
      </c>
      <c r="AL43" s="17">
        <v>3.1070000000000002</v>
      </c>
      <c r="AM43" s="17">
        <v>3.1629999999999998</v>
      </c>
      <c r="AN43" s="17">
        <v>3.2090000000000001</v>
      </c>
      <c r="AO43" s="17">
        <v>3.2639999999999998</v>
      </c>
      <c r="AP43" s="17">
        <v>3.2839999999999998</v>
      </c>
      <c r="AQ43" s="17">
        <v>3.1970000000000001</v>
      </c>
      <c r="AR43" s="17">
        <v>3.319</v>
      </c>
      <c r="AS43" s="17">
        <v>3.335</v>
      </c>
      <c r="AT43" s="17">
        <v>3.3559999999999999</v>
      </c>
      <c r="AU43" s="17">
        <v>3.375</v>
      </c>
      <c r="AV43" s="17">
        <v>3.3919999999999999</v>
      </c>
      <c r="AW43" s="17">
        <v>3.4140000000000001</v>
      </c>
      <c r="AX43" s="17">
        <v>3.4420000000000002</v>
      </c>
      <c r="AY43" s="17">
        <v>3.4820000000000002</v>
      </c>
      <c r="AZ43" s="17">
        <v>3.52</v>
      </c>
      <c r="BA43" s="17">
        <v>3.5569999999999999</v>
      </c>
      <c r="BB43" s="17">
        <v>3.5950000000000002</v>
      </c>
      <c r="BC43" s="17">
        <v>3.6339999999999999</v>
      </c>
      <c r="BD43" s="17">
        <v>3.6760000000000002</v>
      </c>
      <c r="BE43" s="17">
        <v>3.718</v>
      </c>
      <c r="BF43" s="17">
        <v>3.7610000000000001</v>
      </c>
      <c r="BG43" s="17">
        <v>3.8069999999999999</v>
      </c>
      <c r="BH43" s="17">
        <v>3.8559999999999999</v>
      </c>
      <c r="BI43" s="17">
        <v>3.9060000000000001</v>
      </c>
      <c r="BJ43" s="17">
        <v>3.9540000000000002</v>
      </c>
    </row>
    <row r="44" spans="1:62" ht="15" customHeight="1">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row>
    <row r="45" spans="1:62" ht="15" customHeight="1">
      <c r="A45" s="21" t="s">
        <v>167</v>
      </c>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row>
    <row r="46" spans="1:62">
      <c r="A46" s="22" t="s">
        <v>168</v>
      </c>
      <c r="B46" s="23">
        <v>267.25599999999997</v>
      </c>
      <c r="C46" s="23">
        <v>270.18</v>
      </c>
      <c r="D46" s="23">
        <v>273.01400000000001</v>
      </c>
      <c r="E46" s="23">
        <v>275.70400000000001</v>
      </c>
      <c r="F46" s="23">
        <v>278.38299999999998</v>
      </c>
      <c r="G46" s="23">
        <v>281.01299999999998</v>
      </c>
      <c r="H46" s="23">
        <v>283.65499999999997</v>
      </c>
      <c r="I46" s="23">
        <v>286.279</v>
      </c>
      <c r="J46" s="23">
        <v>289.096</v>
      </c>
      <c r="K46" s="23">
        <v>291.98700000000002</v>
      </c>
      <c r="L46" s="23">
        <v>294.78100000000001</v>
      </c>
      <c r="M46" s="23">
        <v>297.49200000000002</v>
      </c>
      <c r="N46" s="23">
        <v>300.45299999999997</v>
      </c>
      <c r="O46" s="23">
        <v>303.97000000000003</v>
      </c>
      <c r="P46" s="23">
        <v>307.32799999999997</v>
      </c>
      <c r="Q46" s="23">
        <v>309.90300000000002</v>
      </c>
      <c r="R46" s="23">
        <v>311.55200000000002</v>
      </c>
      <c r="S46" s="23">
        <v>313.98399999999998</v>
      </c>
      <c r="T46" s="23">
        <v>316.05399999999997</v>
      </c>
      <c r="U46" s="23">
        <v>317.916</v>
      </c>
      <c r="V46" s="23">
        <v>319.67</v>
      </c>
      <c r="W46" s="23">
        <v>321.553</v>
      </c>
      <c r="X46" s="23">
        <v>324.32</v>
      </c>
      <c r="Y46" s="23">
        <v>326.81700000000001</v>
      </c>
      <c r="Z46" s="23">
        <v>328.66699999999997</v>
      </c>
      <c r="AA46" s="23">
        <v>330.55799999999999</v>
      </c>
      <c r="AB46" s="23">
        <v>332.363</v>
      </c>
      <c r="AC46" s="23">
        <v>333.44099999999997</v>
      </c>
      <c r="AD46" s="23">
        <v>333.92</v>
      </c>
      <c r="AE46" s="23">
        <v>334.51900000000001</v>
      </c>
      <c r="AF46" s="23">
        <v>336.036</v>
      </c>
      <c r="AG46" s="23">
        <v>337.77300000000002</v>
      </c>
      <c r="AH46" s="23">
        <v>339.39699999999999</v>
      </c>
      <c r="AI46" s="23">
        <v>340.911</v>
      </c>
      <c r="AJ46" s="23">
        <v>342.45100000000002</v>
      </c>
      <c r="AK46" s="23">
        <v>344.01799999999997</v>
      </c>
      <c r="AL46" s="23">
        <v>345.601</v>
      </c>
      <c r="AM46" s="23">
        <v>347.19799999999998</v>
      </c>
      <c r="AN46" s="23">
        <v>348.79599999999999</v>
      </c>
      <c r="AO46" s="23">
        <v>350.36700000000002</v>
      </c>
      <c r="AP46" s="23">
        <v>351.89800000000002</v>
      </c>
      <c r="AQ46" s="23">
        <v>353.39100000000002</v>
      </c>
      <c r="AR46" s="23">
        <v>354.84199999999998</v>
      </c>
      <c r="AS46" s="23">
        <v>356.25299999999999</v>
      </c>
      <c r="AT46" s="23">
        <v>357.625</v>
      </c>
      <c r="AU46" s="23">
        <v>358.95100000000002</v>
      </c>
      <c r="AV46" s="23">
        <v>360.22899999999998</v>
      </c>
      <c r="AW46" s="23">
        <v>361.45499999999998</v>
      </c>
      <c r="AX46" s="23">
        <v>362.62900000000002</v>
      </c>
      <c r="AY46" s="23">
        <v>363.74799999999999</v>
      </c>
      <c r="AZ46" s="23">
        <v>364.81299999999999</v>
      </c>
      <c r="BA46" s="23">
        <v>365.82600000000002</v>
      </c>
      <c r="BB46" s="23">
        <v>366.78699999999998</v>
      </c>
      <c r="BC46" s="23">
        <v>367.70100000000002</v>
      </c>
      <c r="BD46" s="23">
        <v>368.57299999999998</v>
      </c>
      <c r="BE46" s="23">
        <v>369.40499999999997</v>
      </c>
      <c r="BF46" s="23">
        <v>370.20600000000002</v>
      </c>
      <c r="BG46" s="23">
        <v>370.97699999999998</v>
      </c>
      <c r="BH46" s="23">
        <v>371.72699999999998</v>
      </c>
      <c r="BI46" s="23">
        <v>372.46300000000002</v>
      </c>
      <c r="BJ46" s="23">
        <v>373.19</v>
      </c>
    </row>
    <row r="47" spans="1:62">
      <c r="D47" s="24"/>
      <c r="E47" s="24"/>
      <c r="F47" s="8"/>
      <c r="G47" s="8"/>
      <c r="H47" s="8"/>
    </row>
    <row r="48" spans="1:62" ht="15" customHeight="1">
      <c r="A48" s="45" t="s">
        <v>169</v>
      </c>
      <c r="B48" s="45"/>
      <c r="C48" s="45"/>
      <c r="D48" s="45"/>
      <c r="E48" s="45"/>
      <c r="F48" s="45"/>
      <c r="G48" s="45"/>
      <c r="H48" s="45"/>
      <c r="I48" s="45"/>
    </row>
    <row r="49" spans="1:62" ht="56" customHeight="1">
      <c r="A49" s="45" t="s">
        <v>170</v>
      </c>
      <c r="B49" s="45"/>
      <c r="C49" s="45"/>
      <c r="D49" s="45"/>
      <c r="E49" s="45"/>
      <c r="F49" s="45"/>
      <c r="G49" s="45"/>
      <c r="H49" s="45"/>
      <c r="I49" s="45"/>
      <c r="J49" s="45"/>
      <c r="AJ49" s="26"/>
      <c r="AK49" s="26"/>
    </row>
    <row r="50" spans="1:62" ht="98" customHeight="1">
      <c r="A50" s="45" t="s">
        <v>171</v>
      </c>
      <c r="B50" s="46"/>
      <c r="C50" s="46"/>
      <c r="D50" s="46"/>
      <c r="E50" s="46"/>
      <c r="F50" s="46"/>
      <c r="G50" s="46"/>
      <c r="H50" s="46"/>
      <c r="I50" s="46"/>
      <c r="J50" s="46"/>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row>
    <row r="51" spans="1:62" s="24" customFormat="1" ht="28.25" customHeight="1">
      <c r="A51" s="45" t="s">
        <v>172</v>
      </c>
      <c r="B51" s="45"/>
      <c r="C51" s="45"/>
      <c r="D51" s="45"/>
      <c r="E51" s="45"/>
      <c r="F51" s="45"/>
      <c r="G51" s="45"/>
      <c r="H51" s="45"/>
      <c r="I51" s="45"/>
      <c r="J51" s="45"/>
    </row>
    <row r="52" spans="1:62" s="8" customFormat="1" ht="42" customHeight="1">
      <c r="A52" s="45" t="s">
        <v>173</v>
      </c>
      <c r="B52" s="45"/>
      <c r="C52" s="45"/>
      <c r="D52" s="45"/>
      <c r="E52" s="45"/>
      <c r="F52" s="45"/>
      <c r="G52" s="45"/>
      <c r="H52" s="45"/>
      <c r="I52" s="45"/>
      <c r="J52" s="4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row>
    <row r="53" spans="1:62" s="8" customFormat="1" ht="42" customHeight="1">
      <c r="A53" s="45" t="s">
        <v>174</v>
      </c>
      <c r="B53" s="45"/>
      <c r="C53" s="45"/>
      <c r="D53" s="45"/>
      <c r="E53" s="45"/>
      <c r="F53" s="45"/>
      <c r="G53" s="45"/>
      <c r="H53" s="45"/>
      <c r="I53" s="45"/>
      <c r="J53" s="4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row>
    <row r="54" spans="1:62" s="8" customFormat="1" ht="28" customHeight="1">
      <c r="A54" s="45" t="s">
        <v>175</v>
      </c>
      <c r="B54" s="45"/>
      <c r="C54" s="45"/>
      <c r="D54" s="45"/>
      <c r="E54" s="45"/>
      <c r="F54" s="45"/>
      <c r="G54" s="45"/>
      <c r="H54" s="45"/>
      <c r="I54" s="45"/>
      <c r="J54" s="4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row>
    <row r="55" spans="1:62" ht="28.25" customHeight="1">
      <c r="A55" s="45" t="s">
        <v>176</v>
      </c>
      <c r="B55" s="45"/>
      <c r="C55" s="45"/>
      <c r="D55" s="45"/>
      <c r="E55" s="45"/>
      <c r="F55" s="45"/>
      <c r="G55" s="45"/>
      <c r="H55" s="45"/>
      <c r="I55" s="45"/>
      <c r="J55" s="45"/>
    </row>
    <row r="56" spans="1:62" ht="15" customHeight="1">
      <c r="A56" s="12"/>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2"/>
      <c r="BJ56" s="12"/>
    </row>
    <row r="57" spans="1:62" ht="15" customHeight="1">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row>
    <row r="58" spans="1:62">
      <c r="A58" s="10" t="s">
        <v>177</v>
      </c>
    </row>
    <row r="60" spans="1:6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row>
    <row r="67" spans="2:60">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row>
    <row r="175" spans="30:30">
      <c r="AD175" s="9" t="b">
        <v>1</v>
      </c>
    </row>
  </sheetData>
  <mergeCells count="8">
    <mergeCell ref="A54:J54"/>
    <mergeCell ref="A55:J55"/>
    <mergeCell ref="A48:I48"/>
    <mergeCell ref="A49:J49"/>
    <mergeCell ref="A50:J50"/>
    <mergeCell ref="A51:J51"/>
    <mergeCell ref="A52:J52"/>
    <mergeCell ref="A53:J53"/>
  </mergeCells>
  <hyperlinks>
    <hyperlink ref="A58" location="Contents!A1" display="Back to Table of Contents" xr:uid="{D037E0E1-DB95-4556-8E46-F4B04AF62816}"/>
    <hyperlink ref="A2" r:id="rId1" xr:uid="{C077E616-D2AE-4B7E-A53E-05C14B37E822}"/>
  </hyperlinks>
  <pageMargins left="0.7" right="0.7" top="0.75" bottom="0.75" header="0.3" footer="0.3"/>
  <pageSetup orientation="portrait" horizontalDpi="4294967295" verticalDpi="4294967295"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04875-C97E-40C6-B41E-B27FFD5EB67D}">
  <sheetPr>
    <tabColor rgb="FFC00000"/>
  </sheetPr>
  <dimension ref="A1:AP8471"/>
  <sheetViews>
    <sheetView topLeftCell="A19" zoomScaleNormal="100" workbookViewId="0">
      <selection activeCell="H27" activeCellId="1" sqref="N27 H27"/>
    </sheetView>
  </sheetViews>
  <sheetFormatPr defaultColWidth="9.1796875" defaultRowHeight="14.5"/>
  <cols>
    <col min="1" max="3" width="9.1796875" style="19"/>
    <col min="4" max="4" width="14.1796875" style="29" customWidth="1"/>
    <col min="5" max="5" width="3.453125" style="29" customWidth="1"/>
    <col min="6" max="6" width="13.81640625" style="29" customWidth="1"/>
    <col min="7" max="7" width="14.1796875" style="29" customWidth="1"/>
    <col min="8" max="10" width="11.54296875" style="29" customWidth="1"/>
    <col min="11" max="11" width="3.453125" style="29" customWidth="1"/>
    <col min="12" max="12" width="14.453125" style="29" customWidth="1"/>
    <col min="13" max="13" width="16.1796875" style="29" customWidth="1"/>
    <col min="14" max="16" width="11.54296875" style="29" customWidth="1"/>
    <col min="17" max="17" width="9.1796875" style="19"/>
    <col min="32" max="32" width="13.453125" style="19" bestFit="1" customWidth="1"/>
    <col min="33" max="33" width="2.1796875" style="19" customWidth="1"/>
    <col min="34" max="16384" width="9.1796875" style="19"/>
  </cols>
  <sheetData>
    <row r="1" spans="1:42" s="9" customFormat="1">
      <c r="C1" s="8" t="s">
        <v>180</v>
      </c>
      <c r="D1" s="8"/>
      <c r="E1" s="8"/>
      <c r="F1" s="8"/>
      <c r="G1" s="8"/>
      <c r="R1"/>
      <c r="S1"/>
      <c r="T1"/>
      <c r="U1"/>
      <c r="V1"/>
      <c r="W1"/>
      <c r="X1"/>
      <c r="Y1"/>
      <c r="Z1"/>
      <c r="AA1"/>
      <c r="AB1"/>
      <c r="AC1"/>
      <c r="AD1"/>
      <c r="AE1"/>
    </row>
    <row r="2" spans="1:42" s="9" customFormat="1" ht="14">
      <c r="C2" s="28" t="s">
        <v>181</v>
      </c>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row>
    <row r="3" spans="1:42">
      <c r="F3"/>
      <c r="G3"/>
      <c r="H3"/>
      <c r="I3"/>
      <c r="J3"/>
      <c r="K3"/>
      <c r="L3"/>
    </row>
    <row r="5" spans="1:42">
      <c r="C5" s="21" t="s">
        <v>182</v>
      </c>
    </row>
    <row r="6" spans="1:42">
      <c r="C6" s="22" t="s">
        <v>183</v>
      </c>
      <c r="D6" s="30"/>
      <c r="E6" s="30"/>
      <c r="F6" s="30"/>
      <c r="G6" s="30"/>
      <c r="H6" s="30"/>
      <c r="I6" s="30"/>
      <c r="J6" s="30"/>
      <c r="K6" s="30"/>
      <c r="L6" s="30"/>
      <c r="M6" s="30"/>
      <c r="N6" s="30"/>
      <c r="O6" s="30"/>
      <c r="P6" s="30"/>
    </row>
    <row r="8" spans="1:42">
      <c r="D8" s="47">
        <v>2023</v>
      </c>
      <c r="E8" s="47"/>
      <c r="F8" s="47"/>
      <c r="G8" s="47"/>
      <c r="H8" s="47"/>
      <c r="I8" s="47"/>
      <c r="J8" s="47"/>
      <c r="K8" s="47"/>
      <c r="L8" s="47"/>
      <c r="M8" s="47"/>
      <c r="N8" s="47"/>
      <c r="O8" s="47"/>
      <c r="P8" s="47"/>
    </row>
    <row r="9" spans="1:42">
      <c r="F9" s="48" t="s">
        <v>184</v>
      </c>
      <c r="G9" s="48"/>
      <c r="H9" s="48"/>
      <c r="I9" s="48"/>
      <c r="J9" s="48"/>
      <c r="K9" s="31"/>
      <c r="L9" s="48" t="s">
        <v>185</v>
      </c>
      <c r="M9" s="48"/>
      <c r="N9" s="48"/>
      <c r="O9" s="48"/>
      <c r="P9" s="48"/>
    </row>
    <row r="10" spans="1:42">
      <c r="C10" s="30" t="s">
        <v>186</v>
      </c>
      <c r="D10" s="30" t="s">
        <v>0</v>
      </c>
      <c r="E10" s="30"/>
      <c r="F10" s="30" t="s">
        <v>0</v>
      </c>
      <c r="G10" s="30" t="s">
        <v>187</v>
      </c>
      <c r="H10" s="30" t="s">
        <v>188</v>
      </c>
      <c r="I10" s="30" t="s">
        <v>189</v>
      </c>
      <c r="J10" s="30" t="s">
        <v>190</v>
      </c>
      <c r="L10" s="30" t="s">
        <v>0</v>
      </c>
      <c r="M10" s="30" t="s">
        <v>187</v>
      </c>
      <c r="N10" s="30" t="s">
        <v>188</v>
      </c>
      <c r="O10" s="30" t="s">
        <v>189</v>
      </c>
      <c r="P10" s="30" t="s">
        <v>190</v>
      </c>
    </row>
    <row r="11" spans="1:42">
      <c r="A11" s="38" t="str">
        <f ca="1">B11&amp;C11</f>
        <v>20230</v>
      </c>
      <c r="B11" s="39" cm="1">
        <f t="array" aca="1" ref="B11" ca="1">INDIRECT(_xlfn.CONCAT("D",ROW(C11)-C11-3))</f>
        <v>2023</v>
      </c>
      <c r="C11" s="32">
        <v>0</v>
      </c>
      <c r="D11" s="33">
        <v>3702967</v>
      </c>
      <c r="E11" s="33"/>
      <c r="F11" s="33">
        <v>1894000</v>
      </c>
      <c r="G11" s="33">
        <v>1894000</v>
      </c>
      <c r="H11" s="33">
        <v>0</v>
      </c>
      <c r="I11" s="33">
        <v>0</v>
      </c>
      <c r="J11" s="33">
        <v>0</v>
      </c>
      <c r="K11" s="33"/>
      <c r="L11" s="33">
        <v>1808968</v>
      </c>
      <c r="M11" s="33">
        <v>1808968</v>
      </c>
      <c r="N11" s="33">
        <v>0</v>
      </c>
      <c r="O11" s="33">
        <v>0</v>
      </c>
      <c r="P11" s="33">
        <v>0</v>
      </c>
      <c r="Q11"/>
    </row>
    <row r="12" spans="1:42">
      <c r="A12" s="38" t="str">
        <f t="shared" ref="A12:A75" ca="1" si="0">B12&amp;C12</f>
        <v>20231</v>
      </c>
      <c r="B12" s="39" cm="1">
        <f t="array" aca="1" ref="B12" ca="1">INDIRECT(_xlfn.CONCAT("D",ROW(C12)-C12-3))</f>
        <v>2023</v>
      </c>
      <c r="C12" s="32">
        <v>1</v>
      </c>
      <c r="D12" s="33">
        <v>3697149</v>
      </c>
      <c r="E12" s="33"/>
      <c r="F12" s="33">
        <v>1891661</v>
      </c>
      <c r="G12" s="33">
        <v>1891661</v>
      </c>
      <c r="H12" s="33">
        <v>0</v>
      </c>
      <c r="I12" s="33">
        <v>0</v>
      </c>
      <c r="J12" s="33">
        <v>0</v>
      </c>
      <c r="K12" s="33"/>
      <c r="L12" s="33">
        <v>1805488</v>
      </c>
      <c r="M12" s="33">
        <v>1805488</v>
      </c>
      <c r="N12" s="33">
        <v>0</v>
      </c>
      <c r="O12" s="33">
        <v>0</v>
      </c>
      <c r="P12" s="33">
        <v>0</v>
      </c>
      <c r="Q12"/>
    </row>
    <row r="13" spans="1:42">
      <c r="A13" s="38" t="str">
        <f t="shared" ca="1" si="0"/>
        <v>20232</v>
      </c>
      <c r="B13" s="39" cm="1">
        <f t="array" aca="1" ref="B13" ca="1">INDIRECT(_xlfn.CONCAT("D",ROW(C13)-C13-3))</f>
        <v>2023</v>
      </c>
      <c r="C13" s="32">
        <v>2</v>
      </c>
      <c r="D13" s="33">
        <v>3647741</v>
      </c>
      <c r="E13" s="33"/>
      <c r="F13" s="33">
        <v>1864170</v>
      </c>
      <c r="G13" s="33">
        <v>1864170</v>
      </c>
      <c r="H13" s="33">
        <v>0</v>
      </c>
      <c r="I13" s="33">
        <v>0</v>
      </c>
      <c r="J13" s="33">
        <v>0</v>
      </c>
      <c r="K13" s="33"/>
      <c r="L13" s="33">
        <v>1783571</v>
      </c>
      <c r="M13" s="33">
        <v>1783571</v>
      </c>
      <c r="N13" s="33">
        <v>0</v>
      </c>
      <c r="O13" s="33">
        <v>0</v>
      </c>
      <c r="P13" s="33">
        <v>0</v>
      </c>
      <c r="Q13"/>
    </row>
    <row r="14" spans="1:42">
      <c r="A14" s="38" t="str">
        <f t="shared" ca="1" si="0"/>
        <v>20233</v>
      </c>
      <c r="B14" s="39" cm="1">
        <f t="array" aca="1" ref="B14" ca="1">INDIRECT(_xlfn.CONCAT("D",ROW(C14)-C14-3))</f>
        <v>2023</v>
      </c>
      <c r="C14" s="32">
        <v>3</v>
      </c>
      <c r="D14" s="33">
        <v>3782517</v>
      </c>
      <c r="E14" s="33"/>
      <c r="F14" s="33">
        <v>1933044</v>
      </c>
      <c r="G14" s="33">
        <v>1933044</v>
      </c>
      <c r="H14" s="33">
        <v>0</v>
      </c>
      <c r="I14" s="33">
        <v>0</v>
      </c>
      <c r="J14" s="33">
        <v>0</v>
      </c>
      <c r="K14" s="33"/>
      <c r="L14" s="33">
        <v>1849472</v>
      </c>
      <c r="M14" s="33">
        <v>1849472</v>
      </c>
      <c r="N14" s="33">
        <v>0</v>
      </c>
      <c r="O14" s="33">
        <v>0</v>
      </c>
      <c r="P14" s="33">
        <v>0</v>
      </c>
      <c r="Q14"/>
    </row>
    <row r="15" spans="1:42">
      <c r="A15" s="38" t="str">
        <f t="shared" ca="1" si="0"/>
        <v>20234</v>
      </c>
      <c r="B15" s="39" cm="1">
        <f t="array" aca="1" ref="B15" ca="1">INDIRECT(_xlfn.CONCAT("D",ROW(C15)-C15-3))</f>
        <v>2023</v>
      </c>
      <c r="C15" s="32">
        <v>4</v>
      </c>
      <c r="D15" s="33">
        <v>3848042</v>
      </c>
      <c r="E15" s="33"/>
      <c r="F15" s="33">
        <v>1966172</v>
      </c>
      <c r="G15" s="33">
        <v>1966172</v>
      </c>
      <c r="H15" s="33">
        <v>0</v>
      </c>
      <c r="I15" s="33">
        <v>0</v>
      </c>
      <c r="J15" s="33">
        <v>0</v>
      </c>
      <c r="K15" s="33"/>
      <c r="L15" s="33">
        <v>1881870</v>
      </c>
      <c r="M15" s="33">
        <v>1881870</v>
      </c>
      <c r="N15" s="33">
        <v>0</v>
      </c>
      <c r="O15" s="33">
        <v>0</v>
      </c>
      <c r="P15" s="33">
        <v>0</v>
      </c>
      <c r="Q15"/>
    </row>
    <row r="16" spans="1:42">
      <c r="A16" s="38" t="str">
        <f t="shared" ca="1" si="0"/>
        <v>20235</v>
      </c>
      <c r="B16" s="39" cm="1">
        <f t="array" aca="1" ref="B16" ca="1">INDIRECT(_xlfn.CONCAT("D",ROW(C16)-C16-3))</f>
        <v>2023</v>
      </c>
      <c r="C16" s="32">
        <v>5</v>
      </c>
      <c r="D16" s="33">
        <v>3925746</v>
      </c>
      <c r="E16" s="33"/>
      <c r="F16" s="33">
        <v>2007766</v>
      </c>
      <c r="G16" s="33">
        <v>2007766</v>
      </c>
      <c r="H16" s="33">
        <v>0</v>
      </c>
      <c r="I16" s="33">
        <v>0</v>
      </c>
      <c r="J16" s="33">
        <v>0</v>
      </c>
      <c r="K16" s="33"/>
      <c r="L16" s="33">
        <v>1917980</v>
      </c>
      <c r="M16" s="33">
        <v>1917980</v>
      </c>
      <c r="N16" s="33">
        <v>0</v>
      </c>
      <c r="O16" s="33">
        <v>0</v>
      </c>
      <c r="P16" s="33">
        <v>0</v>
      </c>
      <c r="Q16"/>
    </row>
    <row r="17" spans="1:17">
      <c r="A17" s="38" t="str">
        <f t="shared" ca="1" si="0"/>
        <v>20236</v>
      </c>
      <c r="B17" s="39" cm="1">
        <f t="array" aca="1" ref="B17" ca="1">INDIRECT(_xlfn.CONCAT("D",ROW(C17)-C17-3))</f>
        <v>2023</v>
      </c>
      <c r="C17" s="32">
        <v>6</v>
      </c>
      <c r="D17" s="33">
        <v>4032617</v>
      </c>
      <c r="E17" s="33"/>
      <c r="F17" s="33">
        <v>2061173</v>
      </c>
      <c r="G17" s="33">
        <v>2061173</v>
      </c>
      <c r="H17" s="33">
        <v>0</v>
      </c>
      <c r="I17" s="33">
        <v>0</v>
      </c>
      <c r="J17" s="33">
        <v>0</v>
      </c>
      <c r="K17" s="33"/>
      <c r="L17" s="33">
        <v>1971444</v>
      </c>
      <c r="M17" s="33">
        <v>1971444</v>
      </c>
      <c r="N17" s="33">
        <v>0</v>
      </c>
      <c r="O17" s="33">
        <v>0</v>
      </c>
      <c r="P17" s="33">
        <v>0</v>
      </c>
      <c r="Q17"/>
    </row>
    <row r="18" spans="1:17">
      <c r="A18" s="38" t="str">
        <f t="shared" ca="1" si="0"/>
        <v>20237</v>
      </c>
      <c r="B18" s="39" cm="1">
        <f t="array" aca="1" ref="B18" ca="1">INDIRECT(_xlfn.CONCAT("D",ROW(C18)-C18-3))</f>
        <v>2023</v>
      </c>
      <c r="C18" s="32">
        <v>7</v>
      </c>
      <c r="D18" s="33">
        <v>4081291</v>
      </c>
      <c r="E18" s="33"/>
      <c r="F18" s="33">
        <v>2086776</v>
      </c>
      <c r="G18" s="33">
        <v>2086776</v>
      </c>
      <c r="H18" s="33">
        <v>0</v>
      </c>
      <c r="I18" s="33">
        <v>0</v>
      </c>
      <c r="J18" s="33">
        <v>0</v>
      </c>
      <c r="K18" s="33"/>
      <c r="L18" s="33">
        <v>1994514</v>
      </c>
      <c r="M18" s="33">
        <v>1994514</v>
      </c>
      <c r="N18" s="33">
        <v>0</v>
      </c>
      <c r="O18" s="33">
        <v>0</v>
      </c>
      <c r="P18" s="33">
        <v>0</v>
      </c>
      <c r="Q18"/>
    </row>
    <row r="19" spans="1:17">
      <c r="A19" s="38" t="str">
        <f t="shared" ca="1" si="0"/>
        <v>20238</v>
      </c>
      <c r="B19" s="39" cm="1">
        <f t="array" aca="1" ref="B19" ca="1">INDIRECT(_xlfn.CONCAT("D",ROW(C19)-C19-3))</f>
        <v>2023</v>
      </c>
      <c r="C19" s="32">
        <v>8</v>
      </c>
      <c r="D19" s="33">
        <v>4107341</v>
      </c>
      <c r="E19" s="33"/>
      <c r="F19" s="33">
        <v>2099828</v>
      </c>
      <c r="G19" s="33">
        <v>2099828</v>
      </c>
      <c r="H19" s="33">
        <v>0</v>
      </c>
      <c r="I19" s="33">
        <v>0</v>
      </c>
      <c r="J19" s="33">
        <v>0</v>
      </c>
      <c r="K19" s="33"/>
      <c r="L19" s="33">
        <v>2007513</v>
      </c>
      <c r="M19" s="33">
        <v>2007513</v>
      </c>
      <c r="N19" s="33">
        <v>0</v>
      </c>
      <c r="O19" s="33">
        <v>0</v>
      </c>
      <c r="P19" s="33">
        <v>0</v>
      </c>
      <c r="Q19"/>
    </row>
    <row r="20" spans="1:17">
      <c r="A20" s="38" t="str">
        <f t="shared" ca="1" si="0"/>
        <v>20239</v>
      </c>
      <c r="B20" s="39" cm="1">
        <f t="array" aca="1" ref="B20" ca="1">INDIRECT(_xlfn.CONCAT("D",ROW(C20)-C20-3))</f>
        <v>2023</v>
      </c>
      <c r="C20" s="32">
        <v>9</v>
      </c>
      <c r="D20" s="33">
        <v>4067222</v>
      </c>
      <c r="E20" s="33"/>
      <c r="F20" s="33">
        <v>2080848</v>
      </c>
      <c r="G20" s="33">
        <v>2080848</v>
      </c>
      <c r="H20" s="33">
        <v>0</v>
      </c>
      <c r="I20" s="33">
        <v>0</v>
      </c>
      <c r="J20" s="33">
        <v>0</v>
      </c>
      <c r="K20" s="33"/>
      <c r="L20" s="33">
        <v>1986374</v>
      </c>
      <c r="M20" s="33">
        <v>1986374</v>
      </c>
      <c r="N20" s="33">
        <v>0</v>
      </c>
      <c r="O20" s="33">
        <v>0</v>
      </c>
      <c r="P20" s="33">
        <v>0</v>
      </c>
      <c r="Q20"/>
    </row>
    <row r="21" spans="1:17">
      <c r="A21" s="38" t="str">
        <f t="shared" ca="1" si="0"/>
        <v>202310</v>
      </c>
      <c r="B21" s="39" cm="1">
        <f t="array" aca="1" ref="B21" ca="1">INDIRECT(_xlfn.CONCAT("D",ROW(C21)-C21-3))</f>
        <v>2023</v>
      </c>
      <c r="C21" s="32">
        <v>10</v>
      </c>
      <c r="D21" s="33">
        <v>4100715</v>
      </c>
      <c r="E21" s="33"/>
      <c r="F21" s="33">
        <v>2096154</v>
      </c>
      <c r="G21" s="33">
        <v>2096154</v>
      </c>
      <c r="H21" s="33">
        <v>0</v>
      </c>
      <c r="I21" s="33">
        <v>0</v>
      </c>
      <c r="J21" s="33">
        <v>0</v>
      </c>
      <c r="K21" s="33"/>
      <c r="L21" s="33">
        <v>2004560</v>
      </c>
      <c r="M21" s="33">
        <v>2004560</v>
      </c>
      <c r="N21" s="33">
        <v>0</v>
      </c>
      <c r="O21" s="33">
        <v>0</v>
      </c>
      <c r="P21" s="33">
        <v>0</v>
      </c>
      <c r="Q21"/>
    </row>
    <row r="22" spans="1:17">
      <c r="A22" s="38" t="str">
        <f t="shared" ca="1" si="0"/>
        <v>202311</v>
      </c>
      <c r="B22" s="39" cm="1">
        <f t="array" aca="1" ref="B22" ca="1">INDIRECT(_xlfn.CONCAT("D",ROW(C22)-C22-3))</f>
        <v>2023</v>
      </c>
      <c r="C22" s="32">
        <v>11</v>
      </c>
      <c r="D22" s="33">
        <v>4111371</v>
      </c>
      <c r="E22" s="33"/>
      <c r="F22" s="33">
        <v>2103464</v>
      </c>
      <c r="G22" s="33">
        <v>2103464</v>
      </c>
      <c r="H22" s="33">
        <v>0</v>
      </c>
      <c r="I22" s="33">
        <v>0</v>
      </c>
      <c r="J22" s="33">
        <v>0</v>
      </c>
      <c r="K22" s="33"/>
      <c r="L22" s="33">
        <v>2007908</v>
      </c>
      <c r="M22" s="33">
        <v>2007908</v>
      </c>
      <c r="N22" s="33">
        <v>0</v>
      </c>
      <c r="O22" s="33">
        <v>0</v>
      </c>
      <c r="P22" s="33">
        <v>0</v>
      </c>
      <c r="Q22"/>
    </row>
    <row r="23" spans="1:17">
      <c r="A23" s="38" t="str">
        <f t="shared" ca="1" si="0"/>
        <v>202312</v>
      </c>
      <c r="B23" s="39" cm="1">
        <f t="array" aca="1" ref="B23" ca="1">INDIRECT(_xlfn.CONCAT("D",ROW(C23)-C23-3))</f>
        <v>2023</v>
      </c>
      <c r="C23" s="32">
        <v>12</v>
      </c>
      <c r="D23" s="33">
        <v>4220544</v>
      </c>
      <c r="E23" s="33"/>
      <c r="F23" s="33">
        <v>2157751</v>
      </c>
      <c r="G23" s="33">
        <v>2157751</v>
      </c>
      <c r="H23" s="33">
        <v>0</v>
      </c>
      <c r="I23" s="33">
        <v>0</v>
      </c>
      <c r="J23" s="33">
        <v>0</v>
      </c>
      <c r="K23" s="33"/>
      <c r="L23" s="33">
        <v>2062793</v>
      </c>
      <c r="M23" s="33">
        <v>2062793</v>
      </c>
      <c r="N23" s="33">
        <v>0</v>
      </c>
      <c r="O23" s="33">
        <v>0</v>
      </c>
      <c r="P23" s="33">
        <v>0</v>
      </c>
      <c r="Q23"/>
    </row>
    <row r="24" spans="1:17">
      <c r="A24" s="38" t="str">
        <f t="shared" ca="1" si="0"/>
        <v>202313</v>
      </c>
      <c r="B24" s="39" cm="1">
        <f t="array" aca="1" ref="B24" ca="1">INDIRECT(_xlfn.CONCAT("D",ROW(C24)-C24-3))</f>
        <v>2023</v>
      </c>
      <c r="C24" s="32">
        <v>13</v>
      </c>
      <c r="D24" s="33">
        <v>4316697</v>
      </c>
      <c r="E24" s="33"/>
      <c r="F24" s="33">
        <v>2205517</v>
      </c>
      <c r="G24" s="33">
        <v>2205517</v>
      </c>
      <c r="H24" s="33">
        <v>0</v>
      </c>
      <c r="I24" s="33">
        <v>0</v>
      </c>
      <c r="J24" s="33">
        <v>0</v>
      </c>
      <c r="K24" s="33"/>
      <c r="L24" s="33">
        <v>2111180</v>
      </c>
      <c r="M24" s="33">
        <v>2111180</v>
      </c>
      <c r="N24" s="33">
        <v>0</v>
      </c>
      <c r="O24" s="33">
        <v>0</v>
      </c>
      <c r="P24" s="33">
        <v>0</v>
      </c>
      <c r="Q24"/>
    </row>
    <row r="25" spans="1:17">
      <c r="A25" s="38" t="str">
        <f t="shared" ca="1" si="0"/>
        <v>202314</v>
      </c>
      <c r="B25" s="39" cm="1">
        <f t="array" aca="1" ref="B25" ca="1">INDIRECT(_xlfn.CONCAT("D",ROW(C25)-C25-3))</f>
        <v>2023</v>
      </c>
      <c r="C25" s="32">
        <v>14</v>
      </c>
      <c r="D25" s="33">
        <v>4501742</v>
      </c>
      <c r="E25" s="33"/>
      <c r="F25" s="33">
        <v>2299846</v>
      </c>
      <c r="G25" s="33">
        <v>2299846</v>
      </c>
      <c r="H25" s="33">
        <v>0</v>
      </c>
      <c r="I25" s="33">
        <v>0</v>
      </c>
      <c r="J25" s="33">
        <v>0</v>
      </c>
      <c r="K25" s="33"/>
      <c r="L25" s="33">
        <v>2201895</v>
      </c>
      <c r="M25" s="33">
        <v>2201895</v>
      </c>
      <c r="N25" s="33">
        <v>0</v>
      </c>
      <c r="O25" s="33">
        <v>0</v>
      </c>
      <c r="P25" s="33">
        <v>0</v>
      </c>
      <c r="Q25"/>
    </row>
    <row r="26" spans="1:17">
      <c r="A26" s="38" t="str">
        <f t="shared" ca="1" si="0"/>
        <v>202315</v>
      </c>
      <c r="B26" s="39" cm="1">
        <f t="array" aca="1" ref="B26" ca="1">INDIRECT(_xlfn.CONCAT("D",ROW(C26)-C26-3))</f>
        <v>2023</v>
      </c>
      <c r="C26" s="32">
        <v>15</v>
      </c>
      <c r="D26" s="33">
        <v>4547643</v>
      </c>
      <c r="E26" s="33"/>
      <c r="F26" s="33">
        <v>2322370</v>
      </c>
      <c r="G26" s="33">
        <v>2322370</v>
      </c>
      <c r="H26" s="33">
        <v>0</v>
      </c>
      <c r="I26" s="33">
        <v>0</v>
      </c>
      <c r="J26" s="33">
        <v>0</v>
      </c>
      <c r="K26" s="33"/>
      <c r="L26" s="33">
        <v>2225273</v>
      </c>
      <c r="M26" s="33">
        <v>2225273</v>
      </c>
      <c r="N26" s="33">
        <v>0</v>
      </c>
      <c r="O26" s="33">
        <v>0</v>
      </c>
      <c r="P26" s="33">
        <v>0</v>
      </c>
      <c r="Q26"/>
    </row>
    <row r="27" spans="1:17">
      <c r="A27" s="38" t="str">
        <f t="shared" ca="1" si="0"/>
        <v>202316</v>
      </c>
      <c r="B27" s="39" cm="1">
        <f t="array" aca="1" ref="B27" ca="1">INDIRECT(_xlfn.CONCAT("D",ROW(C27)-C27-3))</f>
        <v>2023</v>
      </c>
      <c r="C27" s="32">
        <v>16</v>
      </c>
      <c r="D27" s="33">
        <v>4507674</v>
      </c>
      <c r="E27" s="33"/>
      <c r="F27" s="33">
        <v>2304134</v>
      </c>
      <c r="G27" s="33">
        <v>2298147</v>
      </c>
      <c r="H27" s="33">
        <v>5987</v>
      </c>
      <c r="I27" s="33">
        <v>0</v>
      </c>
      <c r="J27" s="33">
        <v>0</v>
      </c>
      <c r="K27" s="33"/>
      <c r="L27" s="33">
        <v>2203540</v>
      </c>
      <c r="M27" s="33">
        <v>2196548</v>
      </c>
      <c r="N27" s="33">
        <v>6992</v>
      </c>
      <c r="O27" s="33">
        <v>0</v>
      </c>
      <c r="P27" s="33">
        <v>0</v>
      </c>
      <c r="Q27"/>
    </row>
    <row r="28" spans="1:17">
      <c r="A28" s="38" t="str">
        <f t="shared" ca="1" si="0"/>
        <v>202317</v>
      </c>
      <c r="B28" s="39" cm="1">
        <f t="array" aca="1" ref="B28" ca="1">INDIRECT(_xlfn.CONCAT("D",ROW(C28)-C28-3))</f>
        <v>2023</v>
      </c>
      <c r="C28" s="32">
        <v>17</v>
      </c>
      <c r="D28" s="33">
        <v>4426083</v>
      </c>
      <c r="E28" s="33"/>
      <c r="F28" s="33">
        <v>2263317</v>
      </c>
      <c r="G28" s="33">
        <v>2247343</v>
      </c>
      <c r="H28" s="33">
        <v>15974</v>
      </c>
      <c r="I28" s="33">
        <v>0</v>
      </c>
      <c r="J28" s="33">
        <v>0</v>
      </c>
      <c r="K28" s="33"/>
      <c r="L28" s="33">
        <v>2162766</v>
      </c>
      <c r="M28" s="33">
        <v>2147788</v>
      </c>
      <c r="N28" s="33">
        <v>14978</v>
      </c>
      <c r="O28" s="33">
        <v>0</v>
      </c>
      <c r="P28" s="33">
        <v>0</v>
      </c>
      <c r="Q28"/>
    </row>
    <row r="29" spans="1:17">
      <c r="A29" s="38" t="str">
        <f t="shared" ca="1" si="0"/>
        <v>202318</v>
      </c>
      <c r="B29" s="39" cm="1">
        <f t="array" aca="1" ref="B29" ca="1">INDIRECT(_xlfn.CONCAT("D",ROW(C29)-C29-3))</f>
        <v>2023</v>
      </c>
      <c r="C29" s="32">
        <v>18</v>
      </c>
      <c r="D29" s="33">
        <v>4408438</v>
      </c>
      <c r="E29" s="33"/>
      <c r="F29" s="33">
        <v>2254907</v>
      </c>
      <c r="G29" s="33">
        <v>2237922</v>
      </c>
      <c r="H29" s="33">
        <v>15985</v>
      </c>
      <c r="I29" s="33">
        <v>0</v>
      </c>
      <c r="J29" s="33">
        <v>999</v>
      </c>
      <c r="K29" s="33"/>
      <c r="L29" s="33">
        <v>2153532</v>
      </c>
      <c r="M29" s="33">
        <v>2129592</v>
      </c>
      <c r="N29" s="33">
        <v>23939</v>
      </c>
      <c r="O29" s="33">
        <v>0</v>
      </c>
      <c r="P29" s="33">
        <v>0</v>
      </c>
      <c r="Q29"/>
    </row>
    <row r="30" spans="1:17">
      <c r="A30" s="38" t="str">
        <f t="shared" ca="1" si="0"/>
        <v>202319</v>
      </c>
      <c r="B30" s="39" cm="1">
        <f t="array" aca="1" ref="B30" ca="1">INDIRECT(_xlfn.CONCAT("D",ROW(C30)-C30-3))</f>
        <v>2023</v>
      </c>
      <c r="C30" s="32">
        <v>19</v>
      </c>
      <c r="D30" s="33">
        <v>4402425</v>
      </c>
      <c r="E30" s="33"/>
      <c r="F30" s="33">
        <v>2253018</v>
      </c>
      <c r="G30" s="33">
        <v>2226053</v>
      </c>
      <c r="H30" s="33">
        <v>25966</v>
      </c>
      <c r="I30" s="33">
        <v>0</v>
      </c>
      <c r="J30" s="33">
        <v>999</v>
      </c>
      <c r="K30" s="33"/>
      <c r="L30" s="33">
        <v>2149408</v>
      </c>
      <c r="M30" s="33">
        <v>2096521</v>
      </c>
      <c r="N30" s="33">
        <v>52887</v>
      </c>
      <c r="O30" s="33">
        <v>0</v>
      </c>
      <c r="P30" s="33">
        <v>0</v>
      </c>
      <c r="Q30"/>
    </row>
    <row r="31" spans="1:17">
      <c r="A31" s="38" t="str">
        <f t="shared" ca="1" si="0"/>
        <v>202320</v>
      </c>
      <c r="B31" s="39" cm="1">
        <f t="array" aca="1" ref="B31" ca="1">INDIRECT(_xlfn.CONCAT("D",ROW(C31)-C31-3))</f>
        <v>2023</v>
      </c>
      <c r="C31" s="32">
        <v>20</v>
      </c>
      <c r="D31" s="33">
        <v>4371597</v>
      </c>
      <c r="E31" s="33"/>
      <c r="F31" s="33">
        <v>2235536</v>
      </c>
      <c r="G31" s="33">
        <v>2179573</v>
      </c>
      <c r="H31" s="33">
        <v>50967</v>
      </c>
      <c r="I31" s="33">
        <v>0</v>
      </c>
      <c r="J31" s="33">
        <v>4997</v>
      </c>
      <c r="K31" s="33"/>
      <c r="L31" s="33">
        <v>2136061</v>
      </c>
      <c r="M31" s="33">
        <v>2030157</v>
      </c>
      <c r="N31" s="33">
        <v>97911</v>
      </c>
      <c r="O31" s="33">
        <v>1998</v>
      </c>
      <c r="P31" s="33">
        <v>5995</v>
      </c>
      <c r="Q31"/>
    </row>
    <row r="32" spans="1:17">
      <c r="A32" s="38" t="str">
        <f t="shared" ca="1" si="0"/>
        <v>202321</v>
      </c>
      <c r="B32" s="39" cm="1">
        <f t="array" aca="1" ref="B32" ca="1">INDIRECT(_xlfn.CONCAT("D",ROW(C32)-C32-3))</f>
        <v>2023</v>
      </c>
      <c r="C32" s="32">
        <v>21</v>
      </c>
      <c r="D32" s="33">
        <v>4393596</v>
      </c>
      <c r="E32" s="33"/>
      <c r="F32" s="33">
        <v>2244927</v>
      </c>
      <c r="G32" s="33">
        <v>2163894</v>
      </c>
      <c r="H32" s="33">
        <v>76031</v>
      </c>
      <c r="I32" s="33">
        <v>0</v>
      </c>
      <c r="J32" s="33">
        <v>5002</v>
      </c>
      <c r="K32" s="33"/>
      <c r="L32" s="33">
        <v>2148668</v>
      </c>
      <c r="M32" s="33">
        <v>1998482</v>
      </c>
      <c r="N32" s="33">
        <v>144179</v>
      </c>
      <c r="O32" s="33">
        <v>0</v>
      </c>
      <c r="P32" s="33">
        <v>6007</v>
      </c>
      <c r="Q32"/>
    </row>
    <row r="33" spans="1:17">
      <c r="A33" s="38" t="str">
        <f t="shared" ca="1" si="0"/>
        <v>202322</v>
      </c>
      <c r="B33" s="39" cm="1">
        <f t="array" aca="1" ref="B33" ca="1">INDIRECT(_xlfn.CONCAT("D",ROW(C33)-C33-3))</f>
        <v>2023</v>
      </c>
      <c r="C33" s="32">
        <v>22</v>
      </c>
      <c r="D33" s="33">
        <v>4499836</v>
      </c>
      <c r="E33" s="33"/>
      <c r="F33" s="33">
        <v>2299983</v>
      </c>
      <c r="G33" s="33">
        <v>2179565</v>
      </c>
      <c r="H33" s="33">
        <v>113394</v>
      </c>
      <c r="I33" s="33">
        <v>0</v>
      </c>
      <c r="J33" s="33">
        <v>7024</v>
      </c>
      <c r="K33" s="33"/>
      <c r="L33" s="33">
        <v>2199853</v>
      </c>
      <c r="M33" s="33">
        <v>1951192</v>
      </c>
      <c r="N33" s="33">
        <v>239638</v>
      </c>
      <c r="O33" s="33">
        <v>0</v>
      </c>
      <c r="P33" s="33">
        <v>9024</v>
      </c>
      <c r="Q33"/>
    </row>
    <row r="34" spans="1:17">
      <c r="A34" s="38" t="str">
        <f t="shared" ca="1" si="0"/>
        <v>202323</v>
      </c>
      <c r="B34" s="39" cm="1">
        <f t="array" aca="1" ref="B34" ca="1">INDIRECT(_xlfn.CONCAT("D",ROW(C34)-C34-3))</f>
        <v>2023</v>
      </c>
      <c r="C34" s="32">
        <v>23</v>
      </c>
      <c r="D34" s="33">
        <v>4445500</v>
      </c>
      <c r="E34" s="33"/>
      <c r="F34" s="33">
        <v>2272841</v>
      </c>
      <c r="G34" s="33">
        <v>2041739</v>
      </c>
      <c r="H34" s="33">
        <v>216030</v>
      </c>
      <c r="I34" s="33">
        <v>0</v>
      </c>
      <c r="J34" s="33">
        <v>15072</v>
      </c>
      <c r="K34" s="33"/>
      <c r="L34" s="33">
        <v>2172660</v>
      </c>
      <c r="M34" s="33">
        <v>1790015</v>
      </c>
      <c r="N34" s="33">
        <v>360607</v>
      </c>
      <c r="O34" s="33">
        <v>4007</v>
      </c>
      <c r="P34" s="33">
        <v>18030</v>
      </c>
      <c r="Q34"/>
    </row>
    <row r="35" spans="1:17">
      <c r="A35" s="38" t="str">
        <f t="shared" ca="1" si="0"/>
        <v>202324</v>
      </c>
      <c r="B35" s="39" cm="1">
        <f t="array" aca="1" ref="B35" ca="1">INDIRECT(_xlfn.CONCAT("D",ROW(C35)-C35-3))</f>
        <v>2023</v>
      </c>
      <c r="C35" s="32">
        <v>24</v>
      </c>
      <c r="D35" s="33">
        <v>4456411</v>
      </c>
      <c r="E35" s="33"/>
      <c r="F35" s="33">
        <v>2274537</v>
      </c>
      <c r="G35" s="33">
        <v>1954758</v>
      </c>
      <c r="H35" s="33">
        <v>306747</v>
      </c>
      <c r="I35" s="33">
        <v>0</v>
      </c>
      <c r="J35" s="33">
        <v>13032</v>
      </c>
      <c r="K35" s="33"/>
      <c r="L35" s="33">
        <v>2181875</v>
      </c>
      <c r="M35" s="33">
        <v>1664430</v>
      </c>
      <c r="N35" s="33">
        <v>482415</v>
      </c>
      <c r="O35" s="33">
        <v>1001</v>
      </c>
      <c r="P35" s="33">
        <v>34029</v>
      </c>
      <c r="Q35"/>
    </row>
    <row r="36" spans="1:17">
      <c r="A36" s="38" t="str">
        <f t="shared" ca="1" si="0"/>
        <v>202325</v>
      </c>
      <c r="B36" s="39" cm="1">
        <f t="array" aca="1" ref="B36" ca="1">INDIRECT(_xlfn.CONCAT("D",ROW(C36)-C36-3))</f>
        <v>2023</v>
      </c>
      <c r="C36" s="32">
        <v>25</v>
      </c>
      <c r="D36" s="33">
        <v>4404324</v>
      </c>
      <c r="E36" s="33"/>
      <c r="F36" s="33">
        <v>2246949</v>
      </c>
      <c r="G36" s="33">
        <v>1832590</v>
      </c>
      <c r="H36" s="33">
        <v>385334</v>
      </c>
      <c r="I36" s="33">
        <v>4003</v>
      </c>
      <c r="J36" s="33">
        <v>25022</v>
      </c>
      <c r="K36" s="33"/>
      <c r="L36" s="33">
        <v>2157375</v>
      </c>
      <c r="M36" s="33">
        <v>1552709</v>
      </c>
      <c r="N36" s="33">
        <v>552608</v>
      </c>
      <c r="O36" s="33">
        <v>5006</v>
      </c>
      <c r="P36" s="33">
        <v>47052</v>
      </c>
      <c r="Q36"/>
    </row>
    <row r="37" spans="1:17">
      <c r="A37" s="38" t="str">
        <f t="shared" ca="1" si="0"/>
        <v>202326</v>
      </c>
      <c r="B37" s="39" cm="1">
        <f t="array" aca="1" ref="B37" ca="1">INDIRECT(_xlfn.CONCAT("D",ROW(C37)-C37-3))</f>
        <v>2023</v>
      </c>
      <c r="C37" s="32">
        <v>26</v>
      </c>
      <c r="D37" s="33">
        <v>4442438</v>
      </c>
      <c r="E37" s="33"/>
      <c r="F37" s="33">
        <v>2261175</v>
      </c>
      <c r="G37" s="33">
        <v>1762475</v>
      </c>
      <c r="H37" s="33">
        <v>459645</v>
      </c>
      <c r="I37" s="33">
        <v>3004</v>
      </c>
      <c r="J37" s="33">
        <v>36051</v>
      </c>
      <c r="K37" s="33"/>
      <c r="L37" s="33">
        <v>2181263</v>
      </c>
      <c r="M37" s="33">
        <v>1439794</v>
      </c>
      <c r="N37" s="33">
        <v>691302</v>
      </c>
      <c r="O37" s="33">
        <v>2007</v>
      </c>
      <c r="P37" s="33">
        <v>48160</v>
      </c>
      <c r="Q37"/>
    </row>
    <row r="38" spans="1:17">
      <c r="A38" s="38" t="str">
        <f t="shared" ca="1" si="0"/>
        <v>202327</v>
      </c>
      <c r="B38" s="39" cm="1">
        <f t="array" aca="1" ref="B38" ca="1">INDIRECT(_xlfn.CONCAT("D",ROW(C38)-C38-3))</f>
        <v>2023</v>
      </c>
      <c r="C38" s="32">
        <v>27</v>
      </c>
      <c r="D38" s="33">
        <v>4480910</v>
      </c>
      <c r="E38" s="33"/>
      <c r="F38" s="33">
        <v>2281690</v>
      </c>
      <c r="G38" s="33">
        <v>1651012</v>
      </c>
      <c r="H38" s="33">
        <v>590508</v>
      </c>
      <c r="I38" s="33">
        <v>1004</v>
      </c>
      <c r="J38" s="33">
        <v>39166</v>
      </c>
      <c r="K38" s="33"/>
      <c r="L38" s="33">
        <v>2199220</v>
      </c>
      <c r="M38" s="33">
        <v>1304060</v>
      </c>
      <c r="N38" s="33">
        <v>822824</v>
      </c>
      <c r="O38" s="33">
        <v>6028</v>
      </c>
      <c r="P38" s="33">
        <v>66308</v>
      </c>
      <c r="Q38"/>
    </row>
    <row r="39" spans="1:17">
      <c r="A39" s="38" t="str">
        <f t="shared" ca="1" si="0"/>
        <v>202328</v>
      </c>
      <c r="B39" s="39" cm="1">
        <f t="array" aca="1" ref="B39" ca="1">INDIRECT(_xlfn.CONCAT("D",ROW(C39)-C39-3))</f>
        <v>2023</v>
      </c>
      <c r="C39" s="32">
        <v>28</v>
      </c>
      <c r="D39" s="33">
        <v>4531458</v>
      </c>
      <c r="E39" s="33"/>
      <c r="F39" s="33">
        <v>2306931</v>
      </c>
      <c r="G39" s="33">
        <v>1578743</v>
      </c>
      <c r="H39" s="33">
        <v>654968</v>
      </c>
      <c r="I39" s="33">
        <v>2006</v>
      </c>
      <c r="J39" s="33">
        <v>71214</v>
      </c>
      <c r="K39" s="33"/>
      <c r="L39" s="33">
        <v>2224527</v>
      </c>
      <c r="M39" s="33">
        <v>1232725</v>
      </c>
      <c r="N39" s="33">
        <v>907478</v>
      </c>
      <c r="O39" s="33">
        <v>7027</v>
      </c>
      <c r="P39" s="33">
        <v>77296</v>
      </c>
      <c r="Q39"/>
    </row>
    <row r="40" spans="1:17">
      <c r="A40" s="38" t="str">
        <f t="shared" ca="1" si="0"/>
        <v>202329</v>
      </c>
      <c r="B40" s="39" cm="1">
        <f t="array" aca="1" ref="B40" ca="1">INDIRECT(_xlfn.CONCAT("D",ROW(C40)-C40-3))</f>
        <v>2023</v>
      </c>
      <c r="C40" s="32">
        <v>29</v>
      </c>
      <c r="D40" s="33">
        <v>4606183</v>
      </c>
      <c r="E40" s="33"/>
      <c r="F40" s="33">
        <v>2345663</v>
      </c>
      <c r="G40" s="33">
        <v>1512652</v>
      </c>
      <c r="H40" s="33">
        <v>762842</v>
      </c>
      <c r="I40" s="33">
        <v>2005</v>
      </c>
      <c r="J40" s="33">
        <v>68164</v>
      </c>
      <c r="K40" s="33"/>
      <c r="L40" s="33">
        <v>2260520</v>
      </c>
      <c r="M40" s="33">
        <v>1159832</v>
      </c>
      <c r="N40" s="33">
        <v>990419</v>
      </c>
      <c r="O40" s="33">
        <v>6015</v>
      </c>
      <c r="P40" s="33">
        <v>104255</v>
      </c>
      <c r="Q40"/>
    </row>
    <row r="41" spans="1:17">
      <c r="A41" s="38" t="str">
        <f t="shared" ca="1" si="0"/>
        <v>202330</v>
      </c>
      <c r="B41" s="39" cm="1">
        <f t="array" aca="1" ref="B41" ca="1">INDIRECT(_xlfn.CONCAT("D",ROW(C41)-C41-3))</f>
        <v>2023</v>
      </c>
      <c r="C41" s="32">
        <v>30</v>
      </c>
      <c r="D41" s="33">
        <v>4716157</v>
      </c>
      <c r="E41" s="33"/>
      <c r="F41" s="33">
        <v>2403444</v>
      </c>
      <c r="G41" s="33">
        <v>1466151</v>
      </c>
      <c r="H41" s="33">
        <v>843965</v>
      </c>
      <c r="I41" s="33">
        <v>2007</v>
      </c>
      <c r="J41" s="33">
        <v>91321</v>
      </c>
      <c r="K41" s="33"/>
      <c r="L41" s="33">
        <v>2312713</v>
      </c>
      <c r="M41" s="33">
        <v>1094122</v>
      </c>
      <c r="N41" s="33">
        <v>1084084</v>
      </c>
      <c r="O41" s="33">
        <v>8030</v>
      </c>
      <c r="P41" s="33">
        <v>126476</v>
      </c>
      <c r="Q41"/>
    </row>
    <row r="42" spans="1:17">
      <c r="A42" s="38" t="str">
        <f t="shared" ca="1" si="0"/>
        <v>202331</v>
      </c>
      <c r="B42" s="39" cm="1">
        <f t="array" aca="1" ref="B42" ca="1">INDIRECT(_xlfn.CONCAT("D",ROW(C42)-C42-3))</f>
        <v>2023</v>
      </c>
      <c r="C42" s="32">
        <v>31</v>
      </c>
      <c r="D42" s="33">
        <v>4774595</v>
      </c>
      <c r="E42" s="33"/>
      <c r="F42" s="33">
        <v>2425119</v>
      </c>
      <c r="G42" s="33">
        <v>1324434</v>
      </c>
      <c r="H42" s="33">
        <v>972255</v>
      </c>
      <c r="I42" s="33">
        <v>3010</v>
      </c>
      <c r="J42" s="33">
        <v>125420</v>
      </c>
      <c r="K42" s="33"/>
      <c r="L42" s="33">
        <v>2349476</v>
      </c>
      <c r="M42" s="33">
        <v>1037301</v>
      </c>
      <c r="N42" s="33">
        <v>1144642</v>
      </c>
      <c r="O42" s="33">
        <v>22070</v>
      </c>
      <c r="P42" s="33">
        <v>145463</v>
      </c>
      <c r="Q42"/>
    </row>
    <row r="43" spans="1:17">
      <c r="A43" s="38" t="str">
        <f t="shared" ca="1" si="0"/>
        <v>202332</v>
      </c>
      <c r="B43" s="39" cm="1">
        <f t="array" aca="1" ref="B43" ca="1">INDIRECT(_xlfn.CONCAT("D",ROW(C43)-C43-3))</f>
        <v>2023</v>
      </c>
      <c r="C43" s="32">
        <v>32</v>
      </c>
      <c r="D43" s="33">
        <v>4837143</v>
      </c>
      <c r="E43" s="33"/>
      <c r="F43" s="33">
        <v>2454669</v>
      </c>
      <c r="G43" s="33">
        <v>1253939</v>
      </c>
      <c r="H43" s="33">
        <v>1045117</v>
      </c>
      <c r="I43" s="33">
        <v>8032</v>
      </c>
      <c r="J43" s="33">
        <v>147581</v>
      </c>
      <c r="K43" s="33"/>
      <c r="L43" s="33">
        <v>2382474</v>
      </c>
      <c r="M43" s="33">
        <v>953793</v>
      </c>
      <c r="N43" s="33">
        <v>1245954</v>
      </c>
      <c r="O43" s="33">
        <v>15060</v>
      </c>
      <c r="P43" s="33">
        <v>167667</v>
      </c>
      <c r="Q43"/>
    </row>
    <row r="44" spans="1:17">
      <c r="A44" s="38" t="str">
        <f t="shared" ca="1" si="0"/>
        <v>202333</v>
      </c>
      <c r="B44" s="39" cm="1">
        <f t="array" aca="1" ref="B44" ca="1">INDIRECT(_xlfn.CONCAT("D",ROW(C44)-C44-3))</f>
        <v>2023</v>
      </c>
      <c r="C44" s="32">
        <v>33</v>
      </c>
      <c r="D44" s="33">
        <v>4705330</v>
      </c>
      <c r="E44" s="33"/>
      <c r="F44" s="33">
        <v>2381878</v>
      </c>
      <c r="G44" s="33">
        <v>1150424</v>
      </c>
      <c r="H44" s="33">
        <v>1047386</v>
      </c>
      <c r="I44" s="33">
        <v>7002</v>
      </c>
      <c r="J44" s="33">
        <v>177065</v>
      </c>
      <c r="K44" s="33"/>
      <c r="L44" s="33">
        <v>2323451</v>
      </c>
      <c r="M44" s="33">
        <v>874676</v>
      </c>
      <c r="N44" s="33">
        <v>1237370</v>
      </c>
      <c r="O44" s="33">
        <v>17033</v>
      </c>
      <c r="P44" s="33">
        <v>194372</v>
      </c>
      <c r="Q44"/>
    </row>
    <row r="45" spans="1:17">
      <c r="A45" s="38" t="str">
        <f t="shared" ca="1" si="0"/>
        <v>202334</v>
      </c>
      <c r="B45" s="39" cm="1">
        <f t="array" aca="1" ref="B45" ca="1">INDIRECT(_xlfn.CONCAT("D",ROW(C45)-C45-3))</f>
        <v>2023</v>
      </c>
      <c r="C45" s="32">
        <v>34</v>
      </c>
      <c r="D45" s="33">
        <v>4601650</v>
      </c>
      <c r="E45" s="33"/>
      <c r="F45" s="33">
        <v>2322436</v>
      </c>
      <c r="G45" s="33">
        <v>1056017</v>
      </c>
      <c r="H45" s="33">
        <v>1072047</v>
      </c>
      <c r="I45" s="33">
        <v>9017</v>
      </c>
      <c r="J45" s="33">
        <v>185354</v>
      </c>
      <c r="K45" s="33"/>
      <c r="L45" s="33">
        <v>2279215</v>
      </c>
      <c r="M45" s="33">
        <v>810143</v>
      </c>
      <c r="N45" s="33">
        <v>1243754</v>
      </c>
      <c r="O45" s="33">
        <v>24034</v>
      </c>
      <c r="P45" s="33">
        <v>201284</v>
      </c>
      <c r="Q45"/>
    </row>
    <row r="46" spans="1:17">
      <c r="A46" s="38" t="str">
        <f t="shared" ca="1" si="0"/>
        <v>202335</v>
      </c>
      <c r="B46" s="39" cm="1">
        <f t="array" aca="1" ref="B46" ca="1">INDIRECT(_xlfn.CONCAT("D",ROW(C46)-C46-3))</f>
        <v>2023</v>
      </c>
      <c r="C46" s="32">
        <v>35</v>
      </c>
      <c r="D46" s="33">
        <v>4497978</v>
      </c>
      <c r="E46" s="33"/>
      <c r="F46" s="33">
        <v>2269936</v>
      </c>
      <c r="G46" s="33">
        <v>949392</v>
      </c>
      <c r="H46" s="33">
        <v>1132467</v>
      </c>
      <c r="I46" s="33">
        <v>4002</v>
      </c>
      <c r="J46" s="33">
        <v>184076</v>
      </c>
      <c r="K46" s="33"/>
      <c r="L46" s="33">
        <v>2228042</v>
      </c>
      <c r="M46" s="33">
        <v>718982</v>
      </c>
      <c r="N46" s="33">
        <v>1272738</v>
      </c>
      <c r="O46" s="33">
        <v>19026</v>
      </c>
      <c r="P46" s="33">
        <v>217297</v>
      </c>
      <c r="Q46"/>
    </row>
    <row r="47" spans="1:17">
      <c r="A47" s="38" t="str">
        <f t="shared" ca="1" si="0"/>
        <v>202336</v>
      </c>
      <c r="B47" s="39" cm="1">
        <f t="array" aca="1" ref="B47" ca="1">INDIRECT(_xlfn.CONCAT("D",ROW(C47)-C47-3))</f>
        <v>2023</v>
      </c>
      <c r="C47" s="32">
        <v>36</v>
      </c>
      <c r="D47" s="33">
        <v>4464651</v>
      </c>
      <c r="E47" s="33"/>
      <c r="F47" s="33">
        <v>2251042</v>
      </c>
      <c r="G47" s="33">
        <v>882978</v>
      </c>
      <c r="H47" s="33">
        <v>1131534</v>
      </c>
      <c r="I47" s="33">
        <v>8018</v>
      </c>
      <c r="J47" s="33">
        <v>228512</v>
      </c>
      <c r="K47" s="33"/>
      <c r="L47" s="33">
        <v>2213609</v>
      </c>
      <c r="M47" s="33">
        <v>679880</v>
      </c>
      <c r="N47" s="33">
        <v>1279774</v>
      </c>
      <c r="O47" s="33">
        <v>23996</v>
      </c>
      <c r="P47" s="33">
        <v>229959</v>
      </c>
      <c r="Q47"/>
    </row>
    <row r="48" spans="1:17">
      <c r="A48" s="38" t="str">
        <f t="shared" ca="1" si="0"/>
        <v>202337</v>
      </c>
      <c r="B48" s="39" cm="1">
        <f t="array" aca="1" ref="B48" ca="1">INDIRECT(_xlfn.CONCAT("D",ROW(C48)-C48-3))</f>
        <v>2023</v>
      </c>
      <c r="C48" s="32">
        <v>37</v>
      </c>
      <c r="D48" s="33">
        <v>4486969</v>
      </c>
      <c r="E48" s="33"/>
      <c r="F48" s="33">
        <v>2264897</v>
      </c>
      <c r="G48" s="33">
        <v>839479</v>
      </c>
      <c r="H48" s="33">
        <v>1168883</v>
      </c>
      <c r="I48" s="33">
        <v>10980</v>
      </c>
      <c r="J48" s="33">
        <v>245555</v>
      </c>
      <c r="K48" s="33"/>
      <c r="L48" s="33">
        <v>2222072</v>
      </c>
      <c r="M48" s="33">
        <v>607840</v>
      </c>
      <c r="N48" s="33">
        <v>1328837</v>
      </c>
      <c r="O48" s="33">
        <v>37051</v>
      </c>
      <c r="P48" s="33">
        <v>248343</v>
      </c>
      <c r="Q48"/>
    </row>
    <row r="49" spans="1:17">
      <c r="A49" s="38" t="str">
        <f t="shared" ca="1" si="0"/>
        <v>202338</v>
      </c>
      <c r="B49" s="39" cm="1">
        <f t="array" aca="1" ref="B49" ca="1">INDIRECT(_xlfn.CONCAT("D",ROW(C49)-C49-3))</f>
        <v>2023</v>
      </c>
      <c r="C49" s="32">
        <v>38</v>
      </c>
      <c r="D49" s="33">
        <v>4402628</v>
      </c>
      <c r="E49" s="33"/>
      <c r="F49" s="33">
        <v>2219090</v>
      </c>
      <c r="G49" s="33">
        <v>736366</v>
      </c>
      <c r="H49" s="33">
        <v>1217951</v>
      </c>
      <c r="I49" s="33">
        <v>10990</v>
      </c>
      <c r="J49" s="33">
        <v>253782</v>
      </c>
      <c r="K49" s="33"/>
      <c r="L49" s="33">
        <v>2183538</v>
      </c>
      <c r="M49" s="33">
        <v>585144</v>
      </c>
      <c r="N49" s="33">
        <v>1310323</v>
      </c>
      <c r="O49" s="33">
        <v>34008</v>
      </c>
      <c r="P49" s="33">
        <v>254063</v>
      </c>
      <c r="Q49"/>
    </row>
    <row r="50" spans="1:17">
      <c r="A50" s="38" t="str">
        <f t="shared" ca="1" si="0"/>
        <v>202339</v>
      </c>
      <c r="B50" s="39" cm="1">
        <f t="array" aca="1" ref="B50" ca="1">INDIRECT(_xlfn.CONCAT("D",ROW(C50)-C50-3))</f>
        <v>2023</v>
      </c>
      <c r="C50" s="32">
        <v>39</v>
      </c>
      <c r="D50" s="33">
        <v>4388285</v>
      </c>
      <c r="E50" s="33"/>
      <c r="F50" s="33">
        <v>2218525</v>
      </c>
      <c r="G50" s="33">
        <v>651685</v>
      </c>
      <c r="H50" s="33">
        <v>1315347</v>
      </c>
      <c r="I50" s="33">
        <v>10978</v>
      </c>
      <c r="J50" s="33">
        <v>240515</v>
      </c>
      <c r="K50" s="33"/>
      <c r="L50" s="33">
        <v>2169760</v>
      </c>
      <c r="M50" s="33">
        <v>525458</v>
      </c>
      <c r="N50" s="33">
        <v>1350606</v>
      </c>
      <c r="O50" s="33">
        <v>38960</v>
      </c>
      <c r="P50" s="33">
        <v>254737</v>
      </c>
      <c r="Q50"/>
    </row>
    <row r="51" spans="1:17">
      <c r="A51" s="38" t="str">
        <f t="shared" ca="1" si="0"/>
        <v>202340</v>
      </c>
      <c r="B51" s="39" cm="1">
        <f t="array" aca="1" ref="B51" ca="1">INDIRECT(_xlfn.CONCAT("D",ROW(C51)-C51-3))</f>
        <v>2023</v>
      </c>
      <c r="C51" s="32">
        <v>40</v>
      </c>
      <c r="D51" s="33">
        <v>4474660</v>
      </c>
      <c r="E51" s="33"/>
      <c r="F51" s="33">
        <v>2266585</v>
      </c>
      <c r="G51" s="33">
        <v>679475</v>
      </c>
      <c r="H51" s="33">
        <v>1318923</v>
      </c>
      <c r="I51" s="33">
        <v>14010</v>
      </c>
      <c r="J51" s="33">
        <v>254178</v>
      </c>
      <c r="K51" s="33"/>
      <c r="L51" s="33">
        <v>2208075</v>
      </c>
      <c r="M51" s="33">
        <v>526541</v>
      </c>
      <c r="N51" s="33">
        <v>1384793</v>
      </c>
      <c r="O51" s="33">
        <v>40964</v>
      </c>
      <c r="P51" s="33">
        <v>255777</v>
      </c>
      <c r="Q51"/>
    </row>
    <row r="52" spans="1:17">
      <c r="A52" s="38" t="str">
        <f t="shared" ca="1" si="0"/>
        <v>202341</v>
      </c>
      <c r="B52" s="39" cm="1">
        <f t="array" aca="1" ref="B52" ca="1">INDIRECT(_xlfn.CONCAT("D",ROW(C52)-C52-3))</f>
        <v>2023</v>
      </c>
      <c r="C52" s="32">
        <v>41</v>
      </c>
      <c r="D52" s="33">
        <v>4394449</v>
      </c>
      <c r="E52" s="33"/>
      <c r="F52" s="33">
        <v>2227557</v>
      </c>
      <c r="G52" s="33">
        <v>622200</v>
      </c>
      <c r="H52" s="33">
        <v>1348101</v>
      </c>
      <c r="I52" s="33">
        <v>16951</v>
      </c>
      <c r="J52" s="33">
        <v>240305</v>
      </c>
      <c r="K52" s="33"/>
      <c r="L52" s="33">
        <v>2166892</v>
      </c>
      <c r="M52" s="33">
        <v>471107</v>
      </c>
      <c r="N52" s="33">
        <v>1351438</v>
      </c>
      <c r="O52" s="33">
        <v>49905</v>
      </c>
      <c r="P52" s="33">
        <v>294442</v>
      </c>
      <c r="Q52"/>
    </row>
    <row r="53" spans="1:17">
      <c r="A53" s="38" t="str">
        <f t="shared" ca="1" si="0"/>
        <v>202342</v>
      </c>
      <c r="B53" s="39" cm="1">
        <f t="array" aca="1" ref="B53" ca="1">INDIRECT(_xlfn.CONCAT("D",ROW(C53)-C53-3))</f>
        <v>2023</v>
      </c>
      <c r="C53" s="32">
        <v>42</v>
      </c>
      <c r="D53" s="33">
        <v>4455973</v>
      </c>
      <c r="E53" s="33"/>
      <c r="F53" s="33">
        <v>2265450</v>
      </c>
      <c r="G53" s="33">
        <v>591551</v>
      </c>
      <c r="H53" s="33">
        <v>1384608</v>
      </c>
      <c r="I53" s="33">
        <v>15961</v>
      </c>
      <c r="J53" s="33">
        <v>273330</v>
      </c>
      <c r="K53" s="33"/>
      <c r="L53" s="33">
        <v>2190523</v>
      </c>
      <c r="M53" s="33">
        <v>449057</v>
      </c>
      <c r="N53" s="33">
        <v>1431805</v>
      </c>
      <c r="O53" s="33">
        <v>47793</v>
      </c>
      <c r="P53" s="33">
        <v>261867</v>
      </c>
      <c r="Q53"/>
    </row>
    <row r="54" spans="1:17">
      <c r="A54" s="38" t="str">
        <f t="shared" ca="1" si="0"/>
        <v>202343</v>
      </c>
      <c r="B54" s="39" cm="1">
        <f t="array" aca="1" ref="B54" ca="1">INDIRECT(_xlfn.CONCAT("D",ROW(C54)-C54-3))</f>
        <v>2023</v>
      </c>
      <c r="C54" s="32">
        <v>43</v>
      </c>
      <c r="D54" s="33">
        <v>4283720</v>
      </c>
      <c r="E54" s="33"/>
      <c r="F54" s="33">
        <v>2176531</v>
      </c>
      <c r="G54" s="33">
        <v>542388</v>
      </c>
      <c r="H54" s="33">
        <v>1361952</v>
      </c>
      <c r="I54" s="33">
        <v>22932</v>
      </c>
      <c r="J54" s="33">
        <v>249259</v>
      </c>
      <c r="K54" s="33"/>
      <c r="L54" s="33">
        <v>2107189</v>
      </c>
      <c r="M54" s="33">
        <v>389556</v>
      </c>
      <c r="N54" s="33">
        <v>1411767</v>
      </c>
      <c r="O54" s="33">
        <v>47823</v>
      </c>
      <c r="P54" s="33">
        <v>258043</v>
      </c>
      <c r="Q54"/>
    </row>
    <row r="55" spans="1:17">
      <c r="A55" s="38" t="str">
        <f t="shared" ca="1" si="0"/>
        <v>202344</v>
      </c>
      <c r="B55" s="39" cm="1">
        <f t="array" aca="1" ref="B55" ca="1">INDIRECT(_xlfn.CONCAT("D",ROW(C55)-C55-3))</f>
        <v>2023</v>
      </c>
      <c r="C55" s="32">
        <v>44</v>
      </c>
      <c r="D55" s="33">
        <v>4145071</v>
      </c>
      <c r="E55" s="33"/>
      <c r="F55" s="33">
        <v>2104653</v>
      </c>
      <c r="G55" s="33">
        <v>493340</v>
      </c>
      <c r="H55" s="33">
        <v>1328836</v>
      </c>
      <c r="I55" s="33">
        <v>31828</v>
      </c>
      <c r="J55" s="33">
        <v>250649</v>
      </c>
      <c r="K55" s="33"/>
      <c r="L55" s="33">
        <v>2040418</v>
      </c>
      <c r="M55" s="33">
        <v>362299</v>
      </c>
      <c r="N55" s="33">
        <v>1378527</v>
      </c>
      <c r="O55" s="33">
        <v>59720</v>
      </c>
      <c r="P55" s="33">
        <v>239874</v>
      </c>
      <c r="Q55"/>
    </row>
    <row r="56" spans="1:17">
      <c r="A56" s="38" t="str">
        <f t="shared" ca="1" si="0"/>
        <v>202345</v>
      </c>
      <c r="B56" s="39" cm="1">
        <f t="array" aca="1" ref="B56" ca="1">INDIRECT(_xlfn.CONCAT("D",ROW(C56)-C56-3))</f>
        <v>2023</v>
      </c>
      <c r="C56" s="32">
        <v>45</v>
      </c>
      <c r="D56" s="33">
        <v>4121904</v>
      </c>
      <c r="E56" s="33"/>
      <c r="F56" s="33">
        <v>2089551</v>
      </c>
      <c r="G56" s="33">
        <v>457151</v>
      </c>
      <c r="H56" s="33">
        <v>1324644</v>
      </c>
      <c r="I56" s="33">
        <v>29879</v>
      </c>
      <c r="J56" s="33">
        <v>277876</v>
      </c>
      <c r="K56" s="33"/>
      <c r="L56" s="33">
        <v>2032353</v>
      </c>
      <c r="M56" s="33">
        <v>334249</v>
      </c>
      <c r="N56" s="33">
        <v>1367834</v>
      </c>
      <c r="O56" s="33">
        <v>56703</v>
      </c>
      <c r="P56" s="33">
        <v>273567</v>
      </c>
      <c r="Q56"/>
    </row>
    <row r="57" spans="1:17">
      <c r="A57" s="38" t="str">
        <f t="shared" ca="1" si="0"/>
        <v>202346</v>
      </c>
      <c r="B57" s="39" cm="1">
        <f t="array" aca="1" ref="B57" ca="1">INDIRECT(_xlfn.CONCAT("D",ROW(C57)-C57-3))</f>
        <v>2023</v>
      </c>
      <c r="C57" s="32">
        <v>46</v>
      </c>
      <c r="D57" s="33">
        <v>3970718</v>
      </c>
      <c r="E57" s="33"/>
      <c r="F57" s="33">
        <v>2010240</v>
      </c>
      <c r="G57" s="33">
        <v>420748</v>
      </c>
      <c r="H57" s="33">
        <v>1333860</v>
      </c>
      <c r="I57" s="33">
        <v>22878</v>
      </c>
      <c r="J57" s="33">
        <v>232754</v>
      </c>
      <c r="K57" s="33"/>
      <c r="L57" s="33">
        <v>1960479</v>
      </c>
      <c r="M57" s="33">
        <v>315148</v>
      </c>
      <c r="N57" s="33">
        <v>1324218</v>
      </c>
      <c r="O57" s="33">
        <v>62632</v>
      </c>
      <c r="P57" s="33">
        <v>258481</v>
      </c>
      <c r="Q57"/>
    </row>
    <row r="58" spans="1:17">
      <c r="A58" s="38" t="str">
        <f t="shared" ca="1" si="0"/>
        <v>202347</v>
      </c>
      <c r="B58" s="39" cm="1">
        <f t="array" aca="1" ref="B58" ca="1">INDIRECT(_xlfn.CONCAT("D",ROW(C58)-C58-3))</f>
        <v>2023</v>
      </c>
      <c r="C58" s="32">
        <v>47</v>
      </c>
      <c r="D58" s="33">
        <v>3938522</v>
      </c>
      <c r="E58" s="33"/>
      <c r="F58" s="33">
        <v>1992019</v>
      </c>
      <c r="G58" s="33">
        <v>416540</v>
      </c>
      <c r="H58" s="33">
        <v>1283502</v>
      </c>
      <c r="I58" s="33">
        <v>29895</v>
      </c>
      <c r="J58" s="33">
        <v>262082</v>
      </c>
      <c r="K58" s="33"/>
      <c r="L58" s="33">
        <v>1946503</v>
      </c>
      <c r="M58" s="33">
        <v>296402</v>
      </c>
      <c r="N58" s="33">
        <v>1305957</v>
      </c>
      <c r="O58" s="33">
        <v>68630</v>
      </c>
      <c r="P58" s="33">
        <v>275514</v>
      </c>
      <c r="Q58"/>
    </row>
    <row r="59" spans="1:17">
      <c r="A59" s="38" t="str">
        <f t="shared" ca="1" si="0"/>
        <v>202348</v>
      </c>
      <c r="B59" s="39" cm="1">
        <f t="array" aca="1" ref="B59" ca="1">INDIRECT(_xlfn.CONCAT("D",ROW(C59)-C59-3))</f>
        <v>2023</v>
      </c>
      <c r="C59" s="32">
        <v>48</v>
      </c>
      <c r="D59" s="33">
        <v>3925265</v>
      </c>
      <c r="E59" s="33"/>
      <c r="F59" s="33">
        <v>1983364</v>
      </c>
      <c r="G59" s="33">
        <v>384520</v>
      </c>
      <c r="H59" s="33">
        <v>1294018</v>
      </c>
      <c r="I59" s="33">
        <v>30881</v>
      </c>
      <c r="J59" s="33">
        <v>273945</v>
      </c>
      <c r="K59" s="33"/>
      <c r="L59" s="33">
        <v>1941900</v>
      </c>
      <c r="M59" s="33">
        <v>292629</v>
      </c>
      <c r="N59" s="33">
        <v>1270049</v>
      </c>
      <c r="O59" s="33">
        <v>62706</v>
      </c>
      <c r="P59" s="33">
        <v>316517</v>
      </c>
      <c r="Q59"/>
    </row>
    <row r="60" spans="1:17">
      <c r="A60" s="38" t="str">
        <f t="shared" ca="1" si="0"/>
        <v>202349</v>
      </c>
      <c r="B60" s="39" cm="1">
        <f t="array" aca="1" ref="B60" ca="1">INDIRECT(_xlfn.CONCAT("D",ROW(C60)-C60-3))</f>
        <v>2023</v>
      </c>
      <c r="C60" s="32">
        <v>49</v>
      </c>
      <c r="D60" s="33">
        <v>3853629</v>
      </c>
      <c r="E60" s="33"/>
      <c r="F60" s="33">
        <v>1941442</v>
      </c>
      <c r="G60" s="33">
        <v>349639</v>
      </c>
      <c r="H60" s="33">
        <v>1291971</v>
      </c>
      <c r="I60" s="33">
        <v>29884</v>
      </c>
      <c r="J60" s="33">
        <v>269949</v>
      </c>
      <c r="K60" s="33"/>
      <c r="L60" s="33">
        <v>1912186</v>
      </c>
      <c r="M60" s="33">
        <v>270611</v>
      </c>
      <c r="N60" s="33">
        <v>1239638</v>
      </c>
      <c r="O60" s="33">
        <v>93520</v>
      </c>
      <c r="P60" s="33">
        <v>308417</v>
      </c>
      <c r="Q60"/>
    </row>
    <row r="61" spans="1:17">
      <c r="A61" s="38" t="str">
        <f t="shared" ca="1" si="0"/>
        <v>202350</v>
      </c>
      <c r="B61" s="39" cm="1">
        <f t="array" aca="1" ref="B61" ca="1">INDIRECT(_xlfn.CONCAT("D",ROW(C61)-C61-3))</f>
        <v>2023</v>
      </c>
      <c r="C61" s="32">
        <v>50</v>
      </c>
      <c r="D61" s="33">
        <v>4008726</v>
      </c>
      <c r="E61" s="33"/>
      <c r="F61" s="33">
        <v>2017006</v>
      </c>
      <c r="G61" s="33">
        <v>355415</v>
      </c>
      <c r="H61" s="33">
        <v>1333056</v>
      </c>
      <c r="I61" s="33">
        <v>27876</v>
      </c>
      <c r="J61" s="33">
        <v>300659</v>
      </c>
      <c r="K61" s="33"/>
      <c r="L61" s="33">
        <v>1991720</v>
      </c>
      <c r="M61" s="33">
        <v>275440</v>
      </c>
      <c r="N61" s="33">
        <v>1306600</v>
      </c>
      <c r="O61" s="33">
        <v>81538</v>
      </c>
      <c r="P61" s="33">
        <v>328142</v>
      </c>
      <c r="Q61"/>
    </row>
    <row r="62" spans="1:17">
      <c r="A62" s="38" t="str">
        <f t="shared" ca="1" si="0"/>
        <v>202351</v>
      </c>
      <c r="B62" s="39" cm="1">
        <f t="array" aca="1" ref="B62" ca="1">INDIRECT(_xlfn.CONCAT("D",ROW(C62)-C62-3))</f>
        <v>2023</v>
      </c>
      <c r="C62" s="32">
        <v>51</v>
      </c>
      <c r="D62" s="33">
        <v>4189233</v>
      </c>
      <c r="E62" s="33"/>
      <c r="F62" s="33">
        <v>2107208</v>
      </c>
      <c r="G62" s="33">
        <v>363655</v>
      </c>
      <c r="H62" s="33">
        <v>1427721</v>
      </c>
      <c r="I62" s="33">
        <v>28893</v>
      </c>
      <c r="J62" s="33">
        <v>286939</v>
      </c>
      <c r="K62" s="33"/>
      <c r="L62" s="33">
        <v>2082025</v>
      </c>
      <c r="M62" s="33">
        <v>274947</v>
      </c>
      <c r="N62" s="33">
        <v>1363776</v>
      </c>
      <c r="O62" s="33">
        <v>83679</v>
      </c>
      <c r="P62" s="33">
        <v>359622</v>
      </c>
      <c r="Q62"/>
    </row>
    <row r="63" spans="1:17">
      <c r="A63" s="38" t="str">
        <f t="shared" ca="1" si="0"/>
        <v>202352</v>
      </c>
      <c r="B63" s="39" cm="1">
        <f t="array" aca="1" ref="B63" ca="1">INDIRECT(_xlfn.CONCAT("D",ROW(C63)-C63-3))</f>
        <v>2023</v>
      </c>
      <c r="C63" s="32">
        <v>52</v>
      </c>
      <c r="D63" s="33">
        <v>4366259</v>
      </c>
      <c r="E63" s="33"/>
      <c r="F63" s="33">
        <v>2194792</v>
      </c>
      <c r="G63" s="33">
        <v>370110</v>
      </c>
      <c r="H63" s="33">
        <v>1449597</v>
      </c>
      <c r="I63" s="33">
        <v>50741</v>
      </c>
      <c r="J63" s="33">
        <v>324344</v>
      </c>
      <c r="K63" s="33"/>
      <c r="L63" s="33">
        <v>2171467</v>
      </c>
      <c r="M63" s="33">
        <v>289065</v>
      </c>
      <c r="N63" s="33">
        <v>1406586</v>
      </c>
      <c r="O63" s="33">
        <v>107282</v>
      </c>
      <c r="P63" s="33">
        <v>368533</v>
      </c>
      <c r="Q63"/>
    </row>
    <row r="64" spans="1:17">
      <c r="A64" s="38" t="str">
        <f t="shared" ca="1" si="0"/>
        <v>202353</v>
      </c>
      <c r="B64" s="39" cm="1">
        <f t="array" aca="1" ref="B64" ca="1">INDIRECT(_xlfn.CONCAT("D",ROW(C64)-C64-3))</f>
        <v>2023</v>
      </c>
      <c r="C64" s="32">
        <v>53</v>
      </c>
      <c r="D64" s="33">
        <v>4168034</v>
      </c>
      <c r="E64" s="33"/>
      <c r="F64" s="33">
        <v>2090403</v>
      </c>
      <c r="G64" s="33">
        <v>335816</v>
      </c>
      <c r="H64" s="33">
        <v>1368101</v>
      </c>
      <c r="I64" s="33">
        <v>48683</v>
      </c>
      <c r="J64" s="33">
        <v>337803</v>
      </c>
      <c r="K64" s="33"/>
      <c r="L64" s="33">
        <v>2077632</v>
      </c>
      <c r="M64" s="33">
        <v>251109</v>
      </c>
      <c r="N64" s="33">
        <v>1376120</v>
      </c>
      <c r="O64" s="33">
        <v>105625</v>
      </c>
      <c r="P64" s="33">
        <v>344777</v>
      </c>
      <c r="Q64"/>
    </row>
    <row r="65" spans="1:17">
      <c r="A65" s="38" t="str">
        <f t="shared" ca="1" si="0"/>
        <v>202354</v>
      </c>
      <c r="B65" s="39" cm="1">
        <f t="array" aca="1" ref="B65" ca="1">INDIRECT(_xlfn.CONCAT("D",ROW(C65)-C65-3))</f>
        <v>2023</v>
      </c>
      <c r="C65" s="32">
        <v>54</v>
      </c>
      <c r="D65" s="33">
        <v>4043008</v>
      </c>
      <c r="E65" s="33"/>
      <c r="F65" s="33">
        <v>2025232</v>
      </c>
      <c r="G65" s="33">
        <v>342517</v>
      </c>
      <c r="H65" s="33">
        <v>1313314</v>
      </c>
      <c r="I65" s="33">
        <v>53767</v>
      </c>
      <c r="J65" s="33">
        <v>315633</v>
      </c>
      <c r="K65" s="33"/>
      <c r="L65" s="33">
        <v>2017776</v>
      </c>
      <c r="M65" s="33">
        <v>242054</v>
      </c>
      <c r="N65" s="33">
        <v>1284670</v>
      </c>
      <c r="O65" s="33">
        <v>122019</v>
      </c>
      <c r="P65" s="33">
        <v>369033</v>
      </c>
      <c r="Q65"/>
    </row>
    <row r="66" spans="1:17">
      <c r="A66" s="38" t="str">
        <f t="shared" ca="1" si="0"/>
        <v>202355</v>
      </c>
      <c r="B66" s="39" cm="1">
        <f t="array" aca="1" ref="B66" ca="1">INDIRECT(_xlfn.CONCAT("D",ROW(C66)-C66-3))</f>
        <v>2023</v>
      </c>
      <c r="C66" s="32">
        <v>55</v>
      </c>
      <c r="D66" s="33">
        <v>3987222</v>
      </c>
      <c r="E66" s="33"/>
      <c r="F66" s="33">
        <v>1990883</v>
      </c>
      <c r="G66" s="33">
        <v>314925</v>
      </c>
      <c r="H66" s="33">
        <v>1285530</v>
      </c>
      <c r="I66" s="33">
        <v>51660</v>
      </c>
      <c r="J66" s="33">
        <v>338768</v>
      </c>
      <c r="K66" s="33"/>
      <c r="L66" s="33">
        <v>1996340</v>
      </c>
      <c r="M66" s="33">
        <v>240475</v>
      </c>
      <c r="N66" s="33">
        <v>1246098</v>
      </c>
      <c r="O66" s="33">
        <v>146074</v>
      </c>
      <c r="P66" s="33">
        <v>363694</v>
      </c>
      <c r="Q66"/>
    </row>
    <row r="67" spans="1:17">
      <c r="A67" s="38" t="str">
        <f t="shared" ca="1" si="0"/>
        <v>202356</v>
      </c>
      <c r="B67" s="39" cm="1">
        <f t="array" aca="1" ref="B67" ca="1">INDIRECT(_xlfn.CONCAT("D",ROW(C67)-C67-3))</f>
        <v>2023</v>
      </c>
      <c r="C67" s="32">
        <v>56</v>
      </c>
      <c r="D67" s="33">
        <v>4023128</v>
      </c>
      <c r="E67" s="33"/>
      <c r="F67" s="33">
        <v>2005212</v>
      </c>
      <c r="G67" s="33">
        <v>321112</v>
      </c>
      <c r="H67" s="33">
        <v>1306321</v>
      </c>
      <c r="I67" s="33">
        <v>51696</v>
      </c>
      <c r="J67" s="33">
        <v>326083</v>
      </c>
      <c r="K67" s="33"/>
      <c r="L67" s="33">
        <v>2017917</v>
      </c>
      <c r="M67" s="33">
        <v>240678</v>
      </c>
      <c r="N67" s="33">
        <v>1274997</v>
      </c>
      <c r="O67" s="33">
        <v>132273</v>
      </c>
      <c r="P67" s="33">
        <v>369968</v>
      </c>
      <c r="Q67"/>
    </row>
    <row r="68" spans="1:17">
      <c r="A68" s="38" t="str">
        <f t="shared" ca="1" si="0"/>
        <v>202357</v>
      </c>
      <c r="B68" s="39" cm="1">
        <f t="array" aca="1" ref="B68" ca="1">INDIRECT(_xlfn.CONCAT("D",ROW(C68)-C68-3))</f>
        <v>2023</v>
      </c>
      <c r="C68" s="32">
        <v>57</v>
      </c>
      <c r="D68" s="33">
        <v>4140850</v>
      </c>
      <c r="E68" s="33"/>
      <c r="F68" s="33">
        <v>2059901</v>
      </c>
      <c r="G68" s="33">
        <v>308190</v>
      </c>
      <c r="H68" s="33">
        <v>1352058</v>
      </c>
      <c r="I68" s="33">
        <v>73568</v>
      </c>
      <c r="J68" s="33">
        <v>326085</v>
      </c>
      <c r="K68" s="33"/>
      <c r="L68" s="33">
        <v>2080949</v>
      </c>
      <c r="M68" s="33">
        <v>240416</v>
      </c>
      <c r="N68" s="33">
        <v>1315806</v>
      </c>
      <c r="O68" s="33">
        <v>145646</v>
      </c>
      <c r="P68" s="33">
        <v>379080</v>
      </c>
      <c r="Q68"/>
    </row>
    <row r="69" spans="1:17">
      <c r="A69" s="38" t="str">
        <f t="shared" ca="1" si="0"/>
        <v>202358</v>
      </c>
      <c r="B69" s="39" cm="1">
        <f t="array" aca="1" ref="B69" ca="1">INDIRECT(_xlfn.CONCAT("D",ROW(C69)-C69-3))</f>
        <v>2023</v>
      </c>
      <c r="C69" s="32">
        <v>58</v>
      </c>
      <c r="D69" s="33">
        <v>4319351</v>
      </c>
      <c r="E69" s="33"/>
      <c r="F69" s="33">
        <v>2138274</v>
      </c>
      <c r="G69" s="33">
        <v>306891</v>
      </c>
      <c r="H69" s="33">
        <v>1389978</v>
      </c>
      <c r="I69" s="33">
        <v>71741</v>
      </c>
      <c r="J69" s="33">
        <v>369664</v>
      </c>
      <c r="K69" s="33"/>
      <c r="L69" s="33">
        <v>2181077</v>
      </c>
      <c r="M69" s="33">
        <v>243339</v>
      </c>
      <c r="N69" s="33">
        <v>1370279</v>
      </c>
      <c r="O69" s="33">
        <v>171534</v>
      </c>
      <c r="P69" s="33">
        <v>395925</v>
      </c>
      <c r="Q69"/>
    </row>
    <row r="70" spans="1:17">
      <c r="A70" s="38" t="str">
        <f t="shared" ca="1" si="0"/>
        <v>202359</v>
      </c>
      <c r="B70" s="39" cm="1">
        <f t="array" aca="1" ref="B70" ca="1">INDIRECT(_xlfn.CONCAT("D",ROW(C70)-C70-3))</f>
        <v>2023</v>
      </c>
      <c r="C70" s="32">
        <v>59</v>
      </c>
      <c r="D70" s="33">
        <v>4310659</v>
      </c>
      <c r="E70" s="33"/>
      <c r="F70" s="33">
        <v>2128563</v>
      </c>
      <c r="G70" s="33">
        <v>294111</v>
      </c>
      <c r="H70" s="33">
        <v>1396776</v>
      </c>
      <c r="I70" s="33">
        <v>81753</v>
      </c>
      <c r="J70" s="33">
        <v>355924</v>
      </c>
      <c r="K70" s="33"/>
      <c r="L70" s="33">
        <v>2182096</v>
      </c>
      <c r="M70" s="33">
        <v>225493</v>
      </c>
      <c r="N70" s="33">
        <v>1391872</v>
      </c>
      <c r="O70" s="33">
        <v>156648</v>
      </c>
      <c r="P70" s="33">
        <v>408083</v>
      </c>
      <c r="Q70"/>
    </row>
    <row r="71" spans="1:17">
      <c r="A71" s="38" t="str">
        <f t="shared" ca="1" si="0"/>
        <v>202360</v>
      </c>
      <c r="B71" s="39" cm="1">
        <f t="array" aca="1" ref="B71" ca="1">INDIRECT(_xlfn.CONCAT("D",ROW(C71)-C71-3))</f>
        <v>2023</v>
      </c>
      <c r="C71" s="32">
        <v>60</v>
      </c>
      <c r="D71" s="33">
        <v>4312812</v>
      </c>
      <c r="E71" s="33"/>
      <c r="F71" s="33">
        <v>2120945</v>
      </c>
      <c r="G71" s="33">
        <v>283058</v>
      </c>
      <c r="H71" s="33">
        <v>1399345</v>
      </c>
      <c r="I71" s="33">
        <v>67775</v>
      </c>
      <c r="J71" s="33">
        <v>370767</v>
      </c>
      <c r="K71" s="33"/>
      <c r="L71" s="33">
        <v>2191867</v>
      </c>
      <c r="M71" s="33">
        <v>208749</v>
      </c>
      <c r="N71" s="33">
        <v>1381721</v>
      </c>
      <c r="O71" s="33">
        <v>200797</v>
      </c>
      <c r="P71" s="33">
        <v>400600</v>
      </c>
      <c r="Q71"/>
    </row>
    <row r="72" spans="1:17">
      <c r="A72" s="38" t="str">
        <f t="shared" ca="1" si="0"/>
        <v>202361</v>
      </c>
      <c r="B72" s="39" cm="1">
        <f t="array" aca="1" ref="B72" ca="1">INDIRECT(_xlfn.CONCAT("D",ROW(C72)-C72-3))</f>
        <v>2023</v>
      </c>
      <c r="C72" s="32">
        <v>61</v>
      </c>
      <c r="D72" s="33">
        <v>4281170</v>
      </c>
      <c r="E72" s="33"/>
      <c r="F72" s="33">
        <v>2099150</v>
      </c>
      <c r="G72" s="33">
        <v>273498</v>
      </c>
      <c r="H72" s="33">
        <v>1391448</v>
      </c>
      <c r="I72" s="33">
        <v>84844</v>
      </c>
      <c r="J72" s="33">
        <v>349359</v>
      </c>
      <c r="K72" s="33"/>
      <c r="L72" s="33">
        <v>2182020</v>
      </c>
      <c r="M72" s="33">
        <v>205062</v>
      </c>
      <c r="N72" s="33">
        <v>1352813</v>
      </c>
      <c r="O72" s="33">
        <v>206058</v>
      </c>
      <c r="P72" s="33">
        <v>418088</v>
      </c>
      <c r="Q72"/>
    </row>
    <row r="73" spans="1:17">
      <c r="A73" s="38" t="str">
        <f t="shared" ca="1" si="0"/>
        <v>202362</v>
      </c>
      <c r="B73" s="39" cm="1">
        <f t="array" aca="1" ref="B73" ca="1">INDIRECT(_xlfn.CONCAT("D",ROW(C73)-C73-3))</f>
        <v>2023</v>
      </c>
      <c r="C73" s="32">
        <v>62</v>
      </c>
      <c r="D73" s="33">
        <v>4300895</v>
      </c>
      <c r="E73" s="33"/>
      <c r="F73" s="33">
        <v>2100217</v>
      </c>
      <c r="G73" s="33">
        <v>264272</v>
      </c>
      <c r="H73" s="33">
        <v>1397153</v>
      </c>
      <c r="I73" s="33">
        <v>77786</v>
      </c>
      <c r="J73" s="33">
        <v>361006</v>
      </c>
      <c r="K73" s="33"/>
      <c r="L73" s="33">
        <v>2200678</v>
      </c>
      <c r="M73" s="33">
        <v>206748</v>
      </c>
      <c r="N73" s="33">
        <v>1340883</v>
      </c>
      <c r="O73" s="33">
        <v>233586</v>
      </c>
      <c r="P73" s="33">
        <v>419461</v>
      </c>
      <c r="Q73"/>
    </row>
    <row r="74" spans="1:17">
      <c r="A74" s="38" t="str">
        <f t="shared" ca="1" si="0"/>
        <v>202363</v>
      </c>
      <c r="B74" s="39" cm="1">
        <f t="array" aca="1" ref="B74" ca="1">INDIRECT(_xlfn.CONCAT("D",ROW(C74)-C74-3))</f>
        <v>2023</v>
      </c>
      <c r="C74" s="32">
        <v>63</v>
      </c>
      <c r="D74" s="33">
        <v>4182826</v>
      </c>
      <c r="E74" s="33"/>
      <c r="F74" s="33">
        <v>2034856</v>
      </c>
      <c r="G74" s="33">
        <v>242316</v>
      </c>
      <c r="H74" s="33">
        <v>1321812</v>
      </c>
      <c r="I74" s="33">
        <v>106261</v>
      </c>
      <c r="J74" s="33">
        <v>364467</v>
      </c>
      <c r="K74" s="33"/>
      <c r="L74" s="33">
        <v>2147970</v>
      </c>
      <c r="M74" s="33">
        <v>204236</v>
      </c>
      <c r="N74" s="33">
        <v>1304125</v>
      </c>
      <c r="O74" s="33">
        <v>244088</v>
      </c>
      <c r="P74" s="33">
        <v>395521</v>
      </c>
      <c r="Q74"/>
    </row>
    <row r="75" spans="1:17">
      <c r="A75" s="38" t="str">
        <f t="shared" ca="1" si="0"/>
        <v>202364</v>
      </c>
      <c r="B75" s="39" cm="1">
        <f t="array" aca="1" ref="B75" ca="1">INDIRECT(_xlfn.CONCAT("D",ROW(C75)-C75-3))</f>
        <v>2023</v>
      </c>
      <c r="C75" s="32">
        <v>64</v>
      </c>
      <c r="D75" s="33">
        <v>4059799</v>
      </c>
      <c r="E75" s="33"/>
      <c r="F75" s="33">
        <v>1961004</v>
      </c>
      <c r="G75" s="33">
        <v>229066</v>
      </c>
      <c r="H75" s="33">
        <v>1286753</v>
      </c>
      <c r="I75" s="33">
        <v>92622</v>
      </c>
      <c r="J75" s="33">
        <v>352562</v>
      </c>
      <c r="K75" s="33"/>
      <c r="L75" s="33">
        <v>2098795</v>
      </c>
      <c r="M75" s="33">
        <v>196233</v>
      </c>
      <c r="N75" s="33">
        <v>1237164</v>
      </c>
      <c r="O75" s="33">
        <v>266956</v>
      </c>
      <c r="P75" s="33">
        <v>398442</v>
      </c>
      <c r="Q75"/>
    </row>
    <row r="76" spans="1:17">
      <c r="A76" s="38" t="str">
        <f t="shared" ref="A76:A139" ca="1" si="1">B76&amp;C76</f>
        <v>202365</v>
      </c>
      <c r="B76" s="39" cm="1">
        <f t="array" aca="1" ref="B76" ca="1">INDIRECT(_xlfn.CONCAT("D",ROW(C76)-C76-3))</f>
        <v>2023</v>
      </c>
      <c r="C76" s="32">
        <v>65</v>
      </c>
      <c r="D76" s="33">
        <v>4064197</v>
      </c>
      <c r="E76" s="33"/>
      <c r="F76" s="33">
        <v>1958577</v>
      </c>
      <c r="G76" s="33">
        <v>199753</v>
      </c>
      <c r="H76" s="33">
        <v>1312376</v>
      </c>
      <c r="I76" s="33">
        <v>99876</v>
      </c>
      <c r="J76" s="33">
        <v>346571</v>
      </c>
      <c r="K76" s="33"/>
      <c r="L76" s="33">
        <v>2105620</v>
      </c>
      <c r="M76" s="33">
        <v>189157</v>
      </c>
      <c r="N76" s="33">
        <v>1246448</v>
      </c>
      <c r="O76" s="33">
        <v>291701</v>
      </c>
      <c r="P76" s="33">
        <v>378315</v>
      </c>
      <c r="Q76"/>
    </row>
    <row r="77" spans="1:17">
      <c r="A77" s="38" t="str">
        <f t="shared" ca="1" si="1"/>
        <v>202366</v>
      </c>
      <c r="B77" s="39" cm="1">
        <f t="array" aca="1" ref="B77" ca="1">INDIRECT(_xlfn.CONCAT("D",ROW(C77)-C77-3))</f>
        <v>2023</v>
      </c>
      <c r="C77" s="32">
        <v>66</v>
      </c>
      <c r="D77" s="33">
        <v>3922426</v>
      </c>
      <c r="E77" s="33"/>
      <c r="F77" s="33">
        <v>1879137</v>
      </c>
      <c r="G77" s="33">
        <v>183161</v>
      </c>
      <c r="H77" s="33">
        <v>1258368</v>
      </c>
      <c r="I77" s="33">
        <v>119797</v>
      </c>
      <c r="J77" s="33">
        <v>317810</v>
      </c>
      <c r="K77" s="33"/>
      <c r="L77" s="33">
        <v>2043289</v>
      </c>
      <c r="M77" s="33">
        <v>169692</v>
      </c>
      <c r="N77" s="33">
        <v>1206808</v>
      </c>
      <c r="O77" s="33">
        <v>293467</v>
      </c>
      <c r="P77" s="33">
        <v>373322</v>
      </c>
      <c r="Q77"/>
    </row>
    <row r="78" spans="1:17">
      <c r="A78" s="38" t="str">
        <f t="shared" ca="1" si="1"/>
        <v>202367</v>
      </c>
      <c r="B78" s="39" cm="1">
        <f t="array" aca="1" ref="B78" ca="1">INDIRECT(_xlfn.CONCAT("D",ROW(C78)-C78-3))</f>
        <v>2023</v>
      </c>
      <c r="C78" s="32">
        <v>67</v>
      </c>
      <c r="D78" s="33">
        <v>3775338</v>
      </c>
      <c r="E78" s="33"/>
      <c r="F78" s="33">
        <v>1799429</v>
      </c>
      <c r="G78" s="33">
        <v>178844</v>
      </c>
      <c r="H78" s="33">
        <v>1186964</v>
      </c>
      <c r="I78" s="33">
        <v>123892</v>
      </c>
      <c r="J78" s="33">
        <v>309730</v>
      </c>
      <c r="K78" s="33"/>
      <c r="L78" s="33">
        <v>1975909</v>
      </c>
      <c r="M78" s="33">
        <v>172166</v>
      </c>
      <c r="N78" s="33">
        <v>1121083</v>
      </c>
      <c r="O78" s="33">
        <v>327316</v>
      </c>
      <c r="P78" s="33">
        <v>355343</v>
      </c>
      <c r="Q78"/>
    </row>
    <row r="79" spans="1:17">
      <c r="A79" s="38" t="str">
        <f t="shared" ca="1" si="1"/>
        <v>202368</v>
      </c>
      <c r="B79" s="39" cm="1">
        <f t="array" aca="1" ref="B79" ca="1">INDIRECT(_xlfn.CONCAT("D",ROW(C79)-C79-3))</f>
        <v>2023</v>
      </c>
      <c r="C79" s="32">
        <v>68</v>
      </c>
      <c r="D79" s="33">
        <v>3687668</v>
      </c>
      <c r="E79" s="33"/>
      <c r="F79" s="33">
        <v>1749927</v>
      </c>
      <c r="G79" s="33">
        <v>161901</v>
      </c>
      <c r="H79" s="33">
        <v>1164286</v>
      </c>
      <c r="I79" s="33">
        <v>134917</v>
      </c>
      <c r="J79" s="33">
        <v>288823</v>
      </c>
      <c r="K79" s="33"/>
      <c r="L79" s="33">
        <v>1937741</v>
      </c>
      <c r="M79" s="33">
        <v>147361</v>
      </c>
      <c r="N79" s="33">
        <v>1108713</v>
      </c>
      <c r="O79" s="33">
        <v>332814</v>
      </c>
      <c r="P79" s="33">
        <v>348854</v>
      </c>
      <c r="Q79"/>
    </row>
    <row r="80" spans="1:17">
      <c r="A80" s="38" t="str">
        <f t="shared" ca="1" si="1"/>
        <v>202369</v>
      </c>
      <c r="B80" s="39" cm="1">
        <f t="array" aca="1" ref="B80" ca="1">INDIRECT(_xlfn.CONCAT("D",ROW(C80)-C80-3))</f>
        <v>2023</v>
      </c>
      <c r="C80" s="32">
        <v>69</v>
      </c>
      <c r="D80" s="33">
        <v>3487375</v>
      </c>
      <c r="E80" s="33"/>
      <c r="F80" s="33">
        <v>1644250</v>
      </c>
      <c r="G80" s="33">
        <v>132100</v>
      </c>
      <c r="H80" s="33">
        <v>1104840</v>
      </c>
      <c r="I80" s="33">
        <v>125095</v>
      </c>
      <c r="J80" s="33">
        <v>282215</v>
      </c>
      <c r="K80" s="33"/>
      <c r="L80" s="33">
        <v>1843125</v>
      </c>
      <c r="M80" s="33">
        <v>133298</v>
      </c>
      <c r="N80" s="33">
        <v>1055362</v>
      </c>
      <c r="O80" s="33">
        <v>333747</v>
      </c>
      <c r="P80" s="33">
        <v>320718</v>
      </c>
      <c r="Q80"/>
    </row>
    <row r="81" spans="1:17">
      <c r="A81" s="38" t="str">
        <f t="shared" ca="1" si="1"/>
        <v>202370</v>
      </c>
      <c r="B81" s="39" cm="1">
        <f t="array" aca="1" ref="B81" ca="1">INDIRECT(_xlfn.CONCAT("D",ROW(C81)-C81-3))</f>
        <v>2023</v>
      </c>
      <c r="C81" s="32">
        <v>70</v>
      </c>
      <c r="D81" s="33">
        <v>3400928</v>
      </c>
      <c r="E81" s="33"/>
      <c r="F81" s="33">
        <v>1595707</v>
      </c>
      <c r="G81" s="33">
        <v>114763</v>
      </c>
      <c r="H81" s="33">
        <v>1099731</v>
      </c>
      <c r="I81" s="33">
        <v>110771</v>
      </c>
      <c r="J81" s="33">
        <v>270442</v>
      </c>
      <c r="K81" s="33"/>
      <c r="L81" s="33">
        <v>1805221</v>
      </c>
      <c r="M81" s="33">
        <v>123220</v>
      </c>
      <c r="N81" s="33">
        <v>1015812</v>
      </c>
      <c r="O81" s="33">
        <v>357638</v>
      </c>
      <c r="P81" s="33">
        <v>308551</v>
      </c>
      <c r="Q81"/>
    </row>
    <row r="82" spans="1:17">
      <c r="A82" s="38" t="str">
        <f t="shared" ca="1" si="1"/>
        <v>202371</v>
      </c>
      <c r="B82" s="39" cm="1">
        <f t="array" aca="1" ref="B82" ca="1">INDIRECT(_xlfn.CONCAT("D",ROW(C82)-C82-3))</f>
        <v>2023</v>
      </c>
      <c r="C82" s="32">
        <v>71</v>
      </c>
      <c r="D82" s="33">
        <v>3224021</v>
      </c>
      <c r="E82" s="33"/>
      <c r="F82" s="33">
        <v>1506416</v>
      </c>
      <c r="G82" s="33">
        <v>110030</v>
      </c>
      <c r="H82" s="33">
        <v>1028284</v>
      </c>
      <c r="I82" s="33">
        <v>124034</v>
      </c>
      <c r="J82" s="33">
        <v>244067</v>
      </c>
      <c r="K82" s="33"/>
      <c r="L82" s="33">
        <v>1717605</v>
      </c>
      <c r="M82" s="33">
        <v>114507</v>
      </c>
      <c r="N82" s="33">
        <v>938154</v>
      </c>
      <c r="O82" s="33">
        <v>346534</v>
      </c>
      <c r="P82" s="33">
        <v>318410</v>
      </c>
      <c r="Q82"/>
    </row>
    <row r="83" spans="1:17">
      <c r="A83" s="38" t="str">
        <f t="shared" ca="1" si="1"/>
        <v>202372</v>
      </c>
      <c r="B83" s="39" cm="1">
        <f t="array" aca="1" ref="B83" ca="1">INDIRECT(_xlfn.CONCAT("D",ROW(C83)-C83-3))</f>
        <v>2023</v>
      </c>
      <c r="C83" s="32">
        <v>72</v>
      </c>
      <c r="D83" s="33">
        <v>3059852</v>
      </c>
      <c r="E83" s="33"/>
      <c r="F83" s="33">
        <v>1423725</v>
      </c>
      <c r="G83" s="33">
        <v>96104</v>
      </c>
      <c r="H83" s="33">
        <v>974910</v>
      </c>
      <c r="I83" s="33">
        <v>129790</v>
      </c>
      <c r="J83" s="33">
        <v>222921</v>
      </c>
      <c r="K83" s="33"/>
      <c r="L83" s="33">
        <v>1636127</v>
      </c>
      <c r="M83" s="33">
        <v>107417</v>
      </c>
      <c r="N83" s="33">
        <v>892162</v>
      </c>
      <c r="O83" s="33">
        <v>354080</v>
      </c>
      <c r="P83" s="33">
        <v>282468</v>
      </c>
      <c r="Q83"/>
    </row>
    <row r="84" spans="1:17">
      <c r="A84" s="38" t="str">
        <f t="shared" ca="1" si="1"/>
        <v>202373</v>
      </c>
      <c r="B84" s="39" cm="1">
        <f t="array" aca="1" ref="B84" ca="1">INDIRECT(_xlfn.CONCAT("D",ROW(C84)-C84-3))</f>
        <v>2023</v>
      </c>
      <c r="C84" s="32">
        <v>73</v>
      </c>
      <c r="D84" s="33">
        <v>2955935</v>
      </c>
      <c r="E84" s="33"/>
      <c r="F84" s="33">
        <v>1373040</v>
      </c>
      <c r="G84" s="33">
        <v>87448</v>
      </c>
      <c r="H84" s="33">
        <v>942834</v>
      </c>
      <c r="I84" s="33">
        <v>129665</v>
      </c>
      <c r="J84" s="33">
        <v>213093</v>
      </c>
      <c r="K84" s="33"/>
      <c r="L84" s="33">
        <v>1582895</v>
      </c>
      <c r="M84" s="33">
        <v>98491</v>
      </c>
      <c r="N84" s="33">
        <v>848231</v>
      </c>
      <c r="O84" s="33">
        <v>370850</v>
      </c>
      <c r="P84" s="33">
        <v>265323</v>
      </c>
      <c r="Q84"/>
    </row>
    <row r="85" spans="1:17">
      <c r="A85" s="38" t="str">
        <f t="shared" ca="1" si="1"/>
        <v>202374</v>
      </c>
      <c r="B85" s="39" cm="1">
        <f t="array" aca="1" ref="B85" ca="1">INDIRECT(_xlfn.CONCAT("D",ROW(C85)-C85-3))</f>
        <v>2023</v>
      </c>
      <c r="C85" s="32">
        <v>74</v>
      </c>
      <c r="D85" s="33">
        <v>2849220</v>
      </c>
      <c r="E85" s="33"/>
      <c r="F85" s="33">
        <v>1318795</v>
      </c>
      <c r="G85" s="33">
        <v>76046</v>
      </c>
      <c r="H85" s="33">
        <v>916553</v>
      </c>
      <c r="I85" s="33">
        <v>142086</v>
      </c>
      <c r="J85" s="33">
        <v>184111</v>
      </c>
      <c r="K85" s="33"/>
      <c r="L85" s="33">
        <v>1530425</v>
      </c>
      <c r="M85" s="33">
        <v>84023</v>
      </c>
      <c r="N85" s="33">
        <v>773215</v>
      </c>
      <c r="O85" s="33">
        <v>405112</v>
      </c>
      <c r="P85" s="33">
        <v>268074</v>
      </c>
      <c r="Q85"/>
    </row>
    <row r="86" spans="1:17">
      <c r="A86" s="38" t="str">
        <f t="shared" ca="1" si="1"/>
        <v>202375</v>
      </c>
      <c r="B86" s="39" cm="1">
        <f t="array" aca="1" ref="B86" ca="1">INDIRECT(_xlfn.CONCAT("D",ROW(C86)-C86-3))</f>
        <v>2023</v>
      </c>
      <c r="C86" s="32">
        <v>75</v>
      </c>
      <c r="D86" s="33">
        <v>2878505</v>
      </c>
      <c r="E86" s="33"/>
      <c r="F86" s="33">
        <v>1329040</v>
      </c>
      <c r="G86" s="33">
        <v>70002</v>
      </c>
      <c r="H86" s="33">
        <v>954029</v>
      </c>
      <c r="I86" s="33">
        <v>147004</v>
      </c>
      <c r="J86" s="33">
        <v>158005</v>
      </c>
      <c r="K86" s="33"/>
      <c r="L86" s="33">
        <v>1549465</v>
      </c>
      <c r="M86" s="33">
        <v>83971</v>
      </c>
      <c r="N86" s="33">
        <v>772733</v>
      </c>
      <c r="O86" s="33">
        <v>438849</v>
      </c>
      <c r="P86" s="33">
        <v>253912</v>
      </c>
      <c r="Q86"/>
    </row>
    <row r="87" spans="1:17">
      <c r="A87" s="38" t="str">
        <f t="shared" ca="1" si="1"/>
        <v>202376</v>
      </c>
      <c r="B87" s="39" cm="1">
        <f t="array" aca="1" ref="B87" ca="1">INDIRECT(_xlfn.CONCAT("D",ROW(C87)-C87-3))</f>
        <v>2023</v>
      </c>
      <c r="C87" s="32">
        <v>76</v>
      </c>
      <c r="D87" s="33">
        <v>2505049</v>
      </c>
      <c r="E87" s="33"/>
      <c r="F87" s="33">
        <v>1149792</v>
      </c>
      <c r="G87" s="33">
        <v>54942</v>
      </c>
      <c r="H87" s="33">
        <v>799161</v>
      </c>
      <c r="I87" s="33">
        <v>144848</v>
      </c>
      <c r="J87" s="33">
        <v>150842</v>
      </c>
      <c r="K87" s="33"/>
      <c r="L87" s="33">
        <v>1355257</v>
      </c>
      <c r="M87" s="33">
        <v>69962</v>
      </c>
      <c r="N87" s="33">
        <v>632653</v>
      </c>
      <c r="O87" s="33">
        <v>422768</v>
      </c>
      <c r="P87" s="33">
        <v>229874</v>
      </c>
      <c r="Q87"/>
    </row>
    <row r="88" spans="1:17">
      <c r="A88" s="38" t="str">
        <f t="shared" ca="1" si="1"/>
        <v>202377</v>
      </c>
      <c r="B88" s="39" cm="1">
        <f t="array" aca="1" ref="B88" ca="1">INDIRECT(_xlfn.CONCAT("D",ROW(C88)-C88-3))</f>
        <v>2023</v>
      </c>
      <c r="C88" s="32">
        <v>77</v>
      </c>
      <c r="D88" s="33">
        <v>2007024</v>
      </c>
      <c r="E88" s="33"/>
      <c r="F88" s="33">
        <v>906793</v>
      </c>
      <c r="G88" s="33">
        <v>38735</v>
      </c>
      <c r="H88" s="33">
        <v>659486</v>
      </c>
      <c r="I88" s="33">
        <v>101307</v>
      </c>
      <c r="J88" s="33">
        <v>107266</v>
      </c>
      <c r="K88" s="33"/>
      <c r="L88" s="33">
        <v>1100231</v>
      </c>
      <c r="M88" s="33">
        <v>49739</v>
      </c>
      <c r="N88" s="33">
        <v>523256</v>
      </c>
      <c r="O88" s="33">
        <v>347180</v>
      </c>
      <c r="P88" s="33">
        <v>180056</v>
      </c>
      <c r="Q88"/>
    </row>
    <row r="89" spans="1:17">
      <c r="A89" s="38" t="str">
        <f t="shared" ca="1" si="1"/>
        <v>202378</v>
      </c>
      <c r="B89" s="39" cm="1">
        <f t="array" aca="1" ref="B89" ca="1">INDIRECT(_xlfn.CONCAT("D",ROW(C89)-C89-3))</f>
        <v>2023</v>
      </c>
      <c r="C89" s="32">
        <v>78</v>
      </c>
      <c r="D89" s="33">
        <v>1961191</v>
      </c>
      <c r="E89" s="33"/>
      <c r="F89" s="33">
        <v>881370</v>
      </c>
      <c r="G89" s="33">
        <v>34778</v>
      </c>
      <c r="H89" s="33">
        <v>621033</v>
      </c>
      <c r="I89" s="33">
        <v>129175</v>
      </c>
      <c r="J89" s="33">
        <v>96384</v>
      </c>
      <c r="K89" s="33"/>
      <c r="L89" s="33">
        <v>1079822</v>
      </c>
      <c r="M89" s="33">
        <v>46647</v>
      </c>
      <c r="N89" s="33">
        <v>485324</v>
      </c>
      <c r="O89" s="33">
        <v>386076</v>
      </c>
      <c r="P89" s="33">
        <v>161775</v>
      </c>
      <c r="Q89"/>
    </row>
    <row r="90" spans="1:17">
      <c r="A90" s="38" t="str">
        <f t="shared" ca="1" si="1"/>
        <v>202379</v>
      </c>
      <c r="B90" s="39" cm="1">
        <f t="array" aca="1" ref="B90" ca="1">INDIRECT(_xlfn.CONCAT("D",ROW(C90)-C90-3))</f>
        <v>2023</v>
      </c>
      <c r="C90" s="32">
        <v>79</v>
      </c>
      <c r="D90" s="33">
        <v>1924368</v>
      </c>
      <c r="E90" s="33"/>
      <c r="F90" s="33">
        <v>858402</v>
      </c>
      <c r="G90" s="33">
        <v>40687</v>
      </c>
      <c r="H90" s="33">
        <v>588477</v>
      </c>
      <c r="I90" s="33">
        <v>132978</v>
      </c>
      <c r="J90" s="33">
        <v>96260</v>
      </c>
      <c r="K90" s="33"/>
      <c r="L90" s="33">
        <v>1065966</v>
      </c>
      <c r="M90" s="33">
        <v>49626</v>
      </c>
      <c r="N90" s="33">
        <v>425791</v>
      </c>
      <c r="O90" s="33">
        <v>416858</v>
      </c>
      <c r="P90" s="33">
        <v>173691</v>
      </c>
      <c r="Q90"/>
    </row>
    <row r="91" spans="1:17">
      <c r="A91" s="38" t="str">
        <f t="shared" ca="1" si="1"/>
        <v>202380</v>
      </c>
      <c r="B91" s="39" cm="1">
        <f t="array" aca="1" ref="B91" ca="1">INDIRECT(_xlfn.CONCAT("D",ROW(C91)-C91-3))</f>
        <v>2023</v>
      </c>
      <c r="C91" s="32">
        <v>80</v>
      </c>
      <c r="D91" s="33">
        <v>1784308</v>
      </c>
      <c r="E91" s="33"/>
      <c r="F91" s="33">
        <v>790174</v>
      </c>
      <c r="G91" s="33">
        <v>31607</v>
      </c>
      <c r="H91" s="33">
        <v>563987</v>
      </c>
      <c r="I91" s="33">
        <v>126428</v>
      </c>
      <c r="J91" s="33">
        <v>68152</v>
      </c>
      <c r="K91" s="33"/>
      <c r="L91" s="33">
        <v>994134</v>
      </c>
      <c r="M91" s="33">
        <v>45548</v>
      </c>
      <c r="N91" s="33">
        <v>398050</v>
      </c>
      <c r="O91" s="33">
        <v>404981</v>
      </c>
      <c r="P91" s="33">
        <v>145555</v>
      </c>
      <c r="Q91"/>
    </row>
    <row r="92" spans="1:17">
      <c r="A92" s="38" t="str">
        <f t="shared" ca="1" si="1"/>
        <v>202381</v>
      </c>
      <c r="B92" s="39" cm="1">
        <f t="array" aca="1" ref="B92" ca="1">INDIRECT(_xlfn.CONCAT("D",ROW(C92)-C92-3))</f>
        <v>2023</v>
      </c>
      <c r="C92" s="32">
        <v>81</v>
      </c>
      <c r="D92" s="33">
        <v>1506369</v>
      </c>
      <c r="E92" s="33"/>
      <c r="F92" s="33">
        <v>658193</v>
      </c>
      <c r="G92" s="33">
        <v>30683</v>
      </c>
      <c r="H92" s="33">
        <v>469148</v>
      </c>
      <c r="I92" s="33">
        <v>107884</v>
      </c>
      <c r="J92" s="33">
        <v>50478</v>
      </c>
      <c r="K92" s="33"/>
      <c r="L92" s="33">
        <v>848176</v>
      </c>
      <c r="M92" s="33">
        <v>40578</v>
      </c>
      <c r="N92" s="33">
        <v>330561</v>
      </c>
      <c r="O92" s="33">
        <v>367180</v>
      </c>
      <c r="P92" s="33">
        <v>109857</v>
      </c>
      <c r="Q92"/>
    </row>
    <row r="93" spans="1:17">
      <c r="A93" s="38" t="str">
        <f t="shared" ca="1" si="1"/>
        <v>202382</v>
      </c>
      <c r="B93" s="39" cm="1">
        <f t="array" aca="1" ref="B93" ca="1">INDIRECT(_xlfn.CONCAT("D",ROW(C93)-C93-3))</f>
        <v>2023</v>
      </c>
      <c r="C93" s="32">
        <v>82</v>
      </c>
      <c r="D93" s="33">
        <v>1358518</v>
      </c>
      <c r="E93" s="33"/>
      <c r="F93" s="33">
        <v>585483</v>
      </c>
      <c r="G93" s="33">
        <v>22556</v>
      </c>
      <c r="H93" s="33">
        <v>414839</v>
      </c>
      <c r="I93" s="33">
        <v>100032</v>
      </c>
      <c r="J93" s="33">
        <v>48055</v>
      </c>
      <c r="K93" s="33"/>
      <c r="L93" s="33">
        <v>773035</v>
      </c>
      <c r="M93" s="33">
        <v>36343</v>
      </c>
      <c r="N93" s="33">
        <v>270120</v>
      </c>
      <c r="O93" s="33">
        <v>359506</v>
      </c>
      <c r="P93" s="33">
        <v>107066</v>
      </c>
      <c r="Q93"/>
    </row>
    <row r="94" spans="1:17">
      <c r="A94" s="38" t="str">
        <f t="shared" ca="1" si="1"/>
        <v>202383</v>
      </c>
      <c r="B94" s="39" cm="1">
        <f t="array" aca="1" ref="B94" ca="1">INDIRECT(_xlfn.CONCAT("D",ROW(C94)-C94-3))</f>
        <v>2023</v>
      </c>
      <c r="C94" s="32">
        <v>83</v>
      </c>
      <c r="D94" s="33">
        <v>1215827</v>
      </c>
      <c r="E94" s="33"/>
      <c r="F94" s="33">
        <v>518778</v>
      </c>
      <c r="G94" s="33">
        <v>13834</v>
      </c>
      <c r="H94" s="33">
        <v>367591</v>
      </c>
      <c r="I94" s="33">
        <v>94862</v>
      </c>
      <c r="J94" s="33">
        <v>42490</v>
      </c>
      <c r="K94" s="33"/>
      <c r="L94" s="33">
        <v>697050</v>
      </c>
      <c r="M94" s="33">
        <v>28632</v>
      </c>
      <c r="N94" s="33">
        <v>207338</v>
      </c>
      <c r="O94" s="33">
        <v>362347</v>
      </c>
      <c r="P94" s="33">
        <v>98732</v>
      </c>
      <c r="Q94"/>
    </row>
    <row r="95" spans="1:17">
      <c r="A95" s="38" t="str">
        <f t="shared" ca="1" si="1"/>
        <v>202384</v>
      </c>
      <c r="B95" s="39" cm="1">
        <f t="array" aca="1" ref="B95" ca="1">INDIRECT(_xlfn.CONCAT("D",ROW(C95)-C95-3))</f>
        <v>2023</v>
      </c>
      <c r="C95" s="32">
        <v>84</v>
      </c>
      <c r="D95" s="33">
        <v>1128263</v>
      </c>
      <c r="E95" s="33"/>
      <c r="F95" s="33">
        <v>475188</v>
      </c>
      <c r="G95" s="33">
        <v>17600</v>
      </c>
      <c r="H95" s="33">
        <v>324614</v>
      </c>
      <c r="I95" s="33">
        <v>102664</v>
      </c>
      <c r="J95" s="33">
        <v>30310</v>
      </c>
      <c r="K95" s="33"/>
      <c r="L95" s="33">
        <v>653075</v>
      </c>
      <c r="M95" s="33">
        <v>31332</v>
      </c>
      <c r="N95" s="33">
        <v>203658</v>
      </c>
      <c r="O95" s="33">
        <v>340735</v>
      </c>
      <c r="P95" s="33">
        <v>77351</v>
      </c>
      <c r="Q95"/>
    </row>
    <row r="96" spans="1:17">
      <c r="A96" s="38" t="str">
        <f t="shared" ca="1" si="1"/>
        <v>202385</v>
      </c>
      <c r="B96" s="39" cm="1">
        <f t="array" aca="1" ref="B96" ca="1">INDIRECT(_xlfn.CONCAT("D",ROW(C96)-C96-3))</f>
        <v>2023</v>
      </c>
      <c r="C96" s="32">
        <v>85</v>
      </c>
      <c r="D96" s="33">
        <v>993099</v>
      </c>
      <c r="E96" s="33"/>
      <c r="F96" s="33">
        <v>412544</v>
      </c>
      <c r="G96" s="33">
        <v>9799</v>
      </c>
      <c r="H96" s="33">
        <v>270457</v>
      </c>
      <c r="I96" s="33">
        <v>103871</v>
      </c>
      <c r="J96" s="33">
        <v>28418</v>
      </c>
      <c r="K96" s="33"/>
      <c r="L96" s="33">
        <v>580555</v>
      </c>
      <c r="M96" s="33">
        <v>23457</v>
      </c>
      <c r="N96" s="33">
        <v>170061</v>
      </c>
      <c r="O96" s="33">
        <v>302983</v>
      </c>
      <c r="P96" s="33">
        <v>84053</v>
      </c>
      <c r="Q96"/>
    </row>
    <row r="97" spans="1:17">
      <c r="A97" s="38" t="str">
        <f t="shared" ca="1" si="1"/>
        <v>202386</v>
      </c>
      <c r="B97" s="39" cm="1">
        <f t="array" aca="1" ref="B97" ca="1">INDIRECT(_xlfn.CONCAT("D",ROW(C97)-C97-3))</f>
        <v>2023</v>
      </c>
      <c r="C97" s="32">
        <v>86</v>
      </c>
      <c r="D97" s="33">
        <v>865544</v>
      </c>
      <c r="E97" s="33"/>
      <c r="F97" s="33">
        <v>352075</v>
      </c>
      <c r="G97" s="33">
        <v>16534</v>
      </c>
      <c r="H97" s="33">
        <v>225639</v>
      </c>
      <c r="I97" s="33">
        <v>80724</v>
      </c>
      <c r="J97" s="33">
        <v>29177</v>
      </c>
      <c r="K97" s="33"/>
      <c r="L97" s="33">
        <v>513469</v>
      </c>
      <c r="M97" s="33">
        <v>16532</v>
      </c>
      <c r="N97" s="33">
        <v>130312</v>
      </c>
      <c r="O97" s="33">
        <v>301469</v>
      </c>
      <c r="P97" s="33">
        <v>65156</v>
      </c>
      <c r="Q97"/>
    </row>
    <row r="98" spans="1:17">
      <c r="A98" s="38" t="str">
        <f t="shared" ca="1" si="1"/>
        <v>202387</v>
      </c>
      <c r="B98" s="39" cm="1">
        <f t="array" aca="1" ref="B98" ca="1">INDIRECT(_xlfn.CONCAT("D",ROW(C98)-C98-3))</f>
        <v>2023</v>
      </c>
      <c r="C98" s="32">
        <v>87</v>
      </c>
      <c r="D98" s="33">
        <v>765677</v>
      </c>
      <c r="E98" s="33"/>
      <c r="F98" s="33">
        <v>303223</v>
      </c>
      <c r="G98" s="33">
        <v>9565</v>
      </c>
      <c r="H98" s="33">
        <v>190351</v>
      </c>
      <c r="I98" s="33">
        <v>91828</v>
      </c>
      <c r="J98" s="33">
        <v>11478</v>
      </c>
      <c r="K98" s="33"/>
      <c r="L98" s="33">
        <v>462454</v>
      </c>
      <c r="M98" s="33">
        <v>20148</v>
      </c>
      <c r="N98" s="33">
        <v>122809</v>
      </c>
      <c r="O98" s="33">
        <v>277280</v>
      </c>
      <c r="P98" s="33">
        <v>42216</v>
      </c>
      <c r="Q98"/>
    </row>
    <row r="99" spans="1:17">
      <c r="A99" s="38" t="str">
        <f t="shared" ca="1" si="1"/>
        <v>202388</v>
      </c>
      <c r="B99" s="39" cm="1">
        <f t="array" aca="1" ref="B99" ca="1">INDIRECT(_xlfn.CONCAT("D",ROW(C99)-C99-3))</f>
        <v>2023</v>
      </c>
      <c r="C99" s="32">
        <v>88</v>
      </c>
      <c r="D99" s="33">
        <v>645743</v>
      </c>
      <c r="E99" s="33"/>
      <c r="F99" s="33">
        <v>248956</v>
      </c>
      <c r="G99" s="33">
        <v>4715</v>
      </c>
      <c r="H99" s="33">
        <v>148996</v>
      </c>
      <c r="I99" s="33">
        <v>82042</v>
      </c>
      <c r="J99" s="33">
        <v>13202</v>
      </c>
      <c r="K99" s="33"/>
      <c r="L99" s="33">
        <v>396787</v>
      </c>
      <c r="M99" s="33">
        <v>17823</v>
      </c>
      <c r="N99" s="33">
        <v>78795</v>
      </c>
      <c r="O99" s="33">
        <v>261711</v>
      </c>
      <c r="P99" s="33">
        <v>38459</v>
      </c>
      <c r="Q99"/>
    </row>
    <row r="100" spans="1:17">
      <c r="A100" s="38" t="str">
        <f t="shared" ca="1" si="1"/>
        <v>202389</v>
      </c>
      <c r="B100" s="39" cm="1">
        <f t="array" aca="1" ref="B100" ca="1">INDIRECT(_xlfn.CONCAT("D",ROW(C100)-C100-3))</f>
        <v>2023</v>
      </c>
      <c r="C100" s="32">
        <v>89</v>
      </c>
      <c r="D100" s="33">
        <v>541584</v>
      </c>
      <c r="E100" s="33"/>
      <c r="F100" s="33">
        <v>203766</v>
      </c>
      <c r="G100" s="33">
        <v>2817</v>
      </c>
      <c r="H100" s="33">
        <v>123011</v>
      </c>
      <c r="I100" s="33">
        <v>71365</v>
      </c>
      <c r="J100" s="33">
        <v>6573</v>
      </c>
      <c r="K100" s="33"/>
      <c r="L100" s="33">
        <v>337818</v>
      </c>
      <c r="M100" s="33">
        <v>16798</v>
      </c>
      <c r="N100" s="33">
        <v>55992</v>
      </c>
      <c r="O100" s="33">
        <v>230500</v>
      </c>
      <c r="P100" s="33">
        <v>34528</v>
      </c>
      <c r="Q100"/>
    </row>
    <row r="101" spans="1:17">
      <c r="A101" s="38" t="str">
        <f t="shared" ca="1" si="1"/>
        <v>202390</v>
      </c>
      <c r="B101" s="39" cm="1">
        <f t="array" aca="1" ref="B101" ca="1">INDIRECT(_xlfn.CONCAT("D",ROW(C101)-C101-3))</f>
        <v>2023</v>
      </c>
      <c r="C101" s="32">
        <v>90</v>
      </c>
      <c r="D101" s="33">
        <v>482116</v>
      </c>
      <c r="E101" s="33"/>
      <c r="F101" s="33">
        <v>175303</v>
      </c>
      <c r="G101" s="33">
        <v>5625</v>
      </c>
      <c r="H101" s="33">
        <v>108744</v>
      </c>
      <c r="I101" s="33">
        <v>52497</v>
      </c>
      <c r="J101" s="33">
        <v>8437</v>
      </c>
      <c r="K101" s="33"/>
      <c r="L101" s="33">
        <v>306814</v>
      </c>
      <c r="M101" s="33">
        <v>10258</v>
      </c>
      <c r="N101" s="33">
        <v>47561</v>
      </c>
      <c r="O101" s="33">
        <v>207029</v>
      </c>
      <c r="P101" s="33">
        <v>41965</v>
      </c>
      <c r="Q101"/>
    </row>
    <row r="102" spans="1:17">
      <c r="A102" s="38" t="str">
        <f t="shared" ca="1" si="1"/>
        <v>202391</v>
      </c>
      <c r="B102" s="39" cm="1">
        <f t="array" aca="1" ref="B102" ca="1">INDIRECT(_xlfn.CONCAT("D",ROW(C102)-C102-3))</f>
        <v>2023</v>
      </c>
      <c r="C102" s="32">
        <v>91</v>
      </c>
      <c r="D102" s="33">
        <v>399766</v>
      </c>
      <c r="E102" s="33"/>
      <c r="F102" s="33">
        <v>140848</v>
      </c>
      <c r="G102" s="33">
        <v>1866</v>
      </c>
      <c r="H102" s="33">
        <v>83016</v>
      </c>
      <c r="I102" s="33">
        <v>48504</v>
      </c>
      <c r="J102" s="33">
        <v>7462</v>
      </c>
      <c r="K102" s="33"/>
      <c r="L102" s="33">
        <v>258919</v>
      </c>
      <c r="M102" s="33">
        <v>7451</v>
      </c>
      <c r="N102" s="33">
        <v>43774</v>
      </c>
      <c r="O102" s="33">
        <v>173233</v>
      </c>
      <c r="P102" s="33">
        <v>34460</v>
      </c>
      <c r="Q102"/>
    </row>
    <row r="103" spans="1:17">
      <c r="A103" s="38" t="str">
        <f t="shared" ca="1" si="1"/>
        <v>202392</v>
      </c>
      <c r="B103" s="39" cm="1">
        <f t="array" aca="1" ref="B103" ca="1">INDIRECT(_xlfn.CONCAT("D",ROW(C103)-C103-3))</f>
        <v>2023</v>
      </c>
      <c r="C103" s="32">
        <v>92</v>
      </c>
      <c r="D103" s="33">
        <v>347022</v>
      </c>
      <c r="E103" s="33"/>
      <c r="F103" s="33">
        <v>117358</v>
      </c>
      <c r="G103" s="33">
        <v>4657</v>
      </c>
      <c r="H103" s="33">
        <v>52159</v>
      </c>
      <c r="I103" s="33">
        <v>55885</v>
      </c>
      <c r="J103" s="33">
        <v>4657</v>
      </c>
      <c r="K103" s="33"/>
      <c r="L103" s="33">
        <v>229663</v>
      </c>
      <c r="M103" s="33">
        <v>5579</v>
      </c>
      <c r="N103" s="33">
        <v>35333</v>
      </c>
      <c r="O103" s="33">
        <v>171085</v>
      </c>
      <c r="P103" s="33">
        <v>17666</v>
      </c>
      <c r="Q103"/>
    </row>
    <row r="104" spans="1:17">
      <c r="A104" s="38" t="str">
        <f t="shared" ca="1" si="1"/>
        <v>202393</v>
      </c>
      <c r="B104" s="39" cm="1">
        <f t="array" aca="1" ref="B104" ca="1">INDIRECT(_xlfn.CONCAT("D",ROW(C104)-C104-3))</f>
        <v>2023</v>
      </c>
      <c r="C104" s="32">
        <v>93</v>
      </c>
      <c r="D104" s="33">
        <v>270509</v>
      </c>
      <c r="E104" s="33"/>
      <c r="F104" s="33">
        <v>87307</v>
      </c>
      <c r="G104" s="33">
        <v>2786</v>
      </c>
      <c r="H104" s="33">
        <v>48298</v>
      </c>
      <c r="I104" s="33">
        <v>27864</v>
      </c>
      <c r="J104" s="33">
        <v>8359</v>
      </c>
      <c r="K104" s="33"/>
      <c r="L104" s="33">
        <v>183201</v>
      </c>
      <c r="M104" s="33">
        <v>6510</v>
      </c>
      <c r="N104" s="33">
        <v>14879</v>
      </c>
      <c r="O104" s="33">
        <v>146933</v>
      </c>
      <c r="P104" s="33">
        <v>14879</v>
      </c>
      <c r="Q104"/>
    </row>
    <row r="105" spans="1:17">
      <c r="A105" s="38" t="str">
        <f t="shared" ca="1" si="1"/>
        <v>202394</v>
      </c>
      <c r="B105" s="39" cm="1">
        <f t="array" aca="1" ref="B105" ca="1">INDIRECT(_xlfn.CONCAT("D",ROW(C105)-C105-3))</f>
        <v>2023</v>
      </c>
      <c r="C105" s="32">
        <v>94</v>
      </c>
      <c r="D105" s="33">
        <v>220734</v>
      </c>
      <c r="E105" s="33"/>
      <c r="F105" s="33">
        <v>67935</v>
      </c>
      <c r="G105" s="33">
        <v>1861</v>
      </c>
      <c r="H105" s="33">
        <v>34433</v>
      </c>
      <c r="I105" s="33">
        <v>27918</v>
      </c>
      <c r="J105" s="33">
        <v>3722</v>
      </c>
      <c r="K105" s="33"/>
      <c r="L105" s="33">
        <v>152799</v>
      </c>
      <c r="M105" s="33">
        <v>3727</v>
      </c>
      <c r="N105" s="33">
        <v>13044</v>
      </c>
      <c r="O105" s="33">
        <v>123916</v>
      </c>
      <c r="P105" s="33">
        <v>12112</v>
      </c>
      <c r="Q105"/>
    </row>
    <row r="106" spans="1:17">
      <c r="A106" s="38" t="str">
        <f t="shared" ca="1" si="1"/>
        <v>202395</v>
      </c>
      <c r="B106" s="39" cm="1">
        <f t="array" aca="1" ref="B106" ca="1">INDIRECT(_xlfn.CONCAT("D",ROW(C106)-C106-3))</f>
        <v>2023</v>
      </c>
      <c r="C106" s="32">
        <v>95</v>
      </c>
      <c r="D106" s="33">
        <v>172214</v>
      </c>
      <c r="E106" s="33"/>
      <c r="F106" s="33">
        <v>50160</v>
      </c>
      <c r="G106" s="33">
        <v>0</v>
      </c>
      <c r="H106" s="33">
        <v>28795</v>
      </c>
      <c r="I106" s="33">
        <v>19507</v>
      </c>
      <c r="J106" s="33">
        <v>1858</v>
      </c>
      <c r="K106" s="33"/>
      <c r="L106" s="33">
        <v>122054</v>
      </c>
      <c r="M106" s="33">
        <v>6522</v>
      </c>
      <c r="N106" s="33">
        <v>9317</v>
      </c>
      <c r="O106" s="33">
        <v>94103</v>
      </c>
      <c r="P106" s="33">
        <v>12112</v>
      </c>
      <c r="Q106"/>
    </row>
    <row r="107" spans="1:17">
      <c r="A107" s="38" t="str">
        <f t="shared" ca="1" si="1"/>
        <v>202396</v>
      </c>
      <c r="B107" s="39" cm="1">
        <f t="array" aca="1" ref="B107" ca="1">INDIRECT(_xlfn.CONCAT("D",ROW(C107)-C107-3))</f>
        <v>2023</v>
      </c>
      <c r="C107" s="32">
        <v>96</v>
      </c>
      <c r="D107" s="33">
        <v>128581</v>
      </c>
      <c r="E107" s="33"/>
      <c r="F107" s="33">
        <v>35356</v>
      </c>
      <c r="G107" s="33">
        <v>0</v>
      </c>
      <c r="H107" s="33">
        <v>14887</v>
      </c>
      <c r="I107" s="33">
        <v>18608</v>
      </c>
      <c r="J107" s="33">
        <v>1861</v>
      </c>
      <c r="K107" s="33"/>
      <c r="L107" s="33">
        <v>93225</v>
      </c>
      <c r="M107" s="33">
        <v>2797</v>
      </c>
      <c r="N107" s="33">
        <v>3729</v>
      </c>
      <c r="O107" s="33">
        <v>82970</v>
      </c>
      <c r="P107" s="33">
        <v>3729</v>
      </c>
      <c r="Q107"/>
    </row>
    <row r="108" spans="1:17">
      <c r="A108" s="38" t="str">
        <f t="shared" ca="1" si="1"/>
        <v>202397</v>
      </c>
      <c r="B108" s="39" cm="1">
        <f t="array" aca="1" ref="B108" ca="1">INDIRECT(_xlfn.CONCAT("D",ROW(C108)-C108-3))</f>
        <v>2023</v>
      </c>
      <c r="C108" s="32">
        <v>97</v>
      </c>
      <c r="D108" s="33">
        <v>96539</v>
      </c>
      <c r="E108" s="33"/>
      <c r="F108" s="33">
        <v>24760</v>
      </c>
      <c r="G108" s="33">
        <v>917</v>
      </c>
      <c r="H108" s="33">
        <v>10087</v>
      </c>
      <c r="I108" s="33">
        <v>13756</v>
      </c>
      <c r="J108" s="33">
        <v>0</v>
      </c>
      <c r="K108" s="33"/>
      <c r="L108" s="33">
        <v>71779</v>
      </c>
      <c r="M108" s="33">
        <v>4661</v>
      </c>
      <c r="N108" s="33">
        <v>5593</v>
      </c>
      <c r="O108" s="33">
        <v>56864</v>
      </c>
      <c r="P108" s="33">
        <v>4661</v>
      </c>
      <c r="Q108"/>
    </row>
    <row r="109" spans="1:17">
      <c r="A109" s="38" t="str">
        <f t="shared" ca="1" si="1"/>
        <v>202398</v>
      </c>
      <c r="B109" s="39" cm="1">
        <f t="array" aca="1" ref="B109" ca="1">INDIRECT(_xlfn.CONCAT("D",ROW(C109)-C109-3))</f>
        <v>2023</v>
      </c>
      <c r="C109" s="32">
        <v>98</v>
      </c>
      <c r="D109" s="33">
        <v>70708</v>
      </c>
      <c r="E109" s="33"/>
      <c r="F109" s="33">
        <v>17202</v>
      </c>
      <c r="G109" s="33">
        <v>1811</v>
      </c>
      <c r="H109" s="33">
        <v>9054</v>
      </c>
      <c r="I109" s="33">
        <v>6338</v>
      </c>
      <c r="J109" s="33">
        <v>0</v>
      </c>
      <c r="K109" s="33"/>
      <c r="L109" s="33">
        <v>53506</v>
      </c>
      <c r="M109" s="33">
        <v>939</v>
      </c>
      <c r="N109" s="33">
        <v>2816</v>
      </c>
      <c r="O109" s="33">
        <v>46935</v>
      </c>
      <c r="P109" s="33">
        <v>2816</v>
      </c>
      <c r="Q109"/>
    </row>
    <row r="110" spans="1:17">
      <c r="A110" s="38" t="str">
        <f t="shared" ca="1" si="1"/>
        <v>202399</v>
      </c>
      <c r="B110" s="39" cm="1">
        <f t="array" aca="1" ref="B110" ca="1">INDIRECT(_xlfn.CONCAT("D",ROW(C110)-C110-3))</f>
        <v>2023</v>
      </c>
      <c r="C110" s="32">
        <v>99</v>
      </c>
      <c r="D110" s="33">
        <v>49220</v>
      </c>
      <c r="E110" s="33"/>
      <c r="F110" s="33">
        <v>11238</v>
      </c>
      <c r="G110" s="33">
        <v>0</v>
      </c>
      <c r="H110" s="33">
        <v>3746</v>
      </c>
      <c r="I110" s="33">
        <v>7492</v>
      </c>
      <c r="J110" s="33">
        <v>0</v>
      </c>
      <c r="K110" s="33"/>
      <c r="L110" s="33">
        <v>37983</v>
      </c>
      <c r="M110" s="33">
        <v>0</v>
      </c>
      <c r="N110" s="33">
        <v>3706</v>
      </c>
      <c r="O110" s="33">
        <v>31498</v>
      </c>
      <c r="P110" s="33">
        <v>2779</v>
      </c>
      <c r="Q110"/>
    </row>
    <row r="111" spans="1:17">
      <c r="A111" s="38" t="str">
        <f t="shared" ca="1" si="1"/>
        <v>2023100</v>
      </c>
      <c r="B111" s="39" cm="1">
        <f t="array" aca="1" ref="B111" ca="1">INDIRECT(_xlfn.CONCAT("D",ROW(C111)-C111-3))</f>
        <v>2023</v>
      </c>
      <c r="C111" s="32">
        <v>100</v>
      </c>
      <c r="D111" s="33">
        <v>89015</v>
      </c>
      <c r="E111" s="33"/>
      <c r="F111" s="33">
        <v>17088</v>
      </c>
      <c r="G111" s="33">
        <v>854</v>
      </c>
      <c r="H111" s="33">
        <v>7690</v>
      </c>
      <c r="I111" s="33">
        <v>8544</v>
      </c>
      <c r="J111" s="33">
        <v>0</v>
      </c>
      <c r="K111" s="33"/>
      <c r="L111" s="33">
        <v>71927</v>
      </c>
      <c r="M111" s="33">
        <v>959</v>
      </c>
      <c r="N111" s="33">
        <v>1918</v>
      </c>
      <c r="O111" s="33">
        <v>62337</v>
      </c>
      <c r="P111" s="33">
        <v>6713</v>
      </c>
      <c r="Q111"/>
    </row>
    <row r="112" spans="1:17">
      <c r="A112" s="38" t="str">
        <f t="shared" ca="1" si="1"/>
        <v>70708</v>
      </c>
      <c r="B112" s="39" cm="1">
        <f t="array" aca="1" ref="B112" ca="1">INDIRECT(_xlfn.CONCAT("D",ROW(C112)-C112-3))</f>
        <v>70708</v>
      </c>
      <c r="C112" s="34"/>
      <c r="D112" s="31"/>
      <c r="E112" s="31"/>
      <c r="F112" s="31"/>
      <c r="G112" s="31"/>
      <c r="H112" s="31"/>
      <c r="I112" s="31"/>
      <c r="J112" s="31"/>
      <c r="K112" s="31"/>
      <c r="L112" s="31"/>
      <c r="M112" s="31"/>
      <c r="N112" s="31"/>
      <c r="O112" s="31"/>
      <c r="P112" s="31"/>
      <c r="Q112"/>
    </row>
    <row r="113" spans="1:17">
      <c r="A113" s="38" t="str">
        <f t="shared" ca="1" si="1"/>
        <v>49220</v>
      </c>
      <c r="B113" s="39" cm="1">
        <f t="array" aca="1" ref="B113" ca="1">INDIRECT(_xlfn.CONCAT("D",ROW(C113)-C113-3))</f>
        <v>49220</v>
      </c>
      <c r="Q113"/>
    </row>
    <row r="114" spans="1:17">
      <c r="A114" s="38" t="str">
        <f t="shared" ca="1" si="1"/>
        <v>89015</v>
      </c>
      <c r="B114" s="39" cm="1">
        <f t="array" aca="1" ref="B114" ca="1">INDIRECT(_xlfn.CONCAT("D",ROW(C114)-C114-3))</f>
        <v>89015</v>
      </c>
      <c r="Q114"/>
    </row>
    <row r="115" spans="1:17">
      <c r="A115" s="38" t="str">
        <f t="shared" ca="1" si="1"/>
        <v>0</v>
      </c>
      <c r="B115" s="39" cm="1">
        <f t="array" aca="1" ref="B115" ca="1">INDIRECT(_xlfn.CONCAT("D",ROW(C115)-C115-3))</f>
        <v>0</v>
      </c>
      <c r="Q115"/>
    </row>
    <row r="116" spans="1:17">
      <c r="A116" s="38" t="str">
        <f t="shared" ca="1" si="1"/>
        <v>0</v>
      </c>
      <c r="B116" s="39" cm="1">
        <f t="array" aca="1" ref="B116" ca="1">INDIRECT(_xlfn.CONCAT("D",ROW(C116)-C116-3))</f>
        <v>0</v>
      </c>
      <c r="Q116"/>
    </row>
    <row r="117" spans="1:17">
      <c r="A117" s="38" t="str">
        <f t="shared" ca="1" si="1"/>
        <v>0</v>
      </c>
      <c r="B117" s="39" cm="1">
        <f t="array" aca="1" ref="B117" ca="1">INDIRECT(_xlfn.CONCAT("D",ROW(C117)-C117-3))</f>
        <v>0</v>
      </c>
      <c r="Q117"/>
    </row>
    <row r="118" spans="1:17">
      <c r="A118" s="38" t="str">
        <f t="shared" ca="1" si="1"/>
        <v>0</v>
      </c>
      <c r="B118" s="39" cm="1">
        <f t="array" aca="1" ref="B118" ca="1">INDIRECT(_xlfn.CONCAT("D",ROW(C118)-C118-3))</f>
        <v>0</v>
      </c>
      <c r="D118" s="47">
        <v>2024</v>
      </c>
      <c r="E118" s="47"/>
      <c r="F118" s="47"/>
      <c r="G118" s="47"/>
      <c r="H118" s="47"/>
      <c r="I118" s="47"/>
      <c r="J118" s="47"/>
      <c r="K118" s="47"/>
      <c r="L118" s="47"/>
      <c r="M118" s="47"/>
      <c r="N118" s="47"/>
      <c r="O118" s="47"/>
      <c r="P118" s="47"/>
      <c r="Q118"/>
    </row>
    <row r="119" spans="1:17">
      <c r="A119" s="38" t="str">
        <f t="shared" ca="1" si="1"/>
        <v>0</v>
      </c>
      <c r="B119" s="39" cm="1">
        <f t="array" aca="1" ref="B119" ca="1">INDIRECT(_xlfn.CONCAT("D",ROW(C119)-C119-3))</f>
        <v>0</v>
      </c>
      <c r="F119" s="48" t="s">
        <v>184</v>
      </c>
      <c r="G119" s="48"/>
      <c r="H119" s="48"/>
      <c r="I119" s="48"/>
      <c r="J119" s="48"/>
      <c r="L119" s="48" t="s">
        <v>185</v>
      </c>
      <c r="M119" s="48"/>
      <c r="N119" s="48"/>
      <c r="O119" s="48"/>
      <c r="P119" s="48"/>
      <c r="Q119"/>
    </row>
    <row r="120" spans="1:17">
      <c r="A120" s="38" t="e">
        <f t="shared" ca="1" si="1"/>
        <v>#VALUE!</v>
      </c>
      <c r="B120" s="39" t="e" cm="1">
        <f t="array" aca="1" ref="B120" ca="1">INDIRECT(_xlfn.CONCAT("D",ROW(C120)-C120-3))</f>
        <v>#VALUE!</v>
      </c>
      <c r="C120" s="30" t="s">
        <v>186</v>
      </c>
      <c r="D120" s="30" t="s">
        <v>0</v>
      </c>
      <c r="E120" s="30"/>
      <c r="F120" s="30" t="s">
        <v>0</v>
      </c>
      <c r="G120" s="30" t="s">
        <v>187</v>
      </c>
      <c r="H120" s="30" t="s">
        <v>188</v>
      </c>
      <c r="I120" s="30" t="s">
        <v>189</v>
      </c>
      <c r="J120" s="30" t="s">
        <v>190</v>
      </c>
      <c r="L120" s="30" t="s">
        <v>0</v>
      </c>
      <c r="M120" s="30" t="s">
        <v>187</v>
      </c>
      <c r="N120" s="30" t="s">
        <v>188</v>
      </c>
      <c r="O120" s="30" t="s">
        <v>189</v>
      </c>
      <c r="P120" s="30" t="s">
        <v>190</v>
      </c>
      <c r="Q120"/>
    </row>
    <row r="121" spans="1:17">
      <c r="A121" s="38" t="str">
        <f t="shared" ca="1" si="1"/>
        <v>20240</v>
      </c>
      <c r="B121" s="39" cm="1">
        <f t="array" aca="1" ref="B121" ca="1">INDIRECT(_xlfn.CONCAT("D",ROW(C121)-C121-3))</f>
        <v>2024</v>
      </c>
      <c r="C121" s="32">
        <v>0</v>
      </c>
      <c r="D121" s="33">
        <v>3728594</v>
      </c>
      <c r="E121" s="33"/>
      <c r="F121" s="33">
        <v>1907078</v>
      </c>
      <c r="G121" s="33">
        <v>1907078</v>
      </c>
      <c r="H121" s="33">
        <v>0</v>
      </c>
      <c r="I121" s="33">
        <v>0</v>
      </c>
      <c r="J121" s="33">
        <v>0</v>
      </c>
      <c r="K121" s="33"/>
      <c r="L121" s="33">
        <v>1821516</v>
      </c>
      <c r="M121" s="33">
        <v>1821516</v>
      </c>
      <c r="N121" s="33">
        <v>0</v>
      </c>
      <c r="O121" s="33">
        <v>0</v>
      </c>
      <c r="P121" s="33">
        <v>0</v>
      </c>
      <c r="Q121"/>
    </row>
    <row r="122" spans="1:17">
      <c r="A122" s="38" t="str">
        <f t="shared" ca="1" si="1"/>
        <v>20241</v>
      </c>
      <c r="B122" s="39" cm="1">
        <f t="array" aca="1" ref="B122" ca="1">INDIRECT(_xlfn.CONCAT("D",ROW(C122)-C122-3))</f>
        <v>2024</v>
      </c>
      <c r="C122" s="32">
        <v>1</v>
      </c>
      <c r="D122" s="33">
        <v>3715399</v>
      </c>
      <c r="E122" s="33"/>
      <c r="F122" s="33">
        <v>1900916</v>
      </c>
      <c r="G122" s="33">
        <v>1900916</v>
      </c>
      <c r="H122" s="33">
        <v>0</v>
      </c>
      <c r="I122" s="33">
        <v>0</v>
      </c>
      <c r="J122" s="33">
        <v>0</v>
      </c>
      <c r="K122" s="33"/>
      <c r="L122" s="33">
        <v>1814483</v>
      </c>
      <c r="M122" s="33">
        <v>1814483</v>
      </c>
      <c r="N122" s="33">
        <v>0</v>
      </c>
      <c r="O122" s="33">
        <v>0</v>
      </c>
      <c r="P122" s="33">
        <v>0</v>
      </c>
      <c r="Q122"/>
    </row>
    <row r="123" spans="1:17">
      <c r="A123" s="38" t="str">
        <f t="shared" ca="1" si="1"/>
        <v>20242</v>
      </c>
      <c r="B123" s="39" cm="1">
        <f t="array" aca="1" ref="B123" ca="1">INDIRECT(_xlfn.CONCAT("D",ROW(C123)-C123-3))</f>
        <v>2024</v>
      </c>
      <c r="C123" s="32">
        <v>2</v>
      </c>
      <c r="D123" s="33">
        <v>3720403</v>
      </c>
      <c r="E123" s="33"/>
      <c r="F123" s="33">
        <v>1903668</v>
      </c>
      <c r="G123" s="33">
        <v>1903668</v>
      </c>
      <c r="H123" s="33">
        <v>0</v>
      </c>
      <c r="I123" s="33">
        <v>0</v>
      </c>
      <c r="J123" s="33">
        <v>0</v>
      </c>
      <c r="K123" s="33"/>
      <c r="L123" s="33">
        <v>1816735</v>
      </c>
      <c r="M123" s="33">
        <v>1816735</v>
      </c>
      <c r="N123" s="33">
        <v>0</v>
      </c>
      <c r="O123" s="33">
        <v>0</v>
      </c>
      <c r="P123" s="33">
        <v>0</v>
      </c>
      <c r="Q123"/>
    </row>
    <row r="124" spans="1:17">
      <c r="A124" s="38" t="str">
        <f t="shared" ca="1" si="1"/>
        <v>20243</v>
      </c>
      <c r="B124" s="39" cm="1">
        <f t="array" aca="1" ref="B124" ca="1">INDIRECT(_xlfn.CONCAT("D",ROW(C124)-C124-3))</f>
        <v>2024</v>
      </c>
      <c r="C124" s="32">
        <v>3</v>
      </c>
      <c r="D124" s="33">
        <v>3671768</v>
      </c>
      <c r="E124" s="33"/>
      <c r="F124" s="33">
        <v>1876585</v>
      </c>
      <c r="G124" s="33">
        <v>1876585</v>
      </c>
      <c r="H124" s="33">
        <v>0</v>
      </c>
      <c r="I124" s="33">
        <v>0</v>
      </c>
      <c r="J124" s="33">
        <v>0</v>
      </c>
      <c r="K124" s="33"/>
      <c r="L124" s="33">
        <v>1795183</v>
      </c>
      <c r="M124" s="33">
        <v>1795183</v>
      </c>
      <c r="N124" s="33">
        <v>0</v>
      </c>
      <c r="O124" s="33">
        <v>0</v>
      </c>
      <c r="P124" s="33">
        <v>0</v>
      </c>
      <c r="Q124"/>
    </row>
    <row r="125" spans="1:17">
      <c r="A125" s="38" t="str">
        <f t="shared" ca="1" si="1"/>
        <v>20244</v>
      </c>
      <c r="B125" s="39" cm="1">
        <f t="array" aca="1" ref="B125" ca="1">INDIRECT(_xlfn.CONCAT("D",ROW(C125)-C125-3))</f>
        <v>2024</v>
      </c>
      <c r="C125" s="32">
        <v>4</v>
      </c>
      <c r="D125" s="33">
        <v>3804471</v>
      </c>
      <c r="E125" s="33"/>
      <c r="F125" s="33">
        <v>1944635</v>
      </c>
      <c r="G125" s="33">
        <v>1944635</v>
      </c>
      <c r="H125" s="33">
        <v>0</v>
      </c>
      <c r="I125" s="33">
        <v>0</v>
      </c>
      <c r="J125" s="33">
        <v>0</v>
      </c>
      <c r="K125" s="33"/>
      <c r="L125" s="33">
        <v>1859836</v>
      </c>
      <c r="M125" s="33">
        <v>1859836</v>
      </c>
      <c r="N125" s="33">
        <v>0</v>
      </c>
      <c r="O125" s="33">
        <v>0</v>
      </c>
      <c r="P125" s="33">
        <v>0</v>
      </c>
      <c r="Q125"/>
    </row>
    <row r="126" spans="1:17">
      <c r="A126" s="38" t="str">
        <f t="shared" ca="1" si="1"/>
        <v>20245</v>
      </c>
      <c r="B126" s="39" cm="1">
        <f t="array" aca="1" ref="B126" ca="1">INDIRECT(_xlfn.CONCAT("D",ROW(C126)-C126-3))</f>
        <v>2024</v>
      </c>
      <c r="C126" s="32">
        <v>5</v>
      </c>
      <c r="D126" s="33">
        <v>3868855</v>
      </c>
      <c r="E126" s="33"/>
      <c r="F126" s="33">
        <v>1977100</v>
      </c>
      <c r="G126" s="33">
        <v>1977100</v>
      </c>
      <c r="H126" s="33">
        <v>0</v>
      </c>
      <c r="I126" s="33">
        <v>0</v>
      </c>
      <c r="J126" s="33">
        <v>0</v>
      </c>
      <c r="K126" s="33"/>
      <c r="L126" s="33">
        <v>1891755</v>
      </c>
      <c r="M126" s="33">
        <v>1891755</v>
      </c>
      <c r="N126" s="33">
        <v>0</v>
      </c>
      <c r="O126" s="33">
        <v>0</v>
      </c>
      <c r="P126" s="33">
        <v>0</v>
      </c>
      <c r="Q126"/>
    </row>
    <row r="127" spans="1:17">
      <c r="A127" s="38" t="str">
        <f t="shared" ca="1" si="1"/>
        <v>20246</v>
      </c>
      <c r="B127" s="39" cm="1">
        <f t="array" aca="1" ref="B127" ca="1">INDIRECT(_xlfn.CONCAT("D",ROW(C127)-C127-3))</f>
        <v>2024</v>
      </c>
      <c r="C127" s="32">
        <v>6</v>
      </c>
      <c r="D127" s="33">
        <v>3947773</v>
      </c>
      <c r="E127" s="33"/>
      <c r="F127" s="33">
        <v>2019206</v>
      </c>
      <c r="G127" s="33">
        <v>2019206</v>
      </c>
      <c r="H127" s="33">
        <v>0</v>
      </c>
      <c r="I127" s="33">
        <v>0</v>
      </c>
      <c r="J127" s="33">
        <v>0</v>
      </c>
      <c r="K127" s="33"/>
      <c r="L127" s="33">
        <v>1928567</v>
      </c>
      <c r="M127" s="33">
        <v>1928567</v>
      </c>
      <c r="N127" s="33">
        <v>0</v>
      </c>
      <c r="O127" s="33">
        <v>0</v>
      </c>
      <c r="P127" s="33">
        <v>0</v>
      </c>
      <c r="Q127"/>
    </row>
    <row r="128" spans="1:17">
      <c r="A128" s="38" t="str">
        <f t="shared" ca="1" si="1"/>
        <v>20247</v>
      </c>
      <c r="B128" s="39" cm="1">
        <f t="array" aca="1" ref="B128" ca="1">INDIRECT(_xlfn.CONCAT("D",ROW(C128)-C128-3))</f>
        <v>2024</v>
      </c>
      <c r="C128" s="32">
        <v>7</v>
      </c>
      <c r="D128" s="33">
        <v>4053899</v>
      </c>
      <c r="E128" s="33"/>
      <c r="F128" s="33">
        <v>2072071</v>
      </c>
      <c r="G128" s="33">
        <v>2072071</v>
      </c>
      <c r="H128" s="33">
        <v>0</v>
      </c>
      <c r="I128" s="33">
        <v>0</v>
      </c>
      <c r="J128" s="33">
        <v>0</v>
      </c>
      <c r="K128" s="33"/>
      <c r="L128" s="33">
        <v>1981828</v>
      </c>
      <c r="M128" s="33">
        <v>1981828</v>
      </c>
      <c r="N128" s="33">
        <v>0</v>
      </c>
      <c r="O128" s="33">
        <v>0</v>
      </c>
      <c r="P128" s="33">
        <v>0</v>
      </c>
      <c r="Q128"/>
    </row>
    <row r="129" spans="1:17">
      <c r="A129" s="38" t="str">
        <f t="shared" ca="1" si="1"/>
        <v>20248</v>
      </c>
      <c r="B129" s="39" cm="1">
        <f t="array" aca="1" ref="B129" ca="1">INDIRECT(_xlfn.CONCAT("D",ROW(C129)-C129-3))</f>
        <v>2024</v>
      </c>
      <c r="C129" s="32">
        <v>8</v>
      </c>
      <c r="D129" s="33">
        <v>4102742</v>
      </c>
      <c r="E129" s="33"/>
      <c r="F129" s="33">
        <v>2097959</v>
      </c>
      <c r="G129" s="33">
        <v>2097959</v>
      </c>
      <c r="H129" s="33">
        <v>0</v>
      </c>
      <c r="I129" s="33">
        <v>0</v>
      </c>
      <c r="J129" s="33">
        <v>0</v>
      </c>
      <c r="K129" s="33"/>
      <c r="L129" s="33">
        <v>2004784</v>
      </c>
      <c r="M129" s="33">
        <v>2004784</v>
      </c>
      <c r="N129" s="33">
        <v>0</v>
      </c>
      <c r="O129" s="33">
        <v>0</v>
      </c>
      <c r="P129" s="33">
        <v>0</v>
      </c>
      <c r="Q129"/>
    </row>
    <row r="130" spans="1:17">
      <c r="A130" s="38" t="str">
        <f t="shared" ca="1" si="1"/>
        <v>20249</v>
      </c>
      <c r="B130" s="39" cm="1">
        <f t="array" aca="1" ref="B130" ca="1">INDIRECT(_xlfn.CONCAT("D",ROW(C130)-C130-3))</f>
        <v>2024</v>
      </c>
      <c r="C130" s="32">
        <v>9</v>
      </c>
      <c r="D130" s="33">
        <v>4129978</v>
      </c>
      <c r="E130" s="33"/>
      <c r="F130" s="33">
        <v>2112005</v>
      </c>
      <c r="G130" s="33">
        <v>2112005</v>
      </c>
      <c r="H130" s="33">
        <v>0</v>
      </c>
      <c r="I130" s="33">
        <v>0</v>
      </c>
      <c r="J130" s="33">
        <v>0</v>
      </c>
      <c r="K130" s="33"/>
      <c r="L130" s="33">
        <v>2017973</v>
      </c>
      <c r="M130" s="33">
        <v>2017973</v>
      </c>
      <c r="N130" s="33">
        <v>0</v>
      </c>
      <c r="O130" s="33">
        <v>0</v>
      </c>
      <c r="P130" s="33">
        <v>0</v>
      </c>
      <c r="Q130"/>
    </row>
    <row r="131" spans="1:17">
      <c r="A131" s="38" t="str">
        <f t="shared" ca="1" si="1"/>
        <v>202410</v>
      </c>
      <c r="B131" s="39" cm="1">
        <f t="array" aca="1" ref="B131" ca="1">INDIRECT(_xlfn.CONCAT("D",ROW(C131)-C131-3))</f>
        <v>2024</v>
      </c>
      <c r="C131" s="32">
        <v>10</v>
      </c>
      <c r="D131" s="33">
        <v>4091155</v>
      </c>
      <c r="E131" s="33"/>
      <c r="F131" s="33">
        <v>2093913</v>
      </c>
      <c r="G131" s="33">
        <v>2093913</v>
      </c>
      <c r="H131" s="33">
        <v>0</v>
      </c>
      <c r="I131" s="33">
        <v>0</v>
      </c>
      <c r="J131" s="33">
        <v>0</v>
      </c>
      <c r="K131" s="33"/>
      <c r="L131" s="33">
        <v>1997242</v>
      </c>
      <c r="M131" s="33">
        <v>1997242</v>
      </c>
      <c r="N131" s="33">
        <v>0</v>
      </c>
      <c r="O131" s="33">
        <v>0</v>
      </c>
      <c r="P131" s="33">
        <v>0</v>
      </c>
      <c r="Q131"/>
    </row>
    <row r="132" spans="1:17">
      <c r="A132" s="38" t="str">
        <f t="shared" ca="1" si="1"/>
        <v>202411</v>
      </c>
      <c r="B132" s="39" cm="1">
        <f t="array" aca="1" ref="B132" ca="1">INDIRECT(_xlfn.CONCAT("D",ROW(C132)-C132-3))</f>
        <v>2024</v>
      </c>
      <c r="C132" s="32">
        <v>11</v>
      </c>
      <c r="D132" s="33">
        <v>4125415</v>
      </c>
      <c r="E132" s="33"/>
      <c r="F132" s="33">
        <v>2109499</v>
      </c>
      <c r="G132" s="33">
        <v>2109499</v>
      </c>
      <c r="H132" s="33">
        <v>0</v>
      </c>
      <c r="I132" s="33">
        <v>0</v>
      </c>
      <c r="J132" s="33">
        <v>0</v>
      </c>
      <c r="K132" s="33"/>
      <c r="L132" s="33">
        <v>2015916</v>
      </c>
      <c r="M132" s="33">
        <v>2015916</v>
      </c>
      <c r="N132" s="33">
        <v>0</v>
      </c>
      <c r="O132" s="33">
        <v>0</v>
      </c>
      <c r="P132" s="33">
        <v>0</v>
      </c>
      <c r="Q132"/>
    </row>
    <row r="133" spans="1:17">
      <c r="A133" s="38" t="str">
        <f t="shared" ca="1" si="1"/>
        <v>202412</v>
      </c>
      <c r="B133" s="39" cm="1">
        <f t="array" aca="1" ref="B133" ca="1">INDIRECT(_xlfn.CONCAT("D",ROW(C133)-C133-3))</f>
        <v>2024</v>
      </c>
      <c r="C133" s="32">
        <v>12</v>
      </c>
      <c r="D133" s="33">
        <v>4136857</v>
      </c>
      <c r="E133" s="33"/>
      <c r="F133" s="33">
        <v>2116947</v>
      </c>
      <c r="G133" s="33">
        <v>2116947</v>
      </c>
      <c r="H133" s="33">
        <v>0</v>
      </c>
      <c r="I133" s="33">
        <v>0</v>
      </c>
      <c r="J133" s="33">
        <v>0</v>
      </c>
      <c r="K133" s="33"/>
      <c r="L133" s="33">
        <v>2019910</v>
      </c>
      <c r="M133" s="33">
        <v>2019910</v>
      </c>
      <c r="N133" s="33">
        <v>0</v>
      </c>
      <c r="O133" s="33">
        <v>0</v>
      </c>
      <c r="P133" s="33">
        <v>0</v>
      </c>
      <c r="Q133"/>
    </row>
    <row r="134" spans="1:17">
      <c r="A134" s="38" t="str">
        <f t="shared" ca="1" si="1"/>
        <v>202413</v>
      </c>
      <c r="B134" s="39" cm="1">
        <f t="array" aca="1" ref="B134" ca="1">INDIRECT(_xlfn.CONCAT("D",ROW(C134)-C134-3))</f>
        <v>2024</v>
      </c>
      <c r="C134" s="32">
        <v>13</v>
      </c>
      <c r="D134" s="33">
        <v>4246781</v>
      </c>
      <c r="E134" s="33"/>
      <c r="F134" s="33">
        <v>2171441</v>
      </c>
      <c r="G134" s="33">
        <v>2171441</v>
      </c>
      <c r="H134" s="33">
        <v>0</v>
      </c>
      <c r="I134" s="33">
        <v>0</v>
      </c>
      <c r="J134" s="33">
        <v>0</v>
      </c>
      <c r="K134" s="33"/>
      <c r="L134" s="33">
        <v>2075340</v>
      </c>
      <c r="M134" s="33">
        <v>2075340</v>
      </c>
      <c r="N134" s="33">
        <v>0</v>
      </c>
      <c r="O134" s="33">
        <v>0</v>
      </c>
      <c r="P134" s="33">
        <v>0</v>
      </c>
      <c r="Q134"/>
    </row>
    <row r="135" spans="1:17">
      <c r="A135" s="38" t="str">
        <f t="shared" ca="1" si="1"/>
        <v>202414</v>
      </c>
      <c r="B135" s="39" cm="1">
        <f t="array" aca="1" ref="B135" ca="1">INDIRECT(_xlfn.CONCAT("D",ROW(C135)-C135-3))</f>
        <v>2024</v>
      </c>
      <c r="C135" s="32">
        <v>14</v>
      </c>
      <c r="D135" s="33">
        <v>4343529</v>
      </c>
      <c r="E135" s="33"/>
      <c r="F135" s="33">
        <v>2219465</v>
      </c>
      <c r="G135" s="33">
        <v>2219465</v>
      </c>
      <c r="H135" s="33">
        <v>0</v>
      </c>
      <c r="I135" s="33">
        <v>0</v>
      </c>
      <c r="J135" s="33">
        <v>0</v>
      </c>
      <c r="K135" s="33"/>
      <c r="L135" s="33">
        <v>2124065</v>
      </c>
      <c r="M135" s="33">
        <v>2124065</v>
      </c>
      <c r="N135" s="33">
        <v>0</v>
      </c>
      <c r="O135" s="33">
        <v>0</v>
      </c>
      <c r="P135" s="33">
        <v>0</v>
      </c>
      <c r="Q135"/>
    </row>
    <row r="136" spans="1:17">
      <c r="A136" s="38" t="str">
        <f t="shared" ca="1" si="1"/>
        <v>202415</v>
      </c>
      <c r="B136" s="39" cm="1">
        <f t="array" aca="1" ref="B136" ca="1">INDIRECT(_xlfn.CONCAT("D",ROW(C136)-C136-3))</f>
        <v>2024</v>
      </c>
      <c r="C136" s="32">
        <v>15</v>
      </c>
      <c r="D136" s="33">
        <v>4530010</v>
      </c>
      <c r="E136" s="33"/>
      <c r="F136" s="33">
        <v>2314690</v>
      </c>
      <c r="G136" s="33">
        <v>2314690</v>
      </c>
      <c r="H136" s="33">
        <v>0</v>
      </c>
      <c r="I136" s="33">
        <v>0</v>
      </c>
      <c r="J136" s="33">
        <v>0</v>
      </c>
      <c r="K136" s="33"/>
      <c r="L136" s="33">
        <v>2215320</v>
      </c>
      <c r="M136" s="33">
        <v>2215320</v>
      </c>
      <c r="N136" s="33">
        <v>0</v>
      </c>
      <c r="O136" s="33">
        <v>0</v>
      </c>
      <c r="P136" s="33">
        <v>0</v>
      </c>
      <c r="Q136"/>
    </row>
    <row r="137" spans="1:17">
      <c r="A137" s="38" t="str">
        <f t="shared" ca="1" si="1"/>
        <v>202416</v>
      </c>
      <c r="B137" s="39" cm="1">
        <f t="array" aca="1" ref="B137" ca="1">INDIRECT(_xlfn.CONCAT("D",ROW(C137)-C137-3))</f>
        <v>2024</v>
      </c>
      <c r="C137" s="32">
        <v>16</v>
      </c>
      <c r="D137" s="33">
        <v>4578259</v>
      </c>
      <c r="E137" s="33"/>
      <c r="F137" s="33">
        <v>2339011</v>
      </c>
      <c r="G137" s="33">
        <v>2331008</v>
      </c>
      <c r="H137" s="33">
        <v>8003</v>
      </c>
      <c r="I137" s="33">
        <v>0</v>
      </c>
      <c r="J137" s="33">
        <v>0</v>
      </c>
      <c r="K137" s="33"/>
      <c r="L137" s="33">
        <v>2239248</v>
      </c>
      <c r="M137" s="33">
        <v>2230247</v>
      </c>
      <c r="N137" s="33">
        <v>9001</v>
      </c>
      <c r="O137" s="33">
        <v>0</v>
      </c>
      <c r="P137" s="33">
        <v>0</v>
      </c>
      <c r="Q137"/>
    </row>
    <row r="138" spans="1:17">
      <c r="A138" s="38" t="str">
        <f t="shared" ca="1" si="1"/>
        <v>202417</v>
      </c>
      <c r="B138" s="39" cm="1">
        <f t="array" aca="1" ref="B138" ca="1">INDIRECT(_xlfn.CONCAT("D",ROW(C138)-C138-3))</f>
        <v>2024</v>
      </c>
      <c r="C138" s="32">
        <v>17</v>
      </c>
      <c r="D138" s="33">
        <v>4541713</v>
      </c>
      <c r="E138" s="33"/>
      <c r="F138" s="33">
        <v>2323454</v>
      </c>
      <c r="G138" s="33">
        <v>2308445</v>
      </c>
      <c r="H138" s="33">
        <v>15009</v>
      </c>
      <c r="I138" s="33">
        <v>0</v>
      </c>
      <c r="J138" s="33">
        <v>0</v>
      </c>
      <c r="K138" s="33"/>
      <c r="L138" s="33">
        <v>2218258</v>
      </c>
      <c r="M138" s="33">
        <v>2206268</v>
      </c>
      <c r="N138" s="33">
        <v>11991</v>
      </c>
      <c r="O138" s="33">
        <v>0</v>
      </c>
      <c r="P138" s="33">
        <v>0</v>
      </c>
      <c r="Q138"/>
    </row>
    <row r="139" spans="1:17">
      <c r="A139" s="38" t="str">
        <f t="shared" ca="1" si="1"/>
        <v>202418</v>
      </c>
      <c r="B139" s="39" cm="1">
        <f t="array" aca="1" ref="B139" ca="1">INDIRECT(_xlfn.CONCAT("D",ROW(C139)-C139-3))</f>
        <v>2024</v>
      </c>
      <c r="C139" s="32">
        <v>18</v>
      </c>
      <c r="D139" s="33">
        <v>4463040</v>
      </c>
      <c r="E139" s="33"/>
      <c r="F139" s="33">
        <v>2284775</v>
      </c>
      <c r="G139" s="33">
        <v>2260714</v>
      </c>
      <c r="H139" s="33">
        <v>24061</v>
      </c>
      <c r="I139" s="33">
        <v>0</v>
      </c>
      <c r="J139" s="33">
        <v>0</v>
      </c>
      <c r="K139" s="33"/>
      <c r="L139" s="33">
        <v>2178265</v>
      </c>
      <c r="M139" s="33">
        <v>2154251</v>
      </c>
      <c r="N139" s="33">
        <v>22013</v>
      </c>
      <c r="O139" s="33">
        <v>1000</v>
      </c>
      <c r="P139" s="33">
        <v>1000</v>
      </c>
      <c r="Q139"/>
    </row>
    <row r="140" spans="1:17">
      <c r="A140" s="38" t="str">
        <f t="shared" ref="A140:A203" ca="1" si="2">B140&amp;C140</f>
        <v>202419</v>
      </c>
      <c r="B140" s="39" cm="1">
        <f t="array" aca="1" ref="B140" ca="1">INDIRECT(_xlfn.CONCAT("D",ROW(C140)-C140-3))</f>
        <v>2024</v>
      </c>
      <c r="C140" s="32">
        <v>19</v>
      </c>
      <c r="D140" s="33">
        <v>4445366</v>
      </c>
      <c r="E140" s="33"/>
      <c r="F140" s="33">
        <v>2276037</v>
      </c>
      <c r="G140" s="33">
        <v>2253969</v>
      </c>
      <c r="H140" s="33">
        <v>22068</v>
      </c>
      <c r="I140" s="33">
        <v>0</v>
      </c>
      <c r="J140" s="33">
        <v>0</v>
      </c>
      <c r="K140" s="33"/>
      <c r="L140" s="33">
        <v>2169329</v>
      </c>
      <c r="M140" s="33">
        <v>2124301</v>
      </c>
      <c r="N140" s="33">
        <v>43026</v>
      </c>
      <c r="O140" s="33">
        <v>0</v>
      </c>
      <c r="P140" s="33">
        <v>2001</v>
      </c>
      <c r="Q140"/>
    </row>
    <row r="141" spans="1:17">
      <c r="A141" s="38" t="str">
        <f t="shared" ca="1" si="2"/>
        <v>202420</v>
      </c>
      <c r="B141" s="39" cm="1">
        <f t="array" aca="1" ref="B141" ca="1">INDIRECT(_xlfn.CONCAT("D",ROW(C141)-C141-3))</f>
        <v>2024</v>
      </c>
      <c r="C141" s="32">
        <v>20</v>
      </c>
      <c r="D141" s="33">
        <v>4438154</v>
      </c>
      <c r="E141" s="33"/>
      <c r="F141" s="33">
        <v>2272312</v>
      </c>
      <c r="G141" s="33">
        <v>2216157</v>
      </c>
      <c r="H141" s="33">
        <v>54150</v>
      </c>
      <c r="I141" s="33">
        <v>0</v>
      </c>
      <c r="J141" s="33">
        <v>2006</v>
      </c>
      <c r="K141" s="33"/>
      <c r="L141" s="33">
        <v>2165842</v>
      </c>
      <c r="M141" s="33">
        <v>2049797</v>
      </c>
      <c r="N141" s="33">
        <v>114044</v>
      </c>
      <c r="O141" s="33">
        <v>1000</v>
      </c>
      <c r="P141" s="33">
        <v>1000</v>
      </c>
      <c r="Q141"/>
    </row>
    <row r="142" spans="1:17">
      <c r="A142" s="38" t="str">
        <f t="shared" ca="1" si="2"/>
        <v>202421</v>
      </c>
      <c r="B142" s="39" cm="1">
        <f t="array" aca="1" ref="B142" ca="1">INDIRECT(_xlfn.CONCAT("D",ROW(C142)-C142-3))</f>
        <v>2024</v>
      </c>
      <c r="C142" s="32">
        <v>21</v>
      </c>
      <c r="D142" s="33">
        <v>4409812</v>
      </c>
      <c r="E142" s="33"/>
      <c r="F142" s="33">
        <v>2255839</v>
      </c>
      <c r="G142" s="33">
        <v>2176563</v>
      </c>
      <c r="H142" s="33">
        <v>73255</v>
      </c>
      <c r="I142" s="33">
        <v>0</v>
      </c>
      <c r="J142" s="33">
        <v>6021</v>
      </c>
      <c r="K142" s="33"/>
      <c r="L142" s="33">
        <v>2153973</v>
      </c>
      <c r="M142" s="33">
        <v>1999616</v>
      </c>
      <c r="N142" s="33">
        <v>142328</v>
      </c>
      <c r="O142" s="33">
        <v>3007</v>
      </c>
      <c r="P142" s="33">
        <v>9021</v>
      </c>
      <c r="Q142"/>
    </row>
    <row r="143" spans="1:17">
      <c r="A143" s="38" t="str">
        <f t="shared" ca="1" si="2"/>
        <v>202422</v>
      </c>
      <c r="B143" s="39" cm="1">
        <f t="array" aca="1" ref="B143" ca="1">INDIRECT(_xlfn.CONCAT("D",ROW(C143)-C143-3))</f>
        <v>2024</v>
      </c>
      <c r="C143" s="32">
        <v>22</v>
      </c>
      <c r="D143" s="33">
        <v>4430104</v>
      </c>
      <c r="E143" s="33"/>
      <c r="F143" s="33">
        <v>2263756</v>
      </c>
      <c r="G143" s="33">
        <v>2137098</v>
      </c>
      <c r="H143" s="33">
        <v>122637</v>
      </c>
      <c r="I143" s="33">
        <v>0</v>
      </c>
      <c r="J143" s="33">
        <v>4021</v>
      </c>
      <c r="K143" s="33"/>
      <c r="L143" s="33">
        <v>2166348</v>
      </c>
      <c r="M143" s="33">
        <v>1943283</v>
      </c>
      <c r="N143" s="33">
        <v>212013</v>
      </c>
      <c r="O143" s="33">
        <v>1005</v>
      </c>
      <c r="P143" s="33">
        <v>10048</v>
      </c>
      <c r="Q143"/>
    </row>
    <row r="144" spans="1:17">
      <c r="A144" s="38" t="str">
        <f t="shared" ca="1" si="2"/>
        <v>202423</v>
      </c>
      <c r="B144" s="39" cm="1">
        <f t="array" aca="1" ref="B144" ca="1">INDIRECT(_xlfn.CONCAT("D",ROW(C144)-C144-3))</f>
        <v>2024</v>
      </c>
      <c r="C144" s="32">
        <v>23</v>
      </c>
      <c r="D144" s="33">
        <v>4534248</v>
      </c>
      <c r="E144" s="33"/>
      <c r="F144" s="33">
        <v>2317114</v>
      </c>
      <c r="G144" s="33">
        <v>2122594</v>
      </c>
      <c r="H144" s="33">
        <v>184442</v>
      </c>
      <c r="I144" s="33">
        <v>0</v>
      </c>
      <c r="J144" s="33">
        <v>10079</v>
      </c>
      <c r="K144" s="33"/>
      <c r="L144" s="33">
        <v>2217134</v>
      </c>
      <c r="M144" s="33">
        <v>1882301</v>
      </c>
      <c r="N144" s="33">
        <v>318744</v>
      </c>
      <c r="O144" s="33">
        <v>1005</v>
      </c>
      <c r="P144" s="33">
        <v>15082</v>
      </c>
      <c r="Q144"/>
    </row>
    <row r="145" spans="1:17">
      <c r="A145" s="38" t="str">
        <f t="shared" ca="1" si="2"/>
        <v>202424</v>
      </c>
      <c r="B145" s="39" cm="1">
        <f t="array" aca="1" ref="B145" ca="1">INDIRECT(_xlfn.CONCAT("D",ROW(C145)-C145-3))</f>
        <v>2024</v>
      </c>
      <c r="C145" s="32">
        <v>24</v>
      </c>
      <c r="D145" s="33">
        <v>4479154</v>
      </c>
      <c r="E145" s="33"/>
      <c r="F145" s="33">
        <v>2289139</v>
      </c>
      <c r="G145" s="33">
        <v>1977259</v>
      </c>
      <c r="H145" s="33">
        <v>289675</v>
      </c>
      <c r="I145" s="33">
        <v>1009</v>
      </c>
      <c r="J145" s="33">
        <v>21196</v>
      </c>
      <c r="K145" s="33"/>
      <c r="L145" s="33">
        <v>2190015</v>
      </c>
      <c r="M145" s="33">
        <v>1671169</v>
      </c>
      <c r="N145" s="33">
        <v>491698</v>
      </c>
      <c r="O145" s="33">
        <v>4022</v>
      </c>
      <c r="P145" s="33">
        <v>23127</v>
      </c>
      <c r="Q145"/>
    </row>
    <row r="146" spans="1:17">
      <c r="A146" s="38" t="str">
        <f t="shared" ca="1" si="2"/>
        <v>202425</v>
      </c>
      <c r="B146" s="39" cm="1">
        <f t="array" aca="1" ref="B146" ca="1">INDIRECT(_xlfn.CONCAT("D",ROW(C146)-C146-3))</f>
        <v>2024</v>
      </c>
      <c r="C146" s="32">
        <v>25</v>
      </c>
      <c r="D146" s="33">
        <v>4489373</v>
      </c>
      <c r="E146" s="33"/>
      <c r="F146" s="33">
        <v>2289979</v>
      </c>
      <c r="G146" s="33">
        <v>1879112</v>
      </c>
      <c r="H146" s="33">
        <v>388712</v>
      </c>
      <c r="I146" s="33">
        <v>0</v>
      </c>
      <c r="J146" s="33">
        <v>22155</v>
      </c>
      <c r="K146" s="33"/>
      <c r="L146" s="33">
        <v>2199394</v>
      </c>
      <c r="M146" s="33">
        <v>1543699</v>
      </c>
      <c r="N146" s="33">
        <v>607423</v>
      </c>
      <c r="O146" s="33">
        <v>3017</v>
      </c>
      <c r="P146" s="33">
        <v>45255</v>
      </c>
      <c r="Q146"/>
    </row>
    <row r="147" spans="1:17">
      <c r="A147" s="38" t="str">
        <f t="shared" ca="1" si="2"/>
        <v>202426</v>
      </c>
      <c r="B147" s="39" cm="1">
        <f t="array" aca="1" ref="B147" ca="1">INDIRECT(_xlfn.CONCAT("D",ROW(C147)-C147-3))</f>
        <v>2024</v>
      </c>
      <c r="C147" s="32">
        <v>26</v>
      </c>
      <c r="D147" s="33">
        <v>4436209</v>
      </c>
      <c r="E147" s="33"/>
      <c r="F147" s="33">
        <v>2261560</v>
      </c>
      <c r="G147" s="33">
        <v>1746154</v>
      </c>
      <c r="H147" s="33">
        <v>483256</v>
      </c>
      <c r="I147" s="33">
        <v>3014</v>
      </c>
      <c r="J147" s="33">
        <v>29136</v>
      </c>
      <c r="K147" s="33"/>
      <c r="L147" s="33">
        <v>2174649</v>
      </c>
      <c r="M147" s="33">
        <v>1415934</v>
      </c>
      <c r="N147" s="33">
        <v>691386</v>
      </c>
      <c r="O147" s="33">
        <v>6029</v>
      </c>
      <c r="P147" s="33">
        <v>61300</v>
      </c>
      <c r="Q147"/>
    </row>
    <row r="148" spans="1:17">
      <c r="A148" s="38" t="str">
        <f t="shared" ca="1" si="2"/>
        <v>202427</v>
      </c>
      <c r="B148" s="39" cm="1">
        <f t="array" aca="1" ref="B148" ca="1">INDIRECT(_xlfn.CONCAT("D",ROW(C148)-C148-3))</f>
        <v>2024</v>
      </c>
      <c r="C148" s="32">
        <v>27</v>
      </c>
      <c r="D148" s="33">
        <v>4472723</v>
      </c>
      <c r="E148" s="33"/>
      <c r="F148" s="33">
        <v>2274814</v>
      </c>
      <c r="G148" s="33">
        <v>1674376</v>
      </c>
      <c r="H148" s="33">
        <v>551073</v>
      </c>
      <c r="I148" s="33">
        <v>3022</v>
      </c>
      <c r="J148" s="33">
        <v>46343</v>
      </c>
      <c r="K148" s="33"/>
      <c r="L148" s="33">
        <v>2197910</v>
      </c>
      <c r="M148" s="33">
        <v>1337683</v>
      </c>
      <c r="N148" s="33">
        <v>796767</v>
      </c>
      <c r="O148" s="33">
        <v>2015</v>
      </c>
      <c r="P148" s="33">
        <v>61445</v>
      </c>
      <c r="Q148"/>
    </row>
    <row r="149" spans="1:17">
      <c r="A149" s="38" t="str">
        <f t="shared" ca="1" si="2"/>
        <v>202428</v>
      </c>
      <c r="B149" s="39" cm="1">
        <f t="array" aca="1" ref="B149" ca="1">INDIRECT(_xlfn.CONCAT("D",ROW(C149)-C149-3))</f>
        <v>2024</v>
      </c>
      <c r="C149" s="32">
        <v>28</v>
      </c>
      <c r="D149" s="33">
        <v>4509399</v>
      </c>
      <c r="E149" s="33"/>
      <c r="F149" s="33">
        <v>2294441</v>
      </c>
      <c r="G149" s="33">
        <v>1543057</v>
      </c>
      <c r="H149" s="33">
        <v>689944</v>
      </c>
      <c r="I149" s="33">
        <v>2015</v>
      </c>
      <c r="J149" s="33">
        <v>59426</v>
      </c>
      <c r="K149" s="33"/>
      <c r="L149" s="33">
        <v>2214959</v>
      </c>
      <c r="M149" s="33">
        <v>1208343</v>
      </c>
      <c r="N149" s="33">
        <v>918865</v>
      </c>
      <c r="O149" s="33">
        <v>8069</v>
      </c>
      <c r="P149" s="33">
        <v>79682</v>
      </c>
      <c r="Q149"/>
    </row>
    <row r="150" spans="1:17">
      <c r="A150" s="38" t="str">
        <f t="shared" ca="1" si="2"/>
        <v>202429</v>
      </c>
      <c r="B150" s="39" cm="1">
        <f t="array" aca="1" ref="B150" ca="1">INDIRECT(_xlfn.CONCAT("D",ROW(C150)-C150-3))</f>
        <v>2024</v>
      </c>
      <c r="C150" s="32">
        <v>29</v>
      </c>
      <c r="D150" s="33">
        <v>4557745</v>
      </c>
      <c r="E150" s="33"/>
      <c r="F150" s="33">
        <v>2318728</v>
      </c>
      <c r="G150" s="33">
        <v>1493418</v>
      </c>
      <c r="H150" s="33">
        <v>735624</v>
      </c>
      <c r="I150" s="33">
        <v>3023</v>
      </c>
      <c r="J150" s="33">
        <v>86663</v>
      </c>
      <c r="K150" s="33"/>
      <c r="L150" s="33">
        <v>2239016</v>
      </c>
      <c r="M150" s="33">
        <v>1132109</v>
      </c>
      <c r="N150" s="33">
        <v>989966</v>
      </c>
      <c r="O150" s="33">
        <v>9073</v>
      </c>
      <c r="P150" s="33">
        <v>107868</v>
      </c>
      <c r="Q150"/>
    </row>
    <row r="151" spans="1:17">
      <c r="A151" s="38" t="str">
        <f t="shared" ca="1" si="2"/>
        <v>202430</v>
      </c>
      <c r="B151" s="39" cm="1">
        <f t="array" aca="1" ref="B151" ca="1">INDIRECT(_xlfn.CONCAT("D",ROW(C151)-C151-3))</f>
        <v>2024</v>
      </c>
      <c r="C151" s="32">
        <v>30</v>
      </c>
      <c r="D151" s="33">
        <v>4630641</v>
      </c>
      <c r="E151" s="33"/>
      <c r="F151" s="33">
        <v>2356808</v>
      </c>
      <c r="G151" s="33">
        <v>1415697</v>
      </c>
      <c r="H151" s="33">
        <v>847403</v>
      </c>
      <c r="I151" s="33">
        <v>6046</v>
      </c>
      <c r="J151" s="33">
        <v>87662</v>
      </c>
      <c r="K151" s="33"/>
      <c r="L151" s="33">
        <v>2273833</v>
      </c>
      <c r="M151" s="33">
        <v>1080096</v>
      </c>
      <c r="N151" s="33">
        <v>1056965</v>
      </c>
      <c r="O151" s="33">
        <v>11062</v>
      </c>
      <c r="P151" s="33">
        <v>125710</v>
      </c>
      <c r="Q151"/>
    </row>
    <row r="152" spans="1:17">
      <c r="A152" s="38" t="str">
        <f t="shared" ca="1" si="2"/>
        <v>202431</v>
      </c>
      <c r="B152" s="39" cm="1">
        <f t="array" aca="1" ref="B152" ca="1">INDIRECT(_xlfn.CONCAT("D",ROW(C152)-C152-3))</f>
        <v>2024</v>
      </c>
      <c r="C152" s="32">
        <v>31</v>
      </c>
      <c r="D152" s="33">
        <v>4737946</v>
      </c>
      <c r="E152" s="33"/>
      <c r="F152" s="33">
        <v>2413321</v>
      </c>
      <c r="G152" s="33">
        <v>1376598</v>
      </c>
      <c r="H152" s="33">
        <v>928123</v>
      </c>
      <c r="I152" s="33">
        <v>0</v>
      </c>
      <c r="J152" s="33">
        <v>108599</v>
      </c>
      <c r="K152" s="33"/>
      <c r="L152" s="33">
        <v>2324625</v>
      </c>
      <c r="M152" s="33">
        <v>1029147</v>
      </c>
      <c r="N152" s="33">
        <v>1134674</v>
      </c>
      <c r="O152" s="33">
        <v>8040</v>
      </c>
      <c r="P152" s="33">
        <v>152764</v>
      </c>
      <c r="Q152"/>
    </row>
    <row r="153" spans="1:17">
      <c r="A153" s="38" t="str">
        <f t="shared" ca="1" si="2"/>
        <v>202432</v>
      </c>
      <c r="B153" s="39" cm="1">
        <f t="array" aca="1" ref="B153" ca="1">INDIRECT(_xlfn.CONCAT("D",ROW(C153)-C153-3))</f>
        <v>2024</v>
      </c>
      <c r="C153" s="32">
        <v>32</v>
      </c>
      <c r="D153" s="33">
        <v>4794038</v>
      </c>
      <c r="E153" s="33"/>
      <c r="F153" s="33">
        <v>2433804</v>
      </c>
      <c r="G153" s="33">
        <v>1239028</v>
      </c>
      <c r="H153" s="33">
        <v>1034870</v>
      </c>
      <c r="I153" s="33">
        <v>5028</v>
      </c>
      <c r="J153" s="33">
        <v>154879</v>
      </c>
      <c r="K153" s="33"/>
      <c r="L153" s="33">
        <v>2360234</v>
      </c>
      <c r="M153" s="33">
        <v>981334</v>
      </c>
      <c r="N153" s="33">
        <v>1195718</v>
      </c>
      <c r="O153" s="33">
        <v>17111</v>
      </c>
      <c r="P153" s="33">
        <v>166072</v>
      </c>
      <c r="Q153"/>
    </row>
    <row r="154" spans="1:17">
      <c r="A154" s="38" t="str">
        <f t="shared" ca="1" si="2"/>
        <v>202433</v>
      </c>
      <c r="B154" s="39" cm="1">
        <f t="array" aca="1" ref="B154" ca="1">INDIRECT(_xlfn.CONCAT("D",ROW(C154)-C154-3))</f>
        <v>2024</v>
      </c>
      <c r="C154" s="32">
        <v>33</v>
      </c>
      <c r="D154" s="33">
        <v>4854366</v>
      </c>
      <c r="E154" s="33"/>
      <c r="F154" s="33">
        <v>2462112</v>
      </c>
      <c r="G154" s="33">
        <v>1177664</v>
      </c>
      <c r="H154" s="33">
        <v>1089011</v>
      </c>
      <c r="I154" s="33">
        <v>11081</v>
      </c>
      <c r="J154" s="33">
        <v>184356</v>
      </c>
      <c r="K154" s="33"/>
      <c r="L154" s="33">
        <v>2392254</v>
      </c>
      <c r="M154" s="33">
        <v>909659</v>
      </c>
      <c r="N154" s="33">
        <v>1279554</v>
      </c>
      <c r="O154" s="33">
        <v>16082</v>
      </c>
      <c r="P154" s="33">
        <v>186958</v>
      </c>
      <c r="Q154"/>
    </row>
    <row r="155" spans="1:17">
      <c r="A155" s="38" t="str">
        <f t="shared" ca="1" si="2"/>
        <v>202434</v>
      </c>
      <c r="B155" s="39" cm="1">
        <f t="array" aca="1" ref="B155" ca="1">INDIRECT(_xlfn.CONCAT("D",ROW(C155)-C155-3))</f>
        <v>2024</v>
      </c>
      <c r="C155" s="32">
        <v>34</v>
      </c>
      <c r="D155" s="33">
        <v>4720538</v>
      </c>
      <c r="E155" s="33"/>
      <c r="F155" s="33">
        <v>2388165</v>
      </c>
      <c r="G155" s="33">
        <v>1112062</v>
      </c>
      <c r="H155" s="33">
        <v>1061742</v>
      </c>
      <c r="I155" s="33">
        <v>8051</v>
      </c>
      <c r="J155" s="33">
        <v>206310</v>
      </c>
      <c r="K155" s="33"/>
      <c r="L155" s="33">
        <v>2332372</v>
      </c>
      <c r="M155" s="33">
        <v>828329</v>
      </c>
      <c r="N155" s="33">
        <v>1271108</v>
      </c>
      <c r="O155" s="33">
        <v>15061</v>
      </c>
      <c r="P155" s="33">
        <v>217876</v>
      </c>
      <c r="Q155"/>
    </row>
    <row r="156" spans="1:17">
      <c r="A156" s="38" t="str">
        <f t="shared" ca="1" si="2"/>
        <v>202435</v>
      </c>
      <c r="B156" s="39" cm="1">
        <f t="array" aca="1" ref="B156" ca="1">INDIRECT(_xlfn.CONCAT("D",ROW(C156)-C156-3))</f>
        <v>2024</v>
      </c>
      <c r="C156" s="32">
        <v>35</v>
      </c>
      <c r="D156" s="33">
        <v>4614733</v>
      </c>
      <c r="E156" s="33"/>
      <c r="F156" s="33">
        <v>2327535</v>
      </c>
      <c r="G156" s="33">
        <v>1021429</v>
      </c>
      <c r="H156" s="33">
        <v>1103624</v>
      </c>
      <c r="I156" s="33">
        <v>8019</v>
      </c>
      <c r="J156" s="33">
        <v>194463</v>
      </c>
      <c r="K156" s="33"/>
      <c r="L156" s="33">
        <v>2287198</v>
      </c>
      <c r="M156" s="33">
        <v>787824</v>
      </c>
      <c r="N156" s="33">
        <v>1259514</v>
      </c>
      <c r="O156" s="33">
        <v>22079</v>
      </c>
      <c r="P156" s="33">
        <v>217781</v>
      </c>
      <c r="Q156"/>
    </row>
    <row r="157" spans="1:17">
      <c r="A157" s="38" t="str">
        <f t="shared" ca="1" si="2"/>
        <v>202436</v>
      </c>
      <c r="B157" s="39" cm="1">
        <f t="array" aca="1" ref="B157" ca="1">INDIRECT(_xlfn.CONCAT("D",ROW(C157)-C157-3))</f>
        <v>2024</v>
      </c>
      <c r="C157" s="32">
        <v>36</v>
      </c>
      <c r="D157" s="33">
        <v>4509017</v>
      </c>
      <c r="E157" s="33"/>
      <c r="F157" s="33">
        <v>2273837</v>
      </c>
      <c r="G157" s="33">
        <v>905324</v>
      </c>
      <c r="H157" s="33">
        <v>1158975</v>
      </c>
      <c r="I157" s="33">
        <v>5013</v>
      </c>
      <c r="J157" s="33">
        <v>204525</v>
      </c>
      <c r="K157" s="33"/>
      <c r="L157" s="33">
        <v>2235180</v>
      </c>
      <c r="M157" s="33">
        <v>693607</v>
      </c>
      <c r="N157" s="33">
        <v>1283976</v>
      </c>
      <c r="O157" s="33">
        <v>21049</v>
      </c>
      <c r="P157" s="33">
        <v>236548</v>
      </c>
      <c r="Q157"/>
    </row>
    <row r="158" spans="1:17">
      <c r="A158" s="38" t="str">
        <f t="shared" ca="1" si="2"/>
        <v>202437</v>
      </c>
      <c r="B158" s="39" cm="1">
        <f t="array" aca="1" ref="B158" ca="1">INDIRECT(_xlfn.CONCAT("D",ROW(C158)-C158-3))</f>
        <v>2024</v>
      </c>
      <c r="C158" s="32">
        <v>37</v>
      </c>
      <c r="D158" s="33">
        <v>4473835</v>
      </c>
      <c r="E158" s="33"/>
      <c r="F158" s="33">
        <v>2253776</v>
      </c>
      <c r="G158" s="33">
        <v>847171</v>
      </c>
      <c r="H158" s="33">
        <v>1151952</v>
      </c>
      <c r="I158" s="33">
        <v>9023</v>
      </c>
      <c r="J158" s="33">
        <v>245630</v>
      </c>
      <c r="K158" s="33"/>
      <c r="L158" s="33">
        <v>2220059</v>
      </c>
      <c r="M158" s="33">
        <v>662510</v>
      </c>
      <c r="N158" s="33">
        <v>1276910</v>
      </c>
      <c r="O158" s="33">
        <v>30068</v>
      </c>
      <c r="P158" s="33">
        <v>250571</v>
      </c>
      <c r="Q158"/>
    </row>
    <row r="159" spans="1:17">
      <c r="A159" s="38" t="str">
        <f t="shared" ca="1" si="2"/>
        <v>202438</v>
      </c>
      <c r="B159" s="39" cm="1">
        <f t="array" aca="1" ref="B159" ca="1">INDIRECT(_xlfn.CONCAT("D",ROW(C159)-C159-3))</f>
        <v>2024</v>
      </c>
      <c r="C159" s="32">
        <v>38</v>
      </c>
      <c r="D159" s="33">
        <v>4494471</v>
      </c>
      <c r="E159" s="33"/>
      <c r="F159" s="33">
        <v>2266557</v>
      </c>
      <c r="G159" s="33">
        <v>822290</v>
      </c>
      <c r="H159" s="33">
        <v>1176847</v>
      </c>
      <c r="I159" s="33">
        <v>12019</v>
      </c>
      <c r="J159" s="33">
        <v>255401</v>
      </c>
      <c r="K159" s="33"/>
      <c r="L159" s="33">
        <v>2227914</v>
      </c>
      <c r="M159" s="33">
        <v>592040</v>
      </c>
      <c r="N159" s="33">
        <v>1336348</v>
      </c>
      <c r="O159" s="33">
        <v>40070</v>
      </c>
      <c r="P159" s="33">
        <v>259456</v>
      </c>
      <c r="Q159"/>
    </row>
    <row r="160" spans="1:17">
      <c r="A160" s="38" t="str">
        <f t="shared" ca="1" si="2"/>
        <v>202439</v>
      </c>
      <c r="B160" s="39" cm="1">
        <f t="array" aca="1" ref="B160" ca="1">INDIRECT(_xlfn.CONCAT("D",ROW(C160)-C160-3))</f>
        <v>2024</v>
      </c>
      <c r="C160" s="32">
        <v>39</v>
      </c>
      <c r="D160" s="33">
        <v>4408840</v>
      </c>
      <c r="E160" s="33"/>
      <c r="F160" s="33">
        <v>2220002</v>
      </c>
      <c r="G160" s="33">
        <v>713644</v>
      </c>
      <c r="H160" s="33">
        <v>1226106</v>
      </c>
      <c r="I160" s="33">
        <v>9008</v>
      </c>
      <c r="J160" s="33">
        <v>271244</v>
      </c>
      <c r="K160" s="33"/>
      <c r="L160" s="33">
        <v>2188838</v>
      </c>
      <c r="M160" s="33">
        <v>565475</v>
      </c>
      <c r="N160" s="33">
        <v>1329116</v>
      </c>
      <c r="O160" s="33">
        <v>32027</v>
      </c>
      <c r="P160" s="33">
        <v>262220</v>
      </c>
      <c r="Q160"/>
    </row>
    <row r="161" spans="1:17">
      <c r="A161" s="38" t="str">
        <f t="shared" ca="1" si="2"/>
        <v>202440</v>
      </c>
      <c r="B161" s="39" cm="1">
        <f t="array" aca="1" ref="B161" ca="1">INDIRECT(_xlfn.CONCAT("D",ROW(C161)-C161-3))</f>
        <v>2024</v>
      </c>
      <c r="C161" s="32">
        <v>40</v>
      </c>
      <c r="D161" s="33">
        <v>4393492</v>
      </c>
      <c r="E161" s="33"/>
      <c r="F161" s="33">
        <v>2218862</v>
      </c>
      <c r="G161" s="33">
        <v>632246</v>
      </c>
      <c r="H161" s="33">
        <v>1319513</v>
      </c>
      <c r="I161" s="33">
        <v>17007</v>
      </c>
      <c r="J161" s="33">
        <v>250097</v>
      </c>
      <c r="K161" s="33"/>
      <c r="L161" s="33">
        <v>2174630</v>
      </c>
      <c r="M161" s="33">
        <v>514149</v>
      </c>
      <c r="N161" s="33">
        <v>1357393</v>
      </c>
      <c r="O161" s="33">
        <v>44013</v>
      </c>
      <c r="P161" s="33">
        <v>259075</v>
      </c>
      <c r="Q161"/>
    </row>
    <row r="162" spans="1:17">
      <c r="A162" s="38" t="str">
        <f t="shared" ca="1" si="2"/>
        <v>202441</v>
      </c>
      <c r="B162" s="39" cm="1">
        <f t="array" aca="1" ref="B162" ca="1">INDIRECT(_xlfn.CONCAT("D",ROW(C162)-C162-3))</f>
        <v>2024</v>
      </c>
      <c r="C162" s="32">
        <v>41</v>
      </c>
      <c r="D162" s="33">
        <v>4478613</v>
      </c>
      <c r="E162" s="33"/>
      <c r="F162" s="33">
        <v>2266246</v>
      </c>
      <c r="G162" s="33">
        <v>661948</v>
      </c>
      <c r="H162" s="33">
        <v>1334912</v>
      </c>
      <c r="I162" s="33">
        <v>16023</v>
      </c>
      <c r="J162" s="33">
        <v>253363</v>
      </c>
      <c r="K162" s="33"/>
      <c r="L162" s="33">
        <v>2212367</v>
      </c>
      <c r="M162" s="33">
        <v>509854</v>
      </c>
      <c r="N162" s="33">
        <v>1397600</v>
      </c>
      <c r="O162" s="33">
        <v>42988</v>
      </c>
      <c r="P162" s="33">
        <v>261925</v>
      </c>
      <c r="Q162"/>
    </row>
    <row r="163" spans="1:17">
      <c r="A163" s="38" t="str">
        <f t="shared" ca="1" si="2"/>
        <v>202442</v>
      </c>
      <c r="B163" s="39" cm="1">
        <f t="array" aca="1" ref="B163" ca="1">INDIRECT(_xlfn.CONCAT("D",ROW(C163)-C163-3))</f>
        <v>2024</v>
      </c>
      <c r="C163" s="32">
        <v>42</v>
      </c>
      <c r="D163" s="33">
        <v>4397305</v>
      </c>
      <c r="E163" s="33"/>
      <c r="F163" s="33">
        <v>2226707</v>
      </c>
      <c r="G163" s="33">
        <v>603379</v>
      </c>
      <c r="H163" s="33">
        <v>1348611</v>
      </c>
      <c r="I163" s="33">
        <v>17982</v>
      </c>
      <c r="J163" s="33">
        <v>256736</v>
      </c>
      <c r="K163" s="33"/>
      <c r="L163" s="33">
        <v>2170598</v>
      </c>
      <c r="M163" s="33">
        <v>464914</v>
      </c>
      <c r="N163" s="33">
        <v>1357749</v>
      </c>
      <c r="O163" s="33">
        <v>49991</v>
      </c>
      <c r="P163" s="33">
        <v>297945</v>
      </c>
      <c r="Q163"/>
    </row>
    <row r="164" spans="1:17">
      <c r="A164" s="38" t="str">
        <f t="shared" ca="1" si="2"/>
        <v>202443</v>
      </c>
      <c r="B164" s="39" cm="1">
        <f t="array" aca="1" ref="B164" ca="1">INDIRECT(_xlfn.CONCAT("D",ROW(C164)-C164-3))</f>
        <v>2024</v>
      </c>
      <c r="C164" s="32">
        <v>43</v>
      </c>
      <c r="D164" s="33">
        <v>4457337</v>
      </c>
      <c r="E164" s="33"/>
      <c r="F164" s="33">
        <v>2263803</v>
      </c>
      <c r="G164" s="33">
        <v>578439</v>
      </c>
      <c r="H164" s="33">
        <v>1395646</v>
      </c>
      <c r="I164" s="33">
        <v>15984</v>
      </c>
      <c r="J164" s="33">
        <v>273734</v>
      </c>
      <c r="K164" s="33"/>
      <c r="L164" s="33">
        <v>2193533</v>
      </c>
      <c r="M164" s="33">
        <v>440901</v>
      </c>
      <c r="N164" s="33">
        <v>1432430</v>
      </c>
      <c r="O164" s="33">
        <v>46883</v>
      </c>
      <c r="P164" s="33">
        <v>273319</v>
      </c>
      <c r="Q164"/>
    </row>
    <row r="165" spans="1:17">
      <c r="A165" s="38" t="str">
        <f t="shared" ca="1" si="2"/>
        <v>202444</v>
      </c>
      <c r="B165" s="39" cm="1">
        <f t="array" aca="1" ref="B165" ca="1">INDIRECT(_xlfn.CONCAT("D",ROW(C165)-C165-3))</f>
        <v>2024</v>
      </c>
      <c r="C165" s="32">
        <v>44</v>
      </c>
      <c r="D165" s="33">
        <v>4284036</v>
      </c>
      <c r="E165" s="33"/>
      <c r="F165" s="33">
        <v>2174400</v>
      </c>
      <c r="G165" s="33">
        <v>525646</v>
      </c>
      <c r="H165" s="33">
        <v>1366481</v>
      </c>
      <c r="I165" s="33">
        <v>23938</v>
      </c>
      <c r="J165" s="33">
        <v>258335</v>
      </c>
      <c r="K165" s="33"/>
      <c r="L165" s="33">
        <v>2109636</v>
      </c>
      <c r="M165" s="33">
        <v>377041</v>
      </c>
      <c r="N165" s="33">
        <v>1410414</v>
      </c>
      <c r="O165" s="33">
        <v>52866</v>
      </c>
      <c r="P165" s="33">
        <v>269315</v>
      </c>
      <c r="Q165"/>
    </row>
    <row r="166" spans="1:17">
      <c r="A166" s="38" t="str">
        <f t="shared" ca="1" si="2"/>
        <v>202445</v>
      </c>
      <c r="B166" s="39" cm="1">
        <f t="array" aca="1" ref="B166" ca="1">INDIRECT(_xlfn.CONCAT("D",ROW(C166)-C166-3))</f>
        <v>2024</v>
      </c>
      <c r="C166" s="32">
        <v>45</v>
      </c>
      <c r="D166" s="33">
        <v>4144487</v>
      </c>
      <c r="E166" s="33"/>
      <c r="F166" s="33">
        <v>2102178</v>
      </c>
      <c r="G166" s="33">
        <v>477677</v>
      </c>
      <c r="H166" s="33">
        <v>1340288</v>
      </c>
      <c r="I166" s="33">
        <v>28920</v>
      </c>
      <c r="J166" s="33">
        <v>255293</v>
      </c>
      <c r="K166" s="33"/>
      <c r="L166" s="33">
        <v>2042309</v>
      </c>
      <c r="M166" s="33">
        <v>358125</v>
      </c>
      <c r="N166" s="33">
        <v>1379777</v>
      </c>
      <c r="O166" s="33">
        <v>62672</v>
      </c>
      <c r="P166" s="33">
        <v>241735</v>
      </c>
      <c r="Q166"/>
    </row>
    <row r="167" spans="1:17">
      <c r="A167" s="38" t="str">
        <f t="shared" ca="1" si="2"/>
        <v>202446</v>
      </c>
      <c r="B167" s="39" cm="1">
        <f t="array" aca="1" ref="B167" ca="1">INDIRECT(_xlfn.CONCAT("D",ROW(C167)-C167-3))</f>
        <v>2024</v>
      </c>
      <c r="C167" s="32">
        <v>46</v>
      </c>
      <c r="D167" s="33">
        <v>4119679</v>
      </c>
      <c r="E167" s="33"/>
      <c r="F167" s="33">
        <v>2086268</v>
      </c>
      <c r="G167" s="33">
        <v>445707</v>
      </c>
      <c r="H167" s="33">
        <v>1324188</v>
      </c>
      <c r="I167" s="33">
        <v>36811</v>
      </c>
      <c r="J167" s="33">
        <v>279562</v>
      </c>
      <c r="K167" s="33"/>
      <c r="L167" s="33">
        <v>2033411</v>
      </c>
      <c r="M167" s="33">
        <v>328612</v>
      </c>
      <c r="N167" s="33">
        <v>1361250</v>
      </c>
      <c r="O167" s="33">
        <v>57756</v>
      </c>
      <c r="P167" s="33">
        <v>285793</v>
      </c>
      <c r="Q167"/>
    </row>
    <row r="168" spans="1:17">
      <c r="A168" s="38" t="str">
        <f t="shared" ca="1" si="2"/>
        <v>202447</v>
      </c>
      <c r="B168" s="39" cm="1">
        <f t="array" aca="1" ref="B168" ca="1">INDIRECT(_xlfn.CONCAT("D",ROW(C168)-C168-3))</f>
        <v>2024</v>
      </c>
      <c r="C168" s="32">
        <v>47</v>
      </c>
      <c r="D168" s="33">
        <v>3967262</v>
      </c>
      <c r="E168" s="33"/>
      <c r="F168" s="33">
        <v>2006438</v>
      </c>
      <c r="G168" s="33">
        <v>411449</v>
      </c>
      <c r="H168" s="33">
        <v>1338953</v>
      </c>
      <c r="I168" s="33">
        <v>24906</v>
      </c>
      <c r="J168" s="33">
        <v>231129</v>
      </c>
      <c r="K168" s="33"/>
      <c r="L168" s="33">
        <v>1960825</v>
      </c>
      <c r="M168" s="33">
        <v>308556</v>
      </c>
      <c r="N168" s="33">
        <v>1303899</v>
      </c>
      <c r="O168" s="33">
        <v>73655</v>
      </c>
      <c r="P168" s="33">
        <v>274714</v>
      </c>
      <c r="Q168"/>
    </row>
    <row r="169" spans="1:17">
      <c r="A169" s="38" t="str">
        <f t="shared" ca="1" si="2"/>
        <v>202448</v>
      </c>
      <c r="B169" s="39" cm="1">
        <f t="array" aca="1" ref="B169" ca="1">INDIRECT(_xlfn.CONCAT("D",ROW(C169)-C169-3))</f>
        <v>2024</v>
      </c>
      <c r="C169" s="32">
        <v>48</v>
      </c>
      <c r="D169" s="33">
        <v>3933724</v>
      </c>
      <c r="E169" s="33"/>
      <c r="F169" s="33">
        <v>1987548</v>
      </c>
      <c r="G169" s="33">
        <v>407677</v>
      </c>
      <c r="H169" s="33">
        <v>1286823</v>
      </c>
      <c r="I169" s="33">
        <v>27909</v>
      </c>
      <c r="J169" s="33">
        <v>265139</v>
      </c>
      <c r="K169" s="33"/>
      <c r="L169" s="33">
        <v>1946175</v>
      </c>
      <c r="M169" s="33">
        <v>294513</v>
      </c>
      <c r="N169" s="33">
        <v>1294465</v>
      </c>
      <c r="O169" s="33">
        <v>74623</v>
      </c>
      <c r="P169" s="33">
        <v>282574</v>
      </c>
      <c r="Q169"/>
    </row>
    <row r="170" spans="1:17">
      <c r="A170" s="38" t="str">
        <f t="shared" ca="1" si="2"/>
        <v>202449</v>
      </c>
      <c r="B170" s="39" cm="1">
        <f t="array" aca="1" ref="B170" ca="1">INDIRECT(_xlfn.CONCAT("D",ROW(C170)-C170-3))</f>
        <v>2024</v>
      </c>
      <c r="C170" s="32">
        <v>49</v>
      </c>
      <c r="D170" s="33">
        <v>3919218</v>
      </c>
      <c r="E170" s="33"/>
      <c r="F170" s="33">
        <v>1978236</v>
      </c>
      <c r="G170" s="33">
        <v>380698</v>
      </c>
      <c r="H170" s="33">
        <v>1281618</v>
      </c>
      <c r="I170" s="33">
        <v>32888</v>
      </c>
      <c r="J170" s="33">
        <v>283032</v>
      </c>
      <c r="K170" s="33"/>
      <c r="L170" s="33">
        <v>1940983</v>
      </c>
      <c r="M170" s="33">
        <v>293185</v>
      </c>
      <c r="N170" s="33">
        <v>1255228</v>
      </c>
      <c r="O170" s="33">
        <v>69569</v>
      </c>
      <c r="P170" s="33">
        <v>323000</v>
      </c>
      <c r="Q170"/>
    </row>
    <row r="171" spans="1:17">
      <c r="A171" s="38" t="str">
        <f t="shared" ca="1" si="2"/>
        <v>202450</v>
      </c>
      <c r="B171" s="39" cm="1">
        <f t="array" aca="1" ref="B171" ca="1">INDIRECT(_xlfn.CONCAT("D",ROW(C171)-C171-3))</f>
        <v>2024</v>
      </c>
      <c r="C171" s="32">
        <v>50</v>
      </c>
      <c r="D171" s="33">
        <v>3846736</v>
      </c>
      <c r="E171" s="33"/>
      <c r="F171" s="33">
        <v>1935920</v>
      </c>
      <c r="G171" s="33">
        <v>342746</v>
      </c>
      <c r="H171" s="33">
        <v>1295263</v>
      </c>
      <c r="I171" s="33">
        <v>29891</v>
      </c>
      <c r="J171" s="33">
        <v>268020</v>
      </c>
      <c r="K171" s="33"/>
      <c r="L171" s="33">
        <v>1910816</v>
      </c>
      <c r="M171" s="33">
        <v>270840</v>
      </c>
      <c r="N171" s="33">
        <v>1240686</v>
      </c>
      <c r="O171" s="33">
        <v>95591</v>
      </c>
      <c r="P171" s="33">
        <v>303699</v>
      </c>
      <c r="Q171"/>
    </row>
    <row r="172" spans="1:17">
      <c r="A172" s="38" t="str">
        <f t="shared" ca="1" si="2"/>
        <v>202451</v>
      </c>
      <c r="B172" s="39" cm="1">
        <f t="array" aca="1" ref="B172" ca="1">INDIRECT(_xlfn.CONCAT("D",ROW(C172)-C172-3))</f>
        <v>2024</v>
      </c>
      <c r="C172" s="32">
        <v>51</v>
      </c>
      <c r="D172" s="33">
        <v>3999700</v>
      </c>
      <c r="E172" s="33"/>
      <c r="F172" s="33">
        <v>2010241</v>
      </c>
      <c r="G172" s="33">
        <v>349650</v>
      </c>
      <c r="H172" s="33">
        <v>1336840</v>
      </c>
      <c r="I172" s="33">
        <v>26896</v>
      </c>
      <c r="J172" s="33">
        <v>296854</v>
      </c>
      <c r="K172" s="33"/>
      <c r="L172" s="33">
        <v>1989459</v>
      </c>
      <c r="M172" s="33">
        <v>274820</v>
      </c>
      <c r="N172" s="33">
        <v>1290460</v>
      </c>
      <c r="O172" s="33">
        <v>90611</v>
      </c>
      <c r="P172" s="33">
        <v>333568</v>
      </c>
      <c r="Q172"/>
    </row>
    <row r="173" spans="1:17">
      <c r="A173" s="38" t="str">
        <f t="shared" ca="1" si="2"/>
        <v>202452</v>
      </c>
      <c r="B173" s="39" cm="1">
        <f t="array" aca="1" ref="B173" ca="1">INDIRECT(_xlfn.CONCAT("D",ROW(C173)-C173-3))</f>
        <v>2024</v>
      </c>
      <c r="C173" s="32">
        <v>52</v>
      </c>
      <c r="D173" s="33">
        <v>4177721</v>
      </c>
      <c r="E173" s="33"/>
      <c r="F173" s="33">
        <v>2098899</v>
      </c>
      <c r="G173" s="33">
        <v>359271</v>
      </c>
      <c r="H173" s="33">
        <v>1419170</v>
      </c>
      <c r="I173" s="33">
        <v>30852</v>
      </c>
      <c r="J173" s="33">
        <v>289606</v>
      </c>
      <c r="K173" s="33"/>
      <c r="L173" s="33">
        <v>2078822</v>
      </c>
      <c r="M173" s="33">
        <v>269293</v>
      </c>
      <c r="N173" s="33">
        <v>1364351</v>
      </c>
      <c r="O173" s="33">
        <v>87446</v>
      </c>
      <c r="P173" s="33">
        <v>357732</v>
      </c>
      <c r="Q173"/>
    </row>
    <row r="174" spans="1:17">
      <c r="A174" s="38" t="str">
        <f t="shared" ca="1" si="2"/>
        <v>202453</v>
      </c>
      <c r="B174" s="39" cm="1">
        <f t="array" aca="1" ref="B174" ca="1">INDIRECT(_xlfn.CONCAT("D",ROW(C174)-C174-3))</f>
        <v>2024</v>
      </c>
      <c r="C174" s="32">
        <v>53</v>
      </c>
      <c r="D174" s="33">
        <v>4351750</v>
      </c>
      <c r="E174" s="33"/>
      <c r="F174" s="33">
        <v>2184645</v>
      </c>
      <c r="G174" s="33">
        <v>367092</v>
      </c>
      <c r="H174" s="33">
        <v>1451456</v>
      </c>
      <c r="I174" s="33">
        <v>46757</v>
      </c>
      <c r="J174" s="33">
        <v>319340</v>
      </c>
      <c r="K174" s="33"/>
      <c r="L174" s="33">
        <v>2167105</v>
      </c>
      <c r="M174" s="33">
        <v>289411</v>
      </c>
      <c r="N174" s="33">
        <v>1396335</v>
      </c>
      <c r="O174" s="33">
        <v>108405</v>
      </c>
      <c r="P174" s="33">
        <v>372953</v>
      </c>
      <c r="Q174"/>
    </row>
    <row r="175" spans="1:17">
      <c r="A175" s="38" t="str">
        <f t="shared" ca="1" si="2"/>
        <v>202454</v>
      </c>
      <c r="B175" s="39" cm="1">
        <f t="array" aca="1" ref="B175" ca="1">INDIRECT(_xlfn.CONCAT("D",ROW(C175)-C175-3))</f>
        <v>2024</v>
      </c>
      <c r="C175" s="32">
        <v>54</v>
      </c>
      <c r="D175" s="33">
        <v>4152213</v>
      </c>
      <c r="E175" s="33"/>
      <c r="F175" s="33">
        <v>2079442</v>
      </c>
      <c r="G175" s="33">
        <v>332313</v>
      </c>
      <c r="H175" s="33">
        <v>1379993</v>
      </c>
      <c r="I175" s="33">
        <v>45768</v>
      </c>
      <c r="J175" s="33">
        <v>321368</v>
      </c>
      <c r="K175" s="33"/>
      <c r="L175" s="33">
        <v>2072772</v>
      </c>
      <c r="M175" s="33">
        <v>247896</v>
      </c>
      <c r="N175" s="33">
        <v>1363928</v>
      </c>
      <c r="O175" s="33">
        <v>112499</v>
      </c>
      <c r="P175" s="33">
        <v>348449</v>
      </c>
      <c r="Q175"/>
    </row>
    <row r="176" spans="1:17">
      <c r="A176" s="38" t="str">
        <f t="shared" ca="1" si="2"/>
        <v>202455</v>
      </c>
      <c r="B176" s="39" cm="1">
        <f t="array" aca="1" ref="B176" ca="1">INDIRECT(_xlfn.CONCAT("D",ROW(C176)-C176-3))</f>
        <v>2024</v>
      </c>
      <c r="C176" s="32">
        <v>55</v>
      </c>
      <c r="D176" s="33">
        <v>4024838</v>
      </c>
      <c r="E176" s="33"/>
      <c r="F176" s="33">
        <v>2012846</v>
      </c>
      <c r="G176" s="33">
        <v>333489</v>
      </c>
      <c r="H176" s="33">
        <v>1317084</v>
      </c>
      <c r="I176" s="33">
        <v>52604</v>
      </c>
      <c r="J176" s="33">
        <v>309669</v>
      </c>
      <c r="K176" s="33"/>
      <c r="L176" s="33">
        <v>2011993</v>
      </c>
      <c r="M176" s="33">
        <v>240090</v>
      </c>
      <c r="N176" s="33">
        <v>1281802</v>
      </c>
      <c r="O176" s="33">
        <v>124013</v>
      </c>
      <c r="P176" s="33">
        <v>366088</v>
      </c>
      <c r="Q176"/>
    </row>
    <row r="177" spans="1:17">
      <c r="A177" s="38" t="str">
        <f t="shared" ca="1" si="2"/>
        <v>202456</v>
      </c>
      <c r="B177" s="39" cm="1">
        <f t="array" aca="1" ref="B177" ca="1">INDIRECT(_xlfn.CONCAT("D",ROW(C177)-C177-3))</f>
        <v>2024</v>
      </c>
      <c r="C177" s="32">
        <v>56</v>
      </c>
      <c r="D177" s="33">
        <v>3966297</v>
      </c>
      <c r="E177" s="33"/>
      <c r="F177" s="33">
        <v>1976875</v>
      </c>
      <c r="G177" s="33">
        <v>308265</v>
      </c>
      <c r="H177" s="33">
        <v>1277809</v>
      </c>
      <c r="I177" s="33">
        <v>56681</v>
      </c>
      <c r="J177" s="33">
        <v>334120</v>
      </c>
      <c r="K177" s="33"/>
      <c r="L177" s="33">
        <v>1989423</v>
      </c>
      <c r="M177" s="33">
        <v>237736</v>
      </c>
      <c r="N177" s="33">
        <v>1235432</v>
      </c>
      <c r="O177" s="33">
        <v>156170</v>
      </c>
      <c r="P177" s="33">
        <v>360086</v>
      </c>
      <c r="Q177"/>
    </row>
    <row r="178" spans="1:17">
      <c r="A178" s="38" t="str">
        <f t="shared" ca="1" si="2"/>
        <v>202457</v>
      </c>
      <c r="B178" s="39" cm="1">
        <f t="array" aca="1" ref="B178" ca="1">INDIRECT(_xlfn.CONCAT("D",ROW(C178)-C178-3))</f>
        <v>2024</v>
      </c>
      <c r="C178" s="32">
        <v>57</v>
      </c>
      <c r="D178" s="33">
        <v>3999161</v>
      </c>
      <c r="E178" s="33"/>
      <c r="F178" s="33">
        <v>1989395</v>
      </c>
      <c r="G178" s="33">
        <v>319777</v>
      </c>
      <c r="H178" s="33">
        <v>1295049</v>
      </c>
      <c r="I178" s="33">
        <v>51802</v>
      </c>
      <c r="J178" s="33">
        <v>322766</v>
      </c>
      <c r="K178" s="33"/>
      <c r="L178" s="33">
        <v>2009766</v>
      </c>
      <c r="M178" s="33">
        <v>238143</v>
      </c>
      <c r="N178" s="33">
        <v>1267438</v>
      </c>
      <c r="O178" s="33">
        <v>133519</v>
      </c>
      <c r="P178" s="33">
        <v>370666</v>
      </c>
      <c r="Q178"/>
    </row>
    <row r="179" spans="1:17">
      <c r="A179" s="38" t="str">
        <f t="shared" ca="1" si="2"/>
        <v>202458</v>
      </c>
      <c r="B179" s="39" cm="1">
        <f t="array" aca="1" ref="B179" ca="1">INDIRECT(_xlfn.CONCAT("D",ROW(C179)-C179-3))</f>
        <v>2024</v>
      </c>
      <c r="C179" s="32">
        <v>58</v>
      </c>
      <c r="D179" s="33">
        <v>4112966</v>
      </c>
      <c r="E179" s="33"/>
      <c r="F179" s="33">
        <v>2041771</v>
      </c>
      <c r="G179" s="33">
        <v>296804</v>
      </c>
      <c r="H179" s="33">
        <v>1350557</v>
      </c>
      <c r="I179" s="33">
        <v>77687</v>
      </c>
      <c r="J179" s="33">
        <v>316724</v>
      </c>
      <c r="K179" s="33"/>
      <c r="L179" s="33">
        <v>2071195</v>
      </c>
      <c r="M179" s="33">
        <v>235657</v>
      </c>
      <c r="N179" s="33">
        <v>1293627</v>
      </c>
      <c r="O179" s="33">
        <v>161082</v>
      </c>
      <c r="P179" s="33">
        <v>380829</v>
      </c>
      <c r="Q179"/>
    </row>
    <row r="180" spans="1:17">
      <c r="A180" s="38" t="str">
        <f t="shared" ca="1" si="2"/>
        <v>202459</v>
      </c>
      <c r="B180" s="39" cm="1">
        <f t="array" aca="1" ref="B180" ca="1">INDIRECT(_xlfn.CONCAT("D",ROW(C180)-C180-3))</f>
        <v>2024</v>
      </c>
      <c r="C180" s="32">
        <v>59</v>
      </c>
      <c r="D180" s="33">
        <v>4286715</v>
      </c>
      <c r="E180" s="33"/>
      <c r="F180" s="33">
        <v>2117388</v>
      </c>
      <c r="G180" s="33">
        <v>298196</v>
      </c>
      <c r="H180" s="33">
        <v>1386909</v>
      </c>
      <c r="I180" s="33">
        <v>71047</v>
      </c>
      <c r="J180" s="33">
        <v>361237</v>
      </c>
      <c r="K180" s="33"/>
      <c r="L180" s="33">
        <v>2169327</v>
      </c>
      <c r="M180" s="33">
        <v>237488</v>
      </c>
      <c r="N180" s="33">
        <v>1356079</v>
      </c>
      <c r="O180" s="33">
        <v>179613</v>
      </c>
      <c r="P180" s="33">
        <v>396147</v>
      </c>
      <c r="Q180"/>
    </row>
    <row r="181" spans="1:17">
      <c r="A181" s="38" t="str">
        <f t="shared" ca="1" si="2"/>
        <v>202460</v>
      </c>
      <c r="B181" s="39" cm="1">
        <f t="array" aca="1" ref="B181" ca="1">INDIRECT(_xlfn.CONCAT("D",ROW(C181)-C181-3))</f>
        <v>2024</v>
      </c>
      <c r="C181" s="32">
        <v>60</v>
      </c>
      <c r="D181" s="33">
        <v>4274577</v>
      </c>
      <c r="E181" s="33"/>
      <c r="F181" s="33">
        <v>2105692</v>
      </c>
      <c r="G181" s="33">
        <v>289172</v>
      </c>
      <c r="H181" s="33">
        <v>1380277</v>
      </c>
      <c r="I181" s="33">
        <v>88441</v>
      </c>
      <c r="J181" s="33">
        <v>347802</v>
      </c>
      <c r="K181" s="33"/>
      <c r="L181" s="33">
        <v>2168885</v>
      </c>
      <c r="M181" s="33">
        <v>223062</v>
      </c>
      <c r="N181" s="33">
        <v>1375220</v>
      </c>
      <c r="O181" s="33">
        <v>165305</v>
      </c>
      <c r="P181" s="33">
        <v>405297</v>
      </c>
      <c r="Q181"/>
    </row>
    <row r="182" spans="1:17">
      <c r="A182" s="38" t="str">
        <f t="shared" ca="1" si="2"/>
        <v>202461</v>
      </c>
      <c r="B182" s="39" cm="1">
        <f t="array" aca="1" ref="B182" ca="1">INDIRECT(_xlfn.CONCAT("D",ROW(C182)-C182-3))</f>
        <v>2024</v>
      </c>
      <c r="C182" s="32">
        <v>61</v>
      </c>
      <c r="D182" s="33">
        <v>4272871</v>
      </c>
      <c r="E182" s="33"/>
      <c r="F182" s="33">
        <v>2095881</v>
      </c>
      <c r="G182" s="33">
        <v>277659</v>
      </c>
      <c r="H182" s="33">
        <v>1384317</v>
      </c>
      <c r="I182" s="33">
        <v>69664</v>
      </c>
      <c r="J182" s="33">
        <v>364241</v>
      </c>
      <c r="K182" s="33"/>
      <c r="L182" s="33">
        <v>2176990</v>
      </c>
      <c r="M182" s="33">
        <v>207663</v>
      </c>
      <c r="N182" s="33">
        <v>1357265</v>
      </c>
      <c r="O182" s="33">
        <v>212632</v>
      </c>
      <c r="P182" s="33">
        <v>399429</v>
      </c>
      <c r="Q182"/>
    </row>
    <row r="183" spans="1:17">
      <c r="A183" s="38" t="str">
        <f t="shared" ca="1" si="2"/>
        <v>202462</v>
      </c>
      <c r="B183" s="39" cm="1">
        <f t="array" aca="1" ref="B183" ca="1">INDIRECT(_xlfn.CONCAT("D",ROW(C183)-C183-3))</f>
        <v>2024</v>
      </c>
      <c r="C183" s="32">
        <v>62</v>
      </c>
      <c r="D183" s="33">
        <v>4237740</v>
      </c>
      <c r="E183" s="33"/>
      <c r="F183" s="33">
        <v>2072108</v>
      </c>
      <c r="G183" s="33">
        <v>266983</v>
      </c>
      <c r="H183" s="33">
        <v>1375760</v>
      </c>
      <c r="I183" s="33">
        <v>88662</v>
      </c>
      <c r="J183" s="33">
        <v>340702</v>
      </c>
      <c r="K183" s="33"/>
      <c r="L183" s="33">
        <v>2165632</v>
      </c>
      <c r="M183" s="33">
        <v>202126</v>
      </c>
      <c r="N183" s="33">
        <v>1342194</v>
      </c>
      <c r="O183" s="33">
        <v>213078</v>
      </c>
      <c r="P183" s="33">
        <v>408234</v>
      </c>
      <c r="Q183"/>
    </row>
    <row r="184" spans="1:17">
      <c r="A184" s="38" t="str">
        <f t="shared" ca="1" si="2"/>
        <v>202463</v>
      </c>
      <c r="B184" s="39" cm="1">
        <f t="array" aca="1" ref="B184" ca="1">INDIRECT(_xlfn.CONCAT("D",ROW(C184)-C184-3))</f>
        <v>2024</v>
      </c>
      <c r="C184" s="32">
        <v>63</v>
      </c>
      <c r="D184" s="33">
        <v>4253339</v>
      </c>
      <c r="E184" s="33"/>
      <c r="F184" s="33">
        <v>2070883</v>
      </c>
      <c r="G184" s="33">
        <v>254041</v>
      </c>
      <c r="H184" s="33">
        <v>1376964</v>
      </c>
      <c r="I184" s="33">
        <v>88964</v>
      </c>
      <c r="J184" s="33">
        <v>350913</v>
      </c>
      <c r="K184" s="33"/>
      <c r="L184" s="33">
        <v>2182456</v>
      </c>
      <c r="M184" s="33">
        <v>204201</v>
      </c>
      <c r="N184" s="33">
        <v>1323817</v>
      </c>
      <c r="O184" s="33">
        <v>245041</v>
      </c>
      <c r="P184" s="33">
        <v>409397</v>
      </c>
      <c r="Q184"/>
    </row>
    <row r="185" spans="1:17">
      <c r="A185" s="38" t="str">
        <f t="shared" ca="1" si="2"/>
        <v>202464</v>
      </c>
      <c r="B185" s="39" cm="1">
        <f t="array" aca="1" ref="B185" ca="1">INDIRECT(_xlfn.CONCAT("D",ROW(C185)-C185-3))</f>
        <v>2024</v>
      </c>
      <c r="C185" s="32">
        <v>64</v>
      </c>
      <c r="D185" s="33">
        <v>4132855</v>
      </c>
      <c r="E185" s="33"/>
      <c r="F185" s="33">
        <v>2004241</v>
      </c>
      <c r="G185" s="33">
        <v>239312</v>
      </c>
      <c r="H185" s="33">
        <v>1307244</v>
      </c>
      <c r="I185" s="33">
        <v>109685</v>
      </c>
      <c r="J185" s="33">
        <v>348000</v>
      </c>
      <c r="K185" s="33"/>
      <c r="L185" s="33">
        <v>2128614</v>
      </c>
      <c r="M185" s="33">
        <v>202442</v>
      </c>
      <c r="N185" s="33">
        <v>1277168</v>
      </c>
      <c r="O185" s="33">
        <v>259998</v>
      </c>
      <c r="P185" s="33">
        <v>389005</v>
      </c>
      <c r="Q185"/>
    </row>
    <row r="186" spans="1:17">
      <c r="A186" s="38" t="str">
        <f t="shared" ca="1" si="2"/>
        <v>202465</v>
      </c>
      <c r="B186" s="39" cm="1">
        <f t="array" aca="1" ref="B186" ca="1">INDIRECT(_xlfn.CONCAT("D",ROW(C186)-C186-3))</f>
        <v>2024</v>
      </c>
      <c r="C186" s="32">
        <v>65</v>
      </c>
      <c r="D186" s="33">
        <v>4008817</v>
      </c>
      <c r="E186" s="33"/>
      <c r="F186" s="33">
        <v>1930031</v>
      </c>
      <c r="G186" s="33">
        <v>220178</v>
      </c>
      <c r="H186" s="33">
        <v>1268504</v>
      </c>
      <c r="I186" s="33">
        <v>101163</v>
      </c>
      <c r="J186" s="33">
        <v>340185</v>
      </c>
      <c r="K186" s="33"/>
      <c r="L186" s="33">
        <v>2078786</v>
      </c>
      <c r="M186" s="33">
        <v>192407</v>
      </c>
      <c r="N186" s="33">
        <v>1218906</v>
      </c>
      <c r="O186" s="33">
        <v>276709</v>
      </c>
      <c r="P186" s="33">
        <v>390764</v>
      </c>
      <c r="Q186"/>
    </row>
    <row r="187" spans="1:17">
      <c r="A187" s="38" t="str">
        <f t="shared" ca="1" si="2"/>
        <v>202466</v>
      </c>
      <c r="B187" s="39" cm="1">
        <f t="array" aca="1" ref="B187" ca="1">INDIRECT(_xlfn.CONCAT("D",ROW(C187)-C187-3))</f>
        <v>2024</v>
      </c>
      <c r="C187" s="32">
        <v>66</v>
      </c>
      <c r="D187" s="33">
        <v>4010182</v>
      </c>
      <c r="E187" s="33"/>
      <c r="F187" s="33">
        <v>1925961</v>
      </c>
      <c r="G187" s="33">
        <v>193882</v>
      </c>
      <c r="H187" s="33">
        <v>1291888</v>
      </c>
      <c r="I187" s="33">
        <v>101887</v>
      </c>
      <c r="J187" s="33">
        <v>338305</v>
      </c>
      <c r="K187" s="33"/>
      <c r="L187" s="33">
        <v>2084221</v>
      </c>
      <c r="M187" s="33">
        <v>182444</v>
      </c>
      <c r="N187" s="33">
        <v>1225546</v>
      </c>
      <c r="O187" s="33">
        <v>308369</v>
      </c>
      <c r="P187" s="33">
        <v>367862</v>
      </c>
      <c r="Q187"/>
    </row>
    <row r="188" spans="1:17">
      <c r="A188" s="38" t="str">
        <f t="shared" ca="1" si="2"/>
        <v>202467</v>
      </c>
      <c r="B188" s="39" cm="1">
        <f t="array" aca="1" ref="B188" ca="1">INDIRECT(_xlfn.CONCAT("D",ROW(C188)-C188-3))</f>
        <v>2024</v>
      </c>
      <c r="C188" s="32">
        <v>67</v>
      </c>
      <c r="D188" s="33">
        <v>3866136</v>
      </c>
      <c r="E188" s="33"/>
      <c r="F188" s="33">
        <v>1845478</v>
      </c>
      <c r="G188" s="33">
        <v>174478</v>
      </c>
      <c r="H188" s="33">
        <v>1237298</v>
      </c>
      <c r="I188" s="33">
        <v>123630</v>
      </c>
      <c r="J188" s="33">
        <v>310072</v>
      </c>
      <c r="K188" s="33"/>
      <c r="L188" s="33">
        <v>2020658</v>
      </c>
      <c r="M188" s="33">
        <v>165890</v>
      </c>
      <c r="N188" s="33">
        <v>1176219</v>
      </c>
      <c r="O188" s="33">
        <v>312792</v>
      </c>
      <c r="P188" s="33">
        <v>365757</v>
      </c>
      <c r="Q188"/>
    </row>
    <row r="189" spans="1:17">
      <c r="A189" s="38" t="str">
        <f t="shared" ca="1" si="2"/>
        <v>202468</v>
      </c>
      <c r="B189" s="39" cm="1">
        <f t="array" aca="1" ref="B189" ca="1">INDIRECT(_xlfn.CONCAT("D",ROW(C189)-C189-3))</f>
        <v>2024</v>
      </c>
      <c r="C189" s="32">
        <v>68</v>
      </c>
      <c r="D189" s="33">
        <v>3716941</v>
      </c>
      <c r="E189" s="33"/>
      <c r="F189" s="33">
        <v>1764927</v>
      </c>
      <c r="G189" s="33">
        <v>169417</v>
      </c>
      <c r="H189" s="33">
        <v>1162998</v>
      </c>
      <c r="I189" s="33">
        <v>128558</v>
      </c>
      <c r="J189" s="33">
        <v>303954</v>
      </c>
      <c r="K189" s="33"/>
      <c r="L189" s="33">
        <v>1952014</v>
      </c>
      <c r="M189" s="33">
        <v>165916</v>
      </c>
      <c r="N189" s="33">
        <v>1096446</v>
      </c>
      <c r="O189" s="33">
        <v>338829</v>
      </c>
      <c r="P189" s="33">
        <v>350823</v>
      </c>
      <c r="Q189"/>
    </row>
    <row r="190" spans="1:17">
      <c r="A190" s="38" t="str">
        <f t="shared" ca="1" si="2"/>
        <v>202469</v>
      </c>
      <c r="B190" s="39" cm="1">
        <f t="array" aca="1" ref="B190" ca="1">INDIRECT(_xlfn.CONCAT("D",ROW(C190)-C190-3))</f>
        <v>2024</v>
      </c>
      <c r="C190" s="32">
        <v>69</v>
      </c>
      <c r="D190" s="33">
        <v>3626226</v>
      </c>
      <c r="E190" s="33"/>
      <c r="F190" s="33">
        <v>1714088</v>
      </c>
      <c r="G190" s="33">
        <v>153739</v>
      </c>
      <c r="H190" s="33">
        <v>1142060</v>
      </c>
      <c r="I190" s="33">
        <v>141759</v>
      </c>
      <c r="J190" s="33">
        <v>276530</v>
      </c>
      <c r="K190" s="33"/>
      <c r="L190" s="33">
        <v>1912139</v>
      </c>
      <c r="M190" s="33">
        <v>144086</v>
      </c>
      <c r="N190" s="33">
        <v>1077642</v>
      </c>
      <c r="O190" s="33">
        <v>345206</v>
      </c>
      <c r="P190" s="33">
        <v>345206</v>
      </c>
      <c r="Q190"/>
    </row>
    <row r="191" spans="1:17">
      <c r="A191" s="38" t="str">
        <f t="shared" ca="1" si="2"/>
        <v>202470</v>
      </c>
      <c r="B191" s="39" cm="1">
        <f t="array" aca="1" ref="B191" ca="1">INDIRECT(_xlfn.CONCAT("D",ROW(C191)-C191-3))</f>
        <v>2024</v>
      </c>
      <c r="C191" s="32">
        <v>70</v>
      </c>
      <c r="D191" s="33">
        <v>3425130</v>
      </c>
      <c r="E191" s="33"/>
      <c r="F191" s="33">
        <v>1608471</v>
      </c>
      <c r="G191" s="33">
        <v>126722</v>
      </c>
      <c r="H191" s="33">
        <v>1079632</v>
      </c>
      <c r="I191" s="33">
        <v>134704</v>
      </c>
      <c r="J191" s="33">
        <v>267413</v>
      </c>
      <c r="K191" s="33"/>
      <c r="L191" s="33">
        <v>1816658</v>
      </c>
      <c r="M191" s="33">
        <v>131120</v>
      </c>
      <c r="N191" s="33">
        <v>1018930</v>
      </c>
      <c r="O191" s="33">
        <v>354323</v>
      </c>
      <c r="P191" s="33">
        <v>312285</v>
      </c>
      <c r="Q191"/>
    </row>
    <row r="192" spans="1:17">
      <c r="A192" s="38" t="str">
        <f t="shared" ca="1" si="2"/>
        <v>202471</v>
      </c>
      <c r="B192" s="39" cm="1">
        <f t="array" aca="1" ref="B192" ca="1">INDIRECT(_xlfn.CONCAT("D",ROW(C192)-C192-3))</f>
        <v>2024</v>
      </c>
      <c r="C192" s="32">
        <v>71</v>
      </c>
      <c r="D192" s="33">
        <v>3335535</v>
      </c>
      <c r="E192" s="33"/>
      <c r="F192" s="33">
        <v>1558626</v>
      </c>
      <c r="G192" s="33">
        <v>111687</v>
      </c>
      <c r="H192" s="33">
        <v>1067005</v>
      </c>
      <c r="I192" s="33">
        <v>119664</v>
      </c>
      <c r="J192" s="33">
        <v>260270</v>
      </c>
      <c r="K192" s="33"/>
      <c r="L192" s="33">
        <v>1776909</v>
      </c>
      <c r="M192" s="33">
        <v>122131</v>
      </c>
      <c r="N192" s="33">
        <v>981054</v>
      </c>
      <c r="O192" s="33">
        <v>374402</v>
      </c>
      <c r="P192" s="33">
        <v>299322</v>
      </c>
      <c r="Q192"/>
    </row>
    <row r="193" spans="1:17">
      <c r="A193" s="38" t="str">
        <f t="shared" ca="1" si="2"/>
        <v>202472</v>
      </c>
      <c r="B193" s="39" cm="1">
        <f t="array" aca="1" ref="B193" ca="1">INDIRECT(_xlfn.CONCAT("D",ROW(C193)-C193-3))</f>
        <v>2024</v>
      </c>
      <c r="C193" s="32">
        <v>72</v>
      </c>
      <c r="D193" s="33">
        <v>3156743</v>
      </c>
      <c r="E193" s="33"/>
      <c r="F193" s="33">
        <v>1468669</v>
      </c>
      <c r="G193" s="33">
        <v>104976</v>
      </c>
      <c r="H193" s="33">
        <v>997775</v>
      </c>
      <c r="I193" s="33">
        <v>127971</v>
      </c>
      <c r="J193" s="33">
        <v>237946</v>
      </c>
      <c r="K193" s="33"/>
      <c r="L193" s="33">
        <v>1688074</v>
      </c>
      <c r="M193" s="33">
        <v>114412</v>
      </c>
      <c r="N193" s="33">
        <v>897228</v>
      </c>
      <c r="O193" s="33">
        <v>364311</v>
      </c>
      <c r="P193" s="33">
        <v>312123</v>
      </c>
      <c r="Q193"/>
    </row>
    <row r="194" spans="1:17">
      <c r="A194" s="38" t="str">
        <f t="shared" ca="1" si="2"/>
        <v>202473</v>
      </c>
      <c r="B194" s="39" cm="1">
        <f t="array" aca="1" ref="B194" ca="1">INDIRECT(_xlfn.CONCAT("D",ROW(C194)-C194-3))</f>
        <v>2024</v>
      </c>
      <c r="C194" s="32">
        <v>73</v>
      </c>
      <c r="D194" s="33">
        <v>2990319</v>
      </c>
      <c r="E194" s="33"/>
      <c r="F194" s="33">
        <v>1385035</v>
      </c>
      <c r="G194" s="33">
        <v>89102</v>
      </c>
      <c r="H194" s="33">
        <v>947447</v>
      </c>
      <c r="I194" s="33">
        <v>138603</v>
      </c>
      <c r="J194" s="33">
        <v>209884</v>
      </c>
      <c r="K194" s="33"/>
      <c r="L194" s="33">
        <v>1605284</v>
      </c>
      <c r="M194" s="33">
        <v>104368</v>
      </c>
      <c r="N194" s="33">
        <v>863772</v>
      </c>
      <c r="O194" s="33">
        <v>365786</v>
      </c>
      <c r="P194" s="33">
        <v>271357</v>
      </c>
      <c r="Q194"/>
    </row>
    <row r="195" spans="1:17">
      <c r="A195" s="38" t="str">
        <f t="shared" ca="1" si="2"/>
        <v>202474</v>
      </c>
      <c r="B195" s="39" cm="1">
        <f t="array" aca="1" ref="B195" ca="1">INDIRECT(_xlfn.CONCAT("D",ROW(C195)-C195-3))</f>
        <v>2024</v>
      </c>
      <c r="C195" s="32">
        <v>74</v>
      </c>
      <c r="D195" s="33">
        <v>2882432</v>
      </c>
      <c r="E195" s="33"/>
      <c r="F195" s="33">
        <v>1332332</v>
      </c>
      <c r="G195" s="33">
        <v>79258</v>
      </c>
      <c r="H195" s="33">
        <v>925008</v>
      </c>
      <c r="I195" s="33">
        <v>123401</v>
      </c>
      <c r="J195" s="33">
        <v>204666</v>
      </c>
      <c r="K195" s="33"/>
      <c r="L195" s="33">
        <v>1550100</v>
      </c>
      <c r="M195" s="33">
        <v>98323</v>
      </c>
      <c r="N195" s="33">
        <v>817690</v>
      </c>
      <c r="O195" s="33">
        <v>381254</v>
      </c>
      <c r="P195" s="33">
        <v>252832</v>
      </c>
      <c r="Q195"/>
    </row>
    <row r="196" spans="1:17">
      <c r="A196" s="38" t="str">
        <f t="shared" ca="1" si="2"/>
        <v>202475</v>
      </c>
      <c r="B196" s="39" cm="1">
        <f t="array" aca="1" ref="B196" ca="1">INDIRECT(_xlfn.CONCAT("D",ROW(C196)-C196-3))</f>
        <v>2024</v>
      </c>
      <c r="C196" s="32">
        <v>75</v>
      </c>
      <c r="D196" s="33">
        <v>2771087</v>
      </c>
      <c r="E196" s="33"/>
      <c r="F196" s="33">
        <v>1275767</v>
      </c>
      <c r="G196" s="33">
        <v>71930</v>
      </c>
      <c r="H196" s="33">
        <v>890140</v>
      </c>
      <c r="I196" s="33">
        <v>139865</v>
      </c>
      <c r="J196" s="33">
        <v>173832</v>
      </c>
      <c r="K196" s="33"/>
      <c r="L196" s="33">
        <v>1495320</v>
      </c>
      <c r="M196" s="33">
        <v>79910</v>
      </c>
      <c r="N196" s="33">
        <v>732178</v>
      </c>
      <c r="O196" s="33">
        <v>424523</v>
      </c>
      <c r="P196" s="33">
        <v>258709</v>
      </c>
      <c r="Q196"/>
    </row>
    <row r="197" spans="1:17">
      <c r="A197" s="38" t="str">
        <f t="shared" ca="1" si="2"/>
        <v>202476</v>
      </c>
      <c r="B197" s="39" cm="1">
        <f t="array" aca="1" ref="B197" ca="1">INDIRECT(_xlfn.CONCAT("D",ROW(C197)-C197-3))</f>
        <v>2024</v>
      </c>
      <c r="C197" s="32">
        <v>76</v>
      </c>
      <c r="D197" s="33">
        <v>2790719</v>
      </c>
      <c r="E197" s="33"/>
      <c r="F197" s="33">
        <v>1280973</v>
      </c>
      <c r="G197" s="33">
        <v>66894</v>
      </c>
      <c r="H197" s="33">
        <v>917548</v>
      </c>
      <c r="I197" s="33">
        <v>147766</v>
      </c>
      <c r="J197" s="33">
        <v>148765</v>
      </c>
      <c r="K197" s="33"/>
      <c r="L197" s="33">
        <v>1509746</v>
      </c>
      <c r="M197" s="33">
        <v>79881</v>
      </c>
      <c r="N197" s="33">
        <v>743889</v>
      </c>
      <c r="O197" s="33">
        <v>447332</v>
      </c>
      <c r="P197" s="33">
        <v>238644</v>
      </c>
      <c r="Q197"/>
    </row>
    <row r="198" spans="1:17">
      <c r="A198" s="38" t="str">
        <f t="shared" ca="1" si="2"/>
        <v>202477</v>
      </c>
      <c r="B198" s="39" cm="1">
        <f t="array" aca="1" ref="B198" ca="1">INDIRECT(_xlfn.CONCAT("D",ROW(C198)-C198-3))</f>
        <v>2024</v>
      </c>
      <c r="C198" s="32">
        <v>77</v>
      </c>
      <c r="D198" s="33">
        <v>2420190</v>
      </c>
      <c r="E198" s="33"/>
      <c r="F198" s="33">
        <v>1103744</v>
      </c>
      <c r="G198" s="33">
        <v>48856</v>
      </c>
      <c r="H198" s="33">
        <v>769729</v>
      </c>
      <c r="I198" s="33">
        <v>137594</v>
      </c>
      <c r="J198" s="33">
        <v>147565</v>
      </c>
      <c r="K198" s="33"/>
      <c r="L198" s="33">
        <v>1316446</v>
      </c>
      <c r="M198" s="33">
        <v>66769</v>
      </c>
      <c r="N198" s="33">
        <v>596935</v>
      </c>
      <c r="O198" s="33">
        <v>435493</v>
      </c>
      <c r="P198" s="33">
        <v>217248</v>
      </c>
      <c r="Q198"/>
    </row>
    <row r="199" spans="1:17">
      <c r="A199" s="38" t="str">
        <f t="shared" ca="1" si="2"/>
        <v>202478</v>
      </c>
      <c r="B199" s="39" cm="1">
        <f t="array" aca="1" ref="B199" ca="1">INDIRECT(_xlfn.CONCAT("D",ROW(C199)-C199-3))</f>
        <v>2024</v>
      </c>
      <c r="C199" s="32">
        <v>78</v>
      </c>
      <c r="D199" s="33">
        <v>1931588</v>
      </c>
      <c r="E199" s="33"/>
      <c r="F199" s="33">
        <v>866614</v>
      </c>
      <c r="G199" s="33">
        <v>36687</v>
      </c>
      <c r="H199" s="33">
        <v>620710</v>
      </c>
      <c r="I199" s="33">
        <v>110062</v>
      </c>
      <c r="J199" s="33">
        <v>99155</v>
      </c>
      <c r="K199" s="33"/>
      <c r="L199" s="33">
        <v>1064974</v>
      </c>
      <c r="M199" s="33">
        <v>48588</v>
      </c>
      <c r="N199" s="33">
        <v>495798</v>
      </c>
      <c r="O199" s="33">
        <v>354000</v>
      </c>
      <c r="P199" s="33">
        <v>166588</v>
      </c>
      <c r="Q199"/>
    </row>
    <row r="200" spans="1:17">
      <c r="A200" s="38" t="str">
        <f t="shared" ca="1" si="2"/>
        <v>202479</v>
      </c>
      <c r="B200" s="39" cm="1">
        <f t="array" aca="1" ref="B200" ca="1">INDIRECT(_xlfn.CONCAT("D",ROW(C200)-C200-3))</f>
        <v>2024</v>
      </c>
      <c r="C200" s="32">
        <v>79</v>
      </c>
      <c r="D200" s="33">
        <v>1878885</v>
      </c>
      <c r="E200" s="33"/>
      <c r="F200" s="33">
        <v>838030</v>
      </c>
      <c r="G200" s="33">
        <v>28727</v>
      </c>
      <c r="H200" s="33">
        <v>589395</v>
      </c>
      <c r="I200" s="33">
        <v>128775</v>
      </c>
      <c r="J200" s="33">
        <v>91133</v>
      </c>
      <c r="K200" s="33"/>
      <c r="L200" s="33">
        <v>1040855</v>
      </c>
      <c r="M200" s="33">
        <v>46546</v>
      </c>
      <c r="N200" s="33">
        <v>448627</v>
      </c>
      <c r="O200" s="33">
        <v>395149</v>
      </c>
      <c r="P200" s="33">
        <v>150533</v>
      </c>
      <c r="Q200"/>
    </row>
    <row r="201" spans="1:17">
      <c r="A201" s="38" t="str">
        <f t="shared" ca="1" si="2"/>
        <v>202480</v>
      </c>
      <c r="B201" s="39" cm="1">
        <f t="array" aca="1" ref="B201" ca="1">INDIRECT(_xlfn.CONCAT("D",ROW(C201)-C201-3))</f>
        <v>2024</v>
      </c>
      <c r="C201" s="32">
        <v>80</v>
      </c>
      <c r="D201" s="33">
        <v>1833439</v>
      </c>
      <c r="E201" s="33"/>
      <c r="F201" s="33">
        <v>811180</v>
      </c>
      <c r="G201" s="33">
        <v>35613</v>
      </c>
      <c r="H201" s="33">
        <v>564858</v>
      </c>
      <c r="I201" s="33">
        <v>125634</v>
      </c>
      <c r="J201" s="33">
        <v>85075</v>
      </c>
      <c r="K201" s="33"/>
      <c r="L201" s="33">
        <v>1022259</v>
      </c>
      <c r="M201" s="33">
        <v>43543</v>
      </c>
      <c r="N201" s="33">
        <v>389903</v>
      </c>
      <c r="O201" s="33">
        <v>422560</v>
      </c>
      <c r="P201" s="33">
        <v>166253</v>
      </c>
      <c r="Q201"/>
    </row>
    <row r="202" spans="1:17">
      <c r="A202" s="38" t="str">
        <f t="shared" ca="1" si="2"/>
        <v>202481</v>
      </c>
      <c r="B202" s="39" cm="1">
        <f t="array" aca="1" ref="B202" ca="1">INDIRECT(_xlfn.CONCAT("D",ROW(C202)-C202-3))</f>
        <v>2024</v>
      </c>
      <c r="C202" s="32">
        <v>81</v>
      </c>
      <c r="D202" s="33">
        <v>1688989</v>
      </c>
      <c r="E202" s="33"/>
      <c r="F202" s="33">
        <v>741324</v>
      </c>
      <c r="G202" s="33">
        <v>28550</v>
      </c>
      <c r="H202" s="33">
        <v>537534</v>
      </c>
      <c r="I202" s="33">
        <v>120108</v>
      </c>
      <c r="J202" s="33">
        <v>55132</v>
      </c>
      <c r="K202" s="33"/>
      <c r="L202" s="33">
        <v>947666</v>
      </c>
      <c r="M202" s="33">
        <v>44329</v>
      </c>
      <c r="N202" s="33">
        <v>369412</v>
      </c>
      <c r="O202" s="33">
        <v>399950</v>
      </c>
      <c r="P202" s="33">
        <v>133973</v>
      </c>
      <c r="Q202"/>
    </row>
    <row r="203" spans="1:17">
      <c r="A203" s="38" t="str">
        <f t="shared" ca="1" si="2"/>
        <v>202482</v>
      </c>
      <c r="B203" s="39" cm="1">
        <f t="array" aca="1" ref="B203" ca="1">INDIRECT(_xlfn.CONCAT("D",ROW(C203)-C203-3))</f>
        <v>2024</v>
      </c>
      <c r="C203" s="32">
        <v>82</v>
      </c>
      <c r="D203" s="33">
        <v>1415600</v>
      </c>
      <c r="E203" s="33"/>
      <c r="F203" s="33">
        <v>612524</v>
      </c>
      <c r="G203" s="33">
        <v>29543</v>
      </c>
      <c r="H203" s="33">
        <v>437235</v>
      </c>
      <c r="I203" s="33">
        <v>101431</v>
      </c>
      <c r="J203" s="33">
        <v>44314</v>
      </c>
      <c r="K203" s="33"/>
      <c r="L203" s="33">
        <v>803076</v>
      </c>
      <c r="M203" s="33">
        <v>37398</v>
      </c>
      <c r="N203" s="33">
        <v>298201</v>
      </c>
      <c r="O203" s="33">
        <v>363156</v>
      </c>
      <c r="P203" s="33">
        <v>104321</v>
      </c>
      <c r="Q203"/>
    </row>
    <row r="204" spans="1:17">
      <c r="A204" s="38" t="str">
        <f t="shared" ref="A204:A267" ca="1" si="3">B204&amp;C204</f>
        <v>202483</v>
      </c>
      <c r="B204" s="39" cm="1">
        <f t="array" aca="1" ref="B204" ca="1">INDIRECT(_xlfn.CONCAT("D",ROW(C204)-C204-3))</f>
        <v>2024</v>
      </c>
      <c r="C204" s="32">
        <v>83</v>
      </c>
      <c r="D204" s="33">
        <v>1266147</v>
      </c>
      <c r="E204" s="33"/>
      <c r="F204" s="33">
        <v>539842</v>
      </c>
      <c r="G204" s="33">
        <v>21399</v>
      </c>
      <c r="H204" s="33">
        <v>385184</v>
      </c>
      <c r="I204" s="33">
        <v>94351</v>
      </c>
      <c r="J204" s="33">
        <v>38908</v>
      </c>
      <c r="K204" s="33"/>
      <c r="L204" s="33">
        <v>726305</v>
      </c>
      <c r="M204" s="33">
        <v>36072</v>
      </c>
      <c r="N204" s="33">
        <v>239827</v>
      </c>
      <c r="O204" s="33">
        <v>348041</v>
      </c>
      <c r="P204" s="33">
        <v>102365</v>
      </c>
      <c r="Q204"/>
    </row>
    <row r="205" spans="1:17">
      <c r="A205" s="38" t="str">
        <f t="shared" ca="1" si="3"/>
        <v>202484</v>
      </c>
      <c r="B205" s="39" cm="1">
        <f t="array" aca="1" ref="B205" ca="1">INDIRECT(_xlfn.CONCAT("D",ROW(C205)-C205-3))</f>
        <v>2024</v>
      </c>
      <c r="C205" s="32">
        <v>84</v>
      </c>
      <c r="D205" s="33">
        <v>1122654</v>
      </c>
      <c r="E205" s="33"/>
      <c r="F205" s="33">
        <v>473387</v>
      </c>
      <c r="G205" s="33">
        <v>13721</v>
      </c>
      <c r="H205" s="33">
        <v>328332</v>
      </c>
      <c r="I205" s="33">
        <v>96049</v>
      </c>
      <c r="J205" s="33">
        <v>35283</v>
      </c>
      <c r="K205" s="33"/>
      <c r="L205" s="33">
        <v>649267</v>
      </c>
      <c r="M205" s="33">
        <v>26401</v>
      </c>
      <c r="N205" s="33">
        <v>179917</v>
      </c>
      <c r="O205" s="33">
        <v>349079</v>
      </c>
      <c r="P205" s="33">
        <v>93870</v>
      </c>
      <c r="Q205"/>
    </row>
    <row r="206" spans="1:17">
      <c r="A206" s="38" t="str">
        <f t="shared" ca="1" si="3"/>
        <v>202485</v>
      </c>
      <c r="B206" s="39" cm="1">
        <f t="array" aca="1" ref="B206" ca="1">INDIRECT(_xlfn.CONCAT("D",ROW(C206)-C206-3))</f>
        <v>2024</v>
      </c>
      <c r="C206" s="32">
        <v>85</v>
      </c>
      <c r="D206" s="33">
        <v>1030696</v>
      </c>
      <c r="E206" s="33"/>
      <c r="F206" s="33">
        <v>428421</v>
      </c>
      <c r="G206" s="33">
        <v>13539</v>
      </c>
      <c r="H206" s="33">
        <v>294962</v>
      </c>
      <c r="I206" s="33">
        <v>95742</v>
      </c>
      <c r="J206" s="33">
        <v>24177</v>
      </c>
      <c r="K206" s="33"/>
      <c r="L206" s="33">
        <v>602275</v>
      </c>
      <c r="M206" s="33">
        <v>27069</v>
      </c>
      <c r="N206" s="33">
        <v>175946</v>
      </c>
      <c r="O206" s="33">
        <v>332556</v>
      </c>
      <c r="P206" s="33">
        <v>66705</v>
      </c>
      <c r="Q206"/>
    </row>
    <row r="207" spans="1:17">
      <c r="A207" s="38" t="str">
        <f t="shared" ca="1" si="3"/>
        <v>202486</v>
      </c>
      <c r="B207" s="39" cm="1">
        <f t="array" aca="1" ref="B207" ca="1">INDIRECT(_xlfn.CONCAT("D",ROW(C207)-C207-3))</f>
        <v>2024</v>
      </c>
      <c r="C207" s="32">
        <v>86</v>
      </c>
      <c r="D207" s="33">
        <v>896475</v>
      </c>
      <c r="E207" s="33"/>
      <c r="F207" s="33">
        <v>366986</v>
      </c>
      <c r="G207" s="33">
        <v>9658</v>
      </c>
      <c r="H207" s="33">
        <v>233712</v>
      </c>
      <c r="I207" s="33">
        <v>98507</v>
      </c>
      <c r="J207" s="33">
        <v>25110</v>
      </c>
      <c r="K207" s="33"/>
      <c r="L207" s="33">
        <v>529489</v>
      </c>
      <c r="M207" s="33">
        <v>19289</v>
      </c>
      <c r="N207" s="33">
        <v>142740</v>
      </c>
      <c r="O207" s="33">
        <v>291267</v>
      </c>
      <c r="P207" s="33">
        <v>76192</v>
      </c>
      <c r="Q207"/>
    </row>
    <row r="208" spans="1:17">
      <c r="A208" s="38" t="str">
        <f t="shared" ca="1" si="3"/>
        <v>202487</v>
      </c>
      <c r="B208" s="39" cm="1">
        <f t="array" aca="1" ref="B208" ca="1">INDIRECT(_xlfn.CONCAT("D",ROW(C208)-C208-3))</f>
        <v>2024</v>
      </c>
      <c r="C208" s="32">
        <v>87</v>
      </c>
      <c r="D208" s="33">
        <v>771397</v>
      </c>
      <c r="E208" s="33"/>
      <c r="F208" s="33">
        <v>308697</v>
      </c>
      <c r="G208" s="33">
        <v>13422</v>
      </c>
      <c r="H208" s="33">
        <v>198448</v>
      </c>
      <c r="I208" s="33">
        <v>73819</v>
      </c>
      <c r="J208" s="33">
        <v>23009</v>
      </c>
      <c r="K208" s="33"/>
      <c r="L208" s="33">
        <v>462700</v>
      </c>
      <c r="M208" s="33">
        <v>13384</v>
      </c>
      <c r="N208" s="33">
        <v>111851</v>
      </c>
      <c r="O208" s="33">
        <v>276281</v>
      </c>
      <c r="P208" s="33">
        <v>61183</v>
      </c>
      <c r="Q208"/>
    </row>
    <row r="209" spans="1:17">
      <c r="A209" s="38" t="str">
        <f t="shared" ca="1" si="3"/>
        <v>202488</v>
      </c>
      <c r="B209" s="39" cm="1">
        <f t="array" aca="1" ref="B209" ca="1">INDIRECT(_xlfn.CONCAT("D",ROW(C209)-C209-3))</f>
        <v>2024</v>
      </c>
      <c r="C209" s="32">
        <v>88</v>
      </c>
      <c r="D209" s="33">
        <v>672864</v>
      </c>
      <c r="E209" s="33"/>
      <c r="F209" s="33">
        <v>261649</v>
      </c>
      <c r="G209" s="33">
        <v>6588</v>
      </c>
      <c r="H209" s="33">
        <v>165648</v>
      </c>
      <c r="I209" s="33">
        <v>80001</v>
      </c>
      <c r="J209" s="33">
        <v>9412</v>
      </c>
      <c r="K209" s="33"/>
      <c r="L209" s="33">
        <v>411215</v>
      </c>
      <c r="M209" s="33">
        <v>16977</v>
      </c>
      <c r="N209" s="33">
        <v>103747</v>
      </c>
      <c r="O209" s="33">
        <v>252765</v>
      </c>
      <c r="P209" s="33">
        <v>37726</v>
      </c>
      <c r="Q209"/>
    </row>
    <row r="210" spans="1:17">
      <c r="A210" s="38" t="str">
        <f t="shared" ca="1" si="3"/>
        <v>202489</v>
      </c>
      <c r="B210" s="39" cm="1">
        <f t="array" aca="1" ref="B210" ca="1">INDIRECT(_xlfn.CONCAT("D",ROW(C210)-C210-3))</f>
        <v>2024</v>
      </c>
      <c r="C210" s="32">
        <v>89</v>
      </c>
      <c r="D210" s="33">
        <v>558814</v>
      </c>
      <c r="E210" s="33"/>
      <c r="F210" s="33">
        <v>211101</v>
      </c>
      <c r="G210" s="33">
        <v>3704</v>
      </c>
      <c r="H210" s="33">
        <v>122216</v>
      </c>
      <c r="I210" s="33">
        <v>75922</v>
      </c>
      <c r="J210" s="33">
        <v>9259</v>
      </c>
      <c r="K210" s="33"/>
      <c r="L210" s="33">
        <v>347713</v>
      </c>
      <c r="M210" s="33">
        <v>14718</v>
      </c>
      <c r="N210" s="33">
        <v>63471</v>
      </c>
      <c r="O210" s="33">
        <v>239168</v>
      </c>
      <c r="P210" s="33">
        <v>30356</v>
      </c>
      <c r="Q210"/>
    </row>
    <row r="211" spans="1:17">
      <c r="A211" s="38" t="str">
        <f t="shared" ca="1" si="3"/>
        <v>202490</v>
      </c>
      <c r="B211" s="39" cm="1">
        <f t="array" aca="1" ref="B211" ca="1">INDIRECT(_xlfn.CONCAT("D",ROW(C211)-C211-3))</f>
        <v>2024</v>
      </c>
      <c r="C211" s="32">
        <v>90</v>
      </c>
      <c r="D211" s="33">
        <v>460642</v>
      </c>
      <c r="E211" s="33"/>
      <c r="F211" s="33">
        <v>169419</v>
      </c>
      <c r="G211" s="33">
        <v>921</v>
      </c>
      <c r="H211" s="33">
        <v>101283</v>
      </c>
      <c r="I211" s="33">
        <v>61691</v>
      </c>
      <c r="J211" s="33">
        <v>5525</v>
      </c>
      <c r="K211" s="33"/>
      <c r="L211" s="33">
        <v>291223</v>
      </c>
      <c r="M211" s="33">
        <v>14607</v>
      </c>
      <c r="N211" s="33">
        <v>45646</v>
      </c>
      <c r="O211" s="33">
        <v>199931</v>
      </c>
      <c r="P211" s="33">
        <v>31039</v>
      </c>
      <c r="Q211"/>
    </row>
    <row r="212" spans="1:17">
      <c r="A212" s="38" t="str">
        <f t="shared" ca="1" si="3"/>
        <v>202491</v>
      </c>
      <c r="B212" s="39" cm="1">
        <f t="array" aca="1" ref="B212" ca="1">INDIRECT(_xlfn.CONCAT("D",ROW(C212)-C212-3))</f>
        <v>2024</v>
      </c>
      <c r="C212" s="32">
        <v>91</v>
      </c>
      <c r="D212" s="33">
        <v>402438</v>
      </c>
      <c r="E212" s="33"/>
      <c r="F212" s="33">
        <v>142648</v>
      </c>
      <c r="G212" s="33">
        <v>3658</v>
      </c>
      <c r="H212" s="33">
        <v>86869</v>
      </c>
      <c r="I212" s="33">
        <v>44806</v>
      </c>
      <c r="J212" s="33">
        <v>7315</v>
      </c>
      <c r="K212" s="33"/>
      <c r="L212" s="33">
        <v>259789</v>
      </c>
      <c r="M212" s="33">
        <v>10062</v>
      </c>
      <c r="N212" s="33">
        <v>42079</v>
      </c>
      <c r="O212" s="33">
        <v>172888</v>
      </c>
      <c r="P212" s="33">
        <v>34761</v>
      </c>
      <c r="Q212"/>
    </row>
    <row r="213" spans="1:17">
      <c r="A213" s="38" t="str">
        <f t="shared" ca="1" si="3"/>
        <v>202492</v>
      </c>
      <c r="B213" s="39" cm="1">
        <f t="array" aca="1" ref="B213" ca="1">INDIRECT(_xlfn.CONCAT("D",ROW(C213)-C213-3))</f>
        <v>2024</v>
      </c>
      <c r="C213" s="32">
        <v>92</v>
      </c>
      <c r="D213" s="33">
        <v>327184</v>
      </c>
      <c r="E213" s="33"/>
      <c r="F213" s="33">
        <v>112049</v>
      </c>
      <c r="G213" s="33">
        <v>911</v>
      </c>
      <c r="H213" s="33">
        <v>71056</v>
      </c>
      <c r="I213" s="33">
        <v>32795</v>
      </c>
      <c r="J213" s="33">
        <v>7288</v>
      </c>
      <c r="K213" s="33"/>
      <c r="L213" s="33">
        <v>215134</v>
      </c>
      <c r="M213" s="33">
        <v>7293</v>
      </c>
      <c r="N213" s="33">
        <v>34640</v>
      </c>
      <c r="O213" s="33">
        <v>143119</v>
      </c>
      <c r="P213" s="33">
        <v>30082</v>
      </c>
      <c r="Q213"/>
    </row>
    <row r="214" spans="1:17">
      <c r="A214" s="38" t="str">
        <f t="shared" ca="1" si="3"/>
        <v>202493</v>
      </c>
      <c r="B214" s="39" cm="1">
        <f t="array" aca="1" ref="B214" ca="1">INDIRECT(_xlfn.CONCAT("D",ROW(C214)-C214-3))</f>
        <v>2024</v>
      </c>
      <c r="C214" s="32">
        <v>93</v>
      </c>
      <c r="D214" s="33">
        <v>278069</v>
      </c>
      <c r="E214" s="33"/>
      <c r="F214" s="33">
        <v>91102</v>
      </c>
      <c r="G214" s="33">
        <v>3644</v>
      </c>
      <c r="H214" s="33">
        <v>39174</v>
      </c>
      <c r="I214" s="33">
        <v>45551</v>
      </c>
      <c r="J214" s="33">
        <v>2733</v>
      </c>
      <c r="K214" s="33"/>
      <c r="L214" s="33">
        <v>186967</v>
      </c>
      <c r="M214" s="33">
        <v>4538</v>
      </c>
      <c r="N214" s="33">
        <v>22690</v>
      </c>
      <c r="O214" s="33">
        <v>145217</v>
      </c>
      <c r="P214" s="33">
        <v>14522</v>
      </c>
      <c r="Q214"/>
    </row>
    <row r="215" spans="1:17">
      <c r="A215" s="38" t="str">
        <f t="shared" ca="1" si="3"/>
        <v>202494</v>
      </c>
      <c r="B215" s="39" cm="1">
        <f t="array" aca="1" ref="B215" ca="1">INDIRECT(_xlfn.CONCAT("D",ROW(C215)-C215-3))</f>
        <v>2024</v>
      </c>
      <c r="C215" s="32">
        <v>94</v>
      </c>
      <c r="D215" s="33">
        <v>211913</v>
      </c>
      <c r="E215" s="33"/>
      <c r="F215" s="33">
        <v>66013</v>
      </c>
      <c r="G215" s="33">
        <v>1809</v>
      </c>
      <c r="H215" s="33">
        <v>35267</v>
      </c>
      <c r="I215" s="33">
        <v>21703</v>
      </c>
      <c r="J215" s="33">
        <v>7234</v>
      </c>
      <c r="K215" s="33"/>
      <c r="L215" s="33">
        <v>145899</v>
      </c>
      <c r="M215" s="33">
        <v>6343</v>
      </c>
      <c r="N215" s="33">
        <v>11781</v>
      </c>
      <c r="O215" s="33">
        <v>118713</v>
      </c>
      <c r="P215" s="33">
        <v>9062</v>
      </c>
      <c r="Q215"/>
    </row>
    <row r="216" spans="1:17">
      <c r="A216" s="38" t="str">
        <f t="shared" ca="1" si="3"/>
        <v>202495</v>
      </c>
      <c r="B216" s="39" cm="1">
        <f t="array" aca="1" ref="B216" ca="1">INDIRECT(_xlfn.CONCAT("D",ROW(C216)-C216-3))</f>
        <v>2024</v>
      </c>
      <c r="C216" s="32">
        <v>95</v>
      </c>
      <c r="D216" s="33">
        <v>168771</v>
      </c>
      <c r="E216" s="33"/>
      <c r="F216" s="33">
        <v>49935</v>
      </c>
      <c r="G216" s="33">
        <v>908</v>
      </c>
      <c r="H216" s="33">
        <v>23606</v>
      </c>
      <c r="I216" s="33">
        <v>21790</v>
      </c>
      <c r="J216" s="33">
        <v>3632</v>
      </c>
      <c r="K216" s="33"/>
      <c r="L216" s="33">
        <v>118836</v>
      </c>
      <c r="M216" s="33">
        <v>3629</v>
      </c>
      <c r="N216" s="33">
        <v>7257</v>
      </c>
      <c r="O216" s="33">
        <v>97971</v>
      </c>
      <c r="P216" s="33">
        <v>9979</v>
      </c>
      <c r="Q216"/>
    </row>
    <row r="217" spans="1:17">
      <c r="A217" s="38" t="str">
        <f t="shared" ca="1" si="3"/>
        <v>202496</v>
      </c>
      <c r="B217" s="39" cm="1">
        <f t="array" aca="1" ref="B217" ca="1">INDIRECT(_xlfn.CONCAT("D",ROW(C217)-C217-3))</f>
        <v>2024</v>
      </c>
      <c r="C217" s="32">
        <v>96</v>
      </c>
      <c r="D217" s="33">
        <v>128470</v>
      </c>
      <c r="E217" s="33"/>
      <c r="F217" s="33">
        <v>35831</v>
      </c>
      <c r="G217" s="33">
        <v>0</v>
      </c>
      <c r="H217" s="33">
        <v>18811</v>
      </c>
      <c r="I217" s="33">
        <v>15228</v>
      </c>
      <c r="J217" s="33">
        <v>1792</v>
      </c>
      <c r="K217" s="33"/>
      <c r="L217" s="33">
        <v>92639</v>
      </c>
      <c r="M217" s="33">
        <v>4541</v>
      </c>
      <c r="N217" s="33">
        <v>7266</v>
      </c>
      <c r="O217" s="33">
        <v>71750</v>
      </c>
      <c r="P217" s="33">
        <v>9082</v>
      </c>
      <c r="Q217"/>
    </row>
    <row r="218" spans="1:17">
      <c r="A218" s="38" t="str">
        <f t="shared" ca="1" si="3"/>
        <v>202497</v>
      </c>
      <c r="B218" s="39" cm="1">
        <f t="array" aca="1" ref="B218" ca="1">INDIRECT(_xlfn.CONCAT("D",ROW(C218)-C218-3))</f>
        <v>2024</v>
      </c>
      <c r="C218" s="32">
        <v>97</v>
      </c>
      <c r="D218" s="33">
        <v>93657</v>
      </c>
      <c r="E218" s="33"/>
      <c r="F218" s="33">
        <v>24577</v>
      </c>
      <c r="G218" s="33">
        <v>0</v>
      </c>
      <c r="H218" s="33">
        <v>11833</v>
      </c>
      <c r="I218" s="33">
        <v>10923</v>
      </c>
      <c r="J218" s="33">
        <v>1821</v>
      </c>
      <c r="K218" s="33"/>
      <c r="L218" s="33">
        <v>69081</v>
      </c>
      <c r="M218" s="33">
        <v>909</v>
      </c>
      <c r="N218" s="33">
        <v>1818</v>
      </c>
      <c r="O218" s="33">
        <v>63627</v>
      </c>
      <c r="P218" s="33">
        <v>2727</v>
      </c>
      <c r="Q218"/>
    </row>
    <row r="219" spans="1:17">
      <c r="A219" s="38" t="str">
        <f t="shared" ca="1" si="3"/>
        <v>202498</v>
      </c>
      <c r="B219" s="39" cm="1">
        <f t="array" aca="1" ref="B219" ca="1">INDIRECT(_xlfn.CONCAT("D",ROW(C219)-C219-3))</f>
        <v>2024</v>
      </c>
      <c r="C219" s="32">
        <v>98</v>
      </c>
      <c r="D219" s="33">
        <v>68714</v>
      </c>
      <c r="E219" s="33"/>
      <c r="F219" s="33">
        <v>16768</v>
      </c>
      <c r="G219" s="33">
        <v>883</v>
      </c>
      <c r="H219" s="33">
        <v>7943</v>
      </c>
      <c r="I219" s="33">
        <v>7943</v>
      </c>
      <c r="J219" s="33">
        <v>0</v>
      </c>
      <c r="K219" s="33"/>
      <c r="L219" s="33">
        <v>51946</v>
      </c>
      <c r="M219" s="33">
        <v>3645</v>
      </c>
      <c r="N219" s="33">
        <v>3645</v>
      </c>
      <c r="O219" s="33">
        <v>41921</v>
      </c>
      <c r="P219" s="33">
        <v>2734</v>
      </c>
      <c r="Q219"/>
    </row>
    <row r="220" spans="1:17">
      <c r="A220" s="38" t="str">
        <f t="shared" ca="1" si="3"/>
        <v>202499</v>
      </c>
      <c r="B220" s="39" cm="1">
        <f t="array" aca="1" ref="B220" ca="1">INDIRECT(_xlfn.CONCAT("D",ROW(C220)-C220-3))</f>
        <v>2024</v>
      </c>
      <c r="C220" s="32">
        <v>99</v>
      </c>
      <c r="D220" s="33">
        <v>49221</v>
      </c>
      <c r="E220" s="33"/>
      <c r="F220" s="33">
        <v>11372</v>
      </c>
      <c r="G220" s="33">
        <v>1750</v>
      </c>
      <c r="H220" s="33">
        <v>3499</v>
      </c>
      <c r="I220" s="33">
        <v>6124</v>
      </c>
      <c r="J220" s="33">
        <v>0</v>
      </c>
      <c r="K220" s="33"/>
      <c r="L220" s="33">
        <v>37849</v>
      </c>
      <c r="M220" s="33">
        <v>0</v>
      </c>
      <c r="N220" s="33">
        <v>923</v>
      </c>
      <c r="O220" s="33">
        <v>35079</v>
      </c>
      <c r="P220" s="33">
        <v>1846</v>
      </c>
      <c r="Q220"/>
    </row>
    <row r="221" spans="1:17">
      <c r="A221" s="38" t="str">
        <f t="shared" ca="1" si="3"/>
        <v>2024100</v>
      </c>
      <c r="B221" s="39" cm="1">
        <f t="array" aca="1" ref="B221" ca="1">INDIRECT(_xlfn.CONCAT("D",ROW(C221)-C221-3))</f>
        <v>2024</v>
      </c>
      <c r="C221" s="32">
        <v>100</v>
      </c>
      <c r="D221" s="33">
        <v>90084</v>
      </c>
      <c r="E221" s="33"/>
      <c r="F221" s="33">
        <v>17573</v>
      </c>
      <c r="G221" s="33">
        <v>0</v>
      </c>
      <c r="H221" s="33">
        <v>7399</v>
      </c>
      <c r="I221" s="33">
        <v>10174</v>
      </c>
      <c r="J221" s="33">
        <v>0</v>
      </c>
      <c r="K221" s="33"/>
      <c r="L221" s="33">
        <v>72511</v>
      </c>
      <c r="M221" s="33">
        <v>906</v>
      </c>
      <c r="N221" s="33">
        <v>2719</v>
      </c>
      <c r="O221" s="33">
        <v>62541</v>
      </c>
      <c r="P221" s="33">
        <v>6345</v>
      </c>
      <c r="Q221"/>
    </row>
    <row r="222" spans="1:17">
      <c r="A222" s="38" t="str">
        <f t="shared" ca="1" si="3"/>
        <v>68714</v>
      </c>
      <c r="B222" s="39" cm="1">
        <f t="array" aca="1" ref="B222" ca="1">INDIRECT(_xlfn.CONCAT("D",ROW(C222)-C222-3))</f>
        <v>68714</v>
      </c>
      <c r="C222" s="34"/>
      <c r="D222" s="31"/>
      <c r="E222" s="31"/>
      <c r="F222" s="31"/>
      <c r="G222" s="31"/>
      <c r="H222" s="31"/>
      <c r="I222" s="31"/>
      <c r="J222" s="31"/>
      <c r="K222" s="31"/>
      <c r="L222" s="31"/>
      <c r="M222" s="31"/>
      <c r="N222" s="31"/>
      <c r="O222" s="31"/>
      <c r="P222" s="31"/>
      <c r="Q222"/>
    </row>
    <row r="223" spans="1:17">
      <c r="A223" s="38" t="str">
        <f t="shared" ca="1" si="3"/>
        <v>49221</v>
      </c>
      <c r="B223" s="39" cm="1">
        <f t="array" aca="1" ref="B223" ca="1">INDIRECT(_xlfn.CONCAT("D",ROW(C223)-C223-3))</f>
        <v>49221</v>
      </c>
      <c r="Q223"/>
    </row>
    <row r="224" spans="1:17">
      <c r="A224" s="38" t="str">
        <f t="shared" ca="1" si="3"/>
        <v>90084</v>
      </c>
      <c r="B224" s="39" cm="1">
        <f t="array" aca="1" ref="B224" ca="1">INDIRECT(_xlfn.CONCAT("D",ROW(C224)-C224-3))</f>
        <v>90084</v>
      </c>
      <c r="Q224"/>
    </row>
    <row r="225" spans="1:17">
      <c r="A225" s="38" t="str">
        <f t="shared" ca="1" si="3"/>
        <v>0</v>
      </c>
      <c r="B225" s="39" cm="1">
        <f t="array" aca="1" ref="B225" ca="1">INDIRECT(_xlfn.CONCAT("D",ROW(C225)-C225-3))</f>
        <v>0</v>
      </c>
      <c r="Q225"/>
    </row>
    <row r="226" spans="1:17">
      <c r="A226" s="38" t="str">
        <f t="shared" ca="1" si="3"/>
        <v>0</v>
      </c>
      <c r="B226" s="39" cm="1">
        <f t="array" aca="1" ref="B226" ca="1">INDIRECT(_xlfn.CONCAT("D",ROW(C226)-C226-3))</f>
        <v>0</v>
      </c>
      <c r="Q226"/>
    </row>
    <row r="227" spans="1:17">
      <c r="A227" s="38" t="str">
        <f t="shared" ca="1" si="3"/>
        <v>0</v>
      </c>
      <c r="B227" s="39" cm="1">
        <f t="array" aca="1" ref="B227" ca="1">INDIRECT(_xlfn.CONCAT("D",ROW(C227)-C227-3))</f>
        <v>0</v>
      </c>
      <c r="Q227"/>
    </row>
    <row r="228" spans="1:17">
      <c r="A228" s="38" t="str">
        <f t="shared" ca="1" si="3"/>
        <v>0</v>
      </c>
      <c r="B228" s="39" cm="1">
        <f t="array" aca="1" ref="B228" ca="1">INDIRECT(_xlfn.CONCAT("D",ROW(C228)-C228-3))</f>
        <v>0</v>
      </c>
      <c r="D228" s="47">
        <v>2025</v>
      </c>
      <c r="E228" s="47"/>
      <c r="F228" s="47"/>
      <c r="G228" s="47"/>
      <c r="H228" s="47"/>
      <c r="I228" s="47"/>
      <c r="J228" s="47"/>
      <c r="K228" s="47"/>
      <c r="L228" s="47"/>
      <c r="M228" s="47"/>
      <c r="N228" s="47"/>
      <c r="O228" s="47"/>
      <c r="P228" s="47"/>
      <c r="Q228"/>
    </row>
    <row r="229" spans="1:17">
      <c r="A229" s="38" t="str">
        <f t="shared" ca="1" si="3"/>
        <v>0</v>
      </c>
      <c r="B229" s="39" cm="1">
        <f t="array" aca="1" ref="B229" ca="1">INDIRECT(_xlfn.CONCAT("D",ROW(C229)-C229-3))</f>
        <v>0</v>
      </c>
      <c r="F229" s="48" t="s">
        <v>184</v>
      </c>
      <c r="G229" s="48"/>
      <c r="H229" s="48"/>
      <c r="I229" s="48"/>
      <c r="J229" s="48"/>
      <c r="L229" s="48" t="s">
        <v>185</v>
      </c>
      <c r="M229" s="48"/>
      <c r="N229" s="48"/>
      <c r="O229" s="48"/>
      <c r="P229" s="48"/>
      <c r="Q229"/>
    </row>
    <row r="230" spans="1:17">
      <c r="A230" s="38" t="e">
        <f t="shared" ca="1" si="3"/>
        <v>#VALUE!</v>
      </c>
      <c r="B230" s="39" t="e" cm="1">
        <f t="array" aca="1" ref="B230" ca="1">INDIRECT(_xlfn.CONCAT("D",ROW(C230)-C230-3))</f>
        <v>#VALUE!</v>
      </c>
      <c r="C230" s="30" t="s">
        <v>186</v>
      </c>
      <c r="D230" s="30" t="s">
        <v>0</v>
      </c>
      <c r="E230" s="30"/>
      <c r="F230" s="30" t="s">
        <v>0</v>
      </c>
      <c r="G230" s="30" t="s">
        <v>187</v>
      </c>
      <c r="H230" s="30" t="s">
        <v>188</v>
      </c>
      <c r="I230" s="30" t="s">
        <v>189</v>
      </c>
      <c r="J230" s="30" t="s">
        <v>190</v>
      </c>
      <c r="L230" s="30" t="s">
        <v>0</v>
      </c>
      <c r="M230" s="30" t="s">
        <v>187</v>
      </c>
      <c r="N230" s="30" t="s">
        <v>188</v>
      </c>
      <c r="O230" s="30" t="s">
        <v>189</v>
      </c>
      <c r="P230" s="30" t="s">
        <v>190</v>
      </c>
      <c r="Q230"/>
    </row>
    <row r="231" spans="1:17">
      <c r="A231" s="38" t="str">
        <f t="shared" ca="1" si="3"/>
        <v>20250</v>
      </c>
      <c r="B231" s="39" cm="1">
        <f t="array" aca="1" ref="B231" ca="1">INDIRECT(_xlfn.CONCAT("D",ROW(C231)-C231-3))</f>
        <v>2025</v>
      </c>
      <c r="C231" s="32">
        <v>0</v>
      </c>
      <c r="D231" s="33">
        <v>3749983</v>
      </c>
      <c r="E231" s="33"/>
      <c r="F231" s="33">
        <v>1918005</v>
      </c>
      <c r="G231" s="33">
        <v>1918005</v>
      </c>
      <c r="H231" s="33">
        <v>0</v>
      </c>
      <c r="I231" s="33">
        <v>0</v>
      </c>
      <c r="J231" s="33">
        <v>0</v>
      </c>
      <c r="K231" s="33"/>
      <c r="L231" s="33">
        <v>1831978</v>
      </c>
      <c r="M231" s="33">
        <v>1831978</v>
      </c>
      <c r="N231" s="33">
        <v>0</v>
      </c>
      <c r="O231" s="33">
        <v>0</v>
      </c>
      <c r="P231" s="33">
        <v>0</v>
      </c>
      <c r="Q231"/>
    </row>
    <row r="232" spans="1:17">
      <c r="A232" s="38" t="str">
        <f t="shared" ca="1" si="3"/>
        <v>20251</v>
      </c>
      <c r="B232" s="39" cm="1">
        <f t="array" aca="1" ref="B232" ca="1">INDIRECT(_xlfn.CONCAT("D",ROW(C232)-C232-3))</f>
        <v>2025</v>
      </c>
      <c r="C232" s="32">
        <v>1</v>
      </c>
      <c r="D232" s="33">
        <v>3739161</v>
      </c>
      <c r="E232" s="33"/>
      <c r="F232" s="33">
        <v>1912944</v>
      </c>
      <c r="G232" s="33">
        <v>1912944</v>
      </c>
      <c r="H232" s="33">
        <v>0</v>
      </c>
      <c r="I232" s="33">
        <v>0</v>
      </c>
      <c r="J232" s="33">
        <v>0</v>
      </c>
      <c r="K232" s="33"/>
      <c r="L232" s="33">
        <v>1826216</v>
      </c>
      <c r="M232" s="33">
        <v>1826216</v>
      </c>
      <c r="N232" s="33">
        <v>0</v>
      </c>
      <c r="O232" s="33">
        <v>0</v>
      </c>
      <c r="P232" s="33">
        <v>0</v>
      </c>
      <c r="Q232"/>
    </row>
    <row r="233" spans="1:17">
      <c r="A233" s="38" t="str">
        <f t="shared" ca="1" si="3"/>
        <v>20252</v>
      </c>
      <c r="B233" s="39" cm="1">
        <f t="array" aca="1" ref="B233" ca="1">INDIRECT(_xlfn.CONCAT("D",ROW(C233)-C233-3))</f>
        <v>2025</v>
      </c>
      <c r="C233" s="32">
        <v>2</v>
      </c>
      <c r="D233" s="33">
        <v>3735940</v>
      </c>
      <c r="E233" s="33"/>
      <c r="F233" s="33">
        <v>1911511</v>
      </c>
      <c r="G233" s="33">
        <v>1911511</v>
      </c>
      <c r="H233" s="33">
        <v>0</v>
      </c>
      <c r="I233" s="33">
        <v>0</v>
      </c>
      <c r="J233" s="33">
        <v>0</v>
      </c>
      <c r="K233" s="33"/>
      <c r="L233" s="33">
        <v>1824429</v>
      </c>
      <c r="M233" s="33">
        <v>1824429</v>
      </c>
      <c r="N233" s="33">
        <v>0</v>
      </c>
      <c r="O233" s="33">
        <v>0</v>
      </c>
      <c r="P233" s="33">
        <v>0</v>
      </c>
      <c r="Q233"/>
    </row>
    <row r="234" spans="1:17">
      <c r="A234" s="38" t="str">
        <f t="shared" ca="1" si="3"/>
        <v>20253</v>
      </c>
      <c r="B234" s="39" cm="1">
        <f t="array" aca="1" ref="B234" ca="1">INDIRECT(_xlfn.CONCAT("D",ROW(C234)-C234-3))</f>
        <v>2025</v>
      </c>
      <c r="C234" s="32">
        <v>3</v>
      </c>
      <c r="D234" s="33">
        <v>3741719</v>
      </c>
      <c r="E234" s="33"/>
      <c r="F234" s="33">
        <v>1914673</v>
      </c>
      <c r="G234" s="33">
        <v>1914673</v>
      </c>
      <c r="H234" s="33">
        <v>0</v>
      </c>
      <c r="I234" s="33">
        <v>0</v>
      </c>
      <c r="J234" s="33">
        <v>0</v>
      </c>
      <c r="K234" s="33"/>
      <c r="L234" s="33">
        <v>1827046</v>
      </c>
      <c r="M234" s="33">
        <v>1827046</v>
      </c>
      <c r="N234" s="33">
        <v>0</v>
      </c>
      <c r="O234" s="33">
        <v>0</v>
      </c>
      <c r="P234" s="33">
        <v>0</v>
      </c>
      <c r="Q234"/>
    </row>
    <row r="235" spans="1:17">
      <c r="A235" s="38" t="str">
        <f t="shared" ca="1" si="3"/>
        <v>20254</v>
      </c>
      <c r="B235" s="39" cm="1">
        <f t="array" aca="1" ref="B235" ca="1">INDIRECT(_xlfn.CONCAT("D",ROW(C235)-C235-3))</f>
        <v>2025</v>
      </c>
      <c r="C235" s="32">
        <v>4</v>
      </c>
      <c r="D235" s="33">
        <v>3691273</v>
      </c>
      <c r="E235" s="33"/>
      <c r="F235" s="33">
        <v>1886877</v>
      </c>
      <c r="G235" s="33">
        <v>1886877</v>
      </c>
      <c r="H235" s="33">
        <v>0</v>
      </c>
      <c r="I235" s="33">
        <v>0</v>
      </c>
      <c r="J235" s="33">
        <v>0</v>
      </c>
      <c r="K235" s="33"/>
      <c r="L235" s="33">
        <v>1804397</v>
      </c>
      <c r="M235" s="33">
        <v>1804397</v>
      </c>
      <c r="N235" s="33">
        <v>0</v>
      </c>
      <c r="O235" s="33">
        <v>0</v>
      </c>
      <c r="P235" s="33">
        <v>0</v>
      </c>
      <c r="Q235"/>
    </row>
    <row r="236" spans="1:17">
      <c r="A236" s="38" t="str">
        <f t="shared" ca="1" si="3"/>
        <v>20255</v>
      </c>
      <c r="B236" s="39" cm="1">
        <f t="array" aca="1" ref="B236" ca="1">INDIRECT(_xlfn.CONCAT("D",ROW(C236)-C236-3))</f>
        <v>2025</v>
      </c>
      <c r="C236" s="32">
        <v>5</v>
      </c>
      <c r="D236" s="33">
        <v>3822945</v>
      </c>
      <c r="E236" s="33"/>
      <c r="F236" s="33">
        <v>1954332</v>
      </c>
      <c r="G236" s="33">
        <v>1954332</v>
      </c>
      <c r="H236" s="33">
        <v>0</v>
      </c>
      <c r="I236" s="33">
        <v>0</v>
      </c>
      <c r="J236" s="33">
        <v>0</v>
      </c>
      <c r="K236" s="33"/>
      <c r="L236" s="33">
        <v>1868613</v>
      </c>
      <c r="M236" s="33">
        <v>1868613</v>
      </c>
      <c r="N236" s="33">
        <v>0</v>
      </c>
      <c r="O236" s="33">
        <v>0</v>
      </c>
      <c r="P236" s="33">
        <v>0</v>
      </c>
      <c r="Q236"/>
    </row>
    <row r="237" spans="1:17">
      <c r="A237" s="38" t="str">
        <f t="shared" ca="1" si="3"/>
        <v>20256</v>
      </c>
      <c r="B237" s="39" cm="1">
        <f t="array" aca="1" ref="B237" ca="1">INDIRECT(_xlfn.CONCAT("D",ROW(C237)-C237-3))</f>
        <v>2025</v>
      </c>
      <c r="C237" s="32">
        <v>6</v>
      </c>
      <c r="D237" s="33">
        <v>3888384</v>
      </c>
      <c r="E237" s="33"/>
      <c r="F237" s="33">
        <v>1987241</v>
      </c>
      <c r="G237" s="33">
        <v>1987241</v>
      </c>
      <c r="H237" s="33">
        <v>0</v>
      </c>
      <c r="I237" s="33">
        <v>0</v>
      </c>
      <c r="J237" s="33">
        <v>0</v>
      </c>
      <c r="K237" s="33"/>
      <c r="L237" s="33">
        <v>1901143</v>
      </c>
      <c r="M237" s="33">
        <v>1901143</v>
      </c>
      <c r="N237" s="33">
        <v>0</v>
      </c>
      <c r="O237" s="33">
        <v>0</v>
      </c>
      <c r="P237" s="33">
        <v>0</v>
      </c>
      <c r="Q237"/>
    </row>
    <row r="238" spans="1:17">
      <c r="A238" s="38" t="str">
        <f t="shared" ca="1" si="3"/>
        <v>20257</v>
      </c>
      <c r="B238" s="39" cm="1">
        <f t="array" aca="1" ref="B238" ca="1">INDIRECT(_xlfn.CONCAT("D",ROW(C238)-C238-3))</f>
        <v>2025</v>
      </c>
      <c r="C238" s="32">
        <v>7</v>
      </c>
      <c r="D238" s="33">
        <v>3966654</v>
      </c>
      <c r="E238" s="33"/>
      <c r="F238" s="33">
        <v>2028873</v>
      </c>
      <c r="G238" s="33">
        <v>2028873</v>
      </c>
      <c r="H238" s="33">
        <v>0</v>
      </c>
      <c r="I238" s="33">
        <v>0</v>
      </c>
      <c r="J238" s="33">
        <v>0</v>
      </c>
      <c r="K238" s="33"/>
      <c r="L238" s="33">
        <v>1937782</v>
      </c>
      <c r="M238" s="33">
        <v>1937782</v>
      </c>
      <c r="N238" s="33">
        <v>0</v>
      </c>
      <c r="O238" s="33">
        <v>0</v>
      </c>
      <c r="P238" s="33">
        <v>0</v>
      </c>
      <c r="Q238"/>
    </row>
    <row r="239" spans="1:17">
      <c r="A239" s="38" t="str">
        <f t="shared" ca="1" si="3"/>
        <v>20258</v>
      </c>
      <c r="B239" s="39" cm="1">
        <f t="array" aca="1" ref="B239" ca="1">INDIRECT(_xlfn.CONCAT("D",ROW(C239)-C239-3))</f>
        <v>2025</v>
      </c>
      <c r="C239" s="32">
        <v>8</v>
      </c>
      <c r="D239" s="33">
        <v>4072912</v>
      </c>
      <c r="E239" s="33"/>
      <c r="F239" s="33">
        <v>2081980</v>
      </c>
      <c r="G239" s="33">
        <v>2081980</v>
      </c>
      <c r="H239" s="33">
        <v>0</v>
      </c>
      <c r="I239" s="33">
        <v>0</v>
      </c>
      <c r="J239" s="33">
        <v>0</v>
      </c>
      <c r="K239" s="33"/>
      <c r="L239" s="33">
        <v>1990933</v>
      </c>
      <c r="M239" s="33">
        <v>1990933</v>
      </c>
      <c r="N239" s="33">
        <v>0</v>
      </c>
      <c r="O239" s="33">
        <v>0</v>
      </c>
      <c r="P239" s="33">
        <v>0</v>
      </c>
      <c r="Q239"/>
    </row>
    <row r="240" spans="1:17">
      <c r="A240" s="38" t="str">
        <f t="shared" ca="1" si="3"/>
        <v>20259</v>
      </c>
      <c r="B240" s="39" cm="1">
        <f t="array" aca="1" ref="B240" ca="1">INDIRECT(_xlfn.CONCAT("D",ROW(C240)-C240-3))</f>
        <v>2025</v>
      </c>
      <c r="C240" s="32">
        <v>9</v>
      </c>
      <c r="D240" s="33">
        <v>4122769</v>
      </c>
      <c r="E240" s="33"/>
      <c r="F240" s="33">
        <v>2108721</v>
      </c>
      <c r="G240" s="33">
        <v>2108721</v>
      </c>
      <c r="H240" s="33">
        <v>0</v>
      </c>
      <c r="I240" s="33">
        <v>0</v>
      </c>
      <c r="J240" s="33">
        <v>0</v>
      </c>
      <c r="K240" s="33"/>
      <c r="L240" s="33">
        <v>2014048</v>
      </c>
      <c r="M240" s="33">
        <v>2014048</v>
      </c>
      <c r="N240" s="33">
        <v>0</v>
      </c>
      <c r="O240" s="33">
        <v>0</v>
      </c>
      <c r="P240" s="33">
        <v>0</v>
      </c>
      <c r="Q240"/>
    </row>
    <row r="241" spans="1:17">
      <c r="A241" s="38" t="str">
        <f t="shared" ca="1" si="3"/>
        <v>202510</v>
      </c>
      <c r="B241" s="39" cm="1">
        <f t="array" aca="1" ref="B241" ca="1">INDIRECT(_xlfn.CONCAT("D",ROW(C241)-C241-3))</f>
        <v>2025</v>
      </c>
      <c r="C241" s="32">
        <v>10</v>
      </c>
      <c r="D241" s="33">
        <v>4151072</v>
      </c>
      <c r="E241" s="33"/>
      <c r="F241" s="33">
        <v>2123512</v>
      </c>
      <c r="G241" s="33">
        <v>2123512</v>
      </c>
      <c r="H241" s="33">
        <v>0</v>
      </c>
      <c r="I241" s="33">
        <v>0</v>
      </c>
      <c r="J241" s="33">
        <v>0</v>
      </c>
      <c r="K241" s="33"/>
      <c r="L241" s="33">
        <v>2027561</v>
      </c>
      <c r="M241" s="33">
        <v>2027561</v>
      </c>
      <c r="N241" s="33">
        <v>0</v>
      </c>
      <c r="O241" s="33">
        <v>0</v>
      </c>
      <c r="P241" s="33">
        <v>0</v>
      </c>
      <c r="Q241"/>
    </row>
    <row r="242" spans="1:17">
      <c r="A242" s="38" t="str">
        <f t="shared" ca="1" si="3"/>
        <v>202511</v>
      </c>
      <c r="B242" s="39" cm="1">
        <f t="array" aca="1" ref="B242" ca="1">INDIRECT(_xlfn.CONCAT("D",ROW(C242)-C242-3))</f>
        <v>2025</v>
      </c>
      <c r="C242" s="32">
        <v>11</v>
      </c>
      <c r="D242" s="33">
        <v>4112903</v>
      </c>
      <c r="E242" s="33"/>
      <c r="F242" s="33">
        <v>2105649</v>
      </c>
      <c r="G242" s="33">
        <v>2105649</v>
      </c>
      <c r="H242" s="33">
        <v>0</v>
      </c>
      <c r="I242" s="33">
        <v>0</v>
      </c>
      <c r="J242" s="33">
        <v>0</v>
      </c>
      <c r="K242" s="33"/>
      <c r="L242" s="33">
        <v>2007253</v>
      </c>
      <c r="M242" s="33">
        <v>2007253</v>
      </c>
      <c r="N242" s="33">
        <v>0</v>
      </c>
      <c r="O242" s="33">
        <v>0</v>
      </c>
      <c r="P242" s="33">
        <v>0</v>
      </c>
      <c r="Q242"/>
    </row>
    <row r="243" spans="1:17">
      <c r="A243" s="38" t="str">
        <f t="shared" ca="1" si="3"/>
        <v>202512</v>
      </c>
      <c r="B243" s="39" cm="1">
        <f t="array" aca="1" ref="B243" ca="1">INDIRECT(_xlfn.CONCAT("D",ROW(C243)-C243-3))</f>
        <v>2025</v>
      </c>
      <c r="C243" s="32">
        <v>12</v>
      </c>
      <c r="D243" s="33">
        <v>4147838</v>
      </c>
      <c r="E243" s="33"/>
      <c r="F243" s="33">
        <v>2121340</v>
      </c>
      <c r="G243" s="33">
        <v>2121340</v>
      </c>
      <c r="H243" s="33">
        <v>0</v>
      </c>
      <c r="I243" s="33">
        <v>0</v>
      </c>
      <c r="J243" s="33">
        <v>0</v>
      </c>
      <c r="K243" s="33"/>
      <c r="L243" s="33">
        <v>2026498</v>
      </c>
      <c r="M243" s="33">
        <v>2026498</v>
      </c>
      <c r="N243" s="33">
        <v>0</v>
      </c>
      <c r="O243" s="33">
        <v>0</v>
      </c>
      <c r="P243" s="33">
        <v>0</v>
      </c>
      <c r="Q243"/>
    </row>
    <row r="244" spans="1:17">
      <c r="A244" s="38" t="str">
        <f t="shared" ca="1" si="3"/>
        <v>202513</v>
      </c>
      <c r="B244" s="39" cm="1">
        <f t="array" aca="1" ref="B244" ca="1">INDIRECT(_xlfn.CONCAT("D",ROW(C244)-C244-3))</f>
        <v>2025</v>
      </c>
      <c r="C244" s="32">
        <v>13</v>
      </c>
      <c r="D244" s="33">
        <v>4160046</v>
      </c>
      <c r="E244" s="33"/>
      <c r="F244" s="33">
        <v>2129020</v>
      </c>
      <c r="G244" s="33">
        <v>2129020</v>
      </c>
      <c r="H244" s="33">
        <v>0</v>
      </c>
      <c r="I244" s="33">
        <v>0</v>
      </c>
      <c r="J244" s="33">
        <v>0</v>
      </c>
      <c r="K244" s="33"/>
      <c r="L244" s="33">
        <v>2031025</v>
      </c>
      <c r="M244" s="33">
        <v>2031025</v>
      </c>
      <c r="N244" s="33">
        <v>0</v>
      </c>
      <c r="O244" s="33">
        <v>0</v>
      </c>
      <c r="P244" s="33">
        <v>0</v>
      </c>
      <c r="Q244"/>
    </row>
    <row r="245" spans="1:17">
      <c r="A245" s="38" t="str">
        <f t="shared" ca="1" si="3"/>
        <v>202514</v>
      </c>
      <c r="B245" s="39" cm="1">
        <f t="array" aca="1" ref="B245" ca="1">INDIRECT(_xlfn.CONCAT("D",ROW(C245)-C245-3))</f>
        <v>2025</v>
      </c>
      <c r="C245" s="32">
        <v>14</v>
      </c>
      <c r="D245" s="33">
        <v>4270441</v>
      </c>
      <c r="E245" s="33"/>
      <c r="F245" s="33">
        <v>2183705</v>
      </c>
      <c r="G245" s="33">
        <v>2183705</v>
      </c>
      <c r="H245" s="33">
        <v>0</v>
      </c>
      <c r="I245" s="33">
        <v>0</v>
      </c>
      <c r="J245" s="33">
        <v>0</v>
      </c>
      <c r="K245" s="33"/>
      <c r="L245" s="33">
        <v>2086735</v>
      </c>
      <c r="M245" s="33">
        <v>2086735</v>
      </c>
      <c r="N245" s="33">
        <v>0</v>
      </c>
      <c r="O245" s="33">
        <v>0</v>
      </c>
      <c r="P245" s="33">
        <v>0</v>
      </c>
      <c r="Q245"/>
    </row>
    <row r="246" spans="1:17">
      <c r="A246" s="38" t="str">
        <f t="shared" ca="1" si="3"/>
        <v>202515</v>
      </c>
      <c r="B246" s="39" cm="1">
        <f t="array" aca="1" ref="B246" ca="1">INDIRECT(_xlfn.CONCAT("D",ROW(C246)-C246-3))</f>
        <v>2025</v>
      </c>
      <c r="C246" s="32">
        <v>15</v>
      </c>
      <c r="D246" s="33">
        <v>4368529</v>
      </c>
      <c r="E246" s="33"/>
      <c r="F246" s="33">
        <v>2232544</v>
      </c>
      <c r="G246" s="33">
        <v>2232544</v>
      </c>
      <c r="H246" s="33">
        <v>0</v>
      </c>
      <c r="I246" s="33">
        <v>0</v>
      </c>
      <c r="J246" s="33">
        <v>0</v>
      </c>
      <c r="K246" s="33"/>
      <c r="L246" s="33">
        <v>2135985</v>
      </c>
      <c r="M246" s="33">
        <v>2135985</v>
      </c>
      <c r="N246" s="33">
        <v>0</v>
      </c>
      <c r="O246" s="33">
        <v>0</v>
      </c>
      <c r="P246" s="33">
        <v>0</v>
      </c>
      <c r="Q246"/>
    </row>
    <row r="247" spans="1:17">
      <c r="A247" s="38" t="str">
        <f t="shared" ca="1" si="3"/>
        <v>202516</v>
      </c>
      <c r="B247" s="39" cm="1">
        <f t="array" aca="1" ref="B247" ca="1">INDIRECT(_xlfn.CONCAT("D",ROW(C247)-C247-3))</f>
        <v>2025</v>
      </c>
      <c r="C247" s="32">
        <v>16</v>
      </c>
      <c r="D247" s="33">
        <v>4557009</v>
      </c>
      <c r="E247" s="33"/>
      <c r="F247" s="33">
        <v>2329294</v>
      </c>
      <c r="G247" s="33">
        <v>2323280</v>
      </c>
      <c r="H247" s="33">
        <v>6014</v>
      </c>
      <c r="I247" s="33">
        <v>0</v>
      </c>
      <c r="J247" s="33">
        <v>0</v>
      </c>
      <c r="K247" s="33"/>
      <c r="L247" s="33">
        <v>2227715</v>
      </c>
      <c r="M247" s="33">
        <v>2225710</v>
      </c>
      <c r="N247" s="33">
        <v>2005</v>
      </c>
      <c r="O247" s="33">
        <v>0</v>
      </c>
      <c r="P247" s="33">
        <v>0</v>
      </c>
      <c r="Q247"/>
    </row>
    <row r="248" spans="1:17">
      <c r="A248" s="38" t="str">
        <f t="shared" ca="1" si="3"/>
        <v>202517</v>
      </c>
      <c r="B248" s="39" cm="1">
        <f t="array" aca="1" ref="B248" ca="1">INDIRECT(_xlfn.CONCAT("D",ROW(C248)-C248-3))</f>
        <v>2025</v>
      </c>
      <c r="C248" s="32">
        <v>17</v>
      </c>
      <c r="D248" s="33">
        <v>4608248</v>
      </c>
      <c r="E248" s="33"/>
      <c r="F248" s="33">
        <v>2355937</v>
      </c>
      <c r="G248" s="33">
        <v>2337892</v>
      </c>
      <c r="H248" s="33">
        <v>18046</v>
      </c>
      <c r="I248" s="33">
        <v>0</v>
      </c>
      <c r="J248" s="33">
        <v>0</v>
      </c>
      <c r="K248" s="33"/>
      <c r="L248" s="33">
        <v>2252311</v>
      </c>
      <c r="M248" s="33">
        <v>2228254</v>
      </c>
      <c r="N248" s="33">
        <v>24057</v>
      </c>
      <c r="O248" s="33">
        <v>0</v>
      </c>
      <c r="P248" s="33">
        <v>0</v>
      </c>
      <c r="Q248"/>
    </row>
    <row r="249" spans="1:17">
      <c r="A249" s="38" t="str">
        <f t="shared" ca="1" si="3"/>
        <v>202518</v>
      </c>
      <c r="B249" s="39" cm="1">
        <f t="array" aca="1" ref="B249" ca="1">INDIRECT(_xlfn.CONCAT("D",ROW(C249)-C249-3))</f>
        <v>2025</v>
      </c>
      <c r="C249" s="32">
        <v>18</v>
      </c>
      <c r="D249" s="33">
        <v>4574196</v>
      </c>
      <c r="E249" s="33"/>
      <c r="F249" s="33">
        <v>2342190</v>
      </c>
      <c r="G249" s="33">
        <v>2320113</v>
      </c>
      <c r="H249" s="33">
        <v>22077</v>
      </c>
      <c r="I249" s="33">
        <v>0</v>
      </c>
      <c r="J249" s="33">
        <v>0</v>
      </c>
      <c r="K249" s="33"/>
      <c r="L249" s="33">
        <v>2232006</v>
      </c>
      <c r="M249" s="33">
        <v>2205971</v>
      </c>
      <c r="N249" s="33">
        <v>26035</v>
      </c>
      <c r="O249" s="33">
        <v>0</v>
      </c>
      <c r="P249" s="33">
        <v>0</v>
      </c>
      <c r="Q249"/>
    </row>
    <row r="250" spans="1:17">
      <c r="A250" s="38" t="str">
        <f t="shared" ca="1" si="3"/>
        <v>202519</v>
      </c>
      <c r="B250" s="39" cm="1">
        <f t="array" aca="1" ref="B250" ca="1">INDIRECT(_xlfn.CONCAT("D",ROW(C250)-C250-3))</f>
        <v>2025</v>
      </c>
      <c r="C250" s="32">
        <v>19</v>
      </c>
      <c r="D250" s="33">
        <v>4495365</v>
      </c>
      <c r="E250" s="33"/>
      <c r="F250" s="33">
        <v>2303115</v>
      </c>
      <c r="G250" s="33">
        <v>2270988</v>
      </c>
      <c r="H250" s="33">
        <v>31123</v>
      </c>
      <c r="I250" s="33">
        <v>0</v>
      </c>
      <c r="J250" s="33">
        <v>1004</v>
      </c>
      <c r="K250" s="33"/>
      <c r="L250" s="33">
        <v>2192250</v>
      </c>
      <c r="M250" s="33">
        <v>2149166</v>
      </c>
      <c r="N250" s="33">
        <v>41080</v>
      </c>
      <c r="O250" s="33">
        <v>1002</v>
      </c>
      <c r="P250" s="33">
        <v>1002</v>
      </c>
      <c r="Q250"/>
    </row>
    <row r="251" spans="1:17">
      <c r="A251" s="38" t="str">
        <f t="shared" ca="1" si="3"/>
        <v>202520</v>
      </c>
      <c r="B251" s="39" cm="1">
        <f t="array" aca="1" ref="B251" ca="1">INDIRECT(_xlfn.CONCAT("D",ROW(C251)-C251-3))</f>
        <v>2025</v>
      </c>
      <c r="C251" s="32">
        <v>20</v>
      </c>
      <c r="D251" s="33">
        <v>4476443</v>
      </c>
      <c r="E251" s="33"/>
      <c r="F251" s="33">
        <v>2292616</v>
      </c>
      <c r="G251" s="33">
        <v>2251407</v>
      </c>
      <c r="H251" s="33">
        <v>41209</v>
      </c>
      <c r="I251" s="33">
        <v>0</v>
      </c>
      <c r="J251" s="33">
        <v>0</v>
      </c>
      <c r="K251" s="33"/>
      <c r="L251" s="33">
        <v>2183828</v>
      </c>
      <c r="M251" s="33">
        <v>2074636</v>
      </c>
      <c r="N251" s="33">
        <v>106186</v>
      </c>
      <c r="O251" s="33">
        <v>0</v>
      </c>
      <c r="P251" s="33">
        <v>3005</v>
      </c>
      <c r="Q251"/>
    </row>
    <row r="252" spans="1:17">
      <c r="A252" s="38" t="str">
        <f t="shared" ca="1" si="3"/>
        <v>202521</v>
      </c>
      <c r="B252" s="39" cm="1">
        <f t="array" aca="1" ref="B252" ca="1">INDIRECT(_xlfn.CONCAT("D",ROW(C252)-C252-3))</f>
        <v>2025</v>
      </c>
      <c r="C252" s="32">
        <v>21</v>
      </c>
      <c r="D252" s="33">
        <v>4470832</v>
      </c>
      <c r="E252" s="33"/>
      <c r="F252" s="33">
        <v>2289418</v>
      </c>
      <c r="G252" s="33">
        <v>2216084</v>
      </c>
      <c r="H252" s="33">
        <v>70320</v>
      </c>
      <c r="I252" s="33">
        <v>0</v>
      </c>
      <c r="J252" s="33">
        <v>3014</v>
      </c>
      <c r="K252" s="33"/>
      <c r="L252" s="33">
        <v>2181414</v>
      </c>
      <c r="M252" s="33">
        <v>2014076</v>
      </c>
      <c r="N252" s="33">
        <v>162328</v>
      </c>
      <c r="O252" s="33">
        <v>1002</v>
      </c>
      <c r="P252" s="33">
        <v>4008</v>
      </c>
      <c r="Q252"/>
    </row>
    <row r="253" spans="1:17">
      <c r="A253" s="38" t="str">
        <f t="shared" ca="1" si="3"/>
        <v>202522</v>
      </c>
      <c r="B253" s="39" cm="1">
        <f t="array" aca="1" ref="B253" ca="1">INDIRECT(_xlfn.CONCAT("D",ROW(C253)-C253-3))</f>
        <v>2025</v>
      </c>
      <c r="C253" s="32">
        <v>22</v>
      </c>
      <c r="D253" s="33">
        <v>4440232</v>
      </c>
      <c r="E253" s="33"/>
      <c r="F253" s="33">
        <v>2271188</v>
      </c>
      <c r="G253" s="33">
        <v>2147470</v>
      </c>
      <c r="H253" s="33">
        <v>118689</v>
      </c>
      <c r="I253" s="33">
        <v>0</v>
      </c>
      <c r="J253" s="33">
        <v>5029</v>
      </c>
      <c r="K253" s="33"/>
      <c r="L253" s="33">
        <v>2169044</v>
      </c>
      <c r="M253" s="33">
        <v>1953143</v>
      </c>
      <c r="N253" s="33">
        <v>199833</v>
      </c>
      <c r="O253" s="33">
        <v>5021</v>
      </c>
      <c r="P253" s="33">
        <v>11046</v>
      </c>
      <c r="Q253"/>
    </row>
    <row r="254" spans="1:17">
      <c r="A254" s="38" t="str">
        <f t="shared" ca="1" si="3"/>
        <v>202523</v>
      </c>
      <c r="B254" s="39" cm="1">
        <f t="array" aca="1" ref="B254" ca="1">INDIRECT(_xlfn.CONCAT("D",ROW(C254)-C254-3))</f>
        <v>2025</v>
      </c>
      <c r="C254" s="32">
        <v>23</v>
      </c>
      <c r="D254" s="33">
        <v>4458257</v>
      </c>
      <c r="E254" s="33"/>
      <c r="F254" s="33">
        <v>2277402</v>
      </c>
      <c r="G254" s="33">
        <v>2086024</v>
      </c>
      <c r="H254" s="33">
        <v>184327</v>
      </c>
      <c r="I254" s="33">
        <v>0</v>
      </c>
      <c r="J254" s="33">
        <v>7051</v>
      </c>
      <c r="K254" s="33"/>
      <c r="L254" s="33">
        <v>2180855</v>
      </c>
      <c r="M254" s="33">
        <v>1861828</v>
      </c>
      <c r="N254" s="33">
        <v>303931</v>
      </c>
      <c r="O254" s="33">
        <v>3019</v>
      </c>
      <c r="P254" s="33">
        <v>12077</v>
      </c>
      <c r="Q254"/>
    </row>
    <row r="255" spans="1:17">
      <c r="A255" s="38" t="str">
        <f t="shared" ca="1" si="3"/>
        <v>202524</v>
      </c>
      <c r="B255" s="39" cm="1">
        <f t="array" aca="1" ref="B255" ca="1">INDIRECT(_xlfn.CONCAT("D",ROW(C255)-C255-3))</f>
        <v>2025</v>
      </c>
      <c r="C255" s="32">
        <v>24</v>
      </c>
      <c r="D255" s="33">
        <v>4561554</v>
      </c>
      <c r="E255" s="33"/>
      <c r="F255" s="33">
        <v>2329862</v>
      </c>
      <c r="G255" s="33">
        <v>2050885</v>
      </c>
      <c r="H255" s="33">
        <v>265837</v>
      </c>
      <c r="I255" s="33">
        <v>0</v>
      </c>
      <c r="J255" s="33">
        <v>13140</v>
      </c>
      <c r="K255" s="33"/>
      <c r="L255" s="33">
        <v>2231692</v>
      </c>
      <c r="M255" s="33">
        <v>1782128</v>
      </c>
      <c r="N255" s="33">
        <v>430412</v>
      </c>
      <c r="O255" s="33">
        <v>2016</v>
      </c>
      <c r="P255" s="33">
        <v>17136</v>
      </c>
      <c r="Q255"/>
    </row>
    <row r="256" spans="1:17">
      <c r="A256" s="38" t="str">
        <f t="shared" ca="1" si="3"/>
        <v>202525</v>
      </c>
      <c r="B256" s="39" cm="1">
        <f t="array" aca="1" ref="B256" ca="1">INDIRECT(_xlfn.CONCAT("D",ROW(C256)-C256-3))</f>
        <v>2025</v>
      </c>
      <c r="C256" s="32">
        <v>25</v>
      </c>
      <c r="D256" s="33">
        <v>4506070</v>
      </c>
      <c r="E256" s="33"/>
      <c r="F256" s="33">
        <v>2301248</v>
      </c>
      <c r="G256" s="33">
        <v>1882839</v>
      </c>
      <c r="H256" s="33">
        <v>390111</v>
      </c>
      <c r="I256" s="33">
        <v>1011</v>
      </c>
      <c r="J256" s="33">
        <v>27288</v>
      </c>
      <c r="K256" s="33"/>
      <c r="L256" s="33">
        <v>2204823</v>
      </c>
      <c r="M256" s="33">
        <v>1538131</v>
      </c>
      <c r="N256" s="33">
        <v>630381</v>
      </c>
      <c r="O256" s="33">
        <v>5043</v>
      </c>
      <c r="P256" s="33">
        <v>31267</v>
      </c>
      <c r="Q256"/>
    </row>
    <row r="257" spans="1:17">
      <c r="A257" s="38" t="str">
        <f t="shared" ca="1" si="3"/>
        <v>202526</v>
      </c>
      <c r="B257" s="39" cm="1">
        <f t="array" aca="1" ref="B257" ca="1">INDIRECT(_xlfn.CONCAT("D",ROW(C257)-C257-3))</f>
        <v>2025</v>
      </c>
      <c r="C257" s="32">
        <v>26</v>
      </c>
      <c r="D257" s="33">
        <v>4515343</v>
      </c>
      <c r="E257" s="33"/>
      <c r="F257" s="33">
        <v>2301388</v>
      </c>
      <c r="G257" s="33">
        <v>1793224</v>
      </c>
      <c r="H257" s="33">
        <v>484928</v>
      </c>
      <c r="I257" s="33">
        <v>1010</v>
      </c>
      <c r="J257" s="33">
        <v>22226</v>
      </c>
      <c r="K257" s="33"/>
      <c r="L257" s="33">
        <v>2213954</v>
      </c>
      <c r="M257" s="33">
        <v>1425920</v>
      </c>
      <c r="N257" s="33">
        <v>730595</v>
      </c>
      <c r="O257" s="33">
        <v>4031</v>
      </c>
      <c r="P257" s="33">
        <v>53409</v>
      </c>
      <c r="Q257"/>
    </row>
    <row r="258" spans="1:17">
      <c r="A258" s="38" t="str">
        <f t="shared" ca="1" si="3"/>
        <v>202527</v>
      </c>
      <c r="B258" s="39" cm="1">
        <f t="array" aca="1" ref="B258" ca="1">INDIRECT(_xlfn.CONCAT("D",ROW(C258)-C258-3))</f>
        <v>2025</v>
      </c>
      <c r="C258" s="32">
        <v>27</v>
      </c>
      <c r="D258" s="33">
        <v>4460886</v>
      </c>
      <c r="E258" s="33"/>
      <c r="F258" s="33">
        <v>2272275</v>
      </c>
      <c r="G258" s="33">
        <v>1642766</v>
      </c>
      <c r="H258" s="33">
        <v>587206</v>
      </c>
      <c r="I258" s="33">
        <v>4029</v>
      </c>
      <c r="J258" s="33">
        <v>38274</v>
      </c>
      <c r="K258" s="33"/>
      <c r="L258" s="33">
        <v>2188612</v>
      </c>
      <c r="M258" s="33">
        <v>1314981</v>
      </c>
      <c r="N258" s="33">
        <v>801080</v>
      </c>
      <c r="O258" s="33">
        <v>7053</v>
      </c>
      <c r="P258" s="33">
        <v>65497</v>
      </c>
      <c r="Q258"/>
    </row>
    <row r="259" spans="1:17">
      <c r="A259" s="38" t="str">
        <f t="shared" ca="1" si="3"/>
        <v>202528</v>
      </c>
      <c r="B259" s="39" cm="1">
        <f t="array" aca="1" ref="B259" ca="1">INDIRECT(_xlfn.CONCAT("D",ROW(C259)-C259-3))</f>
        <v>2025</v>
      </c>
      <c r="C259" s="32">
        <v>28</v>
      </c>
      <c r="D259" s="33">
        <v>4495819</v>
      </c>
      <c r="E259" s="33"/>
      <c r="F259" s="33">
        <v>2284791</v>
      </c>
      <c r="G259" s="33">
        <v>1580070</v>
      </c>
      <c r="H259" s="33">
        <v>641115</v>
      </c>
      <c r="I259" s="33">
        <v>3029</v>
      </c>
      <c r="J259" s="33">
        <v>60578</v>
      </c>
      <c r="K259" s="33"/>
      <c r="L259" s="33">
        <v>2211028</v>
      </c>
      <c r="M259" s="33">
        <v>1240234</v>
      </c>
      <c r="N259" s="33">
        <v>890062</v>
      </c>
      <c r="O259" s="33">
        <v>6055</v>
      </c>
      <c r="P259" s="33">
        <v>74676</v>
      </c>
      <c r="Q259"/>
    </row>
    <row r="260" spans="1:17">
      <c r="A260" s="38" t="str">
        <f t="shared" ca="1" si="3"/>
        <v>202529</v>
      </c>
      <c r="B260" s="39" cm="1">
        <f t="array" aca="1" ref="B260" ca="1">INDIRECT(_xlfn.CONCAT("D",ROW(C260)-C260-3))</f>
        <v>2025</v>
      </c>
      <c r="C260" s="32">
        <v>29</v>
      </c>
      <c r="D260" s="33">
        <v>4530696</v>
      </c>
      <c r="E260" s="33"/>
      <c r="F260" s="33">
        <v>2303660</v>
      </c>
      <c r="G260" s="33">
        <v>1451387</v>
      </c>
      <c r="H260" s="33">
        <v>770576</v>
      </c>
      <c r="I260" s="33">
        <v>4034</v>
      </c>
      <c r="J260" s="33">
        <v>77663</v>
      </c>
      <c r="K260" s="33"/>
      <c r="L260" s="33">
        <v>2227036</v>
      </c>
      <c r="M260" s="33">
        <v>1112002</v>
      </c>
      <c r="N260" s="33">
        <v>1009900</v>
      </c>
      <c r="O260" s="33">
        <v>10109</v>
      </c>
      <c r="P260" s="33">
        <v>95026</v>
      </c>
      <c r="Q260"/>
    </row>
    <row r="261" spans="1:17">
      <c r="A261" s="38" t="str">
        <f t="shared" ca="1" si="3"/>
        <v>202530</v>
      </c>
      <c r="B261" s="39" cm="1">
        <f t="array" aca="1" ref="B261" ca="1">INDIRECT(_xlfn.CONCAT("D",ROW(C261)-C261-3))</f>
        <v>2025</v>
      </c>
      <c r="C261" s="32">
        <v>30</v>
      </c>
      <c r="D261" s="33">
        <v>4577740</v>
      </c>
      <c r="E261" s="33"/>
      <c r="F261" s="33">
        <v>2327547</v>
      </c>
      <c r="G261" s="33">
        <v>1391479</v>
      </c>
      <c r="H261" s="33">
        <v>831050</v>
      </c>
      <c r="I261" s="33">
        <v>4039</v>
      </c>
      <c r="J261" s="33">
        <v>100978</v>
      </c>
      <c r="K261" s="33"/>
      <c r="L261" s="33">
        <v>2250193</v>
      </c>
      <c r="M261" s="33">
        <v>1054936</v>
      </c>
      <c r="N261" s="33">
        <v>1051907</v>
      </c>
      <c r="O261" s="33">
        <v>9086</v>
      </c>
      <c r="P261" s="33">
        <v>134265</v>
      </c>
      <c r="Q261"/>
    </row>
    <row r="262" spans="1:17">
      <c r="A262" s="38" t="str">
        <f t="shared" ca="1" si="3"/>
        <v>202531</v>
      </c>
      <c r="B262" s="39" cm="1">
        <f t="array" aca="1" ref="B262" ca="1">INDIRECT(_xlfn.CONCAT("D",ROW(C262)-C262-3))</f>
        <v>2025</v>
      </c>
      <c r="C262" s="32">
        <v>31</v>
      </c>
      <c r="D262" s="33">
        <v>4648340</v>
      </c>
      <c r="E262" s="33"/>
      <c r="F262" s="33">
        <v>2364549</v>
      </c>
      <c r="G262" s="33">
        <v>1328104</v>
      </c>
      <c r="H262" s="33">
        <v>930480</v>
      </c>
      <c r="I262" s="33">
        <v>7064</v>
      </c>
      <c r="J262" s="33">
        <v>98901</v>
      </c>
      <c r="K262" s="33"/>
      <c r="L262" s="33">
        <v>2283791</v>
      </c>
      <c r="M262" s="33">
        <v>1006519</v>
      </c>
      <c r="N262" s="33">
        <v>1116229</v>
      </c>
      <c r="O262" s="33">
        <v>16104</v>
      </c>
      <c r="P262" s="33">
        <v>144939</v>
      </c>
      <c r="Q262"/>
    </row>
    <row r="263" spans="1:17">
      <c r="A263" s="38" t="str">
        <f t="shared" ca="1" si="3"/>
        <v>202532</v>
      </c>
      <c r="B263" s="39" cm="1">
        <f t="array" aca="1" ref="B263" ca="1">INDIRECT(_xlfn.CONCAT("D",ROW(C263)-C263-3))</f>
        <v>2025</v>
      </c>
      <c r="C263" s="32">
        <v>32</v>
      </c>
      <c r="D263" s="33">
        <v>4753267</v>
      </c>
      <c r="E263" s="33"/>
      <c r="F263" s="33">
        <v>2419783</v>
      </c>
      <c r="G263" s="33">
        <v>1289947</v>
      </c>
      <c r="H263" s="33">
        <v>1005977</v>
      </c>
      <c r="I263" s="33">
        <v>2014</v>
      </c>
      <c r="J263" s="33">
        <v>121845</v>
      </c>
      <c r="K263" s="33"/>
      <c r="L263" s="33">
        <v>2333484</v>
      </c>
      <c r="M263" s="33">
        <v>946279</v>
      </c>
      <c r="N263" s="33">
        <v>1204996</v>
      </c>
      <c r="O263" s="33">
        <v>12080</v>
      </c>
      <c r="P263" s="33">
        <v>170129</v>
      </c>
      <c r="Q263"/>
    </row>
    <row r="264" spans="1:17">
      <c r="A264" s="38" t="str">
        <f t="shared" ca="1" si="3"/>
        <v>202533</v>
      </c>
      <c r="B264" s="39" cm="1">
        <f t="array" aca="1" ref="B264" ca="1">INDIRECT(_xlfn.CONCAT("D",ROW(C264)-C264-3))</f>
        <v>2025</v>
      </c>
      <c r="C264" s="32">
        <v>33</v>
      </c>
      <c r="D264" s="33">
        <v>4807381</v>
      </c>
      <c r="E264" s="33"/>
      <c r="F264" s="33">
        <v>2439141</v>
      </c>
      <c r="G264" s="33">
        <v>1172238</v>
      </c>
      <c r="H264" s="33">
        <v>1079587</v>
      </c>
      <c r="I264" s="33">
        <v>8057</v>
      </c>
      <c r="J264" s="33">
        <v>179260</v>
      </c>
      <c r="K264" s="33"/>
      <c r="L264" s="33">
        <v>2368239</v>
      </c>
      <c r="M264" s="33">
        <v>906363</v>
      </c>
      <c r="N264" s="33">
        <v>1251164</v>
      </c>
      <c r="O264" s="33">
        <v>22180</v>
      </c>
      <c r="P264" s="33">
        <v>188531</v>
      </c>
      <c r="Q264"/>
    </row>
    <row r="265" spans="1:17">
      <c r="A265" s="38" t="str">
        <f t="shared" ca="1" si="3"/>
        <v>202534</v>
      </c>
      <c r="B265" s="39" cm="1">
        <f t="array" aca="1" ref="B265" ca="1">INDIRECT(_xlfn.CONCAT("D",ROW(C265)-C265-3))</f>
        <v>2025</v>
      </c>
      <c r="C265" s="32">
        <v>34</v>
      </c>
      <c r="D265" s="33">
        <v>4865659</v>
      </c>
      <c r="E265" s="33"/>
      <c r="F265" s="33">
        <v>2466283</v>
      </c>
      <c r="G265" s="33">
        <v>1117093</v>
      </c>
      <c r="H265" s="33">
        <v>1135257</v>
      </c>
      <c r="I265" s="33">
        <v>13118</v>
      </c>
      <c r="J265" s="33">
        <v>200814</v>
      </c>
      <c r="K265" s="33"/>
      <c r="L265" s="33">
        <v>2399376</v>
      </c>
      <c r="M265" s="33">
        <v>868931</v>
      </c>
      <c r="N265" s="33">
        <v>1308934</v>
      </c>
      <c r="O265" s="33">
        <v>14096</v>
      </c>
      <c r="P265" s="33">
        <v>207416</v>
      </c>
      <c r="Q265"/>
    </row>
    <row r="266" spans="1:17">
      <c r="A266" s="38" t="str">
        <f t="shared" ca="1" si="3"/>
        <v>202535</v>
      </c>
      <c r="B266" s="39" cm="1">
        <f t="array" aca="1" ref="B266" ca="1">INDIRECT(_xlfn.CONCAT("D",ROW(C266)-C266-3))</f>
        <v>2025</v>
      </c>
      <c r="C266" s="32">
        <v>35</v>
      </c>
      <c r="D266" s="33">
        <v>4730212</v>
      </c>
      <c r="E266" s="33"/>
      <c r="F266" s="33">
        <v>2391419</v>
      </c>
      <c r="G266" s="33">
        <v>1068998</v>
      </c>
      <c r="H266" s="33">
        <v>1093134</v>
      </c>
      <c r="I266" s="33">
        <v>7040</v>
      </c>
      <c r="J266" s="33">
        <v>222247</v>
      </c>
      <c r="K266" s="33"/>
      <c r="L266" s="33">
        <v>2338794</v>
      </c>
      <c r="M266" s="33">
        <v>804432</v>
      </c>
      <c r="N266" s="33">
        <v>1290716</v>
      </c>
      <c r="O266" s="33">
        <v>15102</v>
      </c>
      <c r="P266" s="33">
        <v>228543</v>
      </c>
      <c r="Q266"/>
    </row>
    <row r="267" spans="1:17">
      <c r="A267" s="38" t="str">
        <f t="shared" ca="1" si="3"/>
        <v>202536</v>
      </c>
      <c r="B267" s="39" cm="1">
        <f t="array" aca="1" ref="B267" ca="1">INDIRECT(_xlfn.CONCAT("D",ROW(C267)-C267-3))</f>
        <v>2025</v>
      </c>
      <c r="C267" s="32">
        <v>36</v>
      </c>
      <c r="D267" s="33">
        <v>4622829</v>
      </c>
      <c r="E267" s="33"/>
      <c r="F267" s="33">
        <v>2329861</v>
      </c>
      <c r="G267" s="33">
        <v>985440</v>
      </c>
      <c r="H267" s="33">
        <v>1121189</v>
      </c>
      <c r="I267" s="33">
        <v>9050</v>
      </c>
      <c r="J267" s="33">
        <v>214182</v>
      </c>
      <c r="K267" s="33"/>
      <c r="L267" s="33">
        <v>2292968</v>
      </c>
      <c r="M267" s="33">
        <v>754953</v>
      </c>
      <c r="N267" s="33">
        <v>1284022</v>
      </c>
      <c r="O267" s="33">
        <v>22086</v>
      </c>
      <c r="P267" s="33">
        <v>231907</v>
      </c>
      <c r="Q267"/>
    </row>
    <row r="268" spans="1:17">
      <c r="A268" s="38" t="str">
        <f t="shared" ref="A268:A331" ca="1" si="4">B268&amp;C268</f>
        <v>202537</v>
      </c>
      <c r="B268" s="39" cm="1">
        <f t="array" aca="1" ref="B268" ca="1">INDIRECT(_xlfn.CONCAT("D",ROW(C268)-C268-3))</f>
        <v>2025</v>
      </c>
      <c r="C268" s="32">
        <v>37</v>
      </c>
      <c r="D268" s="33">
        <v>4515684</v>
      </c>
      <c r="E268" s="33"/>
      <c r="F268" s="33">
        <v>2275241</v>
      </c>
      <c r="G268" s="33">
        <v>865374</v>
      </c>
      <c r="H268" s="33">
        <v>1172215</v>
      </c>
      <c r="I268" s="33">
        <v>9025</v>
      </c>
      <c r="J268" s="33">
        <v>228627</v>
      </c>
      <c r="K268" s="33"/>
      <c r="L268" s="33">
        <v>2240443</v>
      </c>
      <c r="M268" s="33">
        <v>668519</v>
      </c>
      <c r="N268" s="33">
        <v>1304918</v>
      </c>
      <c r="O268" s="33">
        <v>23087</v>
      </c>
      <c r="P268" s="33">
        <v>243919</v>
      </c>
      <c r="Q268"/>
    </row>
    <row r="269" spans="1:17">
      <c r="A269" s="38" t="str">
        <f t="shared" ca="1" si="4"/>
        <v>202538</v>
      </c>
      <c r="B269" s="39" cm="1">
        <f t="array" aca="1" ref="B269" ca="1">INDIRECT(_xlfn.CONCAT("D",ROW(C269)-C269-3))</f>
        <v>2025</v>
      </c>
      <c r="C269" s="32">
        <v>38</v>
      </c>
      <c r="D269" s="33">
        <v>4479111</v>
      </c>
      <c r="E269" s="33"/>
      <c r="F269" s="33">
        <v>2254297</v>
      </c>
      <c r="G269" s="33">
        <v>819562</v>
      </c>
      <c r="H269" s="33">
        <v>1171232</v>
      </c>
      <c r="I269" s="33">
        <v>9017</v>
      </c>
      <c r="J269" s="33">
        <v>254485</v>
      </c>
      <c r="K269" s="33"/>
      <c r="L269" s="33">
        <v>2224814</v>
      </c>
      <c r="M269" s="33">
        <v>648403</v>
      </c>
      <c r="N269" s="33">
        <v>1289791</v>
      </c>
      <c r="O269" s="33">
        <v>29063</v>
      </c>
      <c r="P269" s="33">
        <v>257557</v>
      </c>
      <c r="Q269"/>
    </row>
    <row r="270" spans="1:17">
      <c r="A270" s="38" t="str">
        <f t="shared" ca="1" si="4"/>
        <v>202539</v>
      </c>
      <c r="B270" s="39" cm="1">
        <f t="array" aca="1" ref="B270" ca="1">INDIRECT(_xlfn.CONCAT("D",ROW(C270)-C270-3))</f>
        <v>2025</v>
      </c>
      <c r="C270" s="32">
        <v>39</v>
      </c>
      <c r="D270" s="33">
        <v>4498263</v>
      </c>
      <c r="E270" s="33"/>
      <c r="F270" s="33">
        <v>2266098</v>
      </c>
      <c r="G270" s="33">
        <v>791479</v>
      </c>
      <c r="H270" s="33">
        <v>1196749</v>
      </c>
      <c r="I270" s="33">
        <v>13041</v>
      </c>
      <c r="J270" s="33">
        <v>264830</v>
      </c>
      <c r="K270" s="33"/>
      <c r="L270" s="33">
        <v>2232165</v>
      </c>
      <c r="M270" s="33">
        <v>571579</v>
      </c>
      <c r="N270" s="33">
        <v>1364769</v>
      </c>
      <c r="O270" s="33">
        <v>40111</v>
      </c>
      <c r="P270" s="33">
        <v>255706</v>
      </c>
      <c r="Q270"/>
    </row>
    <row r="271" spans="1:17">
      <c r="A271" s="38" t="str">
        <f t="shared" ca="1" si="4"/>
        <v>202540</v>
      </c>
      <c r="B271" s="39" cm="1">
        <f t="array" aca="1" ref="B271" ca="1">INDIRECT(_xlfn.CONCAT("D",ROW(C271)-C271-3))</f>
        <v>2025</v>
      </c>
      <c r="C271" s="32">
        <v>40</v>
      </c>
      <c r="D271" s="33">
        <v>4412083</v>
      </c>
      <c r="E271" s="33"/>
      <c r="F271" s="33">
        <v>2219279</v>
      </c>
      <c r="G271" s="33">
        <v>690709</v>
      </c>
      <c r="H271" s="33">
        <v>1243277</v>
      </c>
      <c r="I271" s="33">
        <v>10010</v>
      </c>
      <c r="J271" s="33">
        <v>275283</v>
      </c>
      <c r="K271" s="33"/>
      <c r="L271" s="33">
        <v>2192805</v>
      </c>
      <c r="M271" s="33">
        <v>550956</v>
      </c>
      <c r="N271" s="33">
        <v>1340326</v>
      </c>
      <c r="O271" s="33">
        <v>31054</v>
      </c>
      <c r="P271" s="33">
        <v>270469</v>
      </c>
      <c r="Q271"/>
    </row>
    <row r="272" spans="1:17">
      <c r="A272" s="38" t="str">
        <f t="shared" ca="1" si="4"/>
        <v>202541</v>
      </c>
      <c r="B272" s="39" cm="1">
        <f t="array" aca="1" ref="B272" ca="1">INDIRECT(_xlfn.CONCAT("D",ROW(C272)-C272-3))</f>
        <v>2025</v>
      </c>
      <c r="C272" s="32">
        <v>41</v>
      </c>
      <c r="D272" s="33">
        <v>4395910</v>
      </c>
      <c r="E272" s="33"/>
      <c r="F272" s="33">
        <v>2217680</v>
      </c>
      <c r="G272" s="33">
        <v>611463</v>
      </c>
      <c r="H272" s="33">
        <v>1331008</v>
      </c>
      <c r="I272" s="33">
        <v>18014</v>
      </c>
      <c r="J272" s="33">
        <v>257195</v>
      </c>
      <c r="K272" s="33"/>
      <c r="L272" s="33">
        <v>2178230</v>
      </c>
      <c r="M272" s="33">
        <v>503747</v>
      </c>
      <c r="N272" s="33">
        <v>1371033</v>
      </c>
      <c r="O272" s="33">
        <v>46068</v>
      </c>
      <c r="P272" s="33">
        <v>257382</v>
      </c>
      <c r="Q272"/>
    </row>
    <row r="273" spans="1:17">
      <c r="A273" s="38" t="str">
        <f t="shared" ca="1" si="4"/>
        <v>202542</v>
      </c>
      <c r="B273" s="39" cm="1">
        <f t="array" aca="1" ref="B273" ca="1">INDIRECT(_xlfn.CONCAT("D",ROW(C273)-C273-3))</f>
        <v>2025</v>
      </c>
      <c r="C273" s="32">
        <v>42</v>
      </c>
      <c r="D273" s="33">
        <v>4479616</v>
      </c>
      <c r="E273" s="33"/>
      <c r="F273" s="33">
        <v>2264369</v>
      </c>
      <c r="G273" s="33">
        <v>646820</v>
      </c>
      <c r="H273" s="33">
        <v>1327630</v>
      </c>
      <c r="I273" s="33">
        <v>16995</v>
      </c>
      <c r="J273" s="33">
        <v>272924</v>
      </c>
      <c r="K273" s="33"/>
      <c r="L273" s="33">
        <v>2215247</v>
      </c>
      <c r="M273" s="33">
        <v>501962</v>
      </c>
      <c r="N273" s="33">
        <v>1399684</v>
      </c>
      <c r="O273" s="33">
        <v>47090</v>
      </c>
      <c r="P273" s="33">
        <v>266511</v>
      </c>
      <c r="Q273"/>
    </row>
    <row r="274" spans="1:17">
      <c r="A274" s="38" t="str">
        <f t="shared" ca="1" si="4"/>
        <v>202543</v>
      </c>
      <c r="B274" s="39" cm="1">
        <f t="array" aca="1" ref="B274" ca="1">INDIRECT(_xlfn.CONCAT("D",ROW(C274)-C274-3))</f>
        <v>2025</v>
      </c>
      <c r="C274" s="32">
        <v>43</v>
      </c>
      <c r="D274" s="33">
        <v>4397406</v>
      </c>
      <c r="E274" s="33"/>
      <c r="F274" s="33">
        <v>2224396</v>
      </c>
      <c r="G274" s="33">
        <v>585578</v>
      </c>
      <c r="H274" s="33">
        <v>1360019</v>
      </c>
      <c r="I274" s="33">
        <v>17987</v>
      </c>
      <c r="J274" s="33">
        <v>260812</v>
      </c>
      <c r="K274" s="33"/>
      <c r="L274" s="33">
        <v>2173010</v>
      </c>
      <c r="M274" s="33">
        <v>457581</v>
      </c>
      <c r="N274" s="33">
        <v>1353760</v>
      </c>
      <c r="O274" s="33">
        <v>51952</v>
      </c>
      <c r="P274" s="33">
        <v>309716</v>
      </c>
      <c r="Q274"/>
    </row>
    <row r="275" spans="1:17">
      <c r="A275" s="38" t="str">
        <f t="shared" ca="1" si="4"/>
        <v>202544</v>
      </c>
      <c r="B275" s="39" cm="1">
        <f t="array" aca="1" ref="B275" ca="1">INDIRECT(_xlfn.CONCAT("D",ROW(C275)-C275-3))</f>
        <v>2025</v>
      </c>
      <c r="C275" s="32">
        <v>44</v>
      </c>
      <c r="D275" s="33">
        <v>4455988</v>
      </c>
      <c r="E275" s="33"/>
      <c r="F275" s="33">
        <v>2260706</v>
      </c>
      <c r="G275" s="33">
        <v>564178</v>
      </c>
      <c r="H275" s="33">
        <v>1397963</v>
      </c>
      <c r="I275" s="33">
        <v>17974</v>
      </c>
      <c r="J275" s="33">
        <v>280591</v>
      </c>
      <c r="K275" s="33"/>
      <c r="L275" s="33">
        <v>2195282</v>
      </c>
      <c r="M275" s="33">
        <v>433870</v>
      </c>
      <c r="N275" s="33">
        <v>1422296</v>
      </c>
      <c r="O275" s="33">
        <v>49870</v>
      </c>
      <c r="P275" s="33">
        <v>289247</v>
      </c>
      <c r="Q275"/>
    </row>
    <row r="276" spans="1:17">
      <c r="A276" s="38" t="str">
        <f t="shared" ca="1" si="4"/>
        <v>202545</v>
      </c>
      <c r="B276" s="39" cm="1">
        <f t="array" aca="1" ref="B276" ca="1">INDIRECT(_xlfn.CONCAT("D",ROW(C276)-C276-3))</f>
        <v>2025</v>
      </c>
      <c r="C276" s="32">
        <v>45</v>
      </c>
      <c r="D276" s="33">
        <v>4282143</v>
      </c>
      <c r="E276" s="33"/>
      <c r="F276" s="33">
        <v>2171160</v>
      </c>
      <c r="G276" s="33">
        <v>511331</v>
      </c>
      <c r="H276" s="33">
        <v>1378197</v>
      </c>
      <c r="I276" s="33">
        <v>22970</v>
      </c>
      <c r="J276" s="33">
        <v>258662</v>
      </c>
      <c r="K276" s="33"/>
      <c r="L276" s="33">
        <v>2110983</v>
      </c>
      <c r="M276" s="33">
        <v>371940</v>
      </c>
      <c r="N276" s="33">
        <v>1414967</v>
      </c>
      <c r="O276" s="33">
        <v>53847</v>
      </c>
      <c r="P276" s="33">
        <v>270230</v>
      </c>
      <c r="Q276"/>
    </row>
    <row r="277" spans="1:17">
      <c r="A277" s="38" t="str">
        <f t="shared" ca="1" si="4"/>
        <v>202546</v>
      </c>
      <c r="B277" s="39" cm="1">
        <f t="array" aca="1" ref="B277" ca="1">INDIRECT(_xlfn.CONCAT("D",ROW(C277)-C277-3))</f>
        <v>2025</v>
      </c>
      <c r="C277" s="32">
        <v>46</v>
      </c>
      <c r="D277" s="33">
        <v>4141605</v>
      </c>
      <c r="E277" s="33"/>
      <c r="F277" s="33">
        <v>2098472</v>
      </c>
      <c r="G277" s="33">
        <v>466327</v>
      </c>
      <c r="H277" s="33">
        <v>1360121</v>
      </c>
      <c r="I277" s="33">
        <v>25907</v>
      </c>
      <c r="J277" s="33">
        <v>246117</v>
      </c>
      <c r="K277" s="33"/>
      <c r="L277" s="33">
        <v>2043133</v>
      </c>
      <c r="M277" s="33">
        <v>351164</v>
      </c>
      <c r="N277" s="33">
        <v>1368740</v>
      </c>
      <c r="O277" s="33">
        <v>66841</v>
      </c>
      <c r="P277" s="33">
        <v>256389</v>
      </c>
      <c r="Q277"/>
    </row>
    <row r="278" spans="1:17">
      <c r="A278" s="38" t="str">
        <f t="shared" ca="1" si="4"/>
        <v>202547</v>
      </c>
      <c r="B278" s="39" cm="1">
        <f t="array" aca="1" ref="B278" ca="1">INDIRECT(_xlfn.CONCAT("D",ROW(C278)-C278-3))</f>
        <v>2025</v>
      </c>
      <c r="C278" s="32">
        <v>47</v>
      </c>
      <c r="D278" s="33">
        <v>4115200</v>
      </c>
      <c r="E278" s="33"/>
      <c r="F278" s="33">
        <v>2081758</v>
      </c>
      <c r="G278" s="33">
        <v>429917</v>
      </c>
      <c r="H278" s="33">
        <v>1340624</v>
      </c>
      <c r="I278" s="33">
        <v>38902</v>
      </c>
      <c r="J278" s="33">
        <v>272314</v>
      </c>
      <c r="K278" s="33"/>
      <c r="L278" s="33">
        <v>2033442</v>
      </c>
      <c r="M278" s="33">
        <v>322484</v>
      </c>
      <c r="N278" s="33">
        <v>1366577</v>
      </c>
      <c r="O278" s="33">
        <v>63701</v>
      </c>
      <c r="P278" s="33">
        <v>280681</v>
      </c>
      <c r="Q278"/>
    </row>
    <row r="279" spans="1:17">
      <c r="A279" s="38" t="str">
        <f t="shared" ca="1" si="4"/>
        <v>202548</v>
      </c>
      <c r="B279" s="39" cm="1">
        <f t="array" aca="1" ref="B279" ca="1">INDIRECT(_xlfn.CONCAT("D",ROW(C279)-C279-3))</f>
        <v>2025</v>
      </c>
      <c r="C279" s="32">
        <v>48</v>
      </c>
      <c r="D279" s="33">
        <v>3961977</v>
      </c>
      <c r="E279" s="33"/>
      <c r="F279" s="33">
        <v>2001558</v>
      </c>
      <c r="G279" s="33">
        <v>400511</v>
      </c>
      <c r="H279" s="33">
        <v>1340018</v>
      </c>
      <c r="I279" s="33">
        <v>24907</v>
      </c>
      <c r="J279" s="33">
        <v>236122</v>
      </c>
      <c r="K279" s="33"/>
      <c r="L279" s="33">
        <v>1960420</v>
      </c>
      <c r="M279" s="33">
        <v>307341</v>
      </c>
      <c r="N279" s="33">
        <v>1292027</v>
      </c>
      <c r="O279" s="33">
        <v>74597</v>
      </c>
      <c r="P279" s="33">
        <v>286454</v>
      </c>
      <c r="Q279"/>
    </row>
    <row r="280" spans="1:17">
      <c r="A280" s="38" t="str">
        <f t="shared" ca="1" si="4"/>
        <v>202549</v>
      </c>
      <c r="B280" s="39" cm="1">
        <f t="array" aca="1" ref="B280" ca="1">INDIRECT(_xlfn.CONCAT("D",ROW(C280)-C280-3))</f>
        <v>2025</v>
      </c>
      <c r="C280" s="32">
        <v>49</v>
      </c>
      <c r="D280" s="33">
        <v>3927363</v>
      </c>
      <c r="E280" s="33"/>
      <c r="F280" s="33">
        <v>1982111</v>
      </c>
      <c r="G280" s="33">
        <v>403800</v>
      </c>
      <c r="H280" s="33">
        <v>1287176</v>
      </c>
      <c r="I280" s="33">
        <v>26920</v>
      </c>
      <c r="J280" s="33">
        <v>264215</v>
      </c>
      <c r="K280" s="33"/>
      <c r="L280" s="33">
        <v>1945252</v>
      </c>
      <c r="M280" s="33">
        <v>287854</v>
      </c>
      <c r="N280" s="33">
        <v>1283886</v>
      </c>
      <c r="O280" s="33">
        <v>86655</v>
      </c>
      <c r="P280" s="33">
        <v>286857</v>
      </c>
      <c r="Q280"/>
    </row>
    <row r="281" spans="1:17">
      <c r="A281" s="38" t="str">
        <f t="shared" ca="1" si="4"/>
        <v>202550</v>
      </c>
      <c r="B281" s="39" cm="1">
        <f t="array" aca="1" ref="B281" ca="1">INDIRECT(_xlfn.CONCAT("D",ROW(C281)-C281-3))</f>
        <v>2025</v>
      </c>
      <c r="C281" s="32">
        <v>50</v>
      </c>
      <c r="D281" s="33">
        <v>3911866</v>
      </c>
      <c r="E281" s="33"/>
      <c r="F281" s="33">
        <v>1972286</v>
      </c>
      <c r="G281" s="33">
        <v>383084</v>
      </c>
      <c r="H281" s="33">
        <v>1276948</v>
      </c>
      <c r="I281" s="33">
        <v>33919</v>
      </c>
      <c r="J281" s="33">
        <v>278335</v>
      </c>
      <c r="K281" s="33"/>
      <c r="L281" s="33">
        <v>1939580</v>
      </c>
      <c r="M281" s="33">
        <v>291883</v>
      </c>
      <c r="N281" s="33">
        <v>1257191</v>
      </c>
      <c r="O281" s="33">
        <v>71726</v>
      </c>
      <c r="P281" s="33">
        <v>318780</v>
      </c>
      <c r="Q281"/>
    </row>
    <row r="282" spans="1:17">
      <c r="A282" s="38" t="str">
        <f t="shared" ca="1" si="4"/>
        <v>202551</v>
      </c>
      <c r="B282" s="39" cm="1">
        <f t="array" aca="1" ref="B282" ca="1">INDIRECT(_xlfn.CONCAT("D",ROW(C282)-C282-3))</f>
        <v>2025</v>
      </c>
      <c r="C282" s="32">
        <v>51</v>
      </c>
      <c r="D282" s="33">
        <v>3838369</v>
      </c>
      <c r="E282" s="33"/>
      <c r="F282" s="33">
        <v>1929370</v>
      </c>
      <c r="G282" s="33">
        <v>336193</v>
      </c>
      <c r="H282" s="33">
        <v>1294893</v>
      </c>
      <c r="I282" s="33">
        <v>30926</v>
      </c>
      <c r="J282" s="33">
        <v>267358</v>
      </c>
      <c r="K282" s="33"/>
      <c r="L282" s="33">
        <v>1908999</v>
      </c>
      <c r="M282" s="33">
        <v>267738</v>
      </c>
      <c r="N282" s="33">
        <v>1226218</v>
      </c>
      <c r="O282" s="33">
        <v>98535</v>
      </c>
      <c r="P282" s="33">
        <v>316508</v>
      </c>
      <c r="Q282"/>
    </row>
    <row r="283" spans="1:17">
      <c r="A283" s="38" t="str">
        <f t="shared" ca="1" si="4"/>
        <v>202552</v>
      </c>
      <c r="B283" s="39" cm="1">
        <f t="array" aca="1" ref="B283" ca="1">INDIRECT(_xlfn.CONCAT("D",ROW(C283)-C283-3))</f>
        <v>2025</v>
      </c>
      <c r="C283" s="32">
        <v>52</v>
      </c>
      <c r="D283" s="33">
        <v>3989333</v>
      </c>
      <c r="E283" s="33"/>
      <c r="F283" s="33">
        <v>2002479</v>
      </c>
      <c r="G283" s="33">
        <v>348864</v>
      </c>
      <c r="H283" s="33">
        <v>1329670</v>
      </c>
      <c r="I283" s="33">
        <v>31896</v>
      </c>
      <c r="J283" s="33">
        <v>292049</v>
      </c>
      <c r="K283" s="33"/>
      <c r="L283" s="33">
        <v>1986854</v>
      </c>
      <c r="M283" s="33">
        <v>274323</v>
      </c>
      <c r="N283" s="33">
        <v>1269241</v>
      </c>
      <c r="O283" s="33">
        <v>103368</v>
      </c>
      <c r="P283" s="33">
        <v>339922</v>
      </c>
      <c r="Q283"/>
    </row>
    <row r="284" spans="1:17">
      <c r="A284" s="38" t="str">
        <f t="shared" ca="1" si="4"/>
        <v>202553</v>
      </c>
      <c r="B284" s="39" cm="1">
        <f t="array" aca="1" ref="B284" ca="1">INDIRECT(_xlfn.CONCAT("D",ROW(C284)-C284-3))</f>
        <v>2025</v>
      </c>
      <c r="C284" s="32">
        <v>53</v>
      </c>
      <c r="D284" s="33">
        <v>4164732</v>
      </c>
      <c r="E284" s="33"/>
      <c r="F284" s="33">
        <v>2089535</v>
      </c>
      <c r="G284" s="33">
        <v>354395</v>
      </c>
      <c r="H284" s="33">
        <v>1414592</v>
      </c>
      <c r="I284" s="33">
        <v>32851</v>
      </c>
      <c r="J284" s="33">
        <v>287697</v>
      </c>
      <c r="K284" s="33"/>
      <c r="L284" s="33">
        <v>2075198</v>
      </c>
      <c r="M284" s="33">
        <v>267993</v>
      </c>
      <c r="N284" s="33">
        <v>1343947</v>
      </c>
      <c r="O284" s="33">
        <v>94644</v>
      </c>
      <c r="P284" s="33">
        <v>368614</v>
      </c>
      <c r="Q284"/>
    </row>
    <row r="285" spans="1:17">
      <c r="A285" s="38" t="str">
        <f t="shared" ca="1" si="4"/>
        <v>202554</v>
      </c>
      <c r="B285" s="39" cm="1">
        <f t="array" aca="1" ref="B285" ca="1">INDIRECT(_xlfn.CONCAT("D",ROW(C285)-C285-3))</f>
        <v>2025</v>
      </c>
      <c r="C285" s="32">
        <v>54</v>
      </c>
      <c r="D285" s="33">
        <v>4335781</v>
      </c>
      <c r="E285" s="33"/>
      <c r="F285" s="33">
        <v>2173413</v>
      </c>
      <c r="G285" s="33">
        <v>363730</v>
      </c>
      <c r="H285" s="33">
        <v>1444956</v>
      </c>
      <c r="I285" s="33">
        <v>49826</v>
      </c>
      <c r="J285" s="33">
        <v>314901</v>
      </c>
      <c r="K285" s="33"/>
      <c r="L285" s="33">
        <v>2162369</v>
      </c>
      <c r="M285" s="33">
        <v>284940</v>
      </c>
      <c r="N285" s="33">
        <v>1382010</v>
      </c>
      <c r="O285" s="33">
        <v>122117</v>
      </c>
      <c r="P285" s="33">
        <v>373302</v>
      </c>
      <c r="Q285"/>
    </row>
    <row r="286" spans="1:17">
      <c r="A286" s="38" t="str">
        <f t="shared" ca="1" si="4"/>
        <v>202555</v>
      </c>
      <c r="B286" s="39" cm="1">
        <f t="array" aca="1" ref="B286" ca="1">INDIRECT(_xlfn.CONCAT("D",ROW(C286)-C286-3))</f>
        <v>2025</v>
      </c>
      <c r="C286" s="32">
        <v>55</v>
      </c>
      <c r="D286" s="33">
        <v>4134395</v>
      </c>
      <c r="E286" s="33"/>
      <c r="F286" s="33">
        <v>2067086</v>
      </c>
      <c r="G286" s="33">
        <v>326957</v>
      </c>
      <c r="H286" s="33">
        <v>1370439</v>
      </c>
      <c r="I286" s="33">
        <v>44721</v>
      </c>
      <c r="J286" s="33">
        <v>324970</v>
      </c>
      <c r="K286" s="33"/>
      <c r="L286" s="33">
        <v>2067309</v>
      </c>
      <c r="M286" s="33">
        <v>245206</v>
      </c>
      <c r="N286" s="33">
        <v>1351625</v>
      </c>
      <c r="O286" s="33">
        <v>118616</v>
      </c>
      <c r="P286" s="33">
        <v>351861</v>
      </c>
      <c r="Q286"/>
    </row>
    <row r="287" spans="1:17">
      <c r="A287" s="38" t="str">
        <f t="shared" ca="1" si="4"/>
        <v>202556</v>
      </c>
      <c r="B287" s="39" cm="1">
        <f t="array" aca="1" ref="B287" ca="1">INDIRECT(_xlfn.CONCAT("D",ROW(C287)-C287-3))</f>
        <v>2025</v>
      </c>
      <c r="C287" s="32">
        <v>56</v>
      </c>
      <c r="D287" s="33">
        <v>4004730</v>
      </c>
      <c r="E287" s="33"/>
      <c r="F287" s="33">
        <v>1999115</v>
      </c>
      <c r="G287" s="33">
        <v>324719</v>
      </c>
      <c r="H287" s="33">
        <v>1322783</v>
      </c>
      <c r="I287" s="33">
        <v>50800</v>
      </c>
      <c r="J287" s="33">
        <v>300813</v>
      </c>
      <c r="K287" s="33"/>
      <c r="L287" s="33">
        <v>2005615</v>
      </c>
      <c r="M287" s="33">
        <v>235489</v>
      </c>
      <c r="N287" s="33">
        <v>1284306</v>
      </c>
      <c r="O287" s="33">
        <v>118734</v>
      </c>
      <c r="P287" s="33">
        <v>367086</v>
      </c>
      <c r="Q287"/>
    </row>
    <row r="288" spans="1:17">
      <c r="A288" s="38" t="str">
        <f t="shared" ca="1" si="4"/>
        <v>202557</v>
      </c>
      <c r="B288" s="39" cm="1">
        <f t="array" aca="1" ref="B288" ca="1">INDIRECT(_xlfn.CONCAT("D",ROW(C288)-C288-3))</f>
        <v>2025</v>
      </c>
      <c r="C288" s="32">
        <v>57</v>
      </c>
      <c r="D288" s="33">
        <v>3943813</v>
      </c>
      <c r="E288" s="33"/>
      <c r="F288" s="33">
        <v>1961767</v>
      </c>
      <c r="G288" s="33">
        <v>299825</v>
      </c>
      <c r="H288" s="33">
        <v>1280708</v>
      </c>
      <c r="I288" s="33">
        <v>54604</v>
      </c>
      <c r="J288" s="33">
        <v>326630</v>
      </c>
      <c r="K288" s="33"/>
      <c r="L288" s="33">
        <v>1982046</v>
      </c>
      <c r="M288" s="33">
        <v>230957</v>
      </c>
      <c r="N288" s="33">
        <v>1226459</v>
      </c>
      <c r="O288" s="33">
        <v>163262</v>
      </c>
      <c r="P288" s="33">
        <v>361367</v>
      </c>
      <c r="Q288"/>
    </row>
    <row r="289" spans="1:17">
      <c r="A289" s="38" t="str">
        <f t="shared" ca="1" si="4"/>
        <v>202558</v>
      </c>
      <c r="B289" s="39" cm="1">
        <f t="array" aca="1" ref="B289" ca="1">INDIRECT(_xlfn.CONCAT("D",ROW(C289)-C289-3))</f>
        <v>2025</v>
      </c>
      <c r="C289" s="32">
        <v>58</v>
      </c>
      <c r="D289" s="33">
        <v>3973600</v>
      </c>
      <c r="E289" s="33"/>
      <c r="F289" s="33">
        <v>1972472</v>
      </c>
      <c r="G289" s="33">
        <v>317820</v>
      </c>
      <c r="H289" s="33">
        <v>1287172</v>
      </c>
      <c r="I289" s="33">
        <v>53632</v>
      </c>
      <c r="J289" s="33">
        <v>313848</v>
      </c>
      <c r="K289" s="33"/>
      <c r="L289" s="33">
        <v>2001127</v>
      </c>
      <c r="M289" s="33">
        <v>234196</v>
      </c>
      <c r="N289" s="33">
        <v>1250705</v>
      </c>
      <c r="O289" s="33">
        <v>145500</v>
      </c>
      <c r="P289" s="33">
        <v>370727</v>
      </c>
      <c r="Q289"/>
    </row>
    <row r="290" spans="1:17">
      <c r="A290" s="38" t="str">
        <f t="shared" ca="1" si="4"/>
        <v>202559</v>
      </c>
      <c r="B290" s="39" cm="1">
        <f t="array" aca="1" ref="B290" ca="1">INDIRECT(_xlfn.CONCAT("D",ROW(C290)-C290-3))</f>
        <v>2025</v>
      </c>
      <c r="C290" s="32">
        <v>59</v>
      </c>
      <c r="D290" s="33">
        <v>4083439</v>
      </c>
      <c r="E290" s="33"/>
      <c r="F290" s="33">
        <v>2022518</v>
      </c>
      <c r="G290" s="33">
        <v>287363</v>
      </c>
      <c r="H290" s="33">
        <v>1340030</v>
      </c>
      <c r="I290" s="33">
        <v>84812</v>
      </c>
      <c r="J290" s="33">
        <v>310312</v>
      </c>
      <c r="K290" s="33"/>
      <c r="L290" s="33">
        <v>2060921</v>
      </c>
      <c r="M290" s="33">
        <v>234851</v>
      </c>
      <c r="N290" s="33">
        <v>1271781</v>
      </c>
      <c r="O290" s="33">
        <v>173153</v>
      </c>
      <c r="P290" s="33">
        <v>381136</v>
      </c>
      <c r="Q290"/>
    </row>
    <row r="291" spans="1:17">
      <c r="A291" s="38" t="str">
        <f t="shared" ca="1" si="4"/>
        <v>202560</v>
      </c>
      <c r="B291" s="39" cm="1">
        <f t="array" aca="1" ref="B291" ca="1">INDIRECT(_xlfn.CONCAT("D",ROW(C291)-C291-3))</f>
        <v>2025</v>
      </c>
      <c r="C291" s="32">
        <v>60</v>
      </c>
      <c r="D291" s="33">
        <v>4252198</v>
      </c>
      <c r="E291" s="33"/>
      <c r="F291" s="33">
        <v>2095248</v>
      </c>
      <c r="G291" s="33">
        <v>296057</v>
      </c>
      <c r="H291" s="33">
        <v>1366034</v>
      </c>
      <c r="I291" s="33">
        <v>75504</v>
      </c>
      <c r="J291" s="33">
        <v>357653</v>
      </c>
      <c r="K291" s="33"/>
      <c r="L291" s="33">
        <v>2156951</v>
      </c>
      <c r="M291" s="33">
        <v>232700</v>
      </c>
      <c r="N291" s="33">
        <v>1330567</v>
      </c>
      <c r="O291" s="33">
        <v>197895</v>
      </c>
      <c r="P291" s="33">
        <v>395789</v>
      </c>
      <c r="Q291"/>
    </row>
    <row r="292" spans="1:17">
      <c r="A292" s="38" t="str">
        <f t="shared" ca="1" si="4"/>
        <v>202561</v>
      </c>
      <c r="B292" s="39" cm="1">
        <f t="array" aca="1" ref="B292" ca="1">INDIRECT(_xlfn.CONCAT("D",ROW(C292)-C292-3))</f>
        <v>2025</v>
      </c>
      <c r="C292" s="32">
        <v>61</v>
      </c>
      <c r="D292" s="33">
        <v>4236280</v>
      </c>
      <c r="E292" s="33"/>
      <c r="F292" s="33">
        <v>2081387</v>
      </c>
      <c r="G292" s="33">
        <v>278846</v>
      </c>
      <c r="H292" s="33">
        <v>1375309</v>
      </c>
      <c r="I292" s="33">
        <v>89629</v>
      </c>
      <c r="J292" s="33">
        <v>337603</v>
      </c>
      <c r="K292" s="33"/>
      <c r="L292" s="33">
        <v>2154893</v>
      </c>
      <c r="M292" s="33">
        <v>218973</v>
      </c>
      <c r="N292" s="33">
        <v>1362609</v>
      </c>
      <c r="O292" s="33">
        <v>172192</v>
      </c>
      <c r="P292" s="33">
        <v>401119</v>
      </c>
      <c r="Q292"/>
    </row>
    <row r="293" spans="1:17">
      <c r="A293" s="38" t="str">
        <f t="shared" ca="1" si="4"/>
        <v>202562</v>
      </c>
      <c r="B293" s="39" cm="1">
        <f t="array" aca="1" ref="B293" ca="1">INDIRECT(_xlfn.CONCAT("D",ROW(C293)-C293-3))</f>
        <v>2025</v>
      </c>
      <c r="C293" s="32">
        <v>62</v>
      </c>
      <c r="D293" s="33">
        <v>4230659</v>
      </c>
      <c r="E293" s="33"/>
      <c r="F293" s="33">
        <v>2069381</v>
      </c>
      <c r="G293" s="33">
        <v>269099</v>
      </c>
      <c r="H293" s="33">
        <v>1377270</v>
      </c>
      <c r="I293" s="33">
        <v>74474</v>
      </c>
      <c r="J293" s="33">
        <v>348538</v>
      </c>
      <c r="K293" s="33"/>
      <c r="L293" s="33">
        <v>2161278</v>
      </c>
      <c r="M293" s="33">
        <v>205316</v>
      </c>
      <c r="N293" s="33">
        <v>1345963</v>
      </c>
      <c r="O293" s="33">
        <v>219203</v>
      </c>
      <c r="P293" s="33">
        <v>390796</v>
      </c>
      <c r="Q293"/>
    </row>
    <row r="294" spans="1:17">
      <c r="A294" s="38" t="str">
        <f t="shared" ca="1" si="4"/>
        <v>202563</v>
      </c>
      <c r="B294" s="39" cm="1">
        <f t="array" aca="1" ref="B294" ca="1">INDIRECT(_xlfn.CONCAT("D",ROW(C294)-C294-3))</f>
        <v>2025</v>
      </c>
      <c r="C294" s="32">
        <v>63</v>
      </c>
      <c r="D294" s="33">
        <v>4191995</v>
      </c>
      <c r="E294" s="33"/>
      <c r="F294" s="33">
        <v>2043660</v>
      </c>
      <c r="G294" s="33">
        <v>254959</v>
      </c>
      <c r="H294" s="33">
        <v>1375387</v>
      </c>
      <c r="I294" s="33">
        <v>86646</v>
      </c>
      <c r="J294" s="33">
        <v>326667</v>
      </c>
      <c r="K294" s="33"/>
      <c r="L294" s="33">
        <v>2148335</v>
      </c>
      <c r="M294" s="33">
        <v>198828</v>
      </c>
      <c r="N294" s="33">
        <v>1316240</v>
      </c>
      <c r="O294" s="33">
        <v>225670</v>
      </c>
      <c r="P294" s="33">
        <v>407597</v>
      </c>
      <c r="Q294"/>
    </row>
    <row r="295" spans="1:17">
      <c r="A295" s="38" t="str">
        <f t="shared" ca="1" si="4"/>
        <v>202564</v>
      </c>
      <c r="B295" s="39" cm="1">
        <f t="array" aca="1" ref="B295" ca="1">INDIRECT(_xlfn.CONCAT("D",ROW(C295)-C295-3))</f>
        <v>2025</v>
      </c>
      <c r="C295" s="32">
        <v>64</v>
      </c>
      <c r="D295" s="33">
        <v>4203390</v>
      </c>
      <c r="E295" s="33"/>
      <c r="F295" s="33">
        <v>2040102</v>
      </c>
      <c r="G295" s="33">
        <v>250192</v>
      </c>
      <c r="H295" s="33">
        <v>1357761</v>
      </c>
      <c r="I295" s="33">
        <v>89990</v>
      </c>
      <c r="J295" s="33">
        <v>342160</v>
      </c>
      <c r="K295" s="33"/>
      <c r="L295" s="33">
        <v>2163287</v>
      </c>
      <c r="M295" s="33">
        <v>199918</v>
      </c>
      <c r="N295" s="33">
        <v>1307919</v>
      </c>
      <c r="O295" s="33">
        <v>253627</v>
      </c>
      <c r="P295" s="33">
        <v>401824</v>
      </c>
      <c r="Q295"/>
    </row>
    <row r="296" spans="1:17">
      <c r="A296" s="38" t="str">
        <f t="shared" ca="1" si="4"/>
        <v>202565</v>
      </c>
      <c r="B296" s="39" cm="1">
        <f t="array" aca="1" ref="B296" ca="1">INDIRECT(_xlfn.CONCAT("D",ROW(C296)-C296-3))</f>
        <v>2025</v>
      </c>
      <c r="C296" s="32">
        <v>65</v>
      </c>
      <c r="D296" s="33">
        <v>4081952</v>
      </c>
      <c r="E296" s="33"/>
      <c r="F296" s="33">
        <v>1973075</v>
      </c>
      <c r="G296" s="33">
        <v>230027</v>
      </c>
      <c r="H296" s="33">
        <v>1294892</v>
      </c>
      <c r="I296" s="33">
        <v>111047</v>
      </c>
      <c r="J296" s="33">
        <v>337108</v>
      </c>
      <c r="K296" s="33"/>
      <c r="L296" s="33">
        <v>2108878</v>
      </c>
      <c r="M296" s="33">
        <v>200185</v>
      </c>
      <c r="N296" s="33">
        <v>1259579</v>
      </c>
      <c r="O296" s="33">
        <v>274511</v>
      </c>
      <c r="P296" s="33">
        <v>374603</v>
      </c>
      <c r="Q296"/>
    </row>
    <row r="297" spans="1:17">
      <c r="A297" s="38" t="str">
        <f t="shared" ca="1" si="4"/>
        <v>202566</v>
      </c>
      <c r="B297" s="39" cm="1">
        <f t="array" aca="1" ref="B297" ca="1">INDIRECT(_xlfn.CONCAT("D",ROW(C297)-C297-3))</f>
        <v>2025</v>
      </c>
      <c r="C297" s="32">
        <v>66</v>
      </c>
      <c r="D297" s="33">
        <v>3956969</v>
      </c>
      <c r="E297" s="33"/>
      <c r="F297" s="33">
        <v>1898604</v>
      </c>
      <c r="G297" s="33">
        <v>215997</v>
      </c>
      <c r="H297" s="33">
        <v>1239764</v>
      </c>
      <c r="I297" s="33">
        <v>107505</v>
      </c>
      <c r="J297" s="33">
        <v>335338</v>
      </c>
      <c r="K297" s="33"/>
      <c r="L297" s="33">
        <v>2058364</v>
      </c>
      <c r="M297" s="33">
        <v>187663</v>
      </c>
      <c r="N297" s="33">
        <v>1193140</v>
      </c>
      <c r="O297" s="33">
        <v>291371</v>
      </c>
      <c r="P297" s="33">
        <v>386190</v>
      </c>
      <c r="Q297"/>
    </row>
    <row r="298" spans="1:17">
      <c r="A298" s="38" t="str">
        <f t="shared" ca="1" si="4"/>
        <v>202567</v>
      </c>
      <c r="B298" s="39" cm="1">
        <f t="array" aca="1" ref="B298" ca="1">INDIRECT(_xlfn.CONCAT("D",ROW(C298)-C298-3))</f>
        <v>2025</v>
      </c>
      <c r="C298" s="32">
        <v>67</v>
      </c>
      <c r="D298" s="33">
        <v>3953943</v>
      </c>
      <c r="E298" s="33"/>
      <c r="F298" s="33">
        <v>1892146</v>
      </c>
      <c r="G298" s="33">
        <v>180582</v>
      </c>
      <c r="H298" s="33">
        <v>1270030</v>
      </c>
      <c r="I298" s="33">
        <v>106167</v>
      </c>
      <c r="J298" s="33">
        <v>335367</v>
      </c>
      <c r="K298" s="33"/>
      <c r="L298" s="33">
        <v>2061798</v>
      </c>
      <c r="M298" s="33">
        <v>177038</v>
      </c>
      <c r="N298" s="33">
        <v>1197494</v>
      </c>
      <c r="O298" s="33">
        <v>322249</v>
      </c>
      <c r="P298" s="33">
        <v>365017</v>
      </c>
      <c r="Q298"/>
    </row>
    <row r="299" spans="1:17">
      <c r="A299" s="38" t="str">
        <f t="shared" ca="1" si="4"/>
        <v>202568</v>
      </c>
      <c r="B299" s="39" cm="1">
        <f t="array" aca="1" ref="B299" ca="1">INDIRECT(_xlfn.CONCAT("D",ROW(C299)-C299-3))</f>
        <v>2025</v>
      </c>
      <c r="C299" s="32">
        <v>68</v>
      </c>
      <c r="D299" s="33">
        <v>3807737</v>
      </c>
      <c r="E299" s="33"/>
      <c r="F299" s="33">
        <v>1810809</v>
      </c>
      <c r="G299" s="33">
        <v>166157</v>
      </c>
      <c r="H299" s="33">
        <v>1211849</v>
      </c>
      <c r="I299" s="33">
        <v>126359</v>
      </c>
      <c r="J299" s="33">
        <v>306445</v>
      </c>
      <c r="K299" s="33"/>
      <c r="L299" s="33">
        <v>1996927</v>
      </c>
      <c r="M299" s="33">
        <v>164664</v>
      </c>
      <c r="N299" s="33">
        <v>1134686</v>
      </c>
      <c r="O299" s="33">
        <v>336314</v>
      </c>
      <c r="P299" s="33">
        <v>361263</v>
      </c>
      <c r="Q299"/>
    </row>
    <row r="300" spans="1:17">
      <c r="A300" s="38" t="str">
        <f t="shared" ca="1" si="4"/>
        <v>202569</v>
      </c>
      <c r="B300" s="39" cm="1">
        <f t="array" aca="1" ref="B300" ca="1">INDIRECT(_xlfn.CONCAT("D",ROW(C300)-C300-3))</f>
        <v>2025</v>
      </c>
      <c r="C300" s="32">
        <v>69</v>
      </c>
      <c r="D300" s="33">
        <v>3656638</v>
      </c>
      <c r="E300" s="33"/>
      <c r="F300" s="33">
        <v>1729598</v>
      </c>
      <c r="G300" s="33">
        <v>161124</v>
      </c>
      <c r="H300" s="33">
        <v>1136820</v>
      </c>
      <c r="I300" s="33">
        <v>145211</v>
      </c>
      <c r="J300" s="33">
        <v>286443</v>
      </c>
      <c r="K300" s="33"/>
      <c r="L300" s="33">
        <v>1927041</v>
      </c>
      <c r="M300" s="33">
        <v>163664</v>
      </c>
      <c r="N300" s="33">
        <v>1059822</v>
      </c>
      <c r="O300" s="33">
        <v>355270</v>
      </c>
      <c r="P300" s="33">
        <v>348284</v>
      </c>
      <c r="Q300"/>
    </row>
    <row r="301" spans="1:17">
      <c r="A301" s="38" t="str">
        <f t="shared" ca="1" si="4"/>
        <v>202570</v>
      </c>
      <c r="B301" s="39" cm="1">
        <f t="array" aca="1" ref="B301" ca="1">INDIRECT(_xlfn.CONCAT("D",ROW(C301)-C301-3))</f>
        <v>2025</v>
      </c>
      <c r="C301" s="32">
        <v>70</v>
      </c>
      <c r="D301" s="33">
        <v>3563395</v>
      </c>
      <c r="E301" s="33"/>
      <c r="F301" s="33">
        <v>1677749</v>
      </c>
      <c r="G301" s="33">
        <v>147363</v>
      </c>
      <c r="H301" s="33">
        <v>1104228</v>
      </c>
      <c r="I301" s="33">
        <v>154333</v>
      </c>
      <c r="J301" s="33">
        <v>271825</v>
      </c>
      <c r="K301" s="33"/>
      <c r="L301" s="33">
        <v>1885646</v>
      </c>
      <c r="M301" s="33">
        <v>136902</v>
      </c>
      <c r="N301" s="33">
        <v>1047248</v>
      </c>
      <c r="O301" s="33">
        <v>361740</v>
      </c>
      <c r="P301" s="33">
        <v>339756</v>
      </c>
      <c r="Q301"/>
    </row>
    <row r="302" spans="1:17">
      <c r="A302" s="38" t="str">
        <f t="shared" ca="1" si="4"/>
        <v>202571</v>
      </c>
      <c r="B302" s="39" cm="1">
        <f t="array" aca="1" ref="B302" ca="1">INDIRECT(_xlfn.CONCAT("D",ROW(C302)-C302-3))</f>
        <v>2025</v>
      </c>
      <c r="C302" s="32">
        <v>71</v>
      </c>
      <c r="D302" s="33">
        <v>3361664</v>
      </c>
      <c r="E302" s="33"/>
      <c r="F302" s="33">
        <v>1572280</v>
      </c>
      <c r="G302" s="33">
        <v>123551</v>
      </c>
      <c r="H302" s="33">
        <v>1043205</v>
      </c>
      <c r="I302" s="33">
        <v>141485</v>
      </c>
      <c r="J302" s="33">
        <v>264040</v>
      </c>
      <c r="K302" s="33"/>
      <c r="L302" s="33">
        <v>1789384</v>
      </c>
      <c r="M302" s="33">
        <v>126956</v>
      </c>
      <c r="N302" s="33">
        <v>982662</v>
      </c>
      <c r="O302" s="33">
        <v>378869</v>
      </c>
      <c r="P302" s="33">
        <v>300896</v>
      </c>
      <c r="Q302"/>
    </row>
    <row r="303" spans="1:17">
      <c r="A303" s="38" t="str">
        <f t="shared" ca="1" si="4"/>
        <v>202572</v>
      </c>
      <c r="B303" s="39" cm="1">
        <f t="array" aca="1" ref="B303" ca="1">INDIRECT(_xlfn.CONCAT("D",ROW(C303)-C303-3))</f>
        <v>2025</v>
      </c>
      <c r="C303" s="32">
        <v>72</v>
      </c>
      <c r="D303" s="33">
        <v>3268733</v>
      </c>
      <c r="E303" s="33"/>
      <c r="F303" s="33">
        <v>1520947</v>
      </c>
      <c r="G303" s="33">
        <v>107572</v>
      </c>
      <c r="H303" s="33">
        <v>1023925</v>
      </c>
      <c r="I303" s="33">
        <v>134465</v>
      </c>
      <c r="J303" s="33">
        <v>254985</v>
      </c>
      <c r="K303" s="33"/>
      <c r="L303" s="33">
        <v>1747786</v>
      </c>
      <c r="M303" s="33">
        <v>120985</v>
      </c>
      <c r="N303" s="33">
        <v>951883</v>
      </c>
      <c r="O303" s="33">
        <v>381953</v>
      </c>
      <c r="P303" s="33">
        <v>292964</v>
      </c>
      <c r="Q303"/>
    </row>
    <row r="304" spans="1:17">
      <c r="A304" s="38" t="str">
        <f t="shared" ca="1" si="4"/>
        <v>202573</v>
      </c>
      <c r="B304" s="39" cm="1">
        <f t="array" aca="1" ref="B304" ca="1">INDIRECT(_xlfn.CONCAT("D",ROW(C304)-C304-3))</f>
        <v>2025</v>
      </c>
      <c r="C304" s="32">
        <v>73</v>
      </c>
      <c r="D304" s="33">
        <v>3088260</v>
      </c>
      <c r="E304" s="33"/>
      <c r="F304" s="33">
        <v>1430338</v>
      </c>
      <c r="G304" s="33">
        <v>101810</v>
      </c>
      <c r="H304" s="33">
        <v>966201</v>
      </c>
      <c r="I304" s="33">
        <v>129759</v>
      </c>
      <c r="J304" s="33">
        <v>232567</v>
      </c>
      <c r="K304" s="33"/>
      <c r="L304" s="33">
        <v>1657922</v>
      </c>
      <c r="M304" s="33">
        <v>114201</v>
      </c>
      <c r="N304" s="33">
        <v>859515</v>
      </c>
      <c r="O304" s="33">
        <v>377666</v>
      </c>
      <c r="P304" s="33">
        <v>306540</v>
      </c>
      <c r="Q304"/>
    </row>
    <row r="305" spans="1:17">
      <c r="A305" s="38" t="str">
        <f t="shared" ca="1" si="4"/>
        <v>202574</v>
      </c>
      <c r="B305" s="39" cm="1">
        <f t="array" aca="1" ref="B305" ca="1">INDIRECT(_xlfn.CONCAT("D",ROW(C305)-C305-3))</f>
        <v>2025</v>
      </c>
      <c r="C305" s="32">
        <v>74</v>
      </c>
      <c r="D305" s="33">
        <v>2919719</v>
      </c>
      <c r="E305" s="33"/>
      <c r="F305" s="33">
        <v>1345764</v>
      </c>
      <c r="G305" s="33">
        <v>85100</v>
      </c>
      <c r="H305" s="33">
        <v>922244</v>
      </c>
      <c r="I305" s="33">
        <v>141503</v>
      </c>
      <c r="J305" s="33">
        <v>196917</v>
      </c>
      <c r="K305" s="33"/>
      <c r="L305" s="33">
        <v>1573956</v>
      </c>
      <c r="M305" s="33">
        <v>101353</v>
      </c>
      <c r="N305" s="33">
        <v>826724</v>
      </c>
      <c r="O305" s="33">
        <v>384546</v>
      </c>
      <c r="P305" s="33">
        <v>261332</v>
      </c>
      <c r="Q305"/>
    </row>
    <row r="306" spans="1:17">
      <c r="A306" s="38" t="str">
        <f t="shared" ca="1" si="4"/>
        <v>202575</v>
      </c>
      <c r="B306" s="39" cm="1">
        <f t="array" aca="1" ref="B306" ca="1">INDIRECT(_xlfn.CONCAT("D",ROW(C306)-C306-3))</f>
        <v>2025</v>
      </c>
      <c r="C306" s="32">
        <v>75</v>
      </c>
      <c r="D306" s="33">
        <v>2807564</v>
      </c>
      <c r="E306" s="33"/>
      <c r="F306" s="33">
        <v>1290852</v>
      </c>
      <c r="G306" s="33">
        <v>75225</v>
      </c>
      <c r="H306" s="33">
        <v>890658</v>
      </c>
      <c r="I306" s="33">
        <v>125374</v>
      </c>
      <c r="J306" s="33">
        <v>199596</v>
      </c>
      <c r="K306" s="33"/>
      <c r="L306" s="33">
        <v>1516712</v>
      </c>
      <c r="M306" s="33">
        <v>93290</v>
      </c>
      <c r="N306" s="33">
        <v>771397</v>
      </c>
      <c r="O306" s="33">
        <v>410275</v>
      </c>
      <c r="P306" s="33">
        <v>241751</v>
      </c>
      <c r="Q306"/>
    </row>
    <row r="307" spans="1:17">
      <c r="A307" s="38" t="str">
        <f t="shared" ca="1" si="4"/>
        <v>202576</v>
      </c>
      <c r="B307" s="39" cm="1">
        <f t="array" aca="1" ref="B307" ca="1">INDIRECT(_xlfn.CONCAT("D",ROW(C307)-C307-3))</f>
        <v>2025</v>
      </c>
      <c r="C307" s="32">
        <v>76</v>
      </c>
      <c r="D307" s="33">
        <v>2691207</v>
      </c>
      <c r="E307" s="33"/>
      <c r="F307" s="33">
        <v>1231809</v>
      </c>
      <c r="G307" s="33">
        <v>69876</v>
      </c>
      <c r="H307" s="33">
        <v>868455</v>
      </c>
      <c r="I307" s="33">
        <v>138753</v>
      </c>
      <c r="J307" s="33">
        <v>154725</v>
      </c>
      <c r="K307" s="33"/>
      <c r="L307" s="33">
        <v>1459398</v>
      </c>
      <c r="M307" s="33">
        <v>76916</v>
      </c>
      <c r="N307" s="33">
        <v>691241</v>
      </c>
      <c r="O307" s="33">
        <v>441515</v>
      </c>
      <c r="P307" s="33">
        <v>249726</v>
      </c>
      <c r="Q307"/>
    </row>
    <row r="308" spans="1:17">
      <c r="A308" s="38" t="str">
        <f t="shared" ca="1" si="4"/>
        <v>202577</v>
      </c>
      <c r="B308" s="39" cm="1">
        <f t="array" aca="1" ref="B308" ca="1">INDIRECT(_xlfn.CONCAT("D",ROW(C308)-C308-3))</f>
        <v>2025</v>
      </c>
      <c r="C308" s="32">
        <v>77</v>
      </c>
      <c r="D308" s="33">
        <v>2701131</v>
      </c>
      <c r="E308" s="33"/>
      <c r="F308" s="33">
        <v>1232020</v>
      </c>
      <c r="G308" s="33">
        <v>62899</v>
      </c>
      <c r="H308" s="33">
        <v>883580</v>
      </c>
      <c r="I308" s="33">
        <v>151756</v>
      </c>
      <c r="J308" s="33">
        <v>133785</v>
      </c>
      <c r="K308" s="33"/>
      <c r="L308" s="33">
        <v>1469111</v>
      </c>
      <c r="M308" s="33">
        <v>76849</v>
      </c>
      <c r="N308" s="33">
        <v>695632</v>
      </c>
      <c r="O308" s="33">
        <v>466083</v>
      </c>
      <c r="P308" s="33">
        <v>230547</v>
      </c>
      <c r="Q308"/>
    </row>
    <row r="309" spans="1:17">
      <c r="A309" s="38" t="str">
        <f t="shared" ca="1" si="4"/>
        <v>202578</v>
      </c>
      <c r="B309" s="39" cm="1">
        <f t="array" aca="1" ref="B309" ca="1">INDIRECT(_xlfn.CONCAT("D",ROW(C309)-C309-3))</f>
        <v>2025</v>
      </c>
      <c r="C309" s="32">
        <v>78</v>
      </c>
      <c r="D309" s="33">
        <v>2333634</v>
      </c>
      <c r="E309" s="33"/>
      <c r="F309" s="33">
        <v>1056977</v>
      </c>
      <c r="G309" s="33">
        <v>42877</v>
      </c>
      <c r="H309" s="33">
        <v>722932</v>
      </c>
      <c r="I309" s="33">
        <v>150569</v>
      </c>
      <c r="J309" s="33">
        <v>140598</v>
      </c>
      <c r="K309" s="33"/>
      <c r="L309" s="33">
        <v>1276657</v>
      </c>
      <c r="M309" s="33">
        <v>66825</v>
      </c>
      <c r="N309" s="33">
        <v>551556</v>
      </c>
      <c r="O309" s="33">
        <v>452814</v>
      </c>
      <c r="P309" s="33">
        <v>205462</v>
      </c>
      <c r="Q309"/>
    </row>
    <row r="310" spans="1:17">
      <c r="A310" s="38" t="str">
        <f t="shared" ca="1" si="4"/>
        <v>202579</v>
      </c>
      <c r="B310" s="39" cm="1">
        <f t="array" aca="1" ref="B310" ca="1">INDIRECT(_xlfn.CONCAT("D",ROW(C310)-C310-3))</f>
        <v>2025</v>
      </c>
      <c r="C310" s="32">
        <v>79</v>
      </c>
      <c r="D310" s="33">
        <v>1854535</v>
      </c>
      <c r="E310" s="33"/>
      <c r="F310" s="33">
        <v>825850</v>
      </c>
      <c r="G310" s="33">
        <v>31687</v>
      </c>
      <c r="H310" s="33">
        <v>593146</v>
      </c>
      <c r="I310" s="33">
        <v>106945</v>
      </c>
      <c r="J310" s="33">
        <v>94072</v>
      </c>
      <c r="K310" s="33"/>
      <c r="L310" s="33">
        <v>1028685</v>
      </c>
      <c r="M310" s="33">
        <v>44596</v>
      </c>
      <c r="N310" s="33">
        <v>461818</v>
      </c>
      <c r="O310" s="33">
        <v>364698</v>
      </c>
      <c r="P310" s="33">
        <v>157573</v>
      </c>
      <c r="Q310"/>
    </row>
    <row r="311" spans="1:17">
      <c r="A311" s="38" t="str">
        <f t="shared" ca="1" si="4"/>
        <v>202580</v>
      </c>
      <c r="B311" s="39" cm="1">
        <f t="array" aca="1" ref="B311" ca="1">INDIRECT(_xlfn.CONCAT("D",ROW(C311)-C311-3))</f>
        <v>2025</v>
      </c>
      <c r="C311" s="32">
        <v>80</v>
      </c>
      <c r="D311" s="33">
        <v>1794026</v>
      </c>
      <c r="E311" s="33"/>
      <c r="F311" s="33">
        <v>793730</v>
      </c>
      <c r="G311" s="33">
        <v>25732</v>
      </c>
      <c r="H311" s="33">
        <v>558184</v>
      </c>
      <c r="I311" s="33">
        <v>124701</v>
      </c>
      <c r="J311" s="33">
        <v>85113</v>
      </c>
      <c r="K311" s="33"/>
      <c r="L311" s="33">
        <v>1000296</v>
      </c>
      <c r="M311" s="33">
        <v>45468</v>
      </c>
      <c r="N311" s="33">
        <v>416131</v>
      </c>
      <c r="O311" s="33">
        <v>396362</v>
      </c>
      <c r="P311" s="33">
        <v>142335</v>
      </c>
      <c r="Q311"/>
    </row>
    <row r="312" spans="1:17">
      <c r="A312" s="38" t="str">
        <f t="shared" ca="1" si="4"/>
        <v>202581</v>
      </c>
      <c r="B312" s="39" cm="1">
        <f t="array" aca="1" ref="B312" ca="1">INDIRECT(_xlfn.CONCAT("D",ROW(C312)-C312-3))</f>
        <v>2025</v>
      </c>
      <c r="C312" s="32">
        <v>81</v>
      </c>
      <c r="D312" s="33">
        <v>1739214</v>
      </c>
      <c r="E312" s="33"/>
      <c r="F312" s="33">
        <v>762718</v>
      </c>
      <c r="G312" s="33">
        <v>32561</v>
      </c>
      <c r="H312" s="33">
        <v>526897</v>
      </c>
      <c r="I312" s="33">
        <v>123337</v>
      </c>
      <c r="J312" s="33">
        <v>79923</v>
      </c>
      <c r="K312" s="33"/>
      <c r="L312" s="33">
        <v>976496</v>
      </c>
      <c r="M312" s="33">
        <v>40441</v>
      </c>
      <c r="N312" s="33">
        <v>358048</v>
      </c>
      <c r="O312" s="33">
        <v>419203</v>
      </c>
      <c r="P312" s="33">
        <v>158804</v>
      </c>
      <c r="Q312"/>
    </row>
    <row r="313" spans="1:17">
      <c r="A313" s="38" t="str">
        <f t="shared" ca="1" si="4"/>
        <v>202582</v>
      </c>
      <c r="B313" s="39" cm="1">
        <f t="array" aca="1" ref="B313" ca="1">INDIRECT(_xlfn.CONCAT("D",ROW(C313)-C313-3))</f>
        <v>2025</v>
      </c>
      <c r="C313" s="32">
        <v>82</v>
      </c>
      <c r="D313" s="33">
        <v>1590427</v>
      </c>
      <c r="E313" s="33"/>
      <c r="F313" s="33">
        <v>691361</v>
      </c>
      <c r="G313" s="33">
        <v>25497</v>
      </c>
      <c r="H313" s="33">
        <v>508959</v>
      </c>
      <c r="I313" s="33">
        <v>110814</v>
      </c>
      <c r="J313" s="33">
        <v>46091</v>
      </c>
      <c r="K313" s="33"/>
      <c r="L313" s="33">
        <v>899066</v>
      </c>
      <c r="M313" s="33">
        <v>42159</v>
      </c>
      <c r="N313" s="33">
        <v>335311</v>
      </c>
      <c r="O313" s="33">
        <v>398060</v>
      </c>
      <c r="P313" s="33">
        <v>123536</v>
      </c>
      <c r="Q313"/>
    </row>
    <row r="314" spans="1:17">
      <c r="A314" s="38" t="str">
        <f t="shared" ca="1" si="4"/>
        <v>202583</v>
      </c>
      <c r="B314" s="39" cm="1">
        <f t="array" aca="1" ref="B314" ca="1">INDIRECT(_xlfn.CONCAT("D",ROW(C314)-C314-3))</f>
        <v>2025</v>
      </c>
      <c r="C314" s="32">
        <v>83</v>
      </c>
      <c r="D314" s="33">
        <v>1321957</v>
      </c>
      <c r="E314" s="33"/>
      <c r="F314" s="33">
        <v>565960</v>
      </c>
      <c r="G314" s="33">
        <v>23500</v>
      </c>
      <c r="H314" s="33">
        <v>400480</v>
      </c>
      <c r="I314" s="33">
        <v>103792</v>
      </c>
      <c r="J314" s="33">
        <v>38188</v>
      </c>
      <c r="K314" s="33"/>
      <c r="L314" s="33">
        <v>755997</v>
      </c>
      <c r="M314" s="33">
        <v>35208</v>
      </c>
      <c r="N314" s="33">
        <v>268951</v>
      </c>
      <c r="O314" s="33">
        <v>355994</v>
      </c>
      <c r="P314" s="33">
        <v>95844</v>
      </c>
      <c r="Q314"/>
    </row>
    <row r="315" spans="1:17">
      <c r="A315" s="38" t="str">
        <f t="shared" ca="1" si="4"/>
        <v>202584</v>
      </c>
      <c r="B315" s="39" cm="1">
        <f t="array" aca="1" ref="B315" ca="1">INDIRECT(_xlfn.CONCAT("D",ROW(C315)-C315-3))</f>
        <v>2025</v>
      </c>
      <c r="C315" s="32">
        <v>84</v>
      </c>
      <c r="D315" s="33">
        <v>1171349</v>
      </c>
      <c r="E315" s="33"/>
      <c r="F315" s="33">
        <v>493597</v>
      </c>
      <c r="G315" s="33">
        <v>18353</v>
      </c>
      <c r="H315" s="33">
        <v>350637</v>
      </c>
      <c r="I315" s="33">
        <v>92730</v>
      </c>
      <c r="J315" s="33">
        <v>31876</v>
      </c>
      <c r="K315" s="33"/>
      <c r="L315" s="33">
        <v>677753</v>
      </c>
      <c r="M315" s="33">
        <v>32919</v>
      </c>
      <c r="N315" s="33">
        <v>214944</v>
      </c>
      <c r="O315" s="33">
        <v>336940</v>
      </c>
      <c r="P315" s="33">
        <v>92949</v>
      </c>
      <c r="Q315"/>
    </row>
    <row r="316" spans="1:17">
      <c r="A316" s="38" t="str">
        <f t="shared" ca="1" si="4"/>
        <v>202585</v>
      </c>
      <c r="B316" s="39" cm="1">
        <f t="array" aca="1" ref="B316" ca="1">INDIRECT(_xlfn.CONCAT("D",ROW(C316)-C316-3))</f>
        <v>2025</v>
      </c>
      <c r="C316" s="32">
        <v>85</v>
      </c>
      <c r="D316" s="33">
        <v>1027307</v>
      </c>
      <c r="E316" s="33"/>
      <c r="F316" s="33">
        <v>427568</v>
      </c>
      <c r="G316" s="33">
        <v>11635</v>
      </c>
      <c r="H316" s="33">
        <v>292802</v>
      </c>
      <c r="I316" s="33">
        <v>92107</v>
      </c>
      <c r="J316" s="33">
        <v>31025</v>
      </c>
      <c r="K316" s="33"/>
      <c r="L316" s="33">
        <v>599739</v>
      </c>
      <c r="M316" s="33">
        <v>23216</v>
      </c>
      <c r="N316" s="33">
        <v>155739</v>
      </c>
      <c r="O316" s="33">
        <v>333726</v>
      </c>
      <c r="P316" s="33">
        <v>87059</v>
      </c>
      <c r="Q316"/>
    </row>
    <row r="317" spans="1:17">
      <c r="A317" s="38" t="str">
        <f t="shared" ca="1" si="4"/>
        <v>202586</v>
      </c>
      <c r="B317" s="39" cm="1">
        <f t="array" aca="1" ref="B317" ca="1">INDIRECT(_xlfn.CONCAT("D",ROW(C317)-C317-3))</f>
        <v>2025</v>
      </c>
      <c r="C317" s="32">
        <v>86</v>
      </c>
      <c r="D317" s="33">
        <v>931753</v>
      </c>
      <c r="E317" s="33"/>
      <c r="F317" s="33">
        <v>381695</v>
      </c>
      <c r="G317" s="33">
        <v>9542</v>
      </c>
      <c r="H317" s="33">
        <v>259553</v>
      </c>
      <c r="I317" s="33">
        <v>92561</v>
      </c>
      <c r="J317" s="33">
        <v>20039</v>
      </c>
      <c r="K317" s="33"/>
      <c r="L317" s="33">
        <v>550058</v>
      </c>
      <c r="M317" s="33">
        <v>23874</v>
      </c>
      <c r="N317" s="33">
        <v>148019</v>
      </c>
      <c r="O317" s="33">
        <v>317047</v>
      </c>
      <c r="P317" s="33">
        <v>61118</v>
      </c>
      <c r="Q317"/>
    </row>
    <row r="318" spans="1:17">
      <c r="A318" s="38" t="str">
        <f t="shared" ca="1" si="4"/>
        <v>202587</v>
      </c>
      <c r="B318" s="39" cm="1">
        <f t="array" aca="1" ref="B318" ca="1">INDIRECT(_xlfn.CONCAT("D",ROW(C318)-C318-3))</f>
        <v>2025</v>
      </c>
      <c r="C318" s="32">
        <v>87</v>
      </c>
      <c r="D318" s="33">
        <v>799934</v>
      </c>
      <c r="E318" s="33"/>
      <c r="F318" s="33">
        <v>322214</v>
      </c>
      <c r="G318" s="33">
        <v>9533</v>
      </c>
      <c r="H318" s="33">
        <v>198286</v>
      </c>
      <c r="I318" s="33">
        <v>93423</v>
      </c>
      <c r="J318" s="33">
        <v>20973</v>
      </c>
      <c r="K318" s="33"/>
      <c r="L318" s="33">
        <v>477719</v>
      </c>
      <c r="M318" s="33">
        <v>14246</v>
      </c>
      <c r="N318" s="33">
        <v>121567</v>
      </c>
      <c r="O318" s="33">
        <v>270676</v>
      </c>
      <c r="P318" s="33">
        <v>71231</v>
      </c>
      <c r="Q318"/>
    </row>
    <row r="319" spans="1:17">
      <c r="A319" s="38" t="str">
        <f t="shared" ca="1" si="4"/>
        <v>202588</v>
      </c>
      <c r="B319" s="39" cm="1">
        <f t="array" aca="1" ref="B319" ca="1">INDIRECT(_xlfn.CONCAT("D",ROW(C319)-C319-3))</f>
        <v>2025</v>
      </c>
      <c r="C319" s="32">
        <v>88</v>
      </c>
      <c r="D319" s="33">
        <v>678587</v>
      </c>
      <c r="E319" s="33"/>
      <c r="F319" s="33">
        <v>266707</v>
      </c>
      <c r="G319" s="33">
        <v>11309</v>
      </c>
      <c r="H319" s="33">
        <v>172464</v>
      </c>
      <c r="I319" s="33">
        <v>64085</v>
      </c>
      <c r="J319" s="33">
        <v>18849</v>
      </c>
      <c r="K319" s="33"/>
      <c r="L319" s="33">
        <v>411880</v>
      </c>
      <c r="M319" s="33">
        <v>12197</v>
      </c>
      <c r="N319" s="33">
        <v>91946</v>
      </c>
      <c r="O319" s="33">
        <v>255197</v>
      </c>
      <c r="P319" s="33">
        <v>52541</v>
      </c>
      <c r="Q319"/>
    </row>
    <row r="320" spans="1:17">
      <c r="A320" s="38" t="str">
        <f t="shared" ca="1" si="4"/>
        <v>202589</v>
      </c>
      <c r="B320" s="39" cm="1">
        <f t="array" aca="1" ref="B320" ca="1">INDIRECT(_xlfn.CONCAT("D",ROW(C320)-C320-3))</f>
        <v>2025</v>
      </c>
      <c r="C320" s="32">
        <v>89</v>
      </c>
      <c r="D320" s="33">
        <v>582815</v>
      </c>
      <c r="E320" s="33"/>
      <c r="F320" s="33">
        <v>222115</v>
      </c>
      <c r="G320" s="33">
        <v>4608</v>
      </c>
      <c r="H320" s="33">
        <v>137324</v>
      </c>
      <c r="I320" s="33">
        <v>71888</v>
      </c>
      <c r="J320" s="33">
        <v>8295</v>
      </c>
      <c r="K320" s="33"/>
      <c r="L320" s="33">
        <v>360701</v>
      </c>
      <c r="M320" s="33">
        <v>16648</v>
      </c>
      <c r="N320" s="33">
        <v>88788</v>
      </c>
      <c r="O320" s="33">
        <v>223819</v>
      </c>
      <c r="P320" s="33">
        <v>31446</v>
      </c>
      <c r="Q320"/>
    </row>
    <row r="321" spans="1:17">
      <c r="A321" s="38" t="str">
        <f t="shared" ca="1" si="4"/>
        <v>202590</v>
      </c>
      <c r="B321" s="39" cm="1">
        <f t="array" aca="1" ref="B321" ca="1">INDIRECT(_xlfn.CONCAT("D",ROW(C321)-C321-3))</f>
        <v>2025</v>
      </c>
      <c r="C321" s="32">
        <v>90</v>
      </c>
      <c r="D321" s="33">
        <v>475654</v>
      </c>
      <c r="E321" s="33"/>
      <c r="F321" s="33">
        <v>175677</v>
      </c>
      <c r="G321" s="33">
        <v>2717</v>
      </c>
      <c r="H321" s="33">
        <v>104139</v>
      </c>
      <c r="I321" s="33">
        <v>64294</v>
      </c>
      <c r="J321" s="33">
        <v>4528</v>
      </c>
      <c r="K321" s="33"/>
      <c r="L321" s="33">
        <v>299977</v>
      </c>
      <c r="M321" s="33">
        <v>9909</v>
      </c>
      <c r="N321" s="33">
        <v>50447</v>
      </c>
      <c r="O321" s="33">
        <v>211696</v>
      </c>
      <c r="P321" s="33">
        <v>27926</v>
      </c>
      <c r="Q321"/>
    </row>
    <row r="322" spans="1:17">
      <c r="A322" s="38" t="str">
        <f t="shared" ca="1" si="4"/>
        <v>202591</v>
      </c>
      <c r="B322" s="39" cm="1">
        <f t="array" aca="1" ref="B322" ca="1">INDIRECT(_xlfn.CONCAT("D",ROW(C322)-C322-3))</f>
        <v>2025</v>
      </c>
      <c r="C322" s="32">
        <v>91</v>
      </c>
      <c r="D322" s="33">
        <v>384690</v>
      </c>
      <c r="E322" s="33"/>
      <c r="F322" s="33">
        <v>137961</v>
      </c>
      <c r="G322" s="33">
        <v>0</v>
      </c>
      <c r="H322" s="33">
        <v>81153</v>
      </c>
      <c r="I322" s="33">
        <v>52299</v>
      </c>
      <c r="J322" s="33">
        <v>4509</v>
      </c>
      <c r="K322" s="33"/>
      <c r="L322" s="33">
        <v>246730</v>
      </c>
      <c r="M322" s="33">
        <v>11621</v>
      </c>
      <c r="N322" s="33">
        <v>41122</v>
      </c>
      <c r="O322" s="33">
        <v>166274</v>
      </c>
      <c r="P322" s="33">
        <v>27712</v>
      </c>
      <c r="Q322"/>
    </row>
    <row r="323" spans="1:17">
      <c r="A323" s="38" t="str">
        <f t="shared" ca="1" si="4"/>
        <v>202592</v>
      </c>
      <c r="B323" s="39" cm="1">
        <f t="array" aca="1" ref="B323" ca="1">INDIRECT(_xlfn.CONCAT("D",ROW(C323)-C323-3))</f>
        <v>2025</v>
      </c>
      <c r="C323" s="32">
        <v>92</v>
      </c>
      <c r="D323" s="33">
        <v>329523</v>
      </c>
      <c r="E323" s="33"/>
      <c r="F323" s="33">
        <v>113555</v>
      </c>
      <c r="G323" s="33">
        <v>3577</v>
      </c>
      <c r="H323" s="33">
        <v>69743</v>
      </c>
      <c r="I323" s="33">
        <v>36660</v>
      </c>
      <c r="J323" s="33">
        <v>3577</v>
      </c>
      <c r="K323" s="33"/>
      <c r="L323" s="33">
        <v>215968</v>
      </c>
      <c r="M323" s="33">
        <v>8032</v>
      </c>
      <c r="N323" s="33">
        <v>32127</v>
      </c>
      <c r="O323" s="33">
        <v>149036</v>
      </c>
      <c r="P323" s="33">
        <v>26773</v>
      </c>
      <c r="Q323"/>
    </row>
    <row r="324" spans="1:17">
      <c r="A324" s="38" t="str">
        <f t="shared" ca="1" si="4"/>
        <v>202593</v>
      </c>
      <c r="B324" s="39" cm="1">
        <f t="array" aca="1" ref="B324" ca="1">INDIRECT(_xlfn.CONCAT("D",ROW(C324)-C324-3))</f>
        <v>2025</v>
      </c>
      <c r="C324" s="32">
        <v>93</v>
      </c>
      <c r="D324" s="33">
        <v>262273</v>
      </c>
      <c r="E324" s="33"/>
      <c r="F324" s="33">
        <v>87041</v>
      </c>
      <c r="G324" s="33">
        <v>888</v>
      </c>
      <c r="H324" s="33">
        <v>52402</v>
      </c>
      <c r="I324" s="33">
        <v>27533</v>
      </c>
      <c r="J324" s="33">
        <v>6217</v>
      </c>
      <c r="K324" s="33"/>
      <c r="L324" s="33">
        <v>175232</v>
      </c>
      <c r="M324" s="33">
        <v>3558</v>
      </c>
      <c r="N324" s="33">
        <v>25796</v>
      </c>
      <c r="O324" s="33">
        <v>120972</v>
      </c>
      <c r="P324" s="33">
        <v>24906</v>
      </c>
      <c r="Q324"/>
    </row>
    <row r="325" spans="1:17">
      <c r="A325" s="38" t="str">
        <f t="shared" ca="1" si="4"/>
        <v>202594</v>
      </c>
      <c r="B325" s="39" cm="1">
        <f t="array" aca="1" ref="B325" ca="1">INDIRECT(_xlfn.CONCAT("D",ROW(C325)-C325-3))</f>
        <v>2025</v>
      </c>
      <c r="C325" s="32">
        <v>94</v>
      </c>
      <c r="D325" s="33">
        <v>217896</v>
      </c>
      <c r="E325" s="33"/>
      <c r="F325" s="33">
        <v>68924</v>
      </c>
      <c r="G325" s="33">
        <v>2651</v>
      </c>
      <c r="H325" s="33">
        <v>28276</v>
      </c>
      <c r="I325" s="33">
        <v>35346</v>
      </c>
      <c r="J325" s="33">
        <v>2651</v>
      </c>
      <c r="K325" s="33"/>
      <c r="L325" s="33">
        <v>148972</v>
      </c>
      <c r="M325" s="33">
        <v>3547</v>
      </c>
      <c r="N325" s="33">
        <v>14188</v>
      </c>
      <c r="O325" s="33">
        <v>121483</v>
      </c>
      <c r="P325" s="33">
        <v>9754</v>
      </c>
      <c r="Q325"/>
    </row>
    <row r="326" spans="1:17">
      <c r="A326" s="38" t="str">
        <f t="shared" ca="1" si="4"/>
        <v>202595</v>
      </c>
      <c r="B326" s="39" cm="1">
        <f t="array" aca="1" ref="B326" ca="1">INDIRECT(_xlfn.CONCAT("D",ROW(C326)-C326-3))</f>
        <v>2025</v>
      </c>
      <c r="C326" s="32">
        <v>95</v>
      </c>
      <c r="D326" s="33">
        <v>162074</v>
      </c>
      <c r="E326" s="33"/>
      <c r="F326" s="33">
        <v>48553</v>
      </c>
      <c r="G326" s="33">
        <v>1766</v>
      </c>
      <c r="H326" s="33">
        <v>23835</v>
      </c>
      <c r="I326" s="33">
        <v>17655</v>
      </c>
      <c r="J326" s="33">
        <v>5297</v>
      </c>
      <c r="K326" s="33"/>
      <c r="L326" s="33">
        <v>113522</v>
      </c>
      <c r="M326" s="33">
        <v>3548</v>
      </c>
      <c r="N326" s="33">
        <v>7982</v>
      </c>
      <c r="O326" s="33">
        <v>98445</v>
      </c>
      <c r="P326" s="33">
        <v>3548</v>
      </c>
      <c r="Q326"/>
    </row>
    <row r="327" spans="1:17">
      <c r="A327" s="38" t="str">
        <f t="shared" ca="1" si="4"/>
        <v>202596</v>
      </c>
      <c r="B327" s="39" cm="1">
        <f t="array" aca="1" ref="B327" ca="1">INDIRECT(_xlfn.CONCAT("D",ROW(C327)-C327-3))</f>
        <v>2025</v>
      </c>
      <c r="C327" s="32">
        <v>96</v>
      </c>
      <c r="D327" s="33">
        <v>125913</v>
      </c>
      <c r="E327" s="33"/>
      <c r="F327" s="33">
        <v>35685</v>
      </c>
      <c r="G327" s="33">
        <v>0</v>
      </c>
      <c r="H327" s="33">
        <v>13926</v>
      </c>
      <c r="I327" s="33">
        <v>18277</v>
      </c>
      <c r="J327" s="33">
        <v>3481</v>
      </c>
      <c r="K327" s="33"/>
      <c r="L327" s="33">
        <v>90228</v>
      </c>
      <c r="M327" s="33">
        <v>2654</v>
      </c>
      <c r="N327" s="33">
        <v>6192</v>
      </c>
      <c r="O327" s="33">
        <v>74305</v>
      </c>
      <c r="P327" s="33">
        <v>7077</v>
      </c>
      <c r="Q327"/>
    </row>
    <row r="328" spans="1:17">
      <c r="A328" s="38" t="str">
        <f t="shared" ca="1" si="4"/>
        <v>202597</v>
      </c>
      <c r="B328" s="39" cm="1">
        <f t="array" aca="1" ref="B328" ca="1">INDIRECT(_xlfn.CONCAT("D",ROW(C328)-C328-3))</f>
        <v>2025</v>
      </c>
      <c r="C328" s="32">
        <v>97</v>
      </c>
      <c r="D328" s="33">
        <v>93588</v>
      </c>
      <c r="E328" s="33"/>
      <c r="F328" s="33">
        <v>24916</v>
      </c>
      <c r="G328" s="33">
        <v>0</v>
      </c>
      <c r="H328" s="33">
        <v>15128</v>
      </c>
      <c r="I328" s="33">
        <v>8899</v>
      </c>
      <c r="J328" s="33">
        <v>890</v>
      </c>
      <c r="K328" s="33"/>
      <c r="L328" s="33">
        <v>68672</v>
      </c>
      <c r="M328" s="33">
        <v>3522</v>
      </c>
      <c r="N328" s="33">
        <v>4402</v>
      </c>
      <c r="O328" s="33">
        <v>54586</v>
      </c>
      <c r="P328" s="33">
        <v>6163</v>
      </c>
      <c r="Q328"/>
    </row>
    <row r="329" spans="1:17">
      <c r="A329" s="38" t="str">
        <f t="shared" ca="1" si="4"/>
        <v>202598</v>
      </c>
      <c r="B329" s="39" cm="1">
        <f t="array" aca="1" ref="B329" ca="1">INDIRECT(_xlfn.CONCAT("D",ROW(C329)-C329-3))</f>
        <v>2025</v>
      </c>
      <c r="C329" s="32">
        <v>98</v>
      </c>
      <c r="D329" s="33">
        <v>66664</v>
      </c>
      <c r="E329" s="33"/>
      <c r="F329" s="33">
        <v>16650</v>
      </c>
      <c r="G329" s="33">
        <v>0</v>
      </c>
      <c r="H329" s="33">
        <v>6134</v>
      </c>
      <c r="I329" s="33">
        <v>7887</v>
      </c>
      <c r="J329" s="33">
        <v>2629</v>
      </c>
      <c r="K329" s="33"/>
      <c r="L329" s="33">
        <v>50014</v>
      </c>
      <c r="M329" s="33">
        <v>893</v>
      </c>
      <c r="N329" s="33">
        <v>893</v>
      </c>
      <c r="O329" s="33">
        <v>45548</v>
      </c>
      <c r="P329" s="33">
        <v>2679</v>
      </c>
      <c r="Q329"/>
    </row>
    <row r="330" spans="1:17">
      <c r="A330" s="38" t="str">
        <f t="shared" ca="1" si="4"/>
        <v>202599</v>
      </c>
      <c r="B330" s="39" cm="1">
        <f t="array" aca="1" ref="B330" ca="1">INDIRECT(_xlfn.CONCAT("D",ROW(C330)-C330-3))</f>
        <v>2025</v>
      </c>
      <c r="C330" s="32">
        <v>99</v>
      </c>
      <c r="D330" s="33">
        <v>47852</v>
      </c>
      <c r="E330" s="33"/>
      <c r="F330" s="33">
        <v>11092</v>
      </c>
      <c r="G330" s="33">
        <v>0</v>
      </c>
      <c r="H330" s="33">
        <v>5119</v>
      </c>
      <c r="I330" s="33">
        <v>5972</v>
      </c>
      <c r="J330" s="33">
        <v>0</v>
      </c>
      <c r="K330" s="33"/>
      <c r="L330" s="33">
        <v>36761</v>
      </c>
      <c r="M330" s="33">
        <v>1793</v>
      </c>
      <c r="N330" s="33">
        <v>2690</v>
      </c>
      <c r="O330" s="33">
        <v>29588</v>
      </c>
      <c r="P330" s="33">
        <v>2690</v>
      </c>
      <c r="Q330"/>
    </row>
    <row r="331" spans="1:17">
      <c r="A331" s="38" t="str">
        <f t="shared" ca="1" si="4"/>
        <v>2025100</v>
      </c>
      <c r="B331" s="39" cm="1">
        <f t="array" aca="1" ref="B331" ca="1">INDIRECT(_xlfn.CONCAT("D",ROW(C331)-C331-3))</f>
        <v>2025</v>
      </c>
      <c r="C331" s="32">
        <v>100</v>
      </c>
      <c r="D331" s="33">
        <v>90770</v>
      </c>
      <c r="E331" s="33"/>
      <c r="F331" s="33">
        <v>17954</v>
      </c>
      <c r="G331" s="33">
        <v>898</v>
      </c>
      <c r="H331" s="33">
        <v>6284</v>
      </c>
      <c r="I331" s="33">
        <v>10772</v>
      </c>
      <c r="J331" s="33">
        <v>0</v>
      </c>
      <c r="K331" s="33"/>
      <c r="L331" s="33">
        <v>72816</v>
      </c>
      <c r="M331" s="33">
        <v>0</v>
      </c>
      <c r="N331" s="33">
        <v>2697</v>
      </c>
      <c r="O331" s="33">
        <v>63826</v>
      </c>
      <c r="P331" s="33">
        <v>6293</v>
      </c>
      <c r="Q331"/>
    </row>
    <row r="332" spans="1:17">
      <c r="A332" s="38" t="str">
        <f t="shared" ref="A332:A395" ca="1" si="5">B332&amp;C332</f>
        <v>66664</v>
      </c>
      <c r="B332" s="39" cm="1">
        <f t="array" aca="1" ref="B332" ca="1">INDIRECT(_xlfn.CONCAT("D",ROW(C332)-C332-3))</f>
        <v>66664</v>
      </c>
      <c r="C332" s="34"/>
      <c r="D332" s="31"/>
      <c r="E332" s="31"/>
      <c r="F332" s="31"/>
      <c r="G332" s="31"/>
      <c r="H332" s="31"/>
      <c r="I332" s="31"/>
      <c r="J332" s="31"/>
      <c r="K332" s="31"/>
      <c r="L332" s="31"/>
      <c r="M332" s="31"/>
      <c r="N332" s="31"/>
      <c r="O332" s="31"/>
      <c r="P332" s="31"/>
      <c r="Q332"/>
    </row>
    <row r="333" spans="1:17">
      <c r="A333" s="38" t="str">
        <f t="shared" ca="1" si="5"/>
        <v>47852</v>
      </c>
      <c r="B333" s="39" cm="1">
        <f t="array" aca="1" ref="B333" ca="1">INDIRECT(_xlfn.CONCAT("D",ROW(C333)-C333-3))</f>
        <v>47852</v>
      </c>
      <c r="Q333"/>
    </row>
    <row r="334" spans="1:17">
      <c r="A334" s="38" t="str">
        <f t="shared" ca="1" si="5"/>
        <v>90770</v>
      </c>
      <c r="B334" s="39" cm="1">
        <f t="array" aca="1" ref="B334" ca="1">INDIRECT(_xlfn.CONCAT("D",ROW(C334)-C334-3))</f>
        <v>90770</v>
      </c>
      <c r="Q334"/>
    </row>
    <row r="335" spans="1:17">
      <c r="A335" s="38" t="str">
        <f t="shared" ca="1" si="5"/>
        <v>0</v>
      </c>
      <c r="B335" s="39" cm="1">
        <f t="array" aca="1" ref="B335" ca="1">INDIRECT(_xlfn.CONCAT("D",ROW(C335)-C335-3))</f>
        <v>0</v>
      </c>
      <c r="Q335"/>
    </row>
    <row r="336" spans="1:17">
      <c r="A336" s="38" t="str">
        <f t="shared" ca="1" si="5"/>
        <v>0</v>
      </c>
      <c r="B336" s="39" cm="1">
        <f t="array" aca="1" ref="B336" ca="1">INDIRECT(_xlfn.CONCAT("D",ROW(C336)-C336-3))</f>
        <v>0</v>
      </c>
      <c r="Q336"/>
    </row>
    <row r="337" spans="1:17">
      <c r="A337" s="38" t="str">
        <f t="shared" ca="1" si="5"/>
        <v>0</v>
      </c>
      <c r="B337" s="39" cm="1">
        <f t="array" aca="1" ref="B337" ca="1">INDIRECT(_xlfn.CONCAT("D",ROW(C337)-C337-3))</f>
        <v>0</v>
      </c>
      <c r="Q337"/>
    </row>
    <row r="338" spans="1:17">
      <c r="A338" s="38" t="str">
        <f t="shared" ca="1" si="5"/>
        <v>0</v>
      </c>
      <c r="B338" s="39" cm="1">
        <f t="array" aca="1" ref="B338" ca="1">INDIRECT(_xlfn.CONCAT("D",ROW(C338)-C338-3))</f>
        <v>0</v>
      </c>
      <c r="D338" s="47">
        <v>2026</v>
      </c>
      <c r="E338" s="47"/>
      <c r="F338" s="47"/>
      <c r="G338" s="47"/>
      <c r="H338" s="47"/>
      <c r="I338" s="47"/>
      <c r="J338" s="47"/>
      <c r="K338" s="47"/>
      <c r="L338" s="47"/>
      <c r="M338" s="47"/>
      <c r="N338" s="47"/>
      <c r="O338" s="47"/>
      <c r="P338" s="47"/>
      <c r="Q338"/>
    </row>
    <row r="339" spans="1:17">
      <c r="A339" s="38" t="str">
        <f t="shared" ca="1" si="5"/>
        <v>0</v>
      </c>
      <c r="B339" s="39" cm="1">
        <f t="array" aca="1" ref="B339" ca="1">INDIRECT(_xlfn.CONCAT("D",ROW(C339)-C339-3))</f>
        <v>0</v>
      </c>
      <c r="F339" s="48" t="s">
        <v>184</v>
      </c>
      <c r="G339" s="48"/>
      <c r="H339" s="48"/>
      <c r="I339" s="48"/>
      <c r="J339" s="48"/>
      <c r="L339" s="48" t="s">
        <v>185</v>
      </c>
      <c r="M339" s="48"/>
      <c r="N339" s="48"/>
      <c r="O339" s="48"/>
      <c r="P339" s="48"/>
      <c r="Q339"/>
    </row>
    <row r="340" spans="1:17">
      <c r="A340" s="38" t="e">
        <f t="shared" ca="1" si="5"/>
        <v>#VALUE!</v>
      </c>
      <c r="B340" s="39" t="e" cm="1">
        <f t="array" aca="1" ref="B340" ca="1">INDIRECT(_xlfn.CONCAT("D",ROW(C340)-C340-3))</f>
        <v>#VALUE!</v>
      </c>
      <c r="C340" s="30" t="s">
        <v>186</v>
      </c>
      <c r="D340" s="30" t="s">
        <v>0</v>
      </c>
      <c r="E340" s="30"/>
      <c r="F340" s="30" t="s">
        <v>0</v>
      </c>
      <c r="G340" s="30" t="s">
        <v>187</v>
      </c>
      <c r="H340" s="30" t="s">
        <v>188</v>
      </c>
      <c r="I340" s="30" t="s">
        <v>189</v>
      </c>
      <c r="J340" s="30" t="s">
        <v>190</v>
      </c>
      <c r="L340" s="30" t="s">
        <v>0</v>
      </c>
      <c r="M340" s="30" t="s">
        <v>187</v>
      </c>
      <c r="N340" s="30" t="s">
        <v>188</v>
      </c>
      <c r="O340" s="30" t="s">
        <v>189</v>
      </c>
      <c r="P340" s="30" t="s">
        <v>190</v>
      </c>
      <c r="Q340"/>
    </row>
    <row r="341" spans="1:17">
      <c r="A341" s="38" t="str">
        <f t="shared" ca="1" si="5"/>
        <v>20260</v>
      </c>
      <c r="B341" s="39" cm="1">
        <f t="array" aca="1" ref="B341" ca="1">INDIRECT(_xlfn.CONCAT("D",ROW(C341)-C341-3))</f>
        <v>2026</v>
      </c>
      <c r="C341" s="32">
        <v>0</v>
      </c>
      <c r="D341" s="33">
        <v>3781518</v>
      </c>
      <c r="E341" s="33"/>
      <c r="F341" s="33">
        <v>1934150</v>
      </c>
      <c r="G341" s="33">
        <v>1934150</v>
      </c>
      <c r="H341" s="33">
        <v>0</v>
      </c>
      <c r="I341" s="33">
        <v>0</v>
      </c>
      <c r="J341" s="33">
        <v>0</v>
      </c>
      <c r="K341" s="33"/>
      <c r="L341" s="33">
        <v>1847368</v>
      </c>
      <c r="M341" s="33">
        <v>1847368</v>
      </c>
      <c r="N341" s="33">
        <v>0</v>
      </c>
      <c r="O341" s="33">
        <v>0</v>
      </c>
      <c r="P341" s="33">
        <v>0</v>
      </c>
      <c r="Q341"/>
    </row>
    <row r="342" spans="1:17">
      <c r="A342" s="38" t="str">
        <f t="shared" ca="1" si="5"/>
        <v>20261</v>
      </c>
      <c r="B342" s="39" cm="1">
        <f t="array" aca="1" ref="B342" ca="1">INDIRECT(_xlfn.CONCAT("D",ROW(C342)-C342-3))</f>
        <v>2026</v>
      </c>
      <c r="C342" s="32">
        <v>1</v>
      </c>
      <c r="D342" s="33">
        <v>3759200</v>
      </c>
      <c r="E342" s="33"/>
      <c r="F342" s="33">
        <v>1923111</v>
      </c>
      <c r="G342" s="33">
        <v>1923111</v>
      </c>
      <c r="H342" s="33">
        <v>0</v>
      </c>
      <c r="I342" s="33">
        <v>0</v>
      </c>
      <c r="J342" s="33">
        <v>0</v>
      </c>
      <c r="K342" s="33"/>
      <c r="L342" s="33">
        <v>1836090</v>
      </c>
      <c r="M342" s="33">
        <v>1836090</v>
      </c>
      <c r="N342" s="33">
        <v>0</v>
      </c>
      <c r="O342" s="33">
        <v>0</v>
      </c>
      <c r="P342" s="33">
        <v>0</v>
      </c>
      <c r="Q342"/>
    </row>
    <row r="343" spans="1:17">
      <c r="A343" s="38" t="str">
        <f t="shared" ca="1" si="5"/>
        <v>20262</v>
      </c>
      <c r="B343" s="39" cm="1">
        <f t="array" aca="1" ref="B343" ca="1">INDIRECT(_xlfn.CONCAT("D",ROW(C343)-C343-3))</f>
        <v>2026</v>
      </c>
      <c r="C343" s="32">
        <v>2</v>
      </c>
      <c r="D343" s="33">
        <v>3757651</v>
      </c>
      <c r="E343" s="33"/>
      <c r="F343" s="33">
        <v>1922473</v>
      </c>
      <c r="G343" s="33">
        <v>1922473</v>
      </c>
      <c r="H343" s="33">
        <v>0</v>
      </c>
      <c r="I343" s="33">
        <v>0</v>
      </c>
      <c r="J343" s="33">
        <v>0</v>
      </c>
      <c r="K343" s="33"/>
      <c r="L343" s="33">
        <v>1835178</v>
      </c>
      <c r="M343" s="33">
        <v>1835178</v>
      </c>
      <c r="N343" s="33">
        <v>0</v>
      </c>
      <c r="O343" s="33">
        <v>0</v>
      </c>
      <c r="P343" s="33">
        <v>0</v>
      </c>
      <c r="Q343"/>
    </row>
    <row r="344" spans="1:17">
      <c r="A344" s="38" t="str">
        <f t="shared" ca="1" si="5"/>
        <v>20263</v>
      </c>
      <c r="B344" s="39" cm="1">
        <f t="array" aca="1" ref="B344" ca="1">INDIRECT(_xlfn.CONCAT("D",ROW(C344)-C344-3))</f>
        <v>2026</v>
      </c>
      <c r="C344" s="32">
        <v>3</v>
      </c>
      <c r="D344" s="33">
        <v>3755128</v>
      </c>
      <c r="E344" s="33"/>
      <c r="F344" s="33">
        <v>1921412</v>
      </c>
      <c r="G344" s="33">
        <v>1921412</v>
      </c>
      <c r="H344" s="33">
        <v>0</v>
      </c>
      <c r="I344" s="33">
        <v>0</v>
      </c>
      <c r="J344" s="33">
        <v>0</v>
      </c>
      <c r="K344" s="33"/>
      <c r="L344" s="33">
        <v>1833716</v>
      </c>
      <c r="M344" s="33">
        <v>1833716</v>
      </c>
      <c r="N344" s="33">
        <v>0</v>
      </c>
      <c r="O344" s="33">
        <v>0</v>
      </c>
      <c r="P344" s="33">
        <v>0</v>
      </c>
      <c r="Q344"/>
    </row>
    <row r="345" spans="1:17">
      <c r="A345" s="38" t="str">
        <f t="shared" ca="1" si="5"/>
        <v>20264</v>
      </c>
      <c r="B345" s="39" cm="1">
        <f t="array" aca="1" ref="B345" ca="1">INDIRECT(_xlfn.CONCAT("D",ROW(C345)-C345-3))</f>
        <v>2026</v>
      </c>
      <c r="C345" s="32">
        <v>4</v>
      </c>
      <c r="D345" s="33">
        <v>3759316</v>
      </c>
      <c r="E345" s="33"/>
      <c r="F345" s="33">
        <v>1923951</v>
      </c>
      <c r="G345" s="33">
        <v>1923951</v>
      </c>
      <c r="H345" s="33">
        <v>0</v>
      </c>
      <c r="I345" s="33">
        <v>0</v>
      </c>
      <c r="J345" s="33">
        <v>0</v>
      </c>
      <c r="K345" s="33"/>
      <c r="L345" s="33">
        <v>1835365</v>
      </c>
      <c r="M345" s="33">
        <v>1835365</v>
      </c>
      <c r="N345" s="33">
        <v>0</v>
      </c>
      <c r="O345" s="33">
        <v>0</v>
      </c>
      <c r="P345" s="33">
        <v>0</v>
      </c>
      <c r="Q345"/>
    </row>
    <row r="346" spans="1:17">
      <c r="A346" s="38" t="str">
        <f t="shared" ca="1" si="5"/>
        <v>20265</v>
      </c>
      <c r="B346" s="39" cm="1">
        <f t="array" aca="1" ref="B346" ca="1">INDIRECT(_xlfn.CONCAT("D",ROW(C346)-C346-3))</f>
        <v>2026</v>
      </c>
      <c r="C346" s="32">
        <v>5</v>
      </c>
      <c r="D346" s="33">
        <v>3707881</v>
      </c>
      <c r="E346" s="33"/>
      <c r="F346" s="33">
        <v>1895591</v>
      </c>
      <c r="G346" s="33">
        <v>1895591</v>
      </c>
      <c r="H346" s="33">
        <v>0</v>
      </c>
      <c r="I346" s="33">
        <v>0</v>
      </c>
      <c r="J346" s="33">
        <v>0</v>
      </c>
      <c r="K346" s="33"/>
      <c r="L346" s="33">
        <v>1812290</v>
      </c>
      <c r="M346" s="33">
        <v>1812290</v>
      </c>
      <c r="N346" s="33">
        <v>0</v>
      </c>
      <c r="O346" s="33">
        <v>0</v>
      </c>
      <c r="P346" s="33">
        <v>0</v>
      </c>
      <c r="Q346"/>
    </row>
    <row r="347" spans="1:17">
      <c r="A347" s="38" t="str">
        <f t="shared" ca="1" si="5"/>
        <v>20266</v>
      </c>
      <c r="B347" s="39" cm="1">
        <f t="array" aca="1" ref="B347" ca="1">INDIRECT(_xlfn.CONCAT("D",ROW(C347)-C347-3))</f>
        <v>2026</v>
      </c>
      <c r="C347" s="32">
        <v>6</v>
      </c>
      <c r="D347" s="33">
        <v>3840476</v>
      </c>
      <c r="E347" s="33"/>
      <c r="F347" s="33">
        <v>1963433</v>
      </c>
      <c r="G347" s="33">
        <v>1963433</v>
      </c>
      <c r="H347" s="33">
        <v>0</v>
      </c>
      <c r="I347" s="33">
        <v>0</v>
      </c>
      <c r="J347" s="33">
        <v>0</v>
      </c>
      <c r="K347" s="33"/>
      <c r="L347" s="33">
        <v>1877043</v>
      </c>
      <c r="M347" s="33">
        <v>1877043</v>
      </c>
      <c r="N347" s="33">
        <v>0</v>
      </c>
      <c r="O347" s="33">
        <v>0</v>
      </c>
      <c r="P347" s="33">
        <v>0</v>
      </c>
      <c r="Q347"/>
    </row>
    <row r="348" spans="1:17">
      <c r="A348" s="38" t="str">
        <f t="shared" ca="1" si="5"/>
        <v>20267</v>
      </c>
      <c r="B348" s="39" cm="1">
        <f t="array" aca="1" ref="B348" ca="1">INDIRECT(_xlfn.CONCAT("D",ROW(C348)-C348-3))</f>
        <v>2026</v>
      </c>
      <c r="C348" s="32">
        <v>7</v>
      </c>
      <c r="D348" s="33">
        <v>3905329</v>
      </c>
      <c r="E348" s="33"/>
      <c r="F348" s="33">
        <v>1995916</v>
      </c>
      <c r="G348" s="33">
        <v>1995916</v>
      </c>
      <c r="H348" s="33">
        <v>0</v>
      </c>
      <c r="I348" s="33">
        <v>0</v>
      </c>
      <c r="J348" s="33">
        <v>0</v>
      </c>
      <c r="K348" s="33"/>
      <c r="L348" s="33">
        <v>1909413</v>
      </c>
      <c r="M348" s="33">
        <v>1909413</v>
      </c>
      <c r="N348" s="33">
        <v>0</v>
      </c>
      <c r="O348" s="33">
        <v>0</v>
      </c>
      <c r="P348" s="33">
        <v>0</v>
      </c>
      <c r="Q348"/>
    </row>
    <row r="349" spans="1:17">
      <c r="A349" s="38" t="str">
        <f t="shared" ca="1" si="5"/>
        <v>20268</v>
      </c>
      <c r="B349" s="39" cm="1">
        <f t="array" aca="1" ref="B349" ca="1">INDIRECT(_xlfn.CONCAT("D",ROW(C349)-C349-3))</f>
        <v>2026</v>
      </c>
      <c r="C349" s="32">
        <v>8</v>
      </c>
      <c r="D349" s="33">
        <v>3983722</v>
      </c>
      <c r="E349" s="33"/>
      <c r="F349" s="33">
        <v>2037765</v>
      </c>
      <c r="G349" s="33">
        <v>2037765</v>
      </c>
      <c r="H349" s="33">
        <v>0</v>
      </c>
      <c r="I349" s="33">
        <v>0</v>
      </c>
      <c r="J349" s="33">
        <v>0</v>
      </c>
      <c r="K349" s="33"/>
      <c r="L349" s="33">
        <v>1945957</v>
      </c>
      <c r="M349" s="33">
        <v>1945957</v>
      </c>
      <c r="N349" s="33">
        <v>0</v>
      </c>
      <c r="O349" s="33">
        <v>0</v>
      </c>
      <c r="P349" s="33">
        <v>0</v>
      </c>
      <c r="Q349"/>
    </row>
    <row r="350" spans="1:17">
      <c r="A350" s="38" t="str">
        <f t="shared" ca="1" si="5"/>
        <v>20269</v>
      </c>
      <c r="B350" s="39" cm="1">
        <f t="array" aca="1" ref="B350" ca="1">INDIRECT(_xlfn.CONCAT("D",ROW(C350)-C350-3))</f>
        <v>2026</v>
      </c>
      <c r="C350" s="32">
        <v>9</v>
      </c>
      <c r="D350" s="33">
        <v>4090876</v>
      </c>
      <c r="E350" s="33"/>
      <c r="F350" s="33">
        <v>2091626</v>
      </c>
      <c r="G350" s="33">
        <v>2091626</v>
      </c>
      <c r="H350" s="33">
        <v>0</v>
      </c>
      <c r="I350" s="33">
        <v>0</v>
      </c>
      <c r="J350" s="33">
        <v>0</v>
      </c>
      <c r="K350" s="33"/>
      <c r="L350" s="33">
        <v>1999250</v>
      </c>
      <c r="M350" s="33">
        <v>1999250</v>
      </c>
      <c r="N350" s="33">
        <v>0</v>
      </c>
      <c r="O350" s="33">
        <v>0</v>
      </c>
      <c r="P350" s="33">
        <v>0</v>
      </c>
      <c r="Q350"/>
    </row>
    <row r="351" spans="1:17">
      <c r="A351" s="38" t="str">
        <f t="shared" ca="1" si="5"/>
        <v>202610</v>
      </c>
      <c r="B351" s="39" cm="1">
        <f t="array" aca="1" ref="B351" ca="1">INDIRECT(_xlfn.CONCAT("D",ROW(C351)-C351-3))</f>
        <v>2026</v>
      </c>
      <c r="C351" s="32">
        <v>10</v>
      </c>
      <c r="D351" s="33">
        <v>4141642</v>
      </c>
      <c r="E351" s="33"/>
      <c r="F351" s="33">
        <v>2119004</v>
      </c>
      <c r="G351" s="33">
        <v>2119004</v>
      </c>
      <c r="H351" s="33">
        <v>0</v>
      </c>
      <c r="I351" s="33">
        <v>0</v>
      </c>
      <c r="J351" s="33">
        <v>0</v>
      </c>
      <c r="K351" s="33"/>
      <c r="L351" s="33">
        <v>2022638</v>
      </c>
      <c r="M351" s="33">
        <v>2022638</v>
      </c>
      <c r="N351" s="33">
        <v>0</v>
      </c>
      <c r="O351" s="33">
        <v>0</v>
      </c>
      <c r="P351" s="33">
        <v>0</v>
      </c>
      <c r="Q351"/>
    </row>
    <row r="352" spans="1:17">
      <c r="A352" s="38" t="str">
        <f t="shared" ca="1" si="5"/>
        <v>202611</v>
      </c>
      <c r="B352" s="39" cm="1">
        <f t="array" aca="1" ref="B352" ca="1">INDIRECT(_xlfn.CONCAT("D",ROW(C352)-C352-3))</f>
        <v>2026</v>
      </c>
      <c r="C352" s="32">
        <v>11</v>
      </c>
      <c r="D352" s="33">
        <v>4170476</v>
      </c>
      <c r="E352" s="33"/>
      <c r="F352" s="33">
        <v>2133977</v>
      </c>
      <c r="G352" s="33">
        <v>2133977</v>
      </c>
      <c r="H352" s="33">
        <v>0</v>
      </c>
      <c r="I352" s="33">
        <v>0</v>
      </c>
      <c r="J352" s="33">
        <v>0</v>
      </c>
      <c r="K352" s="33"/>
      <c r="L352" s="33">
        <v>2036499</v>
      </c>
      <c r="M352" s="33">
        <v>2036499</v>
      </c>
      <c r="N352" s="33">
        <v>0</v>
      </c>
      <c r="O352" s="33">
        <v>0</v>
      </c>
      <c r="P352" s="33">
        <v>0</v>
      </c>
      <c r="Q352"/>
    </row>
    <row r="353" spans="1:17">
      <c r="A353" s="38" t="str">
        <f t="shared" ca="1" si="5"/>
        <v>202612</v>
      </c>
      <c r="B353" s="39" cm="1">
        <f t="array" aca="1" ref="B353" ca="1">INDIRECT(_xlfn.CONCAT("D",ROW(C353)-C353-3))</f>
        <v>2026</v>
      </c>
      <c r="C353" s="32">
        <v>12</v>
      </c>
      <c r="D353" s="33">
        <v>4132884</v>
      </c>
      <c r="E353" s="33"/>
      <c r="F353" s="33">
        <v>2116183</v>
      </c>
      <c r="G353" s="33">
        <v>2116183</v>
      </c>
      <c r="H353" s="33">
        <v>0</v>
      </c>
      <c r="I353" s="33">
        <v>0</v>
      </c>
      <c r="J353" s="33">
        <v>0</v>
      </c>
      <c r="K353" s="33"/>
      <c r="L353" s="33">
        <v>2016701</v>
      </c>
      <c r="M353" s="33">
        <v>2016701</v>
      </c>
      <c r="N353" s="33">
        <v>0</v>
      </c>
      <c r="O353" s="33">
        <v>0</v>
      </c>
      <c r="P353" s="33">
        <v>0</v>
      </c>
      <c r="Q353"/>
    </row>
    <row r="354" spans="1:17">
      <c r="A354" s="38" t="str">
        <f t="shared" ca="1" si="5"/>
        <v>202613</v>
      </c>
      <c r="B354" s="39" cm="1">
        <f t="array" aca="1" ref="B354" ca="1">INDIRECT(_xlfn.CONCAT("D",ROW(C354)-C354-3))</f>
        <v>2026</v>
      </c>
      <c r="C354" s="32">
        <v>13</v>
      </c>
      <c r="D354" s="33">
        <v>4168490</v>
      </c>
      <c r="E354" s="33"/>
      <c r="F354" s="33">
        <v>2132066</v>
      </c>
      <c r="G354" s="33">
        <v>2132066</v>
      </c>
      <c r="H354" s="33">
        <v>0</v>
      </c>
      <c r="I354" s="33">
        <v>0</v>
      </c>
      <c r="J354" s="33">
        <v>0</v>
      </c>
      <c r="K354" s="33"/>
      <c r="L354" s="33">
        <v>2036424</v>
      </c>
      <c r="M354" s="33">
        <v>2036424</v>
      </c>
      <c r="N354" s="33">
        <v>0</v>
      </c>
      <c r="O354" s="33">
        <v>0</v>
      </c>
      <c r="P354" s="33">
        <v>0</v>
      </c>
      <c r="Q354"/>
    </row>
    <row r="355" spans="1:17">
      <c r="A355" s="38" t="str">
        <f t="shared" ca="1" si="5"/>
        <v>202614</v>
      </c>
      <c r="B355" s="39" cm="1">
        <f t="array" aca="1" ref="B355" ca="1">INDIRECT(_xlfn.CONCAT("D",ROW(C355)-C355-3))</f>
        <v>2026</v>
      </c>
      <c r="C355" s="32">
        <v>14</v>
      </c>
      <c r="D355" s="33">
        <v>4181219</v>
      </c>
      <c r="E355" s="33"/>
      <c r="F355" s="33">
        <v>2139965</v>
      </c>
      <c r="G355" s="33">
        <v>2139965</v>
      </c>
      <c r="H355" s="33">
        <v>0</v>
      </c>
      <c r="I355" s="33">
        <v>0</v>
      </c>
      <c r="J355" s="33">
        <v>0</v>
      </c>
      <c r="K355" s="33"/>
      <c r="L355" s="33">
        <v>2041254</v>
      </c>
      <c r="M355" s="33">
        <v>2041254</v>
      </c>
      <c r="N355" s="33">
        <v>0</v>
      </c>
      <c r="O355" s="33">
        <v>0</v>
      </c>
      <c r="P355" s="33">
        <v>0</v>
      </c>
      <c r="Q355"/>
    </row>
    <row r="356" spans="1:17">
      <c r="A356" s="38" t="str">
        <f t="shared" ca="1" si="5"/>
        <v>202615</v>
      </c>
      <c r="B356" s="39" cm="1">
        <f t="array" aca="1" ref="B356" ca="1">INDIRECT(_xlfn.CONCAT("D",ROW(C356)-C356-3))</f>
        <v>2026</v>
      </c>
      <c r="C356" s="32">
        <v>15</v>
      </c>
      <c r="D356" s="33">
        <v>4292741</v>
      </c>
      <c r="E356" s="33"/>
      <c r="F356" s="33">
        <v>2195334</v>
      </c>
      <c r="G356" s="33">
        <v>2195334</v>
      </c>
      <c r="H356" s="33">
        <v>0</v>
      </c>
      <c r="I356" s="33">
        <v>0</v>
      </c>
      <c r="J356" s="33">
        <v>0</v>
      </c>
      <c r="K356" s="33"/>
      <c r="L356" s="33">
        <v>2097407</v>
      </c>
      <c r="M356" s="33">
        <v>2097407</v>
      </c>
      <c r="N356" s="33">
        <v>0</v>
      </c>
      <c r="O356" s="33">
        <v>0</v>
      </c>
      <c r="P356" s="33">
        <v>0</v>
      </c>
      <c r="Q356"/>
    </row>
    <row r="357" spans="1:17">
      <c r="A357" s="38" t="str">
        <f t="shared" ca="1" si="5"/>
        <v>202616</v>
      </c>
      <c r="B357" s="39" cm="1">
        <f t="array" aca="1" ref="B357" ca="1">INDIRECT(_xlfn.CONCAT("D",ROW(C357)-C357-3))</f>
        <v>2026</v>
      </c>
      <c r="C357" s="32">
        <v>16</v>
      </c>
      <c r="D357" s="33">
        <v>4392612</v>
      </c>
      <c r="E357" s="33"/>
      <c r="F357" s="33">
        <v>2245524</v>
      </c>
      <c r="G357" s="33">
        <v>2233495</v>
      </c>
      <c r="H357" s="33">
        <v>12029</v>
      </c>
      <c r="I357" s="33">
        <v>0</v>
      </c>
      <c r="J357" s="33">
        <v>0</v>
      </c>
      <c r="K357" s="33"/>
      <c r="L357" s="33">
        <v>2147088</v>
      </c>
      <c r="M357" s="33">
        <v>2143073</v>
      </c>
      <c r="N357" s="33">
        <v>4015</v>
      </c>
      <c r="O357" s="33">
        <v>0</v>
      </c>
      <c r="P357" s="33">
        <v>0</v>
      </c>
      <c r="Q357"/>
    </row>
    <row r="358" spans="1:17">
      <c r="A358" s="38" t="str">
        <f t="shared" ca="1" si="5"/>
        <v>202617</v>
      </c>
      <c r="B358" s="39" cm="1">
        <f t="array" aca="1" ref="B358" ca="1">INDIRECT(_xlfn.CONCAT("D",ROW(C358)-C358-3))</f>
        <v>2026</v>
      </c>
      <c r="C358" s="32">
        <v>17</v>
      </c>
      <c r="D358" s="33">
        <v>4583693</v>
      </c>
      <c r="E358" s="33"/>
      <c r="F358" s="33">
        <v>2344285</v>
      </c>
      <c r="G358" s="33">
        <v>2326229</v>
      </c>
      <c r="H358" s="33">
        <v>18056</v>
      </c>
      <c r="I358" s="33">
        <v>0</v>
      </c>
      <c r="J358" s="33">
        <v>0</v>
      </c>
      <c r="K358" s="33"/>
      <c r="L358" s="33">
        <v>2239408</v>
      </c>
      <c r="M358" s="33">
        <v>2229379</v>
      </c>
      <c r="N358" s="33">
        <v>10029</v>
      </c>
      <c r="O358" s="33">
        <v>0</v>
      </c>
      <c r="P358" s="33">
        <v>0</v>
      </c>
      <c r="Q358"/>
    </row>
    <row r="359" spans="1:17">
      <c r="A359" s="38" t="str">
        <f t="shared" ca="1" si="5"/>
        <v>202618</v>
      </c>
      <c r="B359" s="39" cm="1">
        <f t="array" aca="1" ref="B359" ca="1">INDIRECT(_xlfn.CONCAT("D",ROW(C359)-C359-3))</f>
        <v>2026</v>
      </c>
      <c r="C359" s="32">
        <v>18</v>
      </c>
      <c r="D359" s="33">
        <v>4637073</v>
      </c>
      <c r="E359" s="33"/>
      <c r="F359" s="33">
        <v>2372473</v>
      </c>
      <c r="G359" s="33">
        <v>2346391</v>
      </c>
      <c r="H359" s="33">
        <v>26082</v>
      </c>
      <c r="I359" s="33">
        <v>0</v>
      </c>
      <c r="J359" s="33">
        <v>0</v>
      </c>
      <c r="K359" s="33"/>
      <c r="L359" s="33">
        <v>2264600</v>
      </c>
      <c r="M359" s="33">
        <v>2232535</v>
      </c>
      <c r="N359" s="33">
        <v>29059</v>
      </c>
      <c r="O359" s="33">
        <v>0</v>
      </c>
      <c r="P359" s="33">
        <v>3006</v>
      </c>
      <c r="Q359"/>
    </row>
    <row r="360" spans="1:17">
      <c r="A360" s="38" t="str">
        <f t="shared" ca="1" si="5"/>
        <v>202619</v>
      </c>
      <c r="B360" s="39" cm="1">
        <f t="array" aca="1" ref="B360" ca="1">INDIRECT(_xlfn.CONCAT("D",ROW(C360)-C360-3))</f>
        <v>2026</v>
      </c>
      <c r="C360" s="32">
        <v>19</v>
      </c>
      <c r="D360" s="33">
        <v>4602618</v>
      </c>
      <c r="E360" s="33"/>
      <c r="F360" s="33">
        <v>2358175</v>
      </c>
      <c r="G360" s="33">
        <v>2323068</v>
      </c>
      <c r="H360" s="33">
        <v>33101</v>
      </c>
      <c r="I360" s="33">
        <v>0</v>
      </c>
      <c r="J360" s="33">
        <v>2006</v>
      </c>
      <c r="K360" s="33"/>
      <c r="L360" s="33">
        <v>2244444</v>
      </c>
      <c r="M360" s="33">
        <v>2200357</v>
      </c>
      <c r="N360" s="33">
        <v>43085</v>
      </c>
      <c r="O360" s="33">
        <v>0</v>
      </c>
      <c r="P360" s="33">
        <v>1002</v>
      </c>
      <c r="Q360"/>
    </row>
    <row r="361" spans="1:17">
      <c r="A361" s="38" t="str">
        <f t="shared" ca="1" si="5"/>
        <v>202620</v>
      </c>
      <c r="B361" s="39" cm="1">
        <f t="array" aca="1" ref="B361" ca="1">INDIRECT(_xlfn.CONCAT("D",ROW(C361)-C361-3))</f>
        <v>2026</v>
      </c>
      <c r="C361" s="32">
        <v>20</v>
      </c>
      <c r="D361" s="33">
        <v>4522672</v>
      </c>
      <c r="E361" s="33"/>
      <c r="F361" s="33">
        <v>2317489</v>
      </c>
      <c r="G361" s="33">
        <v>2263220</v>
      </c>
      <c r="H361" s="33">
        <v>51254</v>
      </c>
      <c r="I361" s="33">
        <v>0</v>
      </c>
      <c r="J361" s="33">
        <v>3015</v>
      </c>
      <c r="K361" s="33"/>
      <c r="L361" s="33">
        <v>2205183</v>
      </c>
      <c r="M361" s="33">
        <v>2093021</v>
      </c>
      <c r="N361" s="33">
        <v>109158</v>
      </c>
      <c r="O361" s="33">
        <v>1001</v>
      </c>
      <c r="P361" s="33">
        <v>2003</v>
      </c>
      <c r="Q361"/>
    </row>
    <row r="362" spans="1:17">
      <c r="A362" s="38" t="str">
        <f t="shared" ca="1" si="5"/>
        <v>202621</v>
      </c>
      <c r="B362" s="39" cm="1">
        <f t="array" aca="1" ref="B362" ca="1">INDIRECT(_xlfn.CONCAT("D",ROW(C362)-C362-3))</f>
        <v>2026</v>
      </c>
      <c r="C362" s="32">
        <v>21</v>
      </c>
      <c r="D362" s="33">
        <v>4504729</v>
      </c>
      <c r="E362" s="33"/>
      <c r="F362" s="33">
        <v>2307154</v>
      </c>
      <c r="G362" s="33">
        <v>2244825</v>
      </c>
      <c r="H362" s="33">
        <v>62328</v>
      </c>
      <c r="I362" s="33">
        <v>0</v>
      </c>
      <c r="J362" s="33">
        <v>0</v>
      </c>
      <c r="K362" s="33"/>
      <c r="L362" s="33">
        <v>2197575</v>
      </c>
      <c r="M362" s="33">
        <v>2050268</v>
      </c>
      <c r="N362" s="33">
        <v>142296</v>
      </c>
      <c r="O362" s="33">
        <v>0</v>
      </c>
      <c r="P362" s="33">
        <v>5010</v>
      </c>
      <c r="Q362"/>
    </row>
    <row r="363" spans="1:17">
      <c r="A363" s="38" t="str">
        <f t="shared" ca="1" si="5"/>
        <v>202622</v>
      </c>
      <c r="B363" s="39" cm="1">
        <f t="array" aca="1" ref="B363" ca="1">INDIRECT(_xlfn.CONCAT("D",ROW(C363)-C363-3))</f>
        <v>2026</v>
      </c>
      <c r="C363" s="32">
        <v>22</v>
      </c>
      <c r="D363" s="33">
        <v>4496086</v>
      </c>
      <c r="E363" s="33"/>
      <c r="F363" s="33">
        <v>2301793</v>
      </c>
      <c r="G363" s="33">
        <v>2193142</v>
      </c>
      <c r="H363" s="33">
        <v>103621</v>
      </c>
      <c r="I363" s="33">
        <v>0</v>
      </c>
      <c r="J363" s="33">
        <v>5030</v>
      </c>
      <c r="K363" s="33"/>
      <c r="L363" s="33">
        <v>2194293</v>
      </c>
      <c r="M363" s="33">
        <v>1960623</v>
      </c>
      <c r="N363" s="33">
        <v>225647</v>
      </c>
      <c r="O363" s="33">
        <v>1003</v>
      </c>
      <c r="P363" s="33">
        <v>7020</v>
      </c>
      <c r="Q363"/>
    </row>
    <row r="364" spans="1:17">
      <c r="A364" s="38" t="str">
        <f t="shared" ca="1" si="5"/>
        <v>202623</v>
      </c>
      <c r="B364" s="39" cm="1">
        <f t="array" aca="1" ref="B364" ca="1">INDIRECT(_xlfn.CONCAT("D",ROW(C364)-C364-3))</f>
        <v>2026</v>
      </c>
      <c r="C364" s="32">
        <v>23</v>
      </c>
      <c r="D364" s="33">
        <v>4462985</v>
      </c>
      <c r="E364" s="33"/>
      <c r="F364" s="33">
        <v>2281760</v>
      </c>
      <c r="G364" s="33">
        <v>2099501</v>
      </c>
      <c r="H364" s="33">
        <v>175210</v>
      </c>
      <c r="I364" s="33">
        <v>0</v>
      </c>
      <c r="J364" s="33">
        <v>7049</v>
      </c>
      <c r="K364" s="33"/>
      <c r="L364" s="33">
        <v>2181225</v>
      </c>
      <c r="M364" s="33">
        <v>1887985</v>
      </c>
      <c r="N364" s="33">
        <v>270143</v>
      </c>
      <c r="O364" s="33">
        <v>3013</v>
      </c>
      <c r="P364" s="33">
        <v>20085</v>
      </c>
      <c r="Q364"/>
    </row>
    <row r="365" spans="1:17">
      <c r="A365" s="38" t="str">
        <f t="shared" ca="1" si="5"/>
        <v>202624</v>
      </c>
      <c r="B365" s="39" cm="1">
        <f t="array" aca="1" ref="B365" ca="1">INDIRECT(_xlfn.CONCAT("D",ROW(C365)-C365-3))</f>
        <v>2026</v>
      </c>
      <c r="C365" s="32">
        <v>24</v>
      </c>
      <c r="D365" s="33">
        <v>4480226</v>
      </c>
      <c r="E365" s="33"/>
      <c r="F365" s="33">
        <v>2287203</v>
      </c>
      <c r="G365" s="33">
        <v>2012779</v>
      </c>
      <c r="H365" s="33">
        <v>265344</v>
      </c>
      <c r="I365" s="33">
        <v>0</v>
      </c>
      <c r="J365" s="33">
        <v>9080</v>
      </c>
      <c r="K365" s="33"/>
      <c r="L365" s="33">
        <v>2193024</v>
      </c>
      <c r="M365" s="33">
        <v>1767106</v>
      </c>
      <c r="N365" s="33">
        <v>401752</v>
      </c>
      <c r="O365" s="33">
        <v>4027</v>
      </c>
      <c r="P365" s="33">
        <v>20138</v>
      </c>
      <c r="Q365"/>
    </row>
    <row r="366" spans="1:17">
      <c r="A366" s="38" t="str">
        <f t="shared" ca="1" si="5"/>
        <v>202625</v>
      </c>
      <c r="B366" s="39" cm="1">
        <f t="array" aca="1" ref="B366" ca="1">INDIRECT(_xlfn.CONCAT("D",ROW(C366)-C366-3))</f>
        <v>2026</v>
      </c>
      <c r="C366" s="32">
        <v>25</v>
      </c>
      <c r="D366" s="33">
        <v>4583074</v>
      </c>
      <c r="E366" s="33"/>
      <c r="F366" s="33">
        <v>2338982</v>
      </c>
      <c r="G366" s="33">
        <v>1962477</v>
      </c>
      <c r="H366" s="33">
        <v>354238</v>
      </c>
      <c r="I366" s="33">
        <v>1012</v>
      </c>
      <c r="J366" s="33">
        <v>21254</v>
      </c>
      <c r="K366" s="33"/>
      <c r="L366" s="33">
        <v>2244092</v>
      </c>
      <c r="M366" s="33">
        <v>1668684</v>
      </c>
      <c r="N366" s="33">
        <v>548152</v>
      </c>
      <c r="O366" s="33">
        <v>5047</v>
      </c>
      <c r="P366" s="33">
        <v>22209</v>
      </c>
      <c r="Q366"/>
    </row>
    <row r="367" spans="1:17">
      <c r="A367" s="38" t="str">
        <f t="shared" ca="1" si="5"/>
        <v>202626</v>
      </c>
      <c r="B367" s="39" cm="1">
        <f t="array" aca="1" ref="B367" ca="1">INDIRECT(_xlfn.CONCAT("D",ROW(C367)-C367-3))</f>
        <v>2026</v>
      </c>
      <c r="C367" s="32">
        <v>26</v>
      </c>
      <c r="D367" s="33">
        <v>4526975</v>
      </c>
      <c r="E367" s="33"/>
      <c r="F367" s="33">
        <v>2309880</v>
      </c>
      <c r="G367" s="33">
        <v>1793196</v>
      </c>
      <c r="H367" s="33">
        <v>476160</v>
      </c>
      <c r="I367" s="33">
        <v>3039</v>
      </c>
      <c r="J367" s="33">
        <v>37485</v>
      </c>
      <c r="K367" s="33"/>
      <c r="L367" s="33">
        <v>2217095</v>
      </c>
      <c r="M367" s="33">
        <v>1395388</v>
      </c>
      <c r="N367" s="33">
        <v>774320</v>
      </c>
      <c r="O367" s="33">
        <v>7058</v>
      </c>
      <c r="P367" s="33">
        <v>40329</v>
      </c>
      <c r="Q367"/>
    </row>
    <row r="368" spans="1:17">
      <c r="A368" s="38" t="str">
        <f t="shared" ca="1" si="5"/>
        <v>202627</v>
      </c>
      <c r="B368" s="39" cm="1">
        <f t="array" aca="1" ref="B368" ca="1">INDIRECT(_xlfn.CONCAT("D",ROW(C368)-C368-3))</f>
        <v>2026</v>
      </c>
      <c r="C368" s="32">
        <v>27</v>
      </c>
      <c r="D368" s="33">
        <v>4535190</v>
      </c>
      <c r="E368" s="33"/>
      <c r="F368" s="33">
        <v>2309502</v>
      </c>
      <c r="G368" s="33">
        <v>1699083</v>
      </c>
      <c r="H368" s="33">
        <v>571070</v>
      </c>
      <c r="I368" s="33">
        <v>1009</v>
      </c>
      <c r="J368" s="33">
        <v>38340</v>
      </c>
      <c r="K368" s="33"/>
      <c r="L368" s="33">
        <v>2225687</v>
      </c>
      <c r="M368" s="33">
        <v>1308813</v>
      </c>
      <c r="N368" s="33">
        <v>846346</v>
      </c>
      <c r="O368" s="33">
        <v>5038</v>
      </c>
      <c r="P368" s="33">
        <v>65491</v>
      </c>
      <c r="Q368"/>
    </row>
    <row r="369" spans="1:17">
      <c r="A369" s="38" t="str">
        <f t="shared" ca="1" si="5"/>
        <v>202628</v>
      </c>
      <c r="B369" s="39" cm="1">
        <f t="array" aca="1" ref="B369" ca="1">INDIRECT(_xlfn.CONCAT("D",ROW(C369)-C369-3))</f>
        <v>2026</v>
      </c>
      <c r="C369" s="32">
        <v>28</v>
      </c>
      <c r="D369" s="33">
        <v>4479696</v>
      </c>
      <c r="E369" s="33"/>
      <c r="F369" s="33">
        <v>2280022</v>
      </c>
      <c r="G369" s="33">
        <v>1553278</v>
      </c>
      <c r="H369" s="33">
        <v>673322</v>
      </c>
      <c r="I369" s="33">
        <v>4032</v>
      </c>
      <c r="J369" s="33">
        <v>49390</v>
      </c>
      <c r="K369" s="33"/>
      <c r="L369" s="33">
        <v>2199674</v>
      </c>
      <c r="M369" s="33">
        <v>1217334</v>
      </c>
      <c r="N369" s="33">
        <v>893586</v>
      </c>
      <c r="O369" s="33">
        <v>8068</v>
      </c>
      <c r="P369" s="33">
        <v>80685</v>
      </c>
      <c r="Q369"/>
    </row>
    <row r="370" spans="1:17">
      <c r="A370" s="38" t="str">
        <f t="shared" ca="1" si="5"/>
        <v>202629</v>
      </c>
      <c r="B370" s="39" cm="1">
        <f t="array" aca="1" ref="B370" ca="1">INDIRECT(_xlfn.CONCAT("D",ROW(C370)-C370-3))</f>
        <v>2026</v>
      </c>
      <c r="C370" s="32">
        <v>29</v>
      </c>
      <c r="D370" s="33">
        <v>4513034</v>
      </c>
      <c r="E370" s="33"/>
      <c r="F370" s="33">
        <v>2291924</v>
      </c>
      <c r="G370" s="33">
        <v>1472730</v>
      </c>
      <c r="H370" s="33">
        <v>741416</v>
      </c>
      <c r="I370" s="33">
        <v>6061</v>
      </c>
      <c r="J370" s="33">
        <v>71717</v>
      </c>
      <c r="K370" s="33"/>
      <c r="L370" s="33">
        <v>2221110</v>
      </c>
      <c r="M370" s="33">
        <v>1158136</v>
      </c>
      <c r="N370" s="33">
        <v>961739</v>
      </c>
      <c r="O370" s="33">
        <v>7086</v>
      </c>
      <c r="P370" s="33">
        <v>94149</v>
      </c>
      <c r="Q370"/>
    </row>
    <row r="371" spans="1:17">
      <c r="A371" s="38" t="str">
        <f t="shared" ca="1" si="5"/>
        <v>202630</v>
      </c>
      <c r="B371" s="39" cm="1">
        <f t="array" aca="1" ref="B371" ca="1">INDIRECT(_xlfn.CONCAT("D",ROW(C371)-C371-3))</f>
        <v>2026</v>
      </c>
      <c r="C371" s="32">
        <v>30</v>
      </c>
      <c r="D371" s="33">
        <v>4547041</v>
      </c>
      <c r="E371" s="33"/>
      <c r="F371" s="33">
        <v>2310604</v>
      </c>
      <c r="G371" s="33">
        <v>1337558</v>
      </c>
      <c r="H371" s="33">
        <v>868755</v>
      </c>
      <c r="I371" s="33">
        <v>4050</v>
      </c>
      <c r="J371" s="33">
        <v>100241</v>
      </c>
      <c r="K371" s="33"/>
      <c r="L371" s="33">
        <v>2236438</v>
      </c>
      <c r="M371" s="33">
        <v>1019315</v>
      </c>
      <c r="N371" s="33">
        <v>1090970</v>
      </c>
      <c r="O371" s="33">
        <v>12111</v>
      </c>
      <c r="P371" s="33">
        <v>114042</v>
      </c>
      <c r="Q371"/>
    </row>
    <row r="372" spans="1:17">
      <c r="A372" s="38" t="str">
        <f t="shared" ca="1" si="5"/>
        <v>202631</v>
      </c>
      <c r="B372" s="39" cm="1">
        <f t="array" aca="1" ref="B372" ca="1">INDIRECT(_xlfn.CONCAT("D",ROW(C372)-C372-3))</f>
        <v>2026</v>
      </c>
      <c r="C372" s="32">
        <v>31</v>
      </c>
      <c r="D372" s="33">
        <v>4592206</v>
      </c>
      <c r="E372" s="33"/>
      <c r="F372" s="33">
        <v>2333630</v>
      </c>
      <c r="G372" s="33">
        <v>1283648</v>
      </c>
      <c r="H372" s="33">
        <v>927585</v>
      </c>
      <c r="I372" s="33">
        <v>4046</v>
      </c>
      <c r="J372" s="33">
        <v>118350</v>
      </c>
      <c r="K372" s="33"/>
      <c r="L372" s="33">
        <v>2258576</v>
      </c>
      <c r="M372" s="33">
        <v>977200</v>
      </c>
      <c r="N372" s="33">
        <v>1118677</v>
      </c>
      <c r="O372" s="33">
        <v>11116</v>
      </c>
      <c r="P372" s="33">
        <v>151582</v>
      </c>
      <c r="Q372"/>
    </row>
    <row r="373" spans="1:17">
      <c r="A373" s="38" t="str">
        <f t="shared" ca="1" si="5"/>
        <v>202632</v>
      </c>
      <c r="B373" s="39" cm="1">
        <f t="array" aca="1" ref="B373" ca="1">INDIRECT(_xlfn.CONCAT("D",ROW(C373)-C373-3))</f>
        <v>2026</v>
      </c>
      <c r="C373" s="32">
        <v>32</v>
      </c>
      <c r="D373" s="33">
        <v>4660732</v>
      </c>
      <c r="E373" s="33"/>
      <c r="F373" s="33">
        <v>2369534</v>
      </c>
      <c r="G373" s="33">
        <v>1247282</v>
      </c>
      <c r="H373" s="33">
        <v>1004279</v>
      </c>
      <c r="I373" s="33">
        <v>8067</v>
      </c>
      <c r="J373" s="33">
        <v>109906</v>
      </c>
      <c r="K373" s="33"/>
      <c r="L373" s="33">
        <v>2291198</v>
      </c>
      <c r="M373" s="33">
        <v>946584</v>
      </c>
      <c r="N373" s="33">
        <v>1163783</v>
      </c>
      <c r="O373" s="33">
        <v>15154</v>
      </c>
      <c r="P373" s="33">
        <v>165677</v>
      </c>
      <c r="Q373"/>
    </row>
    <row r="374" spans="1:17">
      <c r="A374" s="38" t="str">
        <f t="shared" ca="1" si="5"/>
        <v>202633</v>
      </c>
      <c r="B374" s="39" cm="1">
        <f t="array" aca="1" ref="B374" ca="1">INDIRECT(_xlfn.CONCAT("D",ROW(C374)-C374-3))</f>
        <v>2026</v>
      </c>
      <c r="C374" s="32">
        <v>33</v>
      </c>
      <c r="D374" s="33">
        <v>4763541</v>
      </c>
      <c r="E374" s="33"/>
      <c r="F374" s="33">
        <v>2423508</v>
      </c>
      <c r="G374" s="33">
        <v>1207718</v>
      </c>
      <c r="H374" s="33">
        <v>1069492</v>
      </c>
      <c r="I374" s="33">
        <v>2018</v>
      </c>
      <c r="J374" s="33">
        <v>144280</v>
      </c>
      <c r="K374" s="33"/>
      <c r="L374" s="33">
        <v>2340033</v>
      </c>
      <c r="M374" s="33">
        <v>866044</v>
      </c>
      <c r="N374" s="33">
        <v>1277390</v>
      </c>
      <c r="O374" s="33">
        <v>12098</v>
      </c>
      <c r="P374" s="33">
        <v>184501</v>
      </c>
      <c r="Q374"/>
    </row>
    <row r="375" spans="1:17">
      <c r="A375" s="38" t="str">
        <f t="shared" ca="1" si="5"/>
        <v>202634</v>
      </c>
      <c r="B375" s="39" cm="1">
        <f t="array" aca="1" ref="B375" ca="1">INDIRECT(_xlfn.CONCAT("D",ROW(C375)-C375-3))</f>
        <v>2026</v>
      </c>
      <c r="C375" s="32">
        <v>34</v>
      </c>
      <c r="D375" s="33">
        <v>4815764</v>
      </c>
      <c r="E375" s="33"/>
      <c r="F375" s="33">
        <v>2441776</v>
      </c>
      <c r="G375" s="33">
        <v>1124568</v>
      </c>
      <c r="H375" s="33">
        <v>1105405</v>
      </c>
      <c r="I375" s="33">
        <v>10086</v>
      </c>
      <c r="J375" s="33">
        <v>201716</v>
      </c>
      <c r="K375" s="33"/>
      <c r="L375" s="33">
        <v>2373989</v>
      </c>
      <c r="M375" s="33">
        <v>857498</v>
      </c>
      <c r="N375" s="33">
        <v>1281712</v>
      </c>
      <c r="O375" s="33">
        <v>23176</v>
      </c>
      <c r="P375" s="33">
        <v>211603</v>
      </c>
      <c r="Q375"/>
    </row>
    <row r="376" spans="1:17">
      <c r="A376" s="38" t="str">
        <f t="shared" ca="1" si="5"/>
        <v>202635</v>
      </c>
      <c r="B376" s="39" cm="1">
        <f t="array" aca="1" ref="B376" ca="1">INDIRECT(_xlfn.CONCAT("D",ROW(C376)-C376-3))</f>
        <v>2026</v>
      </c>
      <c r="C376" s="32">
        <v>35</v>
      </c>
      <c r="D376" s="33">
        <v>4872337</v>
      </c>
      <c r="E376" s="33"/>
      <c r="F376" s="33">
        <v>2467960</v>
      </c>
      <c r="G376" s="33">
        <v>1065183</v>
      </c>
      <c r="H376" s="33">
        <v>1178050</v>
      </c>
      <c r="I376" s="33">
        <v>12093</v>
      </c>
      <c r="J376" s="33">
        <v>212634</v>
      </c>
      <c r="K376" s="33"/>
      <c r="L376" s="33">
        <v>2404377</v>
      </c>
      <c r="M376" s="33">
        <v>822285</v>
      </c>
      <c r="N376" s="33">
        <v>1347297</v>
      </c>
      <c r="O376" s="33">
        <v>14108</v>
      </c>
      <c r="P376" s="33">
        <v>220687</v>
      </c>
      <c r="Q376"/>
    </row>
    <row r="377" spans="1:17">
      <c r="A377" s="38" t="str">
        <f t="shared" ca="1" si="5"/>
        <v>202636</v>
      </c>
      <c r="B377" s="39" cm="1">
        <f t="array" aca="1" ref="B377" ca="1">INDIRECT(_xlfn.CONCAT("D",ROW(C377)-C377-3))</f>
        <v>2026</v>
      </c>
      <c r="C377" s="32">
        <v>36</v>
      </c>
      <c r="D377" s="33">
        <v>4735782</v>
      </c>
      <c r="E377" s="33"/>
      <c r="F377" s="33">
        <v>2392414</v>
      </c>
      <c r="G377" s="33">
        <v>1031352</v>
      </c>
      <c r="H377" s="33">
        <v>1120816</v>
      </c>
      <c r="I377" s="33">
        <v>9047</v>
      </c>
      <c r="J377" s="33">
        <v>231200</v>
      </c>
      <c r="K377" s="33"/>
      <c r="L377" s="33">
        <v>2343368</v>
      </c>
      <c r="M377" s="33">
        <v>775424</v>
      </c>
      <c r="N377" s="33">
        <v>1325562</v>
      </c>
      <c r="O377" s="33">
        <v>16092</v>
      </c>
      <c r="P377" s="33">
        <v>226291</v>
      </c>
      <c r="Q377"/>
    </row>
    <row r="378" spans="1:17">
      <c r="A378" s="38" t="str">
        <f t="shared" ca="1" si="5"/>
        <v>202637</v>
      </c>
      <c r="B378" s="39" cm="1">
        <f t="array" aca="1" ref="B378" ca="1">INDIRECT(_xlfn.CONCAT("D",ROW(C378)-C378-3))</f>
        <v>2026</v>
      </c>
      <c r="C378" s="32">
        <v>37</v>
      </c>
      <c r="D378" s="33">
        <v>4627347</v>
      </c>
      <c r="E378" s="33"/>
      <c r="F378" s="33">
        <v>2330163</v>
      </c>
      <c r="G378" s="33">
        <v>951742</v>
      </c>
      <c r="H378" s="33">
        <v>1136469</v>
      </c>
      <c r="I378" s="33">
        <v>9035</v>
      </c>
      <c r="J378" s="33">
        <v>232916</v>
      </c>
      <c r="K378" s="33"/>
      <c r="L378" s="33">
        <v>2297184</v>
      </c>
      <c r="M378" s="33">
        <v>736624</v>
      </c>
      <c r="N378" s="33">
        <v>1282569</v>
      </c>
      <c r="O378" s="33">
        <v>25089</v>
      </c>
      <c r="P378" s="33">
        <v>252901</v>
      </c>
      <c r="Q378"/>
    </row>
    <row r="379" spans="1:17">
      <c r="A379" s="38" t="str">
        <f t="shared" ca="1" si="5"/>
        <v>202638</v>
      </c>
      <c r="B379" s="39" cm="1">
        <f t="array" aca="1" ref="B379" ca="1">INDIRECT(_xlfn.CONCAT("D",ROW(C379)-C379-3))</f>
        <v>2026</v>
      </c>
      <c r="C379" s="32">
        <v>38</v>
      </c>
      <c r="D379" s="33">
        <v>4519186</v>
      </c>
      <c r="E379" s="33"/>
      <c r="F379" s="33">
        <v>2274874</v>
      </c>
      <c r="G379" s="33">
        <v>831243</v>
      </c>
      <c r="H379" s="33">
        <v>1202692</v>
      </c>
      <c r="I379" s="33">
        <v>10039</v>
      </c>
      <c r="J379" s="33">
        <v>230901</v>
      </c>
      <c r="K379" s="33"/>
      <c r="L379" s="33">
        <v>2244311</v>
      </c>
      <c r="M379" s="33">
        <v>648401</v>
      </c>
      <c r="N379" s="33">
        <v>1335947</v>
      </c>
      <c r="O379" s="33">
        <v>25093</v>
      </c>
      <c r="P379" s="33">
        <v>234870</v>
      </c>
      <c r="Q379"/>
    </row>
    <row r="380" spans="1:17">
      <c r="A380" s="38" t="str">
        <f t="shared" ca="1" si="5"/>
        <v>202639</v>
      </c>
      <c r="B380" s="39" cm="1">
        <f t="array" aca="1" ref="B380" ca="1">INDIRECT(_xlfn.CONCAT("D",ROW(C380)-C380-3))</f>
        <v>2026</v>
      </c>
      <c r="C380" s="32">
        <v>39</v>
      </c>
      <c r="D380" s="33">
        <v>4481389</v>
      </c>
      <c r="E380" s="33"/>
      <c r="F380" s="33">
        <v>2253127</v>
      </c>
      <c r="G380" s="33">
        <v>782168</v>
      </c>
      <c r="H380" s="33">
        <v>1193836</v>
      </c>
      <c r="I380" s="33">
        <v>12049</v>
      </c>
      <c r="J380" s="33">
        <v>265074</v>
      </c>
      <c r="K380" s="33"/>
      <c r="L380" s="33">
        <v>2228262</v>
      </c>
      <c r="M380" s="33">
        <v>633211</v>
      </c>
      <c r="N380" s="33">
        <v>1295478</v>
      </c>
      <c r="O380" s="33">
        <v>32061</v>
      </c>
      <c r="P380" s="33">
        <v>267512</v>
      </c>
      <c r="Q380"/>
    </row>
    <row r="381" spans="1:17">
      <c r="A381" s="38" t="str">
        <f t="shared" ca="1" si="5"/>
        <v>202640</v>
      </c>
      <c r="B381" s="39" cm="1">
        <f t="array" aca="1" ref="B381" ca="1">INDIRECT(_xlfn.CONCAT("D",ROW(C381)-C381-3))</f>
        <v>2026</v>
      </c>
      <c r="C381" s="32">
        <v>40</v>
      </c>
      <c r="D381" s="33">
        <v>4499777</v>
      </c>
      <c r="E381" s="33"/>
      <c r="F381" s="33">
        <v>2264425</v>
      </c>
      <c r="G381" s="33">
        <v>772827</v>
      </c>
      <c r="H381" s="33">
        <v>1221308</v>
      </c>
      <c r="I381" s="33">
        <v>12013</v>
      </c>
      <c r="J381" s="33">
        <v>258277</v>
      </c>
      <c r="K381" s="33"/>
      <c r="L381" s="33">
        <v>2235352</v>
      </c>
      <c r="M381" s="33">
        <v>546777</v>
      </c>
      <c r="N381" s="33">
        <v>1383024</v>
      </c>
      <c r="O381" s="33">
        <v>42214</v>
      </c>
      <c r="P381" s="33">
        <v>263337</v>
      </c>
      <c r="Q381"/>
    </row>
    <row r="382" spans="1:17">
      <c r="A382" s="38" t="str">
        <f t="shared" ca="1" si="5"/>
        <v>202641</v>
      </c>
      <c r="B382" s="39" cm="1">
        <f t="array" aca="1" ref="B382" ca="1">INDIRECT(_xlfn.CONCAT("D",ROW(C382)-C382-3))</f>
        <v>2026</v>
      </c>
      <c r="C382" s="32">
        <v>41</v>
      </c>
      <c r="D382" s="33">
        <v>4413087</v>
      </c>
      <c r="E382" s="33"/>
      <c r="F382" s="33">
        <v>2217364</v>
      </c>
      <c r="G382" s="33">
        <v>672323</v>
      </c>
      <c r="H382" s="33">
        <v>1253467</v>
      </c>
      <c r="I382" s="33">
        <v>11022</v>
      </c>
      <c r="J382" s="33">
        <v>280552</v>
      </c>
      <c r="K382" s="33"/>
      <c r="L382" s="33">
        <v>2195723</v>
      </c>
      <c r="M382" s="33">
        <v>544170</v>
      </c>
      <c r="N382" s="33">
        <v>1336876</v>
      </c>
      <c r="O382" s="33">
        <v>39084</v>
      </c>
      <c r="P382" s="33">
        <v>275593</v>
      </c>
      <c r="Q382"/>
    </row>
    <row r="383" spans="1:17">
      <c r="A383" s="38" t="str">
        <f t="shared" ca="1" si="5"/>
        <v>202642</v>
      </c>
      <c r="B383" s="39" cm="1">
        <f t="array" aca="1" ref="B383" ca="1">INDIRECT(_xlfn.CONCAT("D",ROW(C383)-C383-3))</f>
        <v>2026</v>
      </c>
      <c r="C383" s="32">
        <v>42</v>
      </c>
      <c r="D383" s="33">
        <v>4395833</v>
      </c>
      <c r="E383" s="33"/>
      <c r="F383" s="33">
        <v>2215228</v>
      </c>
      <c r="G383" s="33">
        <v>590261</v>
      </c>
      <c r="H383" s="33">
        <v>1347314</v>
      </c>
      <c r="I383" s="33">
        <v>17977</v>
      </c>
      <c r="J383" s="33">
        <v>259675</v>
      </c>
      <c r="K383" s="33"/>
      <c r="L383" s="33">
        <v>2180605</v>
      </c>
      <c r="M383" s="33">
        <v>489810</v>
      </c>
      <c r="N383" s="33">
        <v>1368262</v>
      </c>
      <c r="O383" s="33">
        <v>52086</v>
      </c>
      <c r="P383" s="33">
        <v>270447</v>
      </c>
      <c r="Q383"/>
    </row>
    <row r="384" spans="1:17">
      <c r="A384" s="38" t="str">
        <f t="shared" ca="1" si="5"/>
        <v>202643</v>
      </c>
      <c r="B384" s="39" cm="1">
        <f t="array" aca="1" ref="B384" ca="1">INDIRECT(_xlfn.CONCAT("D",ROW(C384)-C384-3))</f>
        <v>2026</v>
      </c>
      <c r="C384" s="32">
        <v>43</v>
      </c>
      <c r="D384" s="33">
        <v>4478263</v>
      </c>
      <c r="E384" s="33"/>
      <c r="F384" s="33">
        <v>2261267</v>
      </c>
      <c r="G384" s="33">
        <v>630632</v>
      </c>
      <c r="H384" s="33">
        <v>1338342</v>
      </c>
      <c r="I384" s="33">
        <v>18018</v>
      </c>
      <c r="J384" s="33">
        <v>274275</v>
      </c>
      <c r="K384" s="33"/>
      <c r="L384" s="33">
        <v>2216995</v>
      </c>
      <c r="M384" s="33">
        <v>497120</v>
      </c>
      <c r="N384" s="33">
        <v>1392137</v>
      </c>
      <c r="O384" s="33">
        <v>51115</v>
      </c>
      <c r="P384" s="33">
        <v>276623</v>
      </c>
      <c r="Q384"/>
    </row>
    <row r="385" spans="1:17">
      <c r="A385" s="38" t="str">
        <f t="shared" ca="1" si="5"/>
        <v>202644</v>
      </c>
      <c r="B385" s="39" cm="1">
        <f t="array" aca="1" ref="B385" ca="1">INDIRECT(_xlfn.CONCAT("D",ROW(C385)-C385-3))</f>
        <v>2026</v>
      </c>
      <c r="C385" s="32">
        <v>44</v>
      </c>
      <c r="D385" s="33">
        <v>4395170</v>
      </c>
      <c r="E385" s="33"/>
      <c r="F385" s="33">
        <v>2220865</v>
      </c>
      <c r="G385" s="33">
        <v>568965</v>
      </c>
      <c r="H385" s="33">
        <v>1367917</v>
      </c>
      <c r="I385" s="33">
        <v>18999</v>
      </c>
      <c r="J385" s="33">
        <v>264984</v>
      </c>
      <c r="K385" s="33"/>
      <c r="L385" s="33">
        <v>2174306</v>
      </c>
      <c r="M385" s="33">
        <v>448063</v>
      </c>
      <c r="N385" s="33">
        <v>1367192</v>
      </c>
      <c r="O385" s="33">
        <v>57008</v>
      </c>
      <c r="P385" s="33">
        <v>302042</v>
      </c>
      <c r="Q385"/>
    </row>
    <row r="386" spans="1:17">
      <c r="A386" s="38" t="str">
        <f t="shared" ca="1" si="5"/>
        <v>202645</v>
      </c>
      <c r="B386" s="39" cm="1">
        <f t="array" aca="1" ref="B386" ca="1">INDIRECT(_xlfn.CONCAT("D",ROW(C386)-C386-3))</f>
        <v>2026</v>
      </c>
      <c r="C386" s="32">
        <v>45</v>
      </c>
      <c r="D386" s="33">
        <v>4452754</v>
      </c>
      <c r="E386" s="33"/>
      <c r="F386" s="33">
        <v>2256699</v>
      </c>
      <c r="G386" s="33">
        <v>559430</v>
      </c>
      <c r="H386" s="33">
        <v>1391581</v>
      </c>
      <c r="I386" s="33">
        <v>19980</v>
      </c>
      <c r="J386" s="33">
        <v>285709</v>
      </c>
      <c r="K386" s="33"/>
      <c r="L386" s="33">
        <v>2196055</v>
      </c>
      <c r="M386" s="33">
        <v>429229</v>
      </c>
      <c r="N386" s="33">
        <v>1417454</v>
      </c>
      <c r="O386" s="33">
        <v>58894</v>
      </c>
      <c r="P386" s="33">
        <v>290478</v>
      </c>
      <c r="Q386"/>
    </row>
    <row r="387" spans="1:17">
      <c r="A387" s="38" t="str">
        <f t="shared" ca="1" si="5"/>
        <v>202646</v>
      </c>
      <c r="B387" s="39" cm="1">
        <f t="array" aca="1" ref="B387" ca="1">INDIRECT(_xlfn.CONCAT("D",ROW(C387)-C387-3))</f>
        <v>2026</v>
      </c>
      <c r="C387" s="32">
        <v>46</v>
      </c>
      <c r="D387" s="33">
        <v>4278163</v>
      </c>
      <c r="E387" s="33"/>
      <c r="F387" s="33">
        <v>2166820</v>
      </c>
      <c r="G387" s="33">
        <v>501339</v>
      </c>
      <c r="H387" s="33">
        <v>1380426</v>
      </c>
      <c r="I387" s="33">
        <v>24917</v>
      </c>
      <c r="J387" s="33">
        <v>260138</v>
      </c>
      <c r="K387" s="33"/>
      <c r="L387" s="33">
        <v>2111343</v>
      </c>
      <c r="M387" s="33">
        <v>363853</v>
      </c>
      <c r="N387" s="33">
        <v>1422515</v>
      </c>
      <c r="O387" s="33">
        <v>58815</v>
      </c>
      <c r="P387" s="33">
        <v>266161</v>
      </c>
      <c r="Q387"/>
    </row>
    <row r="388" spans="1:17">
      <c r="A388" s="38" t="str">
        <f t="shared" ca="1" si="5"/>
        <v>202647</v>
      </c>
      <c r="B388" s="39" cm="1">
        <f t="array" aca="1" ref="B388" ca="1">INDIRECT(_xlfn.CONCAT("D",ROW(C388)-C388-3))</f>
        <v>2026</v>
      </c>
      <c r="C388" s="32">
        <v>47</v>
      </c>
      <c r="D388" s="33">
        <v>4136565</v>
      </c>
      <c r="E388" s="33"/>
      <c r="F388" s="33">
        <v>2093602</v>
      </c>
      <c r="G388" s="33">
        <v>454827</v>
      </c>
      <c r="H388" s="33">
        <v>1369469</v>
      </c>
      <c r="I388" s="33">
        <v>24936</v>
      </c>
      <c r="J388" s="33">
        <v>244370</v>
      </c>
      <c r="K388" s="33"/>
      <c r="L388" s="33">
        <v>2042963</v>
      </c>
      <c r="M388" s="33">
        <v>344644</v>
      </c>
      <c r="N388" s="33">
        <v>1368616</v>
      </c>
      <c r="O388" s="33">
        <v>68730</v>
      </c>
      <c r="P388" s="33">
        <v>260973</v>
      </c>
      <c r="Q388"/>
    </row>
    <row r="389" spans="1:17">
      <c r="A389" s="38" t="str">
        <f t="shared" ca="1" si="5"/>
        <v>202648</v>
      </c>
      <c r="B389" s="39" cm="1">
        <f t="array" aca="1" ref="B389" ca="1">INDIRECT(_xlfn.CONCAT("D",ROW(C389)-C389-3))</f>
        <v>2026</v>
      </c>
      <c r="C389" s="32">
        <v>48</v>
      </c>
      <c r="D389" s="33">
        <v>4108948</v>
      </c>
      <c r="E389" s="33"/>
      <c r="F389" s="33">
        <v>2076221</v>
      </c>
      <c r="G389" s="33">
        <v>417236</v>
      </c>
      <c r="H389" s="33">
        <v>1345311</v>
      </c>
      <c r="I389" s="33">
        <v>38836</v>
      </c>
      <c r="J389" s="33">
        <v>274838</v>
      </c>
      <c r="K389" s="33"/>
      <c r="L389" s="33">
        <v>2032727</v>
      </c>
      <c r="M389" s="33">
        <v>325156</v>
      </c>
      <c r="N389" s="33">
        <v>1345510</v>
      </c>
      <c r="O389" s="33">
        <v>72811</v>
      </c>
      <c r="P389" s="33">
        <v>289250</v>
      </c>
      <c r="Q389"/>
    </row>
    <row r="390" spans="1:17">
      <c r="A390" s="38" t="str">
        <f t="shared" ca="1" si="5"/>
        <v>202649</v>
      </c>
      <c r="B390" s="39" cm="1">
        <f t="array" aca="1" ref="B390" ca="1">INDIRECT(_xlfn.CONCAT("D",ROW(C390)-C390-3))</f>
        <v>2026</v>
      </c>
      <c r="C390" s="32">
        <v>49</v>
      </c>
      <c r="D390" s="33">
        <v>3955175</v>
      </c>
      <c r="E390" s="33"/>
      <c r="F390" s="33">
        <v>1995770</v>
      </c>
      <c r="G390" s="33">
        <v>391171</v>
      </c>
      <c r="H390" s="33">
        <v>1335170</v>
      </c>
      <c r="I390" s="33">
        <v>27941</v>
      </c>
      <c r="J390" s="33">
        <v>241488</v>
      </c>
      <c r="K390" s="33"/>
      <c r="L390" s="33">
        <v>1959405</v>
      </c>
      <c r="M390" s="33">
        <v>305284</v>
      </c>
      <c r="N390" s="33">
        <v>1289975</v>
      </c>
      <c r="O390" s="33">
        <v>77818</v>
      </c>
      <c r="P390" s="33">
        <v>286329</v>
      </c>
      <c r="Q390"/>
    </row>
    <row r="391" spans="1:17">
      <c r="A391" s="38" t="str">
        <f t="shared" ca="1" si="5"/>
        <v>202650</v>
      </c>
      <c r="B391" s="39" cm="1">
        <f t="array" aca="1" ref="B391" ca="1">INDIRECT(_xlfn.CONCAT("D",ROW(C391)-C391-3))</f>
        <v>2026</v>
      </c>
      <c r="C391" s="32">
        <v>50</v>
      </c>
      <c r="D391" s="33">
        <v>3919723</v>
      </c>
      <c r="E391" s="33"/>
      <c r="F391" s="33">
        <v>1975905</v>
      </c>
      <c r="G391" s="33">
        <v>404956</v>
      </c>
      <c r="H391" s="33">
        <v>1279700</v>
      </c>
      <c r="I391" s="33">
        <v>28925</v>
      </c>
      <c r="J391" s="33">
        <v>262324</v>
      </c>
      <c r="K391" s="33"/>
      <c r="L391" s="33">
        <v>1943818</v>
      </c>
      <c r="M391" s="33">
        <v>285359</v>
      </c>
      <c r="N391" s="33">
        <v>1285604</v>
      </c>
      <c r="O391" s="33">
        <v>85508</v>
      </c>
      <c r="P391" s="33">
        <v>287347</v>
      </c>
      <c r="Q391"/>
    </row>
    <row r="392" spans="1:17">
      <c r="A392" s="38" t="str">
        <f t="shared" ca="1" si="5"/>
        <v>202651</v>
      </c>
      <c r="B392" s="39" cm="1">
        <f t="array" aca="1" ref="B392" ca="1">INDIRECT(_xlfn.CONCAT("D",ROW(C392)-C392-3))</f>
        <v>2026</v>
      </c>
      <c r="C392" s="32">
        <v>51</v>
      </c>
      <c r="D392" s="33">
        <v>3903009</v>
      </c>
      <c r="E392" s="33"/>
      <c r="F392" s="33">
        <v>1965330</v>
      </c>
      <c r="G392" s="33">
        <v>383090</v>
      </c>
      <c r="H392" s="33">
        <v>1281954</v>
      </c>
      <c r="I392" s="33">
        <v>31924</v>
      </c>
      <c r="J392" s="33">
        <v>268362</v>
      </c>
      <c r="K392" s="33"/>
      <c r="L392" s="33">
        <v>1937679</v>
      </c>
      <c r="M392" s="33">
        <v>291597</v>
      </c>
      <c r="N392" s="33">
        <v>1239040</v>
      </c>
      <c r="O392" s="33">
        <v>79617</v>
      </c>
      <c r="P392" s="33">
        <v>327425</v>
      </c>
      <c r="Q392"/>
    </row>
    <row r="393" spans="1:17">
      <c r="A393" s="38" t="str">
        <f t="shared" ca="1" si="5"/>
        <v>202652</v>
      </c>
      <c r="B393" s="39" cm="1">
        <f t="array" aca="1" ref="B393" ca="1">INDIRECT(_xlfn.CONCAT("D",ROW(C393)-C393-3))</f>
        <v>2026</v>
      </c>
      <c r="C393" s="32">
        <v>52</v>
      </c>
      <c r="D393" s="33">
        <v>3828622</v>
      </c>
      <c r="E393" s="33"/>
      <c r="F393" s="33">
        <v>1921855</v>
      </c>
      <c r="G393" s="33">
        <v>335103</v>
      </c>
      <c r="H393" s="33">
        <v>1285559</v>
      </c>
      <c r="I393" s="33">
        <v>33909</v>
      </c>
      <c r="J393" s="33">
        <v>267285</v>
      </c>
      <c r="K393" s="33"/>
      <c r="L393" s="33">
        <v>1906766</v>
      </c>
      <c r="M393" s="33">
        <v>267704</v>
      </c>
      <c r="N393" s="33">
        <v>1224072</v>
      </c>
      <c r="O393" s="33">
        <v>102504</v>
      </c>
      <c r="P393" s="33">
        <v>312487</v>
      </c>
      <c r="Q393"/>
    </row>
    <row r="394" spans="1:17">
      <c r="A394" s="38" t="str">
        <f t="shared" ca="1" si="5"/>
        <v>202653</v>
      </c>
      <c r="B394" s="39" cm="1">
        <f t="array" aca="1" ref="B394" ca="1">INDIRECT(_xlfn.CONCAT("D",ROW(C394)-C394-3))</f>
        <v>2026</v>
      </c>
      <c r="C394" s="32">
        <v>53</v>
      </c>
      <c r="D394" s="33">
        <v>3977398</v>
      </c>
      <c r="E394" s="33"/>
      <c r="F394" s="33">
        <v>1993661</v>
      </c>
      <c r="G394" s="33">
        <v>346897</v>
      </c>
      <c r="H394" s="33">
        <v>1325785</v>
      </c>
      <c r="I394" s="33">
        <v>34889</v>
      </c>
      <c r="J394" s="33">
        <v>286090</v>
      </c>
      <c r="K394" s="33"/>
      <c r="L394" s="33">
        <v>1983737</v>
      </c>
      <c r="M394" s="33">
        <v>273000</v>
      </c>
      <c r="N394" s="33">
        <v>1267359</v>
      </c>
      <c r="O394" s="33">
        <v>100632</v>
      </c>
      <c r="P394" s="33">
        <v>342745</v>
      </c>
      <c r="Q394"/>
    </row>
    <row r="395" spans="1:17">
      <c r="A395" s="38" t="str">
        <f t="shared" ca="1" si="5"/>
        <v>202654</v>
      </c>
      <c r="B395" s="39" cm="1">
        <f t="array" aca="1" ref="B395" ca="1">INDIRECT(_xlfn.CONCAT("D",ROW(C395)-C395-3))</f>
        <v>2026</v>
      </c>
      <c r="C395" s="32">
        <v>54</v>
      </c>
      <c r="D395" s="33">
        <v>4150159</v>
      </c>
      <c r="E395" s="33"/>
      <c r="F395" s="33">
        <v>2079070</v>
      </c>
      <c r="G395" s="33">
        <v>350663</v>
      </c>
      <c r="H395" s="33">
        <v>1404642</v>
      </c>
      <c r="I395" s="33">
        <v>35863</v>
      </c>
      <c r="J395" s="33">
        <v>287902</v>
      </c>
      <c r="K395" s="33"/>
      <c r="L395" s="33">
        <v>2071090</v>
      </c>
      <c r="M395" s="33">
        <v>266724</v>
      </c>
      <c r="N395" s="33">
        <v>1328642</v>
      </c>
      <c r="O395" s="33">
        <v>107486</v>
      </c>
      <c r="P395" s="33">
        <v>368238</v>
      </c>
      <c r="Q395"/>
    </row>
    <row r="396" spans="1:17">
      <c r="A396" s="38" t="str">
        <f t="shared" ref="A396:A459" ca="1" si="6">B396&amp;C396</f>
        <v>202655</v>
      </c>
      <c r="B396" s="39" cm="1">
        <f t="array" aca="1" ref="B396" ca="1">INDIRECT(_xlfn.CONCAT("D",ROW(C396)-C396-3))</f>
        <v>2026</v>
      </c>
      <c r="C396" s="32">
        <v>55</v>
      </c>
      <c r="D396" s="33">
        <v>4317571</v>
      </c>
      <c r="E396" s="33"/>
      <c r="F396" s="33">
        <v>2160685</v>
      </c>
      <c r="G396" s="33">
        <v>359117</v>
      </c>
      <c r="H396" s="33">
        <v>1449435</v>
      </c>
      <c r="I396" s="33">
        <v>43892</v>
      </c>
      <c r="J396" s="33">
        <v>308242</v>
      </c>
      <c r="K396" s="33"/>
      <c r="L396" s="33">
        <v>2156885</v>
      </c>
      <c r="M396" s="33">
        <v>282069</v>
      </c>
      <c r="N396" s="33">
        <v>1362506</v>
      </c>
      <c r="O396" s="33">
        <v>135553</v>
      </c>
      <c r="P396" s="33">
        <v>376757</v>
      </c>
      <c r="Q396"/>
    </row>
    <row r="397" spans="1:17">
      <c r="A397" s="38" t="str">
        <f t="shared" ca="1" si="6"/>
        <v>202656</v>
      </c>
      <c r="B397" s="39" cm="1">
        <f t="array" aca="1" ref="B397" ca="1">INDIRECT(_xlfn.CONCAT("D",ROW(C397)-C397-3))</f>
        <v>2026</v>
      </c>
      <c r="C397" s="32">
        <v>56</v>
      </c>
      <c r="D397" s="33">
        <v>4114462</v>
      </c>
      <c r="E397" s="33"/>
      <c r="F397" s="33">
        <v>2053337</v>
      </c>
      <c r="G397" s="33">
        <v>323220</v>
      </c>
      <c r="H397" s="33">
        <v>1366247</v>
      </c>
      <c r="I397" s="33">
        <v>48582</v>
      </c>
      <c r="J397" s="33">
        <v>315288</v>
      </c>
      <c r="K397" s="33"/>
      <c r="L397" s="33">
        <v>2061125</v>
      </c>
      <c r="M397" s="33">
        <v>241492</v>
      </c>
      <c r="N397" s="33">
        <v>1342613</v>
      </c>
      <c r="O397" s="33">
        <v>129193</v>
      </c>
      <c r="P397" s="33">
        <v>347827</v>
      </c>
      <c r="Q397"/>
    </row>
    <row r="398" spans="1:17">
      <c r="A398" s="38" t="str">
        <f t="shared" ca="1" si="6"/>
        <v>202657</v>
      </c>
      <c r="B398" s="39" cm="1">
        <f t="array" aca="1" ref="B398" ca="1">INDIRECT(_xlfn.CONCAT("D",ROW(C398)-C398-3))</f>
        <v>2026</v>
      </c>
      <c r="C398" s="32">
        <v>57</v>
      </c>
      <c r="D398" s="33">
        <v>3982958</v>
      </c>
      <c r="E398" s="33"/>
      <c r="F398" s="33">
        <v>1984286</v>
      </c>
      <c r="G398" s="33">
        <v>315140</v>
      </c>
      <c r="H398" s="33">
        <v>1322195</v>
      </c>
      <c r="I398" s="33">
        <v>49707</v>
      </c>
      <c r="J398" s="33">
        <v>297245</v>
      </c>
      <c r="K398" s="33"/>
      <c r="L398" s="33">
        <v>1998672</v>
      </c>
      <c r="M398" s="33">
        <v>231687</v>
      </c>
      <c r="N398" s="33">
        <v>1274775</v>
      </c>
      <c r="O398" s="33">
        <v>125290</v>
      </c>
      <c r="P398" s="33">
        <v>366920</v>
      </c>
      <c r="Q398"/>
    </row>
    <row r="399" spans="1:17">
      <c r="A399" s="38" t="str">
        <f t="shared" ca="1" si="6"/>
        <v>202658</v>
      </c>
      <c r="B399" s="39" cm="1">
        <f t="array" aca="1" ref="B399" ca="1">INDIRECT(_xlfn.CONCAT("D",ROW(C399)-C399-3))</f>
        <v>2026</v>
      </c>
      <c r="C399" s="32">
        <v>58</v>
      </c>
      <c r="D399" s="33">
        <v>3919628</v>
      </c>
      <c r="E399" s="33"/>
      <c r="F399" s="33">
        <v>1945566</v>
      </c>
      <c r="G399" s="33">
        <v>290591</v>
      </c>
      <c r="H399" s="33">
        <v>1272828</v>
      </c>
      <c r="I399" s="33">
        <v>62696</v>
      </c>
      <c r="J399" s="33">
        <v>319451</v>
      </c>
      <c r="K399" s="33"/>
      <c r="L399" s="33">
        <v>1974062</v>
      </c>
      <c r="M399" s="33">
        <v>228273</v>
      </c>
      <c r="N399" s="33">
        <v>1212823</v>
      </c>
      <c r="O399" s="33">
        <v>168723</v>
      </c>
      <c r="P399" s="33">
        <v>364244</v>
      </c>
      <c r="Q399"/>
    </row>
    <row r="400" spans="1:17">
      <c r="A400" s="38" t="str">
        <f t="shared" ca="1" si="6"/>
        <v>202659</v>
      </c>
      <c r="B400" s="39" cm="1">
        <f t="array" aca="1" ref="B400" ca="1">INDIRECT(_xlfn.CONCAT("D",ROW(C400)-C400-3))</f>
        <v>2026</v>
      </c>
      <c r="C400" s="32">
        <v>59</v>
      </c>
      <c r="D400" s="33">
        <v>3946281</v>
      </c>
      <c r="E400" s="33"/>
      <c r="F400" s="33">
        <v>1954442</v>
      </c>
      <c r="G400" s="33">
        <v>312711</v>
      </c>
      <c r="H400" s="33">
        <v>1275583</v>
      </c>
      <c r="I400" s="33">
        <v>56407</v>
      </c>
      <c r="J400" s="33">
        <v>309742</v>
      </c>
      <c r="K400" s="33"/>
      <c r="L400" s="33">
        <v>1991839</v>
      </c>
      <c r="M400" s="33">
        <v>229369</v>
      </c>
      <c r="N400" s="33">
        <v>1234225</v>
      </c>
      <c r="O400" s="33">
        <v>157878</v>
      </c>
      <c r="P400" s="33">
        <v>370367</v>
      </c>
      <c r="Q400"/>
    </row>
    <row r="401" spans="1:17">
      <c r="A401" s="38" t="str">
        <f t="shared" ca="1" si="6"/>
        <v>202660</v>
      </c>
      <c r="B401" s="39" cm="1">
        <f t="array" aca="1" ref="B401" ca="1">INDIRECT(_xlfn.CONCAT("D",ROW(C401)-C401-3))</f>
        <v>2026</v>
      </c>
      <c r="C401" s="32">
        <v>60</v>
      </c>
      <c r="D401" s="33">
        <v>4051947</v>
      </c>
      <c r="E401" s="33"/>
      <c r="F401" s="33">
        <v>2002050</v>
      </c>
      <c r="G401" s="33">
        <v>280586</v>
      </c>
      <c r="H401" s="33">
        <v>1326046</v>
      </c>
      <c r="I401" s="33">
        <v>81879</v>
      </c>
      <c r="J401" s="33">
        <v>313538</v>
      </c>
      <c r="K401" s="33"/>
      <c r="L401" s="33">
        <v>2049898</v>
      </c>
      <c r="M401" s="33">
        <v>230091</v>
      </c>
      <c r="N401" s="33">
        <v>1248067</v>
      </c>
      <c r="O401" s="33">
        <v>184272</v>
      </c>
      <c r="P401" s="33">
        <v>387469</v>
      </c>
      <c r="Q401"/>
    </row>
    <row r="402" spans="1:17">
      <c r="A402" s="38" t="str">
        <f t="shared" ca="1" si="6"/>
        <v>202661</v>
      </c>
      <c r="B402" s="39" cm="1">
        <f t="array" aca="1" ref="B402" ca="1">INDIRECT(_xlfn.CONCAT("D",ROW(C402)-C402-3))</f>
        <v>2026</v>
      </c>
      <c r="C402" s="32">
        <v>61</v>
      </c>
      <c r="D402" s="33">
        <v>4215385</v>
      </c>
      <c r="E402" s="33"/>
      <c r="F402" s="33">
        <v>2071713</v>
      </c>
      <c r="G402" s="33">
        <v>287987</v>
      </c>
      <c r="H402" s="33">
        <v>1358223</v>
      </c>
      <c r="I402" s="33">
        <v>77727</v>
      </c>
      <c r="J402" s="33">
        <v>347777</v>
      </c>
      <c r="K402" s="33"/>
      <c r="L402" s="33">
        <v>2143672</v>
      </c>
      <c r="M402" s="33">
        <v>228791</v>
      </c>
      <c r="N402" s="33">
        <v>1325993</v>
      </c>
      <c r="O402" s="33">
        <v>196959</v>
      </c>
      <c r="P402" s="33">
        <v>391929</v>
      </c>
      <c r="Q402"/>
    </row>
    <row r="403" spans="1:17">
      <c r="A403" s="38" t="str">
        <f t="shared" ca="1" si="6"/>
        <v>202662</v>
      </c>
      <c r="B403" s="39" cm="1">
        <f t="array" aca="1" ref="B403" ca="1">INDIRECT(_xlfn.CONCAT("D",ROW(C403)-C403-3))</f>
        <v>2026</v>
      </c>
      <c r="C403" s="32">
        <v>62</v>
      </c>
      <c r="D403" s="33">
        <v>4195729</v>
      </c>
      <c r="E403" s="33"/>
      <c r="F403" s="33">
        <v>2055743</v>
      </c>
      <c r="G403" s="33">
        <v>274694</v>
      </c>
      <c r="H403" s="33">
        <v>1352645</v>
      </c>
      <c r="I403" s="33">
        <v>103134</v>
      </c>
      <c r="J403" s="33">
        <v>325270</v>
      </c>
      <c r="K403" s="33"/>
      <c r="L403" s="33">
        <v>2139986</v>
      </c>
      <c r="M403" s="33">
        <v>218569</v>
      </c>
      <c r="N403" s="33">
        <v>1343204</v>
      </c>
      <c r="O403" s="33">
        <v>186777</v>
      </c>
      <c r="P403" s="33">
        <v>391437</v>
      </c>
      <c r="Q403"/>
    </row>
    <row r="404" spans="1:17">
      <c r="A404" s="38" t="str">
        <f t="shared" ca="1" si="6"/>
        <v>202663</v>
      </c>
      <c r="B404" s="39" cm="1">
        <f t="array" aca="1" ref="B404" ca="1">INDIRECT(_xlfn.CONCAT("D",ROW(C404)-C404-3))</f>
        <v>2026</v>
      </c>
      <c r="C404" s="32">
        <v>63</v>
      </c>
      <c r="D404" s="33">
        <v>4186223</v>
      </c>
      <c r="E404" s="33"/>
      <c r="F404" s="33">
        <v>2041612</v>
      </c>
      <c r="G404" s="33">
        <v>261287</v>
      </c>
      <c r="H404" s="33">
        <v>1354120</v>
      </c>
      <c r="I404" s="33">
        <v>77492</v>
      </c>
      <c r="J404" s="33">
        <v>348713</v>
      </c>
      <c r="K404" s="33"/>
      <c r="L404" s="33">
        <v>2144611</v>
      </c>
      <c r="M404" s="33">
        <v>202453</v>
      </c>
      <c r="N404" s="33">
        <v>1330830</v>
      </c>
      <c r="O404" s="33">
        <v>231233</v>
      </c>
      <c r="P404" s="33">
        <v>380095</v>
      </c>
      <c r="Q404"/>
    </row>
    <row r="405" spans="1:17">
      <c r="A405" s="38" t="str">
        <f t="shared" ca="1" si="6"/>
        <v>202664</v>
      </c>
      <c r="B405" s="39" cm="1">
        <f t="array" aca="1" ref="B405" ca="1">INDIRECT(_xlfn.CONCAT("D",ROW(C405)-C405-3))</f>
        <v>2026</v>
      </c>
      <c r="C405" s="32">
        <v>64</v>
      </c>
      <c r="D405" s="33">
        <v>4144054</v>
      </c>
      <c r="E405" s="33"/>
      <c r="F405" s="33">
        <v>2013961</v>
      </c>
      <c r="G405" s="33">
        <v>245169</v>
      </c>
      <c r="H405" s="33">
        <v>1358853</v>
      </c>
      <c r="I405" s="33">
        <v>93303</v>
      </c>
      <c r="J405" s="33">
        <v>316636</v>
      </c>
      <c r="K405" s="33"/>
      <c r="L405" s="33">
        <v>2130093</v>
      </c>
      <c r="M405" s="33">
        <v>194366</v>
      </c>
      <c r="N405" s="33">
        <v>1300071</v>
      </c>
      <c r="O405" s="33">
        <v>239983</v>
      </c>
      <c r="P405" s="33">
        <v>395674</v>
      </c>
      <c r="Q405"/>
    </row>
    <row r="406" spans="1:17">
      <c r="A406" s="38" t="str">
        <f t="shared" ca="1" si="6"/>
        <v>202665</v>
      </c>
      <c r="B406" s="39" cm="1">
        <f t="array" aca="1" ref="B406" ca="1">INDIRECT(_xlfn.CONCAT("D",ROW(C406)-C406-3))</f>
        <v>2026</v>
      </c>
      <c r="C406" s="32">
        <v>65</v>
      </c>
      <c r="D406" s="33">
        <v>4152788</v>
      </c>
      <c r="E406" s="33"/>
      <c r="F406" s="33">
        <v>2009007</v>
      </c>
      <c r="G406" s="33">
        <v>240765</v>
      </c>
      <c r="H406" s="33">
        <v>1335062</v>
      </c>
      <c r="I406" s="33">
        <v>96701</v>
      </c>
      <c r="J406" s="33">
        <v>336479</v>
      </c>
      <c r="K406" s="33"/>
      <c r="L406" s="33">
        <v>2143781</v>
      </c>
      <c r="M406" s="33">
        <v>195430</v>
      </c>
      <c r="N406" s="33">
        <v>1277737</v>
      </c>
      <c r="O406" s="33">
        <v>270825</v>
      </c>
      <c r="P406" s="33">
        <v>399789</v>
      </c>
      <c r="Q406"/>
    </row>
    <row r="407" spans="1:17">
      <c r="A407" s="38" t="str">
        <f t="shared" ca="1" si="6"/>
        <v>202666</v>
      </c>
      <c r="B407" s="39" cm="1">
        <f t="array" aca="1" ref="B407" ca="1">INDIRECT(_xlfn.CONCAT("D",ROW(C407)-C407-3))</f>
        <v>2026</v>
      </c>
      <c r="C407" s="32">
        <v>66</v>
      </c>
      <c r="D407" s="33">
        <v>4030263</v>
      </c>
      <c r="E407" s="33"/>
      <c r="F407" s="33">
        <v>1941558</v>
      </c>
      <c r="G407" s="33">
        <v>223836</v>
      </c>
      <c r="H407" s="33">
        <v>1269063</v>
      </c>
      <c r="I407" s="33">
        <v>116355</v>
      </c>
      <c r="J407" s="33">
        <v>332303</v>
      </c>
      <c r="K407" s="33"/>
      <c r="L407" s="33">
        <v>2088705</v>
      </c>
      <c r="M407" s="33">
        <v>196155</v>
      </c>
      <c r="N407" s="33">
        <v>1223258</v>
      </c>
      <c r="O407" s="33">
        <v>301625</v>
      </c>
      <c r="P407" s="33">
        <v>367667</v>
      </c>
      <c r="Q407"/>
    </row>
    <row r="408" spans="1:17">
      <c r="A408" s="38" t="str">
        <f t="shared" ca="1" si="6"/>
        <v>202667</v>
      </c>
      <c r="B408" s="39" cm="1">
        <f t="array" aca="1" ref="B408" ca="1">INDIRECT(_xlfn.CONCAT("D",ROW(C408)-C408-3))</f>
        <v>2026</v>
      </c>
      <c r="C408" s="32">
        <v>67</v>
      </c>
      <c r="D408" s="33">
        <v>3902786</v>
      </c>
      <c r="E408" s="33"/>
      <c r="F408" s="33">
        <v>1865951</v>
      </c>
      <c r="G408" s="33">
        <v>208757</v>
      </c>
      <c r="H408" s="33">
        <v>1216925</v>
      </c>
      <c r="I408" s="33">
        <v>110809</v>
      </c>
      <c r="J408" s="33">
        <v>329460</v>
      </c>
      <c r="K408" s="33"/>
      <c r="L408" s="33">
        <v>2036834</v>
      </c>
      <c r="M408" s="33">
        <v>182196</v>
      </c>
      <c r="N408" s="33">
        <v>1175363</v>
      </c>
      <c r="O408" s="33">
        <v>304980</v>
      </c>
      <c r="P408" s="33">
        <v>374294</v>
      </c>
      <c r="Q408"/>
    </row>
    <row r="409" spans="1:17">
      <c r="A409" s="38" t="str">
        <f t="shared" ca="1" si="6"/>
        <v>202668</v>
      </c>
      <c r="B409" s="39" cm="1">
        <f t="array" aca="1" ref="B409" ca="1">INDIRECT(_xlfn.CONCAT("D",ROW(C409)-C409-3))</f>
        <v>2026</v>
      </c>
      <c r="C409" s="32">
        <v>68</v>
      </c>
      <c r="D409" s="33">
        <v>3895503</v>
      </c>
      <c r="E409" s="33"/>
      <c r="F409" s="33">
        <v>1857296</v>
      </c>
      <c r="G409" s="33">
        <v>173255</v>
      </c>
      <c r="H409" s="33">
        <v>1246448</v>
      </c>
      <c r="I409" s="33">
        <v>111873</v>
      </c>
      <c r="J409" s="33">
        <v>325720</v>
      </c>
      <c r="K409" s="33"/>
      <c r="L409" s="33">
        <v>2038207</v>
      </c>
      <c r="M409" s="33">
        <v>173739</v>
      </c>
      <c r="N409" s="33">
        <v>1161569</v>
      </c>
      <c r="O409" s="33">
        <v>348471</v>
      </c>
      <c r="P409" s="33">
        <v>354428</v>
      </c>
      <c r="Q409"/>
    </row>
    <row r="410" spans="1:17">
      <c r="A410" s="38" t="str">
        <f t="shared" ca="1" si="6"/>
        <v>202669</v>
      </c>
      <c r="B410" s="39" cm="1">
        <f t="array" aca="1" ref="B410" ca="1">INDIRECT(_xlfn.CONCAT("D",ROW(C410)-C410-3))</f>
        <v>2026</v>
      </c>
      <c r="C410" s="32">
        <v>69</v>
      </c>
      <c r="D410" s="33">
        <v>3747393</v>
      </c>
      <c r="E410" s="33"/>
      <c r="F410" s="33">
        <v>1775319</v>
      </c>
      <c r="G410" s="33">
        <v>157961</v>
      </c>
      <c r="H410" s="33">
        <v>1181228</v>
      </c>
      <c r="I410" s="33">
        <v>141072</v>
      </c>
      <c r="J410" s="33">
        <v>295059</v>
      </c>
      <c r="K410" s="33"/>
      <c r="L410" s="33">
        <v>1972074</v>
      </c>
      <c r="M410" s="33">
        <v>160436</v>
      </c>
      <c r="N410" s="33">
        <v>1103126</v>
      </c>
      <c r="O410" s="33">
        <v>347779</v>
      </c>
      <c r="P410" s="33">
        <v>360733</v>
      </c>
      <c r="Q410"/>
    </row>
    <row r="411" spans="1:17">
      <c r="A411" s="38" t="str">
        <f t="shared" ca="1" si="6"/>
        <v>202670</v>
      </c>
      <c r="B411" s="39" cm="1">
        <f t="array" aca="1" ref="B411" ca="1">INDIRECT(_xlfn.CONCAT("D",ROW(C411)-C411-3))</f>
        <v>2026</v>
      </c>
      <c r="C411" s="32">
        <v>70</v>
      </c>
      <c r="D411" s="33">
        <v>3594962</v>
      </c>
      <c r="E411" s="33"/>
      <c r="F411" s="33">
        <v>1693799</v>
      </c>
      <c r="G411" s="33">
        <v>153891</v>
      </c>
      <c r="H411" s="33">
        <v>1105040</v>
      </c>
      <c r="I411" s="33">
        <v>153891</v>
      </c>
      <c r="J411" s="33">
        <v>280976</v>
      </c>
      <c r="K411" s="33"/>
      <c r="L411" s="33">
        <v>1901164</v>
      </c>
      <c r="M411" s="33">
        <v>159510</v>
      </c>
      <c r="N411" s="33">
        <v>1025851</v>
      </c>
      <c r="O411" s="33">
        <v>368868</v>
      </c>
      <c r="P411" s="33">
        <v>346935</v>
      </c>
      <c r="Q411"/>
    </row>
    <row r="412" spans="1:17">
      <c r="A412" s="38" t="str">
        <f t="shared" ca="1" si="6"/>
        <v>202671</v>
      </c>
      <c r="B412" s="39" cm="1">
        <f t="array" aca="1" ref="B412" ca="1">INDIRECT(_xlfn.CONCAT("D",ROW(C412)-C412-3))</f>
        <v>2026</v>
      </c>
      <c r="C412" s="32">
        <v>71</v>
      </c>
      <c r="D412" s="33">
        <v>3499231</v>
      </c>
      <c r="E412" s="33"/>
      <c r="F412" s="33">
        <v>1640960</v>
      </c>
      <c r="G412" s="33">
        <v>138322</v>
      </c>
      <c r="H412" s="33">
        <v>1079710</v>
      </c>
      <c r="I412" s="33">
        <v>159220</v>
      </c>
      <c r="J412" s="33">
        <v>263708</v>
      </c>
      <c r="K412" s="33"/>
      <c r="L412" s="33">
        <v>1858271</v>
      </c>
      <c r="M412" s="33">
        <v>131736</v>
      </c>
      <c r="N412" s="33">
        <v>1009973</v>
      </c>
      <c r="O412" s="33">
        <v>377243</v>
      </c>
      <c r="P412" s="33">
        <v>339319</v>
      </c>
      <c r="Q412"/>
    </row>
    <row r="413" spans="1:17">
      <c r="A413" s="38" t="str">
        <f t="shared" ca="1" si="6"/>
        <v>202672</v>
      </c>
      <c r="B413" s="39" cm="1">
        <f t="array" aca="1" ref="B413" ca="1">INDIRECT(_xlfn.CONCAT("D",ROW(C413)-C413-3))</f>
        <v>2026</v>
      </c>
      <c r="C413" s="32">
        <v>72</v>
      </c>
      <c r="D413" s="33">
        <v>3296540</v>
      </c>
      <c r="E413" s="33"/>
      <c r="F413" s="33">
        <v>1535373</v>
      </c>
      <c r="G413" s="33">
        <v>118489</v>
      </c>
      <c r="H413" s="33">
        <v>1013625</v>
      </c>
      <c r="I413" s="33">
        <v>144377</v>
      </c>
      <c r="J413" s="33">
        <v>258883</v>
      </c>
      <c r="K413" s="33"/>
      <c r="L413" s="33">
        <v>1761167</v>
      </c>
      <c r="M413" s="33">
        <v>119943</v>
      </c>
      <c r="N413" s="33">
        <v>959546</v>
      </c>
      <c r="O413" s="33">
        <v>385818</v>
      </c>
      <c r="P413" s="33">
        <v>295860</v>
      </c>
      <c r="Q413"/>
    </row>
    <row r="414" spans="1:17">
      <c r="A414" s="38" t="str">
        <f t="shared" ca="1" si="6"/>
        <v>202673</v>
      </c>
      <c r="B414" s="39" cm="1">
        <f t="array" aca="1" ref="B414" ca="1">INDIRECT(_xlfn.CONCAT("D",ROW(C414)-C414-3))</f>
        <v>2026</v>
      </c>
      <c r="C414" s="32">
        <v>73</v>
      </c>
      <c r="D414" s="33">
        <v>3200314</v>
      </c>
      <c r="E414" s="33"/>
      <c r="F414" s="33">
        <v>1482486</v>
      </c>
      <c r="G414" s="33">
        <v>101554</v>
      </c>
      <c r="H414" s="33">
        <v>983678</v>
      </c>
      <c r="I414" s="33">
        <v>152331</v>
      </c>
      <c r="J414" s="33">
        <v>244924</v>
      </c>
      <c r="K414" s="33"/>
      <c r="L414" s="33">
        <v>1717828</v>
      </c>
      <c r="M414" s="33">
        <v>115921</v>
      </c>
      <c r="N414" s="33">
        <v>911378</v>
      </c>
      <c r="O414" s="33">
        <v>408721</v>
      </c>
      <c r="P414" s="33">
        <v>281808</v>
      </c>
      <c r="Q414"/>
    </row>
    <row r="415" spans="1:17">
      <c r="A415" s="38" t="str">
        <f t="shared" ca="1" si="6"/>
        <v>202674</v>
      </c>
      <c r="B415" s="39" cm="1">
        <f t="array" aca="1" ref="B415" ca="1">INDIRECT(_xlfn.CONCAT("D",ROW(C415)-C415-3))</f>
        <v>2026</v>
      </c>
      <c r="C415" s="32">
        <v>74</v>
      </c>
      <c r="D415" s="33">
        <v>3018126</v>
      </c>
      <c r="E415" s="33"/>
      <c r="F415" s="33">
        <v>1391143</v>
      </c>
      <c r="G415" s="33">
        <v>98939</v>
      </c>
      <c r="H415" s="33">
        <v>933425</v>
      </c>
      <c r="I415" s="33">
        <v>135916</v>
      </c>
      <c r="J415" s="33">
        <v>222863</v>
      </c>
      <c r="K415" s="33"/>
      <c r="L415" s="33">
        <v>1626983</v>
      </c>
      <c r="M415" s="33">
        <v>113277</v>
      </c>
      <c r="N415" s="33">
        <v>814995</v>
      </c>
      <c r="O415" s="33">
        <v>398977</v>
      </c>
      <c r="P415" s="33">
        <v>299734</v>
      </c>
      <c r="Q415"/>
    </row>
    <row r="416" spans="1:17">
      <c r="A416" s="38" t="str">
        <f t="shared" ca="1" si="6"/>
        <v>202675</v>
      </c>
      <c r="B416" s="39" cm="1">
        <f t="array" aca="1" ref="B416" ca="1">INDIRECT(_xlfn.CONCAT("D",ROW(C416)-C416-3))</f>
        <v>2026</v>
      </c>
      <c r="C416" s="32">
        <v>75</v>
      </c>
      <c r="D416" s="33">
        <v>2846934</v>
      </c>
      <c r="E416" s="33"/>
      <c r="F416" s="33">
        <v>1305330</v>
      </c>
      <c r="G416" s="33">
        <v>76202</v>
      </c>
      <c r="H416" s="33">
        <v>900569</v>
      </c>
      <c r="I416" s="33">
        <v>148445</v>
      </c>
      <c r="J416" s="33">
        <v>180114</v>
      </c>
      <c r="K416" s="33"/>
      <c r="L416" s="33">
        <v>1541604</v>
      </c>
      <c r="M416" s="33">
        <v>100388</v>
      </c>
      <c r="N416" s="33">
        <v>797141</v>
      </c>
      <c r="O416" s="33">
        <v>393601</v>
      </c>
      <c r="P416" s="33">
        <v>250473</v>
      </c>
      <c r="Q416"/>
    </row>
    <row r="417" spans="1:17">
      <c r="A417" s="38" t="str">
        <f t="shared" ca="1" si="6"/>
        <v>202676</v>
      </c>
      <c r="B417" s="39" cm="1">
        <f t="array" aca="1" ref="B417" ca="1">INDIRECT(_xlfn.CONCAT("D",ROW(C417)-C417-3))</f>
        <v>2026</v>
      </c>
      <c r="C417" s="32">
        <v>76</v>
      </c>
      <c r="D417" s="33">
        <v>2729863</v>
      </c>
      <c r="E417" s="33"/>
      <c r="F417" s="33">
        <v>1247930</v>
      </c>
      <c r="G417" s="33">
        <v>67266</v>
      </c>
      <c r="H417" s="33">
        <v>864415</v>
      </c>
      <c r="I417" s="33">
        <v>128508</v>
      </c>
      <c r="J417" s="33">
        <v>187742</v>
      </c>
      <c r="K417" s="33"/>
      <c r="L417" s="33">
        <v>1481933</v>
      </c>
      <c r="M417" s="33">
        <v>82274</v>
      </c>
      <c r="N417" s="33">
        <v>735448</v>
      </c>
      <c r="O417" s="33">
        <v>430433</v>
      </c>
      <c r="P417" s="33">
        <v>233778</v>
      </c>
      <c r="Q417"/>
    </row>
    <row r="418" spans="1:17">
      <c r="A418" s="38" t="str">
        <f t="shared" ca="1" si="6"/>
        <v>202677</v>
      </c>
      <c r="B418" s="39" cm="1">
        <f t="array" aca="1" ref="B418" ca="1">INDIRECT(_xlfn.CONCAT("D",ROW(C418)-C418-3))</f>
        <v>2026</v>
      </c>
      <c r="C418" s="32">
        <v>77</v>
      </c>
      <c r="D418" s="33">
        <v>2608243</v>
      </c>
      <c r="E418" s="33"/>
      <c r="F418" s="33">
        <v>1186368</v>
      </c>
      <c r="G418" s="33">
        <v>62966</v>
      </c>
      <c r="H418" s="33">
        <v>832556</v>
      </c>
      <c r="I418" s="33">
        <v>144923</v>
      </c>
      <c r="J418" s="33">
        <v>145922</v>
      </c>
      <c r="K418" s="33"/>
      <c r="L418" s="33">
        <v>1421876</v>
      </c>
      <c r="M418" s="33">
        <v>72942</v>
      </c>
      <c r="N418" s="33">
        <v>658479</v>
      </c>
      <c r="O418" s="33">
        <v>452642</v>
      </c>
      <c r="P418" s="33">
        <v>237812</v>
      </c>
      <c r="Q418"/>
    </row>
    <row r="419" spans="1:17">
      <c r="A419" s="38" t="str">
        <f t="shared" ca="1" si="6"/>
        <v>202678</v>
      </c>
      <c r="B419" s="39" cm="1">
        <f t="array" aca="1" ref="B419" ca="1">INDIRECT(_xlfn.CONCAT("D",ROW(C419)-C419-3))</f>
        <v>2026</v>
      </c>
      <c r="C419" s="32">
        <v>78</v>
      </c>
      <c r="D419" s="33">
        <v>2607940</v>
      </c>
      <c r="E419" s="33"/>
      <c r="F419" s="33">
        <v>1181465</v>
      </c>
      <c r="G419" s="33">
        <v>54929</v>
      </c>
      <c r="H419" s="33">
        <v>837911</v>
      </c>
      <c r="I419" s="33">
        <v>158794</v>
      </c>
      <c r="J419" s="33">
        <v>129831</v>
      </c>
      <c r="K419" s="33"/>
      <c r="L419" s="33">
        <v>1426475</v>
      </c>
      <c r="M419" s="33">
        <v>72922</v>
      </c>
      <c r="N419" s="33">
        <v>660294</v>
      </c>
      <c r="O419" s="33">
        <v>473494</v>
      </c>
      <c r="P419" s="33">
        <v>219765</v>
      </c>
      <c r="Q419"/>
    </row>
    <row r="420" spans="1:17">
      <c r="A420" s="38" t="str">
        <f t="shared" ca="1" si="6"/>
        <v>202679</v>
      </c>
      <c r="B420" s="39" cm="1">
        <f t="array" aca="1" ref="B420" ca="1">INDIRECT(_xlfn.CONCAT("D",ROW(C420)-C420-3))</f>
        <v>2026</v>
      </c>
      <c r="C420" s="32">
        <v>79</v>
      </c>
      <c r="D420" s="33">
        <v>2243314</v>
      </c>
      <c r="E420" s="33"/>
      <c r="F420" s="33">
        <v>1008649</v>
      </c>
      <c r="G420" s="33">
        <v>40905</v>
      </c>
      <c r="H420" s="33">
        <v>693384</v>
      </c>
      <c r="I420" s="33">
        <v>146658</v>
      </c>
      <c r="J420" s="33">
        <v>127702</v>
      </c>
      <c r="K420" s="33"/>
      <c r="L420" s="33">
        <v>1234665</v>
      </c>
      <c r="M420" s="33">
        <v>64773</v>
      </c>
      <c r="N420" s="33">
        <v>509212</v>
      </c>
      <c r="O420" s="33">
        <v>464369</v>
      </c>
      <c r="P420" s="33">
        <v>196311</v>
      </c>
      <c r="Q420"/>
    </row>
    <row r="421" spans="1:17">
      <c r="A421" s="38" t="str">
        <f t="shared" ca="1" si="6"/>
        <v>202680</v>
      </c>
      <c r="B421" s="39" cm="1">
        <f t="array" aca="1" ref="B421" ca="1">INDIRECT(_xlfn.CONCAT("D",ROW(C421)-C421-3))</f>
        <v>2026</v>
      </c>
      <c r="C421" s="32">
        <v>80</v>
      </c>
      <c r="D421" s="33">
        <v>1773089</v>
      </c>
      <c r="E421" s="33"/>
      <c r="F421" s="33">
        <v>783276</v>
      </c>
      <c r="G421" s="33">
        <v>27692</v>
      </c>
      <c r="H421" s="33">
        <v>564710</v>
      </c>
      <c r="I421" s="33">
        <v>109777</v>
      </c>
      <c r="J421" s="33">
        <v>81097</v>
      </c>
      <c r="K421" s="33"/>
      <c r="L421" s="33">
        <v>989813</v>
      </c>
      <c r="M421" s="33">
        <v>43595</v>
      </c>
      <c r="N421" s="33">
        <v>419110</v>
      </c>
      <c r="O421" s="33">
        <v>378487</v>
      </c>
      <c r="P421" s="33">
        <v>148621</v>
      </c>
      <c r="Q421"/>
    </row>
    <row r="422" spans="1:17">
      <c r="A422" s="38" t="str">
        <f t="shared" ca="1" si="6"/>
        <v>202681</v>
      </c>
      <c r="B422" s="39" cm="1">
        <f t="array" aca="1" ref="B422" ca="1">INDIRECT(_xlfn.CONCAT("D",ROW(C422)-C422-3))</f>
        <v>2026</v>
      </c>
      <c r="C422" s="32">
        <v>81</v>
      </c>
      <c r="D422" s="33">
        <v>1703806</v>
      </c>
      <c r="E422" s="33"/>
      <c r="F422" s="33">
        <v>747242</v>
      </c>
      <c r="G422" s="33">
        <v>24678</v>
      </c>
      <c r="H422" s="33">
        <v>515271</v>
      </c>
      <c r="I422" s="33">
        <v>128324</v>
      </c>
      <c r="J422" s="33">
        <v>78969</v>
      </c>
      <c r="K422" s="33"/>
      <c r="L422" s="33">
        <v>956564</v>
      </c>
      <c r="M422" s="33">
        <v>43435</v>
      </c>
      <c r="N422" s="33">
        <v>380059</v>
      </c>
      <c r="O422" s="33">
        <v>399802</v>
      </c>
      <c r="P422" s="33">
        <v>133267</v>
      </c>
      <c r="Q422"/>
    </row>
    <row r="423" spans="1:17">
      <c r="A423" s="38" t="str">
        <f t="shared" ca="1" si="6"/>
        <v>202682</v>
      </c>
      <c r="B423" s="39" cm="1">
        <f t="array" aca="1" ref="B423" ca="1">INDIRECT(_xlfn.CONCAT("D",ROW(C423)-C423-3))</f>
        <v>2026</v>
      </c>
      <c r="C423" s="32">
        <v>82</v>
      </c>
      <c r="D423" s="33">
        <v>1639381</v>
      </c>
      <c r="E423" s="33"/>
      <c r="F423" s="33">
        <v>712095</v>
      </c>
      <c r="G423" s="33">
        <v>24589</v>
      </c>
      <c r="H423" s="33">
        <v>500630</v>
      </c>
      <c r="I423" s="33">
        <v>119010</v>
      </c>
      <c r="J423" s="33">
        <v>67865</v>
      </c>
      <c r="K423" s="33"/>
      <c r="L423" s="33">
        <v>927287</v>
      </c>
      <c r="M423" s="33">
        <v>37367</v>
      </c>
      <c r="N423" s="33">
        <v>318601</v>
      </c>
      <c r="O423" s="33">
        <v>422835</v>
      </c>
      <c r="P423" s="33">
        <v>148484</v>
      </c>
      <c r="Q423"/>
    </row>
    <row r="424" spans="1:17">
      <c r="A424" s="38" t="str">
        <f t="shared" ca="1" si="6"/>
        <v>202683</v>
      </c>
      <c r="B424" s="39" cm="1">
        <f t="array" aca="1" ref="B424" ca="1">INDIRECT(_xlfn.CONCAT("D",ROW(C424)-C424-3))</f>
        <v>2026</v>
      </c>
      <c r="C424" s="32">
        <v>83</v>
      </c>
      <c r="D424" s="33">
        <v>1486344</v>
      </c>
      <c r="E424" s="33"/>
      <c r="F424" s="33">
        <v>639368</v>
      </c>
      <c r="G424" s="33">
        <v>23392</v>
      </c>
      <c r="H424" s="33">
        <v>465881</v>
      </c>
      <c r="I424" s="33">
        <v>113059</v>
      </c>
      <c r="J424" s="33">
        <v>37037</v>
      </c>
      <c r="K424" s="33"/>
      <c r="L424" s="33">
        <v>846975</v>
      </c>
      <c r="M424" s="33">
        <v>40007</v>
      </c>
      <c r="N424" s="33">
        <v>302491</v>
      </c>
      <c r="O424" s="33">
        <v>395190</v>
      </c>
      <c r="P424" s="33">
        <v>109287</v>
      </c>
      <c r="Q424"/>
    </row>
    <row r="425" spans="1:17">
      <c r="A425" s="38" t="str">
        <f t="shared" ca="1" si="6"/>
        <v>202684</v>
      </c>
      <c r="B425" s="39" cm="1">
        <f t="array" aca="1" ref="B425" ca="1">INDIRECT(_xlfn.CONCAT("D",ROW(C425)-C425-3))</f>
        <v>2026</v>
      </c>
      <c r="C425" s="32">
        <v>84</v>
      </c>
      <c r="D425" s="33">
        <v>1223675</v>
      </c>
      <c r="E425" s="33"/>
      <c r="F425" s="33">
        <v>517840</v>
      </c>
      <c r="G425" s="33">
        <v>21374</v>
      </c>
      <c r="H425" s="33">
        <v>370164</v>
      </c>
      <c r="I425" s="33">
        <v>94241</v>
      </c>
      <c r="J425" s="33">
        <v>32061</v>
      </c>
      <c r="K425" s="33"/>
      <c r="L425" s="33">
        <v>705835</v>
      </c>
      <c r="M425" s="33">
        <v>34904</v>
      </c>
      <c r="N425" s="33">
        <v>239480</v>
      </c>
      <c r="O425" s="33">
        <v>346130</v>
      </c>
      <c r="P425" s="33">
        <v>85321</v>
      </c>
      <c r="Q425"/>
    </row>
    <row r="426" spans="1:17">
      <c r="A426" s="38" t="str">
        <f t="shared" ca="1" si="6"/>
        <v>202685</v>
      </c>
      <c r="B426" s="39" cm="1">
        <f t="array" aca="1" ref="B426" ca="1">INDIRECT(_xlfn.CONCAT("D",ROW(C426)-C426-3))</f>
        <v>2026</v>
      </c>
      <c r="C426" s="32">
        <v>85</v>
      </c>
      <c r="D426" s="33">
        <v>1072185</v>
      </c>
      <c r="E426" s="33"/>
      <c r="F426" s="33">
        <v>445995</v>
      </c>
      <c r="G426" s="33">
        <v>15280</v>
      </c>
      <c r="H426" s="33">
        <v>312292</v>
      </c>
      <c r="I426" s="33">
        <v>87862</v>
      </c>
      <c r="J426" s="33">
        <v>30561</v>
      </c>
      <c r="K426" s="33"/>
      <c r="L426" s="33">
        <v>626190</v>
      </c>
      <c r="M426" s="33">
        <v>30639</v>
      </c>
      <c r="N426" s="33">
        <v>181921</v>
      </c>
      <c r="O426" s="33">
        <v>325542</v>
      </c>
      <c r="P426" s="33">
        <v>88088</v>
      </c>
      <c r="Q426"/>
    </row>
    <row r="427" spans="1:17">
      <c r="A427" s="38" t="str">
        <f t="shared" ca="1" si="6"/>
        <v>202686</v>
      </c>
      <c r="B427" s="39" cm="1">
        <f t="array" aca="1" ref="B427" ca="1">INDIRECT(_xlfn.CONCAT("D",ROW(C427)-C427-3))</f>
        <v>2026</v>
      </c>
      <c r="C427" s="32">
        <v>86</v>
      </c>
      <c r="D427" s="33">
        <v>928647</v>
      </c>
      <c r="E427" s="33"/>
      <c r="F427" s="33">
        <v>380961</v>
      </c>
      <c r="G427" s="33">
        <v>9572</v>
      </c>
      <c r="H427" s="33">
        <v>253655</v>
      </c>
      <c r="I427" s="33">
        <v>90933</v>
      </c>
      <c r="J427" s="33">
        <v>26801</v>
      </c>
      <c r="K427" s="33"/>
      <c r="L427" s="33">
        <v>547687</v>
      </c>
      <c r="M427" s="33">
        <v>20037</v>
      </c>
      <c r="N427" s="33">
        <v>133582</v>
      </c>
      <c r="O427" s="33">
        <v>319643</v>
      </c>
      <c r="P427" s="33">
        <v>74424</v>
      </c>
      <c r="Q427"/>
    </row>
    <row r="428" spans="1:17">
      <c r="A428" s="38" t="str">
        <f t="shared" ca="1" si="6"/>
        <v>202687</v>
      </c>
      <c r="B428" s="39" cm="1">
        <f t="array" aca="1" ref="B428" ca="1">INDIRECT(_xlfn.CONCAT("D",ROW(C428)-C428-3))</f>
        <v>2026</v>
      </c>
      <c r="C428" s="32">
        <v>87</v>
      </c>
      <c r="D428" s="33">
        <v>831157</v>
      </c>
      <c r="E428" s="33"/>
      <c r="F428" s="33">
        <v>335062</v>
      </c>
      <c r="G428" s="33">
        <v>8447</v>
      </c>
      <c r="H428" s="33">
        <v>214928</v>
      </c>
      <c r="I428" s="33">
        <v>91978</v>
      </c>
      <c r="J428" s="33">
        <v>19710</v>
      </c>
      <c r="K428" s="33"/>
      <c r="L428" s="33">
        <v>496095</v>
      </c>
      <c r="M428" s="33">
        <v>20671</v>
      </c>
      <c r="N428" s="33">
        <v>124963</v>
      </c>
      <c r="O428" s="33">
        <v>297845</v>
      </c>
      <c r="P428" s="33">
        <v>52616</v>
      </c>
      <c r="Q428"/>
    </row>
    <row r="429" spans="1:17">
      <c r="A429" s="38" t="str">
        <f t="shared" ca="1" si="6"/>
        <v>202688</v>
      </c>
      <c r="B429" s="39" cm="1">
        <f t="array" aca="1" ref="B429" ca="1">INDIRECT(_xlfn.CONCAT("D",ROW(C429)-C429-3))</f>
        <v>2026</v>
      </c>
      <c r="C429" s="32">
        <v>88</v>
      </c>
      <c r="D429" s="33">
        <v>703264</v>
      </c>
      <c r="E429" s="33"/>
      <c r="F429" s="33">
        <v>278267</v>
      </c>
      <c r="G429" s="33">
        <v>8404</v>
      </c>
      <c r="H429" s="33">
        <v>179286</v>
      </c>
      <c r="I429" s="33">
        <v>74703</v>
      </c>
      <c r="J429" s="33">
        <v>15874</v>
      </c>
      <c r="K429" s="33"/>
      <c r="L429" s="33">
        <v>424996</v>
      </c>
      <c r="M429" s="33">
        <v>13020</v>
      </c>
      <c r="N429" s="33">
        <v>92997</v>
      </c>
      <c r="O429" s="33">
        <v>256672</v>
      </c>
      <c r="P429" s="33">
        <v>62308</v>
      </c>
      <c r="Q429"/>
    </row>
    <row r="430" spans="1:17">
      <c r="A430" s="38" t="str">
        <f t="shared" ca="1" si="6"/>
        <v>202689</v>
      </c>
      <c r="B430" s="39" cm="1">
        <f t="array" aca="1" ref="B430" ca="1">INDIRECT(_xlfn.CONCAT("D",ROW(C430)-C430-3))</f>
        <v>2026</v>
      </c>
      <c r="C430" s="32">
        <v>89</v>
      </c>
      <c r="D430" s="33">
        <v>587272</v>
      </c>
      <c r="E430" s="33"/>
      <c r="F430" s="33">
        <v>226272</v>
      </c>
      <c r="G430" s="33">
        <v>9236</v>
      </c>
      <c r="H430" s="33">
        <v>135763</v>
      </c>
      <c r="I430" s="33">
        <v>64649</v>
      </c>
      <c r="J430" s="33">
        <v>16624</v>
      </c>
      <c r="K430" s="33"/>
      <c r="L430" s="33">
        <v>361000</v>
      </c>
      <c r="M430" s="33">
        <v>11941</v>
      </c>
      <c r="N430" s="33">
        <v>66137</v>
      </c>
      <c r="O430" s="33">
        <v>240667</v>
      </c>
      <c r="P430" s="33">
        <v>42254</v>
      </c>
      <c r="Q430"/>
    </row>
    <row r="431" spans="1:17">
      <c r="A431" s="38" t="str">
        <f t="shared" ca="1" si="6"/>
        <v>202690</v>
      </c>
      <c r="B431" s="39" cm="1">
        <f t="array" aca="1" ref="B431" ca="1">INDIRECT(_xlfn.CONCAT("D",ROW(C431)-C431-3))</f>
        <v>2026</v>
      </c>
      <c r="C431" s="32">
        <v>90</v>
      </c>
      <c r="D431" s="33">
        <v>495499</v>
      </c>
      <c r="E431" s="33"/>
      <c r="F431" s="33">
        <v>184665</v>
      </c>
      <c r="G431" s="33">
        <v>3603</v>
      </c>
      <c r="H431" s="33">
        <v>109898</v>
      </c>
      <c r="I431" s="33">
        <v>64858</v>
      </c>
      <c r="J431" s="33">
        <v>6306</v>
      </c>
      <c r="K431" s="33"/>
      <c r="L431" s="33">
        <v>310834</v>
      </c>
      <c r="M431" s="33">
        <v>12687</v>
      </c>
      <c r="N431" s="33">
        <v>68873</v>
      </c>
      <c r="O431" s="33">
        <v>201181</v>
      </c>
      <c r="P431" s="33">
        <v>28093</v>
      </c>
      <c r="Q431"/>
    </row>
    <row r="432" spans="1:17">
      <c r="A432" s="38" t="str">
        <f t="shared" ca="1" si="6"/>
        <v>202691</v>
      </c>
      <c r="B432" s="39" cm="1">
        <f t="array" aca="1" ref="B432" ca="1">INDIRECT(_xlfn.CONCAT("D",ROW(C432)-C432-3))</f>
        <v>2026</v>
      </c>
      <c r="C432" s="32">
        <v>91</v>
      </c>
      <c r="D432" s="33">
        <v>396647</v>
      </c>
      <c r="E432" s="33"/>
      <c r="F432" s="33">
        <v>142864</v>
      </c>
      <c r="G432" s="33">
        <v>2662</v>
      </c>
      <c r="H432" s="33">
        <v>81637</v>
      </c>
      <c r="I432" s="33">
        <v>54129</v>
      </c>
      <c r="J432" s="33">
        <v>4437</v>
      </c>
      <c r="K432" s="33"/>
      <c r="L432" s="33">
        <v>253783</v>
      </c>
      <c r="M432" s="33">
        <v>7050</v>
      </c>
      <c r="N432" s="33">
        <v>37010</v>
      </c>
      <c r="O432" s="33">
        <v>186812</v>
      </c>
      <c r="P432" s="33">
        <v>22911</v>
      </c>
      <c r="Q432"/>
    </row>
    <row r="433" spans="1:17">
      <c r="A433" s="38" t="str">
        <f t="shared" ca="1" si="6"/>
        <v>202692</v>
      </c>
      <c r="B433" s="39" cm="1">
        <f t="array" aca="1" ref="B433" ca="1">INDIRECT(_xlfn.CONCAT("D",ROW(C433)-C433-3))</f>
        <v>2026</v>
      </c>
      <c r="C433" s="32">
        <v>92</v>
      </c>
      <c r="D433" s="33">
        <v>314475</v>
      </c>
      <c r="E433" s="33"/>
      <c r="F433" s="33">
        <v>109671</v>
      </c>
      <c r="G433" s="33">
        <v>0</v>
      </c>
      <c r="H433" s="33">
        <v>63171</v>
      </c>
      <c r="I433" s="33">
        <v>42991</v>
      </c>
      <c r="J433" s="33">
        <v>3509</v>
      </c>
      <c r="K433" s="33"/>
      <c r="L433" s="33">
        <v>204804</v>
      </c>
      <c r="M433" s="33">
        <v>10458</v>
      </c>
      <c r="N433" s="33">
        <v>28760</v>
      </c>
      <c r="O433" s="33">
        <v>143798</v>
      </c>
      <c r="P433" s="33">
        <v>21788</v>
      </c>
      <c r="Q433"/>
    </row>
    <row r="434" spans="1:17">
      <c r="A434" s="38" t="str">
        <f t="shared" ca="1" si="6"/>
        <v>202693</v>
      </c>
      <c r="B434" s="39" cm="1">
        <f t="array" aca="1" ref="B434" ca="1">INDIRECT(_xlfn.CONCAT("D",ROW(C434)-C434-3))</f>
        <v>2026</v>
      </c>
      <c r="C434" s="32">
        <v>93</v>
      </c>
      <c r="D434" s="33">
        <v>263715</v>
      </c>
      <c r="E434" s="33"/>
      <c r="F434" s="33">
        <v>88081</v>
      </c>
      <c r="G434" s="33">
        <v>3488</v>
      </c>
      <c r="H434" s="33">
        <v>48837</v>
      </c>
      <c r="I434" s="33">
        <v>32267</v>
      </c>
      <c r="J434" s="33">
        <v>3488</v>
      </c>
      <c r="K434" s="33"/>
      <c r="L434" s="33">
        <v>175634</v>
      </c>
      <c r="M434" s="33">
        <v>6086</v>
      </c>
      <c r="N434" s="33">
        <v>26954</v>
      </c>
      <c r="O434" s="33">
        <v>121727</v>
      </c>
      <c r="P434" s="33">
        <v>20867</v>
      </c>
      <c r="Q434"/>
    </row>
    <row r="435" spans="1:17">
      <c r="A435" s="38" t="str">
        <f t="shared" ca="1" si="6"/>
        <v>202694</v>
      </c>
      <c r="B435" s="39" cm="1">
        <f t="array" aca="1" ref="B435" ca="1">INDIRECT(_xlfn.CONCAT("D",ROW(C435)-C435-3))</f>
        <v>2026</v>
      </c>
      <c r="C435" s="32">
        <v>94</v>
      </c>
      <c r="D435" s="33">
        <v>205162</v>
      </c>
      <c r="E435" s="33"/>
      <c r="F435" s="33">
        <v>65757</v>
      </c>
      <c r="G435" s="33">
        <v>865</v>
      </c>
      <c r="H435" s="33">
        <v>42396</v>
      </c>
      <c r="I435" s="33">
        <v>19035</v>
      </c>
      <c r="J435" s="33">
        <v>3461</v>
      </c>
      <c r="K435" s="33"/>
      <c r="L435" s="33">
        <v>139405</v>
      </c>
      <c r="M435" s="33">
        <v>3463</v>
      </c>
      <c r="N435" s="33">
        <v>16451</v>
      </c>
      <c r="O435" s="33">
        <v>99575</v>
      </c>
      <c r="P435" s="33">
        <v>19915</v>
      </c>
      <c r="Q435"/>
    </row>
    <row r="436" spans="1:17">
      <c r="A436" s="38" t="str">
        <f t="shared" ca="1" si="6"/>
        <v>202695</v>
      </c>
      <c r="B436" s="39" cm="1">
        <f t="array" aca="1" ref="B436" ca="1">INDIRECT(_xlfn.CONCAT("D",ROW(C436)-C436-3))</f>
        <v>2026</v>
      </c>
      <c r="C436" s="32">
        <v>95</v>
      </c>
      <c r="D436" s="33">
        <v>166315</v>
      </c>
      <c r="E436" s="33"/>
      <c r="F436" s="33">
        <v>50605</v>
      </c>
      <c r="G436" s="33">
        <v>2573</v>
      </c>
      <c r="H436" s="33">
        <v>17154</v>
      </c>
      <c r="I436" s="33">
        <v>28304</v>
      </c>
      <c r="J436" s="33">
        <v>2573</v>
      </c>
      <c r="K436" s="33"/>
      <c r="L436" s="33">
        <v>115710</v>
      </c>
      <c r="M436" s="33">
        <v>2591</v>
      </c>
      <c r="N436" s="33">
        <v>6045</v>
      </c>
      <c r="O436" s="33">
        <v>98440</v>
      </c>
      <c r="P436" s="33">
        <v>8635</v>
      </c>
      <c r="Q436"/>
    </row>
    <row r="437" spans="1:17">
      <c r="A437" s="38" t="str">
        <f t="shared" ca="1" si="6"/>
        <v>202696</v>
      </c>
      <c r="B437" s="39" cm="1">
        <f t="array" aca="1" ref="B437" ca="1">INDIRECT(_xlfn.CONCAT("D",ROW(C437)-C437-3))</f>
        <v>2026</v>
      </c>
      <c r="C437" s="32">
        <v>96</v>
      </c>
      <c r="D437" s="33">
        <v>120658</v>
      </c>
      <c r="E437" s="33"/>
      <c r="F437" s="33">
        <v>34630</v>
      </c>
      <c r="G437" s="33">
        <v>866</v>
      </c>
      <c r="H437" s="33">
        <v>15583</v>
      </c>
      <c r="I437" s="33">
        <v>14718</v>
      </c>
      <c r="J437" s="33">
        <v>3463</v>
      </c>
      <c r="K437" s="33"/>
      <c r="L437" s="33">
        <v>86029</v>
      </c>
      <c r="M437" s="33">
        <v>860</v>
      </c>
      <c r="N437" s="33">
        <v>3441</v>
      </c>
      <c r="O437" s="33">
        <v>79146</v>
      </c>
      <c r="P437" s="33">
        <v>2581</v>
      </c>
      <c r="Q437"/>
    </row>
    <row r="438" spans="1:17">
      <c r="A438" s="38" t="str">
        <f t="shared" ca="1" si="6"/>
        <v>202697</v>
      </c>
      <c r="B438" s="39" cm="1">
        <f t="array" aca="1" ref="B438" ca="1">INDIRECT(_xlfn.CONCAT("D",ROW(C438)-C438-3))</f>
        <v>2026</v>
      </c>
      <c r="C438" s="32">
        <v>97</v>
      </c>
      <c r="D438" s="33">
        <v>91524</v>
      </c>
      <c r="E438" s="33"/>
      <c r="F438" s="33">
        <v>24765</v>
      </c>
      <c r="G438" s="33">
        <v>0</v>
      </c>
      <c r="H438" s="33">
        <v>7686</v>
      </c>
      <c r="I438" s="33">
        <v>14518</v>
      </c>
      <c r="J438" s="33">
        <v>2562</v>
      </c>
      <c r="K438" s="33"/>
      <c r="L438" s="33">
        <v>66759</v>
      </c>
      <c r="M438" s="33">
        <v>1734</v>
      </c>
      <c r="N438" s="33">
        <v>4335</v>
      </c>
      <c r="O438" s="33">
        <v>54621</v>
      </c>
      <c r="P438" s="33">
        <v>6069</v>
      </c>
      <c r="Q438"/>
    </row>
    <row r="439" spans="1:17">
      <c r="A439" s="38" t="str">
        <f t="shared" ca="1" si="6"/>
        <v>202698</v>
      </c>
      <c r="B439" s="39" cm="1">
        <f t="array" aca="1" ref="B439" ca="1">INDIRECT(_xlfn.CONCAT("D",ROW(C439)-C439-3))</f>
        <v>2026</v>
      </c>
      <c r="C439" s="32">
        <v>98</v>
      </c>
      <c r="D439" s="33">
        <v>66471</v>
      </c>
      <c r="E439" s="33"/>
      <c r="F439" s="33">
        <v>16846</v>
      </c>
      <c r="G439" s="33">
        <v>0</v>
      </c>
      <c r="H439" s="33">
        <v>9265</v>
      </c>
      <c r="I439" s="33">
        <v>6738</v>
      </c>
      <c r="J439" s="33">
        <v>842</v>
      </c>
      <c r="K439" s="33"/>
      <c r="L439" s="33">
        <v>49625</v>
      </c>
      <c r="M439" s="33">
        <v>2567</v>
      </c>
      <c r="N439" s="33">
        <v>2567</v>
      </c>
      <c r="O439" s="33">
        <v>41069</v>
      </c>
      <c r="P439" s="33">
        <v>3422</v>
      </c>
      <c r="Q439"/>
    </row>
    <row r="440" spans="1:17">
      <c r="A440" s="38" t="str">
        <f t="shared" ca="1" si="6"/>
        <v>202699</v>
      </c>
      <c r="B440" s="39" cm="1">
        <f t="array" aca="1" ref="B440" ca="1">INDIRECT(_xlfn.CONCAT("D",ROW(C440)-C440-3))</f>
        <v>2026</v>
      </c>
      <c r="C440" s="32">
        <v>99</v>
      </c>
      <c r="D440" s="33">
        <v>46322</v>
      </c>
      <c r="E440" s="33"/>
      <c r="F440" s="33">
        <v>10992</v>
      </c>
      <c r="G440" s="33">
        <v>0</v>
      </c>
      <c r="H440" s="33">
        <v>1691</v>
      </c>
      <c r="I440" s="33">
        <v>5919</v>
      </c>
      <c r="J440" s="33">
        <v>3382</v>
      </c>
      <c r="K440" s="33"/>
      <c r="L440" s="33">
        <v>35330</v>
      </c>
      <c r="M440" s="33">
        <v>0</v>
      </c>
      <c r="N440" s="33">
        <v>862</v>
      </c>
      <c r="O440" s="33">
        <v>32745</v>
      </c>
      <c r="P440" s="33">
        <v>1723</v>
      </c>
      <c r="Q440"/>
    </row>
    <row r="441" spans="1:17">
      <c r="A441" s="38" t="str">
        <f t="shared" ca="1" si="6"/>
        <v>2026100</v>
      </c>
      <c r="B441" s="39" cm="1">
        <f t="array" aca="1" ref="B441" ca="1">INDIRECT(_xlfn.CONCAT("D",ROW(C441)-C441-3))</f>
        <v>2026</v>
      </c>
      <c r="C441" s="32">
        <v>100</v>
      </c>
      <c r="D441" s="33">
        <v>90070</v>
      </c>
      <c r="E441" s="33"/>
      <c r="F441" s="33">
        <v>17961</v>
      </c>
      <c r="G441" s="33">
        <v>898</v>
      </c>
      <c r="H441" s="33">
        <v>5388</v>
      </c>
      <c r="I441" s="33">
        <v>11675</v>
      </c>
      <c r="J441" s="33">
        <v>0</v>
      </c>
      <c r="K441" s="33"/>
      <c r="L441" s="33">
        <v>72108</v>
      </c>
      <c r="M441" s="33">
        <v>869</v>
      </c>
      <c r="N441" s="33">
        <v>1738</v>
      </c>
      <c r="O441" s="33">
        <v>64289</v>
      </c>
      <c r="P441" s="33">
        <v>5213</v>
      </c>
      <c r="Q441"/>
    </row>
    <row r="442" spans="1:17">
      <c r="A442" s="38" t="str">
        <f t="shared" ca="1" si="6"/>
        <v>66471</v>
      </c>
      <c r="B442" s="39" cm="1">
        <f t="array" aca="1" ref="B442" ca="1">INDIRECT(_xlfn.CONCAT("D",ROW(C442)-C442-3))</f>
        <v>66471</v>
      </c>
      <c r="C442" s="34"/>
      <c r="D442" s="31"/>
      <c r="E442" s="31"/>
      <c r="F442" s="31"/>
      <c r="G442" s="31"/>
      <c r="H442" s="31"/>
      <c r="I442" s="31"/>
      <c r="J442" s="31"/>
      <c r="K442" s="31"/>
      <c r="L442" s="31"/>
      <c r="M442" s="31"/>
      <c r="N442" s="31"/>
      <c r="O442" s="31"/>
      <c r="P442" s="31"/>
      <c r="Q442"/>
    </row>
    <row r="443" spans="1:17">
      <c r="A443" s="38" t="str">
        <f t="shared" ca="1" si="6"/>
        <v>46322</v>
      </c>
      <c r="B443" s="39" cm="1">
        <f t="array" aca="1" ref="B443" ca="1">INDIRECT(_xlfn.CONCAT("D",ROW(C443)-C443-3))</f>
        <v>46322</v>
      </c>
      <c r="Q443"/>
    </row>
    <row r="444" spans="1:17">
      <c r="A444" s="38" t="str">
        <f t="shared" ca="1" si="6"/>
        <v>90070</v>
      </c>
      <c r="B444" s="39" cm="1">
        <f t="array" aca="1" ref="B444" ca="1">INDIRECT(_xlfn.CONCAT("D",ROW(C444)-C444-3))</f>
        <v>90070</v>
      </c>
      <c r="Q444"/>
    </row>
    <row r="445" spans="1:17">
      <c r="A445" s="38" t="str">
        <f t="shared" ca="1" si="6"/>
        <v>0</v>
      </c>
      <c r="B445" s="39" cm="1">
        <f t="array" aca="1" ref="B445" ca="1">INDIRECT(_xlfn.CONCAT("D",ROW(C445)-C445-3))</f>
        <v>0</v>
      </c>
      <c r="Q445"/>
    </row>
    <row r="446" spans="1:17">
      <c r="A446" s="38" t="str">
        <f t="shared" ca="1" si="6"/>
        <v>0</v>
      </c>
      <c r="B446" s="39" cm="1">
        <f t="array" aca="1" ref="B446" ca="1">INDIRECT(_xlfn.CONCAT("D",ROW(C446)-C446-3))</f>
        <v>0</v>
      </c>
      <c r="Q446"/>
    </row>
    <row r="447" spans="1:17">
      <c r="A447" s="38" t="str">
        <f t="shared" ca="1" si="6"/>
        <v>0</v>
      </c>
      <c r="B447" s="39" cm="1">
        <f t="array" aca="1" ref="B447" ca="1">INDIRECT(_xlfn.CONCAT("D",ROW(C447)-C447-3))</f>
        <v>0</v>
      </c>
      <c r="Q447"/>
    </row>
    <row r="448" spans="1:17">
      <c r="A448" s="38" t="str">
        <f t="shared" ca="1" si="6"/>
        <v>0</v>
      </c>
      <c r="B448" s="39" cm="1">
        <f t="array" aca="1" ref="B448" ca="1">INDIRECT(_xlfn.CONCAT("D",ROW(C448)-C448-3))</f>
        <v>0</v>
      </c>
      <c r="D448" s="47">
        <v>2027</v>
      </c>
      <c r="E448" s="47"/>
      <c r="F448" s="47"/>
      <c r="G448" s="47"/>
      <c r="H448" s="47"/>
      <c r="I448" s="47"/>
      <c r="J448" s="47"/>
      <c r="K448" s="47"/>
      <c r="L448" s="47"/>
      <c r="M448" s="47"/>
      <c r="N448" s="47"/>
      <c r="O448" s="47"/>
      <c r="P448" s="47"/>
      <c r="Q448"/>
    </row>
    <row r="449" spans="1:17">
      <c r="A449" s="38" t="str">
        <f t="shared" ca="1" si="6"/>
        <v>0</v>
      </c>
      <c r="B449" s="39" cm="1">
        <f t="array" aca="1" ref="B449" ca="1">INDIRECT(_xlfn.CONCAT("D",ROW(C449)-C449-3))</f>
        <v>0</v>
      </c>
      <c r="F449" s="48" t="s">
        <v>184</v>
      </c>
      <c r="G449" s="48"/>
      <c r="H449" s="48"/>
      <c r="I449" s="48"/>
      <c r="J449" s="48"/>
      <c r="L449" s="48" t="s">
        <v>185</v>
      </c>
      <c r="M449" s="48"/>
      <c r="N449" s="48"/>
      <c r="O449" s="48"/>
      <c r="P449" s="48"/>
      <c r="Q449"/>
    </row>
    <row r="450" spans="1:17">
      <c r="A450" s="38" t="e">
        <f t="shared" ca="1" si="6"/>
        <v>#VALUE!</v>
      </c>
      <c r="B450" s="39" t="e" cm="1">
        <f t="array" aca="1" ref="B450" ca="1">INDIRECT(_xlfn.CONCAT("D",ROW(C450)-C450-3))</f>
        <v>#VALUE!</v>
      </c>
      <c r="C450" s="30" t="s">
        <v>186</v>
      </c>
      <c r="D450" s="30" t="s">
        <v>0</v>
      </c>
      <c r="E450" s="30"/>
      <c r="F450" s="30" t="s">
        <v>0</v>
      </c>
      <c r="G450" s="30" t="s">
        <v>187</v>
      </c>
      <c r="H450" s="30" t="s">
        <v>188</v>
      </c>
      <c r="I450" s="30" t="s">
        <v>189</v>
      </c>
      <c r="J450" s="30" t="s">
        <v>190</v>
      </c>
      <c r="L450" s="30" t="s">
        <v>0</v>
      </c>
      <c r="M450" s="30" t="s">
        <v>187</v>
      </c>
      <c r="N450" s="30" t="s">
        <v>188</v>
      </c>
      <c r="O450" s="30" t="s">
        <v>189</v>
      </c>
      <c r="P450" s="30" t="s">
        <v>190</v>
      </c>
      <c r="Q450"/>
    </row>
    <row r="451" spans="1:17">
      <c r="A451" s="38" t="str">
        <f t="shared" ca="1" si="6"/>
        <v>20270</v>
      </c>
      <c r="B451" s="39" cm="1">
        <f t="array" aca="1" ref="B451" ca="1">INDIRECT(_xlfn.CONCAT("D",ROW(C451)-C451-3))</f>
        <v>2027</v>
      </c>
      <c r="C451" s="32">
        <v>0</v>
      </c>
      <c r="D451" s="33">
        <v>3821352</v>
      </c>
      <c r="E451" s="33"/>
      <c r="F451" s="33">
        <v>1954557</v>
      </c>
      <c r="G451" s="33">
        <v>1954557</v>
      </c>
      <c r="H451" s="33">
        <v>0</v>
      </c>
      <c r="I451" s="33">
        <v>0</v>
      </c>
      <c r="J451" s="33">
        <v>0</v>
      </c>
      <c r="K451" s="33"/>
      <c r="L451" s="33">
        <v>1866795</v>
      </c>
      <c r="M451" s="33">
        <v>1866795</v>
      </c>
      <c r="N451" s="33">
        <v>0</v>
      </c>
      <c r="O451" s="33">
        <v>0</v>
      </c>
      <c r="P451" s="33">
        <v>0</v>
      </c>
      <c r="Q451"/>
    </row>
    <row r="452" spans="1:17">
      <c r="A452" s="38" t="str">
        <f t="shared" ca="1" si="6"/>
        <v>20271</v>
      </c>
      <c r="B452" s="39" cm="1">
        <f t="array" aca="1" ref="B452" ca="1">INDIRECT(_xlfn.CONCAT("D",ROW(C452)-C452-3))</f>
        <v>2027</v>
      </c>
      <c r="C452" s="32">
        <v>1</v>
      </c>
      <c r="D452" s="33">
        <v>3791108</v>
      </c>
      <c r="E452" s="33"/>
      <c r="F452" s="33">
        <v>1939465</v>
      </c>
      <c r="G452" s="33">
        <v>1939465</v>
      </c>
      <c r="H452" s="33">
        <v>0</v>
      </c>
      <c r="I452" s="33">
        <v>0</v>
      </c>
      <c r="J452" s="33">
        <v>0</v>
      </c>
      <c r="K452" s="33"/>
      <c r="L452" s="33">
        <v>1851643</v>
      </c>
      <c r="M452" s="33">
        <v>1851643</v>
      </c>
      <c r="N452" s="33">
        <v>0</v>
      </c>
      <c r="O452" s="33">
        <v>0</v>
      </c>
      <c r="P452" s="33">
        <v>0</v>
      </c>
      <c r="Q452"/>
    </row>
    <row r="453" spans="1:17">
      <c r="A453" s="38" t="str">
        <f t="shared" ca="1" si="6"/>
        <v>20272</v>
      </c>
      <c r="B453" s="39" cm="1">
        <f t="array" aca="1" ref="B453" ca="1">INDIRECT(_xlfn.CONCAT("D",ROW(C453)-C453-3))</f>
        <v>2027</v>
      </c>
      <c r="C453" s="32">
        <v>2</v>
      </c>
      <c r="D453" s="33">
        <v>3778095</v>
      </c>
      <c r="E453" s="33"/>
      <c r="F453" s="33">
        <v>1932850</v>
      </c>
      <c r="G453" s="33">
        <v>1932850</v>
      </c>
      <c r="H453" s="33">
        <v>0</v>
      </c>
      <c r="I453" s="33">
        <v>0</v>
      </c>
      <c r="J453" s="33">
        <v>0</v>
      </c>
      <c r="K453" s="33"/>
      <c r="L453" s="33">
        <v>1845244</v>
      </c>
      <c r="M453" s="33">
        <v>1845244</v>
      </c>
      <c r="N453" s="33">
        <v>0</v>
      </c>
      <c r="O453" s="33">
        <v>0</v>
      </c>
      <c r="P453" s="33">
        <v>0</v>
      </c>
      <c r="Q453"/>
    </row>
    <row r="454" spans="1:17">
      <c r="A454" s="38" t="str">
        <f t="shared" ca="1" si="6"/>
        <v>20273</v>
      </c>
      <c r="B454" s="39" cm="1">
        <f t="array" aca="1" ref="B454" ca="1">INDIRECT(_xlfn.CONCAT("D",ROW(C454)-C454-3))</f>
        <v>2027</v>
      </c>
      <c r="C454" s="32">
        <v>3</v>
      </c>
      <c r="D454" s="33">
        <v>3777179</v>
      </c>
      <c r="E454" s="33"/>
      <c r="F454" s="33">
        <v>1932548</v>
      </c>
      <c r="G454" s="33">
        <v>1932548</v>
      </c>
      <c r="H454" s="33">
        <v>0</v>
      </c>
      <c r="I454" s="33">
        <v>0</v>
      </c>
      <c r="J454" s="33">
        <v>0</v>
      </c>
      <c r="K454" s="33"/>
      <c r="L454" s="33">
        <v>1844631</v>
      </c>
      <c r="M454" s="33">
        <v>1844631</v>
      </c>
      <c r="N454" s="33">
        <v>0</v>
      </c>
      <c r="O454" s="33">
        <v>0</v>
      </c>
      <c r="P454" s="33">
        <v>0</v>
      </c>
      <c r="Q454"/>
    </row>
    <row r="455" spans="1:17">
      <c r="A455" s="38" t="str">
        <f t="shared" ca="1" si="6"/>
        <v>20274</v>
      </c>
      <c r="B455" s="39" cm="1">
        <f t="array" aca="1" ref="B455" ca="1">INDIRECT(_xlfn.CONCAT("D",ROW(C455)-C455-3))</f>
        <v>2027</v>
      </c>
      <c r="C455" s="32">
        <v>4</v>
      </c>
      <c r="D455" s="33">
        <v>3772936</v>
      </c>
      <c r="E455" s="33"/>
      <c r="F455" s="33">
        <v>1930803</v>
      </c>
      <c r="G455" s="33">
        <v>1930803</v>
      </c>
      <c r="H455" s="33">
        <v>0</v>
      </c>
      <c r="I455" s="33">
        <v>0</v>
      </c>
      <c r="J455" s="33">
        <v>0</v>
      </c>
      <c r="K455" s="33"/>
      <c r="L455" s="33">
        <v>1842134</v>
      </c>
      <c r="M455" s="33">
        <v>1842134</v>
      </c>
      <c r="N455" s="33">
        <v>0</v>
      </c>
      <c r="O455" s="33">
        <v>0</v>
      </c>
      <c r="P455" s="33">
        <v>0</v>
      </c>
      <c r="Q455"/>
    </row>
    <row r="456" spans="1:17">
      <c r="A456" s="38" t="str">
        <f t="shared" ca="1" si="6"/>
        <v>20275</v>
      </c>
      <c r="B456" s="39" cm="1">
        <f t="array" aca="1" ref="B456" ca="1">INDIRECT(_xlfn.CONCAT("D",ROW(C456)-C456-3))</f>
        <v>2027</v>
      </c>
      <c r="C456" s="32">
        <v>5</v>
      </c>
      <c r="D456" s="33">
        <v>3776130</v>
      </c>
      <c r="E456" s="33"/>
      <c r="F456" s="33">
        <v>1932771</v>
      </c>
      <c r="G456" s="33">
        <v>1932771</v>
      </c>
      <c r="H456" s="33">
        <v>0</v>
      </c>
      <c r="I456" s="33">
        <v>0</v>
      </c>
      <c r="J456" s="33">
        <v>0</v>
      </c>
      <c r="K456" s="33"/>
      <c r="L456" s="33">
        <v>1843359</v>
      </c>
      <c r="M456" s="33">
        <v>1843359</v>
      </c>
      <c r="N456" s="33">
        <v>0</v>
      </c>
      <c r="O456" s="33">
        <v>0</v>
      </c>
      <c r="P456" s="33">
        <v>0</v>
      </c>
      <c r="Q456"/>
    </row>
    <row r="457" spans="1:17">
      <c r="A457" s="38" t="str">
        <f t="shared" ca="1" si="6"/>
        <v>20276</v>
      </c>
      <c r="B457" s="39" cm="1">
        <f t="array" aca="1" ref="B457" ca="1">INDIRECT(_xlfn.CONCAT("D",ROW(C457)-C457-3))</f>
        <v>2027</v>
      </c>
      <c r="C457" s="32">
        <v>6</v>
      </c>
      <c r="D457" s="33">
        <v>3725614</v>
      </c>
      <c r="E457" s="33"/>
      <c r="F457" s="33">
        <v>1904794</v>
      </c>
      <c r="G457" s="33">
        <v>1904794</v>
      </c>
      <c r="H457" s="33">
        <v>0</v>
      </c>
      <c r="I457" s="33">
        <v>0</v>
      </c>
      <c r="J457" s="33">
        <v>0</v>
      </c>
      <c r="K457" s="33"/>
      <c r="L457" s="33">
        <v>1820820</v>
      </c>
      <c r="M457" s="33">
        <v>1820820</v>
      </c>
      <c r="N457" s="33">
        <v>0</v>
      </c>
      <c r="O457" s="33">
        <v>0</v>
      </c>
      <c r="P457" s="33">
        <v>0</v>
      </c>
      <c r="Q457"/>
    </row>
    <row r="458" spans="1:17">
      <c r="A458" s="38" t="str">
        <f t="shared" ca="1" si="6"/>
        <v>20277</v>
      </c>
      <c r="B458" s="39" cm="1">
        <f t="array" aca="1" ref="B458" ca="1">INDIRECT(_xlfn.CONCAT("D",ROW(C458)-C458-3))</f>
        <v>2027</v>
      </c>
      <c r="C458" s="32">
        <v>7</v>
      </c>
      <c r="D458" s="33">
        <v>3857608</v>
      </c>
      <c r="E458" s="33"/>
      <c r="F458" s="33">
        <v>1972199</v>
      </c>
      <c r="G458" s="33">
        <v>1972199</v>
      </c>
      <c r="H458" s="33">
        <v>0</v>
      </c>
      <c r="I458" s="33">
        <v>0</v>
      </c>
      <c r="J458" s="33">
        <v>0</v>
      </c>
      <c r="K458" s="33"/>
      <c r="L458" s="33">
        <v>1885409</v>
      </c>
      <c r="M458" s="33">
        <v>1885409</v>
      </c>
      <c r="N458" s="33">
        <v>0</v>
      </c>
      <c r="O458" s="33">
        <v>0</v>
      </c>
      <c r="P458" s="33">
        <v>0</v>
      </c>
      <c r="Q458"/>
    </row>
    <row r="459" spans="1:17">
      <c r="A459" s="38" t="str">
        <f t="shared" ca="1" si="6"/>
        <v>20278</v>
      </c>
      <c r="B459" s="39" cm="1">
        <f t="array" aca="1" ref="B459" ca="1">INDIRECT(_xlfn.CONCAT("D",ROW(C459)-C459-3))</f>
        <v>2027</v>
      </c>
      <c r="C459" s="32">
        <v>8</v>
      </c>
      <c r="D459" s="33">
        <v>3922600</v>
      </c>
      <c r="E459" s="33"/>
      <c r="F459" s="33">
        <v>2004913</v>
      </c>
      <c r="G459" s="33">
        <v>2004913</v>
      </c>
      <c r="H459" s="33">
        <v>0</v>
      </c>
      <c r="I459" s="33">
        <v>0</v>
      </c>
      <c r="J459" s="33">
        <v>0</v>
      </c>
      <c r="K459" s="33"/>
      <c r="L459" s="33">
        <v>1917687</v>
      </c>
      <c r="M459" s="33">
        <v>1917687</v>
      </c>
      <c r="N459" s="33">
        <v>0</v>
      </c>
      <c r="O459" s="33">
        <v>0</v>
      </c>
      <c r="P459" s="33">
        <v>0</v>
      </c>
      <c r="Q459"/>
    </row>
    <row r="460" spans="1:17">
      <c r="A460" s="38" t="str">
        <f t="shared" ref="A460:A523" ca="1" si="7">B460&amp;C460</f>
        <v>20279</v>
      </c>
      <c r="B460" s="39" cm="1">
        <f t="array" aca="1" ref="B460" ca="1">INDIRECT(_xlfn.CONCAT("D",ROW(C460)-C460-3))</f>
        <v>2027</v>
      </c>
      <c r="C460" s="32">
        <v>9</v>
      </c>
      <c r="D460" s="33">
        <v>4001942</v>
      </c>
      <c r="E460" s="33"/>
      <c r="F460" s="33">
        <v>2047552</v>
      </c>
      <c r="G460" s="33">
        <v>2047552</v>
      </c>
      <c r="H460" s="33">
        <v>0</v>
      </c>
      <c r="I460" s="33">
        <v>0</v>
      </c>
      <c r="J460" s="33">
        <v>0</v>
      </c>
      <c r="K460" s="33"/>
      <c r="L460" s="33">
        <v>1954389</v>
      </c>
      <c r="M460" s="33">
        <v>1954389</v>
      </c>
      <c r="N460" s="33">
        <v>0</v>
      </c>
      <c r="O460" s="33">
        <v>0</v>
      </c>
      <c r="P460" s="33">
        <v>0</v>
      </c>
      <c r="Q460"/>
    </row>
    <row r="461" spans="1:17">
      <c r="A461" s="38" t="str">
        <f t="shared" ca="1" si="7"/>
        <v>202710</v>
      </c>
      <c r="B461" s="39" cm="1">
        <f t="array" aca="1" ref="B461" ca="1">INDIRECT(_xlfn.CONCAT("D",ROW(C461)-C461-3))</f>
        <v>2027</v>
      </c>
      <c r="C461" s="32">
        <v>10</v>
      </c>
      <c r="D461" s="33">
        <v>4110008</v>
      </c>
      <c r="E461" s="33"/>
      <c r="F461" s="33">
        <v>2102054</v>
      </c>
      <c r="G461" s="33">
        <v>2102054</v>
      </c>
      <c r="H461" s="33">
        <v>0</v>
      </c>
      <c r="I461" s="33">
        <v>0</v>
      </c>
      <c r="J461" s="33">
        <v>0</v>
      </c>
      <c r="K461" s="33"/>
      <c r="L461" s="33">
        <v>2007954</v>
      </c>
      <c r="M461" s="33">
        <v>2007954</v>
      </c>
      <c r="N461" s="33">
        <v>0</v>
      </c>
      <c r="O461" s="33">
        <v>0</v>
      </c>
      <c r="P461" s="33">
        <v>0</v>
      </c>
      <c r="Q461"/>
    </row>
    <row r="462" spans="1:17">
      <c r="A462" s="38" t="str">
        <f t="shared" ca="1" si="7"/>
        <v>202711</v>
      </c>
      <c r="B462" s="39" cm="1">
        <f t="array" aca="1" ref="B462" ca="1">INDIRECT(_xlfn.CONCAT("D",ROW(C462)-C462-3))</f>
        <v>2027</v>
      </c>
      <c r="C462" s="32">
        <v>11</v>
      </c>
      <c r="D462" s="33">
        <v>4161303</v>
      </c>
      <c r="E462" s="33"/>
      <c r="F462" s="33">
        <v>2129606</v>
      </c>
      <c r="G462" s="33">
        <v>2129606</v>
      </c>
      <c r="H462" s="33">
        <v>0</v>
      </c>
      <c r="I462" s="33">
        <v>0</v>
      </c>
      <c r="J462" s="33">
        <v>0</v>
      </c>
      <c r="K462" s="33"/>
      <c r="L462" s="33">
        <v>2031697</v>
      </c>
      <c r="M462" s="33">
        <v>2031697</v>
      </c>
      <c r="N462" s="33">
        <v>0</v>
      </c>
      <c r="O462" s="33">
        <v>0</v>
      </c>
      <c r="P462" s="33">
        <v>0</v>
      </c>
      <c r="Q462"/>
    </row>
    <row r="463" spans="1:17">
      <c r="A463" s="38" t="str">
        <f t="shared" ca="1" si="7"/>
        <v>202712</v>
      </c>
      <c r="B463" s="39" cm="1">
        <f t="array" aca="1" ref="B463" ca="1">INDIRECT(_xlfn.CONCAT("D",ROW(C463)-C463-3))</f>
        <v>2027</v>
      </c>
      <c r="C463" s="32">
        <v>12</v>
      </c>
      <c r="D463" s="33">
        <v>4190689</v>
      </c>
      <c r="E463" s="33"/>
      <c r="F463" s="33">
        <v>2144638</v>
      </c>
      <c r="G463" s="33">
        <v>2144638</v>
      </c>
      <c r="H463" s="33">
        <v>0</v>
      </c>
      <c r="I463" s="33">
        <v>0</v>
      </c>
      <c r="J463" s="33">
        <v>0</v>
      </c>
      <c r="K463" s="33"/>
      <c r="L463" s="33">
        <v>2046051</v>
      </c>
      <c r="M463" s="33">
        <v>2046051</v>
      </c>
      <c r="N463" s="33">
        <v>0</v>
      </c>
      <c r="O463" s="33">
        <v>0</v>
      </c>
      <c r="P463" s="33">
        <v>0</v>
      </c>
      <c r="Q463"/>
    </row>
    <row r="464" spans="1:17">
      <c r="A464" s="38" t="str">
        <f t="shared" ca="1" si="7"/>
        <v>202713</v>
      </c>
      <c r="B464" s="39" cm="1">
        <f t="array" aca="1" ref="B464" ca="1">INDIRECT(_xlfn.CONCAT("D",ROW(C464)-C464-3))</f>
        <v>2027</v>
      </c>
      <c r="C464" s="32">
        <v>13</v>
      </c>
      <c r="D464" s="33">
        <v>4153779</v>
      </c>
      <c r="E464" s="33"/>
      <c r="F464" s="33">
        <v>2127035</v>
      </c>
      <c r="G464" s="33">
        <v>2127035</v>
      </c>
      <c r="H464" s="33">
        <v>0</v>
      </c>
      <c r="I464" s="33">
        <v>0</v>
      </c>
      <c r="J464" s="33">
        <v>0</v>
      </c>
      <c r="K464" s="33"/>
      <c r="L464" s="33">
        <v>2026744</v>
      </c>
      <c r="M464" s="33">
        <v>2026744</v>
      </c>
      <c r="N464" s="33">
        <v>0</v>
      </c>
      <c r="O464" s="33">
        <v>0</v>
      </c>
      <c r="P464" s="33">
        <v>0</v>
      </c>
      <c r="Q464"/>
    </row>
    <row r="465" spans="1:17">
      <c r="A465" s="38" t="str">
        <f t="shared" ca="1" si="7"/>
        <v>202714</v>
      </c>
      <c r="B465" s="39" cm="1">
        <f t="array" aca="1" ref="B465" ca="1">INDIRECT(_xlfn.CONCAT("D",ROW(C465)-C465-3))</f>
        <v>2027</v>
      </c>
      <c r="C465" s="32">
        <v>14</v>
      </c>
      <c r="D465" s="33">
        <v>4189919</v>
      </c>
      <c r="E465" s="33"/>
      <c r="F465" s="33">
        <v>2143139</v>
      </c>
      <c r="G465" s="33">
        <v>2143139</v>
      </c>
      <c r="H465" s="33">
        <v>0</v>
      </c>
      <c r="I465" s="33">
        <v>0</v>
      </c>
      <c r="J465" s="33">
        <v>0</v>
      </c>
      <c r="K465" s="33"/>
      <c r="L465" s="33">
        <v>2046780</v>
      </c>
      <c r="M465" s="33">
        <v>2046780</v>
      </c>
      <c r="N465" s="33">
        <v>0</v>
      </c>
      <c r="O465" s="33">
        <v>0</v>
      </c>
      <c r="P465" s="33">
        <v>0</v>
      </c>
      <c r="Q465"/>
    </row>
    <row r="466" spans="1:17">
      <c r="A466" s="38" t="str">
        <f t="shared" ca="1" si="7"/>
        <v>202715</v>
      </c>
      <c r="B466" s="39" cm="1">
        <f t="array" aca="1" ref="B466" ca="1">INDIRECT(_xlfn.CONCAT("D",ROW(C466)-C466-3))</f>
        <v>2027</v>
      </c>
      <c r="C466" s="32">
        <v>15</v>
      </c>
      <c r="D466" s="33">
        <v>4203909</v>
      </c>
      <c r="E466" s="33"/>
      <c r="F466" s="33">
        <v>2151804</v>
      </c>
      <c r="G466" s="33">
        <v>2151804</v>
      </c>
      <c r="H466" s="33">
        <v>0</v>
      </c>
      <c r="I466" s="33">
        <v>0</v>
      </c>
      <c r="J466" s="33">
        <v>0</v>
      </c>
      <c r="K466" s="33"/>
      <c r="L466" s="33">
        <v>2052105</v>
      </c>
      <c r="M466" s="33">
        <v>2052105</v>
      </c>
      <c r="N466" s="33">
        <v>0</v>
      </c>
      <c r="O466" s="33">
        <v>0</v>
      </c>
      <c r="P466" s="33">
        <v>0</v>
      </c>
      <c r="Q466"/>
    </row>
    <row r="467" spans="1:17">
      <c r="A467" s="38" t="str">
        <f t="shared" ca="1" si="7"/>
        <v>202716</v>
      </c>
      <c r="B467" s="39" cm="1">
        <f t="array" aca="1" ref="B467" ca="1">INDIRECT(_xlfn.CONCAT("D",ROW(C467)-C467-3))</f>
        <v>2027</v>
      </c>
      <c r="C467" s="32">
        <v>16</v>
      </c>
      <c r="D467" s="33">
        <v>4317238</v>
      </c>
      <c r="E467" s="33"/>
      <c r="F467" s="33">
        <v>2208555</v>
      </c>
      <c r="G467" s="33">
        <v>2203538</v>
      </c>
      <c r="H467" s="33">
        <v>5017</v>
      </c>
      <c r="I467" s="33">
        <v>0</v>
      </c>
      <c r="J467" s="33">
        <v>0</v>
      </c>
      <c r="K467" s="33"/>
      <c r="L467" s="33">
        <v>2108683</v>
      </c>
      <c r="M467" s="33">
        <v>2100665</v>
      </c>
      <c r="N467" s="33">
        <v>8018</v>
      </c>
      <c r="O467" s="33">
        <v>0</v>
      </c>
      <c r="P467" s="33">
        <v>0</v>
      </c>
      <c r="Q467"/>
    </row>
    <row r="468" spans="1:17">
      <c r="A468" s="38" t="str">
        <f t="shared" ca="1" si="7"/>
        <v>202717</v>
      </c>
      <c r="B468" s="39" cm="1">
        <f t="array" aca="1" ref="B468" ca="1">INDIRECT(_xlfn.CONCAT("D",ROW(C468)-C468-3))</f>
        <v>2027</v>
      </c>
      <c r="C468" s="32">
        <v>17</v>
      </c>
      <c r="D468" s="33">
        <v>4419791</v>
      </c>
      <c r="E468" s="33"/>
      <c r="F468" s="33">
        <v>2260828</v>
      </c>
      <c r="G468" s="33">
        <v>2245782</v>
      </c>
      <c r="H468" s="33">
        <v>14042</v>
      </c>
      <c r="I468" s="33">
        <v>0</v>
      </c>
      <c r="J468" s="33">
        <v>1003</v>
      </c>
      <c r="K468" s="33"/>
      <c r="L468" s="33">
        <v>2158963</v>
      </c>
      <c r="M468" s="33">
        <v>2140905</v>
      </c>
      <c r="N468" s="33">
        <v>17055</v>
      </c>
      <c r="O468" s="33">
        <v>1003</v>
      </c>
      <c r="P468" s="33">
        <v>0</v>
      </c>
      <c r="Q468"/>
    </row>
    <row r="469" spans="1:17">
      <c r="A469" s="38" t="str">
        <f t="shared" ca="1" si="7"/>
        <v>202718</v>
      </c>
      <c r="B469" s="39" cm="1">
        <f t="array" aca="1" ref="B469" ca="1">INDIRECT(_xlfn.CONCAT("D",ROW(C469)-C469-3))</f>
        <v>2027</v>
      </c>
      <c r="C469" s="32">
        <v>18</v>
      </c>
      <c r="D469" s="33">
        <v>4612996</v>
      </c>
      <c r="E469" s="33"/>
      <c r="F469" s="33">
        <v>2361121</v>
      </c>
      <c r="G469" s="33">
        <v>2337039</v>
      </c>
      <c r="H469" s="33">
        <v>24083</v>
      </c>
      <c r="I469" s="33">
        <v>0</v>
      </c>
      <c r="J469" s="33">
        <v>0</v>
      </c>
      <c r="K469" s="33"/>
      <c r="L469" s="33">
        <v>2251875</v>
      </c>
      <c r="M469" s="33">
        <v>2232817</v>
      </c>
      <c r="N469" s="33">
        <v>19058</v>
      </c>
      <c r="O469" s="33">
        <v>0</v>
      </c>
      <c r="P469" s="33">
        <v>0</v>
      </c>
      <c r="Q469"/>
    </row>
    <row r="470" spans="1:17">
      <c r="A470" s="38" t="str">
        <f t="shared" ca="1" si="7"/>
        <v>202719</v>
      </c>
      <c r="B470" s="39" cm="1">
        <f t="array" aca="1" ref="B470" ca="1">INDIRECT(_xlfn.CONCAT("D",ROW(C470)-C470-3))</f>
        <v>2027</v>
      </c>
      <c r="C470" s="32">
        <v>19</v>
      </c>
      <c r="D470" s="33">
        <v>4665890</v>
      </c>
      <c r="E470" s="33"/>
      <c r="F470" s="33">
        <v>2388693</v>
      </c>
      <c r="G470" s="33">
        <v>2357580</v>
      </c>
      <c r="H470" s="33">
        <v>28102</v>
      </c>
      <c r="I470" s="33">
        <v>0</v>
      </c>
      <c r="J470" s="33">
        <v>3011</v>
      </c>
      <c r="K470" s="33"/>
      <c r="L470" s="33">
        <v>2277197</v>
      </c>
      <c r="M470" s="33">
        <v>2223050</v>
      </c>
      <c r="N470" s="33">
        <v>51139</v>
      </c>
      <c r="O470" s="33">
        <v>0</v>
      </c>
      <c r="P470" s="33">
        <v>3008</v>
      </c>
      <c r="Q470"/>
    </row>
    <row r="471" spans="1:17">
      <c r="A471" s="38" t="str">
        <f t="shared" ca="1" si="7"/>
        <v>202720</v>
      </c>
      <c r="B471" s="39" cm="1">
        <f t="array" aca="1" ref="B471" ca="1">INDIRECT(_xlfn.CONCAT("D",ROW(C471)-C471-3))</f>
        <v>2027</v>
      </c>
      <c r="C471" s="32">
        <v>20</v>
      </c>
      <c r="D471" s="33">
        <v>4630142</v>
      </c>
      <c r="E471" s="33"/>
      <c r="F471" s="33">
        <v>2372628</v>
      </c>
      <c r="G471" s="33">
        <v>2312358</v>
      </c>
      <c r="H471" s="33">
        <v>59265</v>
      </c>
      <c r="I471" s="33">
        <v>0</v>
      </c>
      <c r="J471" s="33">
        <v>1005</v>
      </c>
      <c r="K471" s="33"/>
      <c r="L471" s="33">
        <v>2257514</v>
      </c>
      <c r="M471" s="33">
        <v>2149298</v>
      </c>
      <c r="N471" s="33">
        <v>105210</v>
      </c>
      <c r="O471" s="33">
        <v>0</v>
      </c>
      <c r="P471" s="33">
        <v>3006</v>
      </c>
      <c r="Q471"/>
    </row>
    <row r="472" spans="1:17">
      <c r="A472" s="38" t="str">
        <f t="shared" ca="1" si="7"/>
        <v>202721</v>
      </c>
      <c r="B472" s="39" cm="1">
        <f t="array" aca="1" ref="B472" ca="1">INDIRECT(_xlfn.CONCAT("D",ROW(C472)-C472-3))</f>
        <v>2027</v>
      </c>
      <c r="C472" s="32">
        <v>21</v>
      </c>
      <c r="D472" s="33">
        <v>4551140</v>
      </c>
      <c r="E472" s="33"/>
      <c r="F472" s="33">
        <v>2332052</v>
      </c>
      <c r="G472" s="33">
        <v>2256727</v>
      </c>
      <c r="H472" s="33">
        <v>71307</v>
      </c>
      <c r="I472" s="33">
        <v>0</v>
      </c>
      <c r="J472" s="33">
        <v>4017</v>
      </c>
      <c r="K472" s="33"/>
      <c r="L472" s="33">
        <v>2219088</v>
      </c>
      <c r="M472" s="33">
        <v>2060653</v>
      </c>
      <c r="N472" s="33">
        <v>148407</v>
      </c>
      <c r="O472" s="33">
        <v>1003</v>
      </c>
      <c r="P472" s="33">
        <v>9025</v>
      </c>
      <c r="Q472"/>
    </row>
    <row r="473" spans="1:17">
      <c r="A473" s="38" t="str">
        <f t="shared" ca="1" si="7"/>
        <v>202722</v>
      </c>
      <c r="B473" s="39" cm="1">
        <f t="array" aca="1" ref="B473" ca="1">INDIRECT(_xlfn.CONCAT("D",ROW(C473)-C473-3))</f>
        <v>2027</v>
      </c>
      <c r="C473" s="32">
        <v>22</v>
      </c>
      <c r="D473" s="33">
        <v>4529860</v>
      </c>
      <c r="E473" s="33"/>
      <c r="F473" s="33">
        <v>2319331</v>
      </c>
      <c r="G473" s="33">
        <v>2228771</v>
      </c>
      <c r="H473" s="33">
        <v>89553</v>
      </c>
      <c r="I473" s="33">
        <v>0</v>
      </c>
      <c r="J473" s="33">
        <v>1006</v>
      </c>
      <c r="K473" s="33"/>
      <c r="L473" s="33">
        <v>2210529</v>
      </c>
      <c r="M473" s="33">
        <v>1992887</v>
      </c>
      <c r="N473" s="33">
        <v>212628</v>
      </c>
      <c r="O473" s="33">
        <v>0</v>
      </c>
      <c r="P473" s="33">
        <v>5015</v>
      </c>
      <c r="Q473"/>
    </row>
    <row r="474" spans="1:17">
      <c r="A474" s="38" t="str">
        <f t="shared" ca="1" si="7"/>
        <v>202723</v>
      </c>
      <c r="B474" s="39" cm="1">
        <f t="array" aca="1" ref="B474" ca="1">INDIRECT(_xlfn.CONCAT("D",ROW(C474)-C474-3))</f>
        <v>2027</v>
      </c>
      <c r="C474" s="32">
        <v>23</v>
      </c>
      <c r="D474" s="33">
        <v>4518264</v>
      </c>
      <c r="E474" s="33"/>
      <c r="F474" s="33">
        <v>2311921</v>
      </c>
      <c r="G474" s="33">
        <v>2140816</v>
      </c>
      <c r="H474" s="33">
        <v>164059</v>
      </c>
      <c r="I474" s="33">
        <v>0</v>
      </c>
      <c r="J474" s="33">
        <v>7046</v>
      </c>
      <c r="K474" s="33"/>
      <c r="L474" s="33">
        <v>2206343</v>
      </c>
      <c r="M474" s="33">
        <v>1891151</v>
      </c>
      <c r="N474" s="33">
        <v>303146</v>
      </c>
      <c r="O474" s="33">
        <v>2008</v>
      </c>
      <c r="P474" s="33">
        <v>10038</v>
      </c>
      <c r="Q474"/>
    </row>
    <row r="475" spans="1:17">
      <c r="A475" s="38" t="str">
        <f t="shared" ca="1" si="7"/>
        <v>202724</v>
      </c>
      <c r="B475" s="39" cm="1">
        <f t="array" aca="1" ref="B475" ca="1">INDIRECT(_xlfn.CONCAT("D",ROW(C475)-C475-3))</f>
        <v>2027</v>
      </c>
      <c r="C475" s="32">
        <v>24</v>
      </c>
      <c r="D475" s="33">
        <v>4484391</v>
      </c>
      <c r="E475" s="33"/>
      <c r="F475" s="33">
        <v>2291140</v>
      </c>
      <c r="G475" s="33">
        <v>2028057</v>
      </c>
      <c r="H475" s="33">
        <v>253003</v>
      </c>
      <c r="I475" s="33">
        <v>1008</v>
      </c>
      <c r="J475" s="33">
        <v>9072</v>
      </c>
      <c r="K475" s="33"/>
      <c r="L475" s="33">
        <v>2193251</v>
      </c>
      <c r="M475" s="33">
        <v>1791004</v>
      </c>
      <c r="N475" s="33">
        <v>369061</v>
      </c>
      <c r="O475" s="33">
        <v>4022</v>
      </c>
      <c r="P475" s="33">
        <v>29163</v>
      </c>
      <c r="Q475"/>
    </row>
    <row r="476" spans="1:17">
      <c r="A476" s="38" t="str">
        <f t="shared" ca="1" si="7"/>
        <v>202725</v>
      </c>
      <c r="B476" s="39" cm="1">
        <f t="array" aca="1" ref="B476" ca="1">INDIRECT(_xlfn.CONCAT("D",ROW(C476)-C476-3))</f>
        <v>2027</v>
      </c>
      <c r="C476" s="32">
        <v>25</v>
      </c>
      <c r="D476" s="33">
        <v>4501522</v>
      </c>
      <c r="E476" s="33"/>
      <c r="F476" s="33">
        <v>2296186</v>
      </c>
      <c r="G476" s="33">
        <v>1927787</v>
      </c>
      <c r="H476" s="33">
        <v>347204</v>
      </c>
      <c r="I476" s="33">
        <v>0</v>
      </c>
      <c r="J476" s="33">
        <v>21196</v>
      </c>
      <c r="K476" s="33"/>
      <c r="L476" s="33">
        <v>2205336</v>
      </c>
      <c r="M476" s="33">
        <v>1650224</v>
      </c>
      <c r="N476" s="33">
        <v>522873</v>
      </c>
      <c r="O476" s="33">
        <v>3022</v>
      </c>
      <c r="P476" s="33">
        <v>29217</v>
      </c>
      <c r="Q476"/>
    </row>
    <row r="477" spans="1:17">
      <c r="A477" s="38" t="str">
        <f t="shared" ca="1" si="7"/>
        <v>202726</v>
      </c>
      <c r="B477" s="39" cm="1">
        <f t="array" aca="1" ref="B477" ca="1">INDIRECT(_xlfn.CONCAT("D",ROW(C477)-C477-3))</f>
        <v>2027</v>
      </c>
      <c r="C477" s="32">
        <v>26</v>
      </c>
      <c r="D477" s="33">
        <v>4603600</v>
      </c>
      <c r="E477" s="33"/>
      <c r="F477" s="33">
        <v>2347340</v>
      </c>
      <c r="G477" s="33">
        <v>1881316</v>
      </c>
      <c r="H477" s="33">
        <v>436644</v>
      </c>
      <c r="I477" s="33">
        <v>2026</v>
      </c>
      <c r="J477" s="33">
        <v>27354</v>
      </c>
      <c r="K477" s="33"/>
      <c r="L477" s="33">
        <v>2256260</v>
      </c>
      <c r="M477" s="33">
        <v>1535833</v>
      </c>
      <c r="N477" s="33">
        <v>677989</v>
      </c>
      <c r="O477" s="33">
        <v>8083</v>
      </c>
      <c r="P477" s="33">
        <v>34354</v>
      </c>
      <c r="Q477"/>
    </row>
    <row r="478" spans="1:17">
      <c r="A478" s="38" t="str">
        <f t="shared" ca="1" si="7"/>
        <v>202727</v>
      </c>
      <c r="B478" s="39" cm="1">
        <f t="array" aca="1" ref="B478" ca="1">INDIRECT(_xlfn.CONCAT("D",ROW(C478)-C478-3))</f>
        <v>2027</v>
      </c>
      <c r="C478" s="32">
        <v>27</v>
      </c>
      <c r="D478" s="33">
        <v>4546673</v>
      </c>
      <c r="E478" s="33"/>
      <c r="F478" s="33">
        <v>2317855</v>
      </c>
      <c r="G478" s="33">
        <v>1687188</v>
      </c>
      <c r="H478" s="33">
        <v>587068</v>
      </c>
      <c r="I478" s="33">
        <v>3042</v>
      </c>
      <c r="J478" s="33">
        <v>40557</v>
      </c>
      <c r="K478" s="33"/>
      <c r="L478" s="33">
        <v>2228818</v>
      </c>
      <c r="M478" s="33">
        <v>1282403</v>
      </c>
      <c r="N478" s="33">
        <v>885877</v>
      </c>
      <c r="O478" s="33">
        <v>9081</v>
      </c>
      <c r="P478" s="33">
        <v>51458</v>
      </c>
      <c r="Q478"/>
    </row>
    <row r="479" spans="1:17">
      <c r="A479" s="38" t="str">
        <f t="shared" ca="1" si="7"/>
        <v>202728</v>
      </c>
      <c r="B479" s="39" cm="1">
        <f t="array" aca="1" ref="B479" ca="1">INDIRECT(_xlfn.CONCAT("D",ROW(C479)-C479-3))</f>
        <v>2027</v>
      </c>
      <c r="C479" s="32">
        <v>28</v>
      </c>
      <c r="D479" s="33">
        <v>4553903</v>
      </c>
      <c r="E479" s="33"/>
      <c r="F479" s="33">
        <v>2317177</v>
      </c>
      <c r="G479" s="33">
        <v>1593627</v>
      </c>
      <c r="H479" s="33">
        <v>672012</v>
      </c>
      <c r="I479" s="33">
        <v>1011</v>
      </c>
      <c r="J479" s="33">
        <v>50527</v>
      </c>
      <c r="K479" s="33"/>
      <c r="L479" s="33">
        <v>2236726</v>
      </c>
      <c r="M479" s="33">
        <v>1222326</v>
      </c>
      <c r="N479" s="33">
        <v>927595</v>
      </c>
      <c r="O479" s="33">
        <v>6056</v>
      </c>
      <c r="P479" s="33">
        <v>80748</v>
      </c>
      <c r="Q479"/>
    </row>
    <row r="480" spans="1:17">
      <c r="A480" s="38" t="str">
        <f t="shared" ca="1" si="7"/>
        <v>202729</v>
      </c>
      <c r="B480" s="39" cm="1">
        <f t="array" aca="1" ref="B480" ca="1">INDIRECT(_xlfn.CONCAT("D",ROW(C480)-C480-3))</f>
        <v>2027</v>
      </c>
      <c r="C480" s="32">
        <v>29</v>
      </c>
      <c r="D480" s="33">
        <v>4497232</v>
      </c>
      <c r="E480" s="33"/>
      <c r="F480" s="33">
        <v>2287372</v>
      </c>
      <c r="G480" s="33">
        <v>1452203</v>
      </c>
      <c r="H480" s="33">
        <v>767507</v>
      </c>
      <c r="I480" s="33">
        <v>6059</v>
      </c>
      <c r="J480" s="33">
        <v>61603</v>
      </c>
      <c r="K480" s="33"/>
      <c r="L480" s="33">
        <v>2209860</v>
      </c>
      <c r="M480" s="33">
        <v>1131683</v>
      </c>
      <c r="N480" s="33">
        <v>972177</v>
      </c>
      <c r="O480" s="33">
        <v>11105</v>
      </c>
      <c r="P480" s="33">
        <v>94896</v>
      </c>
      <c r="Q480"/>
    </row>
    <row r="481" spans="1:17">
      <c r="A481" s="38" t="str">
        <f t="shared" ca="1" si="7"/>
        <v>202730</v>
      </c>
      <c r="B481" s="39" cm="1">
        <f t="array" aca="1" ref="B481" ca="1">INDIRECT(_xlfn.CONCAT("D",ROW(C481)-C481-3))</f>
        <v>2027</v>
      </c>
      <c r="C481" s="32">
        <v>30</v>
      </c>
      <c r="D481" s="33">
        <v>4529628</v>
      </c>
      <c r="E481" s="33"/>
      <c r="F481" s="33">
        <v>2299088</v>
      </c>
      <c r="G481" s="33">
        <v>1367518</v>
      </c>
      <c r="H481" s="33">
        <v>835480</v>
      </c>
      <c r="I481" s="33">
        <v>7080</v>
      </c>
      <c r="J481" s="33">
        <v>89010</v>
      </c>
      <c r="K481" s="33"/>
      <c r="L481" s="33">
        <v>2230540</v>
      </c>
      <c r="M481" s="33">
        <v>1069769</v>
      </c>
      <c r="N481" s="33">
        <v>1049547</v>
      </c>
      <c r="O481" s="33">
        <v>7078</v>
      </c>
      <c r="P481" s="33">
        <v>104146</v>
      </c>
      <c r="Q481"/>
    </row>
    <row r="482" spans="1:17">
      <c r="A482" s="38" t="str">
        <f t="shared" ca="1" si="7"/>
        <v>202731</v>
      </c>
      <c r="B482" s="39" cm="1">
        <f t="array" aca="1" ref="B482" ca="1">INDIRECT(_xlfn.CONCAT("D",ROW(C482)-C482-3))</f>
        <v>2027</v>
      </c>
      <c r="C482" s="32">
        <v>31</v>
      </c>
      <c r="D482" s="33">
        <v>4561744</v>
      </c>
      <c r="E482" s="33"/>
      <c r="F482" s="33">
        <v>2316906</v>
      </c>
      <c r="G482" s="33">
        <v>1255411</v>
      </c>
      <c r="H482" s="33">
        <v>950396</v>
      </c>
      <c r="I482" s="33">
        <v>3030</v>
      </c>
      <c r="J482" s="33">
        <v>108068</v>
      </c>
      <c r="K482" s="33"/>
      <c r="L482" s="33">
        <v>2244839</v>
      </c>
      <c r="M482" s="33">
        <v>950362</v>
      </c>
      <c r="N482" s="33">
        <v>1149746</v>
      </c>
      <c r="O482" s="33">
        <v>11133</v>
      </c>
      <c r="P482" s="33">
        <v>133597</v>
      </c>
      <c r="Q482"/>
    </row>
    <row r="483" spans="1:17">
      <c r="A483" s="38" t="str">
        <f t="shared" ca="1" si="7"/>
        <v>202732</v>
      </c>
      <c r="B483" s="39" cm="1">
        <f t="array" aca="1" ref="B483" ca="1">INDIRECT(_xlfn.CONCAT("D",ROW(C483)-C483-3))</f>
        <v>2027</v>
      </c>
      <c r="C483" s="32">
        <v>32</v>
      </c>
      <c r="D483" s="33">
        <v>4604876</v>
      </c>
      <c r="E483" s="33"/>
      <c r="F483" s="33">
        <v>2338863</v>
      </c>
      <c r="G483" s="33">
        <v>1192164</v>
      </c>
      <c r="H483" s="33">
        <v>1015360</v>
      </c>
      <c r="I483" s="33">
        <v>4041</v>
      </c>
      <c r="J483" s="33">
        <v>127299</v>
      </c>
      <c r="K483" s="33"/>
      <c r="L483" s="33">
        <v>2266013</v>
      </c>
      <c r="M483" s="33">
        <v>893653</v>
      </c>
      <c r="N483" s="33">
        <v>1196260</v>
      </c>
      <c r="O483" s="33">
        <v>12145</v>
      </c>
      <c r="P483" s="33">
        <v>163954</v>
      </c>
      <c r="Q483"/>
    </row>
    <row r="484" spans="1:17">
      <c r="A484" s="38" t="str">
        <f t="shared" ca="1" si="7"/>
        <v>202733</v>
      </c>
      <c r="B484" s="39" cm="1">
        <f t="array" aca="1" ref="B484" ca="1">INDIRECT(_xlfn.CONCAT("D",ROW(C484)-C484-3))</f>
        <v>2027</v>
      </c>
      <c r="C484" s="32">
        <v>33</v>
      </c>
      <c r="D484" s="33">
        <v>4671279</v>
      </c>
      <c r="E484" s="33"/>
      <c r="F484" s="33">
        <v>2373526</v>
      </c>
      <c r="G484" s="33">
        <v>1179178</v>
      </c>
      <c r="H484" s="33">
        <v>1055799</v>
      </c>
      <c r="I484" s="33">
        <v>7079</v>
      </c>
      <c r="J484" s="33">
        <v>131469</v>
      </c>
      <c r="K484" s="33"/>
      <c r="L484" s="33">
        <v>2297753</v>
      </c>
      <c r="M484" s="33">
        <v>871248</v>
      </c>
      <c r="N484" s="33">
        <v>1234689</v>
      </c>
      <c r="O484" s="33">
        <v>18172</v>
      </c>
      <c r="P484" s="33">
        <v>173644</v>
      </c>
      <c r="Q484"/>
    </row>
    <row r="485" spans="1:17">
      <c r="A485" s="38" t="str">
        <f t="shared" ca="1" si="7"/>
        <v>202734</v>
      </c>
      <c r="B485" s="39" cm="1">
        <f t="array" aca="1" ref="B485" ca="1">INDIRECT(_xlfn.CONCAT("D",ROW(C485)-C485-3))</f>
        <v>2027</v>
      </c>
      <c r="C485" s="32">
        <v>34</v>
      </c>
      <c r="D485" s="33">
        <v>4771819</v>
      </c>
      <c r="E485" s="33"/>
      <c r="F485" s="33">
        <v>2426148</v>
      </c>
      <c r="G485" s="33">
        <v>1135837</v>
      </c>
      <c r="H485" s="33">
        <v>1126750</v>
      </c>
      <c r="I485" s="33">
        <v>6058</v>
      </c>
      <c r="J485" s="33">
        <v>157503</v>
      </c>
      <c r="K485" s="33"/>
      <c r="L485" s="33">
        <v>2345671</v>
      </c>
      <c r="M485" s="33">
        <v>821893</v>
      </c>
      <c r="N485" s="33">
        <v>1315028</v>
      </c>
      <c r="O485" s="33">
        <v>12102</v>
      </c>
      <c r="P485" s="33">
        <v>196649</v>
      </c>
      <c r="Q485"/>
    </row>
    <row r="486" spans="1:17">
      <c r="A486" s="38" t="str">
        <f t="shared" ca="1" si="7"/>
        <v>202735</v>
      </c>
      <c r="B486" s="39" cm="1">
        <f t="array" aca="1" ref="B486" ca="1">INDIRECT(_xlfn.CONCAT("D",ROW(C486)-C486-3))</f>
        <v>2027</v>
      </c>
      <c r="C486" s="32">
        <v>35</v>
      </c>
      <c r="D486" s="33">
        <v>4822298</v>
      </c>
      <c r="E486" s="33"/>
      <c r="F486" s="33">
        <v>2443423</v>
      </c>
      <c r="G486" s="33">
        <v>1074864</v>
      </c>
      <c r="H486" s="33">
        <v>1148540</v>
      </c>
      <c r="I486" s="33">
        <v>14130</v>
      </c>
      <c r="J486" s="33">
        <v>205889</v>
      </c>
      <c r="K486" s="33"/>
      <c r="L486" s="33">
        <v>2378875</v>
      </c>
      <c r="M486" s="33">
        <v>825550</v>
      </c>
      <c r="N486" s="33">
        <v>1297293</v>
      </c>
      <c r="O486" s="33">
        <v>31248</v>
      </c>
      <c r="P486" s="33">
        <v>224783</v>
      </c>
      <c r="Q486"/>
    </row>
    <row r="487" spans="1:17">
      <c r="A487" s="38" t="str">
        <f t="shared" ca="1" si="7"/>
        <v>202736</v>
      </c>
      <c r="B487" s="39" cm="1">
        <f t="array" aca="1" ref="B487" ca="1">INDIRECT(_xlfn.CONCAT("D",ROW(C487)-C487-3))</f>
        <v>2027</v>
      </c>
      <c r="C487" s="32">
        <v>36</v>
      </c>
      <c r="D487" s="33">
        <v>4877489</v>
      </c>
      <c r="E487" s="33"/>
      <c r="F487" s="33">
        <v>2468782</v>
      </c>
      <c r="G487" s="33">
        <v>1012291</v>
      </c>
      <c r="H487" s="33">
        <v>1222807</v>
      </c>
      <c r="I487" s="33">
        <v>12087</v>
      </c>
      <c r="J487" s="33">
        <v>221596</v>
      </c>
      <c r="K487" s="33"/>
      <c r="L487" s="33">
        <v>2408708</v>
      </c>
      <c r="M487" s="33">
        <v>787791</v>
      </c>
      <c r="N487" s="33">
        <v>1378131</v>
      </c>
      <c r="O487" s="33">
        <v>14104</v>
      </c>
      <c r="P487" s="33">
        <v>228681</v>
      </c>
      <c r="Q487"/>
    </row>
    <row r="488" spans="1:17">
      <c r="A488" s="38" t="str">
        <f t="shared" ca="1" si="7"/>
        <v>202737</v>
      </c>
      <c r="B488" s="39" cm="1">
        <f t="array" aca="1" ref="B488" ca="1">INDIRECT(_xlfn.CONCAT("D",ROW(C488)-C488-3))</f>
        <v>2027</v>
      </c>
      <c r="C488" s="32">
        <v>37</v>
      </c>
      <c r="D488" s="33">
        <v>4740140</v>
      </c>
      <c r="E488" s="33"/>
      <c r="F488" s="33">
        <v>2392666</v>
      </c>
      <c r="G488" s="33">
        <v>993675</v>
      </c>
      <c r="H488" s="33">
        <v>1132468</v>
      </c>
      <c r="I488" s="33">
        <v>11063</v>
      </c>
      <c r="J488" s="33">
        <v>255459</v>
      </c>
      <c r="K488" s="33"/>
      <c r="L488" s="33">
        <v>2347473</v>
      </c>
      <c r="M488" s="33">
        <v>751957</v>
      </c>
      <c r="N488" s="33">
        <v>1341845</v>
      </c>
      <c r="O488" s="33">
        <v>15099</v>
      </c>
      <c r="P488" s="33">
        <v>238573</v>
      </c>
      <c r="Q488"/>
    </row>
    <row r="489" spans="1:17">
      <c r="A489" s="38" t="str">
        <f t="shared" ca="1" si="7"/>
        <v>202738</v>
      </c>
      <c r="B489" s="39" cm="1">
        <f t="array" aca="1" ref="B489" ca="1">INDIRECT(_xlfn.CONCAT("D",ROW(C489)-C489-3))</f>
        <v>2027</v>
      </c>
      <c r="C489" s="32">
        <v>38</v>
      </c>
      <c r="D489" s="33">
        <v>4630889</v>
      </c>
      <c r="E489" s="33"/>
      <c r="F489" s="33">
        <v>2329871</v>
      </c>
      <c r="G489" s="33">
        <v>920294</v>
      </c>
      <c r="H489" s="33">
        <v>1161419</v>
      </c>
      <c r="I489" s="33">
        <v>15070</v>
      </c>
      <c r="J489" s="33">
        <v>233088</v>
      </c>
      <c r="K489" s="33"/>
      <c r="L489" s="33">
        <v>2301018</v>
      </c>
      <c r="M489" s="33">
        <v>706382</v>
      </c>
      <c r="N489" s="33">
        <v>1308264</v>
      </c>
      <c r="O489" s="33">
        <v>29140</v>
      </c>
      <c r="P489" s="33">
        <v>257232</v>
      </c>
      <c r="Q489"/>
    </row>
    <row r="490" spans="1:17">
      <c r="A490" s="38" t="str">
        <f t="shared" ca="1" si="7"/>
        <v>202739</v>
      </c>
      <c r="B490" s="39" cm="1">
        <f t="array" aca="1" ref="B490" ca="1">INDIRECT(_xlfn.CONCAT("D",ROW(C490)-C490-3))</f>
        <v>2027</v>
      </c>
      <c r="C490" s="32">
        <v>39</v>
      </c>
      <c r="D490" s="33">
        <v>4521728</v>
      </c>
      <c r="E490" s="33"/>
      <c r="F490" s="33">
        <v>2273907</v>
      </c>
      <c r="G490" s="33">
        <v>795416</v>
      </c>
      <c r="H490" s="33">
        <v>1223717</v>
      </c>
      <c r="I490" s="33">
        <v>14043</v>
      </c>
      <c r="J490" s="33">
        <v>240731</v>
      </c>
      <c r="K490" s="33"/>
      <c r="L490" s="33">
        <v>2247822</v>
      </c>
      <c r="M490" s="33">
        <v>635494</v>
      </c>
      <c r="N490" s="33">
        <v>1341264</v>
      </c>
      <c r="O490" s="33">
        <v>26102</v>
      </c>
      <c r="P490" s="33">
        <v>244961</v>
      </c>
      <c r="Q490"/>
    </row>
    <row r="491" spans="1:17">
      <c r="A491" s="38" t="str">
        <f t="shared" ca="1" si="7"/>
        <v>202740</v>
      </c>
      <c r="B491" s="39" cm="1">
        <f t="array" aca="1" ref="B491" ca="1">INDIRECT(_xlfn.CONCAT("D",ROW(C491)-C491-3))</f>
        <v>2027</v>
      </c>
      <c r="C491" s="32">
        <v>40</v>
      </c>
      <c r="D491" s="33">
        <v>4483277</v>
      </c>
      <c r="E491" s="33"/>
      <c r="F491" s="33">
        <v>2251738</v>
      </c>
      <c r="G491" s="33">
        <v>753254</v>
      </c>
      <c r="H491" s="33">
        <v>1211626</v>
      </c>
      <c r="I491" s="33">
        <v>13039</v>
      </c>
      <c r="J491" s="33">
        <v>273820</v>
      </c>
      <c r="K491" s="33"/>
      <c r="L491" s="33">
        <v>2231538</v>
      </c>
      <c r="M491" s="33">
        <v>605588</v>
      </c>
      <c r="N491" s="33">
        <v>1317632</v>
      </c>
      <c r="O491" s="33">
        <v>32137</v>
      </c>
      <c r="P491" s="33">
        <v>276181</v>
      </c>
      <c r="Q491"/>
    </row>
    <row r="492" spans="1:17">
      <c r="A492" s="38" t="str">
        <f t="shared" ca="1" si="7"/>
        <v>202741</v>
      </c>
      <c r="B492" s="39" cm="1">
        <f t="array" aca="1" ref="B492" ca="1">INDIRECT(_xlfn.CONCAT("D",ROW(C492)-C492-3))</f>
        <v>2027</v>
      </c>
      <c r="C492" s="32">
        <v>41</v>
      </c>
      <c r="D492" s="33">
        <v>4500773</v>
      </c>
      <c r="E492" s="33"/>
      <c r="F492" s="33">
        <v>2262476</v>
      </c>
      <c r="G492" s="33">
        <v>753492</v>
      </c>
      <c r="H492" s="33">
        <v>1235806</v>
      </c>
      <c r="I492" s="33">
        <v>13009</v>
      </c>
      <c r="J492" s="33">
        <v>260170</v>
      </c>
      <c r="K492" s="33"/>
      <c r="L492" s="33">
        <v>2238297</v>
      </c>
      <c r="M492" s="33">
        <v>539760</v>
      </c>
      <c r="N492" s="33">
        <v>1384513</v>
      </c>
      <c r="O492" s="33">
        <v>44144</v>
      </c>
      <c r="P492" s="33">
        <v>269880</v>
      </c>
      <c r="Q492"/>
    </row>
    <row r="493" spans="1:17">
      <c r="A493" s="38" t="str">
        <f t="shared" ca="1" si="7"/>
        <v>202742</v>
      </c>
      <c r="B493" s="39" cm="1">
        <f t="array" aca="1" ref="B493" ca="1">INDIRECT(_xlfn.CONCAT("D",ROW(C493)-C493-3))</f>
        <v>2027</v>
      </c>
      <c r="C493" s="32">
        <v>42</v>
      </c>
      <c r="D493" s="33">
        <v>4413164</v>
      </c>
      <c r="E493" s="33"/>
      <c r="F493" s="33">
        <v>2215013</v>
      </c>
      <c r="G493" s="33">
        <v>648590</v>
      </c>
      <c r="H493" s="33">
        <v>1269154</v>
      </c>
      <c r="I493" s="33">
        <v>11010</v>
      </c>
      <c r="J493" s="33">
        <v>286260</v>
      </c>
      <c r="K493" s="33"/>
      <c r="L493" s="33">
        <v>2198151</v>
      </c>
      <c r="M493" s="33">
        <v>537771</v>
      </c>
      <c r="N493" s="33">
        <v>1343926</v>
      </c>
      <c r="O493" s="33">
        <v>43062</v>
      </c>
      <c r="P493" s="33">
        <v>273392</v>
      </c>
      <c r="Q493"/>
    </row>
    <row r="494" spans="1:17">
      <c r="A494" s="38" t="str">
        <f t="shared" ca="1" si="7"/>
        <v>202743</v>
      </c>
      <c r="B494" s="39" cm="1">
        <f t="array" aca="1" ref="B494" ca="1">INDIRECT(_xlfn.CONCAT("D",ROW(C494)-C494-3))</f>
        <v>2027</v>
      </c>
      <c r="C494" s="32">
        <v>43</v>
      </c>
      <c r="D494" s="33">
        <v>4394817</v>
      </c>
      <c r="E494" s="33"/>
      <c r="F494" s="33">
        <v>2212315</v>
      </c>
      <c r="G494" s="33">
        <v>569309</v>
      </c>
      <c r="H494" s="33">
        <v>1363345</v>
      </c>
      <c r="I494" s="33">
        <v>14982</v>
      </c>
      <c r="J494" s="33">
        <v>264679</v>
      </c>
      <c r="K494" s="33"/>
      <c r="L494" s="33">
        <v>2182503</v>
      </c>
      <c r="M494" s="33">
        <v>478988</v>
      </c>
      <c r="N494" s="33">
        <v>1370828</v>
      </c>
      <c r="O494" s="33">
        <v>55114</v>
      </c>
      <c r="P494" s="33">
        <v>277573</v>
      </c>
      <c r="Q494"/>
    </row>
    <row r="495" spans="1:17">
      <c r="A495" s="38" t="str">
        <f t="shared" ca="1" si="7"/>
        <v>202744</v>
      </c>
      <c r="B495" s="39" cm="1">
        <f t="array" aca="1" ref="B495" ca="1">INDIRECT(_xlfn.CONCAT("D",ROW(C495)-C495-3))</f>
        <v>2027</v>
      </c>
      <c r="C495" s="32">
        <v>44</v>
      </c>
      <c r="D495" s="33">
        <v>4475817</v>
      </c>
      <c r="E495" s="33"/>
      <c r="F495" s="33">
        <v>2257623</v>
      </c>
      <c r="G495" s="33">
        <v>623172</v>
      </c>
      <c r="H495" s="33">
        <v>1339369</v>
      </c>
      <c r="I495" s="33">
        <v>18005</v>
      </c>
      <c r="J495" s="33">
        <v>277076</v>
      </c>
      <c r="K495" s="33"/>
      <c r="L495" s="33">
        <v>2218194</v>
      </c>
      <c r="M495" s="33">
        <v>490707</v>
      </c>
      <c r="N495" s="33">
        <v>1396010</v>
      </c>
      <c r="O495" s="33">
        <v>58084</v>
      </c>
      <c r="P495" s="33">
        <v>273394</v>
      </c>
      <c r="Q495"/>
    </row>
    <row r="496" spans="1:17">
      <c r="A496" s="38" t="str">
        <f t="shared" ca="1" si="7"/>
        <v>202745</v>
      </c>
      <c r="B496" s="39" cm="1">
        <f t="array" aca="1" ref="B496" ca="1">INDIRECT(_xlfn.CONCAT("D",ROW(C496)-C496-3))</f>
        <v>2027</v>
      </c>
      <c r="C496" s="32">
        <v>45</v>
      </c>
      <c r="D496" s="33">
        <v>4392141</v>
      </c>
      <c r="E496" s="33"/>
      <c r="F496" s="33">
        <v>2217024</v>
      </c>
      <c r="G496" s="33">
        <v>558502</v>
      </c>
      <c r="H496" s="33">
        <v>1374775</v>
      </c>
      <c r="I496" s="33">
        <v>21980</v>
      </c>
      <c r="J496" s="33">
        <v>261767</v>
      </c>
      <c r="K496" s="33"/>
      <c r="L496" s="33">
        <v>2175117</v>
      </c>
      <c r="M496" s="33">
        <v>441618</v>
      </c>
      <c r="N496" s="33">
        <v>1373811</v>
      </c>
      <c r="O496" s="33">
        <v>55952</v>
      </c>
      <c r="P496" s="33">
        <v>303737</v>
      </c>
      <c r="Q496"/>
    </row>
    <row r="497" spans="1:17">
      <c r="A497" s="38" t="str">
        <f t="shared" ca="1" si="7"/>
        <v>202746</v>
      </c>
      <c r="B497" s="39" cm="1">
        <f t="array" aca="1" ref="B497" ca="1">INDIRECT(_xlfn.CONCAT("D",ROW(C497)-C497-3))</f>
        <v>2027</v>
      </c>
      <c r="C497" s="32">
        <v>46</v>
      </c>
      <c r="D497" s="33">
        <v>4448380</v>
      </c>
      <c r="E497" s="33"/>
      <c r="F497" s="33">
        <v>2252131</v>
      </c>
      <c r="G497" s="33">
        <v>550543</v>
      </c>
      <c r="H497" s="33">
        <v>1400837</v>
      </c>
      <c r="I497" s="33">
        <v>20983</v>
      </c>
      <c r="J497" s="33">
        <v>279768</v>
      </c>
      <c r="K497" s="33"/>
      <c r="L497" s="33">
        <v>2196250</v>
      </c>
      <c r="M497" s="33">
        <v>428269</v>
      </c>
      <c r="N497" s="33">
        <v>1413586</v>
      </c>
      <c r="O497" s="33">
        <v>60896</v>
      </c>
      <c r="P497" s="33">
        <v>293499</v>
      </c>
      <c r="Q497"/>
    </row>
    <row r="498" spans="1:17">
      <c r="A498" s="38" t="str">
        <f t="shared" ca="1" si="7"/>
        <v>202747</v>
      </c>
      <c r="B498" s="39" cm="1">
        <f t="array" aca="1" ref="B498" ca="1">INDIRECT(_xlfn.CONCAT("D",ROW(C498)-C498-3))</f>
        <v>2027</v>
      </c>
      <c r="C498" s="32">
        <v>47</v>
      </c>
      <c r="D498" s="33">
        <v>4272828</v>
      </c>
      <c r="E498" s="33"/>
      <c r="F498" s="33">
        <v>2161790</v>
      </c>
      <c r="G498" s="33">
        <v>494808</v>
      </c>
      <c r="H498" s="33">
        <v>1380673</v>
      </c>
      <c r="I498" s="33">
        <v>24940</v>
      </c>
      <c r="J498" s="33">
        <v>261370</v>
      </c>
      <c r="K498" s="33"/>
      <c r="L498" s="33">
        <v>2111037</v>
      </c>
      <c r="M498" s="33">
        <v>360153</v>
      </c>
      <c r="N498" s="33">
        <v>1423653</v>
      </c>
      <c r="O498" s="33">
        <v>64847</v>
      </c>
      <c r="P498" s="33">
        <v>262383</v>
      </c>
      <c r="Q498"/>
    </row>
    <row r="499" spans="1:17">
      <c r="A499" s="38" t="str">
        <f t="shared" ca="1" si="7"/>
        <v>202748</v>
      </c>
      <c r="B499" s="39" cm="1">
        <f t="array" aca="1" ref="B499" ca="1">INDIRECT(_xlfn.CONCAT("D",ROW(C499)-C499-3))</f>
        <v>2027</v>
      </c>
      <c r="C499" s="32">
        <v>48</v>
      </c>
      <c r="D499" s="33">
        <v>4130438</v>
      </c>
      <c r="E499" s="33"/>
      <c r="F499" s="33">
        <v>2088131</v>
      </c>
      <c r="G499" s="33">
        <v>444963</v>
      </c>
      <c r="H499" s="33">
        <v>1375792</v>
      </c>
      <c r="I499" s="33">
        <v>25940</v>
      </c>
      <c r="J499" s="33">
        <v>241437</v>
      </c>
      <c r="K499" s="33"/>
      <c r="L499" s="33">
        <v>2042307</v>
      </c>
      <c r="M499" s="33">
        <v>343705</v>
      </c>
      <c r="N499" s="33">
        <v>1363863</v>
      </c>
      <c r="O499" s="33">
        <v>68741</v>
      </c>
      <c r="P499" s="33">
        <v>265998</v>
      </c>
      <c r="Q499"/>
    </row>
    <row r="500" spans="1:17">
      <c r="A500" s="38" t="str">
        <f t="shared" ca="1" si="7"/>
        <v>202749</v>
      </c>
      <c r="B500" s="39" cm="1">
        <f t="array" aca="1" ref="B500" ca="1">INDIRECT(_xlfn.CONCAT("D",ROW(C500)-C500-3))</f>
        <v>2027</v>
      </c>
      <c r="C500" s="32">
        <v>49</v>
      </c>
      <c r="D500" s="33">
        <v>4101728</v>
      </c>
      <c r="E500" s="33"/>
      <c r="F500" s="33">
        <v>2070135</v>
      </c>
      <c r="G500" s="33">
        <v>403880</v>
      </c>
      <c r="H500" s="33">
        <v>1357873</v>
      </c>
      <c r="I500" s="33">
        <v>40786</v>
      </c>
      <c r="J500" s="33">
        <v>267596</v>
      </c>
      <c r="K500" s="33"/>
      <c r="L500" s="33">
        <v>2031593</v>
      </c>
      <c r="M500" s="33">
        <v>321827</v>
      </c>
      <c r="N500" s="33">
        <v>1344099</v>
      </c>
      <c r="O500" s="33">
        <v>75724</v>
      </c>
      <c r="P500" s="33">
        <v>289943</v>
      </c>
      <c r="Q500"/>
    </row>
    <row r="501" spans="1:17">
      <c r="A501" s="38" t="str">
        <f t="shared" ca="1" si="7"/>
        <v>202750</v>
      </c>
      <c r="B501" s="39" cm="1">
        <f t="array" aca="1" ref="B501" ca="1">INDIRECT(_xlfn.CONCAT("D",ROW(C501)-C501-3))</f>
        <v>2027</v>
      </c>
      <c r="C501" s="32">
        <v>50</v>
      </c>
      <c r="D501" s="33">
        <v>3947522</v>
      </c>
      <c r="E501" s="33"/>
      <c r="F501" s="33">
        <v>1989516</v>
      </c>
      <c r="G501" s="33">
        <v>388150</v>
      </c>
      <c r="H501" s="33">
        <v>1333642</v>
      </c>
      <c r="I501" s="33">
        <v>31848</v>
      </c>
      <c r="J501" s="33">
        <v>235876</v>
      </c>
      <c r="K501" s="33"/>
      <c r="L501" s="33">
        <v>1958006</v>
      </c>
      <c r="M501" s="33">
        <v>303072</v>
      </c>
      <c r="N501" s="33">
        <v>1290051</v>
      </c>
      <c r="O501" s="33">
        <v>80753</v>
      </c>
      <c r="P501" s="33">
        <v>284130</v>
      </c>
      <c r="Q501"/>
    </row>
    <row r="502" spans="1:17">
      <c r="A502" s="38" t="str">
        <f t="shared" ca="1" si="7"/>
        <v>202751</v>
      </c>
      <c r="B502" s="39" cm="1">
        <f t="array" aca="1" ref="B502" ca="1">INDIRECT(_xlfn.CONCAT("D",ROW(C502)-C502-3))</f>
        <v>2027</v>
      </c>
      <c r="C502" s="32">
        <v>51</v>
      </c>
      <c r="D502" s="33">
        <v>3910878</v>
      </c>
      <c r="E502" s="33"/>
      <c r="F502" s="33">
        <v>1968922</v>
      </c>
      <c r="G502" s="33">
        <v>402984</v>
      </c>
      <c r="H502" s="33">
        <v>1273950</v>
      </c>
      <c r="I502" s="33">
        <v>28999</v>
      </c>
      <c r="J502" s="33">
        <v>262990</v>
      </c>
      <c r="K502" s="33"/>
      <c r="L502" s="33">
        <v>1941955</v>
      </c>
      <c r="M502" s="33">
        <v>282974</v>
      </c>
      <c r="N502" s="33">
        <v>1279359</v>
      </c>
      <c r="O502" s="33">
        <v>87682</v>
      </c>
      <c r="P502" s="33">
        <v>291941</v>
      </c>
      <c r="Q502"/>
    </row>
    <row r="503" spans="1:17">
      <c r="A503" s="38" t="str">
        <f t="shared" ca="1" si="7"/>
        <v>202752</v>
      </c>
      <c r="B503" s="39" cm="1">
        <f t="array" aca="1" ref="B503" ca="1">INDIRECT(_xlfn.CONCAT("D",ROW(C503)-C503-3))</f>
        <v>2027</v>
      </c>
      <c r="C503" s="32">
        <v>52</v>
      </c>
      <c r="D503" s="33">
        <v>3892944</v>
      </c>
      <c r="E503" s="33"/>
      <c r="F503" s="33">
        <v>1957565</v>
      </c>
      <c r="G503" s="33">
        <v>378562</v>
      </c>
      <c r="H503" s="33">
        <v>1277149</v>
      </c>
      <c r="I503" s="33">
        <v>35864</v>
      </c>
      <c r="J503" s="33">
        <v>265990</v>
      </c>
      <c r="K503" s="33"/>
      <c r="L503" s="33">
        <v>1935378</v>
      </c>
      <c r="M503" s="33">
        <v>292151</v>
      </c>
      <c r="N503" s="33">
        <v>1226438</v>
      </c>
      <c r="O503" s="33">
        <v>88742</v>
      </c>
      <c r="P503" s="33">
        <v>328047</v>
      </c>
      <c r="Q503"/>
    </row>
    <row r="504" spans="1:17">
      <c r="A504" s="38" t="str">
        <f t="shared" ca="1" si="7"/>
        <v>202753</v>
      </c>
      <c r="B504" s="39" cm="1">
        <f t="array" aca="1" ref="B504" ca="1">INDIRECT(_xlfn.CONCAT("D",ROW(C504)-C504-3))</f>
        <v>2027</v>
      </c>
      <c r="C504" s="32">
        <v>53</v>
      </c>
      <c r="D504" s="33">
        <v>3817380</v>
      </c>
      <c r="E504" s="33"/>
      <c r="F504" s="33">
        <v>1913389</v>
      </c>
      <c r="G504" s="33">
        <v>330549</v>
      </c>
      <c r="H504" s="33">
        <v>1290239</v>
      </c>
      <c r="I504" s="33">
        <v>30958</v>
      </c>
      <c r="J504" s="33">
        <v>261643</v>
      </c>
      <c r="K504" s="33"/>
      <c r="L504" s="33">
        <v>1903991</v>
      </c>
      <c r="M504" s="33">
        <v>268869</v>
      </c>
      <c r="N504" s="33">
        <v>1215885</v>
      </c>
      <c r="O504" s="33">
        <v>107548</v>
      </c>
      <c r="P504" s="33">
        <v>311689</v>
      </c>
      <c r="Q504"/>
    </row>
    <row r="505" spans="1:17">
      <c r="A505" s="38" t="str">
        <f t="shared" ca="1" si="7"/>
        <v>202754</v>
      </c>
      <c r="B505" s="39" cm="1">
        <f t="array" aca="1" ref="B505" ca="1">INDIRECT(_xlfn.CONCAT("D",ROW(C505)-C505-3))</f>
        <v>2027</v>
      </c>
      <c r="C505" s="32">
        <v>54</v>
      </c>
      <c r="D505" s="33">
        <v>3963799</v>
      </c>
      <c r="E505" s="33"/>
      <c r="F505" s="33">
        <v>1983772</v>
      </c>
      <c r="G505" s="33">
        <v>342064</v>
      </c>
      <c r="H505" s="33">
        <v>1332458</v>
      </c>
      <c r="I505" s="33">
        <v>32814</v>
      </c>
      <c r="J505" s="33">
        <v>276435</v>
      </c>
      <c r="K505" s="33"/>
      <c r="L505" s="33">
        <v>1980027</v>
      </c>
      <c r="M505" s="33">
        <v>272042</v>
      </c>
      <c r="N505" s="33">
        <v>1247606</v>
      </c>
      <c r="O505" s="33">
        <v>116589</v>
      </c>
      <c r="P505" s="33">
        <v>343789</v>
      </c>
      <c r="Q505"/>
    </row>
    <row r="506" spans="1:17">
      <c r="A506" s="38" t="str">
        <f t="shared" ca="1" si="7"/>
        <v>202755</v>
      </c>
      <c r="B506" s="39" cm="1">
        <f t="array" aca="1" ref="B506" ca="1">INDIRECT(_xlfn.CONCAT("D",ROW(C506)-C506-3))</f>
        <v>2027</v>
      </c>
      <c r="C506" s="32">
        <v>55</v>
      </c>
      <c r="D506" s="33">
        <v>4133093</v>
      </c>
      <c r="E506" s="33"/>
      <c r="F506" s="33">
        <v>2067046</v>
      </c>
      <c r="G506" s="33">
        <v>344175</v>
      </c>
      <c r="H506" s="33">
        <v>1407626</v>
      </c>
      <c r="I506" s="33">
        <v>35914</v>
      </c>
      <c r="J506" s="33">
        <v>279330</v>
      </c>
      <c r="K506" s="33"/>
      <c r="L506" s="33">
        <v>2066047</v>
      </c>
      <c r="M506" s="33">
        <v>264725</v>
      </c>
      <c r="N506" s="33">
        <v>1315662</v>
      </c>
      <c r="O506" s="33">
        <v>116439</v>
      </c>
      <c r="P506" s="33">
        <v>369221</v>
      </c>
      <c r="Q506"/>
    </row>
    <row r="507" spans="1:17">
      <c r="A507" s="38" t="str">
        <f t="shared" ca="1" si="7"/>
        <v>202756</v>
      </c>
      <c r="B507" s="39" cm="1">
        <f t="array" aca="1" ref="B507" ca="1">INDIRECT(_xlfn.CONCAT("D",ROW(C507)-C507-3))</f>
        <v>2027</v>
      </c>
      <c r="C507" s="32">
        <v>56</v>
      </c>
      <c r="D507" s="33">
        <v>4296704</v>
      </c>
      <c r="E507" s="33"/>
      <c r="F507" s="33">
        <v>2146324</v>
      </c>
      <c r="G507" s="33">
        <v>356393</v>
      </c>
      <c r="H507" s="33">
        <v>1444488</v>
      </c>
      <c r="I507" s="33">
        <v>45794</v>
      </c>
      <c r="J507" s="33">
        <v>299649</v>
      </c>
      <c r="K507" s="33"/>
      <c r="L507" s="33">
        <v>2150380</v>
      </c>
      <c r="M507" s="33">
        <v>276278</v>
      </c>
      <c r="N507" s="33">
        <v>1351468</v>
      </c>
      <c r="O507" s="33">
        <v>146617</v>
      </c>
      <c r="P507" s="33">
        <v>376017</v>
      </c>
      <c r="Q507"/>
    </row>
    <row r="508" spans="1:17">
      <c r="A508" s="38" t="str">
        <f t="shared" ca="1" si="7"/>
        <v>202757</v>
      </c>
      <c r="B508" s="39" cm="1">
        <f t="array" aca="1" ref="B508" ca="1">INDIRECT(_xlfn.CONCAT("D",ROW(C508)-C508-3))</f>
        <v>2027</v>
      </c>
      <c r="C508" s="32">
        <v>57</v>
      </c>
      <c r="D508" s="33">
        <v>4092284</v>
      </c>
      <c r="E508" s="33"/>
      <c r="F508" s="33">
        <v>2038233</v>
      </c>
      <c r="G508" s="33">
        <v>316948</v>
      </c>
      <c r="H508" s="33">
        <v>1353507</v>
      </c>
      <c r="I508" s="33">
        <v>51828</v>
      </c>
      <c r="J508" s="33">
        <v>315951</v>
      </c>
      <c r="K508" s="33"/>
      <c r="L508" s="33">
        <v>2054051</v>
      </c>
      <c r="M508" s="33">
        <v>240484</v>
      </c>
      <c r="N508" s="33">
        <v>1323655</v>
      </c>
      <c r="O508" s="33">
        <v>134154</v>
      </c>
      <c r="P508" s="33">
        <v>355757</v>
      </c>
      <c r="Q508"/>
    </row>
    <row r="509" spans="1:17">
      <c r="A509" s="38" t="str">
        <f t="shared" ca="1" si="7"/>
        <v>202758</v>
      </c>
      <c r="B509" s="39" cm="1">
        <f t="array" aca="1" ref="B509" ca="1">INDIRECT(_xlfn.CONCAT("D",ROW(C509)-C509-3))</f>
        <v>2027</v>
      </c>
      <c r="C509" s="32">
        <v>58</v>
      </c>
      <c r="D509" s="33">
        <v>3958867</v>
      </c>
      <c r="E509" s="33"/>
      <c r="F509" s="33">
        <v>1968090</v>
      </c>
      <c r="G509" s="33">
        <v>310960</v>
      </c>
      <c r="H509" s="33">
        <v>1314378</v>
      </c>
      <c r="I509" s="33">
        <v>52655</v>
      </c>
      <c r="J509" s="33">
        <v>290097</v>
      </c>
      <c r="K509" s="33"/>
      <c r="L509" s="33">
        <v>1990776</v>
      </c>
      <c r="M509" s="33">
        <v>228254</v>
      </c>
      <c r="N509" s="33">
        <v>1257385</v>
      </c>
      <c r="O509" s="33">
        <v>140922</v>
      </c>
      <c r="P509" s="33">
        <v>364215</v>
      </c>
      <c r="Q509"/>
    </row>
    <row r="510" spans="1:17">
      <c r="A510" s="38" t="str">
        <f t="shared" ca="1" si="7"/>
        <v>202759</v>
      </c>
      <c r="B510" s="39" cm="1">
        <f t="array" aca="1" ref="B510" ca="1">INDIRECT(_xlfn.CONCAT("D",ROW(C510)-C510-3))</f>
        <v>2027</v>
      </c>
      <c r="C510" s="32">
        <v>59</v>
      </c>
      <c r="D510" s="33">
        <v>3893050</v>
      </c>
      <c r="E510" s="33"/>
      <c r="F510" s="33">
        <v>1927978</v>
      </c>
      <c r="G510" s="33">
        <v>289048</v>
      </c>
      <c r="H510" s="33">
        <v>1261479</v>
      </c>
      <c r="I510" s="33">
        <v>64564</v>
      </c>
      <c r="J510" s="33">
        <v>312887</v>
      </c>
      <c r="K510" s="33"/>
      <c r="L510" s="33">
        <v>1965073</v>
      </c>
      <c r="M510" s="33">
        <v>225402</v>
      </c>
      <c r="N510" s="33">
        <v>1203470</v>
      </c>
      <c r="O510" s="33">
        <v>174761</v>
      </c>
      <c r="P510" s="33">
        <v>361438</v>
      </c>
      <c r="Q510"/>
    </row>
    <row r="511" spans="1:17">
      <c r="A511" s="38" t="str">
        <f t="shared" ca="1" si="7"/>
        <v>202760</v>
      </c>
      <c r="B511" s="39" cm="1">
        <f t="array" aca="1" ref="B511" ca="1">INDIRECT(_xlfn.CONCAT("D",ROW(C511)-C511-3))</f>
        <v>2027</v>
      </c>
      <c r="C511" s="32">
        <v>60</v>
      </c>
      <c r="D511" s="33">
        <v>3916401</v>
      </c>
      <c r="E511" s="33"/>
      <c r="F511" s="33">
        <v>1934943</v>
      </c>
      <c r="G511" s="33">
        <v>311542</v>
      </c>
      <c r="H511" s="33">
        <v>1264083</v>
      </c>
      <c r="I511" s="33">
        <v>56734</v>
      </c>
      <c r="J511" s="33">
        <v>302584</v>
      </c>
      <c r="K511" s="33"/>
      <c r="L511" s="33">
        <v>1981458</v>
      </c>
      <c r="M511" s="33">
        <v>226226</v>
      </c>
      <c r="N511" s="33">
        <v>1213482</v>
      </c>
      <c r="O511" s="33">
        <v>172646</v>
      </c>
      <c r="P511" s="33">
        <v>369105</v>
      </c>
      <c r="Q511"/>
    </row>
    <row r="512" spans="1:17">
      <c r="A512" s="38" t="str">
        <f t="shared" ca="1" si="7"/>
        <v>202761</v>
      </c>
      <c r="B512" s="39" cm="1">
        <f t="array" aca="1" ref="B512" ca="1">INDIRECT(_xlfn.CONCAT("D",ROW(C512)-C512-3))</f>
        <v>2027</v>
      </c>
      <c r="C512" s="32">
        <v>61</v>
      </c>
      <c r="D512" s="33">
        <v>4017600</v>
      </c>
      <c r="E512" s="33"/>
      <c r="F512" s="33">
        <v>1979950</v>
      </c>
      <c r="G512" s="33">
        <v>276618</v>
      </c>
      <c r="H512" s="33">
        <v>1307739</v>
      </c>
      <c r="I512" s="33">
        <v>86257</v>
      </c>
      <c r="J512" s="33">
        <v>309336</v>
      </c>
      <c r="K512" s="33"/>
      <c r="L512" s="33">
        <v>2037650</v>
      </c>
      <c r="M512" s="33">
        <v>229286</v>
      </c>
      <c r="N512" s="33">
        <v>1228173</v>
      </c>
      <c r="O512" s="33">
        <v>193397</v>
      </c>
      <c r="P512" s="33">
        <v>386795</v>
      </c>
      <c r="Q512"/>
    </row>
    <row r="513" spans="1:17">
      <c r="A513" s="38" t="str">
        <f t="shared" ca="1" si="7"/>
        <v>202762</v>
      </c>
      <c r="B513" s="39" cm="1">
        <f t="array" aca="1" ref="B513" ca="1">INDIRECT(_xlfn.CONCAT("D",ROW(C513)-C513-3))</f>
        <v>2027</v>
      </c>
      <c r="C513" s="32">
        <v>62</v>
      </c>
      <c r="D513" s="33">
        <v>4175730</v>
      </c>
      <c r="E513" s="33"/>
      <c r="F513" s="33">
        <v>2046581</v>
      </c>
      <c r="G513" s="33">
        <v>281567</v>
      </c>
      <c r="H513" s="33">
        <v>1334208</v>
      </c>
      <c r="I513" s="33">
        <v>83575</v>
      </c>
      <c r="J513" s="33">
        <v>347232</v>
      </c>
      <c r="K513" s="33"/>
      <c r="L513" s="33">
        <v>2129149</v>
      </c>
      <c r="M513" s="33">
        <v>227308</v>
      </c>
      <c r="N513" s="33">
        <v>1313223</v>
      </c>
      <c r="O513" s="33">
        <v>207456</v>
      </c>
      <c r="P513" s="33">
        <v>381162</v>
      </c>
      <c r="Q513"/>
    </row>
    <row r="514" spans="1:17">
      <c r="A514" s="38" t="str">
        <f t="shared" ca="1" si="7"/>
        <v>202763</v>
      </c>
      <c r="B514" s="39" cm="1">
        <f t="array" aca="1" ref="B514" ca="1">INDIRECT(_xlfn.CONCAT("D",ROW(C514)-C514-3))</f>
        <v>2027</v>
      </c>
      <c r="C514" s="32">
        <v>63</v>
      </c>
      <c r="D514" s="33">
        <v>4152479</v>
      </c>
      <c r="E514" s="33"/>
      <c r="F514" s="33">
        <v>2028622</v>
      </c>
      <c r="G514" s="33">
        <v>267838</v>
      </c>
      <c r="H514" s="33">
        <v>1334228</v>
      </c>
      <c r="I514" s="33">
        <v>105151</v>
      </c>
      <c r="J514" s="33">
        <v>321405</v>
      </c>
      <c r="K514" s="33"/>
      <c r="L514" s="33">
        <v>2123858</v>
      </c>
      <c r="M514" s="33">
        <v>214371</v>
      </c>
      <c r="N514" s="33">
        <v>1327907</v>
      </c>
      <c r="O514" s="33">
        <v>198491</v>
      </c>
      <c r="P514" s="33">
        <v>383088</v>
      </c>
      <c r="Q514"/>
    </row>
    <row r="515" spans="1:17">
      <c r="A515" s="38" t="str">
        <f t="shared" ca="1" si="7"/>
        <v>202764</v>
      </c>
      <c r="B515" s="39" cm="1">
        <f t="array" aca="1" ref="B515" ca="1">INDIRECT(_xlfn.CONCAT("D",ROW(C515)-C515-3))</f>
        <v>2027</v>
      </c>
      <c r="C515" s="32">
        <v>64</v>
      </c>
      <c r="D515" s="33">
        <v>4139234</v>
      </c>
      <c r="E515" s="33"/>
      <c r="F515" s="33">
        <v>2012440</v>
      </c>
      <c r="G515" s="33">
        <v>256400</v>
      </c>
      <c r="H515" s="33">
        <v>1332682</v>
      </c>
      <c r="I515" s="33">
        <v>86460</v>
      </c>
      <c r="J515" s="33">
        <v>336897</v>
      </c>
      <c r="K515" s="33"/>
      <c r="L515" s="33">
        <v>2126794</v>
      </c>
      <c r="M515" s="33">
        <v>200472</v>
      </c>
      <c r="N515" s="33">
        <v>1300093</v>
      </c>
      <c r="O515" s="33">
        <v>253072</v>
      </c>
      <c r="P515" s="33">
        <v>373157</v>
      </c>
      <c r="Q515"/>
    </row>
    <row r="516" spans="1:17">
      <c r="A516" s="38" t="str">
        <f t="shared" ca="1" si="7"/>
        <v>202765</v>
      </c>
      <c r="B516" s="39" cm="1">
        <f t="array" aca="1" ref="B516" ca="1">INDIRECT(_xlfn.CONCAT("D",ROW(C516)-C516-3))</f>
        <v>2027</v>
      </c>
      <c r="C516" s="32">
        <v>65</v>
      </c>
      <c r="D516" s="33">
        <v>4095222</v>
      </c>
      <c r="E516" s="33"/>
      <c r="F516" s="33">
        <v>1983851</v>
      </c>
      <c r="G516" s="33">
        <v>234617</v>
      </c>
      <c r="H516" s="33">
        <v>1337417</v>
      </c>
      <c r="I516" s="33">
        <v>98005</v>
      </c>
      <c r="J516" s="33">
        <v>313813</v>
      </c>
      <c r="K516" s="33"/>
      <c r="L516" s="33">
        <v>2111371</v>
      </c>
      <c r="M516" s="33">
        <v>192033</v>
      </c>
      <c r="N516" s="33">
        <v>1277909</v>
      </c>
      <c r="O516" s="33">
        <v>254394</v>
      </c>
      <c r="P516" s="33">
        <v>387035</v>
      </c>
      <c r="Q516"/>
    </row>
    <row r="517" spans="1:17">
      <c r="A517" s="38" t="str">
        <f t="shared" ca="1" si="7"/>
        <v>202766</v>
      </c>
      <c r="B517" s="39" cm="1">
        <f t="array" aca="1" ref="B517" ca="1">INDIRECT(_xlfn.CONCAT("D",ROW(C517)-C517-3))</f>
        <v>2027</v>
      </c>
      <c r="C517" s="32">
        <v>66</v>
      </c>
      <c r="D517" s="33">
        <v>4101257</v>
      </c>
      <c r="E517" s="33"/>
      <c r="F517" s="33">
        <v>1977510</v>
      </c>
      <c r="G517" s="33">
        <v>230842</v>
      </c>
      <c r="H517" s="33">
        <v>1318670</v>
      </c>
      <c r="I517" s="33">
        <v>105018</v>
      </c>
      <c r="J517" s="33">
        <v>322980</v>
      </c>
      <c r="K517" s="33"/>
      <c r="L517" s="33">
        <v>2123747</v>
      </c>
      <c r="M517" s="33">
        <v>192437</v>
      </c>
      <c r="N517" s="33">
        <v>1248855</v>
      </c>
      <c r="O517" s="33">
        <v>287663</v>
      </c>
      <c r="P517" s="33">
        <v>394793</v>
      </c>
      <c r="Q517"/>
    </row>
    <row r="518" spans="1:17">
      <c r="A518" s="38" t="str">
        <f t="shared" ca="1" si="7"/>
        <v>202767</v>
      </c>
      <c r="B518" s="39" cm="1">
        <f t="array" aca="1" ref="B518" ca="1">INDIRECT(_xlfn.CONCAT("D",ROW(C518)-C518-3))</f>
        <v>2027</v>
      </c>
      <c r="C518" s="32">
        <v>67</v>
      </c>
      <c r="D518" s="33">
        <v>3976141</v>
      </c>
      <c r="E518" s="33"/>
      <c r="F518" s="33">
        <v>1908779</v>
      </c>
      <c r="G518" s="33">
        <v>218286</v>
      </c>
      <c r="H518" s="33">
        <v>1246090</v>
      </c>
      <c r="I518" s="33">
        <v>121379</v>
      </c>
      <c r="J518" s="33">
        <v>323024</v>
      </c>
      <c r="K518" s="33"/>
      <c r="L518" s="33">
        <v>2067362</v>
      </c>
      <c r="M518" s="33">
        <v>193754</v>
      </c>
      <c r="N518" s="33">
        <v>1205797</v>
      </c>
      <c r="O518" s="33">
        <v>306859</v>
      </c>
      <c r="P518" s="33">
        <v>360952</v>
      </c>
      <c r="Q518"/>
    </row>
    <row r="519" spans="1:17">
      <c r="A519" s="38" t="str">
        <f t="shared" ca="1" si="7"/>
        <v>202768</v>
      </c>
      <c r="B519" s="39" cm="1">
        <f t="array" aca="1" ref="B519" ca="1">INDIRECT(_xlfn.CONCAT("D",ROW(C519)-C519-3))</f>
        <v>2027</v>
      </c>
      <c r="C519" s="32">
        <v>68</v>
      </c>
      <c r="D519" s="33">
        <v>3846358</v>
      </c>
      <c r="E519" s="33"/>
      <c r="F519" s="33">
        <v>1832260</v>
      </c>
      <c r="G519" s="33">
        <v>198536</v>
      </c>
      <c r="H519" s="33">
        <v>1209983</v>
      </c>
      <c r="I519" s="33">
        <v>110627</v>
      </c>
      <c r="J519" s="33">
        <v>313114</v>
      </c>
      <c r="K519" s="33"/>
      <c r="L519" s="33">
        <v>2014099</v>
      </c>
      <c r="M519" s="33">
        <v>177976</v>
      </c>
      <c r="N519" s="33">
        <v>1142015</v>
      </c>
      <c r="O519" s="33">
        <v>326290</v>
      </c>
      <c r="P519" s="33">
        <v>367818</v>
      </c>
      <c r="Q519"/>
    </row>
    <row r="520" spans="1:17">
      <c r="A520" s="38" t="str">
        <f t="shared" ca="1" si="7"/>
        <v>202769</v>
      </c>
      <c r="B520" s="39" cm="1">
        <f t="array" aca="1" ref="B520" ca="1">INDIRECT(_xlfn.CONCAT("D",ROW(C520)-C520-3))</f>
        <v>2027</v>
      </c>
      <c r="C520" s="32">
        <v>69</v>
      </c>
      <c r="D520" s="33">
        <v>3834921</v>
      </c>
      <c r="E520" s="33"/>
      <c r="F520" s="33">
        <v>1821544</v>
      </c>
      <c r="G520" s="33">
        <v>161102</v>
      </c>
      <c r="H520" s="33">
        <v>1216669</v>
      </c>
      <c r="I520" s="33">
        <v>123545</v>
      </c>
      <c r="J520" s="33">
        <v>320228</v>
      </c>
      <c r="K520" s="33"/>
      <c r="L520" s="33">
        <v>2013377</v>
      </c>
      <c r="M520" s="33">
        <v>169600</v>
      </c>
      <c r="N520" s="33">
        <v>1136616</v>
      </c>
      <c r="O520" s="33">
        <v>362011</v>
      </c>
      <c r="P520" s="33">
        <v>345150</v>
      </c>
      <c r="Q520"/>
    </row>
    <row r="521" spans="1:17">
      <c r="A521" s="38" t="str">
        <f t="shared" ca="1" si="7"/>
        <v>202770</v>
      </c>
      <c r="B521" s="39" cm="1">
        <f t="array" aca="1" ref="B521" ca="1">INDIRECT(_xlfn.CONCAT("D",ROW(C521)-C521-3))</f>
        <v>2027</v>
      </c>
      <c r="C521" s="32">
        <v>70</v>
      </c>
      <c r="D521" s="33">
        <v>3685317</v>
      </c>
      <c r="E521" s="33"/>
      <c r="F521" s="33">
        <v>1739200</v>
      </c>
      <c r="G521" s="33">
        <v>148734</v>
      </c>
      <c r="H521" s="33">
        <v>1154178</v>
      </c>
      <c r="I521" s="33">
        <v>146751</v>
      </c>
      <c r="J521" s="33">
        <v>289536</v>
      </c>
      <c r="K521" s="33"/>
      <c r="L521" s="33">
        <v>1946117</v>
      </c>
      <c r="M521" s="33">
        <v>157363</v>
      </c>
      <c r="N521" s="33">
        <v>1074647</v>
      </c>
      <c r="O521" s="33">
        <v>367511</v>
      </c>
      <c r="P521" s="33">
        <v>346596</v>
      </c>
      <c r="Q521"/>
    </row>
    <row r="522" spans="1:17">
      <c r="A522" s="38" t="str">
        <f t="shared" ca="1" si="7"/>
        <v>202771</v>
      </c>
      <c r="B522" s="39" cm="1">
        <f t="array" aca="1" ref="B522" ca="1">INDIRECT(_xlfn.CONCAT("D",ROW(C522)-C522-3))</f>
        <v>2027</v>
      </c>
      <c r="C522" s="32">
        <v>71</v>
      </c>
      <c r="D522" s="33">
        <v>3531341</v>
      </c>
      <c r="E522" s="33"/>
      <c r="F522" s="33">
        <v>1657265</v>
      </c>
      <c r="G522" s="33">
        <v>146959</v>
      </c>
      <c r="H522" s="33">
        <v>1092266</v>
      </c>
      <c r="I522" s="33">
        <v>151924</v>
      </c>
      <c r="J522" s="33">
        <v>266116</v>
      </c>
      <c r="K522" s="33"/>
      <c r="L522" s="33">
        <v>1874075</v>
      </c>
      <c r="M522" s="33">
        <v>153351</v>
      </c>
      <c r="N522" s="33">
        <v>992802</v>
      </c>
      <c r="O522" s="33">
        <v>385370</v>
      </c>
      <c r="P522" s="33">
        <v>342552</v>
      </c>
      <c r="Q522"/>
    </row>
    <row r="523" spans="1:17">
      <c r="A523" s="38" t="str">
        <f t="shared" ca="1" si="7"/>
        <v>202772</v>
      </c>
      <c r="B523" s="39" cm="1">
        <f t="array" aca="1" ref="B523" ca="1">INDIRECT(_xlfn.CONCAT("D",ROW(C523)-C523-3))</f>
        <v>2027</v>
      </c>
      <c r="C523" s="32">
        <v>72</v>
      </c>
      <c r="D523" s="33">
        <v>3432391</v>
      </c>
      <c r="E523" s="33"/>
      <c r="F523" s="33">
        <v>1602981</v>
      </c>
      <c r="G523" s="33">
        <v>131262</v>
      </c>
      <c r="H523" s="33">
        <v>1062024</v>
      </c>
      <c r="I523" s="33">
        <v>155127</v>
      </c>
      <c r="J523" s="33">
        <v>254568</v>
      </c>
      <c r="K523" s="33"/>
      <c r="L523" s="33">
        <v>1829410</v>
      </c>
      <c r="M523" s="33">
        <v>125685</v>
      </c>
      <c r="N523" s="33">
        <v>987522</v>
      </c>
      <c r="O523" s="33">
        <v>388026</v>
      </c>
      <c r="P523" s="33">
        <v>328177</v>
      </c>
      <c r="Q523"/>
    </row>
    <row r="524" spans="1:17">
      <c r="A524" s="38" t="str">
        <f t="shared" ref="A524:A587" ca="1" si="8">B524&amp;C524</f>
        <v>202773</v>
      </c>
      <c r="B524" s="39" cm="1">
        <f t="array" aca="1" ref="B524" ca="1">INDIRECT(_xlfn.CONCAT("D",ROW(C524)-C524-3))</f>
        <v>2027</v>
      </c>
      <c r="C524" s="32">
        <v>73</v>
      </c>
      <c r="D524" s="33">
        <v>3228457</v>
      </c>
      <c r="E524" s="33"/>
      <c r="F524" s="33">
        <v>1497058</v>
      </c>
      <c r="G524" s="33">
        <v>115541</v>
      </c>
      <c r="H524" s="33">
        <v>978117</v>
      </c>
      <c r="I524" s="33">
        <v>152395</v>
      </c>
      <c r="J524" s="33">
        <v>251004</v>
      </c>
      <c r="K524" s="33"/>
      <c r="L524" s="33">
        <v>1731400</v>
      </c>
      <c r="M524" s="33">
        <v>115893</v>
      </c>
      <c r="N524" s="33">
        <v>925145</v>
      </c>
      <c r="O524" s="33">
        <v>401629</v>
      </c>
      <c r="P524" s="33">
        <v>288733</v>
      </c>
      <c r="Q524"/>
    </row>
    <row r="525" spans="1:17">
      <c r="A525" s="38" t="str">
        <f t="shared" ca="1" si="8"/>
        <v>202774</v>
      </c>
      <c r="B525" s="39" cm="1">
        <f t="array" aca="1" ref="B525" ca="1">INDIRECT(_xlfn.CONCAT("D",ROW(C525)-C525-3))</f>
        <v>2027</v>
      </c>
      <c r="C525" s="32">
        <v>74</v>
      </c>
      <c r="D525" s="33">
        <v>3128439</v>
      </c>
      <c r="E525" s="33"/>
      <c r="F525" s="33">
        <v>1442320</v>
      </c>
      <c r="G525" s="33">
        <v>96553</v>
      </c>
      <c r="H525" s="33">
        <v>952588</v>
      </c>
      <c r="I525" s="33">
        <v>161253</v>
      </c>
      <c r="J525" s="33">
        <v>231926</v>
      </c>
      <c r="K525" s="33"/>
      <c r="L525" s="33">
        <v>1686119</v>
      </c>
      <c r="M525" s="33">
        <v>115939</v>
      </c>
      <c r="N525" s="33">
        <v>875543</v>
      </c>
      <c r="O525" s="33">
        <v>423779</v>
      </c>
      <c r="P525" s="33">
        <v>270858</v>
      </c>
      <c r="Q525"/>
    </row>
    <row r="526" spans="1:17">
      <c r="A526" s="38" t="str">
        <f t="shared" ca="1" si="8"/>
        <v>202775</v>
      </c>
      <c r="B526" s="39" cm="1">
        <f t="array" aca="1" ref="B526" ca="1">INDIRECT(_xlfn.CONCAT("D",ROW(C526)-C526-3))</f>
        <v>2027</v>
      </c>
      <c r="C526" s="32">
        <v>75</v>
      </c>
      <c r="D526" s="33">
        <v>2943619</v>
      </c>
      <c r="E526" s="33"/>
      <c r="F526" s="33">
        <v>1349769</v>
      </c>
      <c r="G526" s="33">
        <v>92915</v>
      </c>
      <c r="H526" s="33">
        <v>900179</v>
      </c>
      <c r="I526" s="33">
        <v>143869</v>
      </c>
      <c r="J526" s="33">
        <v>212806</v>
      </c>
      <c r="K526" s="33"/>
      <c r="L526" s="33">
        <v>1593851</v>
      </c>
      <c r="M526" s="33">
        <v>108262</v>
      </c>
      <c r="N526" s="33">
        <v>787904</v>
      </c>
      <c r="O526" s="33">
        <v>406983</v>
      </c>
      <c r="P526" s="33">
        <v>290702</v>
      </c>
      <c r="Q526"/>
    </row>
    <row r="527" spans="1:17">
      <c r="A527" s="38" t="str">
        <f t="shared" ca="1" si="8"/>
        <v>202776</v>
      </c>
      <c r="B527" s="39" cm="1">
        <f t="array" aca="1" ref="B527" ca="1">INDIRECT(_xlfn.CONCAT("D",ROW(C527)-C527-3))</f>
        <v>2027</v>
      </c>
      <c r="C527" s="32">
        <v>76</v>
      </c>
      <c r="D527" s="33">
        <v>2768896</v>
      </c>
      <c r="E527" s="33"/>
      <c r="F527" s="33">
        <v>1262337</v>
      </c>
      <c r="G527" s="33">
        <v>68315</v>
      </c>
      <c r="H527" s="33">
        <v>870270</v>
      </c>
      <c r="I527" s="33">
        <v>154451</v>
      </c>
      <c r="J527" s="33">
        <v>169302</v>
      </c>
      <c r="K527" s="33"/>
      <c r="L527" s="33">
        <v>1506559</v>
      </c>
      <c r="M527" s="33">
        <v>96460</v>
      </c>
      <c r="N527" s="33">
        <v>757755</v>
      </c>
      <c r="O527" s="33">
        <v>406721</v>
      </c>
      <c r="P527" s="33">
        <v>245624</v>
      </c>
      <c r="Q527"/>
    </row>
    <row r="528" spans="1:17">
      <c r="A528" s="38" t="str">
        <f t="shared" ca="1" si="8"/>
        <v>202777</v>
      </c>
      <c r="B528" s="39" cm="1">
        <f t="array" aca="1" ref="B528" ca="1">INDIRECT(_xlfn.CONCAT("D",ROW(C528)-C528-3))</f>
        <v>2027</v>
      </c>
      <c r="C528" s="32">
        <v>77</v>
      </c>
      <c r="D528" s="33">
        <v>2646487</v>
      </c>
      <c r="E528" s="33"/>
      <c r="F528" s="33">
        <v>1202328</v>
      </c>
      <c r="G528" s="33">
        <v>65289</v>
      </c>
      <c r="H528" s="33">
        <v>834699</v>
      </c>
      <c r="I528" s="33">
        <v>130579</v>
      </c>
      <c r="J528" s="33">
        <v>171761</v>
      </c>
      <c r="K528" s="33"/>
      <c r="L528" s="33">
        <v>1444159</v>
      </c>
      <c r="M528" s="33">
        <v>78334</v>
      </c>
      <c r="N528" s="33">
        <v>692955</v>
      </c>
      <c r="O528" s="33">
        <v>448914</v>
      </c>
      <c r="P528" s="33">
        <v>223955</v>
      </c>
      <c r="Q528"/>
    </row>
    <row r="529" spans="1:17">
      <c r="A529" s="38" t="str">
        <f t="shared" ca="1" si="8"/>
        <v>202778</v>
      </c>
      <c r="B529" s="39" cm="1">
        <f t="array" aca="1" ref="B529" ca="1">INDIRECT(_xlfn.CONCAT("D",ROW(C529)-C529-3))</f>
        <v>2027</v>
      </c>
      <c r="C529" s="32">
        <v>78</v>
      </c>
      <c r="D529" s="33">
        <v>2519212</v>
      </c>
      <c r="E529" s="33"/>
      <c r="F529" s="33">
        <v>1138190</v>
      </c>
      <c r="G529" s="33">
        <v>56959</v>
      </c>
      <c r="H529" s="33">
        <v>782443</v>
      </c>
      <c r="I529" s="33">
        <v>157888</v>
      </c>
      <c r="J529" s="33">
        <v>140900</v>
      </c>
      <c r="K529" s="33"/>
      <c r="L529" s="33">
        <v>1381022</v>
      </c>
      <c r="M529" s="33">
        <v>71001</v>
      </c>
      <c r="N529" s="33">
        <v>629010</v>
      </c>
      <c r="O529" s="33">
        <v>456007</v>
      </c>
      <c r="P529" s="33">
        <v>225004</v>
      </c>
      <c r="Q529"/>
    </row>
    <row r="530" spans="1:17">
      <c r="A530" s="38" t="str">
        <f t="shared" ca="1" si="8"/>
        <v>202779</v>
      </c>
      <c r="B530" s="39" cm="1">
        <f t="array" aca="1" ref="B530" ca="1">INDIRECT(_xlfn.CONCAT("D",ROW(C530)-C530-3))</f>
        <v>2027</v>
      </c>
      <c r="C530" s="32">
        <v>79</v>
      </c>
      <c r="D530" s="33">
        <v>2508004</v>
      </c>
      <c r="E530" s="33"/>
      <c r="F530" s="33">
        <v>1127995</v>
      </c>
      <c r="G530" s="33">
        <v>50909</v>
      </c>
      <c r="H530" s="33">
        <v>795586</v>
      </c>
      <c r="I530" s="33">
        <v>162711</v>
      </c>
      <c r="J530" s="33">
        <v>118789</v>
      </c>
      <c r="K530" s="33"/>
      <c r="L530" s="33">
        <v>1380009</v>
      </c>
      <c r="M530" s="33">
        <v>70846</v>
      </c>
      <c r="N530" s="33">
        <v>620655</v>
      </c>
      <c r="O530" s="33">
        <v>478962</v>
      </c>
      <c r="P530" s="33">
        <v>209546</v>
      </c>
      <c r="Q530"/>
    </row>
    <row r="531" spans="1:17">
      <c r="A531" s="38" t="str">
        <f t="shared" ca="1" si="8"/>
        <v>202780</v>
      </c>
      <c r="B531" s="39" cm="1">
        <f t="array" aca="1" ref="B531" ca="1">INDIRECT(_xlfn.CONCAT("D",ROW(C531)-C531-3))</f>
        <v>2027</v>
      </c>
      <c r="C531" s="32">
        <v>80</v>
      </c>
      <c r="D531" s="33">
        <v>2145610</v>
      </c>
      <c r="E531" s="33"/>
      <c r="F531" s="33">
        <v>957150</v>
      </c>
      <c r="G531" s="33">
        <v>37887</v>
      </c>
      <c r="H531" s="33">
        <v>660035</v>
      </c>
      <c r="I531" s="33">
        <v>147561</v>
      </c>
      <c r="J531" s="33">
        <v>111668</v>
      </c>
      <c r="K531" s="33"/>
      <c r="L531" s="33">
        <v>1188460</v>
      </c>
      <c r="M531" s="33">
        <v>60768</v>
      </c>
      <c r="N531" s="33">
        <v>465223</v>
      </c>
      <c r="O531" s="33">
        <v>485147</v>
      </c>
      <c r="P531" s="33">
        <v>177323</v>
      </c>
      <c r="Q531"/>
    </row>
    <row r="532" spans="1:17">
      <c r="A532" s="38" t="str">
        <f t="shared" ca="1" si="8"/>
        <v>202781</v>
      </c>
      <c r="B532" s="39" cm="1">
        <f t="array" aca="1" ref="B532" ca="1">INDIRECT(_xlfn.CONCAT("D",ROW(C532)-C532-3))</f>
        <v>2027</v>
      </c>
      <c r="C532" s="32">
        <v>81</v>
      </c>
      <c r="D532" s="33">
        <v>1684992</v>
      </c>
      <c r="E532" s="33"/>
      <c r="F532" s="33">
        <v>737924</v>
      </c>
      <c r="G532" s="33">
        <v>23708</v>
      </c>
      <c r="H532" s="33">
        <v>527512</v>
      </c>
      <c r="I532" s="33">
        <v>107676</v>
      </c>
      <c r="J532" s="33">
        <v>79028</v>
      </c>
      <c r="K532" s="33"/>
      <c r="L532" s="33">
        <v>947068</v>
      </c>
      <c r="M532" s="33">
        <v>43498</v>
      </c>
      <c r="N532" s="33">
        <v>389504</v>
      </c>
      <c r="O532" s="33">
        <v>378629</v>
      </c>
      <c r="P532" s="33">
        <v>135437</v>
      </c>
      <c r="Q532"/>
    </row>
    <row r="533" spans="1:17">
      <c r="A533" s="38" t="str">
        <f t="shared" ca="1" si="8"/>
        <v>202782</v>
      </c>
      <c r="B533" s="39" cm="1">
        <f t="array" aca="1" ref="B533" ca="1">INDIRECT(_xlfn.CONCAT("D",ROW(C533)-C533-3))</f>
        <v>2027</v>
      </c>
      <c r="C533" s="32">
        <v>82</v>
      </c>
      <c r="D533" s="33">
        <v>1607330</v>
      </c>
      <c r="E533" s="33"/>
      <c r="F533" s="33">
        <v>698286</v>
      </c>
      <c r="G533" s="33">
        <v>21668</v>
      </c>
      <c r="H533" s="33">
        <v>486535</v>
      </c>
      <c r="I533" s="33">
        <v>122126</v>
      </c>
      <c r="J533" s="33">
        <v>67957</v>
      </c>
      <c r="K533" s="33"/>
      <c r="L533" s="33">
        <v>909044</v>
      </c>
      <c r="M533" s="33">
        <v>40336</v>
      </c>
      <c r="N533" s="33">
        <v>337448</v>
      </c>
      <c r="O533" s="33">
        <v>405331</v>
      </c>
      <c r="P533" s="33">
        <v>125928</v>
      </c>
      <c r="Q533"/>
    </row>
    <row r="534" spans="1:17">
      <c r="A534" s="38" t="str">
        <f t="shared" ca="1" si="8"/>
        <v>202783</v>
      </c>
      <c r="B534" s="39" cm="1">
        <f t="array" aca="1" ref="B534" ca="1">INDIRECT(_xlfn.CONCAT("D",ROW(C534)-C534-3))</f>
        <v>2027</v>
      </c>
      <c r="C534" s="32">
        <v>83</v>
      </c>
      <c r="D534" s="33">
        <v>1533703</v>
      </c>
      <c r="E534" s="33"/>
      <c r="F534" s="33">
        <v>659299</v>
      </c>
      <c r="G534" s="33">
        <v>21520</v>
      </c>
      <c r="H534" s="33">
        <v>464640</v>
      </c>
      <c r="I534" s="33">
        <v>106623</v>
      </c>
      <c r="J534" s="33">
        <v>66517</v>
      </c>
      <c r="K534" s="33"/>
      <c r="L534" s="33">
        <v>874404</v>
      </c>
      <c r="M534" s="33">
        <v>35211</v>
      </c>
      <c r="N534" s="33">
        <v>284621</v>
      </c>
      <c r="O534" s="33">
        <v>415684</v>
      </c>
      <c r="P534" s="33">
        <v>138887</v>
      </c>
      <c r="Q534"/>
    </row>
    <row r="535" spans="1:17">
      <c r="A535" s="38" t="str">
        <f t="shared" ca="1" si="8"/>
        <v>202784</v>
      </c>
      <c r="B535" s="39" cm="1">
        <f t="array" aca="1" ref="B535" ca="1">INDIRECT(_xlfn.CONCAT("D",ROW(C535)-C535-3))</f>
        <v>2027</v>
      </c>
      <c r="C535" s="32">
        <v>84</v>
      </c>
      <c r="D535" s="33">
        <v>1377554</v>
      </c>
      <c r="E535" s="33"/>
      <c r="F535" s="33">
        <v>585824</v>
      </c>
      <c r="G535" s="33">
        <v>22271</v>
      </c>
      <c r="H535" s="33">
        <v>424117</v>
      </c>
      <c r="I535" s="33">
        <v>104577</v>
      </c>
      <c r="J535" s="33">
        <v>34859</v>
      </c>
      <c r="K535" s="33"/>
      <c r="L535" s="33">
        <v>791730</v>
      </c>
      <c r="M535" s="33">
        <v>35812</v>
      </c>
      <c r="N535" s="33">
        <v>262297</v>
      </c>
      <c r="O535" s="33">
        <v>391993</v>
      </c>
      <c r="P535" s="33">
        <v>101628</v>
      </c>
      <c r="Q535"/>
    </row>
    <row r="536" spans="1:17">
      <c r="A536" s="38" t="str">
        <f t="shared" ca="1" si="8"/>
        <v>202785</v>
      </c>
      <c r="B536" s="39" cm="1">
        <f t="array" aca="1" ref="B536" ca="1">INDIRECT(_xlfn.CONCAT("D",ROW(C536)-C536-3))</f>
        <v>2027</v>
      </c>
      <c r="C536" s="32">
        <v>85</v>
      </c>
      <c r="D536" s="33">
        <v>1121755</v>
      </c>
      <c r="E536" s="33"/>
      <c r="F536" s="33">
        <v>468674</v>
      </c>
      <c r="G536" s="33">
        <v>17323</v>
      </c>
      <c r="H536" s="33">
        <v>338754</v>
      </c>
      <c r="I536" s="33">
        <v>86613</v>
      </c>
      <c r="J536" s="33">
        <v>25984</v>
      </c>
      <c r="K536" s="33"/>
      <c r="L536" s="33">
        <v>653081</v>
      </c>
      <c r="M536" s="33">
        <v>31694</v>
      </c>
      <c r="N536" s="33">
        <v>207449</v>
      </c>
      <c r="O536" s="33">
        <v>336145</v>
      </c>
      <c r="P536" s="33">
        <v>77793</v>
      </c>
      <c r="Q536"/>
    </row>
    <row r="537" spans="1:17">
      <c r="A537" s="38" t="str">
        <f t="shared" ca="1" si="8"/>
        <v>202786</v>
      </c>
      <c r="B537" s="39" cm="1">
        <f t="array" aca="1" ref="B537" ca="1">INDIRECT(_xlfn.CONCAT("D",ROW(C537)-C537-3))</f>
        <v>2027</v>
      </c>
      <c r="C537" s="32">
        <v>86</v>
      </c>
      <c r="D537" s="33">
        <v>970932</v>
      </c>
      <c r="E537" s="33"/>
      <c r="F537" s="33">
        <v>398129</v>
      </c>
      <c r="G537" s="33">
        <v>13208</v>
      </c>
      <c r="H537" s="33">
        <v>269822</v>
      </c>
      <c r="I537" s="33">
        <v>88683</v>
      </c>
      <c r="J537" s="33">
        <v>26416</v>
      </c>
      <c r="K537" s="33"/>
      <c r="L537" s="33">
        <v>572803</v>
      </c>
      <c r="M537" s="33">
        <v>30247</v>
      </c>
      <c r="N537" s="33">
        <v>149345</v>
      </c>
      <c r="O537" s="33">
        <v>313813</v>
      </c>
      <c r="P537" s="33">
        <v>79398</v>
      </c>
      <c r="Q537"/>
    </row>
    <row r="538" spans="1:17">
      <c r="A538" s="38" t="str">
        <f t="shared" ca="1" si="8"/>
        <v>202787</v>
      </c>
      <c r="B538" s="39" cm="1">
        <f t="array" aca="1" ref="B538" ca="1">INDIRECT(_xlfn.CONCAT("D",ROW(C538)-C538-3))</f>
        <v>2027</v>
      </c>
      <c r="C538" s="32">
        <v>87</v>
      </c>
      <c r="D538" s="33">
        <v>830110</v>
      </c>
      <c r="E538" s="33"/>
      <c r="F538" s="33">
        <v>335170</v>
      </c>
      <c r="G538" s="33">
        <v>4721</v>
      </c>
      <c r="H538" s="33">
        <v>222817</v>
      </c>
      <c r="I538" s="33">
        <v>82140</v>
      </c>
      <c r="J538" s="33">
        <v>25492</v>
      </c>
      <c r="K538" s="33"/>
      <c r="L538" s="33">
        <v>494940</v>
      </c>
      <c r="M538" s="33">
        <v>17878</v>
      </c>
      <c r="N538" s="33">
        <v>111032</v>
      </c>
      <c r="O538" s="33">
        <v>295459</v>
      </c>
      <c r="P538" s="33">
        <v>70571</v>
      </c>
      <c r="Q538"/>
    </row>
    <row r="539" spans="1:17">
      <c r="A539" s="38" t="str">
        <f t="shared" ca="1" si="8"/>
        <v>202788</v>
      </c>
      <c r="B539" s="39" cm="1">
        <f t="array" aca="1" ref="B539" ca="1">INDIRECT(_xlfn.CONCAT("D",ROW(C539)-C539-3))</f>
        <v>2027</v>
      </c>
      <c r="C539" s="32">
        <v>88</v>
      </c>
      <c r="D539" s="33">
        <v>732460</v>
      </c>
      <c r="E539" s="33"/>
      <c r="F539" s="33">
        <v>290106</v>
      </c>
      <c r="G539" s="33">
        <v>7391</v>
      </c>
      <c r="H539" s="33">
        <v>178313</v>
      </c>
      <c r="I539" s="33">
        <v>89619</v>
      </c>
      <c r="J539" s="33">
        <v>14782</v>
      </c>
      <c r="K539" s="33"/>
      <c r="L539" s="33">
        <v>442354</v>
      </c>
      <c r="M539" s="33">
        <v>18470</v>
      </c>
      <c r="N539" s="33">
        <v>96967</v>
      </c>
      <c r="O539" s="33">
        <v>277972</v>
      </c>
      <c r="P539" s="33">
        <v>48945</v>
      </c>
      <c r="Q539"/>
    </row>
    <row r="540" spans="1:17">
      <c r="A540" s="38" t="str">
        <f t="shared" ca="1" si="8"/>
        <v>202789</v>
      </c>
      <c r="B540" s="39" cm="1">
        <f t="array" aca="1" ref="B540" ca="1">INDIRECT(_xlfn.CONCAT("D",ROW(C540)-C540-3))</f>
        <v>2027</v>
      </c>
      <c r="C540" s="32">
        <v>89</v>
      </c>
      <c r="D540" s="33">
        <v>610230</v>
      </c>
      <c r="E540" s="33"/>
      <c r="F540" s="33">
        <v>236768</v>
      </c>
      <c r="G540" s="33">
        <v>7342</v>
      </c>
      <c r="H540" s="33">
        <v>148668</v>
      </c>
      <c r="I540" s="33">
        <v>66992</v>
      </c>
      <c r="J540" s="33">
        <v>13766</v>
      </c>
      <c r="K540" s="33"/>
      <c r="L540" s="33">
        <v>373462</v>
      </c>
      <c r="M540" s="33">
        <v>10044</v>
      </c>
      <c r="N540" s="33">
        <v>71223</v>
      </c>
      <c r="O540" s="33">
        <v>239235</v>
      </c>
      <c r="P540" s="33">
        <v>52960</v>
      </c>
      <c r="Q540"/>
    </row>
    <row r="541" spans="1:17">
      <c r="A541" s="38" t="str">
        <f t="shared" ca="1" si="8"/>
        <v>202790</v>
      </c>
      <c r="B541" s="39" cm="1">
        <f t="array" aca="1" ref="B541" ca="1">INDIRECT(_xlfn.CONCAT("D",ROW(C541)-C541-3))</f>
        <v>2027</v>
      </c>
      <c r="C541" s="32">
        <v>90</v>
      </c>
      <c r="D541" s="33">
        <v>500644</v>
      </c>
      <c r="E541" s="33"/>
      <c r="F541" s="33">
        <v>188696</v>
      </c>
      <c r="G541" s="33">
        <v>6320</v>
      </c>
      <c r="H541" s="33">
        <v>110148</v>
      </c>
      <c r="I541" s="33">
        <v>57782</v>
      </c>
      <c r="J541" s="33">
        <v>14446</v>
      </c>
      <c r="K541" s="33"/>
      <c r="L541" s="33">
        <v>311948</v>
      </c>
      <c r="M541" s="33">
        <v>10819</v>
      </c>
      <c r="N541" s="33">
        <v>46882</v>
      </c>
      <c r="O541" s="33">
        <v>217282</v>
      </c>
      <c r="P541" s="33">
        <v>36965</v>
      </c>
      <c r="Q541"/>
    </row>
    <row r="542" spans="1:17">
      <c r="A542" s="38" t="str">
        <f t="shared" ca="1" si="8"/>
        <v>202791</v>
      </c>
      <c r="B542" s="39" cm="1">
        <f t="array" aca="1" ref="B542" ca="1">INDIRECT(_xlfn.CONCAT("D",ROW(C542)-C542-3))</f>
        <v>2027</v>
      </c>
      <c r="C542" s="32">
        <v>91</v>
      </c>
      <c r="D542" s="33">
        <v>414353</v>
      </c>
      <c r="E542" s="33"/>
      <c r="F542" s="33">
        <v>150640</v>
      </c>
      <c r="G542" s="33">
        <v>3524</v>
      </c>
      <c r="H542" s="33">
        <v>78404</v>
      </c>
      <c r="I542" s="33">
        <v>64309</v>
      </c>
      <c r="J542" s="33">
        <v>4405</v>
      </c>
      <c r="K542" s="33"/>
      <c r="L542" s="33">
        <v>263712</v>
      </c>
      <c r="M542" s="33">
        <v>9734</v>
      </c>
      <c r="N542" s="33">
        <v>53981</v>
      </c>
      <c r="O542" s="33">
        <v>177873</v>
      </c>
      <c r="P542" s="33">
        <v>22124</v>
      </c>
      <c r="Q542"/>
    </row>
    <row r="543" spans="1:17">
      <c r="A543" s="38" t="str">
        <f t="shared" ca="1" si="8"/>
        <v>202792</v>
      </c>
      <c r="B543" s="39" cm="1">
        <f t="array" aca="1" ref="B543" ca="1">INDIRECT(_xlfn.CONCAT("D",ROW(C543)-C543-3))</f>
        <v>2027</v>
      </c>
      <c r="C543" s="32">
        <v>92</v>
      </c>
      <c r="D543" s="33">
        <v>325257</v>
      </c>
      <c r="E543" s="33"/>
      <c r="F543" s="33">
        <v>113953</v>
      </c>
      <c r="G543" s="33">
        <v>1727</v>
      </c>
      <c r="H543" s="33">
        <v>61293</v>
      </c>
      <c r="I543" s="33">
        <v>48344</v>
      </c>
      <c r="J543" s="33">
        <v>2590</v>
      </c>
      <c r="K543" s="33"/>
      <c r="L543" s="33">
        <v>211304</v>
      </c>
      <c r="M543" s="33">
        <v>4295</v>
      </c>
      <c r="N543" s="33">
        <v>30064</v>
      </c>
      <c r="O543" s="33">
        <v>160625</v>
      </c>
      <c r="P543" s="33">
        <v>16320</v>
      </c>
      <c r="Q543"/>
    </row>
    <row r="544" spans="1:17">
      <c r="A544" s="38" t="str">
        <f t="shared" ca="1" si="8"/>
        <v>202793</v>
      </c>
      <c r="B544" s="39" cm="1">
        <f t="array" aca="1" ref="B544" ca="1">INDIRECT(_xlfn.CONCAT("D",ROW(C544)-C544-3))</f>
        <v>2027</v>
      </c>
      <c r="C544" s="32">
        <v>93</v>
      </c>
      <c r="D544" s="33">
        <v>252496</v>
      </c>
      <c r="E544" s="33"/>
      <c r="F544" s="33">
        <v>85386</v>
      </c>
      <c r="G544" s="33">
        <v>0</v>
      </c>
      <c r="H544" s="33">
        <v>45254</v>
      </c>
      <c r="I544" s="33">
        <v>35862</v>
      </c>
      <c r="J544" s="33">
        <v>4269</v>
      </c>
      <c r="K544" s="33"/>
      <c r="L544" s="33">
        <v>167110</v>
      </c>
      <c r="M544" s="33">
        <v>8526</v>
      </c>
      <c r="N544" s="33">
        <v>19610</v>
      </c>
      <c r="O544" s="33">
        <v>120217</v>
      </c>
      <c r="P544" s="33">
        <v>18757</v>
      </c>
      <c r="Q544"/>
    </row>
    <row r="545" spans="1:17">
      <c r="A545" s="38" t="str">
        <f t="shared" ca="1" si="8"/>
        <v>202794</v>
      </c>
      <c r="B545" s="39" cm="1">
        <f t="array" aca="1" ref="B545" ca="1">INDIRECT(_xlfn.CONCAT("D",ROW(C545)-C545-3))</f>
        <v>2027</v>
      </c>
      <c r="C545" s="32">
        <v>94</v>
      </c>
      <c r="D545" s="33">
        <v>207030</v>
      </c>
      <c r="E545" s="33"/>
      <c r="F545" s="33">
        <v>66809</v>
      </c>
      <c r="G545" s="33">
        <v>2537</v>
      </c>
      <c r="H545" s="33">
        <v>35519</v>
      </c>
      <c r="I545" s="33">
        <v>27062</v>
      </c>
      <c r="J545" s="33">
        <v>1691</v>
      </c>
      <c r="K545" s="33"/>
      <c r="L545" s="33">
        <v>140221</v>
      </c>
      <c r="M545" s="33">
        <v>2549</v>
      </c>
      <c r="N545" s="33">
        <v>16147</v>
      </c>
      <c r="O545" s="33">
        <v>102829</v>
      </c>
      <c r="P545" s="33">
        <v>18696</v>
      </c>
      <c r="Q545"/>
    </row>
    <row r="546" spans="1:17">
      <c r="A546" s="38" t="str">
        <f t="shared" ca="1" si="8"/>
        <v>202795</v>
      </c>
      <c r="B546" s="39" cm="1">
        <f t="array" aca="1" ref="B546" ca="1">INDIRECT(_xlfn.CONCAT("D",ROW(C546)-C546-3))</f>
        <v>2027</v>
      </c>
      <c r="C546" s="32">
        <v>95</v>
      </c>
      <c r="D546" s="33">
        <v>157152</v>
      </c>
      <c r="E546" s="33"/>
      <c r="F546" s="33">
        <v>48479</v>
      </c>
      <c r="G546" s="33">
        <v>851</v>
      </c>
      <c r="H546" s="33">
        <v>28917</v>
      </c>
      <c r="I546" s="33">
        <v>17010</v>
      </c>
      <c r="J546" s="33">
        <v>1701</v>
      </c>
      <c r="K546" s="33"/>
      <c r="L546" s="33">
        <v>108673</v>
      </c>
      <c r="M546" s="33">
        <v>2527</v>
      </c>
      <c r="N546" s="33">
        <v>12636</v>
      </c>
      <c r="O546" s="33">
        <v>78346</v>
      </c>
      <c r="P546" s="33">
        <v>15164</v>
      </c>
      <c r="Q546"/>
    </row>
    <row r="547" spans="1:17">
      <c r="A547" s="38" t="str">
        <f t="shared" ca="1" si="8"/>
        <v>202796</v>
      </c>
      <c r="B547" s="39" cm="1">
        <f t="array" aca="1" ref="B547" ca="1">INDIRECT(_xlfn.CONCAT("D",ROW(C547)-C547-3))</f>
        <v>2027</v>
      </c>
      <c r="C547" s="32">
        <v>96</v>
      </c>
      <c r="D547" s="33">
        <v>124241</v>
      </c>
      <c r="E547" s="33"/>
      <c r="F547" s="33">
        <v>36238</v>
      </c>
      <c r="G547" s="33">
        <v>2528</v>
      </c>
      <c r="H547" s="33">
        <v>10956</v>
      </c>
      <c r="I547" s="33">
        <v>21069</v>
      </c>
      <c r="J547" s="33">
        <v>1685</v>
      </c>
      <c r="K547" s="33"/>
      <c r="L547" s="33">
        <v>88003</v>
      </c>
      <c r="M547" s="33">
        <v>1692</v>
      </c>
      <c r="N547" s="33">
        <v>4231</v>
      </c>
      <c r="O547" s="33">
        <v>74464</v>
      </c>
      <c r="P547" s="33">
        <v>7616</v>
      </c>
      <c r="Q547"/>
    </row>
    <row r="548" spans="1:17">
      <c r="A548" s="38" t="str">
        <f t="shared" ca="1" si="8"/>
        <v>202797</v>
      </c>
      <c r="B548" s="39" cm="1">
        <f t="array" aca="1" ref="B548" ca="1">INDIRECT(_xlfn.CONCAT("D",ROW(C548)-C548-3))</f>
        <v>2027</v>
      </c>
      <c r="C548" s="32">
        <v>97</v>
      </c>
      <c r="D548" s="33">
        <v>88034</v>
      </c>
      <c r="E548" s="33"/>
      <c r="F548" s="33">
        <v>24138</v>
      </c>
      <c r="G548" s="33">
        <v>832</v>
      </c>
      <c r="H548" s="33">
        <v>11653</v>
      </c>
      <c r="I548" s="33">
        <v>9988</v>
      </c>
      <c r="J548" s="33">
        <v>1665</v>
      </c>
      <c r="K548" s="33"/>
      <c r="L548" s="33">
        <v>63895</v>
      </c>
      <c r="M548" s="33">
        <v>0</v>
      </c>
      <c r="N548" s="33">
        <v>3363</v>
      </c>
      <c r="O548" s="33">
        <v>58010</v>
      </c>
      <c r="P548" s="33">
        <v>2522</v>
      </c>
      <c r="Q548"/>
    </row>
    <row r="549" spans="1:17">
      <c r="A549" s="38" t="str">
        <f t="shared" ca="1" si="8"/>
        <v>202798</v>
      </c>
      <c r="B549" s="39" cm="1">
        <f t="array" aca="1" ref="B549" ca="1">INDIRECT(_xlfn.CONCAT("D",ROW(C549)-C549-3))</f>
        <v>2027</v>
      </c>
      <c r="C549" s="32">
        <v>98</v>
      </c>
      <c r="D549" s="33">
        <v>65258</v>
      </c>
      <c r="E549" s="33"/>
      <c r="F549" s="33">
        <v>16821</v>
      </c>
      <c r="G549" s="33">
        <v>0</v>
      </c>
      <c r="H549" s="33">
        <v>6728</v>
      </c>
      <c r="I549" s="33">
        <v>9251</v>
      </c>
      <c r="J549" s="33">
        <v>841</v>
      </c>
      <c r="K549" s="33"/>
      <c r="L549" s="33">
        <v>48438</v>
      </c>
      <c r="M549" s="33">
        <v>835</v>
      </c>
      <c r="N549" s="33">
        <v>3341</v>
      </c>
      <c r="O549" s="33">
        <v>41756</v>
      </c>
      <c r="P549" s="33">
        <v>2505</v>
      </c>
      <c r="Q549"/>
    </row>
    <row r="550" spans="1:17">
      <c r="A550" s="38" t="str">
        <f t="shared" ca="1" si="8"/>
        <v>202799</v>
      </c>
      <c r="B550" s="39" cm="1">
        <f t="array" aca="1" ref="B550" ca="1">INDIRECT(_xlfn.CONCAT("D",ROW(C550)-C550-3))</f>
        <v>2027</v>
      </c>
      <c r="C550" s="32">
        <v>99</v>
      </c>
      <c r="D550" s="33">
        <v>46376</v>
      </c>
      <c r="E550" s="33"/>
      <c r="F550" s="33">
        <v>11172</v>
      </c>
      <c r="G550" s="33">
        <v>0</v>
      </c>
      <c r="H550" s="33">
        <v>7735</v>
      </c>
      <c r="I550" s="33">
        <v>3438</v>
      </c>
      <c r="J550" s="33">
        <v>0</v>
      </c>
      <c r="K550" s="33"/>
      <c r="L550" s="33">
        <v>35204</v>
      </c>
      <c r="M550" s="33">
        <v>838</v>
      </c>
      <c r="N550" s="33">
        <v>2515</v>
      </c>
      <c r="O550" s="33">
        <v>30175</v>
      </c>
      <c r="P550" s="33">
        <v>1676</v>
      </c>
      <c r="Q550"/>
    </row>
    <row r="551" spans="1:17">
      <c r="A551" s="38" t="str">
        <f t="shared" ca="1" si="8"/>
        <v>2027100</v>
      </c>
      <c r="B551" s="39" cm="1">
        <f t="array" aca="1" ref="B551" ca="1">INDIRECT(_xlfn.CONCAT("D",ROW(C551)-C551-3))</f>
        <v>2027</v>
      </c>
      <c r="C551" s="32">
        <v>100</v>
      </c>
      <c r="D551" s="33">
        <v>88924</v>
      </c>
      <c r="E551" s="33"/>
      <c r="F551" s="33">
        <v>17979</v>
      </c>
      <c r="G551" s="33">
        <v>0</v>
      </c>
      <c r="H551" s="33">
        <v>5137</v>
      </c>
      <c r="I551" s="33">
        <v>9418</v>
      </c>
      <c r="J551" s="33">
        <v>3425</v>
      </c>
      <c r="K551" s="33"/>
      <c r="L551" s="33">
        <v>70944</v>
      </c>
      <c r="M551" s="33">
        <v>855</v>
      </c>
      <c r="N551" s="33">
        <v>1710</v>
      </c>
      <c r="O551" s="33">
        <v>64961</v>
      </c>
      <c r="P551" s="33">
        <v>3419</v>
      </c>
      <c r="Q551"/>
    </row>
    <row r="552" spans="1:17">
      <c r="A552" s="38" t="str">
        <f t="shared" ca="1" si="8"/>
        <v>65258</v>
      </c>
      <c r="B552" s="39" cm="1">
        <f t="array" aca="1" ref="B552" ca="1">INDIRECT(_xlfn.CONCAT("D",ROW(C552)-C552-3))</f>
        <v>65258</v>
      </c>
      <c r="C552" s="34"/>
      <c r="D552" s="31"/>
      <c r="E552" s="31"/>
      <c r="F552" s="31"/>
      <c r="G552" s="31"/>
      <c r="H552" s="31"/>
      <c r="I552" s="31"/>
      <c r="J552" s="31"/>
      <c r="K552" s="31"/>
      <c r="L552" s="31"/>
      <c r="M552" s="31"/>
      <c r="N552" s="31"/>
      <c r="O552" s="31"/>
      <c r="P552" s="31"/>
      <c r="Q552"/>
    </row>
    <row r="553" spans="1:17">
      <c r="A553" s="38" t="str">
        <f t="shared" ca="1" si="8"/>
        <v>46376</v>
      </c>
      <c r="B553" s="39" cm="1">
        <f t="array" aca="1" ref="B553" ca="1">INDIRECT(_xlfn.CONCAT("D",ROW(C553)-C553-3))</f>
        <v>46376</v>
      </c>
      <c r="Q553"/>
    </row>
    <row r="554" spans="1:17">
      <c r="A554" s="38" t="str">
        <f t="shared" ca="1" si="8"/>
        <v>88924</v>
      </c>
      <c r="B554" s="39" cm="1">
        <f t="array" aca="1" ref="B554" ca="1">INDIRECT(_xlfn.CONCAT("D",ROW(C554)-C554-3))</f>
        <v>88924</v>
      </c>
      <c r="Q554"/>
    </row>
    <row r="555" spans="1:17">
      <c r="A555" s="38" t="str">
        <f t="shared" ca="1" si="8"/>
        <v>0</v>
      </c>
      <c r="B555" s="39" cm="1">
        <f t="array" aca="1" ref="B555" ca="1">INDIRECT(_xlfn.CONCAT("D",ROW(C555)-C555-3))</f>
        <v>0</v>
      </c>
      <c r="Q555"/>
    </row>
    <row r="556" spans="1:17">
      <c r="A556" s="38" t="str">
        <f t="shared" ca="1" si="8"/>
        <v>0</v>
      </c>
      <c r="B556" s="39" cm="1">
        <f t="array" aca="1" ref="B556" ca="1">INDIRECT(_xlfn.CONCAT("D",ROW(C556)-C556-3))</f>
        <v>0</v>
      </c>
      <c r="Q556"/>
    </row>
    <row r="557" spans="1:17">
      <c r="A557" s="38" t="str">
        <f t="shared" ca="1" si="8"/>
        <v>0</v>
      </c>
      <c r="B557" s="39" cm="1">
        <f t="array" aca="1" ref="B557" ca="1">INDIRECT(_xlfn.CONCAT("D",ROW(C557)-C557-3))</f>
        <v>0</v>
      </c>
      <c r="Q557"/>
    </row>
    <row r="558" spans="1:17">
      <c r="A558" s="38" t="str">
        <f t="shared" ca="1" si="8"/>
        <v>0</v>
      </c>
      <c r="B558" s="39" cm="1">
        <f t="array" aca="1" ref="B558" ca="1">INDIRECT(_xlfn.CONCAT("D",ROW(C558)-C558-3))</f>
        <v>0</v>
      </c>
      <c r="D558" s="47">
        <v>2028</v>
      </c>
      <c r="E558" s="47"/>
      <c r="F558" s="47"/>
      <c r="G558" s="47"/>
      <c r="H558" s="47"/>
      <c r="I558" s="47"/>
      <c r="J558" s="47"/>
      <c r="K558" s="47"/>
      <c r="L558" s="47"/>
      <c r="M558" s="47"/>
      <c r="N558" s="47"/>
      <c r="O558" s="47"/>
      <c r="P558" s="47"/>
      <c r="Q558"/>
    </row>
    <row r="559" spans="1:17">
      <c r="A559" s="38" t="str">
        <f t="shared" ca="1" si="8"/>
        <v>0</v>
      </c>
      <c r="B559" s="39" cm="1">
        <f t="array" aca="1" ref="B559" ca="1">INDIRECT(_xlfn.CONCAT("D",ROW(C559)-C559-3))</f>
        <v>0</v>
      </c>
      <c r="F559" s="48" t="s">
        <v>184</v>
      </c>
      <c r="G559" s="48"/>
      <c r="H559" s="48"/>
      <c r="I559" s="48"/>
      <c r="J559" s="48"/>
      <c r="L559" s="48" t="s">
        <v>185</v>
      </c>
      <c r="M559" s="48"/>
      <c r="N559" s="48"/>
      <c r="O559" s="48"/>
      <c r="P559" s="48"/>
      <c r="Q559"/>
    </row>
    <row r="560" spans="1:17">
      <c r="A560" s="38" t="e">
        <f t="shared" ca="1" si="8"/>
        <v>#VALUE!</v>
      </c>
      <c r="B560" s="39" t="e" cm="1">
        <f t="array" aca="1" ref="B560" ca="1">INDIRECT(_xlfn.CONCAT("D",ROW(C560)-C560-3))</f>
        <v>#VALUE!</v>
      </c>
      <c r="C560" s="30" t="s">
        <v>186</v>
      </c>
      <c r="D560" s="30" t="s">
        <v>0</v>
      </c>
      <c r="E560" s="30"/>
      <c r="F560" s="30" t="s">
        <v>0</v>
      </c>
      <c r="G560" s="30" t="s">
        <v>187</v>
      </c>
      <c r="H560" s="30" t="s">
        <v>188</v>
      </c>
      <c r="I560" s="30" t="s">
        <v>189</v>
      </c>
      <c r="J560" s="30" t="s">
        <v>190</v>
      </c>
      <c r="L560" s="30" t="s">
        <v>0</v>
      </c>
      <c r="M560" s="30" t="s">
        <v>187</v>
      </c>
      <c r="N560" s="30" t="s">
        <v>188</v>
      </c>
      <c r="O560" s="30" t="s">
        <v>189</v>
      </c>
      <c r="P560" s="30" t="s">
        <v>190</v>
      </c>
      <c r="Q560"/>
    </row>
    <row r="561" spans="1:17">
      <c r="A561" s="38" t="str">
        <f t="shared" ca="1" si="8"/>
        <v>20280</v>
      </c>
      <c r="B561" s="39" cm="1">
        <f t="array" aca="1" ref="B561" ca="1">INDIRECT(_xlfn.CONCAT("D",ROW(C561)-C561-3))</f>
        <v>2028</v>
      </c>
      <c r="C561" s="32">
        <v>0</v>
      </c>
      <c r="D561" s="33">
        <v>3864788</v>
      </c>
      <c r="E561" s="33"/>
      <c r="F561" s="33">
        <v>1976790</v>
      </c>
      <c r="G561" s="33">
        <v>1976790</v>
      </c>
      <c r="H561" s="33">
        <v>0</v>
      </c>
      <c r="I561" s="33">
        <v>0</v>
      </c>
      <c r="J561" s="33">
        <v>0</v>
      </c>
      <c r="K561" s="33"/>
      <c r="L561" s="33">
        <v>1887999</v>
      </c>
      <c r="M561" s="33">
        <v>1887999</v>
      </c>
      <c r="N561" s="33">
        <v>0</v>
      </c>
      <c r="O561" s="33">
        <v>0</v>
      </c>
      <c r="P561" s="33">
        <v>0</v>
      </c>
      <c r="Q561"/>
    </row>
    <row r="562" spans="1:17">
      <c r="A562" s="38" t="str">
        <f t="shared" ca="1" si="8"/>
        <v>20281</v>
      </c>
      <c r="B562" s="39" cm="1">
        <f t="array" aca="1" ref="B562" ca="1">INDIRECT(_xlfn.CONCAT("D",ROW(C562)-C562-3))</f>
        <v>2028</v>
      </c>
      <c r="C562" s="32">
        <v>1</v>
      </c>
      <c r="D562" s="33">
        <v>3831204</v>
      </c>
      <c r="E562" s="33"/>
      <c r="F562" s="33">
        <v>1960016</v>
      </c>
      <c r="G562" s="33">
        <v>1960016</v>
      </c>
      <c r="H562" s="33">
        <v>0</v>
      </c>
      <c r="I562" s="33">
        <v>0</v>
      </c>
      <c r="J562" s="33">
        <v>0</v>
      </c>
      <c r="K562" s="33"/>
      <c r="L562" s="33">
        <v>1871188</v>
      </c>
      <c r="M562" s="33">
        <v>1871188</v>
      </c>
      <c r="N562" s="33">
        <v>0</v>
      </c>
      <c r="O562" s="33">
        <v>0</v>
      </c>
      <c r="P562" s="33">
        <v>0</v>
      </c>
      <c r="Q562"/>
    </row>
    <row r="563" spans="1:17">
      <c r="A563" s="38" t="str">
        <f t="shared" ca="1" si="8"/>
        <v>20282</v>
      </c>
      <c r="B563" s="39" cm="1">
        <f t="array" aca="1" ref="B563" ca="1">INDIRECT(_xlfn.CONCAT("D",ROW(C563)-C563-3))</f>
        <v>2028</v>
      </c>
      <c r="C563" s="32">
        <v>2</v>
      </c>
      <c r="D563" s="33">
        <v>3810305</v>
      </c>
      <c r="E563" s="33"/>
      <c r="F563" s="33">
        <v>1949365</v>
      </c>
      <c r="G563" s="33">
        <v>1949365</v>
      </c>
      <c r="H563" s="33">
        <v>0</v>
      </c>
      <c r="I563" s="33">
        <v>0</v>
      </c>
      <c r="J563" s="33">
        <v>0</v>
      </c>
      <c r="K563" s="33"/>
      <c r="L563" s="33">
        <v>1860940</v>
      </c>
      <c r="M563" s="33">
        <v>1860940</v>
      </c>
      <c r="N563" s="33">
        <v>0</v>
      </c>
      <c r="O563" s="33">
        <v>0</v>
      </c>
      <c r="P563" s="33">
        <v>0</v>
      </c>
      <c r="Q563"/>
    </row>
    <row r="564" spans="1:17">
      <c r="A564" s="38" t="str">
        <f t="shared" ca="1" si="8"/>
        <v>20283</v>
      </c>
      <c r="B564" s="39" cm="1">
        <f t="array" aca="1" ref="B564" ca="1">INDIRECT(_xlfn.CONCAT("D",ROW(C564)-C564-3))</f>
        <v>2028</v>
      </c>
      <c r="C564" s="32">
        <v>3</v>
      </c>
      <c r="D564" s="33">
        <v>3797901</v>
      </c>
      <c r="E564" s="33"/>
      <c r="F564" s="33">
        <v>1943071</v>
      </c>
      <c r="G564" s="33">
        <v>1943071</v>
      </c>
      <c r="H564" s="33">
        <v>0</v>
      </c>
      <c r="I564" s="33">
        <v>0</v>
      </c>
      <c r="J564" s="33">
        <v>0</v>
      </c>
      <c r="K564" s="33"/>
      <c r="L564" s="33">
        <v>1854830</v>
      </c>
      <c r="M564" s="33">
        <v>1854830</v>
      </c>
      <c r="N564" s="33">
        <v>0</v>
      </c>
      <c r="O564" s="33">
        <v>0</v>
      </c>
      <c r="P564" s="33">
        <v>0</v>
      </c>
      <c r="Q564"/>
    </row>
    <row r="565" spans="1:17">
      <c r="A565" s="38" t="str">
        <f t="shared" ca="1" si="8"/>
        <v>20284</v>
      </c>
      <c r="B565" s="39" cm="1">
        <f t="array" aca="1" ref="B565" ca="1">INDIRECT(_xlfn.CONCAT("D",ROW(C565)-C565-3))</f>
        <v>2028</v>
      </c>
      <c r="C565" s="32">
        <v>4</v>
      </c>
      <c r="D565" s="33">
        <v>3795183</v>
      </c>
      <c r="E565" s="33"/>
      <c r="F565" s="33">
        <v>1942040</v>
      </c>
      <c r="G565" s="33">
        <v>1942040</v>
      </c>
      <c r="H565" s="33">
        <v>0</v>
      </c>
      <c r="I565" s="33">
        <v>0</v>
      </c>
      <c r="J565" s="33">
        <v>0</v>
      </c>
      <c r="K565" s="33"/>
      <c r="L565" s="33">
        <v>1853143</v>
      </c>
      <c r="M565" s="33">
        <v>1853143</v>
      </c>
      <c r="N565" s="33">
        <v>0</v>
      </c>
      <c r="O565" s="33">
        <v>0</v>
      </c>
      <c r="P565" s="33">
        <v>0</v>
      </c>
      <c r="Q565"/>
    </row>
    <row r="566" spans="1:17">
      <c r="A566" s="38" t="str">
        <f t="shared" ca="1" si="8"/>
        <v>20285</v>
      </c>
      <c r="B566" s="39" cm="1">
        <f t="array" aca="1" ref="B566" ca="1">INDIRECT(_xlfn.CONCAT("D",ROW(C566)-C566-3))</f>
        <v>2028</v>
      </c>
      <c r="C566" s="32">
        <v>5</v>
      </c>
      <c r="D566" s="33">
        <v>3789911</v>
      </c>
      <c r="E566" s="33"/>
      <c r="F566" s="33">
        <v>1939707</v>
      </c>
      <c r="G566" s="33">
        <v>1939707</v>
      </c>
      <c r="H566" s="33">
        <v>0</v>
      </c>
      <c r="I566" s="33">
        <v>0</v>
      </c>
      <c r="J566" s="33">
        <v>0</v>
      </c>
      <c r="K566" s="33"/>
      <c r="L566" s="33">
        <v>1850204</v>
      </c>
      <c r="M566" s="33">
        <v>1850204</v>
      </c>
      <c r="N566" s="33">
        <v>0</v>
      </c>
      <c r="O566" s="33">
        <v>0</v>
      </c>
      <c r="P566" s="33">
        <v>0</v>
      </c>
      <c r="Q566"/>
    </row>
    <row r="567" spans="1:17">
      <c r="A567" s="38" t="str">
        <f t="shared" ca="1" si="8"/>
        <v>20286</v>
      </c>
      <c r="B567" s="39" cm="1">
        <f t="array" aca="1" ref="B567" ca="1">INDIRECT(_xlfn.CONCAT("D",ROW(C567)-C567-3))</f>
        <v>2028</v>
      </c>
      <c r="C567" s="32">
        <v>6</v>
      </c>
      <c r="D567" s="33">
        <v>3794028</v>
      </c>
      <c r="E567" s="33"/>
      <c r="F567" s="33">
        <v>1942057</v>
      </c>
      <c r="G567" s="33">
        <v>1942057</v>
      </c>
      <c r="H567" s="33">
        <v>0</v>
      </c>
      <c r="I567" s="33">
        <v>0</v>
      </c>
      <c r="J567" s="33">
        <v>0</v>
      </c>
      <c r="K567" s="33"/>
      <c r="L567" s="33">
        <v>1851971</v>
      </c>
      <c r="M567" s="33">
        <v>1851971</v>
      </c>
      <c r="N567" s="33">
        <v>0</v>
      </c>
      <c r="O567" s="33">
        <v>0</v>
      </c>
      <c r="P567" s="33">
        <v>0</v>
      </c>
      <c r="Q567"/>
    </row>
    <row r="568" spans="1:17">
      <c r="A568" s="38" t="str">
        <f t="shared" ca="1" si="8"/>
        <v>20287</v>
      </c>
      <c r="B568" s="39" cm="1">
        <f t="array" aca="1" ref="B568" ca="1">INDIRECT(_xlfn.CONCAT("D",ROW(C568)-C568-3))</f>
        <v>2028</v>
      </c>
      <c r="C568" s="32">
        <v>7</v>
      </c>
      <c r="D568" s="33">
        <v>3742878</v>
      </c>
      <c r="E568" s="33"/>
      <c r="F568" s="33">
        <v>1913623</v>
      </c>
      <c r="G568" s="33">
        <v>1913623</v>
      </c>
      <c r="H568" s="33">
        <v>0</v>
      </c>
      <c r="I568" s="33">
        <v>0</v>
      </c>
      <c r="J568" s="33">
        <v>0</v>
      </c>
      <c r="K568" s="33"/>
      <c r="L568" s="33">
        <v>1829254</v>
      </c>
      <c r="M568" s="33">
        <v>1829254</v>
      </c>
      <c r="N568" s="33">
        <v>0</v>
      </c>
      <c r="O568" s="33">
        <v>0</v>
      </c>
      <c r="P568" s="33">
        <v>0</v>
      </c>
      <c r="Q568"/>
    </row>
    <row r="569" spans="1:17">
      <c r="A569" s="38" t="str">
        <f t="shared" ca="1" si="8"/>
        <v>20288</v>
      </c>
      <c r="B569" s="39" cm="1">
        <f t="array" aca="1" ref="B569" ca="1">INDIRECT(_xlfn.CONCAT("D",ROW(C569)-C569-3))</f>
        <v>2028</v>
      </c>
      <c r="C569" s="32">
        <v>8</v>
      </c>
      <c r="D569" s="33">
        <v>3875017</v>
      </c>
      <c r="E569" s="33"/>
      <c r="F569" s="33">
        <v>1981266</v>
      </c>
      <c r="G569" s="33">
        <v>1981266</v>
      </c>
      <c r="H569" s="33">
        <v>0</v>
      </c>
      <c r="I569" s="33">
        <v>0</v>
      </c>
      <c r="J569" s="33">
        <v>0</v>
      </c>
      <c r="K569" s="33"/>
      <c r="L569" s="33">
        <v>1893751</v>
      </c>
      <c r="M569" s="33">
        <v>1893751</v>
      </c>
      <c r="N569" s="33">
        <v>0</v>
      </c>
      <c r="O569" s="33">
        <v>0</v>
      </c>
      <c r="P569" s="33">
        <v>0</v>
      </c>
      <c r="Q569"/>
    </row>
    <row r="570" spans="1:17">
      <c r="A570" s="38" t="str">
        <f t="shared" ca="1" si="8"/>
        <v>20289</v>
      </c>
      <c r="B570" s="39" cm="1">
        <f t="array" aca="1" ref="B570" ca="1">INDIRECT(_xlfn.CONCAT("D",ROW(C570)-C570-3))</f>
        <v>2028</v>
      </c>
      <c r="C570" s="32">
        <v>9</v>
      </c>
      <c r="D570" s="33">
        <v>3940987</v>
      </c>
      <c r="E570" s="33"/>
      <c r="F570" s="33">
        <v>2014791</v>
      </c>
      <c r="G570" s="33">
        <v>2014791</v>
      </c>
      <c r="H570" s="33">
        <v>0</v>
      </c>
      <c r="I570" s="33">
        <v>0</v>
      </c>
      <c r="J570" s="33">
        <v>0</v>
      </c>
      <c r="K570" s="33"/>
      <c r="L570" s="33">
        <v>1926196</v>
      </c>
      <c r="M570" s="33">
        <v>1926196</v>
      </c>
      <c r="N570" s="33">
        <v>0</v>
      </c>
      <c r="O570" s="33">
        <v>0</v>
      </c>
      <c r="P570" s="33">
        <v>0</v>
      </c>
      <c r="Q570"/>
    </row>
    <row r="571" spans="1:17">
      <c r="A571" s="38" t="str">
        <f t="shared" ca="1" si="8"/>
        <v>202810</v>
      </c>
      <c r="B571" s="39" cm="1">
        <f t="array" aca="1" ref="B571" ca="1">INDIRECT(_xlfn.CONCAT("D",ROW(C571)-C571-3))</f>
        <v>2028</v>
      </c>
      <c r="C571" s="32">
        <v>10</v>
      </c>
      <c r="D571" s="33">
        <v>4021291</v>
      </c>
      <c r="E571" s="33"/>
      <c r="F571" s="33">
        <v>2058100</v>
      </c>
      <c r="G571" s="33">
        <v>2058100</v>
      </c>
      <c r="H571" s="33">
        <v>0</v>
      </c>
      <c r="I571" s="33">
        <v>0</v>
      </c>
      <c r="J571" s="33">
        <v>0</v>
      </c>
      <c r="K571" s="33"/>
      <c r="L571" s="33">
        <v>1963191</v>
      </c>
      <c r="M571" s="33">
        <v>1963191</v>
      </c>
      <c r="N571" s="33">
        <v>0</v>
      </c>
      <c r="O571" s="33">
        <v>0</v>
      </c>
      <c r="P571" s="33">
        <v>0</v>
      </c>
      <c r="Q571"/>
    </row>
    <row r="572" spans="1:17">
      <c r="A572" s="38" t="str">
        <f t="shared" ca="1" si="8"/>
        <v>202811</v>
      </c>
      <c r="B572" s="39" cm="1">
        <f t="array" aca="1" ref="B572" ca="1">INDIRECT(_xlfn.CONCAT("D",ROW(C572)-C572-3))</f>
        <v>2028</v>
      </c>
      <c r="C572" s="32">
        <v>11</v>
      </c>
      <c r="D572" s="33">
        <v>4129910</v>
      </c>
      <c r="E572" s="33"/>
      <c r="F572" s="33">
        <v>2112787</v>
      </c>
      <c r="G572" s="33">
        <v>2112787</v>
      </c>
      <c r="H572" s="33">
        <v>0</v>
      </c>
      <c r="I572" s="33">
        <v>0</v>
      </c>
      <c r="J572" s="33">
        <v>0</v>
      </c>
      <c r="K572" s="33"/>
      <c r="L572" s="33">
        <v>2017123</v>
      </c>
      <c r="M572" s="33">
        <v>2017123</v>
      </c>
      <c r="N572" s="33">
        <v>0</v>
      </c>
      <c r="O572" s="33">
        <v>0</v>
      </c>
      <c r="P572" s="33">
        <v>0</v>
      </c>
      <c r="Q572"/>
    </row>
    <row r="573" spans="1:17">
      <c r="A573" s="38" t="str">
        <f t="shared" ca="1" si="8"/>
        <v>202812</v>
      </c>
      <c r="B573" s="39" cm="1">
        <f t="array" aca="1" ref="B573" ca="1">INDIRECT(_xlfn.CONCAT("D",ROW(C573)-C573-3))</f>
        <v>2028</v>
      </c>
      <c r="C573" s="32">
        <v>12</v>
      </c>
      <c r="D573" s="33">
        <v>4181762</v>
      </c>
      <c r="E573" s="33"/>
      <c r="F573" s="33">
        <v>2140395</v>
      </c>
      <c r="G573" s="33">
        <v>2140395</v>
      </c>
      <c r="H573" s="33">
        <v>0</v>
      </c>
      <c r="I573" s="33">
        <v>0</v>
      </c>
      <c r="J573" s="33">
        <v>0</v>
      </c>
      <c r="K573" s="33"/>
      <c r="L573" s="33">
        <v>2041367</v>
      </c>
      <c r="M573" s="33">
        <v>2041367</v>
      </c>
      <c r="N573" s="33">
        <v>0</v>
      </c>
      <c r="O573" s="33">
        <v>0</v>
      </c>
      <c r="P573" s="33">
        <v>0</v>
      </c>
      <c r="Q573"/>
    </row>
    <row r="574" spans="1:17">
      <c r="A574" s="38" t="str">
        <f t="shared" ca="1" si="8"/>
        <v>202813</v>
      </c>
      <c r="B574" s="39" cm="1">
        <f t="array" aca="1" ref="B574" ca="1">INDIRECT(_xlfn.CONCAT("D",ROW(C574)-C574-3))</f>
        <v>2028</v>
      </c>
      <c r="C574" s="32">
        <v>13</v>
      </c>
      <c r="D574" s="33">
        <v>4211805</v>
      </c>
      <c r="E574" s="33"/>
      <c r="F574" s="33">
        <v>2155609</v>
      </c>
      <c r="G574" s="33">
        <v>2155609</v>
      </c>
      <c r="H574" s="33">
        <v>0</v>
      </c>
      <c r="I574" s="33">
        <v>0</v>
      </c>
      <c r="J574" s="33">
        <v>0</v>
      </c>
      <c r="K574" s="33"/>
      <c r="L574" s="33">
        <v>2056196</v>
      </c>
      <c r="M574" s="33">
        <v>2056196</v>
      </c>
      <c r="N574" s="33">
        <v>0</v>
      </c>
      <c r="O574" s="33">
        <v>0</v>
      </c>
      <c r="P574" s="33">
        <v>0</v>
      </c>
      <c r="Q574"/>
    </row>
    <row r="575" spans="1:17">
      <c r="A575" s="38" t="str">
        <f t="shared" ca="1" si="8"/>
        <v>202814</v>
      </c>
      <c r="B575" s="39" cm="1">
        <f t="array" aca="1" ref="B575" ca="1">INDIRECT(_xlfn.CONCAT("D",ROW(C575)-C575-3))</f>
        <v>2028</v>
      </c>
      <c r="C575" s="32">
        <v>14</v>
      </c>
      <c r="D575" s="33">
        <v>4175445</v>
      </c>
      <c r="E575" s="33"/>
      <c r="F575" s="33">
        <v>2138231</v>
      </c>
      <c r="G575" s="33">
        <v>2138231</v>
      </c>
      <c r="H575" s="33">
        <v>0</v>
      </c>
      <c r="I575" s="33">
        <v>0</v>
      </c>
      <c r="J575" s="33">
        <v>0</v>
      </c>
      <c r="K575" s="33"/>
      <c r="L575" s="33">
        <v>2037214</v>
      </c>
      <c r="M575" s="33">
        <v>2037214</v>
      </c>
      <c r="N575" s="33">
        <v>0</v>
      </c>
      <c r="O575" s="33">
        <v>0</v>
      </c>
      <c r="P575" s="33">
        <v>0</v>
      </c>
      <c r="Q575"/>
    </row>
    <row r="576" spans="1:17">
      <c r="A576" s="38" t="str">
        <f t="shared" ca="1" si="8"/>
        <v>202815</v>
      </c>
      <c r="B576" s="39" cm="1">
        <f t="array" aca="1" ref="B576" ca="1">INDIRECT(_xlfn.CONCAT("D",ROW(C576)-C576-3))</f>
        <v>2028</v>
      </c>
      <c r="C576" s="32">
        <v>15</v>
      </c>
      <c r="D576" s="33">
        <v>4212812</v>
      </c>
      <c r="E576" s="33"/>
      <c r="F576" s="33">
        <v>2155082</v>
      </c>
      <c r="G576" s="33">
        <v>2155082</v>
      </c>
      <c r="H576" s="33">
        <v>0</v>
      </c>
      <c r="I576" s="33">
        <v>0</v>
      </c>
      <c r="J576" s="33">
        <v>0</v>
      </c>
      <c r="K576" s="33"/>
      <c r="L576" s="33">
        <v>2057730</v>
      </c>
      <c r="M576" s="33">
        <v>2057730</v>
      </c>
      <c r="N576" s="33">
        <v>0</v>
      </c>
      <c r="O576" s="33">
        <v>0</v>
      </c>
      <c r="P576" s="33">
        <v>0</v>
      </c>
      <c r="Q576"/>
    </row>
    <row r="577" spans="1:17">
      <c r="A577" s="38" t="str">
        <f t="shared" ca="1" si="8"/>
        <v>202816</v>
      </c>
      <c r="B577" s="39" cm="1">
        <f t="array" aca="1" ref="B577" ca="1">INDIRECT(_xlfn.CONCAT("D",ROW(C577)-C577-3))</f>
        <v>2028</v>
      </c>
      <c r="C577" s="32">
        <v>16</v>
      </c>
      <c r="D577" s="33">
        <v>4228780</v>
      </c>
      <c r="E577" s="33"/>
      <c r="F577" s="33">
        <v>2165234</v>
      </c>
      <c r="G577" s="33">
        <v>2159202</v>
      </c>
      <c r="H577" s="33">
        <v>6031</v>
      </c>
      <c r="I577" s="33">
        <v>0</v>
      </c>
      <c r="J577" s="33">
        <v>0</v>
      </c>
      <c r="K577" s="33"/>
      <c r="L577" s="33">
        <v>2063546</v>
      </c>
      <c r="M577" s="33">
        <v>2059536</v>
      </c>
      <c r="N577" s="33">
        <v>4011</v>
      </c>
      <c r="O577" s="33">
        <v>0</v>
      </c>
      <c r="P577" s="33">
        <v>0</v>
      </c>
      <c r="Q577"/>
    </row>
    <row r="578" spans="1:17">
      <c r="A578" s="38" t="str">
        <f t="shared" ca="1" si="8"/>
        <v>202817</v>
      </c>
      <c r="B578" s="39" cm="1">
        <f t="array" aca="1" ref="B578" ca="1">INDIRECT(_xlfn.CONCAT("D",ROW(C578)-C578-3))</f>
        <v>2028</v>
      </c>
      <c r="C578" s="32">
        <v>17</v>
      </c>
      <c r="D578" s="33">
        <v>4344824</v>
      </c>
      <c r="E578" s="33"/>
      <c r="F578" s="33">
        <v>2224101</v>
      </c>
      <c r="G578" s="33">
        <v>2208064</v>
      </c>
      <c r="H578" s="33">
        <v>16037</v>
      </c>
      <c r="I578" s="33">
        <v>0</v>
      </c>
      <c r="J578" s="33">
        <v>0</v>
      </c>
      <c r="K578" s="33"/>
      <c r="L578" s="33">
        <v>2120722</v>
      </c>
      <c r="M578" s="33">
        <v>2104649</v>
      </c>
      <c r="N578" s="33">
        <v>16074</v>
      </c>
      <c r="O578" s="33">
        <v>0</v>
      </c>
      <c r="P578" s="33">
        <v>0</v>
      </c>
      <c r="Q578"/>
    </row>
    <row r="579" spans="1:17">
      <c r="A579" s="38" t="str">
        <f t="shared" ca="1" si="8"/>
        <v>202818</v>
      </c>
      <c r="B579" s="39" cm="1">
        <f t="array" aca="1" ref="B579" ca="1">INDIRECT(_xlfn.CONCAT("D",ROW(C579)-C579-3))</f>
        <v>2028</v>
      </c>
      <c r="C579" s="32">
        <v>18</v>
      </c>
      <c r="D579" s="33">
        <v>4449572</v>
      </c>
      <c r="E579" s="33"/>
      <c r="F579" s="33">
        <v>2277967</v>
      </c>
      <c r="G579" s="33">
        <v>2255890</v>
      </c>
      <c r="H579" s="33">
        <v>22077</v>
      </c>
      <c r="I579" s="33">
        <v>0</v>
      </c>
      <c r="J579" s="33">
        <v>0</v>
      </c>
      <c r="K579" s="33"/>
      <c r="L579" s="33">
        <v>2171605</v>
      </c>
      <c r="M579" s="33">
        <v>2144510</v>
      </c>
      <c r="N579" s="33">
        <v>25088</v>
      </c>
      <c r="O579" s="33">
        <v>1003</v>
      </c>
      <c r="P579" s="33">
        <v>1003</v>
      </c>
      <c r="Q579"/>
    </row>
    <row r="580" spans="1:17">
      <c r="A580" s="38" t="str">
        <f t="shared" ca="1" si="8"/>
        <v>202819</v>
      </c>
      <c r="B580" s="39" cm="1">
        <f t="array" aca="1" ref="B580" ca="1">INDIRECT(_xlfn.CONCAT("D",ROW(C580)-C580-3))</f>
        <v>2028</v>
      </c>
      <c r="C580" s="32">
        <v>19</v>
      </c>
      <c r="D580" s="33">
        <v>4642220</v>
      </c>
      <c r="E580" s="33"/>
      <c r="F580" s="33">
        <v>2377591</v>
      </c>
      <c r="G580" s="33">
        <v>2342479</v>
      </c>
      <c r="H580" s="33">
        <v>33106</v>
      </c>
      <c r="I580" s="33">
        <v>0</v>
      </c>
      <c r="J580" s="33">
        <v>2006</v>
      </c>
      <c r="K580" s="33"/>
      <c r="L580" s="33">
        <v>2264629</v>
      </c>
      <c r="M580" s="33">
        <v>2222487</v>
      </c>
      <c r="N580" s="33">
        <v>42142</v>
      </c>
      <c r="O580" s="33">
        <v>0</v>
      </c>
      <c r="P580" s="33">
        <v>0</v>
      </c>
      <c r="Q580"/>
    </row>
    <row r="581" spans="1:17">
      <c r="A581" s="38" t="str">
        <f t="shared" ca="1" si="8"/>
        <v>202820</v>
      </c>
      <c r="B581" s="39" cm="1">
        <f t="array" aca="1" ref="B581" ca="1">INDIRECT(_xlfn.CONCAT("D",ROW(C581)-C581-3))</f>
        <v>2028</v>
      </c>
      <c r="C581" s="32">
        <v>20</v>
      </c>
      <c r="D581" s="33">
        <v>4693693</v>
      </c>
      <c r="E581" s="33"/>
      <c r="F581" s="33">
        <v>2403293</v>
      </c>
      <c r="G581" s="33">
        <v>2335058</v>
      </c>
      <c r="H581" s="33">
        <v>65225</v>
      </c>
      <c r="I581" s="33">
        <v>0</v>
      </c>
      <c r="J581" s="33">
        <v>3010</v>
      </c>
      <c r="K581" s="33"/>
      <c r="L581" s="33">
        <v>2290399</v>
      </c>
      <c r="M581" s="33">
        <v>2156083</v>
      </c>
      <c r="N581" s="33">
        <v>131310</v>
      </c>
      <c r="O581" s="33">
        <v>0</v>
      </c>
      <c r="P581" s="33">
        <v>3007</v>
      </c>
      <c r="Q581"/>
    </row>
    <row r="582" spans="1:17">
      <c r="A582" s="38" t="str">
        <f t="shared" ca="1" si="8"/>
        <v>202821</v>
      </c>
      <c r="B582" s="39" cm="1">
        <f t="array" aca="1" ref="B582" ca="1">INDIRECT(_xlfn.CONCAT("D",ROW(C582)-C582-3))</f>
        <v>2028</v>
      </c>
      <c r="C582" s="32">
        <v>21</v>
      </c>
      <c r="D582" s="33">
        <v>4658875</v>
      </c>
      <c r="E582" s="33"/>
      <c r="F582" s="33">
        <v>2387286</v>
      </c>
      <c r="G582" s="33">
        <v>2302887</v>
      </c>
      <c r="H582" s="33">
        <v>82390</v>
      </c>
      <c r="I582" s="33">
        <v>0</v>
      </c>
      <c r="J582" s="33">
        <v>2010</v>
      </c>
      <c r="K582" s="33"/>
      <c r="L582" s="33">
        <v>2271589</v>
      </c>
      <c r="M582" s="33">
        <v>2124227</v>
      </c>
      <c r="N582" s="33">
        <v>140345</v>
      </c>
      <c r="O582" s="33">
        <v>1002</v>
      </c>
      <c r="P582" s="33">
        <v>6015</v>
      </c>
      <c r="Q582"/>
    </row>
    <row r="583" spans="1:17">
      <c r="A583" s="38" t="str">
        <f t="shared" ca="1" si="8"/>
        <v>202822</v>
      </c>
      <c r="B583" s="39" cm="1">
        <f t="array" aca="1" ref="B583" ca="1">INDIRECT(_xlfn.CONCAT("D",ROW(C583)-C583-3))</f>
        <v>2028</v>
      </c>
      <c r="C583" s="32">
        <v>22</v>
      </c>
      <c r="D583" s="33">
        <v>4576606</v>
      </c>
      <c r="E583" s="33"/>
      <c r="F583" s="33">
        <v>2344332</v>
      </c>
      <c r="G583" s="33">
        <v>2225657</v>
      </c>
      <c r="H583" s="33">
        <v>115658</v>
      </c>
      <c r="I583" s="33">
        <v>0</v>
      </c>
      <c r="J583" s="33">
        <v>3017</v>
      </c>
      <c r="K583" s="33"/>
      <c r="L583" s="33">
        <v>2232275</v>
      </c>
      <c r="M583" s="33">
        <v>1992493</v>
      </c>
      <c r="N583" s="33">
        <v>224732</v>
      </c>
      <c r="O583" s="33">
        <v>1003</v>
      </c>
      <c r="P583" s="33">
        <v>14046</v>
      </c>
      <c r="Q583"/>
    </row>
    <row r="584" spans="1:17">
      <c r="A584" s="38" t="str">
        <f t="shared" ca="1" si="8"/>
        <v>202823</v>
      </c>
      <c r="B584" s="39" cm="1">
        <f t="array" aca="1" ref="B584" ca="1">INDIRECT(_xlfn.CONCAT("D",ROW(C584)-C584-3))</f>
        <v>2028</v>
      </c>
      <c r="C584" s="32">
        <v>23</v>
      </c>
      <c r="D584" s="33">
        <v>4552220</v>
      </c>
      <c r="E584" s="33"/>
      <c r="F584" s="33">
        <v>2329464</v>
      </c>
      <c r="G584" s="33">
        <v>2174502</v>
      </c>
      <c r="H584" s="33">
        <v>148925</v>
      </c>
      <c r="I584" s="33">
        <v>1006</v>
      </c>
      <c r="J584" s="33">
        <v>5031</v>
      </c>
      <c r="K584" s="33"/>
      <c r="L584" s="33">
        <v>2222756</v>
      </c>
      <c r="M584" s="33">
        <v>1915685</v>
      </c>
      <c r="N584" s="33">
        <v>296033</v>
      </c>
      <c r="O584" s="33">
        <v>1004</v>
      </c>
      <c r="P584" s="33">
        <v>10035</v>
      </c>
      <c r="Q584"/>
    </row>
    <row r="585" spans="1:17">
      <c r="A585" s="38" t="str">
        <f t="shared" ca="1" si="8"/>
        <v>202824</v>
      </c>
      <c r="B585" s="39" cm="1">
        <f t="array" aca="1" ref="B585" ca="1">INDIRECT(_xlfn.CONCAT("D",ROW(C585)-C585-3))</f>
        <v>2028</v>
      </c>
      <c r="C585" s="32">
        <v>24</v>
      </c>
      <c r="D585" s="33">
        <v>4539496</v>
      </c>
      <c r="E585" s="33"/>
      <c r="F585" s="33">
        <v>2321131</v>
      </c>
      <c r="G585" s="33">
        <v>2067148</v>
      </c>
      <c r="H585" s="33">
        <v>243905</v>
      </c>
      <c r="I585" s="33">
        <v>1008</v>
      </c>
      <c r="J585" s="33">
        <v>9071</v>
      </c>
      <c r="K585" s="33"/>
      <c r="L585" s="33">
        <v>2218364</v>
      </c>
      <c r="M585" s="33">
        <v>1769278</v>
      </c>
      <c r="N585" s="33">
        <v>435052</v>
      </c>
      <c r="O585" s="33">
        <v>0</v>
      </c>
      <c r="P585" s="33">
        <v>14034</v>
      </c>
      <c r="Q585"/>
    </row>
    <row r="586" spans="1:17">
      <c r="A586" s="38" t="str">
        <f t="shared" ca="1" si="8"/>
        <v>202825</v>
      </c>
      <c r="B586" s="39" cm="1">
        <f t="array" aca="1" ref="B586" ca="1">INDIRECT(_xlfn.CONCAT("D",ROW(C586)-C586-3))</f>
        <v>2028</v>
      </c>
      <c r="C586" s="32">
        <v>25</v>
      </c>
      <c r="D586" s="33">
        <v>4505389</v>
      </c>
      <c r="E586" s="33"/>
      <c r="F586" s="33">
        <v>2299878</v>
      </c>
      <c r="G586" s="33">
        <v>1915556</v>
      </c>
      <c r="H586" s="33">
        <v>371208</v>
      </c>
      <c r="I586" s="33">
        <v>1009</v>
      </c>
      <c r="J586" s="33">
        <v>12105</v>
      </c>
      <c r="K586" s="33"/>
      <c r="L586" s="33">
        <v>2205511</v>
      </c>
      <c r="M586" s="33">
        <v>1657908</v>
      </c>
      <c r="N586" s="33">
        <v>508345</v>
      </c>
      <c r="O586" s="33">
        <v>4027</v>
      </c>
      <c r="P586" s="33">
        <v>35232</v>
      </c>
      <c r="Q586"/>
    </row>
    <row r="587" spans="1:17">
      <c r="A587" s="38" t="str">
        <f t="shared" ca="1" si="8"/>
        <v>202826</v>
      </c>
      <c r="B587" s="39" cm="1">
        <f t="array" aca="1" ref="B587" ca="1">INDIRECT(_xlfn.CONCAT("D",ROW(C587)-C587-3))</f>
        <v>2028</v>
      </c>
      <c r="C587" s="32">
        <v>26</v>
      </c>
      <c r="D587" s="33">
        <v>4521703</v>
      </c>
      <c r="E587" s="33"/>
      <c r="F587" s="33">
        <v>2304317</v>
      </c>
      <c r="G587" s="33">
        <v>1816380</v>
      </c>
      <c r="H587" s="33">
        <v>463692</v>
      </c>
      <c r="I587" s="33">
        <v>0</v>
      </c>
      <c r="J587" s="33">
        <v>24245</v>
      </c>
      <c r="K587" s="33"/>
      <c r="L587" s="33">
        <v>2217386</v>
      </c>
      <c r="M587" s="33">
        <v>1519283</v>
      </c>
      <c r="N587" s="33">
        <v>653715</v>
      </c>
      <c r="O587" s="33">
        <v>3027</v>
      </c>
      <c r="P587" s="33">
        <v>41362</v>
      </c>
      <c r="Q587"/>
    </row>
    <row r="588" spans="1:17">
      <c r="A588" s="38" t="str">
        <f t="shared" ref="A588:A651" ca="1" si="9">B588&amp;C588</f>
        <v>202827</v>
      </c>
      <c r="B588" s="39" cm="1">
        <f t="array" aca="1" ref="B588" ca="1">INDIRECT(_xlfn.CONCAT("D",ROW(C588)-C588-3))</f>
        <v>2028</v>
      </c>
      <c r="C588" s="32">
        <v>27</v>
      </c>
      <c r="D588" s="33">
        <v>4622788</v>
      </c>
      <c r="E588" s="33"/>
      <c r="F588" s="33">
        <v>2354948</v>
      </c>
      <c r="G588" s="33">
        <v>1762916</v>
      </c>
      <c r="H588" s="33">
        <v>558578</v>
      </c>
      <c r="I588" s="33">
        <v>3041</v>
      </c>
      <c r="J588" s="33">
        <v>30412</v>
      </c>
      <c r="K588" s="33"/>
      <c r="L588" s="33">
        <v>2267840</v>
      </c>
      <c r="M588" s="33">
        <v>1400487</v>
      </c>
      <c r="N588" s="33">
        <v>809799</v>
      </c>
      <c r="O588" s="33">
        <v>10097</v>
      </c>
      <c r="P588" s="33">
        <v>47457</v>
      </c>
      <c r="Q588"/>
    </row>
    <row r="589" spans="1:17">
      <c r="A589" s="38" t="str">
        <f t="shared" ca="1" si="9"/>
        <v>202828</v>
      </c>
      <c r="B589" s="39" cm="1">
        <f t="array" aca="1" ref="B589" ca="1">INDIRECT(_xlfn.CONCAT("D",ROW(C589)-C589-3))</f>
        <v>2028</v>
      </c>
      <c r="C589" s="32">
        <v>28</v>
      </c>
      <c r="D589" s="33">
        <v>4565126</v>
      </c>
      <c r="E589" s="33"/>
      <c r="F589" s="33">
        <v>2325309</v>
      </c>
      <c r="G589" s="33">
        <v>1571155</v>
      </c>
      <c r="H589" s="33">
        <v>694349</v>
      </c>
      <c r="I589" s="33">
        <v>4055</v>
      </c>
      <c r="J589" s="33">
        <v>55751</v>
      </c>
      <c r="K589" s="33"/>
      <c r="L589" s="33">
        <v>2239816</v>
      </c>
      <c r="M589" s="33">
        <v>1163370</v>
      </c>
      <c r="N589" s="33">
        <v>1003672</v>
      </c>
      <c r="O589" s="33">
        <v>9097</v>
      </c>
      <c r="P589" s="33">
        <v>63677</v>
      </c>
      <c r="Q589"/>
    </row>
    <row r="590" spans="1:17">
      <c r="A590" s="38" t="str">
        <f t="shared" ca="1" si="9"/>
        <v>202829</v>
      </c>
      <c r="B590" s="39" cm="1">
        <f t="array" aca="1" ref="B590" ca="1">INDIRECT(_xlfn.CONCAT("D",ROW(C590)-C590-3))</f>
        <v>2028</v>
      </c>
      <c r="C590" s="32">
        <v>29</v>
      </c>
      <c r="D590" s="33">
        <v>4571233</v>
      </c>
      <c r="E590" s="33"/>
      <c r="F590" s="33">
        <v>2324379</v>
      </c>
      <c r="G590" s="33">
        <v>1491932</v>
      </c>
      <c r="H590" s="33">
        <v>768724</v>
      </c>
      <c r="I590" s="33">
        <v>1012</v>
      </c>
      <c r="J590" s="33">
        <v>62712</v>
      </c>
      <c r="K590" s="33"/>
      <c r="L590" s="33">
        <v>2246854</v>
      </c>
      <c r="M590" s="33">
        <v>1127465</v>
      </c>
      <c r="N590" s="33">
        <v>1021481</v>
      </c>
      <c r="O590" s="33">
        <v>8075</v>
      </c>
      <c r="P590" s="33">
        <v>89834</v>
      </c>
      <c r="Q590"/>
    </row>
    <row r="591" spans="1:17">
      <c r="A591" s="38" t="str">
        <f t="shared" ca="1" si="9"/>
        <v>202830</v>
      </c>
      <c r="B591" s="39" cm="1">
        <f t="array" aca="1" ref="B591" ca="1">INDIRECT(_xlfn.CONCAT("D",ROW(C591)-C591-3))</f>
        <v>2028</v>
      </c>
      <c r="C591" s="32">
        <v>30</v>
      </c>
      <c r="D591" s="33">
        <v>4514238</v>
      </c>
      <c r="E591" s="33"/>
      <c r="F591" s="33">
        <v>2294780</v>
      </c>
      <c r="G591" s="33">
        <v>1349751</v>
      </c>
      <c r="H591" s="33">
        <v>850930</v>
      </c>
      <c r="I591" s="33">
        <v>7083</v>
      </c>
      <c r="J591" s="33">
        <v>87016</v>
      </c>
      <c r="K591" s="33"/>
      <c r="L591" s="33">
        <v>2219458</v>
      </c>
      <c r="M591" s="33">
        <v>1040592</v>
      </c>
      <c r="N591" s="33">
        <v>1050685</v>
      </c>
      <c r="O591" s="33">
        <v>10093</v>
      </c>
      <c r="P591" s="33">
        <v>118088</v>
      </c>
      <c r="Q591"/>
    </row>
    <row r="592" spans="1:17">
      <c r="A592" s="38" t="str">
        <f t="shared" ca="1" si="9"/>
        <v>202831</v>
      </c>
      <c r="B592" s="39" cm="1">
        <f t="array" aca="1" ref="B592" ca="1">INDIRECT(_xlfn.CONCAT("D",ROW(C592)-C592-3))</f>
        <v>2028</v>
      </c>
      <c r="C592" s="32">
        <v>31</v>
      </c>
      <c r="D592" s="33">
        <v>4544535</v>
      </c>
      <c r="E592" s="33"/>
      <c r="F592" s="33">
        <v>2305567</v>
      </c>
      <c r="G592" s="33">
        <v>1252894</v>
      </c>
      <c r="H592" s="33">
        <v>940429</v>
      </c>
      <c r="I592" s="33">
        <v>7079</v>
      </c>
      <c r="J592" s="33">
        <v>105166</v>
      </c>
      <c r="K592" s="33"/>
      <c r="L592" s="33">
        <v>2238968</v>
      </c>
      <c r="M592" s="33">
        <v>988464</v>
      </c>
      <c r="N592" s="33">
        <v>1123025</v>
      </c>
      <c r="O592" s="33">
        <v>8094</v>
      </c>
      <c r="P592" s="33">
        <v>119385</v>
      </c>
      <c r="Q592"/>
    </row>
    <row r="593" spans="1:17">
      <c r="A593" s="38" t="str">
        <f t="shared" ca="1" si="9"/>
        <v>202832</v>
      </c>
      <c r="B593" s="39" cm="1">
        <f t="array" aca="1" ref="B593" ca="1">INDIRECT(_xlfn.CONCAT("D",ROW(C593)-C593-3))</f>
        <v>2028</v>
      </c>
      <c r="C593" s="32">
        <v>32</v>
      </c>
      <c r="D593" s="33">
        <v>4574587</v>
      </c>
      <c r="E593" s="33"/>
      <c r="F593" s="33">
        <v>2322306</v>
      </c>
      <c r="G593" s="33">
        <v>1157107</v>
      </c>
      <c r="H593" s="33">
        <v>1033709</v>
      </c>
      <c r="I593" s="33">
        <v>2023</v>
      </c>
      <c r="J593" s="33">
        <v>129466</v>
      </c>
      <c r="K593" s="33"/>
      <c r="L593" s="33">
        <v>2252281</v>
      </c>
      <c r="M593" s="33">
        <v>865717</v>
      </c>
      <c r="N593" s="33">
        <v>1228793</v>
      </c>
      <c r="O593" s="33">
        <v>14159</v>
      </c>
      <c r="P593" s="33">
        <v>143612</v>
      </c>
      <c r="Q593"/>
    </row>
    <row r="594" spans="1:17">
      <c r="A594" s="38" t="str">
        <f t="shared" ca="1" si="9"/>
        <v>202833</v>
      </c>
      <c r="B594" s="39" cm="1">
        <f t="array" aca="1" ref="B594" ca="1">INDIRECT(_xlfn.CONCAT("D",ROW(C594)-C594-3))</f>
        <v>2028</v>
      </c>
      <c r="C594" s="32">
        <v>33</v>
      </c>
      <c r="D594" s="33">
        <v>4615638</v>
      </c>
      <c r="E594" s="33"/>
      <c r="F594" s="33">
        <v>2343059</v>
      </c>
      <c r="G594" s="33">
        <v>1116946</v>
      </c>
      <c r="H594" s="33">
        <v>1081567</v>
      </c>
      <c r="I594" s="33">
        <v>4043</v>
      </c>
      <c r="J594" s="33">
        <v>140503</v>
      </c>
      <c r="K594" s="33"/>
      <c r="L594" s="33">
        <v>2272579</v>
      </c>
      <c r="M594" s="33">
        <v>822341</v>
      </c>
      <c r="N594" s="33">
        <v>1259843</v>
      </c>
      <c r="O594" s="33">
        <v>15191</v>
      </c>
      <c r="P594" s="33">
        <v>175203</v>
      </c>
      <c r="Q594"/>
    </row>
    <row r="595" spans="1:17">
      <c r="A595" s="38" t="str">
        <f t="shared" ca="1" si="9"/>
        <v>202834</v>
      </c>
      <c r="B595" s="39" cm="1">
        <f t="array" aca="1" ref="B595" ca="1">INDIRECT(_xlfn.CONCAT("D",ROW(C595)-C595-3))</f>
        <v>2028</v>
      </c>
      <c r="C595" s="32">
        <v>34</v>
      </c>
      <c r="D595" s="33">
        <v>4679777</v>
      </c>
      <c r="E595" s="33"/>
      <c r="F595" s="33">
        <v>2376397</v>
      </c>
      <c r="G595" s="33">
        <v>1129597</v>
      </c>
      <c r="H595" s="33">
        <v>1090192</v>
      </c>
      <c r="I595" s="33">
        <v>8083</v>
      </c>
      <c r="J595" s="33">
        <v>148525</v>
      </c>
      <c r="K595" s="33"/>
      <c r="L595" s="33">
        <v>2303380</v>
      </c>
      <c r="M595" s="33">
        <v>810467</v>
      </c>
      <c r="N595" s="33">
        <v>1297352</v>
      </c>
      <c r="O595" s="33">
        <v>19153</v>
      </c>
      <c r="P595" s="33">
        <v>176408</v>
      </c>
      <c r="Q595"/>
    </row>
    <row r="596" spans="1:17">
      <c r="A596" s="38" t="str">
        <f t="shared" ca="1" si="9"/>
        <v>202835</v>
      </c>
      <c r="B596" s="39" cm="1">
        <f t="array" aca="1" ref="B596" ca="1">INDIRECT(_xlfn.CONCAT("D",ROW(C596)-C596-3))</f>
        <v>2028</v>
      </c>
      <c r="C596" s="32">
        <v>35</v>
      </c>
      <c r="D596" s="33">
        <v>4778210</v>
      </c>
      <c r="E596" s="33"/>
      <c r="F596" s="33">
        <v>2427773</v>
      </c>
      <c r="G596" s="33">
        <v>1073745</v>
      </c>
      <c r="H596" s="33">
        <v>1184649</v>
      </c>
      <c r="I596" s="33">
        <v>7058</v>
      </c>
      <c r="J596" s="33">
        <v>162322</v>
      </c>
      <c r="K596" s="33"/>
      <c r="L596" s="33">
        <v>2350437</v>
      </c>
      <c r="M596" s="33">
        <v>789868</v>
      </c>
      <c r="N596" s="33">
        <v>1343683</v>
      </c>
      <c r="O596" s="33">
        <v>15132</v>
      </c>
      <c r="P596" s="33">
        <v>201754</v>
      </c>
      <c r="Q596"/>
    </row>
    <row r="597" spans="1:17">
      <c r="A597" s="38" t="str">
        <f t="shared" ca="1" si="9"/>
        <v>202836</v>
      </c>
      <c r="B597" s="39" cm="1">
        <f t="array" aca="1" ref="B597" ca="1">INDIRECT(_xlfn.CONCAT("D",ROW(C597)-C597-3))</f>
        <v>2028</v>
      </c>
      <c r="C597" s="32">
        <v>36</v>
      </c>
      <c r="D597" s="33">
        <v>4827300</v>
      </c>
      <c r="E597" s="33"/>
      <c r="F597" s="33">
        <v>2444206</v>
      </c>
      <c r="G597" s="33">
        <v>1031370</v>
      </c>
      <c r="H597" s="33">
        <v>1188800</v>
      </c>
      <c r="I597" s="33">
        <v>14128</v>
      </c>
      <c r="J597" s="33">
        <v>209907</v>
      </c>
      <c r="K597" s="33"/>
      <c r="L597" s="33">
        <v>2383095</v>
      </c>
      <c r="M597" s="33">
        <v>782252</v>
      </c>
      <c r="N597" s="33">
        <v>1343456</v>
      </c>
      <c r="O597" s="33">
        <v>30281</v>
      </c>
      <c r="P597" s="33">
        <v>227106</v>
      </c>
      <c r="Q597"/>
    </row>
    <row r="598" spans="1:17">
      <c r="A598" s="38" t="str">
        <f t="shared" ca="1" si="9"/>
        <v>202837</v>
      </c>
      <c r="B598" s="39" cm="1">
        <f t="array" aca="1" ref="B598" ca="1">INDIRECT(_xlfn.CONCAT("D",ROW(C598)-C598-3))</f>
        <v>2028</v>
      </c>
      <c r="C598" s="32">
        <v>37</v>
      </c>
      <c r="D598" s="33">
        <v>4881403</v>
      </c>
      <c r="E598" s="33"/>
      <c r="F598" s="33">
        <v>2468834</v>
      </c>
      <c r="G598" s="33">
        <v>968783</v>
      </c>
      <c r="H598" s="33">
        <v>1254075</v>
      </c>
      <c r="I598" s="33">
        <v>11089</v>
      </c>
      <c r="J598" s="33">
        <v>234887</v>
      </c>
      <c r="K598" s="33"/>
      <c r="L598" s="33">
        <v>2412569</v>
      </c>
      <c r="M598" s="33">
        <v>746748</v>
      </c>
      <c r="N598" s="33">
        <v>1411867</v>
      </c>
      <c r="O598" s="33">
        <v>17132</v>
      </c>
      <c r="P598" s="33">
        <v>236823</v>
      </c>
      <c r="Q598"/>
    </row>
    <row r="599" spans="1:17">
      <c r="A599" s="38" t="str">
        <f t="shared" ca="1" si="9"/>
        <v>202838</v>
      </c>
      <c r="B599" s="39" cm="1">
        <f t="array" aca="1" ref="B599" ca="1">INDIRECT(_xlfn.CONCAT("D",ROW(C599)-C599-3))</f>
        <v>2028</v>
      </c>
      <c r="C599" s="32">
        <v>38</v>
      </c>
      <c r="D599" s="33">
        <v>4743487</v>
      </c>
      <c r="E599" s="33"/>
      <c r="F599" s="33">
        <v>2392299</v>
      </c>
      <c r="G599" s="33">
        <v>953898</v>
      </c>
      <c r="H599" s="33">
        <v>1154347</v>
      </c>
      <c r="I599" s="33">
        <v>12087</v>
      </c>
      <c r="J599" s="33">
        <v>271967</v>
      </c>
      <c r="K599" s="33"/>
      <c r="L599" s="33">
        <v>2351188</v>
      </c>
      <c r="M599" s="33">
        <v>715623</v>
      </c>
      <c r="N599" s="33">
        <v>1378907</v>
      </c>
      <c r="O599" s="33">
        <v>18117</v>
      </c>
      <c r="P599" s="33">
        <v>238541</v>
      </c>
      <c r="Q599"/>
    </row>
    <row r="600" spans="1:17">
      <c r="A600" s="38" t="str">
        <f t="shared" ca="1" si="9"/>
        <v>202839</v>
      </c>
      <c r="B600" s="39" cm="1">
        <f t="array" aca="1" ref="B600" ca="1">INDIRECT(_xlfn.CONCAT("D",ROW(C600)-C600-3))</f>
        <v>2028</v>
      </c>
      <c r="C600" s="32">
        <v>39</v>
      </c>
      <c r="D600" s="33">
        <v>4633427</v>
      </c>
      <c r="E600" s="33"/>
      <c r="F600" s="33">
        <v>2328947</v>
      </c>
      <c r="G600" s="33">
        <v>879512</v>
      </c>
      <c r="H600" s="33">
        <v>1200157</v>
      </c>
      <c r="I600" s="33">
        <v>16083</v>
      </c>
      <c r="J600" s="33">
        <v>233196</v>
      </c>
      <c r="K600" s="33"/>
      <c r="L600" s="33">
        <v>2304480</v>
      </c>
      <c r="M600" s="33">
        <v>694363</v>
      </c>
      <c r="N600" s="33">
        <v>1314258</v>
      </c>
      <c r="O600" s="33">
        <v>34215</v>
      </c>
      <c r="P600" s="33">
        <v>261644</v>
      </c>
      <c r="Q600"/>
    </row>
    <row r="601" spans="1:17">
      <c r="A601" s="38" t="str">
        <f t="shared" ca="1" si="9"/>
        <v>202840</v>
      </c>
      <c r="B601" s="39" cm="1">
        <f t="array" aca="1" ref="B601" ca="1">INDIRECT(_xlfn.CONCAT("D",ROW(C601)-C601-3))</f>
        <v>2028</v>
      </c>
      <c r="C601" s="32">
        <v>40</v>
      </c>
      <c r="D601" s="33">
        <v>4523848</v>
      </c>
      <c r="E601" s="33"/>
      <c r="F601" s="33">
        <v>2272696</v>
      </c>
      <c r="G601" s="33">
        <v>770286</v>
      </c>
      <c r="H601" s="33">
        <v>1241296</v>
      </c>
      <c r="I601" s="33">
        <v>14060</v>
      </c>
      <c r="J601" s="33">
        <v>247054</v>
      </c>
      <c r="K601" s="33"/>
      <c r="L601" s="33">
        <v>2251152</v>
      </c>
      <c r="M601" s="33">
        <v>622809</v>
      </c>
      <c r="N601" s="33">
        <v>1346070</v>
      </c>
      <c r="O601" s="33">
        <v>35158</v>
      </c>
      <c r="P601" s="33">
        <v>247114</v>
      </c>
      <c r="Q601"/>
    </row>
    <row r="602" spans="1:17">
      <c r="A602" s="38" t="str">
        <f t="shared" ca="1" si="9"/>
        <v>202841</v>
      </c>
      <c r="B602" s="39" cm="1">
        <f t="array" aca="1" ref="B602" ca="1">INDIRECT(_xlfn.CONCAT("D",ROW(C602)-C602-3))</f>
        <v>2028</v>
      </c>
      <c r="C602" s="32">
        <v>41</v>
      </c>
      <c r="D602" s="33">
        <v>4484626</v>
      </c>
      <c r="E602" s="33"/>
      <c r="F602" s="33">
        <v>2250063</v>
      </c>
      <c r="G602" s="33">
        <v>734653</v>
      </c>
      <c r="H602" s="33">
        <v>1228765</v>
      </c>
      <c r="I602" s="33">
        <v>10022</v>
      </c>
      <c r="J602" s="33">
        <v>276623</v>
      </c>
      <c r="K602" s="33"/>
      <c r="L602" s="33">
        <v>2234563</v>
      </c>
      <c r="M602" s="33">
        <v>592270</v>
      </c>
      <c r="N602" s="33">
        <v>1319055</v>
      </c>
      <c r="O602" s="33">
        <v>34131</v>
      </c>
      <c r="P602" s="33">
        <v>289108</v>
      </c>
      <c r="Q602"/>
    </row>
    <row r="603" spans="1:17">
      <c r="A603" s="38" t="str">
        <f t="shared" ca="1" si="9"/>
        <v>202842</v>
      </c>
      <c r="B603" s="39" cm="1">
        <f t="array" aca="1" ref="B603" ca="1">INDIRECT(_xlfn.CONCAT("D",ROW(C603)-C603-3))</f>
        <v>2028</v>
      </c>
      <c r="C603" s="32">
        <v>42</v>
      </c>
      <c r="D603" s="33">
        <v>4500837</v>
      </c>
      <c r="E603" s="33"/>
      <c r="F603" s="33">
        <v>2260089</v>
      </c>
      <c r="G603" s="33">
        <v>724311</v>
      </c>
      <c r="H603" s="33">
        <v>1256273</v>
      </c>
      <c r="I603" s="33">
        <v>16029</v>
      </c>
      <c r="J603" s="33">
        <v>263477</v>
      </c>
      <c r="K603" s="33"/>
      <c r="L603" s="33">
        <v>2240748</v>
      </c>
      <c r="M603" s="33">
        <v>533320</v>
      </c>
      <c r="N603" s="33">
        <v>1376990</v>
      </c>
      <c r="O603" s="33">
        <v>47205</v>
      </c>
      <c r="P603" s="33">
        <v>283232</v>
      </c>
      <c r="Q603"/>
    </row>
    <row r="604" spans="1:17">
      <c r="A604" s="38" t="str">
        <f t="shared" ca="1" si="9"/>
        <v>202843</v>
      </c>
      <c r="B604" s="39" cm="1">
        <f t="array" aca="1" ref="B604" ca="1">INDIRECT(_xlfn.CONCAT("D",ROW(C604)-C604-3))</f>
        <v>2028</v>
      </c>
      <c r="C604" s="32">
        <v>43</v>
      </c>
      <c r="D604" s="33">
        <v>4412320</v>
      </c>
      <c r="E604" s="33"/>
      <c r="F604" s="33">
        <v>2212213</v>
      </c>
      <c r="G604" s="33">
        <v>630346</v>
      </c>
      <c r="H604" s="33">
        <v>1278701</v>
      </c>
      <c r="I604" s="33">
        <v>12007</v>
      </c>
      <c r="J604" s="33">
        <v>291160</v>
      </c>
      <c r="K604" s="33"/>
      <c r="L604" s="33">
        <v>2200106</v>
      </c>
      <c r="M604" s="33">
        <v>526984</v>
      </c>
      <c r="N604" s="33">
        <v>1341504</v>
      </c>
      <c r="O604" s="33">
        <v>49092</v>
      </c>
      <c r="P604" s="33">
        <v>282527</v>
      </c>
      <c r="Q604"/>
    </row>
    <row r="605" spans="1:17">
      <c r="A605" s="38" t="str">
        <f t="shared" ca="1" si="9"/>
        <v>202844</v>
      </c>
      <c r="B605" s="39" cm="1">
        <f t="array" aca="1" ref="B605" ca="1">INDIRECT(_xlfn.CONCAT("D",ROW(C605)-C605-3))</f>
        <v>2028</v>
      </c>
      <c r="C605" s="32">
        <v>44</v>
      </c>
      <c r="D605" s="33">
        <v>4392750</v>
      </c>
      <c r="E605" s="33"/>
      <c r="F605" s="33">
        <v>2208882</v>
      </c>
      <c r="G605" s="33">
        <v>560224</v>
      </c>
      <c r="H605" s="33">
        <v>1364545</v>
      </c>
      <c r="I605" s="33">
        <v>15006</v>
      </c>
      <c r="J605" s="33">
        <v>269107</v>
      </c>
      <c r="K605" s="33"/>
      <c r="L605" s="33">
        <v>2183869</v>
      </c>
      <c r="M605" s="33">
        <v>469402</v>
      </c>
      <c r="N605" s="33">
        <v>1370172</v>
      </c>
      <c r="O605" s="33">
        <v>59050</v>
      </c>
      <c r="P605" s="33">
        <v>285244</v>
      </c>
      <c r="Q605"/>
    </row>
    <row r="606" spans="1:17">
      <c r="A606" s="38" t="str">
        <f t="shared" ca="1" si="9"/>
        <v>202845</v>
      </c>
      <c r="B606" s="39" cm="1">
        <f t="array" aca="1" ref="B606" ca="1">INDIRECT(_xlfn.CONCAT("D",ROW(C606)-C606-3))</f>
        <v>2028</v>
      </c>
      <c r="C606" s="32">
        <v>45</v>
      </c>
      <c r="D606" s="33">
        <v>4472627</v>
      </c>
      <c r="E606" s="33"/>
      <c r="F606" s="33">
        <v>2253695</v>
      </c>
      <c r="G606" s="33">
        <v>612374</v>
      </c>
      <c r="H606" s="33">
        <v>1340629</v>
      </c>
      <c r="I606" s="33">
        <v>16983</v>
      </c>
      <c r="J606" s="33">
        <v>283710</v>
      </c>
      <c r="K606" s="33"/>
      <c r="L606" s="33">
        <v>2218932</v>
      </c>
      <c r="M606" s="33">
        <v>477200</v>
      </c>
      <c r="N606" s="33">
        <v>1402589</v>
      </c>
      <c r="O606" s="33">
        <v>66028</v>
      </c>
      <c r="P606" s="33">
        <v>273115</v>
      </c>
      <c r="Q606"/>
    </row>
    <row r="607" spans="1:17">
      <c r="A607" s="38" t="str">
        <f t="shared" ca="1" si="9"/>
        <v>202846</v>
      </c>
      <c r="B607" s="39" cm="1">
        <f t="array" aca="1" ref="B607" ca="1">INDIRECT(_xlfn.CONCAT("D",ROW(C607)-C607-3))</f>
        <v>2028</v>
      </c>
      <c r="C607" s="32">
        <v>46</v>
      </c>
      <c r="D607" s="33">
        <v>4388032</v>
      </c>
      <c r="E607" s="33"/>
      <c r="F607" s="33">
        <v>2212652</v>
      </c>
      <c r="G607" s="33">
        <v>548418</v>
      </c>
      <c r="H607" s="33">
        <v>1381534</v>
      </c>
      <c r="I607" s="33">
        <v>20978</v>
      </c>
      <c r="J607" s="33">
        <v>261722</v>
      </c>
      <c r="K607" s="33"/>
      <c r="L607" s="33">
        <v>2175379</v>
      </c>
      <c r="M607" s="33">
        <v>435675</v>
      </c>
      <c r="N607" s="33">
        <v>1376974</v>
      </c>
      <c r="O607" s="33">
        <v>61954</v>
      </c>
      <c r="P607" s="33">
        <v>300776</v>
      </c>
      <c r="Q607"/>
    </row>
    <row r="608" spans="1:17">
      <c r="A608" s="38" t="str">
        <f t="shared" ca="1" si="9"/>
        <v>202847</v>
      </c>
      <c r="B608" s="39" cm="1">
        <f t="array" aca="1" ref="B608" ca="1">INDIRECT(_xlfn.CONCAT("D",ROW(C608)-C608-3))</f>
        <v>2028</v>
      </c>
      <c r="C608" s="32">
        <v>47</v>
      </c>
      <c r="D608" s="33">
        <v>4442688</v>
      </c>
      <c r="E608" s="33"/>
      <c r="F608" s="33">
        <v>2246888</v>
      </c>
      <c r="G608" s="33">
        <v>534211</v>
      </c>
      <c r="H608" s="33">
        <v>1408557</v>
      </c>
      <c r="I608" s="33">
        <v>25010</v>
      </c>
      <c r="J608" s="33">
        <v>279110</v>
      </c>
      <c r="K608" s="33"/>
      <c r="L608" s="33">
        <v>2195800</v>
      </c>
      <c r="M608" s="33">
        <v>425961</v>
      </c>
      <c r="N608" s="33">
        <v>1405872</v>
      </c>
      <c r="O608" s="33">
        <v>60994</v>
      </c>
      <c r="P608" s="33">
        <v>302972</v>
      </c>
      <c r="Q608"/>
    </row>
    <row r="609" spans="1:17">
      <c r="A609" s="38" t="str">
        <f t="shared" ca="1" si="9"/>
        <v>202848</v>
      </c>
      <c r="B609" s="39" cm="1">
        <f t="array" aca="1" ref="B609" ca="1">INDIRECT(_xlfn.CONCAT("D",ROW(C609)-C609-3))</f>
        <v>2028</v>
      </c>
      <c r="C609" s="32">
        <v>48</v>
      </c>
      <c r="D609" s="33">
        <v>4266444</v>
      </c>
      <c r="E609" s="33"/>
      <c r="F609" s="33">
        <v>2156178</v>
      </c>
      <c r="G609" s="33">
        <v>483694</v>
      </c>
      <c r="H609" s="33">
        <v>1378278</v>
      </c>
      <c r="I609" s="33">
        <v>23935</v>
      </c>
      <c r="J609" s="33">
        <v>270270</v>
      </c>
      <c r="K609" s="33"/>
      <c r="L609" s="33">
        <v>2110267</v>
      </c>
      <c r="M609" s="33">
        <v>358686</v>
      </c>
      <c r="N609" s="33">
        <v>1409833</v>
      </c>
      <c r="O609" s="33">
        <v>69744</v>
      </c>
      <c r="P609" s="33">
        <v>272003</v>
      </c>
      <c r="Q609"/>
    </row>
    <row r="610" spans="1:17">
      <c r="A610" s="38" t="str">
        <f t="shared" ca="1" si="9"/>
        <v>202849</v>
      </c>
      <c r="B610" s="39" cm="1">
        <f t="array" aca="1" ref="B610" ca="1">INDIRECT(_xlfn.CONCAT("D",ROW(C610)-C610-3))</f>
        <v>2028</v>
      </c>
      <c r="C610" s="32">
        <v>49</v>
      </c>
      <c r="D610" s="33">
        <v>4123396</v>
      </c>
      <c r="E610" s="33"/>
      <c r="F610" s="33">
        <v>2082140</v>
      </c>
      <c r="G610" s="33">
        <v>436144</v>
      </c>
      <c r="H610" s="33">
        <v>1384110</v>
      </c>
      <c r="I610" s="33">
        <v>27881</v>
      </c>
      <c r="J610" s="33">
        <v>234004</v>
      </c>
      <c r="K610" s="33"/>
      <c r="L610" s="33">
        <v>2041256</v>
      </c>
      <c r="M610" s="33">
        <v>340209</v>
      </c>
      <c r="N610" s="33">
        <v>1352856</v>
      </c>
      <c r="O610" s="33">
        <v>73828</v>
      </c>
      <c r="P610" s="33">
        <v>274362</v>
      </c>
      <c r="Q610"/>
    </row>
    <row r="611" spans="1:17">
      <c r="A611" s="38" t="str">
        <f t="shared" ca="1" si="9"/>
        <v>202850</v>
      </c>
      <c r="B611" s="39" cm="1">
        <f t="array" aca="1" ref="B611" ca="1">INDIRECT(_xlfn.CONCAT("D",ROW(C611)-C611-3))</f>
        <v>2028</v>
      </c>
      <c r="C611" s="32">
        <v>50</v>
      </c>
      <c r="D611" s="33">
        <v>4093682</v>
      </c>
      <c r="E611" s="33"/>
      <c r="F611" s="33">
        <v>2063600</v>
      </c>
      <c r="G611" s="33">
        <v>400147</v>
      </c>
      <c r="H611" s="33">
        <v>1351119</v>
      </c>
      <c r="I611" s="33">
        <v>40913</v>
      </c>
      <c r="J611" s="33">
        <v>271421</v>
      </c>
      <c r="K611" s="33"/>
      <c r="L611" s="33">
        <v>2030082</v>
      </c>
      <c r="M611" s="33">
        <v>319596</v>
      </c>
      <c r="N611" s="33">
        <v>1329161</v>
      </c>
      <c r="O611" s="33">
        <v>76663</v>
      </c>
      <c r="P611" s="33">
        <v>304662</v>
      </c>
      <c r="Q611"/>
    </row>
    <row r="612" spans="1:17">
      <c r="A612" s="38" t="str">
        <f t="shared" ca="1" si="9"/>
        <v>202851</v>
      </c>
      <c r="B612" s="39" cm="1">
        <f t="array" aca="1" ref="B612" ca="1">INDIRECT(_xlfn.CONCAT("D",ROW(C612)-C612-3))</f>
        <v>2028</v>
      </c>
      <c r="C612" s="32">
        <v>51</v>
      </c>
      <c r="D612" s="33">
        <v>3938704</v>
      </c>
      <c r="E612" s="33"/>
      <c r="F612" s="33">
        <v>1982509</v>
      </c>
      <c r="G612" s="33">
        <v>376956</v>
      </c>
      <c r="H612" s="33">
        <v>1340288</v>
      </c>
      <c r="I612" s="33">
        <v>34903</v>
      </c>
      <c r="J612" s="33">
        <v>230362</v>
      </c>
      <c r="K612" s="33"/>
      <c r="L612" s="33">
        <v>1956195</v>
      </c>
      <c r="M612" s="33">
        <v>300416</v>
      </c>
      <c r="N612" s="33">
        <v>1283504</v>
      </c>
      <c r="O612" s="33">
        <v>84835</v>
      </c>
      <c r="P612" s="33">
        <v>287441</v>
      </c>
      <c r="Q612"/>
    </row>
    <row r="613" spans="1:17">
      <c r="A613" s="38" t="str">
        <f t="shared" ca="1" si="9"/>
        <v>202852</v>
      </c>
      <c r="B613" s="39" cm="1">
        <f t="array" aca="1" ref="B613" ca="1">INDIRECT(_xlfn.CONCAT("D",ROW(C613)-C613-3))</f>
        <v>2028</v>
      </c>
      <c r="C613" s="32">
        <v>52</v>
      </c>
      <c r="D613" s="33">
        <v>3900863</v>
      </c>
      <c r="E613" s="33"/>
      <c r="F613" s="33">
        <v>1961154</v>
      </c>
      <c r="G613" s="33">
        <v>398422</v>
      </c>
      <c r="H613" s="33">
        <v>1268160</v>
      </c>
      <c r="I613" s="33">
        <v>26961</v>
      </c>
      <c r="J613" s="33">
        <v>267612</v>
      </c>
      <c r="K613" s="33"/>
      <c r="L613" s="33">
        <v>1939709</v>
      </c>
      <c r="M613" s="33">
        <v>281506</v>
      </c>
      <c r="N613" s="33">
        <v>1264292</v>
      </c>
      <c r="O613" s="33">
        <v>98477</v>
      </c>
      <c r="P613" s="33">
        <v>295433</v>
      </c>
      <c r="Q613"/>
    </row>
    <row r="614" spans="1:17">
      <c r="A614" s="38" t="str">
        <f t="shared" ca="1" si="9"/>
        <v>202853</v>
      </c>
      <c r="B614" s="39" cm="1">
        <f t="array" aca="1" ref="B614" ca="1">INDIRECT(_xlfn.CONCAT("D",ROW(C614)-C614-3))</f>
        <v>2028</v>
      </c>
      <c r="C614" s="32">
        <v>53</v>
      </c>
      <c r="D614" s="33">
        <v>3881393</v>
      </c>
      <c r="E614" s="33"/>
      <c r="F614" s="33">
        <v>1948852</v>
      </c>
      <c r="G614" s="33">
        <v>374818</v>
      </c>
      <c r="H614" s="33">
        <v>1262019</v>
      </c>
      <c r="I614" s="33">
        <v>38877</v>
      </c>
      <c r="J614" s="33">
        <v>273138</v>
      </c>
      <c r="K614" s="33"/>
      <c r="L614" s="33">
        <v>1932541</v>
      </c>
      <c r="M614" s="33">
        <v>292175</v>
      </c>
      <c r="N614" s="33">
        <v>1213572</v>
      </c>
      <c r="O614" s="33">
        <v>95730</v>
      </c>
      <c r="P614" s="33">
        <v>331065</v>
      </c>
      <c r="Q614"/>
    </row>
    <row r="615" spans="1:17">
      <c r="A615" s="38" t="str">
        <f t="shared" ca="1" si="9"/>
        <v>202854</v>
      </c>
      <c r="B615" s="39" cm="1">
        <f t="array" aca="1" ref="B615" ca="1">INDIRECT(_xlfn.CONCAT("D",ROW(C615)-C615-3))</f>
        <v>2028</v>
      </c>
      <c r="C615" s="32">
        <v>54</v>
      </c>
      <c r="D615" s="33">
        <v>3804565</v>
      </c>
      <c r="E615" s="33"/>
      <c r="F615" s="33">
        <v>1903912</v>
      </c>
      <c r="G615" s="33">
        <v>327297</v>
      </c>
      <c r="H615" s="33">
        <v>1294221</v>
      </c>
      <c r="I615" s="33">
        <v>26942</v>
      </c>
      <c r="J615" s="33">
        <v>255451</v>
      </c>
      <c r="K615" s="33"/>
      <c r="L615" s="33">
        <v>1900653</v>
      </c>
      <c r="M615" s="33">
        <v>267389</v>
      </c>
      <c r="N615" s="33">
        <v>1208237</v>
      </c>
      <c r="O615" s="33">
        <v>107754</v>
      </c>
      <c r="P615" s="33">
        <v>317274</v>
      </c>
      <c r="Q615"/>
    </row>
    <row r="616" spans="1:17">
      <c r="A616" s="38" t="str">
        <f t="shared" ca="1" si="9"/>
        <v>202855</v>
      </c>
      <c r="B616" s="39" cm="1">
        <f t="array" aca="1" ref="B616" ca="1">INDIRECT(_xlfn.CONCAT("D",ROW(C616)-C616-3))</f>
        <v>2028</v>
      </c>
      <c r="C616" s="32">
        <v>55</v>
      </c>
      <c r="D616" s="33">
        <v>3947830</v>
      </c>
      <c r="E616" s="33"/>
      <c r="F616" s="33">
        <v>1972399</v>
      </c>
      <c r="G616" s="33">
        <v>335728</v>
      </c>
      <c r="H616" s="33">
        <v>1329920</v>
      </c>
      <c r="I616" s="33">
        <v>29976</v>
      </c>
      <c r="J616" s="33">
        <v>276775</v>
      </c>
      <c r="K616" s="33"/>
      <c r="L616" s="33">
        <v>1975431</v>
      </c>
      <c r="M616" s="33">
        <v>270102</v>
      </c>
      <c r="N616" s="33">
        <v>1227917</v>
      </c>
      <c r="O616" s="33">
        <v>129569</v>
      </c>
      <c r="P616" s="33">
        <v>347843</v>
      </c>
      <c r="Q616"/>
    </row>
    <row r="617" spans="1:17">
      <c r="A617" s="38" t="str">
        <f t="shared" ca="1" si="9"/>
        <v>202856</v>
      </c>
      <c r="B617" s="39" cm="1">
        <f t="array" aca="1" ref="B617" ca="1">INDIRECT(_xlfn.CONCAT("D",ROW(C617)-C617-3))</f>
        <v>2028</v>
      </c>
      <c r="C617" s="32">
        <v>56</v>
      </c>
      <c r="D617" s="33">
        <v>4113504</v>
      </c>
      <c r="E617" s="33"/>
      <c r="F617" s="33">
        <v>2053471</v>
      </c>
      <c r="G617" s="33">
        <v>339425</v>
      </c>
      <c r="H617" s="33">
        <v>1396519</v>
      </c>
      <c r="I617" s="33">
        <v>37825</v>
      </c>
      <c r="J617" s="33">
        <v>279702</v>
      </c>
      <c r="K617" s="33"/>
      <c r="L617" s="33">
        <v>2060033</v>
      </c>
      <c r="M617" s="33">
        <v>258998</v>
      </c>
      <c r="N617" s="33">
        <v>1293996</v>
      </c>
      <c r="O617" s="33">
        <v>125515</v>
      </c>
      <c r="P617" s="33">
        <v>381525</v>
      </c>
      <c r="Q617"/>
    </row>
    <row r="618" spans="1:17">
      <c r="A618" s="38" t="str">
        <f t="shared" ca="1" si="9"/>
        <v>202857</v>
      </c>
      <c r="B618" s="39" cm="1">
        <f t="array" aca="1" ref="B618" ca="1">INDIRECT(_xlfn.CONCAT("D",ROW(C618)-C618-3))</f>
        <v>2028</v>
      </c>
      <c r="C618" s="32">
        <v>57</v>
      </c>
      <c r="D618" s="33">
        <v>4273551</v>
      </c>
      <c r="E618" s="33"/>
      <c r="F618" s="33">
        <v>2130581</v>
      </c>
      <c r="G618" s="33">
        <v>345796</v>
      </c>
      <c r="H618" s="33">
        <v>1439986</v>
      </c>
      <c r="I618" s="33">
        <v>45840</v>
      </c>
      <c r="J618" s="33">
        <v>298959</v>
      </c>
      <c r="K618" s="33"/>
      <c r="L618" s="33">
        <v>2142970</v>
      </c>
      <c r="M618" s="33">
        <v>273592</v>
      </c>
      <c r="N618" s="33">
        <v>1343087</v>
      </c>
      <c r="O618" s="33">
        <v>150227</v>
      </c>
      <c r="P618" s="33">
        <v>376064</v>
      </c>
      <c r="Q618"/>
    </row>
    <row r="619" spans="1:17">
      <c r="A619" s="38" t="str">
        <f t="shared" ca="1" si="9"/>
        <v>202858</v>
      </c>
      <c r="B619" s="39" cm="1">
        <f t="array" aca="1" ref="B619" ca="1">INDIRECT(_xlfn.CONCAT("D",ROW(C619)-C619-3))</f>
        <v>2028</v>
      </c>
      <c r="C619" s="32">
        <v>58</v>
      </c>
      <c r="D619" s="33">
        <v>4067782</v>
      </c>
      <c r="E619" s="33"/>
      <c r="F619" s="33">
        <v>2021757</v>
      </c>
      <c r="G619" s="33">
        <v>311497</v>
      </c>
      <c r="H619" s="33">
        <v>1337257</v>
      </c>
      <c r="I619" s="33">
        <v>54562</v>
      </c>
      <c r="J619" s="33">
        <v>318442</v>
      </c>
      <c r="K619" s="33"/>
      <c r="L619" s="33">
        <v>2046025</v>
      </c>
      <c r="M619" s="33">
        <v>237307</v>
      </c>
      <c r="N619" s="33">
        <v>1309177</v>
      </c>
      <c r="O619" s="33">
        <v>138595</v>
      </c>
      <c r="P619" s="33">
        <v>360946</v>
      </c>
      <c r="Q619"/>
    </row>
    <row r="620" spans="1:17">
      <c r="A620" s="38" t="str">
        <f t="shared" ca="1" si="9"/>
        <v>202859</v>
      </c>
      <c r="B620" s="39" cm="1">
        <f t="array" aca="1" ref="B620" ca="1">INDIRECT(_xlfn.CONCAT("D",ROW(C620)-C620-3))</f>
        <v>2028</v>
      </c>
      <c r="C620" s="32">
        <v>59</v>
      </c>
      <c r="D620" s="33">
        <v>3932418</v>
      </c>
      <c r="E620" s="33"/>
      <c r="F620" s="33">
        <v>1950523</v>
      </c>
      <c r="G620" s="33">
        <v>307349</v>
      </c>
      <c r="H620" s="33">
        <v>1307974</v>
      </c>
      <c r="I620" s="33">
        <v>51722</v>
      </c>
      <c r="J620" s="33">
        <v>283477</v>
      </c>
      <c r="K620" s="33"/>
      <c r="L620" s="33">
        <v>1981895</v>
      </c>
      <c r="M620" s="33">
        <v>225170</v>
      </c>
      <c r="N620" s="33">
        <v>1249844</v>
      </c>
      <c r="O620" s="33">
        <v>145815</v>
      </c>
      <c r="P620" s="33">
        <v>361066</v>
      </c>
      <c r="Q620"/>
    </row>
    <row r="621" spans="1:17">
      <c r="A621" s="38" t="str">
        <f t="shared" ca="1" si="9"/>
        <v>202860</v>
      </c>
      <c r="B621" s="39" cm="1">
        <f t="array" aca="1" ref="B621" ca="1">INDIRECT(_xlfn.CONCAT("D",ROW(C621)-C621-3))</f>
        <v>2028</v>
      </c>
      <c r="C621" s="32">
        <v>60</v>
      </c>
      <c r="D621" s="33">
        <v>3864023</v>
      </c>
      <c r="E621" s="33"/>
      <c r="F621" s="33">
        <v>1908983</v>
      </c>
      <c r="G621" s="33">
        <v>284317</v>
      </c>
      <c r="H621" s="33">
        <v>1255154</v>
      </c>
      <c r="I621" s="33">
        <v>67364</v>
      </c>
      <c r="J621" s="33">
        <v>302148</v>
      </c>
      <c r="K621" s="33"/>
      <c r="L621" s="33">
        <v>1955040</v>
      </c>
      <c r="M621" s="33">
        <v>223518</v>
      </c>
      <c r="N621" s="33">
        <v>1202032</v>
      </c>
      <c r="O621" s="33">
        <v>172854</v>
      </c>
      <c r="P621" s="33">
        <v>356636</v>
      </c>
      <c r="Q621"/>
    </row>
    <row r="622" spans="1:17">
      <c r="A622" s="38" t="str">
        <f t="shared" ca="1" si="9"/>
        <v>202861</v>
      </c>
      <c r="B622" s="39" cm="1">
        <f t="array" aca="1" ref="B622" ca="1">INDIRECT(_xlfn.CONCAT("D",ROW(C622)-C622-3))</f>
        <v>2028</v>
      </c>
      <c r="C622" s="32">
        <v>61</v>
      </c>
      <c r="D622" s="33">
        <v>3883843</v>
      </c>
      <c r="E622" s="33"/>
      <c r="F622" s="33">
        <v>1913914</v>
      </c>
      <c r="G622" s="33">
        <v>302355</v>
      </c>
      <c r="H622" s="33">
        <v>1252326</v>
      </c>
      <c r="I622" s="33">
        <v>57876</v>
      </c>
      <c r="J622" s="33">
        <v>301357</v>
      </c>
      <c r="K622" s="33"/>
      <c r="L622" s="33">
        <v>1969930</v>
      </c>
      <c r="M622" s="33">
        <v>219543</v>
      </c>
      <c r="N622" s="33">
        <v>1200038</v>
      </c>
      <c r="O622" s="33">
        <v>186761</v>
      </c>
      <c r="P622" s="33">
        <v>363588</v>
      </c>
      <c r="Q622"/>
    </row>
    <row r="623" spans="1:17">
      <c r="A623" s="38" t="str">
        <f t="shared" ca="1" si="9"/>
        <v>202862</v>
      </c>
      <c r="B623" s="39" cm="1">
        <f t="array" aca="1" ref="B623" ca="1">INDIRECT(_xlfn.CONCAT("D",ROW(C623)-C623-3))</f>
        <v>2028</v>
      </c>
      <c r="C623" s="32">
        <v>62</v>
      </c>
      <c r="D623" s="33">
        <v>3980616</v>
      </c>
      <c r="E623" s="33"/>
      <c r="F623" s="33">
        <v>1956361</v>
      </c>
      <c r="G623" s="33">
        <v>268987</v>
      </c>
      <c r="H623" s="33">
        <v>1295307</v>
      </c>
      <c r="I623" s="33">
        <v>91317</v>
      </c>
      <c r="J623" s="33">
        <v>300750</v>
      </c>
      <c r="K623" s="33"/>
      <c r="L623" s="33">
        <v>2024255</v>
      </c>
      <c r="M623" s="33">
        <v>228001</v>
      </c>
      <c r="N623" s="33">
        <v>1205433</v>
      </c>
      <c r="O623" s="33">
        <v>208175</v>
      </c>
      <c r="P623" s="33">
        <v>382646</v>
      </c>
      <c r="Q623"/>
    </row>
    <row r="624" spans="1:17">
      <c r="A624" s="38" t="str">
        <f t="shared" ca="1" si="9"/>
        <v>202863</v>
      </c>
      <c r="B624" s="39" cm="1">
        <f t="array" aca="1" ref="B624" ca="1">INDIRECT(_xlfn.CONCAT("D",ROW(C624)-C624-3))</f>
        <v>2028</v>
      </c>
      <c r="C624" s="32">
        <v>63</v>
      </c>
      <c r="D624" s="33">
        <v>4133469</v>
      </c>
      <c r="E624" s="33"/>
      <c r="F624" s="33">
        <v>2020016</v>
      </c>
      <c r="G624" s="33">
        <v>275682</v>
      </c>
      <c r="H624" s="33">
        <v>1318911</v>
      </c>
      <c r="I624" s="33">
        <v>91233</v>
      </c>
      <c r="J624" s="33">
        <v>334190</v>
      </c>
      <c r="K624" s="33"/>
      <c r="L624" s="33">
        <v>2113453</v>
      </c>
      <c r="M624" s="33">
        <v>221788</v>
      </c>
      <c r="N624" s="33">
        <v>1301887</v>
      </c>
      <c r="O624" s="33">
        <v>213832</v>
      </c>
      <c r="P624" s="33">
        <v>375946</v>
      </c>
      <c r="Q624"/>
    </row>
    <row r="625" spans="1:17">
      <c r="A625" s="38" t="str">
        <f t="shared" ca="1" si="9"/>
        <v>202864</v>
      </c>
      <c r="B625" s="39" cm="1">
        <f t="array" aca="1" ref="B625" ca="1">INDIRECT(_xlfn.CONCAT("D",ROW(C625)-C625-3))</f>
        <v>2028</v>
      </c>
      <c r="C625" s="32">
        <v>64</v>
      </c>
      <c r="D625" s="33">
        <v>4106769</v>
      </c>
      <c r="E625" s="33"/>
      <c r="F625" s="33">
        <v>2000140</v>
      </c>
      <c r="G625" s="33">
        <v>264244</v>
      </c>
      <c r="H625" s="33">
        <v>1317262</v>
      </c>
      <c r="I625" s="33">
        <v>106885</v>
      </c>
      <c r="J625" s="33">
        <v>311749</v>
      </c>
      <c r="K625" s="33"/>
      <c r="L625" s="33">
        <v>2106629</v>
      </c>
      <c r="M625" s="33">
        <v>212350</v>
      </c>
      <c r="N625" s="33">
        <v>1303867</v>
      </c>
      <c r="O625" s="33">
        <v>213342</v>
      </c>
      <c r="P625" s="33">
        <v>377070</v>
      </c>
      <c r="Q625"/>
    </row>
    <row r="626" spans="1:17">
      <c r="A626" s="38" t="str">
        <f t="shared" ca="1" si="9"/>
        <v>202865</v>
      </c>
      <c r="B626" s="39" cm="1">
        <f t="array" aca="1" ref="B626" ca="1">INDIRECT(_xlfn.CONCAT("D",ROW(C626)-C626-3))</f>
        <v>2028</v>
      </c>
      <c r="C626" s="32">
        <v>65</v>
      </c>
      <c r="D626" s="33">
        <v>4091418</v>
      </c>
      <c r="E626" s="33"/>
      <c r="F626" s="33">
        <v>1982886</v>
      </c>
      <c r="G626" s="33">
        <v>244506</v>
      </c>
      <c r="H626" s="33">
        <v>1312979</v>
      </c>
      <c r="I626" s="33">
        <v>89454</v>
      </c>
      <c r="J626" s="33">
        <v>335948</v>
      </c>
      <c r="K626" s="33"/>
      <c r="L626" s="33">
        <v>2108532</v>
      </c>
      <c r="M626" s="33">
        <v>199496</v>
      </c>
      <c r="N626" s="33">
        <v>1280921</v>
      </c>
      <c r="O626" s="33">
        <v>260727</v>
      </c>
      <c r="P626" s="33">
        <v>367388</v>
      </c>
      <c r="Q626"/>
    </row>
    <row r="627" spans="1:17">
      <c r="A627" s="38" t="str">
        <f t="shared" ca="1" si="9"/>
        <v>202866</v>
      </c>
      <c r="B627" s="39" cm="1">
        <f t="array" aca="1" ref="B627" ca="1">INDIRECT(_xlfn.CONCAT("D",ROW(C627)-C627-3))</f>
        <v>2028</v>
      </c>
      <c r="C627" s="32">
        <v>66</v>
      </c>
      <c r="D627" s="33">
        <v>4045512</v>
      </c>
      <c r="E627" s="33"/>
      <c r="F627" s="33">
        <v>1953360</v>
      </c>
      <c r="G627" s="33">
        <v>231371</v>
      </c>
      <c r="H627" s="33">
        <v>1320290</v>
      </c>
      <c r="I627" s="33">
        <v>99440</v>
      </c>
      <c r="J627" s="33">
        <v>302259</v>
      </c>
      <c r="K627" s="33"/>
      <c r="L627" s="33">
        <v>2092152</v>
      </c>
      <c r="M627" s="33">
        <v>189926</v>
      </c>
      <c r="N627" s="33">
        <v>1253313</v>
      </c>
      <c r="O627" s="33">
        <v>268072</v>
      </c>
      <c r="P627" s="33">
        <v>380841</v>
      </c>
      <c r="Q627"/>
    </row>
    <row r="628" spans="1:17">
      <c r="A628" s="38" t="str">
        <f t="shared" ca="1" si="9"/>
        <v>202867</v>
      </c>
      <c r="B628" s="39" cm="1">
        <f t="array" aca="1" ref="B628" ca="1">INDIRECT(_xlfn.CONCAT("D",ROW(C628)-C628-3))</f>
        <v>2028</v>
      </c>
      <c r="C628" s="32">
        <v>67</v>
      </c>
      <c r="D628" s="33">
        <v>4047286</v>
      </c>
      <c r="E628" s="33"/>
      <c r="F628" s="33">
        <v>1944741</v>
      </c>
      <c r="G628" s="33">
        <v>222620</v>
      </c>
      <c r="H628" s="33">
        <v>1289629</v>
      </c>
      <c r="I628" s="33">
        <v>114743</v>
      </c>
      <c r="J628" s="33">
        <v>317749</v>
      </c>
      <c r="K628" s="33"/>
      <c r="L628" s="33">
        <v>2102545</v>
      </c>
      <c r="M628" s="33">
        <v>190244</v>
      </c>
      <c r="N628" s="33">
        <v>1221309</v>
      </c>
      <c r="O628" s="33">
        <v>304588</v>
      </c>
      <c r="P628" s="33">
        <v>386403</v>
      </c>
      <c r="Q628"/>
    </row>
    <row r="629" spans="1:17">
      <c r="A629" s="38" t="str">
        <f t="shared" ca="1" si="9"/>
        <v>202868</v>
      </c>
      <c r="B629" s="39" cm="1">
        <f t="array" aca="1" ref="B629" ca="1">INDIRECT(_xlfn.CONCAT("D",ROW(C629)-C629-3))</f>
        <v>2028</v>
      </c>
      <c r="C629" s="32">
        <v>68</v>
      </c>
      <c r="D629" s="33">
        <v>3919738</v>
      </c>
      <c r="E629" s="33"/>
      <c r="F629" s="33">
        <v>1874934</v>
      </c>
      <c r="G629" s="33">
        <v>206134</v>
      </c>
      <c r="H629" s="33">
        <v>1216093</v>
      </c>
      <c r="I629" s="33">
        <v>132163</v>
      </c>
      <c r="J629" s="33">
        <v>320544</v>
      </c>
      <c r="K629" s="33"/>
      <c r="L629" s="33">
        <v>2044804</v>
      </c>
      <c r="M629" s="33">
        <v>191731</v>
      </c>
      <c r="N629" s="33">
        <v>1171142</v>
      </c>
      <c r="O629" s="33">
        <v>329106</v>
      </c>
      <c r="P629" s="33">
        <v>352825</v>
      </c>
      <c r="Q629"/>
    </row>
    <row r="630" spans="1:17">
      <c r="A630" s="38" t="str">
        <f t="shared" ca="1" si="9"/>
        <v>202869</v>
      </c>
      <c r="B630" s="39" cm="1">
        <f t="array" aca="1" ref="B630" ca="1">INDIRECT(_xlfn.CONCAT("D",ROW(C630)-C630-3))</f>
        <v>2028</v>
      </c>
      <c r="C630" s="32">
        <v>69</v>
      </c>
      <c r="D630" s="33">
        <v>3787783</v>
      </c>
      <c r="E630" s="33"/>
      <c r="F630" s="33">
        <v>1797653</v>
      </c>
      <c r="G630" s="33">
        <v>189123</v>
      </c>
      <c r="H630" s="33">
        <v>1190883</v>
      </c>
      <c r="I630" s="33">
        <v>121157</v>
      </c>
      <c r="J630" s="33">
        <v>296490</v>
      </c>
      <c r="K630" s="33"/>
      <c r="L630" s="33">
        <v>1990130</v>
      </c>
      <c r="M630" s="33">
        <v>173828</v>
      </c>
      <c r="N630" s="33">
        <v>1107164</v>
      </c>
      <c r="O630" s="33">
        <v>343705</v>
      </c>
      <c r="P630" s="33">
        <v>365433</v>
      </c>
      <c r="Q630"/>
    </row>
    <row r="631" spans="1:17">
      <c r="A631" s="38" t="str">
        <f t="shared" ca="1" si="9"/>
        <v>202870</v>
      </c>
      <c r="B631" s="39" cm="1">
        <f t="array" aca="1" ref="B631" ca="1">INDIRECT(_xlfn.CONCAT("D",ROW(C631)-C631-3))</f>
        <v>2028</v>
      </c>
      <c r="C631" s="32">
        <v>70</v>
      </c>
      <c r="D631" s="33">
        <v>3772521</v>
      </c>
      <c r="E631" s="33"/>
      <c r="F631" s="33">
        <v>1785116</v>
      </c>
      <c r="G631" s="33">
        <v>151063</v>
      </c>
      <c r="H631" s="33">
        <v>1187773</v>
      </c>
      <c r="I631" s="33">
        <v>130329</v>
      </c>
      <c r="J631" s="33">
        <v>315950</v>
      </c>
      <c r="K631" s="33"/>
      <c r="L631" s="33">
        <v>1987405</v>
      </c>
      <c r="M631" s="33">
        <v>164461</v>
      </c>
      <c r="N631" s="33">
        <v>1115563</v>
      </c>
      <c r="O631" s="33">
        <v>372515</v>
      </c>
      <c r="P631" s="33">
        <v>334867</v>
      </c>
      <c r="Q631"/>
    </row>
    <row r="632" spans="1:17">
      <c r="A632" s="38" t="str">
        <f t="shared" ca="1" si="9"/>
        <v>202871</v>
      </c>
      <c r="B632" s="39" cm="1">
        <f t="array" aca="1" ref="B632" ca="1">INDIRECT(_xlfn.CONCAT("D",ROW(C632)-C632-3))</f>
        <v>2028</v>
      </c>
      <c r="C632" s="32">
        <v>71</v>
      </c>
      <c r="D632" s="33">
        <v>3621182</v>
      </c>
      <c r="E632" s="33"/>
      <c r="F632" s="33">
        <v>1702290</v>
      </c>
      <c r="G632" s="33">
        <v>137729</v>
      </c>
      <c r="H632" s="33">
        <v>1126603</v>
      </c>
      <c r="I632" s="33">
        <v>156555</v>
      </c>
      <c r="J632" s="33">
        <v>281403</v>
      </c>
      <c r="K632" s="33"/>
      <c r="L632" s="33">
        <v>1918893</v>
      </c>
      <c r="M632" s="33">
        <v>153193</v>
      </c>
      <c r="N632" s="33">
        <v>1032561</v>
      </c>
      <c r="O632" s="33">
        <v>391936</v>
      </c>
      <c r="P632" s="33">
        <v>341203</v>
      </c>
      <c r="Q632"/>
    </row>
    <row r="633" spans="1:17">
      <c r="A633" s="38" t="str">
        <f t="shared" ca="1" si="9"/>
        <v>202872</v>
      </c>
      <c r="B633" s="39" cm="1">
        <f t="array" aca="1" ref="B633" ca="1">INDIRECT(_xlfn.CONCAT("D",ROW(C633)-C633-3))</f>
        <v>2028</v>
      </c>
      <c r="C633" s="32">
        <v>72</v>
      </c>
      <c r="D633" s="33">
        <v>3464940</v>
      </c>
      <c r="E633" s="33"/>
      <c r="F633" s="33">
        <v>1619487</v>
      </c>
      <c r="G633" s="33">
        <v>139833</v>
      </c>
      <c r="H633" s="33">
        <v>1068088</v>
      </c>
      <c r="I633" s="33">
        <v>155701</v>
      </c>
      <c r="J633" s="33">
        <v>255865</v>
      </c>
      <c r="K633" s="33"/>
      <c r="L633" s="33">
        <v>1845453</v>
      </c>
      <c r="M633" s="33">
        <v>146322</v>
      </c>
      <c r="N633" s="33">
        <v>961547</v>
      </c>
      <c r="O633" s="33">
        <v>406119</v>
      </c>
      <c r="P633" s="33">
        <v>331465</v>
      </c>
      <c r="Q633"/>
    </row>
    <row r="634" spans="1:17">
      <c r="A634" s="38" t="str">
        <f t="shared" ca="1" si="9"/>
        <v>202873</v>
      </c>
      <c r="B634" s="39" cm="1">
        <f t="array" aca="1" ref="B634" ca="1">INDIRECT(_xlfn.CONCAT("D",ROW(C634)-C634-3))</f>
        <v>2028</v>
      </c>
      <c r="C634" s="32">
        <v>73</v>
      </c>
      <c r="D634" s="33">
        <v>3362406</v>
      </c>
      <c r="E634" s="33"/>
      <c r="F634" s="33">
        <v>1563498</v>
      </c>
      <c r="G634" s="33">
        <v>123329</v>
      </c>
      <c r="H634" s="33">
        <v>1028408</v>
      </c>
      <c r="I634" s="33">
        <v>163113</v>
      </c>
      <c r="J634" s="33">
        <v>248648</v>
      </c>
      <c r="K634" s="33"/>
      <c r="L634" s="33">
        <v>1798908</v>
      </c>
      <c r="M634" s="33">
        <v>121723</v>
      </c>
      <c r="N634" s="33">
        <v>946846</v>
      </c>
      <c r="O634" s="33">
        <v>407074</v>
      </c>
      <c r="P634" s="33">
        <v>323265</v>
      </c>
      <c r="Q634"/>
    </row>
    <row r="635" spans="1:17">
      <c r="A635" s="38" t="str">
        <f t="shared" ca="1" si="9"/>
        <v>202874</v>
      </c>
      <c r="B635" s="39" cm="1">
        <f t="array" aca="1" ref="B635" ca="1">INDIRECT(_xlfn.CONCAT("D",ROW(C635)-C635-3))</f>
        <v>2028</v>
      </c>
      <c r="C635" s="32">
        <v>74</v>
      </c>
      <c r="D635" s="33">
        <v>3156843</v>
      </c>
      <c r="E635" s="33"/>
      <c r="F635" s="33">
        <v>1456997</v>
      </c>
      <c r="G635" s="33">
        <v>109699</v>
      </c>
      <c r="H635" s="33">
        <v>940416</v>
      </c>
      <c r="I635" s="33">
        <v>160559</v>
      </c>
      <c r="J635" s="33">
        <v>246323</v>
      </c>
      <c r="K635" s="33"/>
      <c r="L635" s="33">
        <v>1699846</v>
      </c>
      <c r="M635" s="33">
        <v>115921</v>
      </c>
      <c r="N635" s="33">
        <v>872408</v>
      </c>
      <c r="O635" s="33">
        <v>433705</v>
      </c>
      <c r="P635" s="33">
        <v>277811</v>
      </c>
      <c r="Q635"/>
    </row>
    <row r="636" spans="1:17">
      <c r="A636" s="38" t="str">
        <f t="shared" ca="1" si="9"/>
        <v>202875</v>
      </c>
      <c r="B636" s="39" cm="1">
        <f t="array" aca="1" ref="B636" ca="1">INDIRECT(_xlfn.CONCAT("D",ROW(C636)-C636-3))</f>
        <v>2028</v>
      </c>
      <c r="C636" s="32">
        <v>75</v>
      </c>
      <c r="D636" s="33">
        <v>3052022</v>
      </c>
      <c r="E636" s="33"/>
      <c r="F636" s="33">
        <v>1399884</v>
      </c>
      <c r="G636" s="33">
        <v>94654</v>
      </c>
      <c r="H636" s="33">
        <v>923624</v>
      </c>
      <c r="I636" s="33">
        <v>163403</v>
      </c>
      <c r="J636" s="33">
        <v>218203</v>
      </c>
      <c r="K636" s="33"/>
      <c r="L636" s="33">
        <v>1652138</v>
      </c>
      <c r="M636" s="33">
        <v>113941</v>
      </c>
      <c r="N636" s="33">
        <v>827568</v>
      </c>
      <c r="O636" s="33">
        <v>445768</v>
      </c>
      <c r="P636" s="33">
        <v>264862</v>
      </c>
      <c r="Q636"/>
    </row>
    <row r="637" spans="1:17">
      <c r="A637" s="38" t="str">
        <f t="shared" ca="1" si="9"/>
        <v>202876</v>
      </c>
      <c r="B637" s="39" cm="1">
        <f t="array" aca="1" ref="B637" ca="1">INDIRECT(_xlfn.CONCAT("D",ROW(C637)-C637-3))</f>
        <v>2028</v>
      </c>
      <c r="C637" s="32">
        <v>76</v>
      </c>
      <c r="D637" s="33">
        <v>2863740</v>
      </c>
      <c r="E637" s="33"/>
      <c r="F637" s="33">
        <v>1305767</v>
      </c>
      <c r="G637" s="33">
        <v>87984</v>
      </c>
      <c r="H637" s="33">
        <v>857847</v>
      </c>
      <c r="I637" s="33">
        <v>152973</v>
      </c>
      <c r="J637" s="33">
        <v>206963</v>
      </c>
      <c r="K637" s="33"/>
      <c r="L637" s="33">
        <v>1557973</v>
      </c>
      <c r="M637" s="33">
        <v>107343</v>
      </c>
      <c r="N637" s="33">
        <v>742369</v>
      </c>
      <c r="O637" s="33">
        <v>423351</v>
      </c>
      <c r="P637" s="33">
        <v>284909</v>
      </c>
      <c r="Q637"/>
    </row>
    <row r="638" spans="1:17">
      <c r="A638" s="38" t="str">
        <f t="shared" ca="1" si="9"/>
        <v>202877</v>
      </c>
      <c r="B638" s="39" cm="1">
        <f t="array" aca="1" ref="B638" ca="1">INDIRECT(_xlfn.CONCAT("D",ROW(C638)-C638-3))</f>
        <v>2028</v>
      </c>
      <c r="C638" s="32">
        <v>77</v>
      </c>
      <c r="D638" s="33">
        <v>2685259</v>
      </c>
      <c r="E638" s="33"/>
      <c r="F638" s="33">
        <v>1216702</v>
      </c>
      <c r="G638" s="33">
        <v>65446</v>
      </c>
      <c r="H638" s="33">
        <v>836917</v>
      </c>
      <c r="I638" s="33">
        <v>160640</v>
      </c>
      <c r="J638" s="33">
        <v>153699</v>
      </c>
      <c r="K638" s="33"/>
      <c r="L638" s="33">
        <v>1468557</v>
      </c>
      <c r="M638" s="33">
        <v>92531</v>
      </c>
      <c r="N638" s="33">
        <v>711394</v>
      </c>
      <c r="O638" s="33">
        <v>428827</v>
      </c>
      <c r="P638" s="33">
        <v>235805</v>
      </c>
      <c r="Q638"/>
    </row>
    <row r="639" spans="1:17">
      <c r="A639" s="38" t="str">
        <f t="shared" ca="1" si="9"/>
        <v>202878</v>
      </c>
      <c r="B639" s="39" cm="1">
        <f t="array" aca="1" ref="B639" ca="1">INDIRECT(_xlfn.CONCAT("D",ROW(C639)-C639-3))</f>
        <v>2028</v>
      </c>
      <c r="C639" s="32">
        <v>78</v>
      </c>
      <c r="D639" s="33">
        <v>2557201</v>
      </c>
      <c r="E639" s="33"/>
      <c r="F639" s="33">
        <v>1154060</v>
      </c>
      <c r="G639" s="33">
        <v>63332</v>
      </c>
      <c r="H639" s="33">
        <v>802212</v>
      </c>
      <c r="I639" s="33">
        <v>133702</v>
      </c>
      <c r="J639" s="33">
        <v>154813</v>
      </c>
      <c r="K639" s="33"/>
      <c r="L639" s="33">
        <v>1403142</v>
      </c>
      <c r="M639" s="33">
        <v>75330</v>
      </c>
      <c r="N639" s="33">
        <v>659888</v>
      </c>
      <c r="O639" s="33">
        <v>457000</v>
      </c>
      <c r="P639" s="33">
        <v>210923</v>
      </c>
      <c r="Q639"/>
    </row>
    <row r="640" spans="1:17">
      <c r="A640" s="38" t="str">
        <f t="shared" ca="1" si="9"/>
        <v>202879</v>
      </c>
      <c r="B640" s="39" cm="1">
        <f t="array" aca="1" ref="B640" ca="1">INDIRECT(_xlfn.CONCAT("D",ROW(C640)-C640-3))</f>
        <v>2028</v>
      </c>
      <c r="C640" s="32">
        <v>79</v>
      </c>
      <c r="D640" s="33">
        <v>2424005</v>
      </c>
      <c r="E640" s="33"/>
      <c r="F640" s="33">
        <v>1087351</v>
      </c>
      <c r="G640" s="33">
        <v>50970</v>
      </c>
      <c r="H640" s="33">
        <v>750552</v>
      </c>
      <c r="I640" s="33">
        <v>158905</v>
      </c>
      <c r="J640" s="33">
        <v>126924</v>
      </c>
      <c r="K640" s="33"/>
      <c r="L640" s="33">
        <v>1336654</v>
      </c>
      <c r="M640" s="33">
        <v>71035</v>
      </c>
      <c r="N640" s="33">
        <v>587287</v>
      </c>
      <c r="O640" s="33">
        <v>466228</v>
      </c>
      <c r="P640" s="33">
        <v>212104</v>
      </c>
      <c r="Q640"/>
    </row>
    <row r="641" spans="1:17">
      <c r="A641" s="38" t="str">
        <f t="shared" ca="1" si="9"/>
        <v>202880</v>
      </c>
      <c r="B641" s="39" cm="1">
        <f t="array" aca="1" ref="B641" ca="1">INDIRECT(_xlfn.CONCAT("D",ROW(C641)-C641-3))</f>
        <v>2028</v>
      </c>
      <c r="C641" s="32">
        <v>80</v>
      </c>
      <c r="D641" s="33">
        <v>2400184</v>
      </c>
      <c r="E641" s="33"/>
      <c r="F641" s="33">
        <v>1071122</v>
      </c>
      <c r="G641" s="33">
        <v>46962</v>
      </c>
      <c r="H641" s="33">
        <v>765373</v>
      </c>
      <c r="I641" s="33">
        <v>154873</v>
      </c>
      <c r="J641" s="33">
        <v>103915</v>
      </c>
      <c r="K641" s="33"/>
      <c r="L641" s="33">
        <v>1329062</v>
      </c>
      <c r="M641" s="33">
        <v>70897</v>
      </c>
      <c r="N641" s="33">
        <v>575161</v>
      </c>
      <c r="O641" s="33">
        <v>484294</v>
      </c>
      <c r="P641" s="33">
        <v>198710</v>
      </c>
      <c r="Q641"/>
    </row>
    <row r="642" spans="1:17">
      <c r="A642" s="38" t="str">
        <f t="shared" ca="1" si="9"/>
        <v>202881</v>
      </c>
      <c r="B642" s="39" cm="1">
        <f t="array" aca="1" ref="B642" ca="1">INDIRECT(_xlfn.CONCAT("D",ROW(C642)-C642-3))</f>
        <v>2028</v>
      </c>
      <c r="C642" s="32">
        <v>81</v>
      </c>
      <c r="D642" s="33">
        <v>2040290</v>
      </c>
      <c r="E642" s="33"/>
      <c r="F642" s="33">
        <v>902428</v>
      </c>
      <c r="G642" s="33">
        <v>35858</v>
      </c>
      <c r="H642" s="33">
        <v>620544</v>
      </c>
      <c r="I642" s="33">
        <v>145424</v>
      </c>
      <c r="J642" s="33">
        <v>100602</v>
      </c>
      <c r="K642" s="33"/>
      <c r="L642" s="33">
        <v>1137862</v>
      </c>
      <c r="M642" s="33">
        <v>56694</v>
      </c>
      <c r="N642" s="33">
        <v>432666</v>
      </c>
      <c r="O642" s="33">
        <v>485381</v>
      </c>
      <c r="P642" s="33">
        <v>163120</v>
      </c>
      <c r="Q642"/>
    </row>
    <row r="643" spans="1:17">
      <c r="A643" s="38" t="str">
        <f t="shared" ca="1" si="9"/>
        <v>202882</v>
      </c>
      <c r="B643" s="39" cm="1">
        <f t="array" aca="1" ref="B643" ca="1">INDIRECT(_xlfn.CONCAT("D",ROW(C643)-C643-3))</f>
        <v>2028</v>
      </c>
      <c r="C643" s="32">
        <v>82</v>
      </c>
      <c r="D643" s="33">
        <v>1591194</v>
      </c>
      <c r="E643" s="33"/>
      <c r="F643" s="33">
        <v>690336</v>
      </c>
      <c r="G643" s="33">
        <v>20681</v>
      </c>
      <c r="H643" s="33">
        <v>488455</v>
      </c>
      <c r="I643" s="33">
        <v>115220</v>
      </c>
      <c r="J643" s="33">
        <v>65981</v>
      </c>
      <c r="K643" s="33"/>
      <c r="L643" s="33">
        <v>900858</v>
      </c>
      <c r="M643" s="33">
        <v>41441</v>
      </c>
      <c r="N643" s="33">
        <v>352252</v>
      </c>
      <c r="O643" s="33">
        <v>379880</v>
      </c>
      <c r="P643" s="33">
        <v>127284</v>
      </c>
      <c r="Q643"/>
    </row>
    <row r="644" spans="1:17">
      <c r="A644" s="38" t="str">
        <f t="shared" ca="1" si="9"/>
        <v>202883</v>
      </c>
      <c r="B644" s="39" cm="1">
        <f t="array" aca="1" ref="B644" ca="1">INDIRECT(_xlfn.CONCAT("D",ROW(C644)-C644-3))</f>
        <v>2028</v>
      </c>
      <c r="C644" s="32">
        <v>83</v>
      </c>
      <c r="D644" s="33">
        <v>1505646</v>
      </c>
      <c r="E644" s="33"/>
      <c r="F644" s="33">
        <v>647414</v>
      </c>
      <c r="G644" s="33">
        <v>18638</v>
      </c>
      <c r="H644" s="33">
        <v>452209</v>
      </c>
      <c r="I644" s="33">
        <v>114769</v>
      </c>
      <c r="J644" s="33">
        <v>61799</v>
      </c>
      <c r="K644" s="33"/>
      <c r="L644" s="33">
        <v>858232</v>
      </c>
      <c r="M644" s="33">
        <v>39189</v>
      </c>
      <c r="N644" s="33">
        <v>303712</v>
      </c>
      <c r="O644" s="33">
        <v>398745</v>
      </c>
      <c r="P644" s="33">
        <v>116586</v>
      </c>
      <c r="Q644"/>
    </row>
    <row r="645" spans="1:17">
      <c r="A645" s="38" t="str">
        <f t="shared" ca="1" si="9"/>
        <v>202884</v>
      </c>
      <c r="B645" s="39" cm="1">
        <f t="array" aca="1" ref="B645" ca="1">INDIRECT(_xlfn.CONCAT("D",ROW(C645)-C645-3))</f>
        <v>2028</v>
      </c>
      <c r="C645" s="32">
        <v>84</v>
      </c>
      <c r="D645" s="33">
        <v>1423707</v>
      </c>
      <c r="E645" s="33"/>
      <c r="F645" s="33">
        <v>605115</v>
      </c>
      <c r="G645" s="33">
        <v>18484</v>
      </c>
      <c r="H645" s="33">
        <v>424165</v>
      </c>
      <c r="I645" s="33">
        <v>101177</v>
      </c>
      <c r="J645" s="33">
        <v>61290</v>
      </c>
      <c r="K645" s="33"/>
      <c r="L645" s="33">
        <v>818592</v>
      </c>
      <c r="M645" s="33">
        <v>34999</v>
      </c>
      <c r="N645" s="33">
        <v>262494</v>
      </c>
      <c r="O645" s="33">
        <v>397629</v>
      </c>
      <c r="P645" s="33">
        <v>123469</v>
      </c>
      <c r="Q645"/>
    </row>
    <row r="646" spans="1:17">
      <c r="A646" s="38" t="str">
        <f t="shared" ca="1" si="9"/>
        <v>202885</v>
      </c>
      <c r="B646" s="39" cm="1">
        <f t="array" aca="1" ref="B646" ca="1">INDIRECT(_xlfn.CONCAT("D",ROW(C646)-C646-3))</f>
        <v>2028</v>
      </c>
      <c r="C646" s="32">
        <v>85</v>
      </c>
      <c r="D646" s="33">
        <v>1265074</v>
      </c>
      <c r="E646" s="33"/>
      <c r="F646" s="33">
        <v>531237</v>
      </c>
      <c r="G646" s="33">
        <v>16331</v>
      </c>
      <c r="H646" s="33">
        <v>384258</v>
      </c>
      <c r="I646" s="33">
        <v>99907</v>
      </c>
      <c r="J646" s="33">
        <v>30741</v>
      </c>
      <c r="K646" s="33"/>
      <c r="L646" s="33">
        <v>733838</v>
      </c>
      <c r="M646" s="33">
        <v>32615</v>
      </c>
      <c r="N646" s="33">
        <v>234061</v>
      </c>
      <c r="O646" s="33">
        <v>377950</v>
      </c>
      <c r="P646" s="33">
        <v>89212</v>
      </c>
      <c r="Q646"/>
    </row>
    <row r="647" spans="1:17">
      <c r="A647" s="38" t="str">
        <f t="shared" ca="1" si="9"/>
        <v>202886</v>
      </c>
      <c r="B647" s="39" cm="1">
        <f t="array" aca="1" ref="B647" ca="1">INDIRECT(_xlfn.CONCAT("D",ROW(C647)-C647-3))</f>
        <v>2028</v>
      </c>
      <c r="C647" s="32">
        <v>86</v>
      </c>
      <c r="D647" s="33">
        <v>1017941</v>
      </c>
      <c r="E647" s="33"/>
      <c r="F647" s="33">
        <v>419318</v>
      </c>
      <c r="G647" s="33">
        <v>14263</v>
      </c>
      <c r="H647" s="33">
        <v>300464</v>
      </c>
      <c r="I647" s="33">
        <v>79870</v>
      </c>
      <c r="J647" s="33">
        <v>24722</v>
      </c>
      <c r="K647" s="33"/>
      <c r="L647" s="33">
        <v>598623</v>
      </c>
      <c r="M647" s="33">
        <v>27556</v>
      </c>
      <c r="N647" s="33">
        <v>173886</v>
      </c>
      <c r="O647" s="33">
        <v>330668</v>
      </c>
      <c r="P647" s="33">
        <v>66514</v>
      </c>
      <c r="Q647"/>
    </row>
    <row r="648" spans="1:17">
      <c r="A648" s="38" t="str">
        <f t="shared" ca="1" si="9"/>
        <v>202887</v>
      </c>
      <c r="B648" s="39" cm="1">
        <f t="array" aca="1" ref="B648" ca="1">INDIRECT(_xlfn.CONCAT("D",ROW(C648)-C648-3))</f>
        <v>2028</v>
      </c>
      <c r="C648" s="32">
        <v>87</v>
      </c>
      <c r="D648" s="33">
        <v>870078</v>
      </c>
      <c r="E648" s="33"/>
      <c r="F648" s="33">
        <v>351200</v>
      </c>
      <c r="G648" s="33">
        <v>11179</v>
      </c>
      <c r="H648" s="33">
        <v>231028</v>
      </c>
      <c r="I648" s="33">
        <v>87567</v>
      </c>
      <c r="J648" s="33">
        <v>21426</v>
      </c>
      <c r="K648" s="33"/>
      <c r="L648" s="33">
        <v>518878</v>
      </c>
      <c r="M648" s="33">
        <v>25152</v>
      </c>
      <c r="N648" s="33">
        <v>131350</v>
      </c>
      <c r="O648" s="33">
        <v>288783</v>
      </c>
      <c r="P648" s="33">
        <v>73593</v>
      </c>
      <c r="Q648"/>
    </row>
    <row r="649" spans="1:17">
      <c r="A649" s="38" t="str">
        <f t="shared" ca="1" si="9"/>
        <v>202888</v>
      </c>
      <c r="B649" s="39" cm="1">
        <f t="array" aca="1" ref="B649" ca="1">INDIRECT(_xlfn.CONCAT("D",ROW(C649)-C649-3))</f>
        <v>2028</v>
      </c>
      <c r="C649" s="32">
        <v>88</v>
      </c>
      <c r="D649" s="33">
        <v>733630</v>
      </c>
      <c r="E649" s="33"/>
      <c r="F649" s="33">
        <v>291086</v>
      </c>
      <c r="G649" s="33">
        <v>2790</v>
      </c>
      <c r="H649" s="33">
        <v>189717</v>
      </c>
      <c r="I649" s="33">
        <v>79049</v>
      </c>
      <c r="J649" s="33">
        <v>19530</v>
      </c>
      <c r="K649" s="33"/>
      <c r="L649" s="33">
        <v>442544</v>
      </c>
      <c r="M649" s="33">
        <v>16665</v>
      </c>
      <c r="N649" s="33">
        <v>94434</v>
      </c>
      <c r="O649" s="33">
        <v>266638</v>
      </c>
      <c r="P649" s="33">
        <v>64808</v>
      </c>
      <c r="Q649"/>
    </row>
    <row r="650" spans="1:17">
      <c r="A650" s="38" t="str">
        <f t="shared" ca="1" si="9"/>
        <v>202889</v>
      </c>
      <c r="B650" s="39" cm="1">
        <f t="array" aca="1" ref="B650" ca="1">INDIRECT(_xlfn.CONCAT("D",ROW(C650)-C650-3))</f>
        <v>2028</v>
      </c>
      <c r="C650" s="32">
        <v>89</v>
      </c>
      <c r="D650" s="33">
        <v>637606</v>
      </c>
      <c r="E650" s="33"/>
      <c r="F650" s="33">
        <v>247685</v>
      </c>
      <c r="G650" s="33">
        <v>6351</v>
      </c>
      <c r="H650" s="33">
        <v>147885</v>
      </c>
      <c r="I650" s="33">
        <v>79840</v>
      </c>
      <c r="J650" s="33">
        <v>13609</v>
      </c>
      <c r="K650" s="33"/>
      <c r="L650" s="33">
        <v>389921</v>
      </c>
      <c r="M650" s="33">
        <v>16322</v>
      </c>
      <c r="N650" s="33">
        <v>77077</v>
      </c>
      <c r="O650" s="33">
        <v>254809</v>
      </c>
      <c r="P650" s="33">
        <v>41712</v>
      </c>
      <c r="Q650"/>
    </row>
    <row r="651" spans="1:17">
      <c r="A651" s="38" t="str">
        <f t="shared" ca="1" si="9"/>
        <v>202890</v>
      </c>
      <c r="B651" s="39" cm="1">
        <f t="array" aca="1" ref="B651" ca="1">INDIRECT(_xlfn.CONCAT("D",ROW(C651)-C651-3))</f>
        <v>2028</v>
      </c>
      <c r="C651" s="32">
        <v>90</v>
      </c>
      <c r="D651" s="33">
        <v>521937</v>
      </c>
      <c r="E651" s="33"/>
      <c r="F651" s="33">
        <v>198160</v>
      </c>
      <c r="G651" s="33">
        <v>6305</v>
      </c>
      <c r="H651" s="33">
        <v>124300</v>
      </c>
      <c r="I651" s="33">
        <v>57647</v>
      </c>
      <c r="J651" s="33">
        <v>9908</v>
      </c>
      <c r="K651" s="33"/>
      <c r="L651" s="33">
        <v>323777</v>
      </c>
      <c r="M651" s="33">
        <v>8072</v>
      </c>
      <c r="N651" s="33">
        <v>59195</v>
      </c>
      <c r="O651" s="33">
        <v>211666</v>
      </c>
      <c r="P651" s="33">
        <v>44844</v>
      </c>
      <c r="Q651"/>
    </row>
    <row r="652" spans="1:17">
      <c r="A652" s="38" t="str">
        <f t="shared" ref="A652:A715" ca="1" si="10">B652&amp;C652</f>
        <v>202891</v>
      </c>
      <c r="B652" s="39" cm="1">
        <f t="array" aca="1" ref="B652" ca="1">INDIRECT(_xlfn.CONCAT("D",ROW(C652)-C652-3))</f>
        <v>2028</v>
      </c>
      <c r="C652" s="32">
        <v>91</v>
      </c>
      <c r="D652" s="33">
        <v>420066</v>
      </c>
      <c r="E652" s="33"/>
      <c r="F652" s="33">
        <v>154503</v>
      </c>
      <c r="G652" s="33">
        <v>4440</v>
      </c>
      <c r="H652" s="33">
        <v>90571</v>
      </c>
      <c r="I652" s="33">
        <v>47061</v>
      </c>
      <c r="J652" s="33">
        <v>12431</v>
      </c>
      <c r="K652" s="33"/>
      <c r="L652" s="33">
        <v>265563</v>
      </c>
      <c r="M652" s="33">
        <v>9705</v>
      </c>
      <c r="N652" s="33">
        <v>37055</v>
      </c>
      <c r="O652" s="33">
        <v>190570</v>
      </c>
      <c r="P652" s="33">
        <v>28233</v>
      </c>
      <c r="Q652"/>
    </row>
    <row r="653" spans="1:17">
      <c r="A653" s="38" t="str">
        <f t="shared" ca="1" si="10"/>
        <v>202892</v>
      </c>
      <c r="B653" s="39" cm="1">
        <f t="array" aca="1" ref="B653" ca="1">INDIRECT(_xlfn.CONCAT("D",ROW(C653)-C653-3))</f>
        <v>2028</v>
      </c>
      <c r="C653" s="32">
        <v>92</v>
      </c>
      <c r="D653" s="33">
        <v>341020</v>
      </c>
      <c r="E653" s="33"/>
      <c r="F653" s="33">
        <v>120640</v>
      </c>
      <c r="G653" s="33">
        <v>1736</v>
      </c>
      <c r="H653" s="33">
        <v>64226</v>
      </c>
      <c r="I653" s="33">
        <v>49471</v>
      </c>
      <c r="J653" s="33">
        <v>5207</v>
      </c>
      <c r="K653" s="33"/>
      <c r="L653" s="33">
        <v>220380</v>
      </c>
      <c r="M653" s="33">
        <v>7809</v>
      </c>
      <c r="N653" s="33">
        <v>43382</v>
      </c>
      <c r="O653" s="33">
        <v>149234</v>
      </c>
      <c r="P653" s="33">
        <v>19956</v>
      </c>
      <c r="Q653"/>
    </row>
    <row r="654" spans="1:17">
      <c r="A654" s="38" t="str">
        <f t="shared" ca="1" si="10"/>
        <v>202893</v>
      </c>
      <c r="B654" s="39" cm="1">
        <f t="array" aca="1" ref="B654" ca="1">INDIRECT(_xlfn.CONCAT("D",ROW(C654)-C654-3))</f>
        <v>2028</v>
      </c>
      <c r="C654" s="32">
        <v>93</v>
      </c>
      <c r="D654" s="33">
        <v>262198</v>
      </c>
      <c r="E654" s="33"/>
      <c r="F654" s="33">
        <v>89103</v>
      </c>
      <c r="G654" s="33">
        <v>1697</v>
      </c>
      <c r="H654" s="33">
        <v>49219</v>
      </c>
      <c r="I654" s="33">
        <v>36490</v>
      </c>
      <c r="J654" s="33">
        <v>1697</v>
      </c>
      <c r="K654" s="33"/>
      <c r="L654" s="33">
        <v>173095</v>
      </c>
      <c r="M654" s="33">
        <v>4222</v>
      </c>
      <c r="N654" s="33">
        <v>21954</v>
      </c>
      <c r="O654" s="33">
        <v>130877</v>
      </c>
      <c r="P654" s="33">
        <v>16043</v>
      </c>
      <c r="Q654"/>
    </row>
    <row r="655" spans="1:17">
      <c r="A655" s="38" t="str">
        <f t="shared" ca="1" si="10"/>
        <v>202894</v>
      </c>
      <c r="B655" s="39" cm="1">
        <f t="array" aca="1" ref="B655" ca="1">INDIRECT(_xlfn.CONCAT("D",ROW(C655)-C655-3))</f>
        <v>2028</v>
      </c>
      <c r="C655" s="32">
        <v>94</v>
      </c>
      <c r="D655" s="33">
        <v>199053</v>
      </c>
      <c r="E655" s="33"/>
      <c r="F655" s="33">
        <v>65070</v>
      </c>
      <c r="G655" s="33">
        <v>0</v>
      </c>
      <c r="H655" s="33">
        <v>31701</v>
      </c>
      <c r="I655" s="33">
        <v>29198</v>
      </c>
      <c r="J655" s="33">
        <v>4171</v>
      </c>
      <c r="K655" s="33"/>
      <c r="L655" s="33">
        <v>133982</v>
      </c>
      <c r="M655" s="33">
        <v>6657</v>
      </c>
      <c r="N655" s="33">
        <v>14979</v>
      </c>
      <c r="O655" s="33">
        <v>99030</v>
      </c>
      <c r="P655" s="33">
        <v>13315</v>
      </c>
      <c r="Q655"/>
    </row>
    <row r="656" spans="1:17">
      <c r="A656" s="38" t="str">
        <f t="shared" ca="1" si="10"/>
        <v>202895</v>
      </c>
      <c r="B656" s="39" cm="1">
        <f t="array" aca="1" ref="B656" ca="1">INDIRECT(_xlfn.CONCAT("D",ROW(C656)-C656-3))</f>
        <v>2028</v>
      </c>
      <c r="C656" s="32">
        <v>95</v>
      </c>
      <c r="D656" s="33">
        <v>159270</v>
      </c>
      <c r="E656" s="33"/>
      <c r="F656" s="33">
        <v>49489</v>
      </c>
      <c r="G656" s="33">
        <v>825</v>
      </c>
      <c r="H656" s="33">
        <v>26394</v>
      </c>
      <c r="I656" s="33">
        <v>20621</v>
      </c>
      <c r="J656" s="33">
        <v>1650</v>
      </c>
      <c r="K656" s="33"/>
      <c r="L656" s="33">
        <v>109781</v>
      </c>
      <c r="M656" s="33">
        <v>832</v>
      </c>
      <c r="N656" s="33">
        <v>11643</v>
      </c>
      <c r="O656" s="33">
        <v>80672</v>
      </c>
      <c r="P656" s="33">
        <v>16633</v>
      </c>
      <c r="Q656"/>
    </row>
    <row r="657" spans="1:17">
      <c r="A657" s="38" t="str">
        <f t="shared" ca="1" si="10"/>
        <v>202896</v>
      </c>
      <c r="B657" s="39" cm="1">
        <f t="array" aca="1" ref="B657" ca="1">INDIRECT(_xlfn.CONCAT("D",ROW(C657)-C657-3))</f>
        <v>2028</v>
      </c>
      <c r="C657" s="32">
        <v>96</v>
      </c>
      <c r="D657" s="33">
        <v>117895</v>
      </c>
      <c r="E657" s="33"/>
      <c r="F657" s="33">
        <v>34884</v>
      </c>
      <c r="G657" s="33">
        <v>0</v>
      </c>
      <c r="H657" s="33">
        <v>16612</v>
      </c>
      <c r="I657" s="33">
        <v>17442</v>
      </c>
      <c r="J657" s="33">
        <v>831</v>
      </c>
      <c r="K657" s="33"/>
      <c r="L657" s="33">
        <v>83011</v>
      </c>
      <c r="M657" s="33">
        <v>1660</v>
      </c>
      <c r="N657" s="33">
        <v>6641</v>
      </c>
      <c r="O657" s="33">
        <v>64749</v>
      </c>
      <c r="P657" s="33">
        <v>9961</v>
      </c>
      <c r="Q657"/>
    </row>
    <row r="658" spans="1:17">
      <c r="A658" s="38" t="str">
        <f t="shared" ca="1" si="10"/>
        <v>202897</v>
      </c>
      <c r="B658" s="39" cm="1">
        <f t="array" aca="1" ref="B658" ca="1">INDIRECT(_xlfn.CONCAT("D",ROW(C658)-C658-3))</f>
        <v>2028</v>
      </c>
      <c r="C658" s="32">
        <v>97</v>
      </c>
      <c r="D658" s="33">
        <v>91042</v>
      </c>
      <c r="E658" s="33"/>
      <c r="F658" s="33">
        <v>25384</v>
      </c>
      <c r="G658" s="33">
        <v>1638</v>
      </c>
      <c r="H658" s="33">
        <v>8188</v>
      </c>
      <c r="I658" s="33">
        <v>14739</v>
      </c>
      <c r="J658" s="33">
        <v>819</v>
      </c>
      <c r="K658" s="33"/>
      <c r="L658" s="33">
        <v>65658</v>
      </c>
      <c r="M658" s="33">
        <v>821</v>
      </c>
      <c r="N658" s="33">
        <v>3283</v>
      </c>
      <c r="O658" s="33">
        <v>56630</v>
      </c>
      <c r="P658" s="33">
        <v>4924</v>
      </c>
      <c r="Q658"/>
    </row>
    <row r="659" spans="1:17">
      <c r="A659" s="38" t="str">
        <f t="shared" ca="1" si="10"/>
        <v>202898</v>
      </c>
      <c r="B659" s="39" cm="1">
        <f t="array" aca="1" ref="B659" ca="1">INDIRECT(_xlfn.CONCAT("D",ROW(C659)-C659-3))</f>
        <v>2028</v>
      </c>
      <c r="C659" s="32">
        <v>98</v>
      </c>
      <c r="D659" s="33">
        <v>63065</v>
      </c>
      <c r="E659" s="33"/>
      <c r="F659" s="33">
        <v>16483</v>
      </c>
      <c r="G659" s="33">
        <v>0</v>
      </c>
      <c r="H659" s="33">
        <v>7417</v>
      </c>
      <c r="I659" s="33">
        <v>9065</v>
      </c>
      <c r="J659" s="33">
        <v>0</v>
      </c>
      <c r="K659" s="33"/>
      <c r="L659" s="33">
        <v>46582</v>
      </c>
      <c r="M659" s="33">
        <v>0</v>
      </c>
      <c r="N659" s="33">
        <v>1634</v>
      </c>
      <c r="O659" s="33">
        <v>42496</v>
      </c>
      <c r="P659" s="33">
        <v>2452</v>
      </c>
      <c r="Q659"/>
    </row>
    <row r="660" spans="1:17">
      <c r="A660" s="38" t="str">
        <f t="shared" ca="1" si="10"/>
        <v>202899</v>
      </c>
      <c r="B660" s="39" cm="1">
        <f t="array" aca="1" ref="B660" ca="1">INDIRECT(_xlfn.CONCAT("D",ROW(C660)-C660-3))</f>
        <v>2028</v>
      </c>
      <c r="C660" s="32">
        <v>99</v>
      </c>
      <c r="D660" s="33">
        <v>45750</v>
      </c>
      <c r="E660" s="33"/>
      <c r="F660" s="33">
        <v>11217</v>
      </c>
      <c r="G660" s="33">
        <v>0</v>
      </c>
      <c r="H660" s="33">
        <v>4807</v>
      </c>
      <c r="I660" s="33">
        <v>5609</v>
      </c>
      <c r="J660" s="33">
        <v>801</v>
      </c>
      <c r="K660" s="33"/>
      <c r="L660" s="33">
        <v>34533</v>
      </c>
      <c r="M660" s="33">
        <v>822</v>
      </c>
      <c r="N660" s="33">
        <v>2467</v>
      </c>
      <c r="O660" s="33">
        <v>29599</v>
      </c>
      <c r="P660" s="33">
        <v>1644</v>
      </c>
      <c r="Q660"/>
    </row>
    <row r="661" spans="1:17">
      <c r="A661" s="38" t="str">
        <f t="shared" ca="1" si="10"/>
        <v>2028100</v>
      </c>
      <c r="B661" s="39" cm="1">
        <f t="array" aca="1" ref="B661" ca="1">INDIRECT(_xlfn.CONCAT("D",ROW(C661)-C661-3))</f>
        <v>2028</v>
      </c>
      <c r="C661" s="32">
        <v>100</v>
      </c>
      <c r="D661" s="33">
        <v>88637</v>
      </c>
      <c r="E661" s="33"/>
      <c r="F661" s="33">
        <v>18205</v>
      </c>
      <c r="G661" s="33">
        <v>0</v>
      </c>
      <c r="H661" s="33">
        <v>8275</v>
      </c>
      <c r="I661" s="33">
        <v>7447</v>
      </c>
      <c r="J661" s="33">
        <v>2482</v>
      </c>
      <c r="K661" s="33"/>
      <c r="L661" s="33">
        <v>70433</v>
      </c>
      <c r="M661" s="33">
        <v>0</v>
      </c>
      <c r="N661" s="33">
        <v>2457</v>
      </c>
      <c r="O661" s="33">
        <v>63881</v>
      </c>
      <c r="P661" s="33">
        <v>4095</v>
      </c>
      <c r="Q661"/>
    </row>
    <row r="662" spans="1:17">
      <c r="A662" s="38" t="str">
        <f t="shared" ca="1" si="10"/>
        <v>63065</v>
      </c>
      <c r="B662" s="39" cm="1">
        <f t="array" aca="1" ref="B662" ca="1">INDIRECT(_xlfn.CONCAT("D",ROW(C662)-C662-3))</f>
        <v>63065</v>
      </c>
      <c r="C662" s="34"/>
      <c r="D662" s="31"/>
      <c r="E662" s="31"/>
      <c r="F662" s="31"/>
      <c r="G662" s="31"/>
      <c r="H662" s="31"/>
      <c r="I662" s="31"/>
      <c r="J662" s="31"/>
      <c r="K662" s="31"/>
      <c r="L662" s="31"/>
      <c r="M662" s="31"/>
      <c r="N662" s="31"/>
      <c r="O662" s="31"/>
      <c r="P662" s="31"/>
      <c r="Q662"/>
    </row>
    <row r="663" spans="1:17">
      <c r="A663" s="38" t="str">
        <f t="shared" ca="1" si="10"/>
        <v>45750</v>
      </c>
      <c r="B663" s="39" cm="1">
        <f t="array" aca="1" ref="B663" ca="1">INDIRECT(_xlfn.CONCAT("D",ROW(C663)-C663-3))</f>
        <v>45750</v>
      </c>
      <c r="Q663"/>
    </row>
    <row r="664" spans="1:17">
      <c r="A664" s="38" t="str">
        <f t="shared" ca="1" si="10"/>
        <v>88637</v>
      </c>
      <c r="B664" s="39" cm="1">
        <f t="array" aca="1" ref="B664" ca="1">INDIRECT(_xlfn.CONCAT("D",ROW(C664)-C664-3))</f>
        <v>88637</v>
      </c>
      <c r="Q664"/>
    </row>
    <row r="665" spans="1:17">
      <c r="A665" s="38" t="str">
        <f t="shared" ca="1" si="10"/>
        <v>0</v>
      </c>
      <c r="B665" s="39" cm="1">
        <f t="array" aca="1" ref="B665" ca="1">INDIRECT(_xlfn.CONCAT("D",ROW(C665)-C665-3))</f>
        <v>0</v>
      </c>
      <c r="Q665"/>
    </row>
    <row r="666" spans="1:17">
      <c r="A666" s="38" t="str">
        <f t="shared" ca="1" si="10"/>
        <v>0</v>
      </c>
      <c r="B666" s="39" cm="1">
        <f t="array" aca="1" ref="B666" ca="1">INDIRECT(_xlfn.CONCAT("D",ROW(C666)-C666-3))</f>
        <v>0</v>
      </c>
      <c r="Q666"/>
    </row>
    <row r="667" spans="1:17">
      <c r="A667" s="38" t="str">
        <f t="shared" ca="1" si="10"/>
        <v>0</v>
      </c>
      <c r="B667" s="39" cm="1">
        <f t="array" aca="1" ref="B667" ca="1">INDIRECT(_xlfn.CONCAT("D",ROW(C667)-C667-3))</f>
        <v>0</v>
      </c>
      <c r="Q667"/>
    </row>
    <row r="668" spans="1:17">
      <c r="A668" s="38" t="str">
        <f t="shared" ca="1" si="10"/>
        <v>0</v>
      </c>
      <c r="B668" s="39" cm="1">
        <f t="array" aca="1" ref="B668" ca="1">INDIRECT(_xlfn.CONCAT("D",ROW(C668)-C668-3))</f>
        <v>0</v>
      </c>
      <c r="D668" s="47">
        <v>2029</v>
      </c>
      <c r="E668" s="47"/>
      <c r="F668" s="47"/>
      <c r="G668" s="47"/>
      <c r="H668" s="47"/>
      <c r="I668" s="47"/>
      <c r="J668" s="47"/>
      <c r="K668" s="47"/>
      <c r="L668" s="47"/>
      <c r="M668" s="47"/>
      <c r="N668" s="47"/>
      <c r="O668" s="47"/>
      <c r="P668" s="47"/>
      <c r="Q668"/>
    </row>
    <row r="669" spans="1:17">
      <c r="A669" s="38" t="str">
        <f t="shared" ca="1" si="10"/>
        <v>0</v>
      </c>
      <c r="B669" s="39" cm="1">
        <f t="array" aca="1" ref="B669" ca="1">INDIRECT(_xlfn.CONCAT("D",ROW(C669)-C669-3))</f>
        <v>0</v>
      </c>
      <c r="F669" s="48" t="s">
        <v>184</v>
      </c>
      <c r="G669" s="48"/>
      <c r="H669" s="48"/>
      <c r="I669" s="48"/>
      <c r="J669" s="48"/>
      <c r="K669" s="30"/>
      <c r="L669" s="48" t="s">
        <v>185</v>
      </c>
      <c r="M669" s="48"/>
      <c r="N669" s="48"/>
      <c r="O669" s="48"/>
      <c r="P669" s="48"/>
      <c r="Q669"/>
    </row>
    <row r="670" spans="1:17">
      <c r="A670" s="38" t="e">
        <f t="shared" ca="1" si="10"/>
        <v>#VALUE!</v>
      </c>
      <c r="B670" s="39" t="e" cm="1">
        <f t="array" aca="1" ref="B670" ca="1">INDIRECT(_xlfn.CONCAT("D",ROW(C670)-C670-3))</f>
        <v>#VALUE!</v>
      </c>
      <c r="C670" s="30" t="s">
        <v>186</v>
      </c>
      <c r="D670" s="30" t="s">
        <v>0</v>
      </c>
      <c r="E670" s="30"/>
      <c r="F670" s="30" t="s">
        <v>0</v>
      </c>
      <c r="G670" s="30" t="s">
        <v>187</v>
      </c>
      <c r="H670" s="30" t="s">
        <v>188</v>
      </c>
      <c r="I670" s="30" t="s">
        <v>189</v>
      </c>
      <c r="J670" s="30" t="s">
        <v>190</v>
      </c>
      <c r="K670" s="30"/>
      <c r="L670" s="30" t="s">
        <v>0</v>
      </c>
      <c r="M670" s="30" t="s">
        <v>187</v>
      </c>
      <c r="N670" s="30" t="s">
        <v>188</v>
      </c>
      <c r="O670" s="30" t="s">
        <v>189</v>
      </c>
      <c r="P670" s="30" t="s">
        <v>190</v>
      </c>
      <c r="Q670"/>
    </row>
    <row r="671" spans="1:17">
      <c r="A671" s="38" t="str">
        <f t="shared" ca="1" si="10"/>
        <v>20290</v>
      </c>
      <c r="B671" s="39" cm="1">
        <f t="array" aca="1" ref="B671" ca="1">INDIRECT(_xlfn.CONCAT("D",ROW(C671)-C671-3))</f>
        <v>2029</v>
      </c>
      <c r="C671" s="32">
        <v>0</v>
      </c>
      <c r="D671" s="33">
        <v>3907008</v>
      </c>
      <c r="E671" s="33"/>
      <c r="F671" s="33">
        <v>1998395</v>
      </c>
      <c r="G671" s="33">
        <v>1998395</v>
      </c>
      <c r="H671" s="33">
        <v>0</v>
      </c>
      <c r="I671" s="33">
        <v>0</v>
      </c>
      <c r="J671" s="33">
        <v>0</v>
      </c>
      <c r="K671" s="33"/>
      <c r="L671" s="33">
        <v>1908613</v>
      </c>
      <c r="M671" s="33">
        <v>1908613</v>
      </c>
      <c r="N671" s="33">
        <v>0</v>
      </c>
      <c r="O671" s="33">
        <v>0</v>
      </c>
      <c r="P671" s="33">
        <v>0</v>
      </c>
      <c r="Q671"/>
    </row>
    <row r="672" spans="1:17">
      <c r="A672" s="38" t="str">
        <f t="shared" ca="1" si="10"/>
        <v>20291</v>
      </c>
      <c r="B672" s="39" cm="1">
        <f t="array" aca="1" ref="B672" ca="1">INDIRECT(_xlfn.CONCAT("D",ROW(C672)-C672-3))</f>
        <v>2029</v>
      </c>
      <c r="C672" s="32">
        <v>1</v>
      </c>
      <c r="D672" s="33">
        <v>3874811</v>
      </c>
      <c r="E672" s="33"/>
      <c r="F672" s="33">
        <v>1982343</v>
      </c>
      <c r="G672" s="33">
        <v>1982343</v>
      </c>
      <c r="H672" s="33">
        <v>0</v>
      </c>
      <c r="I672" s="33">
        <v>0</v>
      </c>
      <c r="J672" s="33">
        <v>0</v>
      </c>
      <c r="K672" s="33"/>
      <c r="L672" s="33">
        <v>1892467</v>
      </c>
      <c r="M672" s="33">
        <v>1892467</v>
      </c>
      <c r="N672" s="33">
        <v>0</v>
      </c>
      <c r="O672" s="33">
        <v>0</v>
      </c>
      <c r="P672" s="33">
        <v>0</v>
      </c>
      <c r="Q672"/>
    </row>
    <row r="673" spans="1:17">
      <c r="A673" s="38" t="str">
        <f t="shared" ca="1" si="10"/>
        <v>20292</v>
      </c>
      <c r="B673" s="39" cm="1">
        <f t="array" aca="1" ref="B673" ca="1">INDIRECT(_xlfn.CONCAT("D",ROW(C673)-C673-3))</f>
        <v>2029</v>
      </c>
      <c r="C673" s="32">
        <v>2</v>
      </c>
      <c r="D673" s="33">
        <v>3850633</v>
      </c>
      <c r="E673" s="33"/>
      <c r="F673" s="33">
        <v>1970036</v>
      </c>
      <c r="G673" s="33">
        <v>1970036</v>
      </c>
      <c r="H673" s="33">
        <v>0</v>
      </c>
      <c r="I673" s="33">
        <v>0</v>
      </c>
      <c r="J673" s="33">
        <v>0</v>
      </c>
      <c r="K673" s="33"/>
      <c r="L673" s="33">
        <v>1880597</v>
      </c>
      <c r="M673" s="33">
        <v>1880597</v>
      </c>
      <c r="N673" s="33">
        <v>0</v>
      </c>
      <c r="O673" s="33">
        <v>0</v>
      </c>
      <c r="P673" s="33">
        <v>0</v>
      </c>
      <c r="Q673"/>
    </row>
    <row r="674" spans="1:17">
      <c r="A674" s="38" t="str">
        <f t="shared" ca="1" si="10"/>
        <v>20293</v>
      </c>
      <c r="B674" s="39" cm="1">
        <f t="array" aca="1" ref="B674" ca="1">INDIRECT(_xlfn.CONCAT("D",ROW(C674)-C674-3))</f>
        <v>2029</v>
      </c>
      <c r="C674" s="32">
        <v>3</v>
      </c>
      <c r="D674" s="33">
        <v>3830360</v>
      </c>
      <c r="E674" s="33"/>
      <c r="F674" s="33">
        <v>1959718</v>
      </c>
      <c r="G674" s="33">
        <v>1959718</v>
      </c>
      <c r="H674" s="33">
        <v>0</v>
      </c>
      <c r="I674" s="33">
        <v>0</v>
      </c>
      <c r="J674" s="33">
        <v>0</v>
      </c>
      <c r="K674" s="33"/>
      <c r="L674" s="33">
        <v>1870643</v>
      </c>
      <c r="M674" s="33">
        <v>1870643</v>
      </c>
      <c r="N674" s="33">
        <v>0</v>
      </c>
      <c r="O674" s="33">
        <v>0</v>
      </c>
      <c r="P674" s="33">
        <v>0</v>
      </c>
      <c r="Q674"/>
    </row>
    <row r="675" spans="1:17">
      <c r="A675" s="38" t="str">
        <f t="shared" ca="1" si="10"/>
        <v>20294</v>
      </c>
      <c r="B675" s="39" cm="1">
        <f t="array" aca="1" ref="B675" ca="1">INDIRECT(_xlfn.CONCAT("D",ROW(C675)-C675-3))</f>
        <v>2029</v>
      </c>
      <c r="C675" s="32">
        <v>4</v>
      </c>
      <c r="D675" s="33">
        <v>3816115</v>
      </c>
      <c r="E675" s="33"/>
      <c r="F675" s="33">
        <v>1952674</v>
      </c>
      <c r="G675" s="33">
        <v>1952674</v>
      </c>
      <c r="H675" s="33">
        <v>0</v>
      </c>
      <c r="I675" s="33">
        <v>0</v>
      </c>
      <c r="J675" s="33">
        <v>0</v>
      </c>
      <c r="K675" s="33"/>
      <c r="L675" s="33">
        <v>1863441</v>
      </c>
      <c r="M675" s="33">
        <v>1863441</v>
      </c>
      <c r="N675" s="33">
        <v>0</v>
      </c>
      <c r="O675" s="33">
        <v>0</v>
      </c>
      <c r="P675" s="33">
        <v>0</v>
      </c>
      <c r="Q675"/>
    </row>
    <row r="676" spans="1:17">
      <c r="A676" s="38" t="str">
        <f t="shared" ca="1" si="10"/>
        <v>20295</v>
      </c>
      <c r="B676" s="39" cm="1">
        <f t="array" aca="1" ref="B676" ca="1">INDIRECT(_xlfn.CONCAT("D",ROW(C676)-C676-3))</f>
        <v>2029</v>
      </c>
      <c r="C676" s="32">
        <v>5</v>
      </c>
      <c r="D676" s="33">
        <v>3812304</v>
      </c>
      <c r="E676" s="33"/>
      <c r="F676" s="33">
        <v>1951020</v>
      </c>
      <c r="G676" s="33">
        <v>1951020</v>
      </c>
      <c r="H676" s="33">
        <v>0</v>
      </c>
      <c r="I676" s="33">
        <v>0</v>
      </c>
      <c r="J676" s="33">
        <v>0</v>
      </c>
      <c r="K676" s="33"/>
      <c r="L676" s="33">
        <v>1861284</v>
      </c>
      <c r="M676" s="33">
        <v>1861284</v>
      </c>
      <c r="N676" s="33">
        <v>0</v>
      </c>
      <c r="O676" s="33">
        <v>0</v>
      </c>
      <c r="P676" s="33">
        <v>0</v>
      </c>
      <c r="Q676"/>
    </row>
    <row r="677" spans="1:17">
      <c r="A677" s="38" t="str">
        <f t="shared" ca="1" si="10"/>
        <v>20296</v>
      </c>
      <c r="B677" s="39" cm="1">
        <f t="array" aca="1" ref="B677" ca="1">INDIRECT(_xlfn.CONCAT("D",ROW(C677)-C677-3))</f>
        <v>2029</v>
      </c>
      <c r="C677" s="32">
        <v>6</v>
      </c>
      <c r="D677" s="33">
        <v>3807887</v>
      </c>
      <c r="E677" s="33"/>
      <c r="F677" s="33">
        <v>1949033</v>
      </c>
      <c r="G677" s="33">
        <v>1949033</v>
      </c>
      <c r="H677" s="33">
        <v>0</v>
      </c>
      <c r="I677" s="33">
        <v>0</v>
      </c>
      <c r="J677" s="33">
        <v>0</v>
      </c>
      <c r="K677" s="33"/>
      <c r="L677" s="33">
        <v>1858853</v>
      </c>
      <c r="M677" s="33">
        <v>1858853</v>
      </c>
      <c r="N677" s="33">
        <v>0</v>
      </c>
      <c r="O677" s="33">
        <v>0</v>
      </c>
      <c r="P677" s="33">
        <v>0</v>
      </c>
      <c r="Q677"/>
    </row>
    <row r="678" spans="1:17">
      <c r="A678" s="38" t="str">
        <f t="shared" ca="1" si="10"/>
        <v>20297</v>
      </c>
      <c r="B678" s="39" cm="1">
        <f t="array" aca="1" ref="B678" ca="1">INDIRECT(_xlfn.CONCAT("D",ROW(C678)-C678-3))</f>
        <v>2029</v>
      </c>
      <c r="C678" s="32">
        <v>7</v>
      </c>
      <c r="D678" s="33">
        <v>3811356</v>
      </c>
      <c r="E678" s="33"/>
      <c r="F678" s="33">
        <v>1950915</v>
      </c>
      <c r="G678" s="33">
        <v>1950915</v>
      </c>
      <c r="H678" s="33">
        <v>0</v>
      </c>
      <c r="I678" s="33">
        <v>0</v>
      </c>
      <c r="J678" s="33">
        <v>0</v>
      </c>
      <c r="K678" s="33"/>
      <c r="L678" s="33">
        <v>1860441</v>
      </c>
      <c r="M678" s="33">
        <v>1860441</v>
      </c>
      <c r="N678" s="33">
        <v>0</v>
      </c>
      <c r="O678" s="33">
        <v>0</v>
      </c>
      <c r="P678" s="33">
        <v>0</v>
      </c>
      <c r="Q678"/>
    </row>
    <row r="679" spans="1:17">
      <c r="A679" s="38" t="str">
        <f t="shared" ca="1" si="10"/>
        <v>20298</v>
      </c>
      <c r="B679" s="39" cm="1">
        <f t="array" aca="1" ref="B679" ca="1">INDIRECT(_xlfn.CONCAT("D",ROW(C679)-C679-3))</f>
        <v>2029</v>
      </c>
      <c r="C679" s="32">
        <v>8</v>
      </c>
      <c r="D679" s="33">
        <v>3760323</v>
      </c>
      <c r="E679" s="33"/>
      <c r="F679" s="33">
        <v>1922707</v>
      </c>
      <c r="G679" s="33">
        <v>1922707</v>
      </c>
      <c r="H679" s="33">
        <v>0</v>
      </c>
      <c r="I679" s="33">
        <v>0</v>
      </c>
      <c r="J679" s="33">
        <v>0</v>
      </c>
      <c r="K679" s="33"/>
      <c r="L679" s="33">
        <v>1837616</v>
      </c>
      <c r="M679" s="33">
        <v>1837616</v>
      </c>
      <c r="N679" s="33">
        <v>0</v>
      </c>
      <c r="O679" s="33">
        <v>0</v>
      </c>
      <c r="P679" s="33">
        <v>0</v>
      </c>
      <c r="Q679"/>
    </row>
    <row r="680" spans="1:17">
      <c r="A680" s="38" t="str">
        <f t="shared" ca="1" si="10"/>
        <v>20299</v>
      </c>
      <c r="B680" s="39" cm="1">
        <f t="array" aca="1" ref="B680" ca="1">INDIRECT(_xlfn.CONCAT("D",ROW(C680)-C680-3))</f>
        <v>2029</v>
      </c>
      <c r="C680" s="32">
        <v>9</v>
      </c>
      <c r="D680" s="33">
        <v>3893453</v>
      </c>
      <c r="E680" s="33"/>
      <c r="F680" s="33">
        <v>1991171</v>
      </c>
      <c r="G680" s="33">
        <v>1991171</v>
      </c>
      <c r="H680" s="33">
        <v>0</v>
      </c>
      <c r="I680" s="33">
        <v>0</v>
      </c>
      <c r="J680" s="33">
        <v>0</v>
      </c>
      <c r="K680" s="33"/>
      <c r="L680" s="33">
        <v>1902282</v>
      </c>
      <c r="M680" s="33">
        <v>1902282</v>
      </c>
      <c r="N680" s="33">
        <v>0</v>
      </c>
      <c r="O680" s="33">
        <v>0</v>
      </c>
      <c r="P680" s="33">
        <v>0</v>
      </c>
      <c r="Q680"/>
    </row>
    <row r="681" spans="1:17">
      <c r="A681" s="38" t="str">
        <f t="shared" ca="1" si="10"/>
        <v>202910</v>
      </c>
      <c r="B681" s="39" cm="1">
        <f t="array" aca="1" ref="B681" ca="1">INDIRECT(_xlfn.CONCAT("D",ROW(C681)-C681-3))</f>
        <v>2029</v>
      </c>
      <c r="C681" s="32">
        <v>10</v>
      </c>
      <c r="D681" s="33">
        <v>3960473</v>
      </c>
      <c r="E681" s="33"/>
      <c r="F681" s="33">
        <v>2025415</v>
      </c>
      <c r="G681" s="33">
        <v>2025415</v>
      </c>
      <c r="H681" s="33">
        <v>0</v>
      </c>
      <c r="I681" s="33">
        <v>0</v>
      </c>
      <c r="J681" s="33">
        <v>0</v>
      </c>
      <c r="K681" s="33"/>
      <c r="L681" s="33">
        <v>1935058</v>
      </c>
      <c r="M681" s="33">
        <v>1935058</v>
      </c>
      <c r="N681" s="33">
        <v>0</v>
      </c>
      <c r="O681" s="33">
        <v>0</v>
      </c>
      <c r="P681" s="33">
        <v>0</v>
      </c>
      <c r="Q681"/>
    </row>
    <row r="682" spans="1:17">
      <c r="A682" s="38" t="str">
        <f t="shared" ca="1" si="10"/>
        <v>202911</v>
      </c>
      <c r="B682" s="39" cm="1">
        <f t="array" aca="1" ref="B682" ca="1">INDIRECT(_xlfn.CONCAT("D",ROW(C682)-C682-3))</f>
        <v>2029</v>
      </c>
      <c r="C682" s="32">
        <v>11</v>
      </c>
      <c r="D682" s="33">
        <v>4041366</v>
      </c>
      <c r="E682" s="33"/>
      <c r="F682" s="33">
        <v>2068928</v>
      </c>
      <c r="G682" s="33">
        <v>2068928</v>
      </c>
      <c r="H682" s="33">
        <v>0</v>
      </c>
      <c r="I682" s="33">
        <v>0</v>
      </c>
      <c r="J682" s="33">
        <v>0</v>
      </c>
      <c r="K682" s="33"/>
      <c r="L682" s="33">
        <v>1972438</v>
      </c>
      <c r="M682" s="33">
        <v>1972438</v>
      </c>
      <c r="N682" s="33">
        <v>0</v>
      </c>
      <c r="O682" s="33">
        <v>0</v>
      </c>
      <c r="P682" s="33">
        <v>0</v>
      </c>
      <c r="Q682"/>
    </row>
    <row r="683" spans="1:17">
      <c r="A683" s="38" t="str">
        <f t="shared" ca="1" si="10"/>
        <v>202912</v>
      </c>
      <c r="B683" s="39" cm="1">
        <f t="array" aca="1" ref="B683" ca="1">INDIRECT(_xlfn.CONCAT("D",ROW(C683)-C683-3))</f>
        <v>2029</v>
      </c>
      <c r="C683" s="32">
        <v>12</v>
      </c>
      <c r="D683" s="33">
        <v>4150566</v>
      </c>
      <c r="E683" s="33"/>
      <c r="F683" s="33">
        <v>2123682</v>
      </c>
      <c r="G683" s="33">
        <v>2123682</v>
      </c>
      <c r="H683" s="33">
        <v>0</v>
      </c>
      <c r="I683" s="33">
        <v>0</v>
      </c>
      <c r="J683" s="33">
        <v>0</v>
      </c>
      <c r="K683" s="33"/>
      <c r="L683" s="33">
        <v>2026884</v>
      </c>
      <c r="M683" s="33">
        <v>2026884</v>
      </c>
      <c r="N683" s="33">
        <v>0</v>
      </c>
      <c r="O683" s="33">
        <v>0</v>
      </c>
      <c r="P683" s="33">
        <v>0</v>
      </c>
      <c r="Q683"/>
    </row>
    <row r="684" spans="1:17">
      <c r="A684" s="38" t="str">
        <f t="shared" ca="1" si="10"/>
        <v>202913</v>
      </c>
      <c r="B684" s="39" cm="1">
        <f t="array" aca="1" ref="B684" ca="1">INDIRECT(_xlfn.CONCAT("D",ROW(C684)-C684-3))</f>
        <v>2029</v>
      </c>
      <c r="C684" s="32">
        <v>13</v>
      </c>
      <c r="D684" s="33">
        <v>4203081</v>
      </c>
      <c r="E684" s="33"/>
      <c r="F684" s="33">
        <v>2151471</v>
      </c>
      <c r="G684" s="33">
        <v>2151471</v>
      </c>
      <c r="H684" s="33">
        <v>0</v>
      </c>
      <c r="I684" s="33">
        <v>0</v>
      </c>
      <c r="J684" s="33">
        <v>0</v>
      </c>
      <c r="K684" s="33"/>
      <c r="L684" s="33">
        <v>2051610</v>
      </c>
      <c r="M684" s="33">
        <v>2051610</v>
      </c>
      <c r="N684" s="33">
        <v>0</v>
      </c>
      <c r="O684" s="33">
        <v>0</v>
      </c>
      <c r="P684" s="33">
        <v>0</v>
      </c>
      <c r="Q684"/>
    </row>
    <row r="685" spans="1:17">
      <c r="A685" s="38" t="str">
        <f t="shared" ca="1" si="10"/>
        <v>202914</v>
      </c>
      <c r="B685" s="39" cm="1">
        <f t="array" aca="1" ref="B685" ca="1">INDIRECT(_xlfn.CONCAT("D",ROW(C685)-C685-3))</f>
        <v>2029</v>
      </c>
      <c r="C685" s="32">
        <v>14</v>
      </c>
      <c r="D685" s="33">
        <v>4233648</v>
      </c>
      <c r="E685" s="33"/>
      <c r="F685" s="33">
        <v>2166903</v>
      </c>
      <c r="G685" s="33">
        <v>2166903</v>
      </c>
      <c r="H685" s="33">
        <v>0</v>
      </c>
      <c r="I685" s="33">
        <v>0</v>
      </c>
      <c r="J685" s="33">
        <v>0</v>
      </c>
      <c r="K685" s="33"/>
      <c r="L685" s="33">
        <v>2066746</v>
      </c>
      <c r="M685" s="33">
        <v>2066746</v>
      </c>
      <c r="N685" s="33">
        <v>0</v>
      </c>
      <c r="O685" s="33">
        <v>0</v>
      </c>
      <c r="P685" s="33">
        <v>0</v>
      </c>
      <c r="Q685"/>
    </row>
    <row r="686" spans="1:17">
      <c r="A686" s="38" t="str">
        <f t="shared" ca="1" si="10"/>
        <v>202915</v>
      </c>
      <c r="B686" s="39" cm="1">
        <f t="array" aca="1" ref="B686" ca="1">INDIRECT(_xlfn.CONCAT("D",ROW(C686)-C686-3))</f>
        <v>2029</v>
      </c>
      <c r="C686" s="32">
        <v>15</v>
      </c>
      <c r="D686" s="33">
        <v>4198537</v>
      </c>
      <c r="E686" s="33"/>
      <c r="F686" s="33">
        <v>2150280</v>
      </c>
      <c r="G686" s="33">
        <v>2150280</v>
      </c>
      <c r="H686" s="33">
        <v>0</v>
      </c>
      <c r="I686" s="33">
        <v>0</v>
      </c>
      <c r="J686" s="33">
        <v>0</v>
      </c>
      <c r="K686" s="33"/>
      <c r="L686" s="33">
        <v>2048256</v>
      </c>
      <c r="M686" s="33">
        <v>2048256</v>
      </c>
      <c r="N686" s="33">
        <v>0</v>
      </c>
      <c r="O686" s="33">
        <v>0</v>
      </c>
      <c r="P686" s="33">
        <v>0</v>
      </c>
      <c r="Q686"/>
    </row>
    <row r="687" spans="1:17">
      <c r="A687" s="38" t="str">
        <f t="shared" ca="1" si="10"/>
        <v>202916</v>
      </c>
      <c r="B687" s="39" cm="1">
        <f t="array" aca="1" ref="B687" ca="1">INDIRECT(_xlfn.CONCAT("D",ROW(C687)-C687-3))</f>
        <v>2029</v>
      </c>
      <c r="C687" s="32">
        <v>16</v>
      </c>
      <c r="D687" s="33">
        <v>4237900</v>
      </c>
      <c r="E687" s="33"/>
      <c r="F687" s="33">
        <v>2168628</v>
      </c>
      <c r="G687" s="33">
        <v>2164610</v>
      </c>
      <c r="H687" s="33">
        <v>4018</v>
      </c>
      <c r="I687" s="33">
        <v>0</v>
      </c>
      <c r="J687" s="33">
        <v>0</v>
      </c>
      <c r="K687" s="33"/>
      <c r="L687" s="33">
        <v>2069272</v>
      </c>
      <c r="M687" s="33">
        <v>2063248</v>
      </c>
      <c r="N687" s="33">
        <v>6024</v>
      </c>
      <c r="O687" s="33">
        <v>0</v>
      </c>
      <c r="P687" s="33">
        <v>0</v>
      </c>
      <c r="Q687"/>
    </row>
    <row r="688" spans="1:17">
      <c r="A688" s="38" t="str">
        <f t="shared" ca="1" si="10"/>
        <v>202917</v>
      </c>
      <c r="B688" s="39" cm="1">
        <f t="array" aca="1" ref="B688" ca="1">INDIRECT(_xlfn.CONCAT("D",ROW(C688)-C688-3))</f>
        <v>2029</v>
      </c>
      <c r="C688" s="32">
        <v>17</v>
      </c>
      <c r="D688" s="33">
        <v>4256768</v>
      </c>
      <c r="E688" s="33"/>
      <c r="F688" s="33">
        <v>2181010</v>
      </c>
      <c r="G688" s="33">
        <v>2163923</v>
      </c>
      <c r="H688" s="33">
        <v>17086</v>
      </c>
      <c r="I688" s="33">
        <v>0</v>
      </c>
      <c r="J688" s="33">
        <v>0</v>
      </c>
      <c r="K688" s="33"/>
      <c r="L688" s="33">
        <v>2075758</v>
      </c>
      <c r="M688" s="33">
        <v>2058703</v>
      </c>
      <c r="N688" s="33">
        <v>17055</v>
      </c>
      <c r="O688" s="33">
        <v>0</v>
      </c>
      <c r="P688" s="33">
        <v>0</v>
      </c>
      <c r="Q688"/>
    </row>
    <row r="689" spans="1:17">
      <c r="A689" s="38" t="str">
        <f t="shared" ca="1" si="10"/>
        <v>202918</v>
      </c>
      <c r="B689" s="39" cm="1">
        <f t="array" aca="1" ref="B689" ca="1">INDIRECT(_xlfn.CONCAT("D",ROW(C689)-C689-3))</f>
        <v>2029</v>
      </c>
      <c r="C689" s="32">
        <v>18</v>
      </c>
      <c r="D689" s="33">
        <v>4375035</v>
      </c>
      <c r="E689" s="33"/>
      <c r="F689" s="33">
        <v>2241500</v>
      </c>
      <c r="G689" s="33">
        <v>2219406</v>
      </c>
      <c r="H689" s="33">
        <v>22094</v>
      </c>
      <c r="I689" s="33">
        <v>0</v>
      </c>
      <c r="J689" s="33">
        <v>0</v>
      </c>
      <c r="K689" s="33"/>
      <c r="L689" s="33">
        <v>2133535</v>
      </c>
      <c r="M689" s="33">
        <v>2103429</v>
      </c>
      <c r="N689" s="33">
        <v>29103</v>
      </c>
      <c r="O689" s="33">
        <v>0</v>
      </c>
      <c r="P689" s="33">
        <v>1004</v>
      </c>
      <c r="Q689"/>
    </row>
    <row r="690" spans="1:17">
      <c r="A690" s="38" t="str">
        <f t="shared" ca="1" si="10"/>
        <v>202919</v>
      </c>
      <c r="B690" s="39" cm="1">
        <f t="array" aca="1" ref="B690" ca="1">INDIRECT(_xlfn.CONCAT("D",ROW(C690)-C690-3))</f>
        <v>2029</v>
      </c>
      <c r="C690" s="32">
        <v>19</v>
      </c>
      <c r="D690" s="33">
        <v>4479296</v>
      </c>
      <c r="E690" s="33"/>
      <c r="F690" s="33">
        <v>2294757</v>
      </c>
      <c r="G690" s="33">
        <v>2263652</v>
      </c>
      <c r="H690" s="33">
        <v>30102</v>
      </c>
      <c r="I690" s="33">
        <v>0</v>
      </c>
      <c r="J690" s="33">
        <v>1003</v>
      </c>
      <c r="K690" s="33"/>
      <c r="L690" s="33">
        <v>2184539</v>
      </c>
      <c r="M690" s="33">
        <v>2125335</v>
      </c>
      <c r="N690" s="33">
        <v>57197</v>
      </c>
      <c r="O690" s="33">
        <v>1003</v>
      </c>
      <c r="P690" s="33">
        <v>1003</v>
      </c>
      <c r="Q690"/>
    </row>
    <row r="691" spans="1:17">
      <c r="A691" s="38" t="str">
        <f t="shared" ca="1" si="10"/>
        <v>202920</v>
      </c>
      <c r="B691" s="39" cm="1">
        <f t="array" aca="1" ref="B691" ca="1">INDIRECT(_xlfn.CONCAT("D",ROW(C691)-C691-3))</f>
        <v>2029</v>
      </c>
      <c r="C691" s="32">
        <v>20</v>
      </c>
      <c r="D691" s="33">
        <v>4670340</v>
      </c>
      <c r="E691" s="33"/>
      <c r="F691" s="33">
        <v>2392384</v>
      </c>
      <c r="G691" s="33">
        <v>2331092</v>
      </c>
      <c r="H691" s="33">
        <v>58277</v>
      </c>
      <c r="I691" s="33">
        <v>0</v>
      </c>
      <c r="J691" s="33">
        <v>3014</v>
      </c>
      <c r="K691" s="33"/>
      <c r="L691" s="33">
        <v>2277956</v>
      </c>
      <c r="M691" s="33">
        <v>2164609</v>
      </c>
      <c r="N691" s="33">
        <v>109334</v>
      </c>
      <c r="O691" s="33">
        <v>1003</v>
      </c>
      <c r="P691" s="33">
        <v>3009</v>
      </c>
      <c r="Q691"/>
    </row>
    <row r="692" spans="1:17">
      <c r="A692" s="38" t="str">
        <f t="shared" ca="1" si="10"/>
        <v>202921</v>
      </c>
      <c r="B692" s="39" cm="1">
        <f t="array" aca="1" ref="B692" ca="1">INDIRECT(_xlfn.CONCAT("D",ROW(C692)-C692-3))</f>
        <v>2029</v>
      </c>
      <c r="C692" s="32">
        <v>21</v>
      </c>
      <c r="D692" s="33">
        <v>4722729</v>
      </c>
      <c r="E692" s="33"/>
      <c r="F692" s="33">
        <v>2418112</v>
      </c>
      <c r="G692" s="33">
        <v>2324722</v>
      </c>
      <c r="H692" s="33">
        <v>88370</v>
      </c>
      <c r="I692" s="33">
        <v>0</v>
      </c>
      <c r="J692" s="33">
        <v>5021</v>
      </c>
      <c r="K692" s="33"/>
      <c r="L692" s="33">
        <v>2304617</v>
      </c>
      <c r="M692" s="33">
        <v>2128110</v>
      </c>
      <c r="N692" s="33">
        <v>173498</v>
      </c>
      <c r="O692" s="33">
        <v>0</v>
      </c>
      <c r="P692" s="33">
        <v>3009</v>
      </c>
      <c r="Q692"/>
    </row>
    <row r="693" spans="1:17">
      <c r="A693" s="38" t="str">
        <f t="shared" ca="1" si="10"/>
        <v>202922</v>
      </c>
      <c r="B693" s="39" cm="1">
        <f t="array" aca="1" ref="B693" ca="1">INDIRECT(_xlfn.CONCAT("D",ROW(C693)-C693-3))</f>
        <v>2029</v>
      </c>
      <c r="C693" s="32">
        <v>22</v>
      </c>
      <c r="D693" s="33">
        <v>4684654</v>
      </c>
      <c r="E693" s="33"/>
      <c r="F693" s="33">
        <v>2399684</v>
      </c>
      <c r="G693" s="33">
        <v>2278041</v>
      </c>
      <c r="H693" s="33">
        <v>119632</v>
      </c>
      <c r="I693" s="33">
        <v>0</v>
      </c>
      <c r="J693" s="33">
        <v>2011</v>
      </c>
      <c r="K693" s="33"/>
      <c r="L693" s="33">
        <v>2284970</v>
      </c>
      <c r="M693" s="33">
        <v>2064200</v>
      </c>
      <c r="N693" s="33">
        <v>211739</v>
      </c>
      <c r="O693" s="33">
        <v>1004</v>
      </c>
      <c r="P693" s="33">
        <v>8028</v>
      </c>
      <c r="Q693"/>
    </row>
    <row r="694" spans="1:17">
      <c r="A694" s="38" t="str">
        <f t="shared" ca="1" si="10"/>
        <v>202923</v>
      </c>
      <c r="B694" s="39" cm="1">
        <f t="array" aca="1" ref="B694" ca="1">INDIRECT(_xlfn.CONCAT("D",ROW(C694)-C694-3))</f>
        <v>2029</v>
      </c>
      <c r="C694" s="32">
        <v>23</v>
      </c>
      <c r="D694" s="33">
        <v>4599382</v>
      </c>
      <c r="E694" s="33"/>
      <c r="F694" s="33">
        <v>2354629</v>
      </c>
      <c r="G694" s="33">
        <v>2180547</v>
      </c>
      <c r="H694" s="33">
        <v>168044</v>
      </c>
      <c r="I694" s="33">
        <v>0</v>
      </c>
      <c r="J694" s="33">
        <v>6038</v>
      </c>
      <c r="K694" s="33"/>
      <c r="L694" s="33">
        <v>2244754</v>
      </c>
      <c r="M694" s="33">
        <v>1912606</v>
      </c>
      <c r="N694" s="33">
        <v>309068</v>
      </c>
      <c r="O694" s="33">
        <v>2007</v>
      </c>
      <c r="P694" s="33">
        <v>21073</v>
      </c>
      <c r="Q694"/>
    </row>
    <row r="695" spans="1:17">
      <c r="A695" s="38" t="str">
        <f t="shared" ca="1" si="10"/>
        <v>202924</v>
      </c>
      <c r="B695" s="39" cm="1">
        <f t="array" aca="1" ref="B695" ca="1">INDIRECT(_xlfn.CONCAT("D",ROW(C695)-C695-3))</f>
        <v>2029</v>
      </c>
      <c r="C695" s="32">
        <v>24</v>
      </c>
      <c r="D695" s="33">
        <v>4573721</v>
      </c>
      <c r="E695" s="33"/>
      <c r="F695" s="33">
        <v>2338752</v>
      </c>
      <c r="G695" s="33">
        <v>2118362</v>
      </c>
      <c r="H695" s="33">
        <v>210327</v>
      </c>
      <c r="I695" s="33">
        <v>1006</v>
      </c>
      <c r="J695" s="33">
        <v>9057</v>
      </c>
      <c r="K695" s="33"/>
      <c r="L695" s="33">
        <v>2234969</v>
      </c>
      <c r="M695" s="33">
        <v>1804434</v>
      </c>
      <c r="N695" s="33">
        <v>413474</v>
      </c>
      <c r="O695" s="33">
        <v>3011</v>
      </c>
      <c r="P695" s="33">
        <v>14050</v>
      </c>
      <c r="Q695"/>
    </row>
    <row r="696" spans="1:17">
      <c r="A696" s="38" t="str">
        <f t="shared" ca="1" si="10"/>
        <v>202925</v>
      </c>
      <c r="B696" s="39" cm="1">
        <f t="array" aca="1" ref="B696" ca="1">INDIRECT(_xlfn.CONCAT("D",ROW(C696)-C696-3))</f>
        <v>2029</v>
      </c>
      <c r="C696" s="32">
        <v>25</v>
      </c>
      <c r="D696" s="33">
        <v>4560282</v>
      </c>
      <c r="E696" s="33"/>
      <c r="F696" s="33">
        <v>2329683</v>
      </c>
      <c r="G696" s="33">
        <v>1978317</v>
      </c>
      <c r="H696" s="33">
        <v>340291</v>
      </c>
      <c r="I696" s="33">
        <v>1007</v>
      </c>
      <c r="J696" s="33">
        <v>10068</v>
      </c>
      <c r="K696" s="33"/>
      <c r="L696" s="33">
        <v>2230599</v>
      </c>
      <c r="M696" s="33">
        <v>1648092</v>
      </c>
      <c r="N696" s="33">
        <v>559407</v>
      </c>
      <c r="O696" s="33">
        <v>2009</v>
      </c>
      <c r="P696" s="33">
        <v>21091</v>
      </c>
      <c r="Q696"/>
    </row>
    <row r="697" spans="1:17">
      <c r="A697" s="38" t="str">
        <f t="shared" ca="1" si="10"/>
        <v>202926</v>
      </c>
      <c r="B697" s="39" cm="1">
        <f t="array" aca="1" ref="B697" ca="1">INDIRECT(_xlfn.CONCAT("D",ROW(C697)-C697-3))</f>
        <v>2029</v>
      </c>
      <c r="C697" s="32">
        <v>26</v>
      </c>
      <c r="D697" s="33">
        <v>4525383</v>
      </c>
      <c r="E697" s="33"/>
      <c r="F697" s="33">
        <v>2307846</v>
      </c>
      <c r="G697" s="33">
        <v>1814604</v>
      </c>
      <c r="H697" s="33">
        <v>472059</v>
      </c>
      <c r="I697" s="33">
        <v>2017</v>
      </c>
      <c r="J697" s="33">
        <v>19165</v>
      </c>
      <c r="K697" s="33"/>
      <c r="L697" s="33">
        <v>2217537</v>
      </c>
      <c r="M697" s="33">
        <v>1518640</v>
      </c>
      <c r="N697" s="33">
        <v>646530</v>
      </c>
      <c r="O697" s="33">
        <v>4028</v>
      </c>
      <c r="P697" s="33">
        <v>48339</v>
      </c>
      <c r="Q697"/>
    </row>
    <row r="698" spans="1:17">
      <c r="A698" s="38" t="str">
        <f t="shared" ca="1" si="10"/>
        <v>202927</v>
      </c>
      <c r="B698" s="39" cm="1">
        <f t="array" aca="1" ref="B698" ca="1">INDIRECT(_xlfn.CONCAT("D",ROW(C698)-C698-3))</f>
        <v>2029</v>
      </c>
      <c r="C698" s="32">
        <v>27</v>
      </c>
      <c r="D698" s="33">
        <v>4540675</v>
      </c>
      <c r="E698" s="33"/>
      <c r="F698" s="33">
        <v>2311791</v>
      </c>
      <c r="G698" s="33">
        <v>1693357</v>
      </c>
      <c r="H698" s="33">
        <v>583009</v>
      </c>
      <c r="I698" s="33">
        <v>2024</v>
      </c>
      <c r="J698" s="33">
        <v>33401</v>
      </c>
      <c r="K698" s="33"/>
      <c r="L698" s="33">
        <v>2228883</v>
      </c>
      <c r="M698" s="33">
        <v>1386749</v>
      </c>
      <c r="N698" s="33">
        <v>784648</v>
      </c>
      <c r="O698" s="33">
        <v>7060</v>
      </c>
      <c r="P698" s="33">
        <v>50427</v>
      </c>
      <c r="Q698"/>
    </row>
    <row r="699" spans="1:17">
      <c r="A699" s="38" t="str">
        <f t="shared" ca="1" si="10"/>
        <v>202928</v>
      </c>
      <c r="B699" s="39" cm="1">
        <f t="array" aca="1" ref="B699" ca="1">INDIRECT(_xlfn.CONCAT("D",ROW(C699)-C699-3))</f>
        <v>2029</v>
      </c>
      <c r="C699" s="32">
        <v>28</v>
      </c>
      <c r="D699" s="33">
        <v>4640872</v>
      </c>
      <c r="E699" s="33"/>
      <c r="F699" s="33">
        <v>2362138</v>
      </c>
      <c r="G699" s="33">
        <v>1657854</v>
      </c>
      <c r="H699" s="33">
        <v>661723</v>
      </c>
      <c r="I699" s="33">
        <v>2027</v>
      </c>
      <c r="J699" s="33">
        <v>40534</v>
      </c>
      <c r="K699" s="33"/>
      <c r="L699" s="33">
        <v>2278733</v>
      </c>
      <c r="M699" s="33">
        <v>1277303</v>
      </c>
      <c r="N699" s="33">
        <v>931704</v>
      </c>
      <c r="O699" s="33">
        <v>10105</v>
      </c>
      <c r="P699" s="33">
        <v>59621</v>
      </c>
      <c r="Q699"/>
    </row>
    <row r="700" spans="1:17">
      <c r="A700" s="38" t="str">
        <f t="shared" ca="1" si="10"/>
        <v>202929</v>
      </c>
      <c r="B700" s="39" cm="1">
        <f t="array" aca="1" ref="B700" ca="1">INDIRECT(_xlfn.CONCAT("D",ROW(C700)-C700-3))</f>
        <v>2029</v>
      </c>
      <c r="C700" s="32">
        <v>29</v>
      </c>
      <c r="D700" s="33">
        <v>4582324</v>
      </c>
      <c r="E700" s="33"/>
      <c r="F700" s="33">
        <v>2332391</v>
      </c>
      <c r="G700" s="33">
        <v>1478061</v>
      </c>
      <c r="H700" s="33">
        <v>780173</v>
      </c>
      <c r="I700" s="33">
        <v>7111</v>
      </c>
      <c r="J700" s="33">
        <v>67046</v>
      </c>
      <c r="K700" s="33"/>
      <c r="L700" s="33">
        <v>2249934</v>
      </c>
      <c r="M700" s="33">
        <v>1075923</v>
      </c>
      <c r="N700" s="33">
        <v>1084013</v>
      </c>
      <c r="O700" s="33">
        <v>9101</v>
      </c>
      <c r="P700" s="33">
        <v>80897</v>
      </c>
      <c r="Q700"/>
    </row>
    <row r="701" spans="1:17">
      <c r="A701" s="38" t="str">
        <f t="shared" ca="1" si="10"/>
        <v>202930</v>
      </c>
      <c r="B701" s="39" cm="1">
        <f t="array" aca="1" ref="B701" ca="1">INDIRECT(_xlfn.CONCAT("D",ROW(C701)-C701-3))</f>
        <v>2029</v>
      </c>
      <c r="C701" s="32">
        <v>30</v>
      </c>
      <c r="D701" s="33">
        <v>4588177</v>
      </c>
      <c r="E701" s="33"/>
      <c r="F701" s="33">
        <v>2331742</v>
      </c>
      <c r="G701" s="33">
        <v>1375961</v>
      </c>
      <c r="H701" s="33">
        <v>874783</v>
      </c>
      <c r="I701" s="33">
        <v>2025</v>
      </c>
      <c r="J701" s="33">
        <v>78974</v>
      </c>
      <c r="K701" s="33"/>
      <c r="L701" s="33">
        <v>2256435</v>
      </c>
      <c r="M701" s="33">
        <v>1051523</v>
      </c>
      <c r="N701" s="33">
        <v>1092897</v>
      </c>
      <c r="O701" s="33">
        <v>12110</v>
      </c>
      <c r="P701" s="33">
        <v>99905</v>
      </c>
      <c r="Q701"/>
    </row>
    <row r="702" spans="1:17">
      <c r="A702" s="38" t="str">
        <f t="shared" ca="1" si="10"/>
        <v>202931</v>
      </c>
      <c r="B702" s="39" cm="1">
        <f t="array" aca="1" ref="B702" ca="1">INDIRECT(_xlfn.CONCAT("D",ROW(C702)-C702-3))</f>
        <v>2029</v>
      </c>
      <c r="C702" s="32">
        <v>31</v>
      </c>
      <c r="D702" s="33">
        <v>4529638</v>
      </c>
      <c r="E702" s="33"/>
      <c r="F702" s="33">
        <v>2301551</v>
      </c>
      <c r="G702" s="33">
        <v>1236187</v>
      </c>
      <c r="H702" s="33">
        <v>954178</v>
      </c>
      <c r="I702" s="33">
        <v>7075</v>
      </c>
      <c r="J702" s="33">
        <v>104111</v>
      </c>
      <c r="K702" s="33"/>
      <c r="L702" s="33">
        <v>2228087</v>
      </c>
      <c r="M702" s="33">
        <v>958642</v>
      </c>
      <c r="N702" s="33">
        <v>1119089</v>
      </c>
      <c r="O702" s="33">
        <v>12109</v>
      </c>
      <c r="P702" s="33">
        <v>138246</v>
      </c>
      <c r="Q702"/>
    </row>
    <row r="703" spans="1:17">
      <c r="A703" s="38" t="str">
        <f t="shared" ca="1" si="10"/>
        <v>202932</v>
      </c>
      <c r="B703" s="39" cm="1">
        <f t="array" aca="1" ref="B703" ca="1">INDIRECT(_xlfn.CONCAT("D",ROW(C703)-C703-3))</f>
        <v>2029</v>
      </c>
      <c r="C703" s="32">
        <v>32</v>
      </c>
      <c r="D703" s="33">
        <v>4557624</v>
      </c>
      <c r="E703" s="33"/>
      <c r="F703" s="33">
        <v>2311170</v>
      </c>
      <c r="G703" s="33">
        <v>1180860</v>
      </c>
      <c r="H703" s="33">
        <v>1005956</v>
      </c>
      <c r="I703" s="33">
        <v>8088</v>
      </c>
      <c r="J703" s="33">
        <v>116266</v>
      </c>
      <c r="K703" s="33"/>
      <c r="L703" s="33">
        <v>2246453</v>
      </c>
      <c r="M703" s="33">
        <v>900200</v>
      </c>
      <c r="N703" s="33">
        <v>1200603</v>
      </c>
      <c r="O703" s="33">
        <v>8092</v>
      </c>
      <c r="P703" s="33">
        <v>137559</v>
      </c>
      <c r="Q703"/>
    </row>
    <row r="704" spans="1:17">
      <c r="A704" s="38" t="str">
        <f t="shared" ca="1" si="10"/>
        <v>202933</v>
      </c>
      <c r="B704" s="39" cm="1">
        <f t="array" aca="1" ref="B704" ca="1">INDIRECT(_xlfn.CONCAT("D",ROW(C704)-C704-3))</f>
        <v>2029</v>
      </c>
      <c r="C704" s="32">
        <v>33</v>
      </c>
      <c r="D704" s="33">
        <v>4585540</v>
      </c>
      <c r="E704" s="33"/>
      <c r="F704" s="33">
        <v>2326682</v>
      </c>
      <c r="G704" s="33">
        <v>1105629</v>
      </c>
      <c r="H704" s="33">
        <v>1080318</v>
      </c>
      <c r="I704" s="33">
        <v>4050</v>
      </c>
      <c r="J704" s="33">
        <v>136685</v>
      </c>
      <c r="K704" s="33"/>
      <c r="L704" s="33">
        <v>2258858</v>
      </c>
      <c r="M704" s="33">
        <v>801890</v>
      </c>
      <c r="N704" s="33">
        <v>1291933</v>
      </c>
      <c r="O704" s="33">
        <v>13162</v>
      </c>
      <c r="P704" s="33">
        <v>151873</v>
      </c>
      <c r="Q704"/>
    </row>
    <row r="705" spans="1:17">
      <c r="A705" s="38" t="str">
        <f t="shared" ca="1" si="10"/>
        <v>202934</v>
      </c>
      <c r="B705" s="39" cm="1">
        <f t="array" aca="1" ref="B705" ca="1">INDIRECT(_xlfn.CONCAT("D",ROW(C705)-C705-3))</f>
        <v>2029</v>
      </c>
      <c r="C705" s="32">
        <v>34</v>
      </c>
      <c r="D705" s="33">
        <v>4624354</v>
      </c>
      <c r="E705" s="33"/>
      <c r="F705" s="33">
        <v>2346139</v>
      </c>
      <c r="G705" s="33">
        <v>1064311</v>
      </c>
      <c r="H705" s="33">
        <v>1113885</v>
      </c>
      <c r="I705" s="33">
        <v>7082</v>
      </c>
      <c r="J705" s="33">
        <v>160861</v>
      </c>
      <c r="K705" s="33"/>
      <c r="L705" s="33">
        <v>2278215</v>
      </c>
      <c r="M705" s="33">
        <v>766493</v>
      </c>
      <c r="N705" s="33">
        <v>1309215</v>
      </c>
      <c r="O705" s="33">
        <v>21263</v>
      </c>
      <c r="P705" s="33">
        <v>181245</v>
      </c>
      <c r="Q705"/>
    </row>
    <row r="706" spans="1:17">
      <c r="A706" s="38" t="str">
        <f t="shared" ca="1" si="10"/>
        <v>202935</v>
      </c>
      <c r="B706" s="39" cm="1">
        <f t="array" aca="1" ref="B706" ca="1">INDIRECT(_xlfn.CONCAT("D",ROW(C706)-C706-3))</f>
        <v>2029</v>
      </c>
      <c r="C706" s="32">
        <v>35</v>
      </c>
      <c r="D706" s="33">
        <v>4686396</v>
      </c>
      <c r="E706" s="33"/>
      <c r="F706" s="33">
        <v>2378263</v>
      </c>
      <c r="G706" s="33">
        <v>1070571</v>
      </c>
      <c r="H706" s="33">
        <v>1136158</v>
      </c>
      <c r="I706" s="33">
        <v>6054</v>
      </c>
      <c r="J706" s="33">
        <v>165480</v>
      </c>
      <c r="K706" s="33"/>
      <c r="L706" s="33">
        <v>2308133</v>
      </c>
      <c r="M706" s="33">
        <v>785210</v>
      </c>
      <c r="N706" s="33">
        <v>1309694</v>
      </c>
      <c r="O706" s="33">
        <v>20211</v>
      </c>
      <c r="P706" s="33">
        <v>193018</v>
      </c>
      <c r="Q706"/>
    </row>
    <row r="707" spans="1:17">
      <c r="A707" s="38" t="str">
        <f t="shared" ca="1" si="10"/>
        <v>202936</v>
      </c>
      <c r="B707" s="39" cm="1">
        <f t="array" aca="1" ref="B707" ca="1">INDIRECT(_xlfn.CONCAT("D",ROW(C707)-C707-3))</f>
        <v>2029</v>
      </c>
      <c r="C707" s="32">
        <v>36</v>
      </c>
      <c r="D707" s="33">
        <v>4783088</v>
      </c>
      <c r="E707" s="33"/>
      <c r="F707" s="33">
        <v>2428549</v>
      </c>
      <c r="G707" s="33">
        <v>1030997</v>
      </c>
      <c r="H707" s="33">
        <v>1205691</v>
      </c>
      <c r="I707" s="33">
        <v>9088</v>
      </c>
      <c r="J707" s="33">
        <v>182772</v>
      </c>
      <c r="K707" s="33"/>
      <c r="L707" s="33">
        <v>2354539</v>
      </c>
      <c r="M707" s="33">
        <v>757609</v>
      </c>
      <c r="N707" s="33">
        <v>1362889</v>
      </c>
      <c r="O707" s="33">
        <v>17150</v>
      </c>
      <c r="P707" s="33">
        <v>216892</v>
      </c>
      <c r="Q707"/>
    </row>
    <row r="708" spans="1:17">
      <c r="A708" s="38" t="str">
        <f t="shared" ca="1" si="10"/>
        <v>202937</v>
      </c>
      <c r="B708" s="39" cm="1">
        <f t="array" aca="1" ref="B708" ca="1">INDIRECT(_xlfn.CONCAT("D",ROW(C708)-C708-3))</f>
        <v>2029</v>
      </c>
      <c r="C708" s="32">
        <v>37</v>
      </c>
      <c r="D708" s="33">
        <v>4831083</v>
      </c>
      <c r="E708" s="33"/>
      <c r="F708" s="33">
        <v>2444232</v>
      </c>
      <c r="G708" s="33">
        <v>975275</v>
      </c>
      <c r="H708" s="33">
        <v>1228161</v>
      </c>
      <c r="I708" s="33">
        <v>15113</v>
      </c>
      <c r="J708" s="33">
        <v>225684</v>
      </c>
      <c r="K708" s="33"/>
      <c r="L708" s="33">
        <v>2386851</v>
      </c>
      <c r="M708" s="33">
        <v>757891</v>
      </c>
      <c r="N708" s="33">
        <v>1353088</v>
      </c>
      <c r="O708" s="33">
        <v>32337</v>
      </c>
      <c r="P708" s="33">
        <v>243536</v>
      </c>
      <c r="Q708"/>
    </row>
    <row r="709" spans="1:17">
      <c r="A709" s="38" t="str">
        <f t="shared" ca="1" si="10"/>
        <v>202938</v>
      </c>
      <c r="B709" s="39" cm="1">
        <f t="array" aca="1" ref="B709" ca="1">INDIRECT(_xlfn.CONCAT("D",ROW(C709)-C709-3))</f>
        <v>2029</v>
      </c>
      <c r="C709" s="32">
        <v>38</v>
      </c>
      <c r="D709" s="33">
        <v>4884311</v>
      </c>
      <c r="E709" s="33"/>
      <c r="F709" s="33">
        <v>2468268</v>
      </c>
      <c r="G709" s="33">
        <v>908460</v>
      </c>
      <c r="H709" s="33">
        <v>1302697</v>
      </c>
      <c r="I709" s="33">
        <v>11091</v>
      </c>
      <c r="J709" s="33">
        <v>246020</v>
      </c>
      <c r="K709" s="33"/>
      <c r="L709" s="33">
        <v>2416043</v>
      </c>
      <c r="M709" s="33">
        <v>725014</v>
      </c>
      <c r="N709" s="33">
        <v>1421795</v>
      </c>
      <c r="O709" s="33">
        <v>22184</v>
      </c>
      <c r="P709" s="33">
        <v>247050</v>
      </c>
      <c r="Q709"/>
    </row>
    <row r="710" spans="1:17">
      <c r="A710" s="38" t="str">
        <f t="shared" ca="1" si="10"/>
        <v>202939</v>
      </c>
      <c r="B710" s="39" cm="1">
        <f t="array" aca="1" ref="B710" ca="1">INDIRECT(_xlfn.CONCAT("D",ROW(C710)-C710-3))</f>
        <v>2029</v>
      </c>
      <c r="C710" s="32">
        <v>39</v>
      </c>
      <c r="D710" s="33">
        <v>4745820</v>
      </c>
      <c r="E710" s="33"/>
      <c r="F710" s="33">
        <v>2391294</v>
      </c>
      <c r="G710" s="33">
        <v>904026</v>
      </c>
      <c r="H710" s="33">
        <v>1195647</v>
      </c>
      <c r="I710" s="33">
        <v>14078</v>
      </c>
      <c r="J710" s="33">
        <v>277543</v>
      </c>
      <c r="K710" s="33"/>
      <c r="L710" s="33">
        <v>2354526</v>
      </c>
      <c r="M710" s="33">
        <v>692271</v>
      </c>
      <c r="N710" s="33">
        <v>1394604</v>
      </c>
      <c r="O710" s="33">
        <v>24149</v>
      </c>
      <c r="P710" s="33">
        <v>243502</v>
      </c>
      <c r="Q710"/>
    </row>
    <row r="711" spans="1:17">
      <c r="A711" s="38" t="str">
        <f t="shared" ca="1" si="10"/>
        <v>202940</v>
      </c>
      <c r="B711" s="39" cm="1">
        <f t="array" aca="1" ref="B711" ca="1">INDIRECT(_xlfn.CONCAT("D",ROW(C711)-C711-3))</f>
        <v>2029</v>
      </c>
      <c r="C711" s="32">
        <v>40</v>
      </c>
      <c r="D711" s="33">
        <v>4635542</v>
      </c>
      <c r="E711" s="33"/>
      <c r="F711" s="33">
        <v>2327781</v>
      </c>
      <c r="G711" s="33">
        <v>849665</v>
      </c>
      <c r="H711" s="33">
        <v>1222714</v>
      </c>
      <c r="I711" s="33">
        <v>17094</v>
      </c>
      <c r="J711" s="33">
        <v>238308</v>
      </c>
      <c r="K711" s="33"/>
      <c r="L711" s="33">
        <v>2307761</v>
      </c>
      <c r="M711" s="33">
        <v>680055</v>
      </c>
      <c r="N711" s="33">
        <v>1324900</v>
      </c>
      <c r="O711" s="33">
        <v>37222</v>
      </c>
      <c r="P711" s="33">
        <v>265584</v>
      </c>
      <c r="Q711"/>
    </row>
    <row r="712" spans="1:17">
      <c r="A712" s="38" t="str">
        <f t="shared" ca="1" si="10"/>
        <v>202941</v>
      </c>
      <c r="B712" s="39" cm="1">
        <f t="array" aca="1" ref="B712" ca="1">INDIRECT(_xlfn.CONCAT("D",ROW(C712)-C712-3))</f>
        <v>2029</v>
      </c>
      <c r="C712" s="32">
        <v>41</v>
      </c>
      <c r="D712" s="33">
        <v>4525424</v>
      </c>
      <c r="E712" s="33"/>
      <c r="F712" s="33">
        <v>2271199</v>
      </c>
      <c r="G712" s="33">
        <v>747369</v>
      </c>
      <c r="H712" s="33">
        <v>1248959</v>
      </c>
      <c r="I712" s="33">
        <v>15048</v>
      </c>
      <c r="J712" s="33">
        <v>259824</v>
      </c>
      <c r="K712" s="33"/>
      <c r="L712" s="33">
        <v>2254225</v>
      </c>
      <c r="M712" s="33">
        <v>608490</v>
      </c>
      <c r="N712" s="33">
        <v>1347515</v>
      </c>
      <c r="O712" s="33">
        <v>35144</v>
      </c>
      <c r="P712" s="33">
        <v>263077</v>
      </c>
      <c r="Q712"/>
    </row>
    <row r="713" spans="1:17">
      <c r="A713" s="38" t="str">
        <f t="shared" ca="1" si="10"/>
        <v>202942</v>
      </c>
      <c r="B713" s="39" cm="1">
        <f t="array" aca="1" ref="B713" ca="1">INDIRECT(_xlfn.CONCAT("D",ROW(C713)-C713-3))</f>
        <v>2029</v>
      </c>
      <c r="C713" s="32">
        <v>42</v>
      </c>
      <c r="D713" s="33">
        <v>4485029</v>
      </c>
      <c r="E713" s="33"/>
      <c r="F713" s="33">
        <v>2247944</v>
      </c>
      <c r="G713" s="33">
        <v>719582</v>
      </c>
      <c r="H713" s="33">
        <v>1251753</v>
      </c>
      <c r="I713" s="33">
        <v>9020</v>
      </c>
      <c r="J713" s="33">
        <v>267588</v>
      </c>
      <c r="K713" s="33"/>
      <c r="L713" s="33">
        <v>2237085</v>
      </c>
      <c r="M713" s="33">
        <v>590663</v>
      </c>
      <c r="N713" s="33">
        <v>1315933</v>
      </c>
      <c r="O713" s="33">
        <v>37168</v>
      </c>
      <c r="P713" s="33">
        <v>293322</v>
      </c>
      <c r="Q713"/>
    </row>
    <row r="714" spans="1:17">
      <c r="A714" s="38" t="str">
        <f t="shared" ca="1" si="10"/>
        <v>202943</v>
      </c>
      <c r="B714" s="39" cm="1">
        <f t="array" aca="1" ref="B714" ca="1">INDIRECT(_xlfn.CONCAT("D",ROW(C714)-C714-3))</f>
        <v>2029</v>
      </c>
      <c r="C714" s="32">
        <v>43</v>
      </c>
      <c r="D714" s="33">
        <v>4499965</v>
      </c>
      <c r="E714" s="33"/>
      <c r="F714" s="33">
        <v>2257253</v>
      </c>
      <c r="G714" s="33">
        <v>711764</v>
      </c>
      <c r="H714" s="33">
        <v>1255584</v>
      </c>
      <c r="I714" s="33">
        <v>16994</v>
      </c>
      <c r="J714" s="33">
        <v>272910</v>
      </c>
      <c r="K714" s="33"/>
      <c r="L714" s="33">
        <v>2242712</v>
      </c>
      <c r="M714" s="33">
        <v>527579</v>
      </c>
      <c r="N714" s="33">
        <v>1373110</v>
      </c>
      <c r="O714" s="33">
        <v>54162</v>
      </c>
      <c r="P714" s="33">
        <v>287862</v>
      </c>
      <c r="Q714"/>
    </row>
    <row r="715" spans="1:17">
      <c r="A715" s="38" t="str">
        <f t="shared" ca="1" si="10"/>
        <v>202944</v>
      </c>
      <c r="B715" s="39" cm="1">
        <f t="array" aca="1" ref="B715" ca="1">INDIRECT(_xlfn.CONCAT("D",ROW(C715)-C715-3))</f>
        <v>2029</v>
      </c>
      <c r="C715" s="32">
        <v>44</v>
      </c>
      <c r="D715" s="33">
        <v>4410410</v>
      </c>
      <c r="E715" s="33"/>
      <c r="F715" s="33">
        <v>2208891</v>
      </c>
      <c r="G715" s="33">
        <v>621250</v>
      </c>
      <c r="H715" s="33">
        <v>1294522</v>
      </c>
      <c r="I715" s="33">
        <v>8003</v>
      </c>
      <c r="J715" s="33">
        <v>285115</v>
      </c>
      <c r="K715" s="33"/>
      <c r="L715" s="33">
        <v>2201519</v>
      </c>
      <c r="M715" s="33">
        <v>516765</v>
      </c>
      <c r="N715" s="33">
        <v>1351617</v>
      </c>
      <c r="O715" s="33">
        <v>49168</v>
      </c>
      <c r="P715" s="33">
        <v>283970</v>
      </c>
      <c r="Q715"/>
    </row>
    <row r="716" spans="1:17">
      <c r="A716" s="38" t="str">
        <f t="shared" ref="A716:A779" ca="1" si="11">B716&amp;C716</f>
        <v>202945</v>
      </c>
      <c r="B716" s="39" cm="1">
        <f t="array" aca="1" ref="B716" ca="1">INDIRECT(_xlfn.CONCAT("D",ROW(C716)-C716-3))</f>
        <v>2029</v>
      </c>
      <c r="C716" s="32">
        <v>45</v>
      </c>
      <c r="D716" s="33">
        <v>4389928</v>
      </c>
      <c r="E716" s="33"/>
      <c r="F716" s="33">
        <v>2205163</v>
      </c>
      <c r="G716" s="33">
        <v>549791</v>
      </c>
      <c r="H716" s="33">
        <v>1377477</v>
      </c>
      <c r="I716" s="33">
        <v>14994</v>
      </c>
      <c r="J716" s="33">
        <v>262900</v>
      </c>
      <c r="K716" s="33"/>
      <c r="L716" s="33">
        <v>2184765</v>
      </c>
      <c r="M716" s="33">
        <v>462162</v>
      </c>
      <c r="N716" s="33">
        <v>1379483</v>
      </c>
      <c r="O716" s="33">
        <v>59021</v>
      </c>
      <c r="P716" s="33">
        <v>284099</v>
      </c>
      <c r="Q716"/>
    </row>
    <row r="717" spans="1:17">
      <c r="A717" s="38" t="str">
        <f t="shared" ca="1" si="11"/>
        <v>202946</v>
      </c>
      <c r="B717" s="39" cm="1">
        <f t="array" aca="1" ref="B717" ca="1">INDIRECT(_xlfn.CONCAT("D",ROW(C717)-C717-3))</f>
        <v>2029</v>
      </c>
      <c r="C717" s="32">
        <v>46</v>
      </c>
      <c r="D717" s="33">
        <v>4468327</v>
      </c>
      <c r="E717" s="33"/>
      <c r="F717" s="33">
        <v>2249223</v>
      </c>
      <c r="G717" s="33">
        <v>602130</v>
      </c>
      <c r="H717" s="33">
        <v>1336509</v>
      </c>
      <c r="I717" s="33">
        <v>15028</v>
      </c>
      <c r="J717" s="33">
        <v>295555</v>
      </c>
      <c r="K717" s="33"/>
      <c r="L717" s="33">
        <v>2219104</v>
      </c>
      <c r="M717" s="33">
        <v>472661</v>
      </c>
      <c r="N717" s="33">
        <v>1393950</v>
      </c>
      <c r="O717" s="33">
        <v>76106</v>
      </c>
      <c r="P717" s="33">
        <v>276387</v>
      </c>
      <c r="Q717"/>
    </row>
    <row r="718" spans="1:17">
      <c r="A718" s="38" t="str">
        <f t="shared" ca="1" si="11"/>
        <v>202947</v>
      </c>
      <c r="B718" s="39" cm="1">
        <f t="array" aca="1" ref="B718" ca="1">INDIRECT(_xlfn.CONCAT("D",ROW(C718)-C718-3))</f>
        <v>2029</v>
      </c>
      <c r="C718" s="32">
        <v>47</v>
      </c>
      <c r="D718" s="33">
        <v>4382596</v>
      </c>
      <c r="E718" s="33"/>
      <c r="F718" s="33">
        <v>2207607</v>
      </c>
      <c r="G718" s="33">
        <v>532423</v>
      </c>
      <c r="H718" s="33">
        <v>1381503</v>
      </c>
      <c r="I718" s="33">
        <v>22975</v>
      </c>
      <c r="J718" s="33">
        <v>270707</v>
      </c>
      <c r="K718" s="33"/>
      <c r="L718" s="33">
        <v>2174989</v>
      </c>
      <c r="M718" s="33">
        <v>433599</v>
      </c>
      <c r="N718" s="33">
        <v>1370732</v>
      </c>
      <c r="O718" s="33">
        <v>67937</v>
      </c>
      <c r="P718" s="33">
        <v>302720</v>
      </c>
      <c r="Q718"/>
    </row>
    <row r="719" spans="1:17">
      <c r="A719" s="38" t="str">
        <f t="shared" ca="1" si="11"/>
        <v>202948</v>
      </c>
      <c r="B719" s="39" cm="1">
        <f t="array" aca="1" ref="B719" ca="1">INDIRECT(_xlfn.CONCAT("D",ROW(C719)-C719-3))</f>
        <v>2029</v>
      </c>
      <c r="C719" s="32">
        <v>48</v>
      </c>
      <c r="D719" s="33">
        <v>4435910</v>
      </c>
      <c r="E719" s="33"/>
      <c r="F719" s="33">
        <v>2241045</v>
      </c>
      <c r="G719" s="33">
        <v>520848</v>
      </c>
      <c r="H719" s="33">
        <v>1425847</v>
      </c>
      <c r="I719" s="33">
        <v>20954</v>
      </c>
      <c r="J719" s="33">
        <v>273396</v>
      </c>
      <c r="K719" s="33"/>
      <c r="L719" s="33">
        <v>2194865</v>
      </c>
      <c r="M719" s="33">
        <v>420974</v>
      </c>
      <c r="N719" s="33">
        <v>1386915</v>
      </c>
      <c r="O719" s="33">
        <v>69996</v>
      </c>
      <c r="P719" s="33">
        <v>316980</v>
      </c>
      <c r="Q719"/>
    </row>
    <row r="720" spans="1:17">
      <c r="A720" s="38" t="str">
        <f t="shared" ca="1" si="11"/>
        <v>202949</v>
      </c>
      <c r="B720" s="39" cm="1">
        <f t="array" aca="1" ref="B720" ca="1">INDIRECT(_xlfn.CONCAT("D",ROW(C720)-C720-3))</f>
        <v>2029</v>
      </c>
      <c r="C720" s="32">
        <v>49</v>
      </c>
      <c r="D720" s="33">
        <v>4259111</v>
      </c>
      <c r="E720" s="33"/>
      <c r="F720" s="33">
        <v>2150026</v>
      </c>
      <c r="G720" s="33">
        <v>483107</v>
      </c>
      <c r="H720" s="33">
        <v>1371465</v>
      </c>
      <c r="I720" s="33">
        <v>27948</v>
      </c>
      <c r="J720" s="33">
        <v>267506</v>
      </c>
      <c r="K720" s="33"/>
      <c r="L720" s="33">
        <v>2109085</v>
      </c>
      <c r="M720" s="33">
        <v>354175</v>
      </c>
      <c r="N720" s="33">
        <v>1401733</v>
      </c>
      <c r="O720" s="33">
        <v>76821</v>
      </c>
      <c r="P720" s="33">
        <v>276356</v>
      </c>
      <c r="Q720"/>
    </row>
    <row r="721" spans="1:17">
      <c r="A721" s="38" t="str">
        <f t="shared" ca="1" si="11"/>
        <v>202950</v>
      </c>
      <c r="B721" s="39" cm="1">
        <f t="array" aca="1" ref="B721" ca="1">INDIRECT(_xlfn.CONCAT("D",ROW(C721)-C721-3))</f>
        <v>2029</v>
      </c>
      <c r="C721" s="32">
        <v>50</v>
      </c>
      <c r="D721" s="33">
        <v>4115506</v>
      </c>
      <c r="E721" s="33"/>
      <c r="F721" s="33">
        <v>2075689</v>
      </c>
      <c r="G721" s="33">
        <v>430071</v>
      </c>
      <c r="H721" s="33">
        <v>1373838</v>
      </c>
      <c r="I721" s="33">
        <v>28871</v>
      </c>
      <c r="J721" s="33">
        <v>242910</v>
      </c>
      <c r="K721" s="33"/>
      <c r="L721" s="33">
        <v>2039817</v>
      </c>
      <c r="M721" s="33">
        <v>338141</v>
      </c>
      <c r="N721" s="33">
        <v>1346578</v>
      </c>
      <c r="O721" s="33">
        <v>76805</v>
      </c>
      <c r="P721" s="33">
        <v>278293</v>
      </c>
      <c r="Q721"/>
    </row>
    <row r="722" spans="1:17">
      <c r="A722" s="38" t="str">
        <f t="shared" ca="1" si="11"/>
        <v>202951</v>
      </c>
      <c r="B722" s="39" cm="1">
        <f t="array" aca="1" ref="B722" ca="1">INDIRECT(_xlfn.CONCAT("D",ROW(C722)-C722-3))</f>
        <v>2029</v>
      </c>
      <c r="C722" s="32">
        <v>51</v>
      </c>
      <c r="D722" s="33">
        <v>4084430</v>
      </c>
      <c r="E722" s="33"/>
      <c r="F722" s="33">
        <v>2056288</v>
      </c>
      <c r="G722" s="33">
        <v>392102</v>
      </c>
      <c r="H722" s="33">
        <v>1353898</v>
      </c>
      <c r="I722" s="33">
        <v>45895</v>
      </c>
      <c r="J722" s="33">
        <v>264394</v>
      </c>
      <c r="K722" s="33"/>
      <c r="L722" s="33">
        <v>2028142</v>
      </c>
      <c r="M722" s="33">
        <v>319078</v>
      </c>
      <c r="N722" s="33">
        <v>1323178</v>
      </c>
      <c r="O722" s="33">
        <v>75781</v>
      </c>
      <c r="P722" s="33">
        <v>310104</v>
      </c>
      <c r="Q722"/>
    </row>
    <row r="723" spans="1:17">
      <c r="A723" s="38" t="str">
        <f t="shared" ca="1" si="11"/>
        <v>202952</v>
      </c>
      <c r="B723" s="39" cm="1">
        <f t="array" aca="1" ref="B723" ca="1">INDIRECT(_xlfn.CONCAT("D",ROW(C723)-C723-3))</f>
        <v>2029</v>
      </c>
      <c r="C723" s="32">
        <v>52</v>
      </c>
      <c r="D723" s="33">
        <v>3928708</v>
      </c>
      <c r="E723" s="33"/>
      <c r="F723" s="33">
        <v>1974714</v>
      </c>
      <c r="G723" s="33">
        <v>369823</v>
      </c>
      <c r="H723" s="33">
        <v>1340732</v>
      </c>
      <c r="I723" s="33">
        <v>35886</v>
      </c>
      <c r="J723" s="33">
        <v>228273</v>
      </c>
      <c r="K723" s="33"/>
      <c r="L723" s="33">
        <v>1953994</v>
      </c>
      <c r="M723" s="33">
        <v>299925</v>
      </c>
      <c r="N723" s="33">
        <v>1270445</v>
      </c>
      <c r="O723" s="33">
        <v>90675</v>
      </c>
      <c r="P723" s="33">
        <v>292950</v>
      </c>
      <c r="Q723"/>
    </row>
    <row r="724" spans="1:17">
      <c r="A724" s="38" t="str">
        <f t="shared" ca="1" si="11"/>
        <v>202953</v>
      </c>
      <c r="B724" s="39" cm="1">
        <f t="array" aca="1" ref="B724" ca="1">INDIRECT(_xlfn.CONCAT("D",ROW(C724)-C724-3))</f>
        <v>2029</v>
      </c>
      <c r="C724" s="32">
        <v>53</v>
      </c>
      <c r="D724" s="33">
        <v>3889359</v>
      </c>
      <c r="E724" s="33"/>
      <c r="F724" s="33">
        <v>1952438</v>
      </c>
      <c r="G724" s="33">
        <v>395089</v>
      </c>
      <c r="H724" s="33">
        <v>1277287</v>
      </c>
      <c r="I724" s="33">
        <v>28006</v>
      </c>
      <c r="J724" s="33">
        <v>252057</v>
      </c>
      <c r="K724" s="33"/>
      <c r="L724" s="33">
        <v>1936921</v>
      </c>
      <c r="M724" s="33">
        <v>279977</v>
      </c>
      <c r="N724" s="33">
        <v>1254415</v>
      </c>
      <c r="O724" s="33">
        <v>97643</v>
      </c>
      <c r="P724" s="33">
        <v>304886</v>
      </c>
      <c r="Q724"/>
    </row>
    <row r="725" spans="1:17">
      <c r="A725" s="38" t="str">
        <f t="shared" ca="1" si="11"/>
        <v>202954</v>
      </c>
      <c r="B725" s="39" cm="1">
        <f t="array" aca="1" ref="B725" ca="1">INDIRECT(_xlfn.CONCAT("D",ROW(C725)-C725-3))</f>
        <v>2029</v>
      </c>
      <c r="C725" s="32">
        <v>54</v>
      </c>
      <c r="D725" s="33">
        <v>3868259</v>
      </c>
      <c r="E725" s="33"/>
      <c r="F725" s="33">
        <v>1939124</v>
      </c>
      <c r="G725" s="33">
        <v>371258</v>
      </c>
      <c r="H725" s="33">
        <v>1263475</v>
      </c>
      <c r="I725" s="33">
        <v>39920</v>
      </c>
      <c r="J725" s="33">
        <v>264471</v>
      </c>
      <c r="K725" s="33"/>
      <c r="L725" s="33">
        <v>1929135</v>
      </c>
      <c r="M725" s="33">
        <v>289271</v>
      </c>
      <c r="N725" s="33">
        <v>1204961</v>
      </c>
      <c r="O725" s="33">
        <v>101743</v>
      </c>
      <c r="P725" s="33">
        <v>333160</v>
      </c>
      <c r="Q725"/>
    </row>
    <row r="726" spans="1:17">
      <c r="A726" s="38" t="str">
        <f t="shared" ca="1" si="11"/>
        <v>202955</v>
      </c>
      <c r="B726" s="39" cm="1">
        <f t="array" aca="1" ref="B726" ca="1">INDIRECT(_xlfn.CONCAT("D",ROW(C726)-C726-3))</f>
        <v>2029</v>
      </c>
      <c r="C726" s="32">
        <v>55</v>
      </c>
      <c r="D726" s="33">
        <v>3789463</v>
      </c>
      <c r="E726" s="33"/>
      <c r="F726" s="33">
        <v>1893006</v>
      </c>
      <c r="G726" s="33">
        <v>321322</v>
      </c>
      <c r="H726" s="33">
        <v>1282294</v>
      </c>
      <c r="I726" s="33">
        <v>29937</v>
      </c>
      <c r="J726" s="33">
        <v>259453</v>
      </c>
      <c r="K726" s="33"/>
      <c r="L726" s="33">
        <v>1896458</v>
      </c>
      <c r="M726" s="33">
        <v>269072</v>
      </c>
      <c r="N726" s="33">
        <v>1191888</v>
      </c>
      <c r="O726" s="33">
        <v>108625</v>
      </c>
      <c r="P726" s="33">
        <v>326872</v>
      </c>
      <c r="Q726"/>
    </row>
    <row r="727" spans="1:17">
      <c r="A727" s="38" t="str">
        <f t="shared" ca="1" si="11"/>
        <v>202956</v>
      </c>
      <c r="B727" s="39" cm="1">
        <f t="array" aca="1" ref="B727" ca="1">INDIRECT(_xlfn.CONCAT("D",ROW(C727)-C727-3))</f>
        <v>2029</v>
      </c>
      <c r="C727" s="32">
        <v>56</v>
      </c>
      <c r="D727" s="33">
        <v>3929456</v>
      </c>
      <c r="E727" s="33"/>
      <c r="F727" s="33">
        <v>1959553</v>
      </c>
      <c r="G727" s="33">
        <v>332077</v>
      </c>
      <c r="H727" s="33">
        <v>1330302</v>
      </c>
      <c r="I727" s="33">
        <v>36897</v>
      </c>
      <c r="J727" s="33">
        <v>260276</v>
      </c>
      <c r="K727" s="33"/>
      <c r="L727" s="33">
        <v>1969903</v>
      </c>
      <c r="M727" s="33">
        <v>266042</v>
      </c>
      <c r="N727" s="33">
        <v>1217614</v>
      </c>
      <c r="O727" s="33">
        <v>129533</v>
      </c>
      <c r="P727" s="33">
        <v>356715</v>
      </c>
      <c r="Q727"/>
    </row>
    <row r="728" spans="1:17">
      <c r="A728" s="38" t="str">
        <f t="shared" ca="1" si="11"/>
        <v>202957</v>
      </c>
      <c r="B728" s="39" cm="1">
        <f t="array" aca="1" ref="B728" ca="1">INDIRECT(_xlfn.CONCAT("D",ROW(C728)-C728-3))</f>
        <v>2029</v>
      </c>
      <c r="C728" s="32">
        <v>57</v>
      </c>
      <c r="D728" s="33">
        <v>4091740</v>
      </c>
      <c r="E728" s="33"/>
      <c r="F728" s="33">
        <v>2038586</v>
      </c>
      <c r="G728" s="33">
        <v>331445</v>
      </c>
      <c r="H728" s="33">
        <v>1390671</v>
      </c>
      <c r="I728" s="33">
        <v>43926</v>
      </c>
      <c r="J728" s="33">
        <v>272544</v>
      </c>
      <c r="K728" s="33"/>
      <c r="L728" s="33">
        <v>2053155</v>
      </c>
      <c r="M728" s="33">
        <v>253033</v>
      </c>
      <c r="N728" s="33">
        <v>1275128</v>
      </c>
      <c r="O728" s="33">
        <v>138471</v>
      </c>
      <c r="P728" s="33">
        <v>386523</v>
      </c>
      <c r="Q728"/>
    </row>
    <row r="729" spans="1:17">
      <c r="A729" s="38" t="str">
        <f t="shared" ca="1" si="11"/>
        <v>202958</v>
      </c>
      <c r="B729" s="39" cm="1">
        <f t="array" aca="1" ref="B729" ca="1">INDIRECT(_xlfn.CONCAT("D",ROW(C729)-C729-3))</f>
        <v>2029</v>
      </c>
      <c r="C729" s="32">
        <v>58</v>
      </c>
      <c r="D729" s="33">
        <v>4248020</v>
      </c>
      <c r="E729" s="33"/>
      <c r="F729" s="33">
        <v>2113432</v>
      </c>
      <c r="G729" s="33">
        <v>334643</v>
      </c>
      <c r="H729" s="33">
        <v>1433190</v>
      </c>
      <c r="I729" s="33">
        <v>47806</v>
      </c>
      <c r="J729" s="33">
        <v>297793</v>
      </c>
      <c r="K729" s="33"/>
      <c r="L729" s="33">
        <v>2134588</v>
      </c>
      <c r="M729" s="33">
        <v>269559</v>
      </c>
      <c r="N729" s="33">
        <v>1322927</v>
      </c>
      <c r="O729" s="33">
        <v>160144</v>
      </c>
      <c r="P729" s="33">
        <v>381958</v>
      </c>
      <c r="Q729"/>
    </row>
    <row r="730" spans="1:17">
      <c r="A730" s="38" t="str">
        <f t="shared" ca="1" si="11"/>
        <v>202959</v>
      </c>
      <c r="B730" s="39" cm="1">
        <f t="array" aca="1" ref="B730" ca="1">INDIRECT(_xlfn.CONCAT("D",ROW(C730)-C730-3))</f>
        <v>2029</v>
      </c>
      <c r="C730" s="32">
        <v>59</v>
      </c>
      <c r="D730" s="33">
        <v>4040906</v>
      </c>
      <c r="E730" s="33"/>
      <c r="F730" s="33">
        <v>2003899</v>
      </c>
      <c r="G730" s="33">
        <v>306151</v>
      </c>
      <c r="H730" s="33">
        <v>1315059</v>
      </c>
      <c r="I730" s="33">
        <v>58646</v>
      </c>
      <c r="J730" s="33">
        <v>324043</v>
      </c>
      <c r="K730" s="33"/>
      <c r="L730" s="33">
        <v>2037007</v>
      </c>
      <c r="M730" s="33">
        <v>235078</v>
      </c>
      <c r="N730" s="33">
        <v>1299900</v>
      </c>
      <c r="O730" s="33">
        <v>144433</v>
      </c>
      <c r="P730" s="33">
        <v>357597</v>
      </c>
      <c r="Q730"/>
    </row>
    <row r="731" spans="1:17">
      <c r="A731" s="38" t="str">
        <f t="shared" ca="1" si="11"/>
        <v>202960</v>
      </c>
      <c r="B731" s="39" cm="1">
        <f t="array" aca="1" ref="B731" ca="1">INDIRECT(_xlfn.CONCAT("D",ROW(C731)-C731-3))</f>
        <v>2029</v>
      </c>
      <c r="C731" s="32">
        <v>60</v>
      </c>
      <c r="D731" s="33">
        <v>3903544</v>
      </c>
      <c r="E731" s="33"/>
      <c r="F731" s="33">
        <v>1931562</v>
      </c>
      <c r="G731" s="33">
        <v>303730</v>
      </c>
      <c r="H731" s="33">
        <v>1299288</v>
      </c>
      <c r="I731" s="33">
        <v>52607</v>
      </c>
      <c r="J731" s="33">
        <v>275937</v>
      </c>
      <c r="K731" s="33"/>
      <c r="L731" s="33">
        <v>1971982</v>
      </c>
      <c r="M731" s="33">
        <v>225511</v>
      </c>
      <c r="N731" s="33">
        <v>1229881</v>
      </c>
      <c r="O731" s="33">
        <v>151997</v>
      </c>
      <c r="P731" s="33">
        <v>364593</v>
      </c>
      <c r="Q731"/>
    </row>
    <row r="732" spans="1:17">
      <c r="A732" s="38" t="str">
        <f t="shared" ca="1" si="11"/>
        <v>202961</v>
      </c>
      <c r="B732" s="39" cm="1">
        <f t="array" aca="1" ref="B732" ca="1">INDIRECT(_xlfn.CONCAT("D",ROW(C732)-C732-3))</f>
        <v>2029</v>
      </c>
      <c r="C732" s="32">
        <v>61</v>
      </c>
      <c r="D732" s="33">
        <v>3832428</v>
      </c>
      <c r="E732" s="33"/>
      <c r="F732" s="33">
        <v>1888518</v>
      </c>
      <c r="G732" s="33">
        <v>274477</v>
      </c>
      <c r="H732" s="33">
        <v>1244095</v>
      </c>
      <c r="I732" s="33">
        <v>69614</v>
      </c>
      <c r="J732" s="33">
        <v>300333</v>
      </c>
      <c r="K732" s="33"/>
      <c r="L732" s="33">
        <v>1943910</v>
      </c>
      <c r="M732" s="33">
        <v>223381</v>
      </c>
      <c r="N732" s="33">
        <v>1188386</v>
      </c>
      <c r="O732" s="33">
        <v>182676</v>
      </c>
      <c r="P732" s="33">
        <v>349467</v>
      </c>
      <c r="Q732"/>
    </row>
    <row r="733" spans="1:17">
      <c r="A733" s="38" t="str">
        <f t="shared" ca="1" si="11"/>
        <v>202962</v>
      </c>
      <c r="B733" s="39" cm="1">
        <f t="array" aca="1" ref="B733" ca="1">INDIRECT(_xlfn.CONCAT("D",ROW(C733)-C733-3))</f>
        <v>2029</v>
      </c>
      <c r="C733" s="32">
        <v>62</v>
      </c>
      <c r="D733" s="33">
        <v>3848804</v>
      </c>
      <c r="E733" s="33"/>
      <c r="F733" s="33">
        <v>1891480</v>
      </c>
      <c r="G733" s="33">
        <v>292976</v>
      </c>
      <c r="H733" s="33">
        <v>1242181</v>
      </c>
      <c r="I733" s="33">
        <v>59387</v>
      </c>
      <c r="J733" s="33">
        <v>296936</v>
      </c>
      <c r="K733" s="33"/>
      <c r="L733" s="33">
        <v>1957324</v>
      </c>
      <c r="M733" s="33">
        <v>212839</v>
      </c>
      <c r="N733" s="33">
        <v>1182550</v>
      </c>
      <c r="O733" s="33">
        <v>198915</v>
      </c>
      <c r="P733" s="33">
        <v>363020</v>
      </c>
      <c r="Q733"/>
    </row>
    <row r="734" spans="1:17">
      <c r="A734" s="38" t="str">
        <f t="shared" ca="1" si="11"/>
        <v>202963</v>
      </c>
      <c r="B734" s="39" cm="1">
        <f t="array" aca="1" ref="B734" ca="1">INDIRECT(_xlfn.CONCAT("D",ROW(C734)-C734-3))</f>
        <v>2029</v>
      </c>
      <c r="C734" s="32">
        <v>63</v>
      </c>
      <c r="D734" s="33">
        <v>3941204</v>
      </c>
      <c r="E734" s="33"/>
      <c r="F734" s="33">
        <v>1931435</v>
      </c>
      <c r="G734" s="33">
        <v>261300</v>
      </c>
      <c r="H734" s="33">
        <v>1278682</v>
      </c>
      <c r="I734" s="33">
        <v>95379</v>
      </c>
      <c r="J734" s="33">
        <v>296074</v>
      </c>
      <c r="K734" s="33"/>
      <c r="L734" s="33">
        <v>2009769</v>
      </c>
      <c r="M734" s="33">
        <v>223968</v>
      </c>
      <c r="N734" s="33">
        <v>1189213</v>
      </c>
      <c r="O734" s="33">
        <v>221986</v>
      </c>
      <c r="P734" s="33">
        <v>374602</v>
      </c>
      <c r="Q734"/>
    </row>
    <row r="735" spans="1:17">
      <c r="A735" s="38" t="str">
        <f t="shared" ca="1" si="11"/>
        <v>202964</v>
      </c>
      <c r="B735" s="39" cm="1">
        <f t="array" aca="1" ref="B735" ca="1">INDIRECT(_xlfn.CONCAT("D",ROW(C735)-C735-3))</f>
        <v>2029</v>
      </c>
      <c r="C735" s="32">
        <v>64</v>
      </c>
      <c r="D735" s="33">
        <v>4088822</v>
      </c>
      <c r="E735" s="33"/>
      <c r="F735" s="33">
        <v>1992130</v>
      </c>
      <c r="G735" s="33">
        <v>270708</v>
      </c>
      <c r="H735" s="33">
        <v>1304949</v>
      </c>
      <c r="I735" s="33">
        <v>93211</v>
      </c>
      <c r="J735" s="33">
        <v>323263</v>
      </c>
      <c r="K735" s="33"/>
      <c r="L735" s="33">
        <v>2096691</v>
      </c>
      <c r="M735" s="33">
        <v>219087</v>
      </c>
      <c r="N735" s="33">
        <v>1283790</v>
      </c>
      <c r="O735" s="33">
        <v>226026</v>
      </c>
      <c r="P735" s="33">
        <v>367788</v>
      </c>
      <c r="Q735"/>
    </row>
    <row r="736" spans="1:17">
      <c r="A736" s="38" t="str">
        <f t="shared" ca="1" si="11"/>
        <v>202965</v>
      </c>
      <c r="B736" s="39" cm="1">
        <f t="array" aca="1" ref="B736" ca="1">INDIRECT(_xlfn.CONCAT("D",ROW(C736)-C736-3))</f>
        <v>2029</v>
      </c>
      <c r="C736" s="32">
        <v>65</v>
      </c>
      <c r="D736" s="33">
        <v>4060284</v>
      </c>
      <c r="E736" s="33"/>
      <c r="F736" s="33">
        <v>1971304</v>
      </c>
      <c r="G736" s="33">
        <v>261852</v>
      </c>
      <c r="H736" s="33">
        <v>1298393</v>
      </c>
      <c r="I736" s="33">
        <v>106717</v>
      </c>
      <c r="J736" s="33">
        <v>304342</v>
      </c>
      <c r="K736" s="33"/>
      <c r="L736" s="33">
        <v>2088980</v>
      </c>
      <c r="M736" s="33">
        <v>210087</v>
      </c>
      <c r="N736" s="33">
        <v>1280343</v>
      </c>
      <c r="O736" s="33">
        <v>224952</v>
      </c>
      <c r="P736" s="33">
        <v>373598</v>
      </c>
      <c r="Q736"/>
    </row>
    <row r="737" spans="1:17">
      <c r="A737" s="38" t="str">
        <f t="shared" ca="1" si="11"/>
        <v>202966</v>
      </c>
      <c r="B737" s="39" cm="1">
        <f t="array" aca="1" ref="B737" ca="1">INDIRECT(_xlfn.CONCAT("D",ROW(C737)-C737-3))</f>
        <v>2029</v>
      </c>
      <c r="C737" s="32">
        <v>66</v>
      </c>
      <c r="D737" s="33">
        <v>4042761</v>
      </c>
      <c r="E737" s="33"/>
      <c r="F737" s="33">
        <v>1952969</v>
      </c>
      <c r="G737" s="33">
        <v>239543</v>
      </c>
      <c r="H737" s="33">
        <v>1282842</v>
      </c>
      <c r="I737" s="33">
        <v>97005</v>
      </c>
      <c r="J737" s="33">
        <v>333579</v>
      </c>
      <c r="K737" s="33"/>
      <c r="L737" s="33">
        <v>2089792</v>
      </c>
      <c r="M737" s="33">
        <v>195455</v>
      </c>
      <c r="N737" s="33">
        <v>1250716</v>
      </c>
      <c r="O737" s="33">
        <v>279363</v>
      </c>
      <c r="P737" s="33">
        <v>364258</v>
      </c>
      <c r="Q737"/>
    </row>
    <row r="738" spans="1:17">
      <c r="A738" s="38" t="str">
        <f t="shared" ca="1" si="11"/>
        <v>202967</v>
      </c>
      <c r="B738" s="39" cm="1">
        <f t="array" aca="1" ref="B738" ca="1">INDIRECT(_xlfn.CONCAT("D",ROW(C738)-C738-3))</f>
        <v>2029</v>
      </c>
      <c r="C738" s="32">
        <v>67</v>
      </c>
      <c r="D738" s="33">
        <v>3993406</v>
      </c>
      <c r="E738" s="33"/>
      <c r="F738" s="33">
        <v>1921617</v>
      </c>
      <c r="G738" s="33">
        <v>223307</v>
      </c>
      <c r="H738" s="33">
        <v>1296748</v>
      </c>
      <c r="I738" s="33">
        <v>106757</v>
      </c>
      <c r="J738" s="33">
        <v>294805</v>
      </c>
      <c r="K738" s="33"/>
      <c r="L738" s="33">
        <v>2071790</v>
      </c>
      <c r="M738" s="33">
        <v>183240</v>
      </c>
      <c r="N738" s="33">
        <v>1235390</v>
      </c>
      <c r="O738" s="33">
        <v>279785</v>
      </c>
      <c r="P738" s="33">
        <v>373375</v>
      </c>
      <c r="Q738"/>
    </row>
    <row r="739" spans="1:17">
      <c r="A739" s="38" t="str">
        <f t="shared" ca="1" si="11"/>
        <v>202968</v>
      </c>
      <c r="B739" s="39" cm="1">
        <f t="array" aca="1" ref="B739" ca="1">INDIRECT(_xlfn.CONCAT("D",ROW(C739)-C739-3))</f>
        <v>2029</v>
      </c>
      <c r="C739" s="32">
        <v>68</v>
      </c>
      <c r="D739" s="33">
        <v>3990987</v>
      </c>
      <c r="E739" s="33"/>
      <c r="F739" s="33">
        <v>1910881</v>
      </c>
      <c r="G739" s="33">
        <v>211114</v>
      </c>
      <c r="H739" s="33">
        <v>1262740</v>
      </c>
      <c r="I739" s="33">
        <v>123314</v>
      </c>
      <c r="J739" s="33">
        <v>313712</v>
      </c>
      <c r="K739" s="33"/>
      <c r="L739" s="33">
        <v>2080107</v>
      </c>
      <c r="M739" s="33">
        <v>188741</v>
      </c>
      <c r="N739" s="33">
        <v>1195691</v>
      </c>
      <c r="O739" s="33">
        <v>317204</v>
      </c>
      <c r="P739" s="33">
        <v>378471</v>
      </c>
      <c r="Q739"/>
    </row>
    <row r="740" spans="1:17">
      <c r="A740" s="38" t="str">
        <f t="shared" ca="1" si="11"/>
        <v>202969</v>
      </c>
      <c r="B740" s="39" cm="1">
        <f t="array" aca="1" ref="B740" ca="1">INDIRECT(_xlfn.CONCAT("D",ROW(C740)-C740-3))</f>
        <v>2029</v>
      </c>
      <c r="C740" s="32">
        <v>69</v>
      </c>
      <c r="D740" s="33">
        <v>3861112</v>
      </c>
      <c r="E740" s="33"/>
      <c r="F740" s="33">
        <v>1840133</v>
      </c>
      <c r="G740" s="33">
        <v>202927</v>
      </c>
      <c r="H740" s="33">
        <v>1178158</v>
      </c>
      <c r="I740" s="33">
        <v>143822</v>
      </c>
      <c r="J740" s="33">
        <v>315226</v>
      </c>
      <c r="K740" s="33"/>
      <c r="L740" s="33">
        <v>2020979</v>
      </c>
      <c r="M740" s="33">
        <v>187676</v>
      </c>
      <c r="N740" s="33">
        <v>1145814</v>
      </c>
      <c r="O740" s="33">
        <v>347695</v>
      </c>
      <c r="P740" s="33">
        <v>339793</v>
      </c>
      <c r="Q740"/>
    </row>
    <row r="741" spans="1:17">
      <c r="A741" s="38" t="str">
        <f t="shared" ca="1" si="11"/>
        <v>202970</v>
      </c>
      <c r="B741" s="39" cm="1">
        <f t="array" aca="1" ref="B741" ca="1">INDIRECT(_xlfn.CONCAT("D",ROW(C741)-C741-3))</f>
        <v>2029</v>
      </c>
      <c r="C741" s="32">
        <v>70</v>
      </c>
      <c r="D741" s="33">
        <v>3727339</v>
      </c>
      <c r="E741" s="33"/>
      <c r="F741" s="33">
        <v>1762340</v>
      </c>
      <c r="G741" s="33">
        <v>184992</v>
      </c>
      <c r="H741" s="33">
        <v>1163086</v>
      </c>
      <c r="I741" s="33">
        <v>128904</v>
      </c>
      <c r="J741" s="33">
        <v>285359</v>
      </c>
      <c r="K741" s="33"/>
      <c r="L741" s="33">
        <v>1964998</v>
      </c>
      <c r="M741" s="33">
        <v>171814</v>
      </c>
      <c r="N741" s="33">
        <v>1079268</v>
      </c>
      <c r="O741" s="33">
        <v>356464</v>
      </c>
      <c r="P741" s="33">
        <v>357452</v>
      </c>
      <c r="Q741"/>
    </row>
    <row r="742" spans="1:17">
      <c r="A742" s="38" t="str">
        <f t="shared" ca="1" si="11"/>
        <v>202971</v>
      </c>
      <c r="B742" s="39" cm="1">
        <f t="array" aca="1" ref="B742" ca="1">INDIRECT(_xlfn.CONCAT("D",ROW(C742)-C742-3))</f>
        <v>2029</v>
      </c>
      <c r="C742" s="32">
        <v>71</v>
      </c>
      <c r="D742" s="33">
        <v>3707927</v>
      </c>
      <c r="E742" s="33"/>
      <c r="F742" s="33">
        <v>1747831</v>
      </c>
      <c r="G742" s="33">
        <v>145981</v>
      </c>
      <c r="H742" s="33">
        <v>1147137</v>
      </c>
      <c r="I742" s="33">
        <v>137104</v>
      </c>
      <c r="J742" s="33">
        <v>317608</v>
      </c>
      <c r="K742" s="33"/>
      <c r="L742" s="33">
        <v>1960096</v>
      </c>
      <c r="M742" s="33">
        <v>158392</v>
      </c>
      <c r="N742" s="33">
        <v>1076073</v>
      </c>
      <c r="O742" s="33">
        <v>397959</v>
      </c>
      <c r="P742" s="33">
        <v>327673</v>
      </c>
      <c r="Q742"/>
    </row>
    <row r="743" spans="1:17">
      <c r="A743" s="38" t="str">
        <f t="shared" ca="1" si="11"/>
        <v>202972</v>
      </c>
      <c r="B743" s="39" cm="1">
        <f t="array" aca="1" ref="B743" ca="1">INDIRECT(_xlfn.CONCAT("D",ROW(C743)-C743-3))</f>
        <v>2029</v>
      </c>
      <c r="C743" s="32">
        <v>72</v>
      </c>
      <c r="D743" s="33">
        <v>3554094</v>
      </c>
      <c r="E743" s="33"/>
      <c r="F743" s="33">
        <v>1664047</v>
      </c>
      <c r="G743" s="33">
        <v>132728</v>
      </c>
      <c r="H743" s="33">
        <v>1093517</v>
      </c>
      <c r="I743" s="33">
        <v>166405</v>
      </c>
      <c r="J743" s="33">
        <v>271398</v>
      </c>
      <c r="K743" s="33"/>
      <c r="L743" s="33">
        <v>1890047</v>
      </c>
      <c r="M743" s="33">
        <v>149136</v>
      </c>
      <c r="N743" s="33">
        <v>982307</v>
      </c>
      <c r="O743" s="33">
        <v>415592</v>
      </c>
      <c r="P743" s="33">
        <v>343012</v>
      </c>
      <c r="Q743"/>
    </row>
    <row r="744" spans="1:17">
      <c r="A744" s="38" t="str">
        <f t="shared" ca="1" si="11"/>
        <v>202973</v>
      </c>
      <c r="B744" s="39" cm="1">
        <f t="array" aca="1" ref="B744" ca="1">INDIRECT(_xlfn.CONCAT("D",ROW(C744)-C744-3))</f>
        <v>2029</v>
      </c>
      <c r="C744" s="32">
        <v>73</v>
      </c>
      <c r="D744" s="33">
        <v>3395256</v>
      </c>
      <c r="E744" s="33"/>
      <c r="F744" s="33">
        <v>1580135</v>
      </c>
      <c r="G744" s="33">
        <v>129942</v>
      </c>
      <c r="H744" s="33">
        <v>1036560</v>
      </c>
      <c r="I744" s="33">
        <v>166643</v>
      </c>
      <c r="J744" s="33">
        <v>246989</v>
      </c>
      <c r="K744" s="33"/>
      <c r="L744" s="33">
        <v>1815121</v>
      </c>
      <c r="M744" s="33">
        <v>144373</v>
      </c>
      <c r="N744" s="33">
        <v>914033</v>
      </c>
      <c r="O744" s="33">
        <v>433120</v>
      </c>
      <c r="P744" s="33">
        <v>323596</v>
      </c>
      <c r="Q744"/>
    </row>
    <row r="745" spans="1:17">
      <c r="A745" s="38" t="str">
        <f t="shared" ca="1" si="11"/>
        <v>202974</v>
      </c>
      <c r="B745" s="39" cm="1">
        <f t="array" aca="1" ref="B745" ca="1">INDIRECT(_xlfn.CONCAT("D",ROW(C745)-C745-3))</f>
        <v>2029</v>
      </c>
      <c r="C745" s="32">
        <v>74</v>
      </c>
      <c r="D745" s="33">
        <v>3288651</v>
      </c>
      <c r="E745" s="33"/>
      <c r="F745" s="33">
        <v>1522147</v>
      </c>
      <c r="G745" s="33">
        <v>119384</v>
      </c>
      <c r="H745" s="33">
        <v>990888</v>
      </c>
      <c r="I745" s="33">
        <v>171117</v>
      </c>
      <c r="J745" s="33">
        <v>240758</v>
      </c>
      <c r="K745" s="33"/>
      <c r="L745" s="33">
        <v>1766504</v>
      </c>
      <c r="M745" s="33">
        <v>120761</v>
      </c>
      <c r="N745" s="33">
        <v>901217</v>
      </c>
      <c r="O745" s="33">
        <v>428153</v>
      </c>
      <c r="P745" s="33">
        <v>316374</v>
      </c>
      <c r="Q745"/>
    </row>
    <row r="746" spans="1:17">
      <c r="A746" s="38" t="str">
        <f t="shared" ca="1" si="11"/>
        <v>202975</v>
      </c>
      <c r="B746" s="39" cm="1">
        <f t="array" aca="1" ref="B746" ca="1">INDIRECT(_xlfn.CONCAT("D",ROW(C746)-C746-3))</f>
        <v>2029</v>
      </c>
      <c r="C746" s="32">
        <v>75</v>
      </c>
      <c r="D746" s="33">
        <v>3080544</v>
      </c>
      <c r="E746" s="33"/>
      <c r="F746" s="33">
        <v>1414593</v>
      </c>
      <c r="G746" s="33">
        <v>98693</v>
      </c>
      <c r="H746" s="33">
        <v>922128</v>
      </c>
      <c r="I746" s="33">
        <v>163491</v>
      </c>
      <c r="J746" s="33">
        <v>230283</v>
      </c>
      <c r="K746" s="33"/>
      <c r="L746" s="33">
        <v>1665951</v>
      </c>
      <c r="M746" s="33">
        <v>109997</v>
      </c>
      <c r="N746" s="33">
        <v>821976</v>
      </c>
      <c r="O746" s="33">
        <v>460986</v>
      </c>
      <c r="P746" s="33">
        <v>272992</v>
      </c>
      <c r="Q746"/>
    </row>
    <row r="747" spans="1:17">
      <c r="A747" s="38" t="str">
        <f t="shared" ca="1" si="11"/>
        <v>202976</v>
      </c>
      <c r="B747" s="39" cm="1">
        <f t="array" aca="1" ref="B747" ca="1">INDIRECT(_xlfn.CONCAT("D",ROW(C747)-C747-3))</f>
        <v>2029</v>
      </c>
      <c r="C747" s="32">
        <v>76</v>
      </c>
      <c r="D747" s="33">
        <v>2969971</v>
      </c>
      <c r="E747" s="33"/>
      <c r="F747" s="33">
        <v>1354691</v>
      </c>
      <c r="G747" s="33">
        <v>85727</v>
      </c>
      <c r="H747" s="33">
        <v>887178</v>
      </c>
      <c r="I747" s="33">
        <v>172452</v>
      </c>
      <c r="J747" s="33">
        <v>209334</v>
      </c>
      <c r="K747" s="33"/>
      <c r="L747" s="33">
        <v>1615280</v>
      </c>
      <c r="M747" s="33">
        <v>111019</v>
      </c>
      <c r="N747" s="33">
        <v>785136</v>
      </c>
      <c r="O747" s="33">
        <v>462080</v>
      </c>
      <c r="P747" s="33">
        <v>257044</v>
      </c>
      <c r="Q747"/>
    </row>
    <row r="748" spans="1:17">
      <c r="A748" s="38" t="str">
        <f t="shared" ca="1" si="11"/>
        <v>202977</v>
      </c>
      <c r="B748" s="39" cm="1">
        <f t="array" aca="1" ref="B748" ca="1">INDIRECT(_xlfn.CONCAT("D",ROW(C748)-C748-3))</f>
        <v>2029</v>
      </c>
      <c r="C748" s="32">
        <v>77</v>
      </c>
      <c r="D748" s="33">
        <v>2778052</v>
      </c>
      <c r="E748" s="33"/>
      <c r="F748" s="33">
        <v>1259024</v>
      </c>
      <c r="G748" s="33">
        <v>78001</v>
      </c>
      <c r="H748" s="33">
        <v>818015</v>
      </c>
      <c r="I748" s="33">
        <v>163003</v>
      </c>
      <c r="J748" s="33">
        <v>200004</v>
      </c>
      <c r="K748" s="33"/>
      <c r="L748" s="33">
        <v>1519028</v>
      </c>
      <c r="M748" s="33">
        <v>105418</v>
      </c>
      <c r="N748" s="33">
        <v>700781</v>
      </c>
      <c r="O748" s="33">
        <v>437737</v>
      </c>
      <c r="P748" s="33">
        <v>275092</v>
      </c>
      <c r="Q748"/>
    </row>
    <row r="749" spans="1:17">
      <c r="A749" s="38" t="str">
        <f t="shared" ca="1" si="11"/>
        <v>202978</v>
      </c>
      <c r="B749" s="39" cm="1">
        <f t="array" aca="1" ref="B749" ca="1">INDIRECT(_xlfn.CONCAT("D",ROW(C749)-C749-3))</f>
        <v>2029</v>
      </c>
      <c r="C749" s="32">
        <v>78</v>
      </c>
      <c r="D749" s="33">
        <v>2595633</v>
      </c>
      <c r="E749" s="33"/>
      <c r="F749" s="33">
        <v>1168365</v>
      </c>
      <c r="G749" s="33">
        <v>58517</v>
      </c>
      <c r="H749" s="33">
        <v>802383</v>
      </c>
      <c r="I749" s="33">
        <v>167618</v>
      </c>
      <c r="J749" s="33">
        <v>139847</v>
      </c>
      <c r="K749" s="33"/>
      <c r="L749" s="33">
        <v>1427268</v>
      </c>
      <c r="M749" s="33">
        <v>89640</v>
      </c>
      <c r="N749" s="33">
        <v>658356</v>
      </c>
      <c r="O749" s="33">
        <v>459156</v>
      </c>
      <c r="P749" s="33">
        <v>220116</v>
      </c>
      <c r="Q749"/>
    </row>
    <row r="750" spans="1:17">
      <c r="A750" s="38" t="str">
        <f t="shared" ca="1" si="11"/>
        <v>202979</v>
      </c>
      <c r="B750" s="39" cm="1">
        <f t="array" aca="1" ref="B750" ca="1">INDIRECT(_xlfn.CONCAT("D",ROW(C750)-C750-3))</f>
        <v>2029</v>
      </c>
      <c r="C750" s="32">
        <v>79</v>
      </c>
      <c r="D750" s="33">
        <v>2461665</v>
      </c>
      <c r="E750" s="33"/>
      <c r="F750" s="33">
        <v>1103093</v>
      </c>
      <c r="G750" s="33">
        <v>60333</v>
      </c>
      <c r="H750" s="33">
        <v>773271</v>
      </c>
      <c r="I750" s="33">
        <v>131728</v>
      </c>
      <c r="J750" s="33">
        <v>137761</v>
      </c>
      <c r="K750" s="33"/>
      <c r="L750" s="33">
        <v>1358572</v>
      </c>
      <c r="M750" s="33">
        <v>72350</v>
      </c>
      <c r="N750" s="33">
        <v>621004</v>
      </c>
      <c r="O750" s="33">
        <v>471280</v>
      </c>
      <c r="P750" s="33">
        <v>193938</v>
      </c>
      <c r="Q750"/>
    </row>
    <row r="751" spans="1:17">
      <c r="A751" s="38" t="str">
        <f t="shared" ca="1" si="11"/>
        <v>202980</v>
      </c>
      <c r="B751" s="39" cm="1">
        <f t="array" aca="1" ref="B751" ca="1">INDIRECT(_xlfn.CONCAT("D",ROW(C751)-C751-3))</f>
        <v>2029</v>
      </c>
      <c r="C751" s="32">
        <v>80</v>
      </c>
      <c r="D751" s="33">
        <v>2321073</v>
      </c>
      <c r="E751" s="33"/>
      <c r="F751" s="33">
        <v>1033166</v>
      </c>
      <c r="G751" s="33">
        <v>49008</v>
      </c>
      <c r="H751" s="33">
        <v>707114</v>
      </c>
      <c r="I751" s="33">
        <v>161026</v>
      </c>
      <c r="J751" s="33">
        <v>116019</v>
      </c>
      <c r="K751" s="33"/>
      <c r="L751" s="33">
        <v>1287907</v>
      </c>
      <c r="M751" s="33">
        <v>64995</v>
      </c>
      <c r="N751" s="33">
        <v>541961</v>
      </c>
      <c r="O751" s="33">
        <v>478966</v>
      </c>
      <c r="P751" s="33">
        <v>201985</v>
      </c>
      <c r="Q751"/>
    </row>
    <row r="752" spans="1:17">
      <c r="A752" s="38" t="str">
        <f t="shared" ca="1" si="11"/>
        <v>202981</v>
      </c>
      <c r="B752" s="39" cm="1">
        <f t="array" aca="1" ref="B752" ca="1">INDIRECT(_xlfn.CONCAT("D",ROW(C752)-C752-3))</f>
        <v>2029</v>
      </c>
      <c r="C752" s="32">
        <v>81</v>
      </c>
      <c r="D752" s="33">
        <v>2283722</v>
      </c>
      <c r="E752" s="33"/>
      <c r="F752" s="33">
        <v>1010566</v>
      </c>
      <c r="G752" s="33">
        <v>41899</v>
      </c>
      <c r="H752" s="33">
        <v>706299</v>
      </c>
      <c r="I752" s="33">
        <v>169592</v>
      </c>
      <c r="J752" s="33">
        <v>92777</v>
      </c>
      <c r="K752" s="33"/>
      <c r="L752" s="33">
        <v>1273156</v>
      </c>
      <c r="M752" s="33">
        <v>66798</v>
      </c>
      <c r="N752" s="33">
        <v>524417</v>
      </c>
      <c r="O752" s="33">
        <v>494507</v>
      </c>
      <c r="P752" s="33">
        <v>187434</v>
      </c>
      <c r="Q752"/>
    </row>
    <row r="753" spans="1:17">
      <c r="A753" s="38" t="str">
        <f t="shared" ca="1" si="11"/>
        <v>202982</v>
      </c>
      <c r="B753" s="39" cm="1">
        <f t="array" aca="1" ref="B753" ca="1">INDIRECT(_xlfn.CONCAT("D",ROW(C753)-C753-3))</f>
        <v>2029</v>
      </c>
      <c r="C753" s="32">
        <v>82</v>
      </c>
      <c r="D753" s="33">
        <v>1928028</v>
      </c>
      <c r="E753" s="33"/>
      <c r="F753" s="33">
        <v>844937</v>
      </c>
      <c r="G753" s="33">
        <v>30779</v>
      </c>
      <c r="H753" s="33">
        <v>576861</v>
      </c>
      <c r="I753" s="33">
        <v>139995</v>
      </c>
      <c r="J753" s="33">
        <v>97302</v>
      </c>
      <c r="K753" s="33"/>
      <c r="L753" s="33">
        <v>1083091</v>
      </c>
      <c r="M753" s="33">
        <v>53609</v>
      </c>
      <c r="N753" s="33">
        <v>396108</v>
      </c>
      <c r="O753" s="33">
        <v>476520</v>
      </c>
      <c r="P753" s="33">
        <v>156855</v>
      </c>
      <c r="Q753"/>
    </row>
    <row r="754" spans="1:17">
      <c r="A754" s="38" t="str">
        <f t="shared" ca="1" si="11"/>
        <v>202983</v>
      </c>
      <c r="B754" s="39" cm="1">
        <f t="array" aca="1" ref="B754" ca="1">INDIRECT(_xlfn.CONCAT("D",ROW(C754)-C754-3))</f>
        <v>2029</v>
      </c>
      <c r="C754" s="32">
        <v>83</v>
      </c>
      <c r="D754" s="33">
        <v>1492105</v>
      </c>
      <c r="E754" s="33"/>
      <c r="F754" s="33">
        <v>640778</v>
      </c>
      <c r="G754" s="33">
        <v>19626</v>
      </c>
      <c r="H754" s="33">
        <v>432746</v>
      </c>
      <c r="I754" s="33">
        <v>126586</v>
      </c>
      <c r="J754" s="33">
        <v>61821</v>
      </c>
      <c r="K754" s="33"/>
      <c r="L754" s="33">
        <v>851327</v>
      </c>
      <c r="M754" s="33">
        <v>38295</v>
      </c>
      <c r="N754" s="33">
        <v>312251</v>
      </c>
      <c r="O754" s="33">
        <v>381968</v>
      </c>
      <c r="P754" s="33">
        <v>118813</v>
      </c>
      <c r="Q754"/>
    </row>
    <row r="755" spans="1:17">
      <c r="A755" s="38" t="str">
        <f t="shared" ca="1" si="11"/>
        <v>202984</v>
      </c>
      <c r="B755" s="39" cm="1">
        <f t="array" aca="1" ref="B755" ca="1">INDIRECT(_xlfn.CONCAT("D",ROW(C755)-C755-3))</f>
        <v>2029</v>
      </c>
      <c r="C755" s="32">
        <v>84</v>
      </c>
      <c r="D755" s="33">
        <v>1399483</v>
      </c>
      <c r="E755" s="33"/>
      <c r="F755" s="33">
        <v>595053</v>
      </c>
      <c r="G755" s="33">
        <v>18534</v>
      </c>
      <c r="H755" s="33">
        <v>416537</v>
      </c>
      <c r="I755" s="33">
        <v>108280</v>
      </c>
      <c r="J755" s="33">
        <v>51701</v>
      </c>
      <c r="K755" s="33"/>
      <c r="L755" s="33">
        <v>804431</v>
      </c>
      <c r="M755" s="33">
        <v>35060</v>
      </c>
      <c r="N755" s="33">
        <v>269767</v>
      </c>
      <c r="O755" s="33">
        <v>392476</v>
      </c>
      <c r="P755" s="33">
        <v>107128</v>
      </c>
      <c r="Q755"/>
    </row>
    <row r="756" spans="1:17">
      <c r="A756" s="38" t="str">
        <f t="shared" ca="1" si="11"/>
        <v>202985</v>
      </c>
      <c r="B756" s="39" cm="1">
        <f t="array" aca="1" ref="B756" ca="1">INDIRECT(_xlfn.CONCAT("D",ROW(C756)-C756-3))</f>
        <v>2029</v>
      </c>
      <c r="C756" s="32">
        <v>85</v>
      </c>
      <c r="D756" s="33">
        <v>1309431</v>
      </c>
      <c r="E756" s="33"/>
      <c r="F756" s="33">
        <v>549621</v>
      </c>
      <c r="G756" s="33">
        <v>15455</v>
      </c>
      <c r="H756" s="33">
        <v>380581</v>
      </c>
      <c r="I756" s="33">
        <v>99492</v>
      </c>
      <c r="J756" s="33">
        <v>54093</v>
      </c>
      <c r="K756" s="33"/>
      <c r="L756" s="33">
        <v>759810</v>
      </c>
      <c r="M756" s="33">
        <v>31819</v>
      </c>
      <c r="N756" s="33">
        <v>226593</v>
      </c>
      <c r="O756" s="33">
        <v>392440</v>
      </c>
      <c r="P756" s="33">
        <v>108958</v>
      </c>
      <c r="Q756"/>
    </row>
    <row r="757" spans="1:17">
      <c r="A757" s="38" t="str">
        <f t="shared" ca="1" si="11"/>
        <v>202986</v>
      </c>
      <c r="B757" s="39" cm="1">
        <f t="array" aca="1" ref="B757" ca="1">INDIRECT(_xlfn.CONCAT("D",ROW(C757)-C757-3))</f>
        <v>2029</v>
      </c>
      <c r="C757" s="32">
        <v>86</v>
      </c>
      <c r="D757" s="33">
        <v>1149881</v>
      </c>
      <c r="E757" s="33"/>
      <c r="F757" s="33">
        <v>476152</v>
      </c>
      <c r="G757" s="33">
        <v>15206</v>
      </c>
      <c r="H757" s="33">
        <v>336443</v>
      </c>
      <c r="I757" s="33">
        <v>97892</v>
      </c>
      <c r="J757" s="33">
        <v>26611</v>
      </c>
      <c r="K757" s="33"/>
      <c r="L757" s="33">
        <v>673729</v>
      </c>
      <c r="M757" s="33">
        <v>29458</v>
      </c>
      <c r="N757" s="33">
        <v>201454</v>
      </c>
      <c r="O757" s="33">
        <v>361096</v>
      </c>
      <c r="P757" s="33">
        <v>81722</v>
      </c>
      <c r="Q757"/>
    </row>
    <row r="758" spans="1:17">
      <c r="A758" s="38" t="str">
        <f t="shared" ca="1" si="11"/>
        <v>202987</v>
      </c>
      <c r="B758" s="39" cm="1">
        <f t="array" aca="1" ref="B758" ca="1">INDIRECT(_xlfn.CONCAT("D",ROW(C758)-C758-3))</f>
        <v>2029</v>
      </c>
      <c r="C758" s="32">
        <v>87</v>
      </c>
      <c r="D758" s="33">
        <v>913994</v>
      </c>
      <c r="E758" s="33"/>
      <c r="F758" s="33">
        <v>370687</v>
      </c>
      <c r="G758" s="33">
        <v>13172</v>
      </c>
      <c r="H758" s="33">
        <v>256847</v>
      </c>
      <c r="I758" s="33">
        <v>79971</v>
      </c>
      <c r="J758" s="33">
        <v>20698</v>
      </c>
      <c r="K758" s="33"/>
      <c r="L758" s="33">
        <v>543306</v>
      </c>
      <c r="M758" s="33">
        <v>23459</v>
      </c>
      <c r="N758" s="33">
        <v>146383</v>
      </c>
      <c r="O758" s="33">
        <v>316225</v>
      </c>
      <c r="P758" s="33">
        <v>57240</v>
      </c>
      <c r="Q758"/>
    </row>
    <row r="759" spans="1:17">
      <c r="A759" s="38" t="str">
        <f t="shared" ca="1" si="11"/>
        <v>202988</v>
      </c>
      <c r="B759" s="39" cm="1">
        <f t="array" aca="1" ref="B759" ca="1">INDIRECT(_xlfn.CONCAT("D",ROW(C759)-C759-3))</f>
        <v>2029</v>
      </c>
      <c r="C759" s="32">
        <v>88</v>
      </c>
      <c r="D759" s="33">
        <v>770731</v>
      </c>
      <c r="E759" s="33"/>
      <c r="F759" s="33">
        <v>305761</v>
      </c>
      <c r="G759" s="33">
        <v>8289</v>
      </c>
      <c r="H759" s="33">
        <v>196166</v>
      </c>
      <c r="I759" s="33">
        <v>86571</v>
      </c>
      <c r="J759" s="33">
        <v>14735</v>
      </c>
      <c r="K759" s="33"/>
      <c r="L759" s="33">
        <v>464971</v>
      </c>
      <c r="M759" s="33">
        <v>22054</v>
      </c>
      <c r="N759" s="33">
        <v>106594</v>
      </c>
      <c r="O759" s="33">
        <v>270161</v>
      </c>
      <c r="P759" s="33">
        <v>66162</v>
      </c>
      <c r="Q759"/>
    </row>
    <row r="760" spans="1:17">
      <c r="A760" s="38" t="str">
        <f t="shared" ca="1" si="11"/>
        <v>202989</v>
      </c>
      <c r="B760" s="39" cm="1">
        <f t="array" aca="1" ref="B760" ca="1">INDIRECT(_xlfn.CONCAT("D",ROW(C760)-C760-3))</f>
        <v>2029</v>
      </c>
      <c r="C760" s="32">
        <v>89</v>
      </c>
      <c r="D760" s="33">
        <v>640289</v>
      </c>
      <c r="E760" s="33"/>
      <c r="F760" s="33">
        <v>249221</v>
      </c>
      <c r="G760" s="33">
        <v>2749</v>
      </c>
      <c r="H760" s="33">
        <v>155763</v>
      </c>
      <c r="I760" s="33">
        <v>75133</v>
      </c>
      <c r="J760" s="33">
        <v>15576</v>
      </c>
      <c r="K760" s="33"/>
      <c r="L760" s="33">
        <v>391067</v>
      </c>
      <c r="M760" s="33">
        <v>12762</v>
      </c>
      <c r="N760" s="33">
        <v>82042</v>
      </c>
      <c r="O760" s="33">
        <v>240657</v>
      </c>
      <c r="P760" s="33">
        <v>55606</v>
      </c>
      <c r="Q760"/>
    </row>
    <row r="761" spans="1:17">
      <c r="A761" s="38" t="str">
        <f t="shared" ca="1" si="11"/>
        <v>202990</v>
      </c>
      <c r="B761" s="39" cm="1">
        <f t="array" aca="1" ref="B761" ca="1">INDIRECT(_xlfn.CONCAT("D",ROW(C761)-C761-3))</f>
        <v>2029</v>
      </c>
      <c r="C761" s="32">
        <v>90</v>
      </c>
      <c r="D761" s="33">
        <v>546837</v>
      </c>
      <c r="E761" s="33"/>
      <c r="F761" s="33">
        <v>207904</v>
      </c>
      <c r="G761" s="33">
        <v>4481</v>
      </c>
      <c r="H761" s="33">
        <v>120979</v>
      </c>
      <c r="I761" s="33">
        <v>74379</v>
      </c>
      <c r="J761" s="33">
        <v>8065</v>
      </c>
      <c r="K761" s="33"/>
      <c r="L761" s="33">
        <v>338933</v>
      </c>
      <c r="M761" s="33">
        <v>11595</v>
      </c>
      <c r="N761" s="33">
        <v>63327</v>
      </c>
      <c r="O761" s="33">
        <v>230118</v>
      </c>
      <c r="P761" s="33">
        <v>33893</v>
      </c>
      <c r="Q761"/>
    </row>
    <row r="762" spans="1:17">
      <c r="A762" s="38" t="str">
        <f t="shared" ca="1" si="11"/>
        <v>202991</v>
      </c>
      <c r="B762" s="39" cm="1">
        <f t="array" aca="1" ref="B762" ca="1">INDIRECT(_xlfn.CONCAT("D",ROW(C762)-C762-3))</f>
        <v>2029</v>
      </c>
      <c r="C762" s="32">
        <v>91</v>
      </c>
      <c r="D762" s="33">
        <v>439116</v>
      </c>
      <c r="E762" s="33"/>
      <c r="F762" s="33">
        <v>162736</v>
      </c>
      <c r="G762" s="33">
        <v>6191</v>
      </c>
      <c r="H762" s="33">
        <v>99057</v>
      </c>
      <c r="I762" s="33">
        <v>48644</v>
      </c>
      <c r="J762" s="33">
        <v>8844</v>
      </c>
      <c r="K762" s="33"/>
      <c r="L762" s="33">
        <v>276380</v>
      </c>
      <c r="M762" s="33">
        <v>7042</v>
      </c>
      <c r="N762" s="33">
        <v>46650</v>
      </c>
      <c r="O762" s="33">
        <v>183960</v>
      </c>
      <c r="P762" s="33">
        <v>38728</v>
      </c>
      <c r="Q762"/>
    </row>
    <row r="763" spans="1:17">
      <c r="A763" s="38" t="str">
        <f t="shared" ca="1" si="11"/>
        <v>202992</v>
      </c>
      <c r="B763" s="39" cm="1">
        <f t="array" aca="1" ref="B763" ca="1">INDIRECT(_xlfn.CONCAT("D",ROW(C763)-C763-3))</f>
        <v>2029</v>
      </c>
      <c r="C763" s="32">
        <v>92</v>
      </c>
      <c r="D763" s="33">
        <v>346719</v>
      </c>
      <c r="E763" s="33"/>
      <c r="F763" s="33">
        <v>124138</v>
      </c>
      <c r="G763" s="33">
        <v>3497</v>
      </c>
      <c r="H763" s="33">
        <v>77805</v>
      </c>
      <c r="I763" s="33">
        <v>36717</v>
      </c>
      <c r="J763" s="33">
        <v>6119</v>
      </c>
      <c r="K763" s="33"/>
      <c r="L763" s="33">
        <v>222581</v>
      </c>
      <c r="M763" s="33">
        <v>5217</v>
      </c>
      <c r="N763" s="33">
        <v>26953</v>
      </c>
      <c r="O763" s="33">
        <v>169544</v>
      </c>
      <c r="P763" s="33">
        <v>20867</v>
      </c>
      <c r="Q763"/>
    </row>
    <row r="764" spans="1:17">
      <c r="A764" s="38" t="str">
        <f t="shared" ca="1" si="11"/>
        <v>202993</v>
      </c>
      <c r="B764" s="39" cm="1">
        <f t="array" aca="1" ref="B764" ca="1">INDIRECT(_xlfn.CONCAT("D",ROW(C764)-C764-3))</f>
        <v>2029</v>
      </c>
      <c r="C764" s="32">
        <v>93</v>
      </c>
      <c r="D764" s="33">
        <v>275764</v>
      </c>
      <c r="E764" s="33"/>
      <c r="F764" s="33">
        <v>94663</v>
      </c>
      <c r="G764" s="33">
        <v>0</v>
      </c>
      <c r="H764" s="33">
        <v>50316</v>
      </c>
      <c r="I764" s="33">
        <v>40083</v>
      </c>
      <c r="J764" s="33">
        <v>4264</v>
      </c>
      <c r="K764" s="33"/>
      <c r="L764" s="33">
        <v>181101</v>
      </c>
      <c r="M764" s="33">
        <v>6802</v>
      </c>
      <c r="N764" s="33">
        <v>30609</v>
      </c>
      <c r="O764" s="33">
        <v>124985</v>
      </c>
      <c r="P764" s="33">
        <v>18705</v>
      </c>
      <c r="Q764"/>
    </row>
    <row r="765" spans="1:17">
      <c r="A765" s="38" t="str">
        <f t="shared" ca="1" si="11"/>
        <v>202994</v>
      </c>
      <c r="B765" s="39" cm="1">
        <f t="array" aca="1" ref="B765" ca="1">INDIRECT(_xlfn.CONCAT("D",ROW(C765)-C765-3))</f>
        <v>2029</v>
      </c>
      <c r="C765" s="32">
        <v>94</v>
      </c>
      <c r="D765" s="33">
        <v>207411</v>
      </c>
      <c r="E765" s="33"/>
      <c r="F765" s="33">
        <v>68159</v>
      </c>
      <c r="G765" s="33">
        <v>1662</v>
      </c>
      <c r="H765" s="33">
        <v>34911</v>
      </c>
      <c r="I765" s="33">
        <v>30755</v>
      </c>
      <c r="J765" s="33">
        <v>831</v>
      </c>
      <c r="K765" s="33"/>
      <c r="L765" s="33">
        <v>139251</v>
      </c>
      <c r="M765" s="33">
        <v>2487</v>
      </c>
      <c r="N765" s="33">
        <v>13262</v>
      </c>
      <c r="O765" s="33">
        <v>111070</v>
      </c>
      <c r="P765" s="33">
        <v>12433</v>
      </c>
      <c r="Q765"/>
    </row>
    <row r="766" spans="1:17">
      <c r="A766" s="38" t="str">
        <f t="shared" ca="1" si="11"/>
        <v>202995</v>
      </c>
      <c r="B766" s="39" cm="1">
        <f t="array" aca="1" ref="B766" ca="1">INDIRECT(_xlfn.CONCAT("D",ROW(C766)-C766-3))</f>
        <v>2029</v>
      </c>
      <c r="C766" s="32">
        <v>95</v>
      </c>
      <c r="D766" s="33">
        <v>153652</v>
      </c>
      <c r="E766" s="33"/>
      <c r="F766" s="33">
        <v>48390</v>
      </c>
      <c r="G766" s="33">
        <v>0</v>
      </c>
      <c r="H766" s="33">
        <v>21325</v>
      </c>
      <c r="I766" s="33">
        <v>23785</v>
      </c>
      <c r="J766" s="33">
        <v>3281</v>
      </c>
      <c r="K766" s="33"/>
      <c r="L766" s="33">
        <v>105262</v>
      </c>
      <c r="M766" s="33">
        <v>4080</v>
      </c>
      <c r="N766" s="33">
        <v>8976</v>
      </c>
      <c r="O766" s="33">
        <v>83230</v>
      </c>
      <c r="P766" s="33">
        <v>8976</v>
      </c>
      <c r="Q766"/>
    </row>
    <row r="767" spans="1:17">
      <c r="A767" s="38" t="str">
        <f t="shared" ca="1" si="11"/>
        <v>202996</v>
      </c>
      <c r="B767" s="39" cm="1">
        <f t="array" aca="1" ref="B767" ca="1">INDIRECT(_xlfn.CONCAT("D",ROW(C767)-C767-3))</f>
        <v>2029</v>
      </c>
      <c r="C767" s="32">
        <v>96</v>
      </c>
      <c r="D767" s="33">
        <v>119895</v>
      </c>
      <c r="E767" s="33"/>
      <c r="F767" s="33">
        <v>35748</v>
      </c>
      <c r="G767" s="33">
        <v>0</v>
      </c>
      <c r="H767" s="33">
        <v>19499</v>
      </c>
      <c r="I767" s="33">
        <v>15437</v>
      </c>
      <c r="J767" s="33">
        <v>812</v>
      </c>
      <c r="K767" s="33"/>
      <c r="L767" s="33">
        <v>84146</v>
      </c>
      <c r="M767" s="33">
        <v>817</v>
      </c>
      <c r="N767" s="33">
        <v>8987</v>
      </c>
      <c r="O767" s="33">
        <v>63723</v>
      </c>
      <c r="P767" s="33">
        <v>10620</v>
      </c>
      <c r="Q767"/>
    </row>
    <row r="768" spans="1:17">
      <c r="A768" s="38" t="str">
        <f t="shared" ca="1" si="11"/>
        <v>202997</v>
      </c>
      <c r="B768" s="39" cm="1">
        <f t="array" aca="1" ref="B768" ca="1">INDIRECT(_xlfn.CONCAT("D",ROW(C768)-C768-3))</f>
        <v>2029</v>
      </c>
      <c r="C768" s="32">
        <v>97</v>
      </c>
      <c r="D768" s="33">
        <v>86698</v>
      </c>
      <c r="E768" s="33"/>
      <c r="F768" s="33">
        <v>24537</v>
      </c>
      <c r="G768" s="33">
        <v>0</v>
      </c>
      <c r="H768" s="33">
        <v>12269</v>
      </c>
      <c r="I768" s="33">
        <v>12269</v>
      </c>
      <c r="J768" s="33">
        <v>0</v>
      </c>
      <c r="K768" s="33"/>
      <c r="L768" s="33">
        <v>62161</v>
      </c>
      <c r="M768" s="33">
        <v>818</v>
      </c>
      <c r="N768" s="33">
        <v>5725</v>
      </c>
      <c r="O768" s="33">
        <v>48257</v>
      </c>
      <c r="P768" s="33">
        <v>7361</v>
      </c>
      <c r="Q768"/>
    </row>
    <row r="769" spans="1:17">
      <c r="A769" s="38" t="str">
        <f t="shared" ca="1" si="11"/>
        <v>202998</v>
      </c>
      <c r="B769" s="39" cm="1">
        <f t="array" aca="1" ref="B769" ca="1">INDIRECT(_xlfn.CONCAT("D",ROW(C769)-C769-3))</f>
        <v>2029</v>
      </c>
      <c r="C769" s="32">
        <v>98</v>
      </c>
      <c r="D769" s="33">
        <v>65454</v>
      </c>
      <c r="E769" s="33"/>
      <c r="F769" s="33">
        <v>17406</v>
      </c>
      <c r="G769" s="33">
        <v>1582</v>
      </c>
      <c r="H769" s="33">
        <v>6329</v>
      </c>
      <c r="I769" s="33">
        <v>8703</v>
      </c>
      <c r="J769" s="33">
        <v>791</v>
      </c>
      <c r="K769" s="33"/>
      <c r="L769" s="33">
        <v>48048</v>
      </c>
      <c r="M769" s="33">
        <v>814</v>
      </c>
      <c r="N769" s="33">
        <v>2443</v>
      </c>
      <c r="O769" s="33">
        <v>42348</v>
      </c>
      <c r="P769" s="33">
        <v>2443</v>
      </c>
      <c r="Q769"/>
    </row>
    <row r="770" spans="1:17">
      <c r="A770" s="38" t="str">
        <f t="shared" ca="1" si="11"/>
        <v>202999</v>
      </c>
      <c r="B770" s="39" cm="1">
        <f t="array" aca="1" ref="B770" ca="1">INDIRECT(_xlfn.CONCAT("D",ROW(C770)-C770-3))</f>
        <v>2029</v>
      </c>
      <c r="C770" s="32">
        <v>99</v>
      </c>
      <c r="D770" s="33">
        <v>44386</v>
      </c>
      <c r="E770" s="33"/>
      <c r="F770" s="33">
        <v>11042</v>
      </c>
      <c r="G770" s="33">
        <v>0</v>
      </c>
      <c r="H770" s="33">
        <v>2366</v>
      </c>
      <c r="I770" s="33">
        <v>7887</v>
      </c>
      <c r="J770" s="33">
        <v>789</v>
      </c>
      <c r="K770" s="33"/>
      <c r="L770" s="33">
        <v>33344</v>
      </c>
      <c r="M770" s="33">
        <v>0</v>
      </c>
      <c r="N770" s="33">
        <v>813</v>
      </c>
      <c r="O770" s="33">
        <v>30091</v>
      </c>
      <c r="P770" s="33">
        <v>2440</v>
      </c>
      <c r="Q770"/>
    </row>
    <row r="771" spans="1:17">
      <c r="A771" s="38" t="str">
        <f t="shared" ca="1" si="11"/>
        <v>2029100</v>
      </c>
      <c r="B771" s="39" cm="1">
        <f t="array" aca="1" ref="B771" ca="1">INDIRECT(_xlfn.CONCAT("D",ROW(C771)-C771-3))</f>
        <v>2029</v>
      </c>
      <c r="C771" s="32">
        <v>100</v>
      </c>
      <c r="D771" s="35">
        <v>88370</v>
      </c>
      <c r="E771" s="35"/>
      <c r="F771" s="35">
        <v>18457</v>
      </c>
      <c r="G771" s="35">
        <v>0</v>
      </c>
      <c r="H771" s="35">
        <v>6420</v>
      </c>
      <c r="I771" s="35">
        <v>9630</v>
      </c>
      <c r="J771" s="35">
        <v>2407</v>
      </c>
      <c r="K771" s="35"/>
      <c r="L771" s="35">
        <v>69914</v>
      </c>
      <c r="M771" s="35">
        <v>0</v>
      </c>
      <c r="N771" s="35">
        <v>1607</v>
      </c>
      <c r="O771" s="35">
        <v>64288</v>
      </c>
      <c r="P771" s="35">
        <v>4018</v>
      </c>
      <c r="Q771"/>
    </row>
    <row r="772" spans="1:17">
      <c r="A772" s="38" t="str">
        <f t="shared" ca="1" si="11"/>
        <v>65454</v>
      </c>
      <c r="B772" s="39" cm="1">
        <f t="array" aca="1" ref="B772" ca="1">INDIRECT(_xlfn.CONCAT("D",ROW(C772)-C772-3))</f>
        <v>65454</v>
      </c>
      <c r="C772" s="34"/>
      <c r="D772" s="33"/>
      <c r="E772" s="33"/>
      <c r="F772" s="33"/>
      <c r="G772" s="33"/>
      <c r="H772" s="33"/>
      <c r="I772" s="33"/>
      <c r="J772" s="33"/>
      <c r="K772" s="33"/>
      <c r="L772" s="33"/>
      <c r="M772" s="33"/>
      <c r="N772" s="33"/>
      <c r="O772" s="33"/>
      <c r="P772" s="33"/>
      <c r="Q772"/>
    </row>
    <row r="773" spans="1:17">
      <c r="A773" s="38" t="str">
        <f t="shared" ca="1" si="11"/>
        <v>44386</v>
      </c>
      <c r="B773" s="39" cm="1">
        <f t="array" aca="1" ref="B773" ca="1">INDIRECT(_xlfn.CONCAT("D",ROW(C773)-C773-3))</f>
        <v>44386</v>
      </c>
      <c r="Q773"/>
    </row>
    <row r="774" spans="1:17">
      <c r="A774" s="38" t="str">
        <f t="shared" ca="1" si="11"/>
        <v>88370</v>
      </c>
      <c r="B774" s="39" cm="1">
        <f t="array" aca="1" ref="B774" ca="1">INDIRECT(_xlfn.CONCAT("D",ROW(C774)-C774-3))</f>
        <v>88370</v>
      </c>
      <c r="Q774"/>
    </row>
    <row r="775" spans="1:17">
      <c r="A775" s="38" t="str">
        <f t="shared" ca="1" si="11"/>
        <v>0</v>
      </c>
      <c r="B775" s="39" cm="1">
        <f t="array" aca="1" ref="B775" ca="1">INDIRECT(_xlfn.CONCAT("D",ROW(C775)-C775-3))</f>
        <v>0</v>
      </c>
      <c r="Q775"/>
    </row>
    <row r="776" spans="1:17">
      <c r="A776" s="38" t="str">
        <f t="shared" ca="1" si="11"/>
        <v>0</v>
      </c>
      <c r="B776" s="39" cm="1">
        <f t="array" aca="1" ref="B776" ca="1">INDIRECT(_xlfn.CONCAT("D",ROW(C776)-C776-3))</f>
        <v>0</v>
      </c>
      <c r="Q776"/>
    </row>
    <row r="777" spans="1:17">
      <c r="A777" s="38" t="str">
        <f t="shared" ca="1" si="11"/>
        <v>0</v>
      </c>
      <c r="B777" s="39" cm="1">
        <f t="array" aca="1" ref="B777" ca="1">INDIRECT(_xlfn.CONCAT("D",ROW(C777)-C777-3))</f>
        <v>0</v>
      </c>
      <c r="Q777"/>
    </row>
    <row r="778" spans="1:17">
      <c r="A778" s="38" t="str">
        <f t="shared" ca="1" si="11"/>
        <v>0</v>
      </c>
      <c r="B778" s="39" cm="1">
        <f t="array" aca="1" ref="B778" ca="1">INDIRECT(_xlfn.CONCAT("D",ROW(C778)-C778-3))</f>
        <v>0</v>
      </c>
      <c r="D778" s="47">
        <v>2030</v>
      </c>
      <c r="E778" s="47"/>
      <c r="F778" s="47"/>
      <c r="G778" s="47"/>
      <c r="H778" s="47"/>
      <c r="I778" s="47"/>
      <c r="J778" s="47"/>
      <c r="K778" s="47"/>
      <c r="L778" s="47"/>
      <c r="M778" s="47"/>
      <c r="N778" s="47"/>
      <c r="O778" s="47"/>
      <c r="P778" s="47"/>
      <c r="Q778"/>
    </row>
    <row r="779" spans="1:17">
      <c r="A779" s="38" t="str">
        <f t="shared" ca="1" si="11"/>
        <v>0</v>
      </c>
      <c r="B779" s="39" cm="1">
        <f t="array" aca="1" ref="B779" ca="1">INDIRECT(_xlfn.CONCAT("D",ROW(C779)-C779-3))</f>
        <v>0</v>
      </c>
      <c r="F779" s="48" t="s">
        <v>184</v>
      </c>
      <c r="G779" s="48"/>
      <c r="H779" s="48"/>
      <c r="I779" s="48"/>
      <c r="J779" s="48"/>
      <c r="K779" s="30"/>
      <c r="L779" s="48" t="s">
        <v>185</v>
      </c>
      <c r="M779" s="48"/>
      <c r="N779" s="48"/>
      <c r="O779" s="48"/>
      <c r="P779" s="48"/>
      <c r="Q779"/>
    </row>
    <row r="780" spans="1:17">
      <c r="A780" s="38" t="e">
        <f t="shared" ref="A780:A843" ca="1" si="12">B780&amp;C780</f>
        <v>#VALUE!</v>
      </c>
      <c r="B780" s="39" t="e" cm="1">
        <f t="array" aca="1" ref="B780" ca="1">INDIRECT(_xlfn.CONCAT("D",ROW(C780)-C780-3))</f>
        <v>#VALUE!</v>
      </c>
      <c r="C780" s="30" t="s">
        <v>186</v>
      </c>
      <c r="D780" s="30" t="s">
        <v>0</v>
      </c>
      <c r="E780" s="30"/>
      <c r="F780" s="30" t="s">
        <v>0</v>
      </c>
      <c r="G780" s="30" t="s">
        <v>187</v>
      </c>
      <c r="H780" s="30" t="s">
        <v>188</v>
      </c>
      <c r="I780" s="30" t="s">
        <v>189</v>
      </c>
      <c r="J780" s="30" t="s">
        <v>190</v>
      </c>
      <c r="K780" s="30"/>
      <c r="L780" s="30" t="s">
        <v>0</v>
      </c>
      <c r="M780" s="30" t="s">
        <v>187</v>
      </c>
      <c r="N780" s="30" t="s">
        <v>188</v>
      </c>
      <c r="O780" s="30" t="s">
        <v>189</v>
      </c>
      <c r="P780" s="30" t="s">
        <v>190</v>
      </c>
      <c r="Q780"/>
    </row>
    <row r="781" spans="1:17">
      <c r="A781" s="38" t="str">
        <f t="shared" ca="1" si="12"/>
        <v>20300</v>
      </c>
      <c r="B781" s="39" cm="1">
        <f t="array" aca="1" ref="B781" ca="1">INDIRECT(_xlfn.CONCAT("D",ROW(C781)-C781-3))</f>
        <v>2030</v>
      </c>
      <c r="C781" s="32">
        <v>0</v>
      </c>
      <c r="D781" s="33">
        <v>3943500</v>
      </c>
      <c r="E781" s="33"/>
      <c r="F781" s="33">
        <v>2017073</v>
      </c>
      <c r="G781" s="33">
        <v>2017073</v>
      </c>
      <c r="H781" s="33">
        <v>0</v>
      </c>
      <c r="I781" s="33">
        <v>0</v>
      </c>
      <c r="J781" s="33">
        <v>0</v>
      </c>
      <c r="K781" s="33"/>
      <c r="L781" s="33">
        <v>1926427</v>
      </c>
      <c r="M781" s="33">
        <v>1926427</v>
      </c>
      <c r="N781" s="33">
        <v>0</v>
      </c>
      <c r="O781" s="33">
        <v>0</v>
      </c>
      <c r="P781" s="33">
        <v>0</v>
      </c>
      <c r="Q781"/>
    </row>
    <row r="782" spans="1:17">
      <c r="A782" s="38" t="str">
        <f t="shared" ca="1" si="12"/>
        <v>20301</v>
      </c>
      <c r="B782" s="39" cm="1">
        <f t="array" aca="1" ref="B782" ca="1">INDIRECT(_xlfn.CONCAT("D",ROW(C782)-C782-3))</f>
        <v>2030</v>
      </c>
      <c r="C782" s="32">
        <v>1</v>
      </c>
      <c r="D782" s="33">
        <v>3917168</v>
      </c>
      <c r="E782" s="33"/>
      <c r="F782" s="33">
        <v>2004024</v>
      </c>
      <c r="G782" s="33">
        <v>2004024</v>
      </c>
      <c r="H782" s="33">
        <v>0</v>
      </c>
      <c r="I782" s="33">
        <v>0</v>
      </c>
      <c r="J782" s="33">
        <v>0</v>
      </c>
      <c r="K782" s="33"/>
      <c r="L782" s="33">
        <v>1913143</v>
      </c>
      <c r="M782" s="33">
        <v>1913143</v>
      </c>
      <c r="N782" s="33">
        <v>0</v>
      </c>
      <c r="O782" s="33">
        <v>0</v>
      </c>
      <c r="P782" s="33">
        <v>0</v>
      </c>
      <c r="Q782"/>
    </row>
    <row r="783" spans="1:17">
      <c r="A783" s="38" t="str">
        <f t="shared" ca="1" si="12"/>
        <v>20302</v>
      </c>
      <c r="B783" s="39" cm="1">
        <f t="array" aca="1" ref="B783" ca="1">INDIRECT(_xlfn.CONCAT("D",ROW(C783)-C783-3))</f>
        <v>2030</v>
      </c>
      <c r="C783" s="32">
        <v>2</v>
      </c>
      <c r="D783" s="33">
        <v>3894375</v>
      </c>
      <c r="E783" s="33"/>
      <c r="F783" s="33">
        <v>1992434</v>
      </c>
      <c r="G783" s="33">
        <v>1992434</v>
      </c>
      <c r="H783" s="33">
        <v>0</v>
      </c>
      <c r="I783" s="33">
        <v>0</v>
      </c>
      <c r="J783" s="33">
        <v>0</v>
      </c>
      <c r="K783" s="33"/>
      <c r="L783" s="33">
        <v>1901941</v>
      </c>
      <c r="M783" s="33">
        <v>1901941</v>
      </c>
      <c r="N783" s="33">
        <v>0</v>
      </c>
      <c r="O783" s="33">
        <v>0</v>
      </c>
      <c r="P783" s="33">
        <v>0</v>
      </c>
      <c r="Q783"/>
    </row>
    <row r="784" spans="1:17">
      <c r="A784" s="38" t="str">
        <f t="shared" ca="1" si="12"/>
        <v>20303</v>
      </c>
      <c r="B784" s="39" cm="1">
        <f t="array" aca="1" ref="B784" ca="1">INDIRECT(_xlfn.CONCAT("D",ROW(C784)-C784-3))</f>
        <v>2030</v>
      </c>
      <c r="C784" s="32">
        <v>3</v>
      </c>
      <c r="D784" s="33">
        <v>3870871</v>
      </c>
      <c r="E784" s="33"/>
      <c r="F784" s="33">
        <v>1980483</v>
      </c>
      <c r="G784" s="33">
        <v>1980483</v>
      </c>
      <c r="H784" s="33">
        <v>0</v>
      </c>
      <c r="I784" s="33">
        <v>0</v>
      </c>
      <c r="J784" s="33">
        <v>0</v>
      </c>
      <c r="K784" s="33"/>
      <c r="L784" s="33">
        <v>1890388</v>
      </c>
      <c r="M784" s="33">
        <v>1890388</v>
      </c>
      <c r="N784" s="33">
        <v>0</v>
      </c>
      <c r="O784" s="33">
        <v>0</v>
      </c>
      <c r="P784" s="33">
        <v>0</v>
      </c>
      <c r="Q784"/>
    </row>
    <row r="785" spans="1:17">
      <c r="A785" s="38" t="str">
        <f t="shared" ca="1" si="12"/>
        <v>20304</v>
      </c>
      <c r="B785" s="39" cm="1">
        <f t="array" aca="1" ref="B785" ca="1">INDIRECT(_xlfn.CONCAT("D",ROW(C785)-C785-3))</f>
        <v>2030</v>
      </c>
      <c r="C785" s="32">
        <v>4</v>
      </c>
      <c r="D785" s="33">
        <v>3848766</v>
      </c>
      <c r="E785" s="33"/>
      <c r="F785" s="33">
        <v>1969423</v>
      </c>
      <c r="G785" s="33">
        <v>1969423</v>
      </c>
      <c r="H785" s="33">
        <v>0</v>
      </c>
      <c r="I785" s="33">
        <v>0</v>
      </c>
      <c r="J785" s="33">
        <v>0</v>
      </c>
      <c r="K785" s="33"/>
      <c r="L785" s="33">
        <v>1879342</v>
      </c>
      <c r="M785" s="33">
        <v>1879342</v>
      </c>
      <c r="N785" s="33">
        <v>0</v>
      </c>
      <c r="O785" s="33">
        <v>0</v>
      </c>
      <c r="P785" s="33">
        <v>0</v>
      </c>
      <c r="Q785"/>
    </row>
    <row r="786" spans="1:17">
      <c r="A786" s="38" t="str">
        <f t="shared" ca="1" si="12"/>
        <v>20305</v>
      </c>
      <c r="B786" s="39" cm="1">
        <f t="array" aca="1" ref="B786" ca="1">INDIRECT(_xlfn.CONCAT("D",ROW(C786)-C786-3))</f>
        <v>2030</v>
      </c>
      <c r="C786" s="32">
        <v>5</v>
      </c>
      <c r="D786" s="33">
        <v>3833391</v>
      </c>
      <c r="E786" s="33"/>
      <c r="F786" s="33">
        <v>1961735</v>
      </c>
      <c r="G786" s="33">
        <v>1961735</v>
      </c>
      <c r="H786" s="33">
        <v>0</v>
      </c>
      <c r="I786" s="33">
        <v>0</v>
      </c>
      <c r="J786" s="33">
        <v>0</v>
      </c>
      <c r="K786" s="33"/>
      <c r="L786" s="33">
        <v>1871656</v>
      </c>
      <c r="M786" s="33">
        <v>1871656</v>
      </c>
      <c r="N786" s="33">
        <v>0</v>
      </c>
      <c r="O786" s="33">
        <v>0</v>
      </c>
      <c r="P786" s="33">
        <v>0</v>
      </c>
      <c r="Q786"/>
    </row>
    <row r="787" spans="1:17">
      <c r="A787" s="38" t="str">
        <f t="shared" ca="1" si="12"/>
        <v>20306</v>
      </c>
      <c r="B787" s="39" cm="1">
        <f t="array" aca="1" ref="B787" ca="1">INDIRECT(_xlfn.CONCAT("D",ROW(C787)-C787-3))</f>
        <v>2030</v>
      </c>
      <c r="C787" s="32">
        <v>6</v>
      </c>
      <c r="D787" s="33">
        <v>3830392</v>
      </c>
      <c r="E787" s="33"/>
      <c r="F787" s="33">
        <v>1960403</v>
      </c>
      <c r="G787" s="33">
        <v>1960403</v>
      </c>
      <c r="H787" s="33">
        <v>0</v>
      </c>
      <c r="I787" s="33">
        <v>0</v>
      </c>
      <c r="J787" s="33">
        <v>0</v>
      </c>
      <c r="K787" s="33"/>
      <c r="L787" s="33">
        <v>1869989</v>
      </c>
      <c r="M787" s="33">
        <v>1869989</v>
      </c>
      <c r="N787" s="33">
        <v>0</v>
      </c>
      <c r="O787" s="33">
        <v>0</v>
      </c>
      <c r="P787" s="33">
        <v>0</v>
      </c>
      <c r="Q787"/>
    </row>
    <row r="788" spans="1:17">
      <c r="A788" s="38" t="str">
        <f t="shared" ca="1" si="12"/>
        <v>20307</v>
      </c>
      <c r="B788" s="39" cm="1">
        <f t="array" aca="1" ref="B788" ca="1">INDIRECT(_xlfn.CONCAT("D",ROW(C788)-C788-3))</f>
        <v>2030</v>
      </c>
      <c r="C788" s="32">
        <v>7</v>
      </c>
      <c r="D788" s="33">
        <v>3825246</v>
      </c>
      <c r="E788" s="33"/>
      <c r="F788" s="33">
        <v>1957907</v>
      </c>
      <c r="G788" s="33">
        <v>1957907</v>
      </c>
      <c r="H788" s="33">
        <v>0</v>
      </c>
      <c r="I788" s="33">
        <v>0</v>
      </c>
      <c r="J788" s="33">
        <v>0</v>
      </c>
      <c r="K788" s="33"/>
      <c r="L788" s="33">
        <v>1867339</v>
      </c>
      <c r="M788" s="33">
        <v>1867339</v>
      </c>
      <c r="N788" s="33">
        <v>0</v>
      </c>
      <c r="O788" s="33">
        <v>0</v>
      </c>
      <c r="P788" s="33">
        <v>0</v>
      </c>
      <c r="Q788"/>
    </row>
    <row r="789" spans="1:17">
      <c r="A789" s="38" t="str">
        <f t="shared" ca="1" si="12"/>
        <v>20308</v>
      </c>
      <c r="B789" s="39" cm="1">
        <f t="array" aca="1" ref="B789" ca="1">INDIRECT(_xlfn.CONCAT("D",ROW(C789)-C789-3))</f>
        <v>2030</v>
      </c>
      <c r="C789" s="32">
        <v>8</v>
      </c>
      <c r="D789" s="33">
        <v>3828826</v>
      </c>
      <c r="E789" s="33"/>
      <c r="F789" s="33">
        <v>1960008</v>
      </c>
      <c r="G789" s="33">
        <v>1960008</v>
      </c>
      <c r="H789" s="33">
        <v>0</v>
      </c>
      <c r="I789" s="33">
        <v>0</v>
      </c>
      <c r="J789" s="33">
        <v>0</v>
      </c>
      <c r="K789" s="33"/>
      <c r="L789" s="33">
        <v>1868818</v>
      </c>
      <c r="M789" s="33">
        <v>1868818</v>
      </c>
      <c r="N789" s="33">
        <v>0</v>
      </c>
      <c r="O789" s="33">
        <v>0</v>
      </c>
      <c r="P789" s="33">
        <v>0</v>
      </c>
      <c r="Q789"/>
    </row>
    <row r="790" spans="1:17">
      <c r="A790" s="38" t="str">
        <f t="shared" ca="1" si="12"/>
        <v>20309</v>
      </c>
      <c r="B790" s="39" cm="1">
        <f t="array" aca="1" ref="B790" ca="1">INDIRECT(_xlfn.CONCAT("D",ROW(C790)-C790-3))</f>
        <v>2030</v>
      </c>
      <c r="C790" s="32">
        <v>9</v>
      </c>
      <c r="D790" s="33">
        <v>3778762</v>
      </c>
      <c r="E790" s="33"/>
      <c r="F790" s="33">
        <v>1932612</v>
      </c>
      <c r="G790" s="33">
        <v>1932612</v>
      </c>
      <c r="H790" s="33">
        <v>0</v>
      </c>
      <c r="I790" s="33">
        <v>0</v>
      </c>
      <c r="J790" s="33">
        <v>0</v>
      </c>
      <c r="K790" s="33"/>
      <c r="L790" s="33">
        <v>1846150</v>
      </c>
      <c r="M790" s="33">
        <v>1846150</v>
      </c>
      <c r="N790" s="33">
        <v>0</v>
      </c>
      <c r="O790" s="33">
        <v>0</v>
      </c>
      <c r="P790" s="33">
        <v>0</v>
      </c>
      <c r="Q790"/>
    </row>
    <row r="791" spans="1:17">
      <c r="A791" s="38" t="str">
        <f t="shared" ca="1" si="12"/>
        <v>203010</v>
      </c>
      <c r="B791" s="39" cm="1">
        <f t="array" aca="1" ref="B791" ca="1">INDIRECT(_xlfn.CONCAT("D",ROW(C791)-C791-3))</f>
        <v>2030</v>
      </c>
      <c r="C791" s="32">
        <v>10</v>
      </c>
      <c r="D791" s="33">
        <v>3912968</v>
      </c>
      <c r="E791" s="33"/>
      <c r="F791" s="33">
        <v>2001811</v>
      </c>
      <c r="G791" s="33">
        <v>2001811</v>
      </c>
      <c r="H791" s="33">
        <v>0</v>
      </c>
      <c r="I791" s="33">
        <v>0</v>
      </c>
      <c r="J791" s="33">
        <v>0</v>
      </c>
      <c r="K791" s="33"/>
      <c r="L791" s="33">
        <v>1911157</v>
      </c>
      <c r="M791" s="33">
        <v>1911157</v>
      </c>
      <c r="N791" s="33">
        <v>0</v>
      </c>
      <c r="O791" s="33">
        <v>0</v>
      </c>
      <c r="P791" s="33">
        <v>0</v>
      </c>
      <c r="Q791"/>
    </row>
    <row r="792" spans="1:17">
      <c r="A792" s="38" t="str">
        <f t="shared" ca="1" si="12"/>
        <v>203011</v>
      </c>
      <c r="B792" s="39" cm="1">
        <f t="array" aca="1" ref="B792" ca="1">INDIRECT(_xlfn.CONCAT("D",ROW(C792)-C792-3))</f>
        <v>2030</v>
      </c>
      <c r="C792" s="32">
        <v>11</v>
      </c>
      <c r="D792" s="33">
        <v>3980589</v>
      </c>
      <c r="E792" s="33"/>
      <c r="F792" s="33">
        <v>2036265</v>
      </c>
      <c r="G792" s="33">
        <v>2036265</v>
      </c>
      <c r="H792" s="33">
        <v>0</v>
      </c>
      <c r="I792" s="33">
        <v>0</v>
      </c>
      <c r="J792" s="33">
        <v>0</v>
      </c>
      <c r="K792" s="33"/>
      <c r="L792" s="33">
        <v>1944323</v>
      </c>
      <c r="M792" s="33">
        <v>1944323</v>
      </c>
      <c r="N792" s="33">
        <v>0</v>
      </c>
      <c r="O792" s="33">
        <v>0</v>
      </c>
      <c r="P792" s="33">
        <v>0</v>
      </c>
      <c r="Q792"/>
    </row>
    <row r="793" spans="1:17">
      <c r="A793" s="38" t="str">
        <f t="shared" ca="1" si="12"/>
        <v>203012</v>
      </c>
      <c r="B793" s="39" cm="1">
        <f t="array" aca="1" ref="B793" ca="1">INDIRECT(_xlfn.CONCAT("D",ROW(C793)-C793-3))</f>
        <v>2030</v>
      </c>
      <c r="C793" s="32">
        <v>12</v>
      </c>
      <c r="D793" s="33">
        <v>4062096</v>
      </c>
      <c r="E793" s="33"/>
      <c r="F793" s="33">
        <v>2079863</v>
      </c>
      <c r="G793" s="33">
        <v>2079863</v>
      </c>
      <c r="H793" s="33">
        <v>0</v>
      </c>
      <c r="I793" s="33">
        <v>0</v>
      </c>
      <c r="J793" s="33">
        <v>0</v>
      </c>
      <c r="K793" s="33"/>
      <c r="L793" s="33">
        <v>1982233</v>
      </c>
      <c r="M793" s="33">
        <v>1982233</v>
      </c>
      <c r="N793" s="33">
        <v>0</v>
      </c>
      <c r="O793" s="33">
        <v>0</v>
      </c>
      <c r="P793" s="33">
        <v>0</v>
      </c>
      <c r="Q793"/>
    </row>
    <row r="794" spans="1:17">
      <c r="A794" s="38" t="str">
        <f t="shared" ca="1" si="12"/>
        <v>203013</v>
      </c>
      <c r="B794" s="39" cm="1">
        <f t="array" aca="1" ref="B794" ca="1">INDIRECT(_xlfn.CONCAT("D",ROW(C794)-C794-3))</f>
        <v>2030</v>
      </c>
      <c r="C794" s="32">
        <v>13</v>
      </c>
      <c r="D794" s="33">
        <v>4171983</v>
      </c>
      <c r="E794" s="33"/>
      <c r="F794" s="33">
        <v>2134811</v>
      </c>
      <c r="G794" s="33">
        <v>2134811</v>
      </c>
      <c r="H794" s="33">
        <v>0</v>
      </c>
      <c r="I794" s="33">
        <v>0</v>
      </c>
      <c r="J794" s="33">
        <v>0</v>
      </c>
      <c r="K794" s="33"/>
      <c r="L794" s="33">
        <v>2037171</v>
      </c>
      <c r="M794" s="33">
        <v>2037171</v>
      </c>
      <c r="N794" s="33">
        <v>0</v>
      </c>
      <c r="O794" s="33">
        <v>0</v>
      </c>
      <c r="P794" s="33">
        <v>0</v>
      </c>
      <c r="Q794"/>
    </row>
    <row r="795" spans="1:17">
      <c r="A795" s="38" t="str">
        <f t="shared" ca="1" si="12"/>
        <v>203014</v>
      </c>
      <c r="B795" s="39" cm="1">
        <f t="array" aca="1" ref="B795" ca="1">INDIRECT(_xlfn.CONCAT("D",ROW(C795)-C795-3))</f>
        <v>2030</v>
      </c>
      <c r="C795" s="32">
        <v>14</v>
      </c>
      <c r="D795" s="33">
        <v>4225023</v>
      </c>
      <c r="E795" s="33"/>
      <c r="F795" s="33">
        <v>2162815</v>
      </c>
      <c r="G795" s="33">
        <v>2162815</v>
      </c>
      <c r="H795" s="33">
        <v>0</v>
      </c>
      <c r="I795" s="33">
        <v>0</v>
      </c>
      <c r="J795" s="33">
        <v>0</v>
      </c>
      <c r="K795" s="33"/>
      <c r="L795" s="33">
        <v>2062208</v>
      </c>
      <c r="M795" s="33">
        <v>2062208</v>
      </c>
      <c r="N795" s="33">
        <v>0</v>
      </c>
      <c r="O795" s="33">
        <v>0</v>
      </c>
      <c r="P795" s="33">
        <v>0</v>
      </c>
      <c r="Q795"/>
    </row>
    <row r="796" spans="1:17">
      <c r="A796" s="38" t="str">
        <f t="shared" ca="1" si="12"/>
        <v>203015</v>
      </c>
      <c r="B796" s="39" cm="1">
        <f t="array" aca="1" ref="B796" ca="1">INDIRECT(_xlfn.CONCAT("D",ROW(C796)-C796-3))</f>
        <v>2030</v>
      </c>
      <c r="C796" s="32">
        <v>15</v>
      </c>
      <c r="D796" s="33">
        <v>4256869</v>
      </c>
      <c r="E796" s="33"/>
      <c r="F796" s="33">
        <v>2179024</v>
      </c>
      <c r="G796" s="33">
        <v>2179024</v>
      </c>
      <c r="H796" s="33">
        <v>0</v>
      </c>
      <c r="I796" s="33">
        <v>0</v>
      </c>
      <c r="J796" s="33">
        <v>0</v>
      </c>
      <c r="K796" s="33"/>
      <c r="L796" s="33">
        <v>2077845</v>
      </c>
      <c r="M796" s="33">
        <v>2077845</v>
      </c>
      <c r="N796" s="33">
        <v>0</v>
      </c>
      <c r="O796" s="33">
        <v>0</v>
      </c>
      <c r="P796" s="33">
        <v>0</v>
      </c>
      <c r="Q796"/>
    </row>
    <row r="797" spans="1:17">
      <c r="A797" s="38" t="str">
        <f t="shared" ca="1" si="12"/>
        <v>203016</v>
      </c>
      <c r="B797" s="39" cm="1">
        <f t="array" aca="1" ref="B797" ca="1">INDIRECT(_xlfn.CONCAT("D",ROW(C797)-C797-3))</f>
        <v>2030</v>
      </c>
      <c r="C797" s="32">
        <v>16</v>
      </c>
      <c r="D797" s="33">
        <v>4223779</v>
      </c>
      <c r="E797" s="33"/>
      <c r="F797" s="33">
        <v>2163911</v>
      </c>
      <c r="G797" s="33">
        <v>2158891</v>
      </c>
      <c r="H797" s="33">
        <v>5021</v>
      </c>
      <c r="I797" s="33">
        <v>0</v>
      </c>
      <c r="J797" s="33">
        <v>0</v>
      </c>
      <c r="K797" s="33"/>
      <c r="L797" s="33">
        <v>2059867</v>
      </c>
      <c r="M797" s="33">
        <v>2053844</v>
      </c>
      <c r="N797" s="33">
        <v>6023</v>
      </c>
      <c r="O797" s="33">
        <v>0</v>
      </c>
      <c r="P797" s="33">
        <v>0</v>
      </c>
      <c r="Q797"/>
    </row>
    <row r="798" spans="1:17">
      <c r="A798" s="38" t="str">
        <f t="shared" ca="1" si="12"/>
        <v>203017</v>
      </c>
      <c r="B798" s="39" cm="1">
        <f t="array" aca="1" ref="B798" ca="1">INDIRECT(_xlfn.CONCAT("D",ROW(C798)-C798-3))</f>
        <v>2030</v>
      </c>
      <c r="C798" s="32">
        <v>17</v>
      </c>
      <c r="D798" s="33">
        <v>4266061</v>
      </c>
      <c r="E798" s="33"/>
      <c r="F798" s="33">
        <v>2184501</v>
      </c>
      <c r="G798" s="33">
        <v>2169450</v>
      </c>
      <c r="H798" s="33">
        <v>15052</v>
      </c>
      <c r="I798" s="33">
        <v>0</v>
      </c>
      <c r="J798" s="33">
        <v>0</v>
      </c>
      <c r="K798" s="33"/>
      <c r="L798" s="33">
        <v>2081560</v>
      </c>
      <c r="M798" s="33">
        <v>2062500</v>
      </c>
      <c r="N798" s="33">
        <v>19060</v>
      </c>
      <c r="O798" s="33">
        <v>0</v>
      </c>
      <c r="P798" s="33">
        <v>0</v>
      </c>
      <c r="Q798"/>
    </row>
    <row r="799" spans="1:17">
      <c r="A799" s="38" t="str">
        <f t="shared" ca="1" si="12"/>
        <v>203018</v>
      </c>
      <c r="B799" s="39" cm="1">
        <f t="array" aca="1" ref="B799" ca="1">INDIRECT(_xlfn.CONCAT("D",ROW(C799)-C799-3))</f>
        <v>2030</v>
      </c>
      <c r="C799" s="32">
        <v>18</v>
      </c>
      <c r="D799" s="33">
        <v>4287337</v>
      </c>
      <c r="E799" s="33"/>
      <c r="F799" s="33">
        <v>2198617</v>
      </c>
      <c r="G799" s="33">
        <v>2174500</v>
      </c>
      <c r="H799" s="33">
        <v>23112</v>
      </c>
      <c r="I799" s="33">
        <v>0</v>
      </c>
      <c r="J799" s="33">
        <v>1005</v>
      </c>
      <c r="K799" s="33"/>
      <c r="L799" s="33">
        <v>2088720</v>
      </c>
      <c r="M799" s="33">
        <v>2063615</v>
      </c>
      <c r="N799" s="33">
        <v>25105</v>
      </c>
      <c r="O799" s="33">
        <v>0</v>
      </c>
      <c r="P799" s="33">
        <v>0</v>
      </c>
      <c r="Q799"/>
    </row>
    <row r="800" spans="1:17">
      <c r="A800" s="38" t="str">
        <f t="shared" ca="1" si="12"/>
        <v>203019</v>
      </c>
      <c r="B800" s="39" cm="1">
        <f t="array" aca="1" ref="B800" ca="1">INDIRECT(_xlfn.CONCAT("D",ROW(C800)-C800-3))</f>
        <v>2030</v>
      </c>
      <c r="C800" s="32">
        <v>19</v>
      </c>
      <c r="D800" s="33">
        <v>4405146</v>
      </c>
      <c r="E800" s="33"/>
      <c r="F800" s="33">
        <v>2258524</v>
      </c>
      <c r="G800" s="33">
        <v>2229414</v>
      </c>
      <c r="H800" s="33">
        <v>27102</v>
      </c>
      <c r="I800" s="33">
        <v>0</v>
      </c>
      <c r="J800" s="33">
        <v>2008</v>
      </c>
      <c r="K800" s="33"/>
      <c r="L800" s="33">
        <v>2146622</v>
      </c>
      <c r="M800" s="33">
        <v>2086380</v>
      </c>
      <c r="N800" s="33">
        <v>57230</v>
      </c>
      <c r="O800" s="33">
        <v>0</v>
      </c>
      <c r="P800" s="33">
        <v>3012</v>
      </c>
      <c r="Q800"/>
    </row>
    <row r="801" spans="1:17">
      <c r="A801" s="38" t="str">
        <f t="shared" ca="1" si="12"/>
        <v>203020</v>
      </c>
      <c r="B801" s="39" cm="1">
        <f t="array" aca="1" ref="B801" ca="1">INDIRECT(_xlfn.CONCAT("D",ROW(C801)-C801-3))</f>
        <v>2030</v>
      </c>
      <c r="C801" s="32">
        <v>20</v>
      </c>
      <c r="D801" s="33">
        <v>4507865</v>
      </c>
      <c r="E801" s="33"/>
      <c r="F801" s="33">
        <v>2309837</v>
      </c>
      <c r="G801" s="33">
        <v>2250585</v>
      </c>
      <c r="H801" s="33">
        <v>56239</v>
      </c>
      <c r="I801" s="33">
        <v>0</v>
      </c>
      <c r="J801" s="33">
        <v>3013</v>
      </c>
      <c r="K801" s="33"/>
      <c r="L801" s="33">
        <v>2198028</v>
      </c>
      <c r="M801" s="33">
        <v>2066608</v>
      </c>
      <c r="N801" s="33">
        <v>128411</v>
      </c>
      <c r="O801" s="33">
        <v>1003</v>
      </c>
      <c r="P801" s="33">
        <v>2006</v>
      </c>
      <c r="Q801"/>
    </row>
    <row r="802" spans="1:17">
      <c r="A802" s="38" t="str">
        <f t="shared" ca="1" si="12"/>
        <v>203021</v>
      </c>
      <c r="B802" s="39" cm="1">
        <f t="array" aca="1" ref="B802" ca="1">INDIRECT(_xlfn.CONCAT("D",ROW(C802)-C802-3))</f>
        <v>2030</v>
      </c>
      <c r="C802" s="32">
        <v>21</v>
      </c>
      <c r="D802" s="33">
        <v>4699784</v>
      </c>
      <c r="E802" s="33"/>
      <c r="F802" s="33">
        <v>2407456</v>
      </c>
      <c r="G802" s="33">
        <v>2319109</v>
      </c>
      <c r="H802" s="33">
        <v>84331</v>
      </c>
      <c r="I802" s="33">
        <v>0</v>
      </c>
      <c r="J802" s="33">
        <v>4016</v>
      </c>
      <c r="K802" s="33"/>
      <c r="L802" s="33">
        <v>2292327</v>
      </c>
      <c r="M802" s="33">
        <v>2135759</v>
      </c>
      <c r="N802" s="33">
        <v>149543</v>
      </c>
      <c r="O802" s="33">
        <v>1004</v>
      </c>
      <c r="P802" s="33">
        <v>6022</v>
      </c>
      <c r="Q802"/>
    </row>
    <row r="803" spans="1:17">
      <c r="A803" s="38" t="str">
        <f t="shared" ca="1" si="12"/>
        <v>203022</v>
      </c>
      <c r="B803" s="39" cm="1">
        <f t="array" aca="1" ref="B803" ca="1">INDIRECT(_xlfn.CONCAT("D",ROW(C803)-C803-3))</f>
        <v>2030</v>
      </c>
      <c r="C803" s="32">
        <v>22</v>
      </c>
      <c r="D803" s="33">
        <v>4748957</v>
      </c>
      <c r="E803" s="33"/>
      <c r="F803" s="33">
        <v>2430774</v>
      </c>
      <c r="G803" s="33">
        <v>2288141</v>
      </c>
      <c r="H803" s="33">
        <v>134597</v>
      </c>
      <c r="I803" s="33">
        <v>0</v>
      </c>
      <c r="J803" s="33">
        <v>8036</v>
      </c>
      <c r="K803" s="33"/>
      <c r="L803" s="33">
        <v>2318183</v>
      </c>
      <c r="M803" s="33">
        <v>2058378</v>
      </c>
      <c r="N803" s="33">
        <v>247768</v>
      </c>
      <c r="O803" s="33">
        <v>3009</v>
      </c>
      <c r="P803" s="33">
        <v>9028</v>
      </c>
      <c r="Q803"/>
    </row>
    <row r="804" spans="1:17">
      <c r="A804" s="38" t="str">
        <f t="shared" ca="1" si="12"/>
        <v>203023</v>
      </c>
      <c r="B804" s="39" cm="1">
        <f t="array" aca="1" ref="B804" ca="1">INDIRECT(_xlfn.CONCAT("D",ROW(C804)-C804-3))</f>
        <v>2030</v>
      </c>
      <c r="C804" s="32">
        <v>23</v>
      </c>
      <c r="D804" s="33">
        <v>4707887</v>
      </c>
      <c r="E804" s="33"/>
      <c r="F804" s="33">
        <v>2410207</v>
      </c>
      <c r="G804" s="33">
        <v>2215219</v>
      </c>
      <c r="H804" s="33">
        <v>187952</v>
      </c>
      <c r="I804" s="33">
        <v>0</v>
      </c>
      <c r="J804" s="33">
        <v>7036</v>
      </c>
      <c r="K804" s="33"/>
      <c r="L804" s="33">
        <v>2297681</v>
      </c>
      <c r="M804" s="33">
        <v>1988782</v>
      </c>
      <c r="N804" s="33">
        <v>297866</v>
      </c>
      <c r="O804" s="33">
        <v>2006</v>
      </c>
      <c r="P804" s="33">
        <v>9026</v>
      </c>
      <c r="Q804"/>
    </row>
    <row r="805" spans="1:17">
      <c r="A805" s="38" t="str">
        <f t="shared" ca="1" si="12"/>
        <v>203024</v>
      </c>
      <c r="B805" s="39" cm="1">
        <f t="array" aca="1" ref="B805" ca="1">INDIRECT(_xlfn.CONCAT("D",ROW(C805)-C805-3))</f>
        <v>2030</v>
      </c>
      <c r="C805" s="32">
        <v>24</v>
      </c>
      <c r="D805" s="33">
        <v>4621402</v>
      </c>
      <c r="E805" s="33"/>
      <c r="F805" s="33">
        <v>2364168</v>
      </c>
      <c r="G805" s="33">
        <v>2084373</v>
      </c>
      <c r="H805" s="33">
        <v>270737</v>
      </c>
      <c r="I805" s="33">
        <v>0</v>
      </c>
      <c r="J805" s="33">
        <v>9058</v>
      </c>
      <c r="K805" s="33"/>
      <c r="L805" s="33">
        <v>2257235</v>
      </c>
      <c r="M805" s="33">
        <v>1794752</v>
      </c>
      <c r="N805" s="33">
        <v>437402</v>
      </c>
      <c r="O805" s="33">
        <v>1003</v>
      </c>
      <c r="P805" s="33">
        <v>24077</v>
      </c>
      <c r="Q805"/>
    </row>
    <row r="806" spans="1:17">
      <c r="A806" s="38" t="str">
        <f t="shared" ca="1" si="12"/>
        <v>203025</v>
      </c>
      <c r="B806" s="39" cm="1">
        <f t="array" aca="1" ref="B806" ca="1">INDIRECT(_xlfn.CONCAT("D",ROW(C806)-C806-3))</f>
        <v>2030</v>
      </c>
      <c r="C806" s="32">
        <v>25</v>
      </c>
      <c r="D806" s="33">
        <v>4594684</v>
      </c>
      <c r="E806" s="33"/>
      <c r="F806" s="33">
        <v>2347334</v>
      </c>
      <c r="G806" s="33">
        <v>2028112</v>
      </c>
      <c r="H806" s="33">
        <v>306130</v>
      </c>
      <c r="I806" s="33">
        <v>1007</v>
      </c>
      <c r="J806" s="33">
        <v>12084</v>
      </c>
      <c r="K806" s="33"/>
      <c r="L806" s="33">
        <v>2247350</v>
      </c>
      <c r="M806" s="33">
        <v>1660910</v>
      </c>
      <c r="N806" s="33">
        <v>562340</v>
      </c>
      <c r="O806" s="33">
        <v>2008</v>
      </c>
      <c r="P806" s="33">
        <v>22092</v>
      </c>
      <c r="Q806"/>
    </row>
    <row r="807" spans="1:17">
      <c r="A807" s="38" t="str">
        <f t="shared" ca="1" si="12"/>
        <v>203026</v>
      </c>
      <c r="B807" s="39" cm="1">
        <f t="array" aca="1" ref="B807" ca="1">INDIRECT(_xlfn.CONCAT("D",ROW(C807)-C807-3))</f>
        <v>2030</v>
      </c>
      <c r="C807" s="32">
        <v>26</v>
      </c>
      <c r="D807" s="33">
        <v>4580148</v>
      </c>
      <c r="E807" s="33"/>
      <c r="F807" s="33">
        <v>2337530</v>
      </c>
      <c r="G807" s="33">
        <v>1872040</v>
      </c>
      <c r="H807" s="33">
        <v>448362</v>
      </c>
      <c r="I807" s="33">
        <v>1007</v>
      </c>
      <c r="J807" s="33">
        <v>16121</v>
      </c>
      <c r="K807" s="33"/>
      <c r="L807" s="33">
        <v>2242618</v>
      </c>
      <c r="M807" s="33">
        <v>1528600</v>
      </c>
      <c r="N807" s="33">
        <v>679825</v>
      </c>
      <c r="O807" s="33">
        <v>3017</v>
      </c>
      <c r="P807" s="33">
        <v>31175</v>
      </c>
      <c r="Q807"/>
    </row>
    <row r="808" spans="1:17">
      <c r="A808" s="38" t="str">
        <f t="shared" ca="1" si="12"/>
        <v>203027</v>
      </c>
      <c r="B808" s="39" cm="1">
        <f t="array" aca="1" ref="B808" ca="1">INDIRECT(_xlfn.CONCAT("D",ROW(C808)-C808-3))</f>
        <v>2030</v>
      </c>
      <c r="C808" s="32">
        <v>27</v>
      </c>
      <c r="D808" s="33">
        <v>4544288</v>
      </c>
      <c r="E808" s="33"/>
      <c r="F808" s="33">
        <v>2315244</v>
      </c>
      <c r="G808" s="33">
        <v>1726845</v>
      </c>
      <c r="H808" s="33">
        <v>562158</v>
      </c>
      <c r="I808" s="33">
        <v>2018</v>
      </c>
      <c r="J808" s="33">
        <v>24222</v>
      </c>
      <c r="K808" s="33"/>
      <c r="L808" s="33">
        <v>2229044</v>
      </c>
      <c r="M808" s="33">
        <v>1382851</v>
      </c>
      <c r="N808" s="33">
        <v>784889</v>
      </c>
      <c r="O808" s="33">
        <v>6030</v>
      </c>
      <c r="P808" s="33">
        <v>55274</v>
      </c>
      <c r="Q808"/>
    </row>
    <row r="809" spans="1:17">
      <c r="A809" s="38" t="str">
        <f t="shared" ca="1" si="12"/>
        <v>203028</v>
      </c>
      <c r="B809" s="39" cm="1">
        <f t="array" aca="1" ref="B809" ca="1">INDIRECT(_xlfn.CONCAT("D",ROW(C809)-C809-3))</f>
        <v>2030</v>
      </c>
      <c r="C809" s="32">
        <v>28</v>
      </c>
      <c r="D809" s="33">
        <v>4558680</v>
      </c>
      <c r="E809" s="33"/>
      <c r="F809" s="33">
        <v>2318946</v>
      </c>
      <c r="G809" s="33">
        <v>1597564</v>
      </c>
      <c r="H809" s="33">
        <v>679900</v>
      </c>
      <c r="I809" s="33">
        <v>1012</v>
      </c>
      <c r="J809" s="33">
        <v>40470</v>
      </c>
      <c r="K809" s="33"/>
      <c r="L809" s="33">
        <v>2239734</v>
      </c>
      <c r="M809" s="33">
        <v>1271636</v>
      </c>
      <c r="N809" s="33">
        <v>899524</v>
      </c>
      <c r="O809" s="33">
        <v>6051</v>
      </c>
      <c r="P809" s="33">
        <v>62523</v>
      </c>
      <c r="Q809"/>
    </row>
    <row r="810" spans="1:17">
      <c r="A810" s="38" t="str">
        <f t="shared" ca="1" si="12"/>
        <v>203029</v>
      </c>
      <c r="B810" s="39" cm="1">
        <f t="array" aca="1" ref="B810" ca="1">INDIRECT(_xlfn.CONCAT("D",ROW(C810)-C810-3))</f>
        <v>2030</v>
      </c>
      <c r="C810" s="32">
        <v>29</v>
      </c>
      <c r="D810" s="33">
        <v>4657823</v>
      </c>
      <c r="E810" s="33"/>
      <c r="F810" s="33">
        <v>2369045</v>
      </c>
      <c r="G810" s="33">
        <v>1568884</v>
      </c>
      <c r="H810" s="33">
        <v>747426</v>
      </c>
      <c r="I810" s="33">
        <v>1014</v>
      </c>
      <c r="J810" s="33">
        <v>51721</v>
      </c>
      <c r="K810" s="33"/>
      <c r="L810" s="33">
        <v>2288778</v>
      </c>
      <c r="M810" s="33">
        <v>1160065</v>
      </c>
      <c r="N810" s="33">
        <v>1049824</v>
      </c>
      <c r="O810" s="33">
        <v>9102</v>
      </c>
      <c r="P810" s="33">
        <v>69786</v>
      </c>
      <c r="Q810"/>
    </row>
    <row r="811" spans="1:17">
      <c r="A811" s="38" t="str">
        <f t="shared" ca="1" si="12"/>
        <v>203030</v>
      </c>
      <c r="B811" s="39" cm="1">
        <f t="array" aca="1" ref="B811" ca="1">INDIRECT(_xlfn.CONCAT("D",ROW(C811)-C811-3))</f>
        <v>2030</v>
      </c>
      <c r="C811" s="32">
        <v>30</v>
      </c>
      <c r="D811" s="33">
        <v>4599279</v>
      </c>
      <c r="E811" s="33"/>
      <c r="F811" s="33">
        <v>2339737</v>
      </c>
      <c r="G811" s="33">
        <v>1359604</v>
      </c>
      <c r="H811" s="33">
        <v>894904</v>
      </c>
      <c r="I811" s="33">
        <v>5073</v>
      </c>
      <c r="J811" s="33">
        <v>80156</v>
      </c>
      <c r="K811" s="33"/>
      <c r="L811" s="33">
        <v>2259542</v>
      </c>
      <c r="M811" s="33">
        <v>995371</v>
      </c>
      <c r="N811" s="33">
        <v>1147961</v>
      </c>
      <c r="O811" s="33">
        <v>9095</v>
      </c>
      <c r="P811" s="33">
        <v>107116</v>
      </c>
      <c r="Q811"/>
    </row>
    <row r="812" spans="1:17">
      <c r="A812" s="38" t="str">
        <f t="shared" ca="1" si="12"/>
        <v>203031</v>
      </c>
      <c r="B812" s="39" cm="1">
        <f t="array" aca="1" ref="B812" ca="1">INDIRECT(_xlfn.CONCAT("D",ROW(C812)-C812-3))</f>
        <v>2030</v>
      </c>
      <c r="C812" s="32">
        <v>31</v>
      </c>
      <c r="D812" s="33">
        <v>4603557</v>
      </c>
      <c r="E812" s="33"/>
      <c r="F812" s="33">
        <v>2338502</v>
      </c>
      <c r="G812" s="33">
        <v>1265041</v>
      </c>
      <c r="H812" s="33">
        <v>964999</v>
      </c>
      <c r="I812" s="33">
        <v>2027</v>
      </c>
      <c r="J812" s="33">
        <v>106434</v>
      </c>
      <c r="K812" s="33"/>
      <c r="L812" s="33">
        <v>2265055</v>
      </c>
      <c r="M812" s="33">
        <v>973479</v>
      </c>
      <c r="N812" s="33">
        <v>1160298</v>
      </c>
      <c r="O812" s="33">
        <v>11108</v>
      </c>
      <c r="P812" s="33">
        <v>120170</v>
      </c>
      <c r="Q812"/>
    </row>
    <row r="813" spans="1:17">
      <c r="A813" s="38" t="str">
        <f t="shared" ca="1" si="12"/>
        <v>203032</v>
      </c>
      <c r="B813" s="39" cm="1">
        <f t="array" aca="1" ref="B813" ca="1">INDIRECT(_xlfn.CONCAT("D",ROW(C813)-C813-3))</f>
        <v>2030</v>
      </c>
      <c r="C813" s="32">
        <v>32</v>
      </c>
      <c r="D813" s="33">
        <v>4543250</v>
      </c>
      <c r="E813" s="33"/>
      <c r="F813" s="33">
        <v>2307464</v>
      </c>
      <c r="G813" s="33">
        <v>1148676</v>
      </c>
      <c r="H813" s="33">
        <v>1029360</v>
      </c>
      <c r="I813" s="33">
        <v>7078</v>
      </c>
      <c r="J813" s="33">
        <v>122350</v>
      </c>
      <c r="K813" s="33"/>
      <c r="L813" s="33">
        <v>2235786</v>
      </c>
      <c r="M813" s="33">
        <v>876541</v>
      </c>
      <c r="N813" s="33">
        <v>1200700</v>
      </c>
      <c r="O813" s="33">
        <v>12118</v>
      </c>
      <c r="P813" s="33">
        <v>146427</v>
      </c>
      <c r="Q813"/>
    </row>
    <row r="814" spans="1:17">
      <c r="A814" s="38" t="str">
        <f t="shared" ca="1" si="12"/>
        <v>203033</v>
      </c>
      <c r="B814" s="39" cm="1">
        <f t="array" aca="1" ref="B814" ca="1">INDIRECT(_xlfn.CONCAT("D",ROW(C814)-C814-3))</f>
        <v>2030</v>
      </c>
      <c r="C814" s="32">
        <v>33</v>
      </c>
      <c r="D814" s="33">
        <v>4568842</v>
      </c>
      <c r="E814" s="33"/>
      <c r="F814" s="33">
        <v>2315761</v>
      </c>
      <c r="G814" s="33">
        <v>1112782</v>
      </c>
      <c r="H814" s="33">
        <v>1070216</v>
      </c>
      <c r="I814" s="33">
        <v>9121</v>
      </c>
      <c r="J814" s="33">
        <v>123642</v>
      </c>
      <c r="K814" s="33"/>
      <c r="L814" s="33">
        <v>2253081</v>
      </c>
      <c r="M814" s="33">
        <v>848826</v>
      </c>
      <c r="N814" s="33">
        <v>1240358</v>
      </c>
      <c r="O814" s="33">
        <v>11129</v>
      </c>
      <c r="P814" s="33">
        <v>152768</v>
      </c>
      <c r="Q814"/>
    </row>
    <row r="815" spans="1:17">
      <c r="A815" s="38" t="str">
        <f t="shared" ca="1" si="12"/>
        <v>203034</v>
      </c>
      <c r="B815" s="39" cm="1">
        <f t="array" aca="1" ref="B815" ca="1">INDIRECT(_xlfn.CONCAT("D",ROW(C815)-C815-3))</f>
        <v>2030</v>
      </c>
      <c r="C815" s="32">
        <v>34</v>
      </c>
      <c r="D815" s="33">
        <v>4594453</v>
      </c>
      <c r="E815" s="33"/>
      <c r="F815" s="33">
        <v>2329948</v>
      </c>
      <c r="G815" s="33">
        <v>1040589</v>
      </c>
      <c r="H815" s="33">
        <v>1133625</v>
      </c>
      <c r="I815" s="33">
        <v>5056</v>
      </c>
      <c r="J815" s="33">
        <v>150678</v>
      </c>
      <c r="K815" s="33"/>
      <c r="L815" s="33">
        <v>2264505</v>
      </c>
      <c r="M815" s="33">
        <v>753485</v>
      </c>
      <c r="N815" s="33">
        <v>1326700</v>
      </c>
      <c r="O815" s="33">
        <v>11140</v>
      </c>
      <c r="P815" s="33">
        <v>173180</v>
      </c>
      <c r="Q815"/>
    </row>
    <row r="816" spans="1:17">
      <c r="A816" s="38" t="str">
        <f t="shared" ca="1" si="12"/>
        <v>203035</v>
      </c>
      <c r="B816" s="39" cm="1">
        <f t="array" aca="1" ref="B816" ca="1">INDIRECT(_xlfn.CONCAT("D",ROW(C816)-C816-3))</f>
        <v>2030</v>
      </c>
      <c r="C816" s="32">
        <v>35</v>
      </c>
      <c r="D816" s="33">
        <v>4631207</v>
      </c>
      <c r="E816" s="33"/>
      <c r="F816" s="33">
        <v>2348228</v>
      </c>
      <c r="G816" s="33">
        <v>1003205</v>
      </c>
      <c r="H816" s="33">
        <v>1164001</v>
      </c>
      <c r="I816" s="33">
        <v>6068</v>
      </c>
      <c r="J816" s="33">
        <v>174954</v>
      </c>
      <c r="K816" s="33"/>
      <c r="L816" s="33">
        <v>2282979</v>
      </c>
      <c r="M816" s="33">
        <v>726909</v>
      </c>
      <c r="N816" s="33">
        <v>1346502</v>
      </c>
      <c r="O816" s="33">
        <v>22273</v>
      </c>
      <c r="P816" s="33">
        <v>187295</v>
      </c>
      <c r="Q816"/>
    </row>
    <row r="817" spans="1:17">
      <c r="A817" s="38" t="str">
        <f t="shared" ca="1" si="12"/>
        <v>203036</v>
      </c>
      <c r="B817" s="39" cm="1">
        <f t="array" aca="1" ref="B817" ca="1">INDIRECT(_xlfn.CONCAT("D",ROW(C817)-C817-3))</f>
        <v>2030</v>
      </c>
      <c r="C817" s="32">
        <v>36</v>
      </c>
      <c r="D817" s="33">
        <v>4691518</v>
      </c>
      <c r="E817" s="33"/>
      <c r="F817" s="33">
        <v>2379289</v>
      </c>
      <c r="G817" s="33">
        <v>1022295</v>
      </c>
      <c r="H817" s="33">
        <v>1173971</v>
      </c>
      <c r="I817" s="33">
        <v>6067</v>
      </c>
      <c r="J817" s="33">
        <v>176955</v>
      </c>
      <c r="K817" s="33"/>
      <c r="L817" s="33">
        <v>2312229</v>
      </c>
      <c r="M817" s="33">
        <v>746499</v>
      </c>
      <c r="N817" s="33">
        <v>1345517</v>
      </c>
      <c r="O817" s="33">
        <v>21213</v>
      </c>
      <c r="P817" s="33">
        <v>198999</v>
      </c>
      <c r="Q817"/>
    </row>
    <row r="818" spans="1:17">
      <c r="A818" s="38" t="str">
        <f t="shared" ca="1" si="12"/>
        <v>203037</v>
      </c>
      <c r="B818" s="39" cm="1">
        <f t="array" aca="1" ref="B818" ca="1">INDIRECT(_xlfn.CONCAT("D",ROW(C818)-C818-3))</f>
        <v>2030</v>
      </c>
      <c r="C818" s="32">
        <v>37</v>
      </c>
      <c r="D818" s="33">
        <v>4786764</v>
      </c>
      <c r="E818" s="33"/>
      <c r="F818" s="33">
        <v>2428578</v>
      </c>
      <c r="G818" s="33">
        <v>985378</v>
      </c>
      <c r="H818" s="33">
        <v>1235007</v>
      </c>
      <c r="I818" s="33">
        <v>9096</v>
      </c>
      <c r="J818" s="33">
        <v>199097</v>
      </c>
      <c r="K818" s="33"/>
      <c r="L818" s="33">
        <v>2358186</v>
      </c>
      <c r="M818" s="33">
        <v>725440</v>
      </c>
      <c r="N818" s="33">
        <v>1370052</v>
      </c>
      <c r="O818" s="33">
        <v>23238</v>
      </c>
      <c r="P818" s="33">
        <v>239456</v>
      </c>
      <c r="Q818"/>
    </row>
    <row r="819" spans="1:17">
      <c r="A819" s="38" t="str">
        <f t="shared" ca="1" si="12"/>
        <v>203038</v>
      </c>
      <c r="B819" s="39" cm="1">
        <f t="array" aca="1" ref="B819" ca="1">INDIRECT(_xlfn.CONCAT("D",ROW(C819)-C819-3))</f>
        <v>2030</v>
      </c>
      <c r="C819" s="32">
        <v>38</v>
      </c>
      <c r="D819" s="33">
        <v>4833875</v>
      </c>
      <c r="E819" s="33"/>
      <c r="F819" s="33">
        <v>2443650</v>
      </c>
      <c r="G819" s="33">
        <v>934426</v>
      </c>
      <c r="H819" s="33">
        <v>1270819</v>
      </c>
      <c r="I819" s="33">
        <v>12122</v>
      </c>
      <c r="J819" s="33">
        <v>226282</v>
      </c>
      <c r="K819" s="33"/>
      <c r="L819" s="33">
        <v>2390225</v>
      </c>
      <c r="M819" s="33">
        <v>729478</v>
      </c>
      <c r="N819" s="33">
        <v>1378238</v>
      </c>
      <c r="O819" s="33">
        <v>35314</v>
      </c>
      <c r="P819" s="33">
        <v>247195</v>
      </c>
      <c r="Q819"/>
    </row>
    <row r="820" spans="1:17">
      <c r="A820" s="38" t="str">
        <f t="shared" ca="1" si="12"/>
        <v>203039</v>
      </c>
      <c r="B820" s="39" cm="1">
        <f t="array" aca="1" ref="B820" ca="1">INDIRECT(_xlfn.CONCAT("D",ROW(C820)-C820-3))</f>
        <v>2030</v>
      </c>
      <c r="C820" s="32">
        <v>39</v>
      </c>
      <c r="D820" s="33">
        <v>4886199</v>
      </c>
      <c r="E820" s="33"/>
      <c r="F820" s="33">
        <v>2467062</v>
      </c>
      <c r="G820" s="33">
        <v>878278</v>
      </c>
      <c r="H820" s="33">
        <v>1339147</v>
      </c>
      <c r="I820" s="33">
        <v>9096</v>
      </c>
      <c r="J820" s="33">
        <v>240541</v>
      </c>
      <c r="K820" s="33"/>
      <c r="L820" s="33">
        <v>2419138</v>
      </c>
      <c r="M820" s="33">
        <v>699826</v>
      </c>
      <c r="N820" s="33">
        <v>1434945</v>
      </c>
      <c r="O820" s="33">
        <v>22185</v>
      </c>
      <c r="P820" s="33">
        <v>262182</v>
      </c>
      <c r="Q820"/>
    </row>
    <row r="821" spans="1:17">
      <c r="A821" s="38" t="str">
        <f t="shared" ca="1" si="12"/>
        <v>203040</v>
      </c>
      <c r="B821" s="39" cm="1">
        <f t="array" aca="1" ref="B821" ca="1">INDIRECT(_xlfn.CONCAT("D",ROW(C821)-C821-3))</f>
        <v>2030</v>
      </c>
      <c r="C821" s="32">
        <v>40</v>
      </c>
      <c r="D821" s="33">
        <v>4747746</v>
      </c>
      <c r="E821" s="33"/>
      <c r="F821" s="33">
        <v>2390055</v>
      </c>
      <c r="G821" s="33">
        <v>870756</v>
      </c>
      <c r="H821" s="33">
        <v>1206590</v>
      </c>
      <c r="I821" s="33">
        <v>16088</v>
      </c>
      <c r="J821" s="33">
        <v>296620</v>
      </c>
      <c r="K821" s="33"/>
      <c r="L821" s="33">
        <v>2357691</v>
      </c>
      <c r="M821" s="33">
        <v>672330</v>
      </c>
      <c r="N821" s="33">
        <v>1406148</v>
      </c>
      <c r="O821" s="33">
        <v>26208</v>
      </c>
      <c r="P821" s="33">
        <v>253006</v>
      </c>
      <c r="Q821"/>
    </row>
    <row r="822" spans="1:17">
      <c r="A822" s="38" t="str">
        <f t="shared" ca="1" si="12"/>
        <v>203041</v>
      </c>
      <c r="B822" s="39" cm="1">
        <f t="array" aca="1" ref="B822" ca="1">INDIRECT(_xlfn.CONCAT("D",ROW(C822)-C822-3))</f>
        <v>2030</v>
      </c>
      <c r="C822" s="32">
        <v>41</v>
      </c>
      <c r="D822" s="33">
        <v>4637119</v>
      </c>
      <c r="E822" s="33"/>
      <c r="F822" s="33">
        <v>2326334</v>
      </c>
      <c r="G822" s="33">
        <v>814971</v>
      </c>
      <c r="H822" s="33">
        <v>1258130</v>
      </c>
      <c r="I822" s="33">
        <v>14069</v>
      </c>
      <c r="J822" s="33">
        <v>239165</v>
      </c>
      <c r="K822" s="33"/>
      <c r="L822" s="33">
        <v>2310784</v>
      </c>
      <c r="M822" s="33">
        <v>661373</v>
      </c>
      <c r="N822" s="33">
        <v>1347874</v>
      </c>
      <c r="O822" s="33">
        <v>39200</v>
      </c>
      <c r="P822" s="33">
        <v>262338</v>
      </c>
      <c r="Q822"/>
    </row>
    <row r="823" spans="1:17">
      <c r="A823" s="38" t="str">
        <f t="shared" ca="1" si="12"/>
        <v>203042</v>
      </c>
      <c r="B823" s="39" cm="1">
        <f t="array" aca="1" ref="B823" ca="1">INDIRECT(_xlfn.CONCAT("D",ROW(C823)-C823-3))</f>
        <v>2030</v>
      </c>
      <c r="C823" s="32">
        <v>42</v>
      </c>
      <c r="D823" s="33">
        <v>4526042</v>
      </c>
      <c r="E823" s="33"/>
      <c r="F823" s="33">
        <v>2269251</v>
      </c>
      <c r="G823" s="33">
        <v>723355</v>
      </c>
      <c r="H823" s="33">
        <v>1259359</v>
      </c>
      <c r="I823" s="33">
        <v>20037</v>
      </c>
      <c r="J823" s="33">
        <v>266499</v>
      </c>
      <c r="K823" s="33"/>
      <c r="L823" s="33">
        <v>2256791</v>
      </c>
      <c r="M823" s="33">
        <v>596588</v>
      </c>
      <c r="N823" s="33">
        <v>1356886</v>
      </c>
      <c r="O823" s="33">
        <v>36157</v>
      </c>
      <c r="P823" s="33">
        <v>267159</v>
      </c>
      <c r="Q823"/>
    </row>
    <row r="824" spans="1:17">
      <c r="A824" s="38" t="str">
        <f t="shared" ca="1" si="12"/>
        <v>203043</v>
      </c>
      <c r="B824" s="39" cm="1">
        <f t="array" aca="1" ref="B824" ca="1">INDIRECT(_xlfn.CONCAT("D",ROW(C824)-C824-3))</f>
        <v>2030</v>
      </c>
      <c r="C824" s="32">
        <v>43</v>
      </c>
      <c r="D824" s="33">
        <v>4484482</v>
      </c>
      <c r="E824" s="33"/>
      <c r="F824" s="33">
        <v>2245367</v>
      </c>
      <c r="G824" s="33">
        <v>696354</v>
      </c>
      <c r="H824" s="33">
        <v>1260452</v>
      </c>
      <c r="I824" s="33">
        <v>12023</v>
      </c>
      <c r="J824" s="33">
        <v>276538</v>
      </c>
      <c r="K824" s="33"/>
      <c r="L824" s="33">
        <v>2239115</v>
      </c>
      <c r="M824" s="33">
        <v>580362</v>
      </c>
      <c r="N824" s="33">
        <v>1314350</v>
      </c>
      <c r="O824" s="33">
        <v>43176</v>
      </c>
      <c r="P824" s="33">
        <v>301226</v>
      </c>
      <c r="Q824"/>
    </row>
    <row r="825" spans="1:17">
      <c r="A825" s="38" t="str">
        <f t="shared" ca="1" si="12"/>
        <v>203044</v>
      </c>
      <c r="B825" s="39" cm="1">
        <f t="array" aca="1" ref="B825" ca="1">INDIRECT(_xlfn.CONCAT("D",ROW(C825)-C825-3))</f>
        <v>2030</v>
      </c>
      <c r="C825" s="32">
        <v>44</v>
      </c>
      <c r="D825" s="33">
        <v>4498013</v>
      </c>
      <c r="E825" s="33"/>
      <c r="F825" s="33">
        <v>2253891</v>
      </c>
      <c r="G825" s="33">
        <v>694198</v>
      </c>
      <c r="H825" s="33">
        <v>1283215</v>
      </c>
      <c r="I825" s="33">
        <v>16028</v>
      </c>
      <c r="J825" s="33">
        <v>260450</v>
      </c>
      <c r="K825" s="33"/>
      <c r="L825" s="33">
        <v>2244122</v>
      </c>
      <c r="M825" s="33">
        <v>523595</v>
      </c>
      <c r="N825" s="33">
        <v>1377828</v>
      </c>
      <c r="O825" s="33">
        <v>53264</v>
      </c>
      <c r="P825" s="33">
        <v>289434</v>
      </c>
      <c r="Q825"/>
    </row>
    <row r="826" spans="1:17">
      <c r="A826" s="38" t="str">
        <f t="shared" ca="1" si="12"/>
        <v>203045</v>
      </c>
      <c r="B826" s="39" cm="1">
        <f t="array" aca="1" ref="B826" ca="1">INDIRECT(_xlfn.CONCAT("D",ROW(C826)-C826-3))</f>
        <v>2030</v>
      </c>
      <c r="C826" s="32">
        <v>45</v>
      </c>
      <c r="D826" s="33">
        <v>4407739</v>
      </c>
      <c r="E826" s="33"/>
      <c r="F826" s="33">
        <v>2205283</v>
      </c>
      <c r="G826" s="33">
        <v>602624</v>
      </c>
      <c r="H826" s="33">
        <v>1309356</v>
      </c>
      <c r="I826" s="33">
        <v>10010</v>
      </c>
      <c r="J826" s="33">
        <v>283293</v>
      </c>
      <c r="K826" s="33"/>
      <c r="L826" s="33">
        <v>2202456</v>
      </c>
      <c r="M826" s="33">
        <v>507257</v>
      </c>
      <c r="N826" s="33">
        <v>1359367</v>
      </c>
      <c r="O826" s="33">
        <v>51127</v>
      </c>
      <c r="P826" s="33">
        <v>284705</v>
      </c>
      <c r="Q826"/>
    </row>
    <row r="827" spans="1:17">
      <c r="A827" s="38" t="str">
        <f t="shared" ca="1" si="12"/>
        <v>203046</v>
      </c>
      <c r="B827" s="39" cm="1">
        <f t="array" aca="1" ref="B827" ca="1">INDIRECT(_xlfn.CONCAT("D",ROW(C827)-C827-3))</f>
        <v>2030</v>
      </c>
      <c r="C827" s="32">
        <v>46</v>
      </c>
      <c r="D827" s="33">
        <v>4385992</v>
      </c>
      <c r="E827" s="33"/>
      <c r="F827" s="33">
        <v>2200894</v>
      </c>
      <c r="G827" s="33">
        <v>537996</v>
      </c>
      <c r="H827" s="33">
        <v>1372439</v>
      </c>
      <c r="I827" s="33">
        <v>18965</v>
      </c>
      <c r="J827" s="33">
        <v>271493</v>
      </c>
      <c r="K827" s="33"/>
      <c r="L827" s="33">
        <v>2185098</v>
      </c>
      <c r="M827" s="33">
        <v>451227</v>
      </c>
      <c r="N827" s="33">
        <v>1381694</v>
      </c>
      <c r="O827" s="33">
        <v>63032</v>
      </c>
      <c r="P827" s="33">
        <v>289145</v>
      </c>
      <c r="Q827"/>
    </row>
    <row r="828" spans="1:17">
      <c r="A828" s="38" t="str">
        <f t="shared" ca="1" si="12"/>
        <v>203047</v>
      </c>
      <c r="B828" s="39" cm="1">
        <f t="array" aca="1" ref="B828" ca="1">INDIRECT(_xlfn.CONCAT("D",ROW(C828)-C828-3))</f>
        <v>2030</v>
      </c>
      <c r="C828" s="32">
        <v>47</v>
      </c>
      <c r="D828" s="33">
        <v>4462678</v>
      </c>
      <c r="E828" s="33"/>
      <c r="F828" s="33">
        <v>2244069</v>
      </c>
      <c r="G828" s="33">
        <v>584237</v>
      </c>
      <c r="H828" s="33">
        <v>1350237</v>
      </c>
      <c r="I828" s="33">
        <v>13982</v>
      </c>
      <c r="J828" s="33">
        <v>295614</v>
      </c>
      <c r="K828" s="33"/>
      <c r="L828" s="33">
        <v>2218609</v>
      </c>
      <c r="M828" s="33">
        <v>469340</v>
      </c>
      <c r="N828" s="33">
        <v>1397013</v>
      </c>
      <c r="O828" s="33">
        <v>76055</v>
      </c>
      <c r="P828" s="33">
        <v>276200</v>
      </c>
      <c r="Q828"/>
    </row>
    <row r="829" spans="1:17">
      <c r="A829" s="38" t="str">
        <f t="shared" ca="1" si="12"/>
        <v>203048</v>
      </c>
      <c r="B829" s="39" cm="1">
        <f t="array" aca="1" ref="B829" ca="1">INDIRECT(_xlfn.CONCAT("D",ROW(C829)-C829-3))</f>
        <v>2030</v>
      </c>
      <c r="C829" s="32">
        <v>48</v>
      </c>
      <c r="D829" s="33">
        <v>4376081</v>
      </c>
      <c r="E829" s="33"/>
      <c r="F829" s="33">
        <v>2201970</v>
      </c>
      <c r="G829" s="33">
        <v>523419</v>
      </c>
      <c r="H829" s="33">
        <v>1375730</v>
      </c>
      <c r="I829" s="33">
        <v>23063</v>
      </c>
      <c r="J829" s="33">
        <v>279759</v>
      </c>
      <c r="K829" s="33"/>
      <c r="L829" s="33">
        <v>2174111</v>
      </c>
      <c r="M829" s="33">
        <v>429219</v>
      </c>
      <c r="N829" s="33">
        <v>1359695</v>
      </c>
      <c r="O829" s="33">
        <v>72037</v>
      </c>
      <c r="P829" s="33">
        <v>313160</v>
      </c>
      <c r="Q829"/>
    </row>
    <row r="830" spans="1:17">
      <c r="A830" s="38" t="str">
        <f t="shared" ca="1" si="12"/>
        <v>203049</v>
      </c>
      <c r="B830" s="39" cm="1">
        <f t="array" aca="1" ref="B830" ca="1">INDIRECT(_xlfn.CONCAT("D",ROW(C830)-C830-3))</f>
        <v>2030</v>
      </c>
      <c r="C830" s="32">
        <v>49</v>
      </c>
      <c r="D830" s="33">
        <v>4428145</v>
      </c>
      <c r="E830" s="33"/>
      <c r="F830" s="33">
        <v>2234641</v>
      </c>
      <c r="G830" s="33">
        <v>513228</v>
      </c>
      <c r="H830" s="33">
        <v>1421863</v>
      </c>
      <c r="I830" s="33">
        <v>20969</v>
      </c>
      <c r="J830" s="33">
        <v>278581</v>
      </c>
      <c r="K830" s="33"/>
      <c r="L830" s="33">
        <v>2193504</v>
      </c>
      <c r="M830" s="33">
        <v>417096</v>
      </c>
      <c r="N830" s="33">
        <v>1375316</v>
      </c>
      <c r="O830" s="33">
        <v>79018</v>
      </c>
      <c r="P830" s="33">
        <v>322074</v>
      </c>
      <c r="Q830"/>
    </row>
    <row r="831" spans="1:17">
      <c r="A831" s="38" t="str">
        <f t="shared" ca="1" si="12"/>
        <v>203050</v>
      </c>
      <c r="B831" s="39" cm="1">
        <f t="array" aca="1" ref="B831" ca="1">INDIRECT(_xlfn.CONCAT("D",ROW(C831)-C831-3))</f>
        <v>2030</v>
      </c>
      <c r="C831" s="32">
        <v>50</v>
      </c>
      <c r="D831" s="33">
        <v>4250895</v>
      </c>
      <c r="E831" s="33"/>
      <c r="F831" s="33">
        <v>2143395</v>
      </c>
      <c r="G831" s="33">
        <v>479522</v>
      </c>
      <c r="H831" s="33">
        <v>1372770</v>
      </c>
      <c r="I831" s="33">
        <v>27914</v>
      </c>
      <c r="J831" s="33">
        <v>263189</v>
      </c>
      <c r="K831" s="33"/>
      <c r="L831" s="33">
        <v>2107500</v>
      </c>
      <c r="M831" s="33">
        <v>349254</v>
      </c>
      <c r="N831" s="33">
        <v>1402006</v>
      </c>
      <c r="O831" s="33">
        <v>79830</v>
      </c>
      <c r="P831" s="33">
        <v>276410</v>
      </c>
      <c r="Q831"/>
    </row>
    <row r="832" spans="1:17">
      <c r="A832" s="38" t="str">
        <f t="shared" ca="1" si="12"/>
        <v>203051</v>
      </c>
      <c r="B832" s="39" cm="1">
        <f t="array" aca="1" ref="B832" ca="1">INDIRECT(_xlfn.CONCAT("D",ROW(C832)-C832-3))</f>
        <v>2030</v>
      </c>
      <c r="C832" s="32">
        <v>51</v>
      </c>
      <c r="D832" s="33">
        <v>4106398</v>
      </c>
      <c r="E832" s="33"/>
      <c r="F832" s="33">
        <v>2068459</v>
      </c>
      <c r="G832" s="33">
        <v>423456</v>
      </c>
      <c r="H832" s="33">
        <v>1372994</v>
      </c>
      <c r="I832" s="33">
        <v>23913</v>
      </c>
      <c r="J832" s="33">
        <v>248096</v>
      </c>
      <c r="K832" s="33"/>
      <c r="L832" s="33">
        <v>2037939</v>
      </c>
      <c r="M832" s="33">
        <v>338992</v>
      </c>
      <c r="N832" s="33">
        <v>1343006</v>
      </c>
      <c r="O832" s="33">
        <v>77769</v>
      </c>
      <c r="P832" s="33">
        <v>278173</v>
      </c>
      <c r="Q832"/>
    </row>
    <row r="833" spans="1:17">
      <c r="A833" s="38" t="str">
        <f t="shared" ca="1" si="12"/>
        <v>203052</v>
      </c>
      <c r="B833" s="39" cm="1">
        <f t="array" aca="1" ref="B833" ca="1">INDIRECT(_xlfn.CONCAT("D",ROW(C833)-C833-3))</f>
        <v>2030</v>
      </c>
      <c r="C833" s="32">
        <v>52</v>
      </c>
      <c r="D833" s="33">
        <v>4073962</v>
      </c>
      <c r="E833" s="33"/>
      <c r="F833" s="33">
        <v>2048171</v>
      </c>
      <c r="G833" s="33">
        <v>388653</v>
      </c>
      <c r="H833" s="33">
        <v>1356788</v>
      </c>
      <c r="I833" s="33">
        <v>42962</v>
      </c>
      <c r="J833" s="33">
        <v>259768</v>
      </c>
      <c r="K833" s="33"/>
      <c r="L833" s="33">
        <v>2025792</v>
      </c>
      <c r="M833" s="33">
        <v>318865</v>
      </c>
      <c r="N833" s="33">
        <v>1308344</v>
      </c>
      <c r="O833" s="33">
        <v>87688</v>
      </c>
      <c r="P833" s="33">
        <v>310894</v>
      </c>
      <c r="Q833"/>
    </row>
    <row r="834" spans="1:17">
      <c r="A834" s="38" t="str">
        <f t="shared" ca="1" si="12"/>
        <v>203053</v>
      </c>
      <c r="B834" s="39" cm="1">
        <f t="array" aca="1" ref="B834" ca="1">INDIRECT(_xlfn.CONCAT("D",ROW(C834)-C834-3))</f>
        <v>2030</v>
      </c>
      <c r="C834" s="32">
        <v>53</v>
      </c>
      <c r="D834" s="33">
        <v>3917216</v>
      </c>
      <c r="E834" s="33"/>
      <c r="F834" s="33">
        <v>1965970</v>
      </c>
      <c r="G834" s="33">
        <v>366063</v>
      </c>
      <c r="H834" s="33">
        <v>1335583</v>
      </c>
      <c r="I834" s="33">
        <v>38900</v>
      </c>
      <c r="J834" s="33">
        <v>225423</v>
      </c>
      <c r="K834" s="33"/>
      <c r="L834" s="33">
        <v>1951246</v>
      </c>
      <c r="M834" s="33">
        <v>297732</v>
      </c>
      <c r="N834" s="33">
        <v>1258868</v>
      </c>
      <c r="O834" s="33">
        <v>90918</v>
      </c>
      <c r="P834" s="33">
        <v>303727</v>
      </c>
      <c r="Q834"/>
    </row>
    <row r="835" spans="1:17">
      <c r="A835" s="38" t="str">
        <f t="shared" ca="1" si="12"/>
        <v>203054</v>
      </c>
      <c r="B835" s="39" cm="1">
        <f t="array" aca="1" ref="B835" ca="1">INDIRECT(_xlfn.CONCAT("D",ROW(C835)-C835-3))</f>
        <v>2030</v>
      </c>
      <c r="C835" s="32">
        <v>54</v>
      </c>
      <c r="D835" s="33">
        <v>3876278</v>
      </c>
      <c r="E835" s="33"/>
      <c r="F835" s="33">
        <v>1942716</v>
      </c>
      <c r="G835" s="33">
        <v>386943</v>
      </c>
      <c r="H835" s="33">
        <v>1290811</v>
      </c>
      <c r="I835" s="33">
        <v>25996</v>
      </c>
      <c r="J835" s="33">
        <v>238965</v>
      </c>
      <c r="K835" s="33"/>
      <c r="L835" s="33">
        <v>1933563</v>
      </c>
      <c r="M835" s="33">
        <v>281191</v>
      </c>
      <c r="N835" s="33">
        <v>1243005</v>
      </c>
      <c r="O835" s="33">
        <v>100354</v>
      </c>
      <c r="P835" s="33">
        <v>309012</v>
      </c>
      <c r="Q835"/>
    </row>
    <row r="836" spans="1:17">
      <c r="A836" s="38" t="str">
        <f t="shared" ca="1" si="12"/>
        <v>203055</v>
      </c>
      <c r="B836" s="39" cm="1">
        <f t="array" aca="1" ref="B836" ca="1">INDIRECT(_xlfn.CONCAT("D",ROW(C836)-C836-3))</f>
        <v>2030</v>
      </c>
      <c r="C836" s="32">
        <v>55</v>
      </c>
      <c r="D836" s="33">
        <v>3852816</v>
      </c>
      <c r="E836" s="33"/>
      <c r="F836" s="33">
        <v>1927955</v>
      </c>
      <c r="G836" s="33">
        <v>365286</v>
      </c>
      <c r="H836" s="33">
        <v>1259093</v>
      </c>
      <c r="I836" s="33">
        <v>37823</v>
      </c>
      <c r="J836" s="33">
        <v>265753</v>
      </c>
      <c r="K836" s="33"/>
      <c r="L836" s="33">
        <v>1924861</v>
      </c>
      <c r="M836" s="33">
        <v>286830</v>
      </c>
      <c r="N836" s="33">
        <v>1185299</v>
      </c>
      <c r="O836" s="33">
        <v>116931</v>
      </c>
      <c r="P836" s="33">
        <v>335801</v>
      </c>
      <c r="Q836"/>
    </row>
    <row r="837" spans="1:17">
      <c r="A837" s="38" t="str">
        <f t="shared" ca="1" si="12"/>
        <v>203056</v>
      </c>
      <c r="B837" s="39" cm="1">
        <f t="array" aca="1" ref="B837" ca="1">INDIRECT(_xlfn.CONCAT("D",ROW(C837)-C837-3))</f>
        <v>2030</v>
      </c>
      <c r="C837" s="32">
        <v>56</v>
      </c>
      <c r="D837" s="33">
        <v>3772066</v>
      </c>
      <c r="E837" s="33"/>
      <c r="F837" s="33">
        <v>1880699</v>
      </c>
      <c r="G837" s="33">
        <v>312784</v>
      </c>
      <c r="H837" s="33">
        <v>1277116</v>
      </c>
      <c r="I837" s="33">
        <v>30978</v>
      </c>
      <c r="J837" s="33">
        <v>259820</v>
      </c>
      <c r="K837" s="33"/>
      <c r="L837" s="33">
        <v>1891367</v>
      </c>
      <c r="M837" s="33">
        <v>264352</v>
      </c>
      <c r="N837" s="33">
        <v>1178114</v>
      </c>
      <c r="O837" s="33">
        <v>113721</v>
      </c>
      <c r="P837" s="33">
        <v>335179</v>
      </c>
      <c r="Q837"/>
    </row>
    <row r="838" spans="1:17">
      <c r="A838" s="38" t="str">
        <f t="shared" ca="1" si="12"/>
        <v>203057</v>
      </c>
      <c r="B838" s="39" cm="1">
        <f t="array" aca="1" ref="B838" ca="1">INDIRECT(_xlfn.CONCAT("D",ROW(C838)-C838-3))</f>
        <v>2030</v>
      </c>
      <c r="C838" s="32">
        <v>57</v>
      </c>
      <c r="D838" s="33">
        <v>3909015</v>
      </c>
      <c r="E838" s="33"/>
      <c r="F838" s="33">
        <v>1945466</v>
      </c>
      <c r="G838" s="33">
        <v>328391</v>
      </c>
      <c r="H838" s="33">
        <v>1318538</v>
      </c>
      <c r="I838" s="33">
        <v>38810</v>
      </c>
      <c r="J838" s="33">
        <v>259727</v>
      </c>
      <c r="K838" s="33"/>
      <c r="L838" s="33">
        <v>1963550</v>
      </c>
      <c r="M838" s="33">
        <v>266716</v>
      </c>
      <c r="N838" s="33">
        <v>1194252</v>
      </c>
      <c r="O838" s="33">
        <v>136344</v>
      </c>
      <c r="P838" s="33">
        <v>366237</v>
      </c>
      <c r="Q838"/>
    </row>
    <row r="839" spans="1:17">
      <c r="A839" s="38" t="str">
        <f t="shared" ca="1" si="12"/>
        <v>203058</v>
      </c>
      <c r="B839" s="39" cm="1">
        <f t="array" aca="1" ref="B839" ca="1">INDIRECT(_xlfn.CONCAT("D",ROW(C839)-C839-3))</f>
        <v>2030</v>
      </c>
      <c r="C839" s="32">
        <v>58</v>
      </c>
      <c r="D839" s="33">
        <v>4067715</v>
      </c>
      <c r="E839" s="33"/>
      <c r="F839" s="33">
        <v>2022366</v>
      </c>
      <c r="G839" s="33">
        <v>323259</v>
      </c>
      <c r="H839" s="33">
        <v>1374850</v>
      </c>
      <c r="I839" s="33">
        <v>45895</v>
      </c>
      <c r="J839" s="33">
        <v>278362</v>
      </c>
      <c r="K839" s="33"/>
      <c r="L839" s="33">
        <v>2045349</v>
      </c>
      <c r="M839" s="33">
        <v>248556</v>
      </c>
      <c r="N839" s="33">
        <v>1251766</v>
      </c>
      <c r="O839" s="33">
        <v>142745</v>
      </c>
      <c r="P839" s="33">
        <v>402282</v>
      </c>
      <c r="Q839"/>
    </row>
    <row r="840" spans="1:17">
      <c r="A840" s="38" t="str">
        <f t="shared" ca="1" si="12"/>
        <v>203059</v>
      </c>
      <c r="B840" s="39" cm="1">
        <f t="array" aca="1" ref="B840" ca="1">INDIRECT(_xlfn.CONCAT("D",ROW(C840)-C840-3))</f>
        <v>2030</v>
      </c>
      <c r="C840" s="32">
        <v>59</v>
      </c>
      <c r="D840" s="33">
        <v>4220062</v>
      </c>
      <c r="E840" s="33"/>
      <c r="F840" s="33">
        <v>2094867</v>
      </c>
      <c r="G840" s="33">
        <v>327416</v>
      </c>
      <c r="H840" s="33">
        <v>1415155</v>
      </c>
      <c r="I840" s="33">
        <v>50754</v>
      </c>
      <c r="J840" s="33">
        <v>301541</v>
      </c>
      <c r="K840" s="33"/>
      <c r="L840" s="33">
        <v>2125195</v>
      </c>
      <c r="M840" s="33">
        <v>262174</v>
      </c>
      <c r="N840" s="33">
        <v>1311861</v>
      </c>
      <c r="O840" s="33">
        <v>175776</v>
      </c>
      <c r="P840" s="33">
        <v>375385</v>
      </c>
      <c r="Q840"/>
    </row>
    <row r="841" spans="1:17">
      <c r="A841" s="38" t="str">
        <f t="shared" ca="1" si="12"/>
        <v>203060</v>
      </c>
      <c r="B841" s="39" cm="1">
        <f t="array" aca="1" ref="B841" ca="1">INDIRECT(_xlfn.CONCAT("D",ROW(C841)-C841-3))</f>
        <v>2030</v>
      </c>
      <c r="C841" s="32">
        <v>60</v>
      </c>
      <c r="D841" s="33">
        <v>4011592</v>
      </c>
      <c r="E841" s="33"/>
      <c r="F841" s="33">
        <v>1984639</v>
      </c>
      <c r="G841" s="33">
        <v>296852</v>
      </c>
      <c r="H841" s="33">
        <v>1312503</v>
      </c>
      <c r="I841" s="33">
        <v>56591</v>
      </c>
      <c r="J841" s="33">
        <v>318694</v>
      </c>
      <c r="K841" s="33"/>
      <c r="L841" s="33">
        <v>2026952</v>
      </c>
      <c r="M841" s="33">
        <v>227982</v>
      </c>
      <c r="N841" s="33">
        <v>1273316</v>
      </c>
      <c r="O841" s="33">
        <v>157298</v>
      </c>
      <c r="P841" s="33">
        <v>368356</v>
      </c>
      <c r="Q841"/>
    </row>
    <row r="842" spans="1:17">
      <c r="A842" s="38" t="str">
        <f t="shared" ca="1" si="12"/>
        <v>203061</v>
      </c>
      <c r="B842" s="39" cm="1">
        <f t="array" aca="1" ref="B842" ca="1">INDIRECT(_xlfn.CONCAT("D",ROW(C842)-C842-3))</f>
        <v>2030</v>
      </c>
      <c r="C842" s="32">
        <v>61</v>
      </c>
      <c r="D842" s="33">
        <v>3872142</v>
      </c>
      <c r="E842" s="33"/>
      <c r="F842" s="33">
        <v>1911151</v>
      </c>
      <c r="G842" s="33">
        <v>300452</v>
      </c>
      <c r="H842" s="33">
        <v>1280402</v>
      </c>
      <c r="I842" s="33">
        <v>58698</v>
      </c>
      <c r="J842" s="33">
        <v>271600</v>
      </c>
      <c r="K842" s="33"/>
      <c r="L842" s="33">
        <v>1960990</v>
      </c>
      <c r="M842" s="33">
        <v>222749</v>
      </c>
      <c r="N842" s="33">
        <v>1221144</v>
      </c>
      <c r="O842" s="33">
        <v>156123</v>
      </c>
      <c r="P842" s="33">
        <v>360973</v>
      </c>
      <c r="Q842"/>
    </row>
    <row r="843" spans="1:17">
      <c r="A843" s="38" t="str">
        <f t="shared" ca="1" si="12"/>
        <v>203062</v>
      </c>
      <c r="B843" s="39" cm="1">
        <f t="array" aca="1" ref="B843" ca="1">INDIRECT(_xlfn.CONCAT("D",ROW(C843)-C843-3))</f>
        <v>2030</v>
      </c>
      <c r="C843" s="32">
        <v>62</v>
      </c>
      <c r="D843" s="33">
        <v>3798454</v>
      </c>
      <c r="E843" s="33"/>
      <c r="F843" s="33">
        <v>1866707</v>
      </c>
      <c r="G843" s="33">
        <v>268648</v>
      </c>
      <c r="H843" s="33">
        <v>1221755</v>
      </c>
      <c r="I843" s="33">
        <v>76051</v>
      </c>
      <c r="J843" s="33">
        <v>300253</v>
      </c>
      <c r="K843" s="33"/>
      <c r="L843" s="33">
        <v>1931747</v>
      </c>
      <c r="M843" s="33">
        <v>219922</v>
      </c>
      <c r="N843" s="33">
        <v>1165983</v>
      </c>
      <c r="O843" s="33">
        <v>197137</v>
      </c>
      <c r="P843" s="33">
        <v>348705</v>
      </c>
      <c r="Q843"/>
    </row>
    <row r="844" spans="1:17">
      <c r="A844" s="38" t="str">
        <f t="shared" ref="A844:A907" ca="1" si="13">B844&amp;C844</f>
        <v>203063</v>
      </c>
      <c r="B844" s="39" cm="1">
        <f t="array" aca="1" ref="B844" ca="1">INDIRECT(_xlfn.CONCAT("D",ROW(C844)-C844-3))</f>
        <v>2030</v>
      </c>
      <c r="C844" s="32">
        <v>63</v>
      </c>
      <c r="D844" s="33">
        <v>3811472</v>
      </c>
      <c r="E844" s="33"/>
      <c r="F844" s="33">
        <v>1867787</v>
      </c>
      <c r="G844" s="33">
        <v>287428</v>
      </c>
      <c r="H844" s="33">
        <v>1226295</v>
      </c>
      <c r="I844" s="33">
        <v>62657</v>
      </c>
      <c r="J844" s="33">
        <v>291407</v>
      </c>
      <c r="K844" s="33"/>
      <c r="L844" s="33">
        <v>1943686</v>
      </c>
      <c r="M844" s="33">
        <v>211679</v>
      </c>
      <c r="N844" s="33">
        <v>1159287</v>
      </c>
      <c r="O844" s="33">
        <v>211679</v>
      </c>
      <c r="P844" s="33">
        <v>361041</v>
      </c>
      <c r="Q844"/>
    </row>
    <row r="845" spans="1:17">
      <c r="A845" s="38" t="str">
        <f t="shared" ca="1" si="13"/>
        <v>203064</v>
      </c>
      <c r="B845" s="39" cm="1">
        <f t="array" aca="1" ref="B845" ca="1">INDIRECT(_xlfn.CONCAT("D",ROW(C845)-C845-3))</f>
        <v>2030</v>
      </c>
      <c r="C845" s="32">
        <v>64</v>
      </c>
      <c r="D845" s="33">
        <v>3899552</v>
      </c>
      <c r="E845" s="33"/>
      <c r="F845" s="33">
        <v>1905269</v>
      </c>
      <c r="G845" s="33">
        <v>257068</v>
      </c>
      <c r="H845" s="33">
        <v>1259633</v>
      </c>
      <c r="I845" s="33">
        <v>93929</v>
      </c>
      <c r="J845" s="33">
        <v>294639</v>
      </c>
      <c r="K845" s="33"/>
      <c r="L845" s="33">
        <v>1994283</v>
      </c>
      <c r="M845" s="33">
        <v>218945</v>
      </c>
      <c r="N845" s="33">
        <v>1188842</v>
      </c>
      <c r="O845" s="33">
        <v>224889</v>
      </c>
      <c r="P845" s="33">
        <v>361606</v>
      </c>
      <c r="Q845"/>
    </row>
    <row r="846" spans="1:17">
      <c r="A846" s="38" t="str">
        <f t="shared" ca="1" si="13"/>
        <v>203065</v>
      </c>
      <c r="B846" s="39" cm="1">
        <f t="array" aca="1" ref="B846" ca="1">INDIRECT(_xlfn.CONCAT("D",ROW(C846)-C846-3))</f>
        <v>2030</v>
      </c>
      <c r="C846" s="32">
        <v>65</v>
      </c>
      <c r="D846" s="33">
        <v>4043447</v>
      </c>
      <c r="E846" s="33"/>
      <c r="F846" s="33">
        <v>1963912</v>
      </c>
      <c r="G846" s="33">
        <v>262053</v>
      </c>
      <c r="H846" s="33">
        <v>1293453</v>
      </c>
      <c r="I846" s="33">
        <v>93943</v>
      </c>
      <c r="J846" s="33">
        <v>314463</v>
      </c>
      <c r="K846" s="33"/>
      <c r="L846" s="33">
        <v>2079535</v>
      </c>
      <c r="M846" s="33">
        <v>215295</v>
      </c>
      <c r="N846" s="33">
        <v>1262008</v>
      </c>
      <c r="O846" s="33">
        <v>241091</v>
      </c>
      <c r="P846" s="33">
        <v>361141</v>
      </c>
      <c r="Q846"/>
    </row>
    <row r="847" spans="1:17">
      <c r="A847" s="38" t="str">
        <f t="shared" ca="1" si="13"/>
        <v>203066</v>
      </c>
      <c r="B847" s="39" cm="1">
        <f t="array" aca="1" ref="B847" ca="1">INDIRECT(_xlfn.CONCAT("D",ROW(C847)-C847-3))</f>
        <v>2030</v>
      </c>
      <c r="C847" s="32">
        <v>66</v>
      </c>
      <c r="D847" s="33">
        <v>4012989</v>
      </c>
      <c r="E847" s="33"/>
      <c r="F847" s="33">
        <v>1942117</v>
      </c>
      <c r="G847" s="33">
        <v>257567</v>
      </c>
      <c r="H847" s="33">
        <v>1275008</v>
      </c>
      <c r="I847" s="33">
        <v>109540</v>
      </c>
      <c r="J847" s="33">
        <v>300002</v>
      </c>
      <c r="K847" s="33"/>
      <c r="L847" s="33">
        <v>2070872</v>
      </c>
      <c r="M847" s="33">
        <v>206199</v>
      </c>
      <c r="N847" s="33">
        <v>1251008</v>
      </c>
      <c r="O847" s="33">
        <v>243690</v>
      </c>
      <c r="P847" s="33">
        <v>369975</v>
      </c>
      <c r="Q847"/>
    </row>
    <row r="848" spans="1:17">
      <c r="A848" s="38" t="str">
        <f t="shared" ca="1" si="13"/>
        <v>203067</v>
      </c>
      <c r="B848" s="39" cm="1">
        <f t="array" aca="1" ref="B848" ca="1">INDIRECT(_xlfn.CONCAT("D",ROW(C848)-C848-3))</f>
        <v>2030</v>
      </c>
      <c r="C848" s="32">
        <v>67</v>
      </c>
      <c r="D848" s="33">
        <v>3991723</v>
      </c>
      <c r="E848" s="33"/>
      <c r="F848" s="33">
        <v>1921805</v>
      </c>
      <c r="G848" s="33">
        <v>233959</v>
      </c>
      <c r="H848" s="33">
        <v>1260232</v>
      </c>
      <c r="I848" s="33">
        <v>105183</v>
      </c>
      <c r="J848" s="33">
        <v>322431</v>
      </c>
      <c r="K848" s="33"/>
      <c r="L848" s="33">
        <v>2069918</v>
      </c>
      <c r="M848" s="33">
        <v>192390</v>
      </c>
      <c r="N848" s="33">
        <v>1221429</v>
      </c>
      <c r="O848" s="33">
        <v>295984</v>
      </c>
      <c r="P848" s="33">
        <v>360114</v>
      </c>
      <c r="Q848"/>
    </row>
    <row r="849" spans="1:17">
      <c r="A849" s="38" t="str">
        <f t="shared" ca="1" si="13"/>
        <v>203068</v>
      </c>
      <c r="B849" s="39" cm="1">
        <f t="array" aca="1" ref="B849" ca="1">INDIRECT(_xlfn.CONCAT("D",ROW(C849)-C849-3))</f>
        <v>2030</v>
      </c>
      <c r="C849" s="32">
        <v>68</v>
      </c>
      <c r="D849" s="33">
        <v>3938986</v>
      </c>
      <c r="E849" s="33"/>
      <c r="F849" s="33">
        <v>1888784</v>
      </c>
      <c r="G849" s="33">
        <v>217861</v>
      </c>
      <c r="H849" s="33">
        <v>1281534</v>
      </c>
      <c r="I849" s="33">
        <v>106466</v>
      </c>
      <c r="J849" s="33">
        <v>282923</v>
      </c>
      <c r="K849" s="33"/>
      <c r="L849" s="33">
        <v>2050202</v>
      </c>
      <c r="M849" s="33">
        <v>179738</v>
      </c>
      <c r="N849" s="33">
        <v>1211752</v>
      </c>
      <c r="O849" s="33">
        <v>297260</v>
      </c>
      <c r="P849" s="33">
        <v>361452</v>
      </c>
      <c r="Q849"/>
    </row>
    <row r="850" spans="1:17">
      <c r="A850" s="38" t="str">
        <f t="shared" ca="1" si="13"/>
        <v>203069</v>
      </c>
      <c r="B850" s="39" cm="1">
        <f t="array" aca="1" ref="B850" ca="1">INDIRECT(_xlfn.CONCAT("D",ROW(C850)-C850-3))</f>
        <v>2030</v>
      </c>
      <c r="C850" s="32">
        <v>69</v>
      </c>
      <c r="D850" s="33">
        <v>3932387</v>
      </c>
      <c r="E850" s="33"/>
      <c r="F850" s="33">
        <v>1876022</v>
      </c>
      <c r="G850" s="33">
        <v>202654</v>
      </c>
      <c r="H850" s="33">
        <v>1242484</v>
      </c>
      <c r="I850" s="33">
        <v>128872</v>
      </c>
      <c r="J850" s="33">
        <v>302013</v>
      </c>
      <c r="K850" s="33"/>
      <c r="L850" s="33">
        <v>2056365</v>
      </c>
      <c r="M850" s="33">
        <v>186583</v>
      </c>
      <c r="N850" s="33">
        <v>1157014</v>
      </c>
      <c r="O850" s="33">
        <v>342563</v>
      </c>
      <c r="P850" s="33">
        <v>370205</v>
      </c>
      <c r="Q850"/>
    </row>
    <row r="851" spans="1:17">
      <c r="A851" s="38" t="str">
        <f t="shared" ca="1" si="13"/>
        <v>203070</v>
      </c>
      <c r="B851" s="39" cm="1">
        <f t="array" aca="1" ref="B851" ca="1">INDIRECT(_xlfn.CONCAT("D",ROW(C851)-C851-3))</f>
        <v>2030</v>
      </c>
      <c r="C851" s="32">
        <v>70</v>
      </c>
      <c r="D851" s="33">
        <v>3800525</v>
      </c>
      <c r="E851" s="33"/>
      <c r="F851" s="33">
        <v>1804577</v>
      </c>
      <c r="G851" s="33">
        <v>193734</v>
      </c>
      <c r="H851" s="33">
        <v>1148635</v>
      </c>
      <c r="I851" s="33">
        <v>154397</v>
      </c>
      <c r="J851" s="33">
        <v>307811</v>
      </c>
      <c r="K851" s="33"/>
      <c r="L851" s="33">
        <v>1995948</v>
      </c>
      <c r="M851" s="33">
        <v>181629</v>
      </c>
      <c r="N851" s="33">
        <v>1126299</v>
      </c>
      <c r="O851" s="33">
        <v>365233</v>
      </c>
      <c r="P851" s="33">
        <v>322787</v>
      </c>
      <c r="Q851"/>
    </row>
    <row r="852" spans="1:17">
      <c r="A852" s="38" t="str">
        <f t="shared" ca="1" si="13"/>
        <v>203071</v>
      </c>
      <c r="B852" s="39" cm="1">
        <f t="array" aca="1" ref="B852" ca="1">INDIRECT(_xlfn.CONCAT("D",ROW(C852)-C852-3))</f>
        <v>2030</v>
      </c>
      <c r="C852" s="32">
        <v>71</v>
      </c>
      <c r="D852" s="33">
        <v>3664649</v>
      </c>
      <c r="E852" s="33"/>
      <c r="F852" s="33">
        <v>1726137</v>
      </c>
      <c r="G852" s="33">
        <v>176056</v>
      </c>
      <c r="H852" s="33">
        <v>1135021</v>
      </c>
      <c r="I852" s="33">
        <v>141632</v>
      </c>
      <c r="J852" s="33">
        <v>273428</v>
      </c>
      <c r="K852" s="33"/>
      <c r="L852" s="33">
        <v>1938511</v>
      </c>
      <c r="M852" s="33">
        <v>166722</v>
      </c>
      <c r="N852" s="33">
        <v>1048670</v>
      </c>
      <c r="O852" s="33">
        <v>371918</v>
      </c>
      <c r="P852" s="33">
        <v>351201</v>
      </c>
      <c r="Q852"/>
    </row>
    <row r="853" spans="1:17">
      <c r="A853" s="38" t="str">
        <f t="shared" ca="1" si="13"/>
        <v>203072</v>
      </c>
      <c r="B853" s="39" cm="1">
        <f t="array" aca="1" ref="B853" ca="1">INDIRECT(_xlfn.CONCAT("D",ROW(C853)-C853-3))</f>
        <v>2030</v>
      </c>
      <c r="C853" s="32">
        <v>72</v>
      </c>
      <c r="D853" s="33">
        <v>3640232</v>
      </c>
      <c r="E853" s="33"/>
      <c r="F853" s="33">
        <v>1709136</v>
      </c>
      <c r="G853" s="33">
        <v>135114</v>
      </c>
      <c r="H853" s="33">
        <v>1122330</v>
      </c>
      <c r="I853" s="33">
        <v>141031</v>
      </c>
      <c r="J853" s="33">
        <v>310662</v>
      </c>
      <c r="K853" s="33"/>
      <c r="L853" s="33">
        <v>1931095</v>
      </c>
      <c r="M853" s="33">
        <v>153497</v>
      </c>
      <c r="N853" s="33">
        <v>1049724</v>
      </c>
      <c r="O853" s="33">
        <v>411967</v>
      </c>
      <c r="P853" s="33">
        <v>315907</v>
      </c>
      <c r="Q853"/>
    </row>
    <row r="854" spans="1:17">
      <c r="A854" s="38" t="str">
        <f t="shared" ca="1" si="13"/>
        <v>203073</v>
      </c>
      <c r="B854" s="39" cm="1">
        <f t="array" aca="1" ref="B854" ca="1">INDIRECT(_xlfn.CONCAT("D",ROW(C854)-C854-3))</f>
        <v>2030</v>
      </c>
      <c r="C854" s="32">
        <v>73</v>
      </c>
      <c r="D854" s="33">
        <v>3483573</v>
      </c>
      <c r="E854" s="33"/>
      <c r="F854" s="33">
        <v>1624154</v>
      </c>
      <c r="G854" s="33">
        <v>128744</v>
      </c>
      <c r="H854" s="33">
        <v>1065603</v>
      </c>
      <c r="I854" s="33">
        <v>174300</v>
      </c>
      <c r="J854" s="33">
        <v>255507</v>
      </c>
      <c r="K854" s="33"/>
      <c r="L854" s="33">
        <v>1859419</v>
      </c>
      <c r="M854" s="33">
        <v>147241</v>
      </c>
      <c r="N854" s="33">
        <v>953089</v>
      </c>
      <c r="O854" s="33">
        <v>425806</v>
      </c>
      <c r="P854" s="33">
        <v>333283</v>
      </c>
      <c r="Q854"/>
    </row>
    <row r="855" spans="1:17">
      <c r="A855" s="38" t="str">
        <f t="shared" ca="1" si="13"/>
        <v>203074</v>
      </c>
      <c r="B855" s="39" cm="1">
        <f t="array" aca="1" ref="B855" ca="1">INDIRECT(_xlfn.CONCAT("D",ROW(C855)-C855-3))</f>
        <v>2030</v>
      </c>
      <c r="C855" s="32">
        <v>74</v>
      </c>
      <c r="D855" s="33">
        <v>3321729</v>
      </c>
      <c r="E855" s="33"/>
      <c r="F855" s="33">
        <v>1538876</v>
      </c>
      <c r="G855" s="33">
        <v>122039</v>
      </c>
      <c r="H855" s="33">
        <v>1008058</v>
      </c>
      <c r="I855" s="33">
        <v>166687</v>
      </c>
      <c r="J855" s="33">
        <v>242093</v>
      </c>
      <c r="K855" s="33"/>
      <c r="L855" s="33">
        <v>1782853</v>
      </c>
      <c r="M855" s="33">
        <v>139363</v>
      </c>
      <c r="N855" s="33">
        <v>877988</v>
      </c>
      <c r="O855" s="33">
        <v>446957</v>
      </c>
      <c r="P855" s="33">
        <v>318544</v>
      </c>
      <c r="Q855"/>
    </row>
    <row r="856" spans="1:17">
      <c r="A856" s="38" t="str">
        <f t="shared" ca="1" si="13"/>
        <v>203075</v>
      </c>
      <c r="B856" s="39" cm="1">
        <f t="array" aca="1" ref="B856" ca="1">INDIRECT(_xlfn.CONCAT("D",ROW(C856)-C856-3))</f>
        <v>2030</v>
      </c>
      <c r="C856" s="32">
        <v>75</v>
      </c>
      <c r="D856" s="33">
        <v>3210020</v>
      </c>
      <c r="E856" s="33"/>
      <c r="F856" s="33">
        <v>1478346</v>
      </c>
      <c r="G856" s="33">
        <v>114408</v>
      </c>
      <c r="H856" s="33">
        <v>959035</v>
      </c>
      <c r="I856" s="33">
        <v>175094</v>
      </c>
      <c r="J856" s="33">
        <v>229810</v>
      </c>
      <c r="K856" s="33"/>
      <c r="L856" s="33">
        <v>1731674</v>
      </c>
      <c r="M856" s="33">
        <v>114780</v>
      </c>
      <c r="N856" s="33">
        <v>864340</v>
      </c>
      <c r="O856" s="33">
        <v>451134</v>
      </c>
      <c r="P856" s="33">
        <v>301421</v>
      </c>
      <c r="Q856"/>
    </row>
    <row r="857" spans="1:17">
      <c r="A857" s="38" t="str">
        <f t="shared" ca="1" si="13"/>
        <v>203076</v>
      </c>
      <c r="B857" s="39" cm="1">
        <f t="array" aca="1" ref="B857" ca="1">INDIRECT(_xlfn.CONCAT("D",ROW(C857)-C857-3))</f>
        <v>2030</v>
      </c>
      <c r="C857" s="32">
        <v>76</v>
      </c>
      <c r="D857" s="33">
        <v>2998639</v>
      </c>
      <c r="E857" s="33"/>
      <c r="F857" s="33">
        <v>1369437</v>
      </c>
      <c r="G857" s="33">
        <v>93688</v>
      </c>
      <c r="H857" s="33">
        <v>877078</v>
      </c>
      <c r="I857" s="33">
        <v>170432</v>
      </c>
      <c r="J857" s="33">
        <v>228240</v>
      </c>
      <c r="K857" s="33"/>
      <c r="L857" s="33">
        <v>1629201</v>
      </c>
      <c r="M857" s="33">
        <v>107013</v>
      </c>
      <c r="N857" s="33">
        <v>781096</v>
      </c>
      <c r="O857" s="33">
        <v>477059</v>
      </c>
      <c r="P857" s="33">
        <v>264033</v>
      </c>
      <c r="Q857"/>
    </row>
    <row r="858" spans="1:17">
      <c r="A858" s="38" t="str">
        <f t="shared" ca="1" si="13"/>
        <v>203077</v>
      </c>
      <c r="B858" s="39" cm="1">
        <f t="array" aca="1" ref="B858" ca="1">INDIRECT(_xlfn.CONCAT("D",ROW(C858)-C858-3))</f>
        <v>2030</v>
      </c>
      <c r="C858" s="32">
        <v>77</v>
      </c>
      <c r="D858" s="33">
        <v>2882102</v>
      </c>
      <c r="E858" s="33"/>
      <c r="F858" s="33">
        <v>1306744</v>
      </c>
      <c r="G858" s="33">
        <v>81734</v>
      </c>
      <c r="H858" s="33">
        <v>856211</v>
      </c>
      <c r="I858" s="33">
        <v>170445</v>
      </c>
      <c r="J858" s="33">
        <v>198354</v>
      </c>
      <c r="K858" s="33"/>
      <c r="L858" s="33">
        <v>1575358</v>
      </c>
      <c r="M858" s="33">
        <v>107092</v>
      </c>
      <c r="N858" s="33">
        <v>738637</v>
      </c>
      <c r="O858" s="33">
        <v>479413</v>
      </c>
      <c r="P858" s="33">
        <v>250216</v>
      </c>
      <c r="Q858"/>
    </row>
    <row r="859" spans="1:17">
      <c r="A859" s="38" t="str">
        <f t="shared" ca="1" si="13"/>
        <v>203078</v>
      </c>
      <c r="B859" s="39" cm="1">
        <f t="array" aca="1" ref="B859" ca="1">INDIRECT(_xlfn.CONCAT("D",ROW(C859)-C859-3))</f>
        <v>2030</v>
      </c>
      <c r="C859" s="32">
        <v>78</v>
      </c>
      <c r="D859" s="33">
        <v>2686479</v>
      </c>
      <c r="E859" s="33"/>
      <c r="F859" s="33">
        <v>1209619</v>
      </c>
      <c r="G859" s="33">
        <v>73037</v>
      </c>
      <c r="H859" s="33">
        <v>784401</v>
      </c>
      <c r="I859" s="33">
        <v>165084</v>
      </c>
      <c r="J859" s="33">
        <v>187096</v>
      </c>
      <c r="K859" s="33"/>
      <c r="L859" s="33">
        <v>1476860</v>
      </c>
      <c r="M859" s="33">
        <v>100398</v>
      </c>
      <c r="N859" s="33">
        <v>664637</v>
      </c>
      <c r="O859" s="33">
        <v>448781</v>
      </c>
      <c r="P859" s="33">
        <v>263044</v>
      </c>
      <c r="Q859"/>
    </row>
    <row r="860" spans="1:17">
      <c r="A860" s="38" t="str">
        <f t="shared" ca="1" si="13"/>
        <v>203079</v>
      </c>
      <c r="B860" s="39" cm="1">
        <f t="array" aca="1" ref="B860" ca="1">INDIRECT(_xlfn.CONCAT("D",ROW(C860)-C860-3))</f>
        <v>2030</v>
      </c>
      <c r="C860" s="32">
        <v>79</v>
      </c>
      <c r="D860" s="33">
        <v>2500084</v>
      </c>
      <c r="E860" s="33"/>
      <c r="F860" s="33">
        <v>1117480</v>
      </c>
      <c r="G860" s="33">
        <v>56519</v>
      </c>
      <c r="H860" s="33">
        <v>762504</v>
      </c>
      <c r="I860" s="33">
        <v>165589</v>
      </c>
      <c r="J860" s="33">
        <v>132868</v>
      </c>
      <c r="K860" s="33"/>
      <c r="L860" s="33">
        <v>1382604</v>
      </c>
      <c r="M860" s="33">
        <v>85542</v>
      </c>
      <c r="N860" s="33">
        <v>617696</v>
      </c>
      <c r="O860" s="33">
        <v>475457</v>
      </c>
      <c r="P860" s="33">
        <v>203909</v>
      </c>
      <c r="Q860"/>
    </row>
    <row r="861" spans="1:17">
      <c r="A861" s="38" t="str">
        <f t="shared" ca="1" si="13"/>
        <v>203080</v>
      </c>
      <c r="B861" s="39" cm="1">
        <f t="array" aca="1" ref="B861" ca="1">INDIRECT(_xlfn.CONCAT("D",ROW(C861)-C861-3))</f>
        <v>2030</v>
      </c>
      <c r="C861" s="32">
        <v>80</v>
      </c>
      <c r="D861" s="33">
        <v>2358725</v>
      </c>
      <c r="E861" s="33"/>
      <c r="F861" s="33">
        <v>1048912</v>
      </c>
      <c r="G861" s="33">
        <v>57268</v>
      </c>
      <c r="H861" s="33">
        <v>731425</v>
      </c>
      <c r="I861" s="33">
        <v>134630</v>
      </c>
      <c r="J861" s="33">
        <v>125588</v>
      </c>
      <c r="K861" s="33"/>
      <c r="L861" s="33">
        <v>1309814</v>
      </c>
      <c r="M861" s="33">
        <v>69255</v>
      </c>
      <c r="N861" s="33">
        <v>581136</v>
      </c>
      <c r="O861" s="33">
        <v>477756</v>
      </c>
      <c r="P861" s="33">
        <v>181668</v>
      </c>
      <c r="Q861"/>
    </row>
    <row r="862" spans="1:17">
      <c r="A862" s="38" t="str">
        <f t="shared" ca="1" si="13"/>
        <v>203081</v>
      </c>
      <c r="B862" s="39" cm="1">
        <f t="array" aca="1" ref="B862" ca="1">INDIRECT(_xlfn.CONCAT("D",ROW(C862)-C862-3))</f>
        <v>2030</v>
      </c>
      <c r="C862" s="32">
        <v>81</v>
      </c>
      <c r="D862" s="33">
        <v>2210345</v>
      </c>
      <c r="E862" s="33"/>
      <c r="F862" s="33">
        <v>975658</v>
      </c>
      <c r="G862" s="33">
        <v>45890</v>
      </c>
      <c r="H862" s="33">
        <v>671388</v>
      </c>
      <c r="I862" s="33">
        <v>153631</v>
      </c>
      <c r="J862" s="33">
        <v>104749</v>
      </c>
      <c r="K862" s="33"/>
      <c r="L862" s="33">
        <v>1234688</v>
      </c>
      <c r="M862" s="33">
        <v>63880</v>
      </c>
      <c r="N862" s="33">
        <v>477107</v>
      </c>
      <c r="O862" s="33">
        <v>508049</v>
      </c>
      <c r="P862" s="33">
        <v>185652</v>
      </c>
      <c r="Q862"/>
    </row>
    <row r="863" spans="1:17">
      <c r="A863" s="38" t="str">
        <f t="shared" ca="1" si="13"/>
        <v>203082</v>
      </c>
      <c r="B863" s="39" cm="1">
        <f t="array" aca="1" ref="B863" ca="1">INDIRECT(_xlfn.CONCAT("D",ROW(C863)-C863-3))</f>
        <v>2030</v>
      </c>
      <c r="C863" s="32">
        <v>82</v>
      </c>
      <c r="D863" s="33">
        <v>2160314</v>
      </c>
      <c r="E863" s="33"/>
      <c r="F863" s="33">
        <v>947260</v>
      </c>
      <c r="G863" s="33">
        <v>35858</v>
      </c>
      <c r="H863" s="33">
        <v>659396</v>
      </c>
      <c r="I863" s="33">
        <v>169331</v>
      </c>
      <c r="J863" s="33">
        <v>82674</v>
      </c>
      <c r="K863" s="33"/>
      <c r="L863" s="33">
        <v>1213055</v>
      </c>
      <c r="M863" s="33">
        <v>62693</v>
      </c>
      <c r="N863" s="33">
        <v>470693</v>
      </c>
      <c r="O863" s="33">
        <v>503532</v>
      </c>
      <c r="P863" s="33">
        <v>176137</v>
      </c>
      <c r="Q863"/>
    </row>
    <row r="864" spans="1:17">
      <c r="A864" s="38" t="str">
        <f t="shared" ca="1" si="13"/>
        <v>203083</v>
      </c>
      <c r="B864" s="39" cm="1">
        <f t="array" aca="1" ref="B864" ca="1">INDIRECT(_xlfn.CONCAT("D",ROW(C864)-C864-3))</f>
        <v>2030</v>
      </c>
      <c r="C864" s="32">
        <v>83</v>
      </c>
      <c r="D864" s="33">
        <v>1810185</v>
      </c>
      <c r="E864" s="33"/>
      <c r="F864" s="33">
        <v>785380</v>
      </c>
      <c r="G864" s="33">
        <v>26741</v>
      </c>
      <c r="H864" s="33">
        <v>536792</v>
      </c>
      <c r="I864" s="33">
        <v>139645</v>
      </c>
      <c r="J864" s="33">
        <v>82202</v>
      </c>
      <c r="K864" s="33"/>
      <c r="L864" s="33">
        <v>1024805</v>
      </c>
      <c r="M864" s="33">
        <v>47481</v>
      </c>
      <c r="N864" s="33">
        <v>364023</v>
      </c>
      <c r="O864" s="33">
        <v>475802</v>
      </c>
      <c r="P864" s="33">
        <v>137498</v>
      </c>
      <c r="Q864"/>
    </row>
    <row r="865" spans="1:17">
      <c r="A865" s="38" t="str">
        <f t="shared" ca="1" si="13"/>
        <v>203084</v>
      </c>
      <c r="B865" s="39" cm="1">
        <f t="array" aca="1" ref="B865" ca="1">INDIRECT(_xlfn.CONCAT("D",ROW(C865)-C865-3))</f>
        <v>2030</v>
      </c>
      <c r="C865" s="32">
        <v>84</v>
      </c>
      <c r="D865" s="33">
        <v>1389259</v>
      </c>
      <c r="E865" s="33"/>
      <c r="F865" s="33">
        <v>590020</v>
      </c>
      <c r="G865" s="33">
        <v>17583</v>
      </c>
      <c r="H865" s="33">
        <v>396603</v>
      </c>
      <c r="I865" s="33">
        <v>119176</v>
      </c>
      <c r="J865" s="33">
        <v>56658</v>
      </c>
      <c r="K865" s="33"/>
      <c r="L865" s="33">
        <v>799239</v>
      </c>
      <c r="M865" s="33">
        <v>32243</v>
      </c>
      <c r="N865" s="33">
        <v>288234</v>
      </c>
      <c r="O865" s="33">
        <v>376170</v>
      </c>
      <c r="P865" s="33">
        <v>102592</v>
      </c>
      <c r="Q865"/>
    </row>
    <row r="866" spans="1:17">
      <c r="A866" s="38" t="str">
        <f t="shared" ca="1" si="13"/>
        <v>203085</v>
      </c>
      <c r="B866" s="39" cm="1">
        <f t="array" aca="1" ref="B866" ca="1">INDIRECT(_xlfn.CONCAT("D",ROW(C866)-C866-3))</f>
        <v>2030</v>
      </c>
      <c r="C866" s="32">
        <v>85</v>
      </c>
      <c r="D866" s="33">
        <v>1289696</v>
      </c>
      <c r="E866" s="33"/>
      <c r="F866" s="33">
        <v>541619</v>
      </c>
      <c r="G866" s="33">
        <v>16471</v>
      </c>
      <c r="H866" s="33">
        <v>367216</v>
      </c>
      <c r="I866" s="33">
        <v>112393</v>
      </c>
      <c r="J866" s="33">
        <v>45539</v>
      </c>
      <c r="K866" s="33"/>
      <c r="L866" s="33">
        <v>748077</v>
      </c>
      <c r="M866" s="33">
        <v>30928</v>
      </c>
      <c r="N866" s="33">
        <v>239694</v>
      </c>
      <c r="O866" s="33">
        <v>379837</v>
      </c>
      <c r="P866" s="33">
        <v>97617</v>
      </c>
      <c r="Q866"/>
    </row>
    <row r="867" spans="1:17">
      <c r="A867" s="38" t="str">
        <f t="shared" ca="1" si="13"/>
        <v>203086</v>
      </c>
      <c r="B867" s="39" cm="1">
        <f t="array" aca="1" ref="B867" ca="1">INDIRECT(_xlfn.CONCAT("D",ROW(C867)-C867-3))</f>
        <v>2030</v>
      </c>
      <c r="C867" s="32">
        <v>86</v>
      </c>
      <c r="D867" s="33">
        <v>1192897</v>
      </c>
      <c r="E867" s="33"/>
      <c r="F867" s="33">
        <v>493808</v>
      </c>
      <c r="G867" s="33">
        <v>12465</v>
      </c>
      <c r="H867" s="33">
        <v>343268</v>
      </c>
      <c r="I867" s="33">
        <v>88214</v>
      </c>
      <c r="J867" s="33">
        <v>49860</v>
      </c>
      <c r="K867" s="33"/>
      <c r="L867" s="33">
        <v>699089</v>
      </c>
      <c r="M867" s="33">
        <v>27734</v>
      </c>
      <c r="N867" s="33">
        <v>187444</v>
      </c>
      <c r="O867" s="33">
        <v>382539</v>
      </c>
      <c r="P867" s="33">
        <v>101373</v>
      </c>
      <c r="Q867"/>
    </row>
    <row r="868" spans="1:17">
      <c r="A868" s="38" t="str">
        <f t="shared" ca="1" si="13"/>
        <v>203087</v>
      </c>
      <c r="B868" s="39" cm="1">
        <f t="array" aca="1" ref="B868" ca="1">INDIRECT(_xlfn.CONCAT("D",ROW(C868)-C868-3))</f>
        <v>2030</v>
      </c>
      <c r="C868" s="32">
        <v>87</v>
      </c>
      <c r="D868" s="33">
        <v>1035091</v>
      </c>
      <c r="E868" s="33"/>
      <c r="F868" s="33">
        <v>422086</v>
      </c>
      <c r="G868" s="33">
        <v>12248</v>
      </c>
      <c r="H868" s="33">
        <v>293953</v>
      </c>
      <c r="I868" s="33">
        <v>97042</v>
      </c>
      <c r="J868" s="33">
        <v>18843</v>
      </c>
      <c r="K868" s="33"/>
      <c r="L868" s="33">
        <v>613005</v>
      </c>
      <c r="M868" s="33">
        <v>27266</v>
      </c>
      <c r="N868" s="33">
        <v>172995</v>
      </c>
      <c r="O868" s="33">
        <v>338469</v>
      </c>
      <c r="P868" s="33">
        <v>74275</v>
      </c>
      <c r="Q868"/>
    </row>
    <row r="869" spans="1:17">
      <c r="A869" s="38" t="str">
        <f t="shared" ca="1" si="13"/>
        <v>203088</v>
      </c>
      <c r="B869" s="39" cm="1">
        <f t="array" aca="1" ref="B869" ca="1">INDIRECT(_xlfn.CONCAT("D",ROW(C869)-C869-3))</f>
        <v>2030</v>
      </c>
      <c r="C869" s="32">
        <v>88</v>
      </c>
      <c r="D869" s="33">
        <v>812017</v>
      </c>
      <c r="E869" s="33"/>
      <c r="F869" s="33">
        <v>323749</v>
      </c>
      <c r="G869" s="33">
        <v>11164</v>
      </c>
      <c r="H869" s="33">
        <v>217693</v>
      </c>
      <c r="I869" s="33">
        <v>79077</v>
      </c>
      <c r="J869" s="33">
        <v>15815</v>
      </c>
      <c r="K869" s="33"/>
      <c r="L869" s="33">
        <v>488268</v>
      </c>
      <c r="M869" s="33">
        <v>19457</v>
      </c>
      <c r="N869" s="33">
        <v>118593</v>
      </c>
      <c r="O869" s="33">
        <v>300187</v>
      </c>
      <c r="P869" s="33">
        <v>50031</v>
      </c>
      <c r="Q869"/>
    </row>
    <row r="870" spans="1:17">
      <c r="A870" s="38" t="str">
        <f t="shared" ca="1" si="13"/>
        <v>203089</v>
      </c>
      <c r="B870" s="39" cm="1">
        <f t="array" aca="1" ref="B870" ca="1">INDIRECT(_xlfn.CONCAT("D",ROW(C870)-C870-3))</f>
        <v>2030</v>
      </c>
      <c r="C870" s="32">
        <v>89</v>
      </c>
      <c r="D870" s="33">
        <v>674937</v>
      </c>
      <c r="E870" s="33"/>
      <c r="F870" s="33">
        <v>262720</v>
      </c>
      <c r="G870" s="33">
        <v>7273</v>
      </c>
      <c r="H870" s="33">
        <v>167268</v>
      </c>
      <c r="I870" s="33">
        <v>79089</v>
      </c>
      <c r="J870" s="33">
        <v>9091</v>
      </c>
      <c r="K870" s="33"/>
      <c r="L870" s="33">
        <v>412218</v>
      </c>
      <c r="M870" s="33">
        <v>18159</v>
      </c>
      <c r="N870" s="33">
        <v>86257</v>
      </c>
      <c r="O870" s="33">
        <v>249691</v>
      </c>
      <c r="P870" s="33">
        <v>58110</v>
      </c>
      <c r="Q870"/>
    </row>
    <row r="871" spans="1:17">
      <c r="A871" s="38" t="str">
        <f t="shared" ca="1" si="13"/>
        <v>203090</v>
      </c>
      <c r="B871" s="39" cm="1">
        <f t="array" aca="1" ref="B871" ca="1">INDIRECT(_xlfn.CONCAT("D",ROW(C871)-C871-3))</f>
        <v>2030</v>
      </c>
      <c r="C871" s="32">
        <v>90</v>
      </c>
      <c r="D871" s="33">
        <v>551084</v>
      </c>
      <c r="E871" s="33"/>
      <c r="F871" s="33">
        <v>209983</v>
      </c>
      <c r="G871" s="33">
        <v>1810</v>
      </c>
      <c r="H871" s="33">
        <v>132144</v>
      </c>
      <c r="I871" s="33">
        <v>64262</v>
      </c>
      <c r="J871" s="33">
        <v>11766</v>
      </c>
      <c r="K871" s="33"/>
      <c r="L871" s="33">
        <v>341101</v>
      </c>
      <c r="M871" s="33">
        <v>9900</v>
      </c>
      <c r="N871" s="33">
        <v>68400</v>
      </c>
      <c r="O871" s="33">
        <v>213301</v>
      </c>
      <c r="P871" s="33">
        <v>49500</v>
      </c>
      <c r="Q871"/>
    </row>
    <row r="872" spans="1:17">
      <c r="A872" s="38" t="str">
        <f t="shared" ca="1" si="13"/>
        <v>203091</v>
      </c>
      <c r="B872" s="39" cm="1">
        <f t="array" aca="1" ref="B872" ca="1">INDIRECT(_xlfn.CONCAT("D",ROW(C872)-C872-3))</f>
        <v>2030</v>
      </c>
      <c r="C872" s="32">
        <v>91</v>
      </c>
      <c r="D872" s="33">
        <v>461753</v>
      </c>
      <c r="E872" s="33"/>
      <c r="F872" s="33">
        <v>171401</v>
      </c>
      <c r="G872" s="33">
        <v>4418</v>
      </c>
      <c r="H872" s="33">
        <v>98953</v>
      </c>
      <c r="I872" s="33">
        <v>62729</v>
      </c>
      <c r="J872" s="33">
        <v>5301</v>
      </c>
      <c r="K872" s="33"/>
      <c r="L872" s="33">
        <v>290351</v>
      </c>
      <c r="M872" s="33">
        <v>9678</v>
      </c>
      <c r="N872" s="33">
        <v>47512</v>
      </c>
      <c r="O872" s="33">
        <v>205886</v>
      </c>
      <c r="P872" s="33">
        <v>27275</v>
      </c>
      <c r="Q872"/>
    </row>
    <row r="873" spans="1:17">
      <c r="A873" s="38" t="str">
        <f t="shared" ca="1" si="13"/>
        <v>203092</v>
      </c>
      <c r="B873" s="39" cm="1">
        <f t="array" aca="1" ref="B873" ca="1">INDIRECT(_xlfn.CONCAT("D",ROW(C873)-C873-3))</f>
        <v>2030</v>
      </c>
      <c r="C873" s="32">
        <v>92</v>
      </c>
      <c r="D873" s="33">
        <v>363842</v>
      </c>
      <c r="E873" s="33"/>
      <c r="F873" s="33">
        <v>131302</v>
      </c>
      <c r="G873" s="33">
        <v>6127</v>
      </c>
      <c r="H873" s="33">
        <v>72654</v>
      </c>
      <c r="I873" s="33">
        <v>43767</v>
      </c>
      <c r="J873" s="33">
        <v>8753</v>
      </c>
      <c r="K873" s="33"/>
      <c r="L873" s="33">
        <v>232540</v>
      </c>
      <c r="M873" s="33">
        <v>6074</v>
      </c>
      <c r="N873" s="33">
        <v>27766</v>
      </c>
      <c r="O873" s="33">
        <v>165728</v>
      </c>
      <c r="P873" s="33">
        <v>32972</v>
      </c>
      <c r="Q873"/>
    </row>
    <row r="874" spans="1:17">
      <c r="A874" s="38" t="str">
        <f t="shared" ca="1" si="13"/>
        <v>203093</v>
      </c>
      <c r="B874" s="39" cm="1">
        <f t="array" aca="1" ref="B874" ca="1">INDIRECT(_xlfn.CONCAT("D",ROW(C874)-C874-3))</f>
        <v>2030</v>
      </c>
      <c r="C874" s="32">
        <v>93</v>
      </c>
      <c r="D874" s="33">
        <v>281515</v>
      </c>
      <c r="E874" s="33"/>
      <c r="F874" s="33">
        <v>97849</v>
      </c>
      <c r="G874" s="33">
        <v>2575</v>
      </c>
      <c r="H874" s="33">
        <v>56649</v>
      </c>
      <c r="I874" s="33">
        <v>32616</v>
      </c>
      <c r="J874" s="33">
        <v>6008</v>
      </c>
      <c r="K874" s="33"/>
      <c r="L874" s="33">
        <v>183666</v>
      </c>
      <c r="M874" s="33">
        <v>5126</v>
      </c>
      <c r="N874" s="33">
        <v>15377</v>
      </c>
      <c r="O874" s="33">
        <v>145224</v>
      </c>
      <c r="P874" s="33">
        <v>17939</v>
      </c>
      <c r="Q874"/>
    </row>
    <row r="875" spans="1:17">
      <c r="A875" s="38" t="str">
        <f t="shared" ca="1" si="13"/>
        <v>203094</v>
      </c>
      <c r="B875" s="39" cm="1">
        <f t="array" aca="1" ref="B875" ca="1">INDIRECT(_xlfn.CONCAT("D",ROW(C875)-C875-3))</f>
        <v>2030</v>
      </c>
      <c r="C875" s="32">
        <v>94</v>
      </c>
      <c r="D875" s="33">
        <v>219090</v>
      </c>
      <c r="E875" s="33"/>
      <c r="F875" s="33">
        <v>72760</v>
      </c>
      <c r="G875" s="33">
        <v>0</v>
      </c>
      <c r="H875" s="33">
        <v>38471</v>
      </c>
      <c r="I875" s="33">
        <v>31780</v>
      </c>
      <c r="J875" s="33">
        <v>2509</v>
      </c>
      <c r="K875" s="33"/>
      <c r="L875" s="33">
        <v>146330</v>
      </c>
      <c r="M875" s="33">
        <v>5017</v>
      </c>
      <c r="N875" s="33">
        <v>23413</v>
      </c>
      <c r="O875" s="33">
        <v>102849</v>
      </c>
      <c r="P875" s="33">
        <v>15051</v>
      </c>
      <c r="Q875"/>
    </row>
    <row r="876" spans="1:17">
      <c r="A876" s="38" t="str">
        <f t="shared" ca="1" si="13"/>
        <v>203095</v>
      </c>
      <c r="B876" s="39" cm="1">
        <f t="array" aca="1" ref="B876" ca="1">INDIRECT(_xlfn.CONCAT("D",ROW(C876)-C876-3))</f>
        <v>2030</v>
      </c>
      <c r="C876" s="32">
        <v>95</v>
      </c>
      <c r="D876" s="33">
        <v>160828</v>
      </c>
      <c r="E876" s="33"/>
      <c r="F876" s="33">
        <v>50937</v>
      </c>
      <c r="G876" s="33">
        <v>822</v>
      </c>
      <c r="H876" s="33">
        <v>29576</v>
      </c>
      <c r="I876" s="33">
        <v>20539</v>
      </c>
      <c r="J876" s="33">
        <v>0</v>
      </c>
      <c r="K876" s="33"/>
      <c r="L876" s="33">
        <v>109891</v>
      </c>
      <c r="M876" s="33">
        <v>1628</v>
      </c>
      <c r="N876" s="33">
        <v>10582</v>
      </c>
      <c r="O876" s="33">
        <v>90355</v>
      </c>
      <c r="P876" s="33">
        <v>7326</v>
      </c>
      <c r="Q876"/>
    </row>
    <row r="877" spans="1:17">
      <c r="A877" s="38" t="str">
        <f t="shared" ca="1" si="13"/>
        <v>203096</v>
      </c>
      <c r="B877" s="39" cm="1">
        <f t="array" aca="1" ref="B877" ca="1">INDIRECT(_xlfn.CONCAT("D",ROW(C877)-C877-3))</f>
        <v>2030</v>
      </c>
      <c r="C877" s="32">
        <v>96</v>
      </c>
      <c r="D877" s="33">
        <v>116180</v>
      </c>
      <c r="E877" s="33"/>
      <c r="F877" s="33">
        <v>35130</v>
      </c>
      <c r="G877" s="33">
        <v>0</v>
      </c>
      <c r="H877" s="33">
        <v>17156</v>
      </c>
      <c r="I877" s="33">
        <v>16339</v>
      </c>
      <c r="J877" s="33">
        <v>1634</v>
      </c>
      <c r="K877" s="33"/>
      <c r="L877" s="33">
        <v>81050</v>
      </c>
      <c r="M877" s="33">
        <v>3242</v>
      </c>
      <c r="N877" s="33">
        <v>6484</v>
      </c>
      <c r="O877" s="33">
        <v>64029</v>
      </c>
      <c r="P877" s="33">
        <v>7294</v>
      </c>
      <c r="Q877"/>
    </row>
    <row r="878" spans="1:17">
      <c r="A878" s="38" t="str">
        <f t="shared" ca="1" si="13"/>
        <v>203097</v>
      </c>
      <c r="B878" s="39" cm="1">
        <f t="array" aca="1" ref="B878" ca="1">INDIRECT(_xlfn.CONCAT("D",ROW(C878)-C878-3))</f>
        <v>2030</v>
      </c>
      <c r="C878" s="32">
        <v>97</v>
      </c>
      <c r="D878" s="33">
        <v>88585</v>
      </c>
      <c r="E878" s="33"/>
      <c r="F878" s="33">
        <v>25276</v>
      </c>
      <c r="G878" s="33">
        <v>0</v>
      </c>
      <c r="H878" s="33">
        <v>11848</v>
      </c>
      <c r="I878" s="33">
        <v>12638</v>
      </c>
      <c r="J878" s="33">
        <v>790</v>
      </c>
      <c r="K878" s="33"/>
      <c r="L878" s="33">
        <v>63309</v>
      </c>
      <c r="M878" s="33">
        <v>801</v>
      </c>
      <c r="N878" s="33">
        <v>8014</v>
      </c>
      <c r="O878" s="33">
        <v>45679</v>
      </c>
      <c r="P878" s="33">
        <v>8815</v>
      </c>
      <c r="Q878"/>
    </row>
    <row r="879" spans="1:17">
      <c r="A879" s="38" t="str">
        <f t="shared" ca="1" si="13"/>
        <v>203098</v>
      </c>
      <c r="B879" s="39" cm="1">
        <f t="array" aca="1" ref="B879" ca="1">INDIRECT(_xlfn.CONCAT("D",ROW(C879)-C879-3))</f>
        <v>2030</v>
      </c>
      <c r="C879" s="32">
        <v>98</v>
      </c>
      <c r="D879" s="33">
        <v>62634</v>
      </c>
      <c r="E879" s="33"/>
      <c r="F879" s="33">
        <v>16918</v>
      </c>
      <c r="G879" s="33">
        <v>0</v>
      </c>
      <c r="H879" s="33">
        <v>7250</v>
      </c>
      <c r="I879" s="33">
        <v>9667</v>
      </c>
      <c r="J879" s="33">
        <v>0</v>
      </c>
      <c r="K879" s="33"/>
      <c r="L879" s="33">
        <v>45716</v>
      </c>
      <c r="M879" s="33">
        <v>802</v>
      </c>
      <c r="N879" s="33">
        <v>4010</v>
      </c>
      <c r="O879" s="33">
        <v>36092</v>
      </c>
      <c r="P879" s="33">
        <v>4812</v>
      </c>
      <c r="Q879"/>
    </row>
    <row r="880" spans="1:17">
      <c r="A880" s="38" t="str">
        <f t="shared" ca="1" si="13"/>
        <v>203099</v>
      </c>
      <c r="B880" s="39" cm="1">
        <f t="array" aca="1" ref="B880" ca="1">INDIRECT(_xlfn.CONCAT("D",ROW(C880)-C880-3))</f>
        <v>2030</v>
      </c>
      <c r="C880" s="32">
        <v>99</v>
      </c>
      <c r="D880" s="33">
        <v>46294</v>
      </c>
      <c r="E880" s="33"/>
      <c r="F880" s="33">
        <v>11725</v>
      </c>
      <c r="G880" s="33">
        <v>1563</v>
      </c>
      <c r="H880" s="33">
        <v>2345</v>
      </c>
      <c r="I880" s="33">
        <v>7035</v>
      </c>
      <c r="J880" s="33">
        <v>782</v>
      </c>
      <c r="K880" s="33"/>
      <c r="L880" s="33">
        <v>34569</v>
      </c>
      <c r="M880" s="33">
        <v>804</v>
      </c>
      <c r="N880" s="33">
        <v>804</v>
      </c>
      <c r="O880" s="33">
        <v>32157</v>
      </c>
      <c r="P880" s="33">
        <v>804</v>
      </c>
      <c r="Q880"/>
    </row>
    <row r="881" spans="1:17">
      <c r="A881" s="38" t="str">
        <f t="shared" ca="1" si="13"/>
        <v>2030100</v>
      </c>
      <c r="B881" s="39" cm="1">
        <f t="array" aca="1" ref="B881" ca="1">INDIRECT(_xlfn.CONCAT("D",ROW(C881)-C881-3))</f>
        <v>2030</v>
      </c>
      <c r="C881" s="32">
        <v>100</v>
      </c>
      <c r="D881" s="33">
        <v>87715</v>
      </c>
      <c r="E881" s="33"/>
      <c r="F881" s="33">
        <v>18607</v>
      </c>
      <c r="G881" s="33">
        <v>0</v>
      </c>
      <c r="H881" s="33">
        <v>4045</v>
      </c>
      <c r="I881" s="33">
        <v>13753</v>
      </c>
      <c r="J881" s="33">
        <v>809</v>
      </c>
      <c r="K881" s="33"/>
      <c r="L881" s="33">
        <v>69108</v>
      </c>
      <c r="M881" s="33">
        <v>0</v>
      </c>
      <c r="N881" s="33">
        <v>2383</v>
      </c>
      <c r="O881" s="33">
        <v>62753</v>
      </c>
      <c r="P881" s="33">
        <v>3972</v>
      </c>
      <c r="Q881"/>
    </row>
    <row r="882" spans="1:17">
      <c r="A882" s="38" t="str">
        <f t="shared" ca="1" si="13"/>
        <v>62634</v>
      </c>
      <c r="B882" s="39" cm="1">
        <f t="array" aca="1" ref="B882" ca="1">INDIRECT(_xlfn.CONCAT("D",ROW(C882)-C882-3))</f>
        <v>62634</v>
      </c>
      <c r="C882" s="34"/>
      <c r="D882" s="31"/>
      <c r="E882" s="31"/>
      <c r="F882" s="31"/>
      <c r="G882" s="31"/>
      <c r="H882" s="31"/>
      <c r="I882" s="31"/>
      <c r="J882" s="31"/>
      <c r="K882" s="31"/>
      <c r="L882" s="31"/>
      <c r="M882" s="31"/>
      <c r="N882" s="31"/>
      <c r="O882" s="31"/>
      <c r="P882" s="31"/>
      <c r="Q882"/>
    </row>
    <row r="883" spans="1:17">
      <c r="A883" s="38" t="str">
        <f t="shared" ca="1" si="13"/>
        <v>46294</v>
      </c>
      <c r="B883" s="39" cm="1">
        <f t="array" aca="1" ref="B883" ca="1">INDIRECT(_xlfn.CONCAT("D",ROW(C883)-C883-3))</f>
        <v>46294</v>
      </c>
      <c r="Q883"/>
    </row>
    <row r="884" spans="1:17">
      <c r="A884" s="38" t="str">
        <f t="shared" ca="1" si="13"/>
        <v>87715</v>
      </c>
      <c r="B884" s="39" cm="1">
        <f t="array" aca="1" ref="B884" ca="1">INDIRECT(_xlfn.CONCAT("D",ROW(C884)-C884-3))</f>
        <v>87715</v>
      </c>
      <c r="Q884"/>
    </row>
    <row r="885" spans="1:17">
      <c r="A885" s="38" t="str">
        <f t="shared" ca="1" si="13"/>
        <v>0</v>
      </c>
      <c r="B885" s="39" cm="1">
        <f t="array" aca="1" ref="B885" ca="1">INDIRECT(_xlfn.CONCAT("D",ROW(C885)-C885-3))</f>
        <v>0</v>
      </c>
      <c r="Q885"/>
    </row>
    <row r="886" spans="1:17">
      <c r="A886" s="38" t="str">
        <f t="shared" ca="1" si="13"/>
        <v>0</v>
      </c>
      <c r="B886" s="39" cm="1">
        <f t="array" aca="1" ref="B886" ca="1">INDIRECT(_xlfn.CONCAT("D",ROW(C886)-C886-3))</f>
        <v>0</v>
      </c>
      <c r="Q886"/>
    </row>
    <row r="887" spans="1:17">
      <c r="A887" s="38" t="str">
        <f t="shared" ca="1" si="13"/>
        <v>0</v>
      </c>
      <c r="B887" s="39" cm="1">
        <f t="array" aca="1" ref="B887" ca="1">INDIRECT(_xlfn.CONCAT("D",ROW(C887)-C887-3))</f>
        <v>0</v>
      </c>
      <c r="Q887"/>
    </row>
    <row r="888" spans="1:17">
      <c r="A888" s="38" t="str">
        <f t="shared" ca="1" si="13"/>
        <v>0</v>
      </c>
      <c r="B888" s="39" cm="1">
        <f t="array" aca="1" ref="B888" ca="1">INDIRECT(_xlfn.CONCAT("D",ROW(C888)-C888-3))</f>
        <v>0</v>
      </c>
      <c r="D888" s="47">
        <v>2031</v>
      </c>
      <c r="E888" s="47"/>
      <c r="F888" s="47"/>
      <c r="G888" s="47"/>
      <c r="H888" s="47"/>
      <c r="I888" s="47"/>
      <c r="J888" s="47"/>
      <c r="K888" s="47"/>
      <c r="L888" s="47"/>
      <c r="M888" s="47"/>
      <c r="N888" s="47"/>
      <c r="O888" s="47"/>
      <c r="P888" s="47"/>
      <c r="Q888"/>
    </row>
    <row r="889" spans="1:17">
      <c r="A889" s="38" t="str">
        <f t="shared" ca="1" si="13"/>
        <v>0</v>
      </c>
      <c r="B889" s="39" cm="1">
        <f t="array" aca="1" ref="B889" ca="1">INDIRECT(_xlfn.CONCAT("D",ROW(C889)-C889-3))</f>
        <v>0</v>
      </c>
      <c r="F889" s="48" t="s">
        <v>184</v>
      </c>
      <c r="G889" s="48"/>
      <c r="H889" s="48"/>
      <c r="I889" s="48"/>
      <c r="J889" s="48"/>
      <c r="K889" s="30"/>
      <c r="L889" s="48" t="s">
        <v>185</v>
      </c>
      <c r="M889" s="48"/>
      <c r="N889" s="48"/>
      <c r="O889" s="48"/>
      <c r="P889" s="48"/>
      <c r="Q889"/>
    </row>
    <row r="890" spans="1:17">
      <c r="A890" s="38" t="e">
        <f t="shared" ca="1" si="13"/>
        <v>#VALUE!</v>
      </c>
      <c r="B890" s="39" t="e" cm="1">
        <f t="array" aca="1" ref="B890" ca="1">INDIRECT(_xlfn.CONCAT("D",ROW(C890)-C890-3))</f>
        <v>#VALUE!</v>
      </c>
      <c r="C890" s="30" t="s">
        <v>186</v>
      </c>
      <c r="D890" s="30" t="s">
        <v>0</v>
      </c>
      <c r="E890" s="30"/>
      <c r="F890" s="30" t="s">
        <v>0</v>
      </c>
      <c r="G890" s="30" t="s">
        <v>187</v>
      </c>
      <c r="H890" s="30" t="s">
        <v>188</v>
      </c>
      <c r="I890" s="30" t="s">
        <v>189</v>
      </c>
      <c r="J890" s="30" t="s">
        <v>190</v>
      </c>
      <c r="K890" s="30"/>
      <c r="L890" s="30" t="s">
        <v>0</v>
      </c>
      <c r="M890" s="30" t="s">
        <v>187</v>
      </c>
      <c r="N890" s="30" t="s">
        <v>188</v>
      </c>
      <c r="O890" s="30" t="s">
        <v>189</v>
      </c>
      <c r="P890" s="30" t="s">
        <v>190</v>
      </c>
      <c r="Q890"/>
    </row>
    <row r="891" spans="1:17">
      <c r="A891" s="38" t="str">
        <f t="shared" ca="1" si="13"/>
        <v>20310</v>
      </c>
      <c r="B891" s="39" cm="1">
        <f t="array" aca="1" ref="B891" ca="1">INDIRECT(_xlfn.CONCAT("D",ROW(C891)-C891-3))</f>
        <v>2031</v>
      </c>
      <c r="C891" s="32">
        <v>0</v>
      </c>
      <c r="D891" s="33">
        <v>3969833</v>
      </c>
      <c r="E891" s="33"/>
      <c r="F891" s="33">
        <v>2030556</v>
      </c>
      <c r="G891" s="33">
        <v>2030556</v>
      </c>
      <c r="H891" s="33">
        <v>0</v>
      </c>
      <c r="I891" s="33">
        <v>0</v>
      </c>
      <c r="J891" s="33">
        <v>0</v>
      </c>
      <c r="K891" s="33"/>
      <c r="L891" s="33">
        <v>1939277</v>
      </c>
      <c r="M891" s="33">
        <v>1939277</v>
      </c>
      <c r="N891" s="33">
        <v>0</v>
      </c>
      <c r="O891" s="33">
        <v>0</v>
      </c>
      <c r="P891" s="33">
        <v>0</v>
      </c>
      <c r="Q891"/>
    </row>
    <row r="892" spans="1:17">
      <c r="A892" s="38" t="str">
        <f t="shared" ca="1" si="13"/>
        <v>20311</v>
      </c>
      <c r="B892" s="39" cm="1">
        <f t="array" aca="1" ref="B892" ca="1">INDIRECT(_xlfn.CONCAT("D",ROW(C892)-C892-3))</f>
        <v>2031</v>
      </c>
      <c r="C892" s="32">
        <v>1</v>
      </c>
      <c r="D892" s="33">
        <v>3953778</v>
      </c>
      <c r="E892" s="33"/>
      <c r="F892" s="33">
        <v>2022768</v>
      </c>
      <c r="G892" s="33">
        <v>2022768</v>
      </c>
      <c r="H892" s="33">
        <v>0</v>
      </c>
      <c r="I892" s="33">
        <v>0</v>
      </c>
      <c r="J892" s="33">
        <v>0</v>
      </c>
      <c r="K892" s="33"/>
      <c r="L892" s="33">
        <v>1931010</v>
      </c>
      <c r="M892" s="33">
        <v>1931010</v>
      </c>
      <c r="N892" s="33">
        <v>0</v>
      </c>
      <c r="O892" s="33">
        <v>0</v>
      </c>
      <c r="P892" s="33">
        <v>0</v>
      </c>
      <c r="Q892"/>
    </row>
    <row r="893" spans="1:17">
      <c r="A893" s="38" t="str">
        <f t="shared" ca="1" si="13"/>
        <v>20312</v>
      </c>
      <c r="B893" s="39" cm="1">
        <f t="array" aca="1" ref="B893" ca="1">INDIRECT(_xlfn.CONCAT("D",ROW(C893)-C893-3))</f>
        <v>2031</v>
      </c>
      <c r="C893" s="32">
        <v>2</v>
      </c>
      <c r="D893" s="33">
        <v>3936831</v>
      </c>
      <c r="E893" s="33"/>
      <c r="F893" s="33">
        <v>2014166</v>
      </c>
      <c r="G893" s="33">
        <v>2014166</v>
      </c>
      <c r="H893" s="33">
        <v>0</v>
      </c>
      <c r="I893" s="33">
        <v>0</v>
      </c>
      <c r="J893" s="33">
        <v>0</v>
      </c>
      <c r="K893" s="33"/>
      <c r="L893" s="33">
        <v>1922664</v>
      </c>
      <c r="M893" s="33">
        <v>1922664</v>
      </c>
      <c r="N893" s="33">
        <v>0</v>
      </c>
      <c r="O893" s="33">
        <v>0</v>
      </c>
      <c r="P893" s="33">
        <v>0</v>
      </c>
      <c r="Q893"/>
    </row>
    <row r="894" spans="1:17">
      <c r="A894" s="38" t="str">
        <f t="shared" ca="1" si="13"/>
        <v>20313</v>
      </c>
      <c r="B894" s="39" cm="1">
        <f t="array" aca="1" ref="B894" ca="1">INDIRECT(_xlfn.CONCAT("D",ROW(C894)-C894-3))</f>
        <v>2031</v>
      </c>
      <c r="C894" s="32">
        <v>3</v>
      </c>
      <c r="D894" s="33">
        <v>3914712</v>
      </c>
      <c r="E894" s="33"/>
      <c r="F894" s="33">
        <v>2002932</v>
      </c>
      <c r="G894" s="33">
        <v>2002932</v>
      </c>
      <c r="H894" s="33">
        <v>0</v>
      </c>
      <c r="I894" s="33">
        <v>0</v>
      </c>
      <c r="J894" s="33">
        <v>0</v>
      </c>
      <c r="K894" s="33"/>
      <c r="L894" s="33">
        <v>1911779</v>
      </c>
      <c r="M894" s="33">
        <v>1911779</v>
      </c>
      <c r="N894" s="33">
        <v>0</v>
      </c>
      <c r="O894" s="33">
        <v>0</v>
      </c>
      <c r="P894" s="33">
        <v>0</v>
      </c>
      <c r="Q894"/>
    </row>
    <row r="895" spans="1:17">
      <c r="A895" s="38" t="str">
        <f t="shared" ca="1" si="13"/>
        <v>20314</v>
      </c>
      <c r="B895" s="39" cm="1">
        <f t="array" aca="1" ref="B895" ca="1">INDIRECT(_xlfn.CONCAT("D",ROW(C895)-C895-3))</f>
        <v>2031</v>
      </c>
      <c r="C895" s="32">
        <v>4</v>
      </c>
      <c r="D895" s="33">
        <v>3889414</v>
      </c>
      <c r="E895" s="33"/>
      <c r="F895" s="33">
        <v>1990261</v>
      </c>
      <c r="G895" s="33">
        <v>1990261</v>
      </c>
      <c r="H895" s="33">
        <v>0</v>
      </c>
      <c r="I895" s="33">
        <v>0</v>
      </c>
      <c r="J895" s="33">
        <v>0</v>
      </c>
      <c r="K895" s="33"/>
      <c r="L895" s="33">
        <v>1899153</v>
      </c>
      <c r="M895" s="33">
        <v>1899153</v>
      </c>
      <c r="N895" s="33">
        <v>0</v>
      </c>
      <c r="O895" s="33">
        <v>0</v>
      </c>
      <c r="P895" s="33">
        <v>0</v>
      </c>
      <c r="Q895"/>
    </row>
    <row r="896" spans="1:17">
      <c r="A896" s="38" t="str">
        <f t="shared" ca="1" si="13"/>
        <v>20315</v>
      </c>
      <c r="B896" s="39" cm="1">
        <f t="array" aca="1" ref="B896" ca="1">INDIRECT(_xlfn.CONCAT("D",ROW(C896)-C896-3))</f>
        <v>2031</v>
      </c>
      <c r="C896" s="32">
        <v>5</v>
      </c>
      <c r="D896" s="33">
        <v>3866187</v>
      </c>
      <c r="E896" s="33"/>
      <c r="F896" s="33">
        <v>1978563</v>
      </c>
      <c r="G896" s="33">
        <v>1978563</v>
      </c>
      <c r="H896" s="33">
        <v>0</v>
      </c>
      <c r="I896" s="33">
        <v>0</v>
      </c>
      <c r="J896" s="33">
        <v>0</v>
      </c>
      <c r="K896" s="33"/>
      <c r="L896" s="33">
        <v>1887625</v>
      </c>
      <c r="M896" s="33">
        <v>1887625</v>
      </c>
      <c r="N896" s="33">
        <v>0</v>
      </c>
      <c r="O896" s="33">
        <v>0</v>
      </c>
      <c r="P896" s="33">
        <v>0</v>
      </c>
      <c r="Q896"/>
    </row>
    <row r="897" spans="1:17">
      <c r="A897" s="38" t="str">
        <f t="shared" ca="1" si="13"/>
        <v>20316</v>
      </c>
      <c r="B897" s="39" cm="1">
        <f t="array" aca="1" ref="B897" ca="1">INDIRECT(_xlfn.CONCAT("D",ROW(C897)-C897-3))</f>
        <v>2031</v>
      </c>
      <c r="C897" s="32">
        <v>6</v>
      </c>
      <c r="D897" s="33">
        <v>3851609</v>
      </c>
      <c r="E897" s="33"/>
      <c r="F897" s="33">
        <v>1971186</v>
      </c>
      <c r="G897" s="33">
        <v>1971186</v>
      </c>
      <c r="H897" s="33">
        <v>0</v>
      </c>
      <c r="I897" s="33">
        <v>0</v>
      </c>
      <c r="J897" s="33">
        <v>0</v>
      </c>
      <c r="K897" s="33"/>
      <c r="L897" s="33">
        <v>1880424</v>
      </c>
      <c r="M897" s="33">
        <v>1880424</v>
      </c>
      <c r="N897" s="33">
        <v>0</v>
      </c>
      <c r="O897" s="33">
        <v>0</v>
      </c>
      <c r="P897" s="33">
        <v>0</v>
      </c>
      <c r="Q897"/>
    </row>
    <row r="898" spans="1:17">
      <c r="A898" s="38" t="str">
        <f t="shared" ca="1" si="13"/>
        <v>20317</v>
      </c>
      <c r="B898" s="39" cm="1">
        <f t="array" aca="1" ref="B898" ca="1">INDIRECT(_xlfn.CONCAT("D",ROW(C898)-C898-3))</f>
        <v>2031</v>
      </c>
      <c r="C898" s="32">
        <v>7</v>
      </c>
      <c r="D898" s="33">
        <v>3847831</v>
      </c>
      <c r="E898" s="33"/>
      <c r="F898" s="33">
        <v>1969315</v>
      </c>
      <c r="G898" s="33">
        <v>1969315</v>
      </c>
      <c r="H898" s="33">
        <v>0</v>
      </c>
      <c r="I898" s="33">
        <v>0</v>
      </c>
      <c r="J898" s="33">
        <v>0</v>
      </c>
      <c r="K898" s="33"/>
      <c r="L898" s="33">
        <v>1878516</v>
      </c>
      <c r="M898" s="33">
        <v>1878516</v>
      </c>
      <c r="N898" s="33">
        <v>0</v>
      </c>
      <c r="O898" s="33">
        <v>0</v>
      </c>
      <c r="P898" s="33">
        <v>0</v>
      </c>
      <c r="Q898"/>
    </row>
    <row r="899" spans="1:17">
      <c r="A899" s="38" t="str">
        <f t="shared" ca="1" si="13"/>
        <v>20318</v>
      </c>
      <c r="B899" s="39" cm="1">
        <f t="array" aca="1" ref="B899" ca="1">INDIRECT(_xlfn.CONCAT("D",ROW(C899)-C899-3))</f>
        <v>2031</v>
      </c>
      <c r="C899" s="32">
        <v>8</v>
      </c>
      <c r="D899" s="33">
        <v>3842718</v>
      </c>
      <c r="E899" s="33"/>
      <c r="F899" s="33">
        <v>1967001</v>
      </c>
      <c r="G899" s="33">
        <v>1967001</v>
      </c>
      <c r="H899" s="33">
        <v>0</v>
      </c>
      <c r="I899" s="33">
        <v>0</v>
      </c>
      <c r="J899" s="33">
        <v>0</v>
      </c>
      <c r="K899" s="33"/>
      <c r="L899" s="33">
        <v>1875716</v>
      </c>
      <c r="M899" s="33">
        <v>1875716</v>
      </c>
      <c r="N899" s="33">
        <v>0</v>
      </c>
      <c r="O899" s="33">
        <v>0</v>
      </c>
      <c r="P899" s="33">
        <v>0</v>
      </c>
      <c r="Q899"/>
    </row>
    <row r="900" spans="1:17">
      <c r="A900" s="38" t="str">
        <f t="shared" ca="1" si="13"/>
        <v>20319</v>
      </c>
      <c r="B900" s="39" cm="1">
        <f t="array" aca="1" ref="B900" ca="1">INDIRECT(_xlfn.CONCAT("D",ROW(C900)-C900-3))</f>
        <v>2031</v>
      </c>
      <c r="C900" s="32">
        <v>9</v>
      </c>
      <c r="D900" s="33">
        <v>3847262</v>
      </c>
      <c r="E900" s="33"/>
      <c r="F900" s="33">
        <v>1969910</v>
      </c>
      <c r="G900" s="33">
        <v>1969910</v>
      </c>
      <c r="H900" s="33">
        <v>0</v>
      </c>
      <c r="I900" s="33">
        <v>0</v>
      </c>
      <c r="J900" s="33">
        <v>0</v>
      </c>
      <c r="K900" s="33"/>
      <c r="L900" s="33">
        <v>1877352</v>
      </c>
      <c r="M900" s="33">
        <v>1877352</v>
      </c>
      <c r="N900" s="33">
        <v>0</v>
      </c>
      <c r="O900" s="33">
        <v>0</v>
      </c>
      <c r="P900" s="33">
        <v>0</v>
      </c>
      <c r="Q900"/>
    </row>
    <row r="901" spans="1:17">
      <c r="A901" s="38" t="str">
        <f t="shared" ca="1" si="13"/>
        <v>203110</v>
      </c>
      <c r="B901" s="39" cm="1">
        <f t="array" aca="1" ref="B901" ca="1">INDIRECT(_xlfn.CONCAT("D",ROW(C901)-C901-3))</f>
        <v>2031</v>
      </c>
      <c r="C901" s="32">
        <v>10</v>
      </c>
      <c r="D901" s="33">
        <v>3798266</v>
      </c>
      <c r="E901" s="33"/>
      <c r="F901" s="33">
        <v>1943245</v>
      </c>
      <c r="G901" s="33">
        <v>1943245</v>
      </c>
      <c r="H901" s="33">
        <v>0</v>
      </c>
      <c r="I901" s="33">
        <v>0</v>
      </c>
      <c r="J901" s="33">
        <v>0</v>
      </c>
      <c r="K901" s="33"/>
      <c r="L901" s="33">
        <v>1855020</v>
      </c>
      <c r="M901" s="33">
        <v>1855020</v>
      </c>
      <c r="N901" s="33">
        <v>0</v>
      </c>
      <c r="O901" s="33">
        <v>0</v>
      </c>
      <c r="P901" s="33">
        <v>0</v>
      </c>
      <c r="Q901"/>
    </row>
    <row r="902" spans="1:17">
      <c r="A902" s="38" t="str">
        <f t="shared" ca="1" si="13"/>
        <v>203111</v>
      </c>
      <c r="B902" s="39" cm="1">
        <f t="array" aca="1" ref="B902" ca="1">INDIRECT(_xlfn.CONCAT("D",ROW(C902)-C902-3))</f>
        <v>2031</v>
      </c>
      <c r="C902" s="32">
        <v>11</v>
      </c>
      <c r="D902" s="33">
        <v>3933077</v>
      </c>
      <c r="E902" s="33"/>
      <c r="F902" s="33">
        <v>2012658</v>
      </c>
      <c r="G902" s="33">
        <v>2012658</v>
      </c>
      <c r="H902" s="33">
        <v>0</v>
      </c>
      <c r="I902" s="33">
        <v>0</v>
      </c>
      <c r="J902" s="33">
        <v>0</v>
      </c>
      <c r="K902" s="33"/>
      <c r="L902" s="33">
        <v>1920419</v>
      </c>
      <c r="M902" s="33">
        <v>1920419</v>
      </c>
      <c r="N902" s="33">
        <v>0</v>
      </c>
      <c r="O902" s="33">
        <v>0</v>
      </c>
      <c r="P902" s="33">
        <v>0</v>
      </c>
      <c r="Q902"/>
    </row>
    <row r="903" spans="1:17">
      <c r="A903" s="38" t="str">
        <f t="shared" ca="1" si="13"/>
        <v>203112</v>
      </c>
      <c r="B903" s="39" cm="1">
        <f t="array" aca="1" ref="B903" ca="1">INDIRECT(_xlfn.CONCAT("D",ROW(C903)-C903-3))</f>
        <v>2031</v>
      </c>
      <c r="C903" s="32">
        <v>12</v>
      </c>
      <c r="D903" s="33">
        <v>4001325</v>
      </c>
      <c r="E903" s="33"/>
      <c r="F903" s="33">
        <v>2047203</v>
      </c>
      <c r="G903" s="33">
        <v>2047203</v>
      </c>
      <c r="H903" s="33">
        <v>0</v>
      </c>
      <c r="I903" s="33">
        <v>0</v>
      </c>
      <c r="J903" s="33">
        <v>0</v>
      </c>
      <c r="K903" s="33"/>
      <c r="L903" s="33">
        <v>1954122</v>
      </c>
      <c r="M903" s="33">
        <v>1954122</v>
      </c>
      <c r="N903" s="33">
        <v>0</v>
      </c>
      <c r="O903" s="33">
        <v>0</v>
      </c>
      <c r="P903" s="33">
        <v>0</v>
      </c>
      <c r="Q903"/>
    </row>
    <row r="904" spans="1:17">
      <c r="A904" s="38" t="str">
        <f t="shared" ca="1" si="13"/>
        <v>203113</v>
      </c>
      <c r="B904" s="39" cm="1">
        <f t="array" aca="1" ref="B904" ca="1">INDIRECT(_xlfn.CONCAT("D",ROW(C904)-C904-3))</f>
        <v>2031</v>
      </c>
      <c r="C904" s="32">
        <v>13</v>
      </c>
      <c r="D904" s="33">
        <v>4083555</v>
      </c>
      <c r="E904" s="33"/>
      <c r="F904" s="33">
        <v>2091014</v>
      </c>
      <c r="G904" s="33">
        <v>2091014</v>
      </c>
      <c r="H904" s="33">
        <v>0</v>
      </c>
      <c r="I904" s="33">
        <v>0</v>
      </c>
      <c r="J904" s="33">
        <v>0</v>
      </c>
      <c r="K904" s="33"/>
      <c r="L904" s="33">
        <v>1992541</v>
      </c>
      <c r="M904" s="33">
        <v>1992541</v>
      </c>
      <c r="N904" s="33">
        <v>0</v>
      </c>
      <c r="O904" s="33">
        <v>0</v>
      </c>
      <c r="P904" s="33">
        <v>0</v>
      </c>
      <c r="Q904"/>
    </row>
    <row r="905" spans="1:17">
      <c r="A905" s="38" t="str">
        <f t="shared" ca="1" si="13"/>
        <v>203114</v>
      </c>
      <c r="B905" s="39" cm="1">
        <f t="array" aca="1" ref="B905" ca="1">INDIRECT(_xlfn.CONCAT("D",ROW(C905)-C905-3))</f>
        <v>2031</v>
      </c>
      <c r="C905" s="32">
        <v>14</v>
      </c>
      <c r="D905" s="33">
        <v>4193989</v>
      </c>
      <c r="E905" s="33"/>
      <c r="F905" s="33">
        <v>2146192</v>
      </c>
      <c r="G905" s="33">
        <v>2146192</v>
      </c>
      <c r="H905" s="33">
        <v>0</v>
      </c>
      <c r="I905" s="33">
        <v>0</v>
      </c>
      <c r="J905" s="33">
        <v>0</v>
      </c>
      <c r="K905" s="33"/>
      <c r="L905" s="33">
        <v>2047797</v>
      </c>
      <c r="M905" s="33">
        <v>2047797</v>
      </c>
      <c r="N905" s="33">
        <v>0</v>
      </c>
      <c r="O905" s="33">
        <v>0</v>
      </c>
      <c r="P905" s="33">
        <v>0</v>
      </c>
      <c r="Q905"/>
    </row>
    <row r="906" spans="1:17">
      <c r="A906" s="38" t="str">
        <f t="shared" ca="1" si="13"/>
        <v>203115</v>
      </c>
      <c r="B906" s="39" cm="1">
        <f t="array" aca="1" ref="B906" ca="1">INDIRECT(_xlfn.CONCAT("D",ROW(C906)-C906-3))</f>
        <v>2031</v>
      </c>
      <c r="C906" s="32">
        <v>15</v>
      </c>
      <c r="D906" s="33">
        <v>4248316</v>
      </c>
      <c r="E906" s="33"/>
      <c r="F906" s="33">
        <v>2174976</v>
      </c>
      <c r="G906" s="33">
        <v>2174976</v>
      </c>
      <c r="H906" s="33">
        <v>0</v>
      </c>
      <c r="I906" s="33">
        <v>0</v>
      </c>
      <c r="J906" s="33">
        <v>0</v>
      </c>
      <c r="K906" s="33"/>
      <c r="L906" s="33">
        <v>2073340</v>
      </c>
      <c r="M906" s="33">
        <v>2073340</v>
      </c>
      <c r="N906" s="33">
        <v>0</v>
      </c>
      <c r="O906" s="33">
        <v>0</v>
      </c>
      <c r="P906" s="33">
        <v>0</v>
      </c>
      <c r="Q906"/>
    </row>
    <row r="907" spans="1:17">
      <c r="A907" s="38" t="str">
        <f t="shared" ca="1" si="13"/>
        <v>203116</v>
      </c>
      <c r="B907" s="39" cm="1">
        <f t="array" aca="1" ref="B907" ca="1">INDIRECT(_xlfn.CONCAT("D",ROW(C907)-C907-3))</f>
        <v>2031</v>
      </c>
      <c r="C907" s="32">
        <v>16</v>
      </c>
      <c r="D907" s="33">
        <v>4282142</v>
      </c>
      <c r="E907" s="33"/>
      <c r="F907" s="33">
        <v>2192677</v>
      </c>
      <c r="G907" s="33">
        <v>2190667</v>
      </c>
      <c r="H907" s="33">
        <v>2010</v>
      </c>
      <c r="I907" s="33">
        <v>0</v>
      </c>
      <c r="J907" s="33">
        <v>0</v>
      </c>
      <c r="K907" s="33"/>
      <c r="L907" s="33">
        <v>2089465</v>
      </c>
      <c r="M907" s="33">
        <v>2083426</v>
      </c>
      <c r="N907" s="33">
        <v>6039</v>
      </c>
      <c r="O907" s="33">
        <v>0</v>
      </c>
      <c r="P907" s="33">
        <v>0</v>
      </c>
      <c r="Q907"/>
    </row>
    <row r="908" spans="1:17">
      <c r="A908" s="38" t="str">
        <f t="shared" ref="A908:A971" ca="1" si="14">B908&amp;C908</f>
        <v>203117</v>
      </c>
      <c r="B908" s="39" cm="1">
        <f t="array" aca="1" ref="B908" ca="1">INDIRECT(_xlfn.CONCAT("D",ROW(C908)-C908-3))</f>
        <v>2031</v>
      </c>
      <c r="C908" s="32">
        <v>17</v>
      </c>
      <c r="D908" s="33">
        <v>4252004</v>
      </c>
      <c r="E908" s="33"/>
      <c r="F908" s="33">
        <v>2179826</v>
      </c>
      <c r="G908" s="33">
        <v>2161752</v>
      </c>
      <c r="H908" s="33">
        <v>18073</v>
      </c>
      <c r="I908" s="33">
        <v>0</v>
      </c>
      <c r="J908" s="33">
        <v>0</v>
      </c>
      <c r="K908" s="33"/>
      <c r="L908" s="33">
        <v>2072179</v>
      </c>
      <c r="M908" s="33">
        <v>2051086</v>
      </c>
      <c r="N908" s="33">
        <v>20089</v>
      </c>
      <c r="O908" s="33">
        <v>0</v>
      </c>
      <c r="P908" s="33">
        <v>1004</v>
      </c>
      <c r="Q908"/>
    </row>
    <row r="909" spans="1:17">
      <c r="A909" s="38" t="str">
        <f t="shared" ca="1" si="14"/>
        <v>203118</v>
      </c>
      <c r="B909" s="39" cm="1">
        <f t="array" aca="1" ref="B909" ca="1">INDIRECT(_xlfn.CONCAT("D",ROW(C909)-C909-3))</f>
        <v>2031</v>
      </c>
      <c r="C909" s="32">
        <v>18</v>
      </c>
      <c r="D909" s="33">
        <v>4296702</v>
      </c>
      <c r="E909" s="33"/>
      <c r="F909" s="33">
        <v>2202151</v>
      </c>
      <c r="G909" s="33">
        <v>2186084</v>
      </c>
      <c r="H909" s="33">
        <v>16067</v>
      </c>
      <c r="I909" s="33">
        <v>0</v>
      </c>
      <c r="J909" s="33">
        <v>0</v>
      </c>
      <c r="K909" s="33"/>
      <c r="L909" s="33">
        <v>2094551</v>
      </c>
      <c r="M909" s="33">
        <v>2068432</v>
      </c>
      <c r="N909" s="33">
        <v>25115</v>
      </c>
      <c r="O909" s="33">
        <v>0</v>
      </c>
      <c r="P909" s="33">
        <v>1005</v>
      </c>
      <c r="Q909"/>
    </row>
    <row r="910" spans="1:17">
      <c r="A910" s="38" t="str">
        <f t="shared" ca="1" si="14"/>
        <v>203119</v>
      </c>
      <c r="B910" s="39" cm="1">
        <f t="array" aca="1" ref="B910" ca="1">INDIRECT(_xlfn.CONCAT("D",ROW(C910)-C910-3))</f>
        <v>2031</v>
      </c>
      <c r="C910" s="32">
        <v>19</v>
      </c>
      <c r="D910" s="33">
        <v>4317686</v>
      </c>
      <c r="E910" s="33"/>
      <c r="F910" s="33">
        <v>2215777</v>
      </c>
      <c r="G910" s="33">
        <v>2180622</v>
      </c>
      <c r="H910" s="33">
        <v>32142</v>
      </c>
      <c r="I910" s="33">
        <v>0</v>
      </c>
      <c r="J910" s="33">
        <v>3013</v>
      </c>
      <c r="K910" s="33"/>
      <c r="L910" s="33">
        <v>2101909</v>
      </c>
      <c r="M910" s="33">
        <v>2051720</v>
      </c>
      <c r="N910" s="33">
        <v>49185</v>
      </c>
      <c r="O910" s="33">
        <v>0</v>
      </c>
      <c r="P910" s="33">
        <v>1004</v>
      </c>
      <c r="Q910"/>
    </row>
    <row r="911" spans="1:17">
      <c r="A911" s="38" t="str">
        <f t="shared" ca="1" si="14"/>
        <v>203120</v>
      </c>
      <c r="B911" s="39" cm="1">
        <f t="array" aca="1" ref="B911" ca="1">INDIRECT(_xlfn.CONCAT("D",ROW(C911)-C911-3))</f>
        <v>2031</v>
      </c>
      <c r="C911" s="32">
        <v>20</v>
      </c>
      <c r="D911" s="33">
        <v>4434061</v>
      </c>
      <c r="E911" s="33"/>
      <c r="F911" s="33">
        <v>2273810</v>
      </c>
      <c r="G911" s="33">
        <v>2225602</v>
      </c>
      <c r="H911" s="33">
        <v>46199</v>
      </c>
      <c r="I911" s="33">
        <v>0</v>
      </c>
      <c r="J911" s="33">
        <v>2009</v>
      </c>
      <c r="K911" s="33"/>
      <c r="L911" s="33">
        <v>2160250</v>
      </c>
      <c r="M911" s="33">
        <v>2030756</v>
      </c>
      <c r="N911" s="33">
        <v>124475</v>
      </c>
      <c r="O911" s="33">
        <v>0</v>
      </c>
      <c r="P911" s="33">
        <v>5019</v>
      </c>
      <c r="Q911"/>
    </row>
    <row r="912" spans="1:17">
      <c r="A912" s="38" t="str">
        <f t="shared" ca="1" si="14"/>
        <v>203121</v>
      </c>
      <c r="B912" s="39" cm="1">
        <f t="array" aca="1" ref="B912" ca="1">INDIRECT(_xlfn.CONCAT("D",ROW(C912)-C912-3))</f>
        <v>2031</v>
      </c>
      <c r="C912" s="32">
        <v>21</v>
      </c>
      <c r="D912" s="33">
        <v>4537755</v>
      </c>
      <c r="E912" s="33"/>
      <c r="F912" s="33">
        <v>2325203</v>
      </c>
      <c r="G912" s="33">
        <v>2235772</v>
      </c>
      <c r="H912" s="33">
        <v>84407</v>
      </c>
      <c r="I912" s="33">
        <v>0</v>
      </c>
      <c r="J912" s="33">
        <v>5024</v>
      </c>
      <c r="K912" s="33"/>
      <c r="L912" s="33">
        <v>2212553</v>
      </c>
      <c r="M912" s="33">
        <v>2020985</v>
      </c>
      <c r="N912" s="33">
        <v>183544</v>
      </c>
      <c r="O912" s="33">
        <v>2006</v>
      </c>
      <c r="P912" s="33">
        <v>6018</v>
      </c>
      <c r="Q912"/>
    </row>
    <row r="913" spans="1:17">
      <c r="A913" s="38" t="str">
        <f t="shared" ca="1" si="14"/>
        <v>203122</v>
      </c>
      <c r="B913" s="39" cm="1">
        <f t="array" aca="1" ref="B913" ca="1">INDIRECT(_xlfn.CONCAT("D",ROW(C913)-C913-3))</f>
        <v>2031</v>
      </c>
      <c r="C913" s="32">
        <v>22</v>
      </c>
      <c r="D913" s="33">
        <v>4726411</v>
      </c>
      <c r="E913" s="33"/>
      <c r="F913" s="33">
        <v>2420373</v>
      </c>
      <c r="G913" s="33">
        <v>2289760</v>
      </c>
      <c r="H913" s="33">
        <v>124585</v>
      </c>
      <c r="I913" s="33">
        <v>0</v>
      </c>
      <c r="J913" s="33">
        <v>6028</v>
      </c>
      <c r="K913" s="33"/>
      <c r="L913" s="33">
        <v>2306038</v>
      </c>
      <c r="M913" s="33">
        <v>2065198</v>
      </c>
      <c r="N913" s="33">
        <v>232812</v>
      </c>
      <c r="O913" s="33">
        <v>1004</v>
      </c>
      <c r="P913" s="33">
        <v>7024</v>
      </c>
      <c r="Q913"/>
    </row>
    <row r="914" spans="1:17">
      <c r="A914" s="38" t="str">
        <f t="shared" ca="1" si="14"/>
        <v>203123</v>
      </c>
      <c r="B914" s="39" cm="1">
        <f t="array" aca="1" ref="B914" ca="1">INDIRECT(_xlfn.CONCAT("D",ROW(C914)-C914-3))</f>
        <v>2031</v>
      </c>
      <c r="C914" s="32">
        <v>23</v>
      </c>
      <c r="D914" s="33">
        <v>4772580</v>
      </c>
      <c r="E914" s="33"/>
      <c r="F914" s="33">
        <v>2441524</v>
      </c>
      <c r="G914" s="33">
        <v>2226509</v>
      </c>
      <c r="H914" s="33">
        <v>203963</v>
      </c>
      <c r="I914" s="33">
        <v>0</v>
      </c>
      <c r="J914" s="33">
        <v>11052</v>
      </c>
      <c r="K914" s="33"/>
      <c r="L914" s="33">
        <v>2331055</v>
      </c>
      <c r="M914" s="33">
        <v>1970965</v>
      </c>
      <c r="N914" s="33">
        <v>345044</v>
      </c>
      <c r="O914" s="33">
        <v>2006</v>
      </c>
      <c r="P914" s="33">
        <v>13039</v>
      </c>
      <c r="Q914"/>
    </row>
    <row r="915" spans="1:17">
      <c r="A915" s="38" t="str">
        <f t="shared" ca="1" si="14"/>
        <v>203124</v>
      </c>
      <c r="B915" s="39" cm="1">
        <f t="array" aca="1" ref="B915" ca="1">INDIRECT(_xlfn.CONCAT("D",ROW(C915)-C915-3))</f>
        <v>2031</v>
      </c>
      <c r="C915" s="32">
        <v>24</v>
      </c>
      <c r="D915" s="33">
        <v>4730272</v>
      </c>
      <c r="E915" s="33"/>
      <c r="F915" s="33">
        <v>2419918</v>
      </c>
      <c r="G915" s="33">
        <v>2129125</v>
      </c>
      <c r="H915" s="33">
        <v>277712</v>
      </c>
      <c r="I915" s="33">
        <v>0</v>
      </c>
      <c r="J915" s="33">
        <v>13081</v>
      </c>
      <c r="K915" s="33"/>
      <c r="L915" s="33">
        <v>2310355</v>
      </c>
      <c r="M915" s="33">
        <v>1862930</v>
      </c>
      <c r="N915" s="33">
        <v>432376</v>
      </c>
      <c r="O915" s="33">
        <v>2006</v>
      </c>
      <c r="P915" s="33">
        <v>13041</v>
      </c>
      <c r="Q915"/>
    </row>
    <row r="916" spans="1:17">
      <c r="A916" s="38" t="str">
        <f t="shared" ca="1" si="14"/>
        <v>203125</v>
      </c>
      <c r="B916" s="39" cm="1">
        <f t="array" aca="1" ref="B916" ca="1">INDIRECT(_xlfn.CONCAT("D",ROW(C916)-C916-3))</f>
        <v>2031</v>
      </c>
      <c r="C916" s="32">
        <v>25</v>
      </c>
      <c r="D916" s="33">
        <v>4642781</v>
      </c>
      <c r="E916" s="33"/>
      <c r="F916" s="33">
        <v>2372943</v>
      </c>
      <c r="G916" s="33">
        <v>1974602</v>
      </c>
      <c r="H916" s="33">
        <v>388282</v>
      </c>
      <c r="I916" s="33">
        <v>0</v>
      </c>
      <c r="J916" s="33">
        <v>10059</v>
      </c>
      <c r="K916" s="33"/>
      <c r="L916" s="33">
        <v>2269838</v>
      </c>
      <c r="M916" s="33">
        <v>1665485</v>
      </c>
      <c r="N916" s="33">
        <v>571224</v>
      </c>
      <c r="O916" s="33">
        <v>2008</v>
      </c>
      <c r="P916" s="33">
        <v>31121</v>
      </c>
      <c r="Q916"/>
    </row>
    <row r="917" spans="1:17">
      <c r="A917" s="38" t="str">
        <f t="shared" ca="1" si="14"/>
        <v>203126</v>
      </c>
      <c r="B917" s="39" cm="1">
        <f t="array" aca="1" ref="B917" ca="1">INDIRECT(_xlfn.CONCAT("D",ROW(C917)-C917-3))</f>
        <v>2031</v>
      </c>
      <c r="C917" s="32">
        <v>26</v>
      </c>
      <c r="D917" s="33">
        <v>4614868</v>
      </c>
      <c r="E917" s="33"/>
      <c r="F917" s="33">
        <v>2355320</v>
      </c>
      <c r="G917" s="33">
        <v>1937246</v>
      </c>
      <c r="H917" s="33">
        <v>394904</v>
      </c>
      <c r="I917" s="33">
        <v>1007</v>
      </c>
      <c r="J917" s="33">
        <v>22163</v>
      </c>
      <c r="K917" s="33"/>
      <c r="L917" s="33">
        <v>2259548</v>
      </c>
      <c r="M917" s="33">
        <v>1529787</v>
      </c>
      <c r="N917" s="33">
        <v>696635</v>
      </c>
      <c r="O917" s="33">
        <v>2008</v>
      </c>
      <c r="P917" s="33">
        <v>31118</v>
      </c>
      <c r="Q917"/>
    </row>
    <row r="918" spans="1:17">
      <c r="A918" s="38" t="str">
        <f t="shared" ca="1" si="14"/>
        <v>203127</v>
      </c>
      <c r="B918" s="39" cm="1">
        <f t="array" aca="1" ref="B918" ca="1">INDIRECT(_xlfn.CONCAT("D",ROW(C918)-C918-3))</f>
        <v>2031</v>
      </c>
      <c r="C918" s="32">
        <v>27</v>
      </c>
      <c r="D918" s="33">
        <v>4599094</v>
      </c>
      <c r="E918" s="33"/>
      <c r="F918" s="33">
        <v>2344933</v>
      </c>
      <c r="G918" s="33">
        <v>1758448</v>
      </c>
      <c r="H918" s="33">
        <v>565323</v>
      </c>
      <c r="I918" s="33">
        <v>2015</v>
      </c>
      <c r="J918" s="33">
        <v>19146</v>
      </c>
      <c r="K918" s="33"/>
      <c r="L918" s="33">
        <v>2254161</v>
      </c>
      <c r="M918" s="33">
        <v>1403192</v>
      </c>
      <c r="N918" s="33">
        <v>800675</v>
      </c>
      <c r="O918" s="33">
        <v>4023</v>
      </c>
      <c r="P918" s="33">
        <v>46270</v>
      </c>
      <c r="Q918"/>
    </row>
    <row r="919" spans="1:17">
      <c r="A919" s="38" t="str">
        <f t="shared" ca="1" si="14"/>
        <v>203128</v>
      </c>
      <c r="B919" s="39" cm="1">
        <f t="array" aca="1" ref="B919" ca="1">INDIRECT(_xlfn.CONCAT("D",ROW(C919)-C919-3))</f>
        <v>2031</v>
      </c>
      <c r="C919" s="32">
        <v>28</v>
      </c>
      <c r="D919" s="33">
        <v>4562400</v>
      </c>
      <c r="E919" s="33"/>
      <c r="F919" s="33">
        <v>2322447</v>
      </c>
      <c r="G919" s="33">
        <v>1620265</v>
      </c>
      <c r="H919" s="33">
        <v>665862</v>
      </c>
      <c r="I919" s="33">
        <v>3027</v>
      </c>
      <c r="J919" s="33">
        <v>33293</v>
      </c>
      <c r="K919" s="33"/>
      <c r="L919" s="33">
        <v>2239954</v>
      </c>
      <c r="M919" s="33">
        <v>1271352</v>
      </c>
      <c r="N919" s="33">
        <v>893165</v>
      </c>
      <c r="O919" s="33">
        <v>7041</v>
      </c>
      <c r="P919" s="33">
        <v>68396</v>
      </c>
      <c r="Q919"/>
    </row>
    <row r="920" spans="1:17">
      <c r="A920" s="38" t="str">
        <f t="shared" ca="1" si="14"/>
        <v>203129</v>
      </c>
      <c r="B920" s="39" cm="1">
        <f t="array" aca="1" ref="B920" ca="1">INDIRECT(_xlfn.CONCAT("D",ROW(C920)-C920-3))</f>
        <v>2031</v>
      </c>
      <c r="C920" s="32">
        <v>29</v>
      </c>
      <c r="D920" s="33">
        <v>4575727</v>
      </c>
      <c r="E920" s="33"/>
      <c r="F920" s="33">
        <v>2325936</v>
      </c>
      <c r="G920" s="33">
        <v>1475725</v>
      </c>
      <c r="H920" s="33">
        <v>803652</v>
      </c>
      <c r="I920" s="33">
        <v>1012</v>
      </c>
      <c r="J920" s="33">
        <v>45547</v>
      </c>
      <c r="K920" s="33"/>
      <c r="L920" s="33">
        <v>2249791</v>
      </c>
      <c r="M920" s="33">
        <v>1155162</v>
      </c>
      <c r="N920" s="33">
        <v>1015937</v>
      </c>
      <c r="O920" s="33">
        <v>7062</v>
      </c>
      <c r="P920" s="33">
        <v>71630</v>
      </c>
      <c r="Q920"/>
    </row>
    <row r="921" spans="1:17">
      <c r="A921" s="38" t="str">
        <f t="shared" ca="1" si="14"/>
        <v>203130</v>
      </c>
      <c r="B921" s="39" cm="1">
        <f t="array" aca="1" ref="B921" ca="1">INDIRECT(_xlfn.CONCAT("D",ROW(C921)-C921-3))</f>
        <v>2031</v>
      </c>
      <c r="C921" s="32">
        <v>30</v>
      </c>
      <c r="D921" s="33">
        <v>4674701</v>
      </c>
      <c r="E921" s="33"/>
      <c r="F921" s="33">
        <v>2376334</v>
      </c>
      <c r="G921" s="33">
        <v>1447920</v>
      </c>
      <c r="H921" s="33">
        <v>861446</v>
      </c>
      <c r="I921" s="33">
        <v>1015</v>
      </c>
      <c r="J921" s="33">
        <v>65953</v>
      </c>
      <c r="K921" s="33"/>
      <c r="L921" s="33">
        <v>2298368</v>
      </c>
      <c r="M921" s="33">
        <v>1072369</v>
      </c>
      <c r="N921" s="33">
        <v>1134023</v>
      </c>
      <c r="O921" s="33">
        <v>8086</v>
      </c>
      <c r="P921" s="33">
        <v>83889</v>
      </c>
      <c r="Q921"/>
    </row>
    <row r="922" spans="1:17">
      <c r="A922" s="38" t="str">
        <f t="shared" ca="1" si="14"/>
        <v>203131</v>
      </c>
      <c r="B922" s="39" cm="1">
        <f t="array" aca="1" ref="B922" ca="1">INDIRECT(_xlfn.CONCAT("D",ROW(C922)-C922-3))</f>
        <v>2031</v>
      </c>
      <c r="C922" s="32">
        <v>31</v>
      </c>
      <c r="D922" s="33">
        <v>4614756</v>
      </c>
      <c r="E922" s="33"/>
      <c r="F922" s="33">
        <v>2346539</v>
      </c>
      <c r="G922" s="33">
        <v>1270406</v>
      </c>
      <c r="H922" s="33">
        <v>987642</v>
      </c>
      <c r="I922" s="33">
        <v>3051</v>
      </c>
      <c r="J922" s="33">
        <v>85440</v>
      </c>
      <c r="K922" s="33"/>
      <c r="L922" s="33">
        <v>2268216</v>
      </c>
      <c r="M922" s="33">
        <v>918617</v>
      </c>
      <c r="N922" s="33">
        <v>1226172</v>
      </c>
      <c r="O922" s="33">
        <v>10117</v>
      </c>
      <c r="P922" s="33">
        <v>113310</v>
      </c>
      <c r="Q922"/>
    </row>
    <row r="923" spans="1:17">
      <c r="A923" s="38" t="str">
        <f t="shared" ca="1" si="14"/>
        <v>203132</v>
      </c>
      <c r="B923" s="39" cm="1">
        <f t="array" aca="1" ref="B923" ca="1">INDIRECT(_xlfn.CONCAT("D",ROW(C923)-C923-3))</f>
        <v>2031</v>
      </c>
      <c r="C923" s="32">
        <v>32</v>
      </c>
      <c r="D923" s="33">
        <v>4617198</v>
      </c>
      <c r="E923" s="33"/>
      <c r="F923" s="33">
        <v>2344437</v>
      </c>
      <c r="G923" s="33">
        <v>1181329</v>
      </c>
      <c r="H923" s="33">
        <v>1050745</v>
      </c>
      <c r="I923" s="33">
        <v>1012</v>
      </c>
      <c r="J923" s="33">
        <v>111351</v>
      </c>
      <c r="K923" s="33"/>
      <c r="L923" s="33">
        <v>2272760</v>
      </c>
      <c r="M923" s="33">
        <v>894135</v>
      </c>
      <c r="N923" s="33">
        <v>1227918</v>
      </c>
      <c r="O923" s="33">
        <v>13149</v>
      </c>
      <c r="P923" s="33">
        <v>137559</v>
      </c>
      <c r="Q923"/>
    </row>
    <row r="924" spans="1:17">
      <c r="A924" s="38" t="str">
        <f t="shared" ca="1" si="14"/>
        <v>203133</v>
      </c>
      <c r="B924" s="39" cm="1">
        <f t="array" aca="1" ref="B924" ca="1">INDIRECT(_xlfn.CONCAT("D",ROW(C924)-C924-3))</f>
        <v>2031</v>
      </c>
      <c r="C924" s="32">
        <v>33</v>
      </c>
      <c r="D924" s="33">
        <v>4555030</v>
      </c>
      <c r="E924" s="33"/>
      <c r="F924" s="33">
        <v>2312390</v>
      </c>
      <c r="G924" s="33">
        <v>1088957</v>
      </c>
      <c r="H924" s="33">
        <v>1070757</v>
      </c>
      <c r="I924" s="33">
        <v>8089</v>
      </c>
      <c r="J924" s="33">
        <v>144588</v>
      </c>
      <c r="K924" s="33"/>
      <c r="L924" s="33">
        <v>2242640</v>
      </c>
      <c r="M924" s="33">
        <v>828363</v>
      </c>
      <c r="N924" s="33">
        <v>1258707</v>
      </c>
      <c r="O924" s="33">
        <v>13133</v>
      </c>
      <c r="P924" s="33">
        <v>142438</v>
      </c>
      <c r="Q924"/>
    </row>
    <row r="925" spans="1:17">
      <c r="A925" s="38" t="str">
        <f t="shared" ca="1" si="14"/>
        <v>203134</v>
      </c>
      <c r="B925" s="39" cm="1">
        <f t="array" aca="1" ref="B925" ca="1">INDIRECT(_xlfn.CONCAT("D",ROW(C925)-C925-3))</f>
        <v>2031</v>
      </c>
      <c r="C925" s="32">
        <v>34</v>
      </c>
      <c r="D925" s="33">
        <v>4578062</v>
      </c>
      <c r="E925" s="33"/>
      <c r="F925" s="33">
        <v>2319271</v>
      </c>
      <c r="G925" s="33">
        <v>1046661</v>
      </c>
      <c r="H925" s="33">
        <v>1121639</v>
      </c>
      <c r="I925" s="33">
        <v>10132</v>
      </c>
      <c r="J925" s="33">
        <v>140838</v>
      </c>
      <c r="K925" s="33"/>
      <c r="L925" s="33">
        <v>2258791</v>
      </c>
      <c r="M925" s="33">
        <v>799715</v>
      </c>
      <c r="N925" s="33">
        <v>1284391</v>
      </c>
      <c r="O925" s="33">
        <v>11107</v>
      </c>
      <c r="P925" s="33">
        <v>163578</v>
      </c>
      <c r="Q925"/>
    </row>
    <row r="926" spans="1:17">
      <c r="A926" s="38" t="str">
        <f t="shared" ca="1" si="14"/>
        <v>203135</v>
      </c>
      <c r="B926" s="39" cm="1">
        <f t="array" aca="1" ref="B926" ca="1">INDIRECT(_xlfn.CONCAT("D",ROW(C926)-C926-3))</f>
        <v>2031</v>
      </c>
      <c r="C926" s="32">
        <v>35</v>
      </c>
      <c r="D926" s="33">
        <v>4601547</v>
      </c>
      <c r="E926" s="33"/>
      <c r="F926" s="33">
        <v>2332254</v>
      </c>
      <c r="G926" s="33">
        <v>987540</v>
      </c>
      <c r="H926" s="33">
        <v>1173716</v>
      </c>
      <c r="I926" s="33">
        <v>8095</v>
      </c>
      <c r="J926" s="33">
        <v>162904</v>
      </c>
      <c r="K926" s="33"/>
      <c r="L926" s="33">
        <v>2269293</v>
      </c>
      <c r="M926" s="33">
        <v>725687</v>
      </c>
      <c r="N926" s="33">
        <v>1334819</v>
      </c>
      <c r="O926" s="33">
        <v>13176</v>
      </c>
      <c r="P926" s="33">
        <v>195611</v>
      </c>
      <c r="Q926"/>
    </row>
    <row r="927" spans="1:17">
      <c r="A927" s="38" t="str">
        <f t="shared" ca="1" si="14"/>
        <v>203136</v>
      </c>
      <c r="B927" s="39" cm="1">
        <f t="array" aca="1" ref="B927" ca="1">INDIRECT(_xlfn.CONCAT("D",ROW(C927)-C927-3))</f>
        <v>2031</v>
      </c>
      <c r="C927" s="32">
        <v>36</v>
      </c>
      <c r="D927" s="33">
        <v>4636598</v>
      </c>
      <c r="E927" s="33"/>
      <c r="F927" s="33">
        <v>2349498</v>
      </c>
      <c r="G927" s="33">
        <v>952362</v>
      </c>
      <c r="H927" s="33">
        <v>1194505</v>
      </c>
      <c r="I927" s="33">
        <v>6079</v>
      </c>
      <c r="J927" s="33">
        <v>196551</v>
      </c>
      <c r="K927" s="33"/>
      <c r="L927" s="33">
        <v>2287100</v>
      </c>
      <c r="M927" s="33">
        <v>695854</v>
      </c>
      <c r="N927" s="33">
        <v>1365372</v>
      </c>
      <c r="O927" s="33">
        <v>23296</v>
      </c>
      <c r="P927" s="33">
        <v>202578</v>
      </c>
      <c r="Q927"/>
    </row>
    <row r="928" spans="1:17">
      <c r="A928" s="38" t="str">
        <f t="shared" ca="1" si="14"/>
        <v>203137</v>
      </c>
      <c r="B928" s="39" cm="1">
        <f t="array" aca="1" ref="B928" ca="1">INDIRECT(_xlfn.CONCAT("D",ROW(C928)-C928-3))</f>
        <v>2031</v>
      </c>
      <c r="C928" s="32">
        <v>37</v>
      </c>
      <c r="D928" s="33">
        <v>4695467</v>
      </c>
      <c r="E928" s="33"/>
      <c r="F928" s="33">
        <v>2379585</v>
      </c>
      <c r="G928" s="33">
        <v>976084</v>
      </c>
      <c r="H928" s="33">
        <v>1202423</v>
      </c>
      <c r="I928" s="33">
        <v>9094</v>
      </c>
      <c r="J928" s="33">
        <v>191983</v>
      </c>
      <c r="K928" s="33"/>
      <c r="L928" s="33">
        <v>2315882</v>
      </c>
      <c r="M928" s="33">
        <v>711335</v>
      </c>
      <c r="N928" s="33">
        <v>1379223</v>
      </c>
      <c r="O928" s="33">
        <v>21219</v>
      </c>
      <c r="P928" s="33">
        <v>204105</v>
      </c>
      <c r="Q928"/>
    </row>
    <row r="929" spans="1:17">
      <c r="A929" s="38" t="str">
        <f t="shared" ca="1" si="14"/>
        <v>203138</v>
      </c>
      <c r="B929" s="39" cm="1">
        <f t="array" aca="1" ref="B929" ca="1">INDIRECT(_xlfn.CONCAT("D",ROW(C929)-C929-3))</f>
        <v>2031</v>
      </c>
      <c r="C929" s="32">
        <v>38</v>
      </c>
      <c r="D929" s="33">
        <v>4789486</v>
      </c>
      <c r="E929" s="33"/>
      <c r="F929" s="33">
        <v>2428021</v>
      </c>
      <c r="G929" s="33">
        <v>945969</v>
      </c>
      <c r="H929" s="33">
        <v>1268023</v>
      </c>
      <c r="I929" s="33">
        <v>10096</v>
      </c>
      <c r="J929" s="33">
        <v>203934</v>
      </c>
      <c r="K929" s="33"/>
      <c r="L929" s="33">
        <v>2361465</v>
      </c>
      <c r="M929" s="33">
        <v>700965</v>
      </c>
      <c r="N929" s="33">
        <v>1385770</v>
      </c>
      <c r="O929" s="33">
        <v>21211</v>
      </c>
      <c r="P929" s="33">
        <v>253519</v>
      </c>
      <c r="Q929"/>
    </row>
    <row r="930" spans="1:17">
      <c r="A930" s="38" t="str">
        <f t="shared" ca="1" si="14"/>
        <v>203139</v>
      </c>
      <c r="B930" s="39" cm="1">
        <f t="array" aca="1" ref="B930" ca="1">INDIRECT(_xlfn.CONCAT("D",ROW(C930)-C930-3))</f>
        <v>2031</v>
      </c>
      <c r="C930" s="32">
        <v>39</v>
      </c>
      <c r="D930" s="33">
        <v>4835680</v>
      </c>
      <c r="E930" s="33"/>
      <c r="F930" s="33">
        <v>2442450</v>
      </c>
      <c r="G930" s="33">
        <v>893949</v>
      </c>
      <c r="H930" s="33">
        <v>1305064</v>
      </c>
      <c r="I930" s="33">
        <v>10101</v>
      </c>
      <c r="J930" s="33">
        <v>233336</v>
      </c>
      <c r="K930" s="33"/>
      <c r="L930" s="33">
        <v>2393230</v>
      </c>
      <c r="M930" s="33">
        <v>705373</v>
      </c>
      <c r="N930" s="33">
        <v>1391601</v>
      </c>
      <c r="O930" s="33">
        <v>37284</v>
      </c>
      <c r="P930" s="33">
        <v>258973</v>
      </c>
      <c r="Q930"/>
    </row>
    <row r="931" spans="1:17">
      <c r="A931" s="38" t="str">
        <f t="shared" ca="1" si="14"/>
        <v>203140</v>
      </c>
      <c r="B931" s="39" cm="1">
        <f t="array" aca="1" ref="B931" ca="1">INDIRECT(_xlfn.CONCAT("D",ROW(C931)-C931-3))</f>
        <v>2031</v>
      </c>
      <c r="C931" s="32">
        <v>40</v>
      </c>
      <c r="D931" s="33">
        <v>4887727</v>
      </c>
      <c r="E931" s="33"/>
      <c r="F931" s="33">
        <v>2465648</v>
      </c>
      <c r="G931" s="33">
        <v>836343</v>
      </c>
      <c r="H931" s="33">
        <v>1368011</v>
      </c>
      <c r="I931" s="33">
        <v>9080</v>
      </c>
      <c r="J931" s="33">
        <v>252214</v>
      </c>
      <c r="K931" s="33"/>
      <c r="L931" s="33">
        <v>2422079</v>
      </c>
      <c r="M931" s="33">
        <v>694329</v>
      </c>
      <c r="N931" s="33">
        <v>1425999</v>
      </c>
      <c r="O931" s="33">
        <v>23212</v>
      </c>
      <c r="P931" s="33">
        <v>278539</v>
      </c>
      <c r="Q931"/>
    </row>
    <row r="932" spans="1:17">
      <c r="A932" s="38" t="str">
        <f t="shared" ca="1" si="14"/>
        <v>203141</v>
      </c>
      <c r="B932" s="39" cm="1">
        <f t="array" aca="1" ref="B932" ca="1">INDIRECT(_xlfn.CONCAT("D",ROW(C932)-C932-3))</f>
        <v>2031</v>
      </c>
      <c r="C932" s="32">
        <v>41</v>
      </c>
      <c r="D932" s="33">
        <v>4749153</v>
      </c>
      <c r="E932" s="33"/>
      <c r="F932" s="33">
        <v>2388552</v>
      </c>
      <c r="G932" s="33">
        <v>825411</v>
      </c>
      <c r="H932" s="33">
        <v>1246683</v>
      </c>
      <c r="I932" s="33">
        <v>17133</v>
      </c>
      <c r="J932" s="33">
        <v>299325</v>
      </c>
      <c r="K932" s="33"/>
      <c r="L932" s="33">
        <v>2360601</v>
      </c>
      <c r="M932" s="33">
        <v>653875</v>
      </c>
      <c r="N932" s="33">
        <v>1427645</v>
      </c>
      <c r="O932" s="33">
        <v>27203</v>
      </c>
      <c r="P932" s="33">
        <v>251878</v>
      </c>
      <c r="Q932"/>
    </row>
    <row r="933" spans="1:17">
      <c r="A933" s="38" t="str">
        <f t="shared" ca="1" si="14"/>
        <v>203142</v>
      </c>
      <c r="B933" s="39" cm="1">
        <f t="array" aca="1" ref="B933" ca="1">INDIRECT(_xlfn.CONCAT("D",ROW(C933)-C933-3))</f>
        <v>2031</v>
      </c>
      <c r="C933" s="32">
        <v>42</v>
      </c>
      <c r="D933" s="33">
        <v>4637733</v>
      </c>
      <c r="E933" s="33"/>
      <c r="F933" s="33">
        <v>2324436</v>
      </c>
      <c r="G933" s="33">
        <v>791852</v>
      </c>
      <c r="H933" s="33">
        <v>1272977</v>
      </c>
      <c r="I933" s="33">
        <v>14033</v>
      </c>
      <c r="J933" s="33">
        <v>245574</v>
      </c>
      <c r="K933" s="33"/>
      <c r="L933" s="33">
        <v>2313296</v>
      </c>
      <c r="M933" s="33">
        <v>646436</v>
      </c>
      <c r="N933" s="33">
        <v>1364252</v>
      </c>
      <c r="O933" s="33">
        <v>38203</v>
      </c>
      <c r="P933" s="33">
        <v>264405</v>
      </c>
      <c r="Q933"/>
    </row>
    <row r="934" spans="1:17">
      <c r="A934" s="38" t="str">
        <f t="shared" ca="1" si="14"/>
        <v>203143</v>
      </c>
      <c r="B934" s="39" cm="1">
        <f t="array" aca="1" ref="B934" ca="1">INDIRECT(_xlfn.CONCAT("D",ROW(C934)-C934-3))</f>
        <v>2031</v>
      </c>
      <c r="C934" s="32">
        <v>43</v>
      </c>
      <c r="D934" s="33">
        <v>4525705</v>
      </c>
      <c r="E934" s="33"/>
      <c r="F934" s="33">
        <v>2266845</v>
      </c>
      <c r="G934" s="33">
        <v>711894</v>
      </c>
      <c r="H934" s="33">
        <v>1261584</v>
      </c>
      <c r="I934" s="33">
        <v>20025</v>
      </c>
      <c r="J934" s="33">
        <v>273343</v>
      </c>
      <c r="K934" s="33"/>
      <c r="L934" s="33">
        <v>2258859</v>
      </c>
      <c r="M934" s="33">
        <v>591845</v>
      </c>
      <c r="N934" s="33">
        <v>1357526</v>
      </c>
      <c r="O934" s="33">
        <v>37179</v>
      </c>
      <c r="P934" s="33">
        <v>272309</v>
      </c>
      <c r="Q934"/>
    </row>
    <row r="935" spans="1:17">
      <c r="A935" s="38" t="str">
        <f t="shared" ca="1" si="14"/>
        <v>203144</v>
      </c>
      <c r="B935" s="39" cm="1">
        <f t="array" aca="1" ref="B935" ca="1">INDIRECT(_xlfn.CONCAT("D",ROW(C935)-C935-3))</f>
        <v>2031</v>
      </c>
      <c r="C935" s="32">
        <v>44</v>
      </c>
      <c r="D935" s="33">
        <v>4482856</v>
      </c>
      <c r="E935" s="33"/>
      <c r="F935" s="33">
        <v>2242267</v>
      </c>
      <c r="G935" s="33">
        <v>677592</v>
      </c>
      <c r="H935" s="33">
        <v>1274995</v>
      </c>
      <c r="I935" s="33">
        <v>11026</v>
      </c>
      <c r="J935" s="33">
        <v>278655</v>
      </c>
      <c r="K935" s="33"/>
      <c r="L935" s="33">
        <v>2240590</v>
      </c>
      <c r="M935" s="33">
        <v>568927</v>
      </c>
      <c r="N935" s="33">
        <v>1317463</v>
      </c>
      <c r="O935" s="33">
        <v>46156</v>
      </c>
      <c r="P935" s="33">
        <v>308043</v>
      </c>
      <c r="Q935"/>
    </row>
    <row r="936" spans="1:17">
      <c r="A936" s="38" t="str">
        <f t="shared" ca="1" si="14"/>
        <v>203145</v>
      </c>
      <c r="B936" s="39" cm="1">
        <f t="array" aca="1" ref="B936" ca="1">INDIRECT(_xlfn.CONCAT("D",ROW(C936)-C936-3))</f>
        <v>2031</v>
      </c>
      <c r="C936" s="32">
        <v>45</v>
      </c>
      <c r="D936" s="33">
        <v>4495301</v>
      </c>
      <c r="E936" s="33"/>
      <c r="F936" s="33">
        <v>2250250</v>
      </c>
      <c r="G936" s="33">
        <v>682469</v>
      </c>
      <c r="H936" s="33">
        <v>1292994</v>
      </c>
      <c r="I936" s="33">
        <v>15988</v>
      </c>
      <c r="J936" s="33">
        <v>258799</v>
      </c>
      <c r="K936" s="33"/>
      <c r="L936" s="33">
        <v>2245051</v>
      </c>
      <c r="M936" s="33">
        <v>514157</v>
      </c>
      <c r="N936" s="33">
        <v>1374091</v>
      </c>
      <c r="O936" s="33">
        <v>60135</v>
      </c>
      <c r="P936" s="33">
        <v>296667</v>
      </c>
      <c r="Q936"/>
    </row>
    <row r="937" spans="1:17">
      <c r="A937" s="38" t="str">
        <f t="shared" ca="1" si="14"/>
        <v>203146</v>
      </c>
      <c r="B937" s="39" cm="1">
        <f t="array" aca="1" ref="B937" ca="1">INDIRECT(_xlfn.CONCAT("D",ROW(C937)-C937-3))</f>
        <v>2031</v>
      </c>
      <c r="C937" s="32">
        <v>46</v>
      </c>
      <c r="D937" s="33">
        <v>4403961</v>
      </c>
      <c r="E937" s="33"/>
      <c r="F937" s="33">
        <v>2201132</v>
      </c>
      <c r="G937" s="33">
        <v>594576</v>
      </c>
      <c r="H937" s="33">
        <v>1303262</v>
      </c>
      <c r="I937" s="33">
        <v>12012</v>
      </c>
      <c r="J937" s="33">
        <v>291282</v>
      </c>
      <c r="K937" s="33"/>
      <c r="L937" s="33">
        <v>2202829</v>
      </c>
      <c r="M937" s="33">
        <v>501783</v>
      </c>
      <c r="N937" s="33">
        <v>1353812</v>
      </c>
      <c r="O937" s="33">
        <v>62221</v>
      </c>
      <c r="P937" s="33">
        <v>285013</v>
      </c>
      <c r="Q937"/>
    </row>
    <row r="938" spans="1:17">
      <c r="A938" s="38" t="str">
        <f t="shared" ca="1" si="14"/>
        <v>203147</v>
      </c>
      <c r="B938" s="39" cm="1">
        <f t="array" aca="1" ref="B938" ca="1">INDIRECT(_xlfn.CONCAT("D",ROW(C938)-C938-3))</f>
        <v>2031</v>
      </c>
      <c r="C938" s="32">
        <v>47</v>
      </c>
      <c r="D938" s="33">
        <v>4380717</v>
      </c>
      <c r="E938" s="33"/>
      <c r="F938" s="33">
        <v>2195954</v>
      </c>
      <c r="G938" s="33">
        <v>526270</v>
      </c>
      <c r="H938" s="33">
        <v>1377090</v>
      </c>
      <c r="I938" s="33">
        <v>20971</v>
      </c>
      <c r="J938" s="33">
        <v>271623</v>
      </c>
      <c r="K938" s="33"/>
      <c r="L938" s="33">
        <v>2184763</v>
      </c>
      <c r="M938" s="33">
        <v>443764</v>
      </c>
      <c r="N938" s="33">
        <v>1373366</v>
      </c>
      <c r="O938" s="33">
        <v>65112</v>
      </c>
      <c r="P938" s="33">
        <v>302521</v>
      </c>
      <c r="Q938"/>
    </row>
    <row r="939" spans="1:17">
      <c r="A939" s="38" t="str">
        <f t="shared" ca="1" si="14"/>
        <v>203148</v>
      </c>
      <c r="B939" s="39" cm="1">
        <f t="array" aca="1" ref="B939" ca="1">INDIRECT(_xlfn.CONCAT("D",ROW(C939)-C939-3))</f>
        <v>2031</v>
      </c>
      <c r="C939" s="32">
        <v>48</v>
      </c>
      <c r="D939" s="33">
        <v>4455940</v>
      </c>
      <c r="E939" s="33"/>
      <c r="F939" s="33">
        <v>2238321</v>
      </c>
      <c r="G939" s="33">
        <v>573058</v>
      </c>
      <c r="H939" s="33">
        <v>1348783</v>
      </c>
      <c r="I939" s="33">
        <v>17970</v>
      </c>
      <c r="J939" s="33">
        <v>298509</v>
      </c>
      <c r="K939" s="33"/>
      <c r="L939" s="33">
        <v>2217619</v>
      </c>
      <c r="M939" s="33">
        <v>465971</v>
      </c>
      <c r="N939" s="33">
        <v>1386889</v>
      </c>
      <c r="O939" s="33">
        <v>76159</v>
      </c>
      <c r="P939" s="33">
        <v>288601</v>
      </c>
      <c r="Q939"/>
    </row>
    <row r="940" spans="1:17">
      <c r="A940" s="38" t="str">
        <f t="shared" ca="1" si="14"/>
        <v>203149</v>
      </c>
      <c r="B940" s="39" cm="1">
        <f t="array" aca="1" ref="B940" ca="1">INDIRECT(_xlfn.CONCAT("D",ROW(C940)-C940-3))</f>
        <v>2031</v>
      </c>
      <c r="C940" s="32">
        <v>49</v>
      </c>
      <c r="D940" s="33">
        <v>4368601</v>
      </c>
      <c r="E940" s="33"/>
      <c r="F940" s="33">
        <v>2195791</v>
      </c>
      <c r="G940" s="33">
        <v>518187</v>
      </c>
      <c r="H940" s="33">
        <v>1376496</v>
      </c>
      <c r="I940" s="33">
        <v>22008</v>
      </c>
      <c r="J940" s="33">
        <v>279101</v>
      </c>
      <c r="K940" s="33"/>
      <c r="L940" s="33">
        <v>2172811</v>
      </c>
      <c r="M940" s="33">
        <v>426570</v>
      </c>
      <c r="N940" s="33">
        <v>1353636</v>
      </c>
      <c r="O940" s="33">
        <v>77922</v>
      </c>
      <c r="P940" s="33">
        <v>314683</v>
      </c>
      <c r="Q940"/>
    </row>
    <row r="941" spans="1:17">
      <c r="A941" s="38" t="str">
        <f t="shared" ca="1" si="14"/>
        <v>203150</v>
      </c>
      <c r="B941" s="39" cm="1">
        <f t="array" aca="1" ref="B941" ca="1">INDIRECT(_xlfn.CONCAT("D",ROW(C941)-C941-3))</f>
        <v>2031</v>
      </c>
      <c r="C941" s="32">
        <v>50</v>
      </c>
      <c r="D941" s="33">
        <v>4419461</v>
      </c>
      <c r="E941" s="33"/>
      <c r="F941" s="33">
        <v>2227739</v>
      </c>
      <c r="G941" s="33">
        <v>507030</v>
      </c>
      <c r="H941" s="33">
        <v>1425274</v>
      </c>
      <c r="I941" s="33">
        <v>22956</v>
      </c>
      <c r="J941" s="33">
        <v>272479</v>
      </c>
      <c r="K941" s="33"/>
      <c r="L941" s="33">
        <v>2191722</v>
      </c>
      <c r="M941" s="33">
        <v>415998</v>
      </c>
      <c r="N941" s="33">
        <v>1370699</v>
      </c>
      <c r="O941" s="33">
        <v>76815</v>
      </c>
      <c r="P941" s="33">
        <v>328210</v>
      </c>
      <c r="Q941"/>
    </row>
    <row r="942" spans="1:17">
      <c r="A942" s="38" t="str">
        <f t="shared" ca="1" si="14"/>
        <v>203151</v>
      </c>
      <c r="B942" s="39" cm="1">
        <f t="array" aca="1" ref="B942" ca="1">INDIRECT(_xlfn.CONCAT("D",ROW(C942)-C942-3))</f>
        <v>2031</v>
      </c>
      <c r="C942" s="32">
        <v>51</v>
      </c>
      <c r="D942" s="33">
        <v>4241428</v>
      </c>
      <c r="E942" s="33"/>
      <c r="F942" s="33">
        <v>2135966</v>
      </c>
      <c r="G942" s="33">
        <v>473662</v>
      </c>
      <c r="H942" s="33">
        <v>1368135</v>
      </c>
      <c r="I942" s="33">
        <v>29915</v>
      </c>
      <c r="J942" s="33">
        <v>264254</v>
      </c>
      <c r="K942" s="33"/>
      <c r="L942" s="33">
        <v>2105462</v>
      </c>
      <c r="M942" s="33">
        <v>347746</v>
      </c>
      <c r="N942" s="33">
        <v>1393981</v>
      </c>
      <c r="O942" s="33">
        <v>81940</v>
      </c>
      <c r="P942" s="33">
        <v>281794</v>
      </c>
      <c r="Q942"/>
    </row>
    <row r="943" spans="1:17">
      <c r="A943" s="38" t="str">
        <f t="shared" ca="1" si="14"/>
        <v>203152</v>
      </c>
      <c r="B943" s="39" cm="1">
        <f t="array" aca="1" ref="B943" ca="1">INDIRECT(_xlfn.CONCAT("D",ROW(C943)-C943-3))</f>
        <v>2031</v>
      </c>
      <c r="C943" s="32">
        <v>52</v>
      </c>
      <c r="D943" s="33">
        <v>4096067</v>
      </c>
      <c r="E943" s="33"/>
      <c r="F943" s="33">
        <v>2060420</v>
      </c>
      <c r="G943" s="33">
        <v>423442</v>
      </c>
      <c r="H943" s="33">
        <v>1361989</v>
      </c>
      <c r="I943" s="33">
        <v>24908</v>
      </c>
      <c r="J943" s="33">
        <v>250080</v>
      </c>
      <c r="K943" s="33"/>
      <c r="L943" s="33">
        <v>2035647</v>
      </c>
      <c r="M943" s="33">
        <v>340106</v>
      </c>
      <c r="N943" s="33">
        <v>1332496</v>
      </c>
      <c r="O943" s="33">
        <v>86772</v>
      </c>
      <c r="P943" s="33">
        <v>276273</v>
      </c>
      <c r="Q943"/>
    </row>
    <row r="944" spans="1:17">
      <c r="A944" s="38" t="str">
        <f t="shared" ca="1" si="14"/>
        <v>203153</v>
      </c>
      <c r="B944" s="39" cm="1">
        <f t="array" aca="1" ref="B944" ca="1">INDIRECT(_xlfn.CONCAT("D",ROW(C944)-C944-3))</f>
        <v>2031</v>
      </c>
      <c r="C944" s="32">
        <v>53</v>
      </c>
      <c r="D944" s="33">
        <v>4061959</v>
      </c>
      <c r="E944" s="33"/>
      <c r="F944" s="33">
        <v>2039082</v>
      </c>
      <c r="G944" s="33">
        <v>386016</v>
      </c>
      <c r="H944" s="33">
        <v>1362055</v>
      </c>
      <c r="I944" s="33">
        <v>41002</v>
      </c>
      <c r="J944" s="33">
        <v>250010</v>
      </c>
      <c r="K944" s="33"/>
      <c r="L944" s="33">
        <v>2022877</v>
      </c>
      <c r="M944" s="33">
        <v>318037</v>
      </c>
      <c r="N944" s="33">
        <v>1303056</v>
      </c>
      <c r="O944" s="33">
        <v>88731</v>
      </c>
      <c r="P944" s="33">
        <v>313052</v>
      </c>
      <c r="Q944"/>
    </row>
    <row r="945" spans="1:17">
      <c r="A945" s="38" t="str">
        <f t="shared" ca="1" si="14"/>
        <v>203154</v>
      </c>
      <c r="B945" s="39" cm="1">
        <f t="array" aca="1" ref="B945" ca="1">INDIRECT(_xlfn.CONCAT("D",ROW(C945)-C945-3))</f>
        <v>2031</v>
      </c>
      <c r="C945" s="32">
        <v>54</v>
      </c>
      <c r="D945" s="33">
        <v>3904146</v>
      </c>
      <c r="E945" s="33"/>
      <c r="F945" s="33">
        <v>1956223</v>
      </c>
      <c r="G945" s="33">
        <v>360121</v>
      </c>
      <c r="H945" s="33">
        <v>1327758</v>
      </c>
      <c r="I945" s="33">
        <v>40900</v>
      </c>
      <c r="J945" s="33">
        <v>227445</v>
      </c>
      <c r="K945" s="33"/>
      <c r="L945" s="33">
        <v>1947923</v>
      </c>
      <c r="M945" s="33">
        <v>294837</v>
      </c>
      <c r="N945" s="33">
        <v>1256305</v>
      </c>
      <c r="O945" s="33">
        <v>94947</v>
      </c>
      <c r="P945" s="33">
        <v>301833</v>
      </c>
      <c r="Q945"/>
    </row>
    <row r="946" spans="1:17">
      <c r="A946" s="38" t="str">
        <f t="shared" ca="1" si="14"/>
        <v>203155</v>
      </c>
      <c r="B946" s="39" cm="1">
        <f t="array" aca="1" ref="B946" ca="1">INDIRECT(_xlfn.CONCAT("D",ROW(C946)-C946-3))</f>
        <v>2031</v>
      </c>
      <c r="C946" s="32">
        <v>55</v>
      </c>
      <c r="D946" s="33">
        <v>3860895</v>
      </c>
      <c r="E946" s="33"/>
      <c r="F946" s="33">
        <v>1931558</v>
      </c>
      <c r="G946" s="33">
        <v>377523</v>
      </c>
      <c r="H946" s="33">
        <v>1296361</v>
      </c>
      <c r="I946" s="33">
        <v>25967</v>
      </c>
      <c r="J946" s="33">
        <v>231707</v>
      </c>
      <c r="K946" s="33"/>
      <c r="L946" s="33">
        <v>1929337</v>
      </c>
      <c r="M946" s="33">
        <v>283434</v>
      </c>
      <c r="N946" s="33">
        <v>1235174</v>
      </c>
      <c r="O946" s="33">
        <v>100445</v>
      </c>
      <c r="P946" s="33">
        <v>310285</v>
      </c>
      <c r="Q946"/>
    </row>
    <row r="947" spans="1:17">
      <c r="A947" s="38" t="str">
        <f t="shared" ca="1" si="14"/>
        <v>203156</v>
      </c>
      <c r="B947" s="39" cm="1">
        <f t="array" aca="1" ref="B947" ca="1">INDIRECT(_xlfn.CONCAT("D",ROW(C947)-C947-3))</f>
        <v>2031</v>
      </c>
      <c r="C947" s="32">
        <v>56</v>
      </c>
      <c r="D947" s="33">
        <v>3835065</v>
      </c>
      <c r="E947" s="33"/>
      <c r="F947" s="33">
        <v>1915378</v>
      </c>
      <c r="G947" s="33">
        <v>361694</v>
      </c>
      <c r="H947" s="33">
        <v>1256936</v>
      </c>
      <c r="I947" s="33">
        <v>35969</v>
      </c>
      <c r="J947" s="33">
        <v>260779</v>
      </c>
      <c r="K947" s="33"/>
      <c r="L947" s="33">
        <v>1919687</v>
      </c>
      <c r="M947" s="33">
        <v>283069</v>
      </c>
      <c r="N947" s="33">
        <v>1184106</v>
      </c>
      <c r="O947" s="33">
        <v>118610</v>
      </c>
      <c r="P947" s="33">
        <v>333902</v>
      </c>
      <c r="Q947"/>
    </row>
    <row r="948" spans="1:17">
      <c r="A948" s="38" t="str">
        <f t="shared" ca="1" si="14"/>
        <v>203157</v>
      </c>
      <c r="B948" s="39" cm="1">
        <f t="array" aca="1" ref="B948" ca="1">INDIRECT(_xlfn.CONCAT("D",ROW(C948)-C948-3))</f>
        <v>2031</v>
      </c>
      <c r="C948" s="32">
        <v>57</v>
      </c>
      <c r="D948" s="33">
        <v>3752697</v>
      </c>
      <c r="E948" s="33"/>
      <c r="F948" s="33">
        <v>1867215</v>
      </c>
      <c r="G948" s="33">
        <v>307717</v>
      </c>
      <c r="H948" s="33">
        <v>1266719</v>
      </c>
      <c r="I948" s="33">
        <v>28880</v>
      </c>
      <c r="J948" s="33">
        <v>263900</v>
      </c>
      <c r="K948" s="33"/>
      <c r="L948" s="33">
        <v>1885482</v>
      </c>
      <c r="M948" s="33">
        <v>260652</v>
      </c>
      <c r="N948" s="33">
        <v>1168440</v>
      </c>
      <c r="O948" s="33">
        <v>120839</v>
      </c>
      <c r="P948" s="33">
        <v>335552</v>
      </c>
      <c r="Q948"/>
    </row>
    <row r="949" spans="1:17">
      <c r="A949" s="38" t="str">
        <f t="shared" ca="1" si="14"/>
        <v>203158</v>
      </c>
      <c r="B949" s="39" cm="1">
        <f t="array" aca="1" ref="B949" ca="1">INDIRECT(_xlfn.CONCAT("D",ROW(C949)-C949-3))</f>
        <v>2031</v>
      </c>
      <c r="C949" s="32">
        <v>58</v>
      </c>
      <c r="D949" s="33">
        <v>3886433</v>
      </c>
      <c r="E949" s="33"/>
      <c r="F949" s="33">
        <v>1930122</v>
      </c>
      <c r="G949" s="33">
        <v>324516</v>
      </c>
      <c r="H949" s="33">
        <v>1310047</v>
      </c>
      <c r="I949" s="33">
        <v>39940</v>
      </c>
      <c r="J949" s="33">
        <v>255619</v>
      </c>
      <c r="K949" s="33"/>
      <c r="L949" s="33">
        <v>1956310</v>
      </c>
      <c r="M949" s="33">
        <v>263694</v>
      </c>
      <c r="N949" s="33">
        <v>1188115</v>
      </c>
      <c r="O949" s="33">
        <v>143290</v>
      </c>
      <c r="P949" s="33">
        <v>361211</v>
      </c>
      <c r="Q949"/>
    </row>
    <row r="950" spans="1:17">
      <c r="A950" s="38" t="str">
        <f t="shared" ca="1" si="14"/>
        <v>203159</v>
      </c>
      <c r="B950" s="39" cm="1">
        <f t="array" aca="1" ref="B950" ca="1">INDIRECT(_xlfn.CONCAT("D",ROW(C950)-C950-3))</f>
        <v>2031</v>
      </c>
      <c r="C950" s="32">
        <v>59</v>
      </c>
      <c r="D950" s="33">
        <v>4041390</v>
      </c>
      <c r="E950" s="33"/>
      <c r="F950" s="33">
        <v>2004808</v>
      </c>
      <c r="G950" s="33">
        <v>313345</v>
      </c>
      <c r="H950" s="33">
        <v>1367142</v>
      </c>
      <c r="I950" s="33">
        <v>46902</v>
      </c>
      <c r="J950" s="33">
        <v>277420</v>
      </c>
      <c r="K950" s="33"/>
      <c r="L950" s="33">
        <v>2036582</v>
      </c>
      <c r="M950" s="33">
        <v>245347</v>
      </c>
      <c r="N950" s="33">
        <v>1228731</v>
      </c>
      <c r="O950" s="33">
        <v>158578</v>
      </c>
      <c r="P950" s="33">
        <v>403925</v>
      </c>
      <c r="Q950"/>
    </row>
    <row r="951" spans="1:17">
      <c r="A951" s="38" t="str">
        <f t="shared" ca="1" si="14"/>
        <v>203160</v>
      </c>
      <c r="B951" s="39" cm="1">
        <f t="array" aca="1" ref="B951" ca="1">INDIRECT(_xlfn.CONCAT("D",ROW(C951)-C951-3))</f>
        <v>2031</v>
      </c>
      <c r="C951" s="32">
        <v>60</v>
      </c>
      <c r="D951" s="33">
        <v>4189626</v>
      </c>
      <c r="E951" s="33"/>
      <c r="F951" s="33">
        <v>2074877</v>
      </c>
      <c r="G951" s="33">
        <v>318373</v>
      </c>
      <c r="H951" s="33">
        <v>1399451</v>
      </c>
      <c r="I951" s="33">
        <v>54550</v>
      </c>
      <c r="J951" s="33">
        <v>302504</v>
      </c>
      <c r="K951" s="33"/>
      <c r="L951" s="33">
        <v>2114750</v>
      </c>
      <c r="M951" s="33">
        <v>258868</v>
      </c>
      <c r="N951" s="33">
        <v>1297325</v>
      </c>
      <c r="O951" s="33">
        <v>184194</v>
      </c>
      <c r="P951" s="33">
        <v>374363</v>
      </c>
      <c r="Q951"/>
    </row>
    <row r="952" spans="1:17">
      <c r="A952" s="38" t="str">
        <f t="shared" ca="1" si="14"/>
        <v>203161</v>
      </c>
      <c r="B952" s="39" cm="1">
        <f t="array" aca="1" ref="B952" ca="1">INDIRECT(_xlfn.CONCAT("D",ROW(C952)-C952-3))</f>
        <v>2031</v>
      </c>
      <c r="C952" s="32">
        <v>61</v>
      </c>
      <c r="D952" s="33">
        <v>3979738</v>
      </c>
      <c r="E952" s="33"/>
      <c r="F952" s="33">
        <v>1963927</v>
      </c>
      <c r="G952" s="33">
        <v>288374</v>
      </c>
      <c r="H952" s="33">
        <v>1310611</v>
      </c>
      <c r="I952" s="33">
        <v>54692</v>
      </c>
      <c r="J952" s="33">
        <v>310251</v>
      </c>
      <c r="K952" s="33"/>
      <c r="L952" s="33">
        <v>2015811</v>
      </c>
      <c r="M952" s="33">
        <v>225413</v>
      </c>
      <c r="N952" s="33">
        <v>1259137</v>
      </c>
      <c r="O952" s="33">
        <v>166826</v>
      </c>
      <c r="P952" s="33">
        <v>364435</v>
      </c>
      <c r="Q952"/>
    </row>
    <row r="953" spans="1:17">
      <c r="A953" s="38" t="str">
        <f t="shared" ca="1" si="14"/>
        <v>203162</v>
      </c>
      <c r="B953" s="39" cm="1">
        <f t="array" aca="1" ref="B953" ca="1">INDIRECT(_xlfn.CONCAT("D",ROW(C953)-C953-3))</f>
        <v>2031</v>
      </c>
      <c r="C953" s="32">
        <v>62</v>
      </c>
      <c r="D953" s="33">
        <v>3838387</v>
      </c>
      <c r="E953" s="33"/>
      <c r="F953" s="33">
        <v>1889411</v>
      </c>
      <c r="G953" s="33">
        <v>293578</v>
      </c>
      <c r="H953" s="33">
        <v>1262582</v>
      </c>
      <c r="I953" s="33">
        <v>66452</v>
      </c>
      <c r="J953" s="33">
        <v>266799</v>
      </c>
      <c r="K953" s="33"/>
      <c r="L953" s="33">
        <v>1948976</v>
      </c>
      <c r="M953" s="33">
        <v>219742</v>
      </c>
      <c r="N953" s="33">
        <v>1199674</v>
      </c>
      <c r="O953" s="33">
        <v>172230</v>
      </c>
      <c r="P953" s="33">
        <v>357329</v>
      </c>
      <c r="Q953"/>
    </row>
    <row r="954" spans="1:17">
      <c r="A954" s="38" t="str">
        <f t="shared" ca="1" si="14"/>
        <v>203163</v>
      </c>
      <c r="B954" s="39" cm="1">
        <f t="array" aca="1" ref="B954" ca="1">INDIRECT(_xlfn.CONCAT("D",ROW(C954)-C954-3))</f>
        <v>2031</v>
      </c>
      <c r="C954" s="32">
        <v>63</v>
      </c>
      <c r="D954" s="33">
        <v>3762268</v>
      </c>
      <c r="E954" s="33"/>
      <c r="F954" s="33">
        <v>1843685</v>
      </c>
      <c r="G954" s="33">
        <v>261263</v>
      </c>
      <c r="H954" s="33">
        <v>1207352</v>
      </c>
      <c r="I954" s="33">
        <v>81150</v>
      </c>
      <c r="J954" s="33">
        <v>293921</v>
      </c>
      <c r="K954" s="33"/>
      <c r="L954" s="33">
        <v>1918583</v>
      </c>
      <c r="M954" s="33">
        <v>218246</v>
      </c>
      <c r="N954" s="33">
        <v>1139840</v>
      </c>
      <c r="O954" s="33">
        <v>212294</v>
      </c>
      <c r="P954" s="33">
        <v>348202</v>
      </c>
      <c r="Q954"/>
    </row>
    <row r="955" spans="1:17">
      <c r="A955" s="38" t="str">
        <f t="shared" ca="1" si="14"/>
        <v>203164</v>
      </c>
      <c r="B955" s="39" cm="1">
        <f t="array" aca="1" ref="B955" ca="1">INDIRECT(_xlfn.CONCAT("D",ROW(C955)-C955-3))</f>
        <v>2031</v>
      </c>
      <c r="C955" s="32">
        <v>64</v>
      </c>
      <c r="D955" s="33">
        <v>3772007</v>
      </c>
      <c r="E955" s="33"/>
      <c r="F955" s="33">
        <v>1842917</v>
      </c>
      <c r="G955" s="33">
        <v>277033</v>
      </c>
      <c r="H955" s="33">
        <v>1212393</v>
      </c>
      <c r="I955" s="33">
        <v>66528</v>
      </c>
      <c r="J955" s="33">
        <v>286963</v>
      </c>
      <c r="K955" s="33"/>
      <c r="L955" s="33">
        <v>1929090</v>
      </c>
      <c r="M955" s="33">
        <v>209274</v>
      </c>
      <c r="N955" s="33">
        <v>1142577</v>
      </c>
      <c r="O955" s="33">
        <v>223159</v>
      </c>
      <c r="P955" s="33">
        <v>354080</v>
      </c>
      <c r="Q955"/>
    </row>
    <row r="956" spans="1:17">
      <c r="A956" s="38" t="str">
        <f t="shared" ca="1" si="14"/>
        <v>203165</v>
      </c>
      <c r="B956" s="39" cm="1">
        <f t="array" aca="1" ref="B956" ca="1">INDIRECT(_xlfn.CONCAT("D",ROW(C956)-C956-3))</f>
        <v>2031</v>
      </c>
      <c r="C956" s="32">
        <v>65</v>
      </c>
      <c r="D956" s="33">
        <v>3857222</v>
      </c>
      <c r="E956" s="33"/>
      <c r="F956" s="33">
        <v>1878798</v>
      </c>
      <c r="G956" s="33">
        <v>248926</v>
      </c>
      <c r="H956" s="33">
        <v>1242654</v>
      </c>
      <c r="I956" s="33">
        <v>100756</v>
      </c>
      <c r="J956" s="33">
        <v>286462</v>
      </c>
      <c r="K956" s="33"/>
      <c r="L956" s="33">
        <v>1978424</v>
      </c>
      <c r="M956" s="33">
        <v>216637</v>
      </c>
      <c r="N956" s="33">
        <v>1170238</v>
      </c>
      <c r="O956" s="33">
        <v>241368</v>
      </c>
      <c r="P956" s="33">
        <v>350181</v>
      </c>
      <c r="Q956"/>
    </row>
    <row r="957" spans="1:17">
      <c r="A957" s="38" t="str">
        <f t="shared" ca="1" si="14"/>
        <v>203166</v>
      </c>
      <c r="B957" s="39" cm="1">
        <f t="array" aca="1" ref="B957" ca="1">INDIRECT(_xlfn.CONCAT("D",ROW(C957)-C957-3))</f>
        <v>2031</v>
      </c>
      <c r="C957" s="32">
        <v>66</v>
      </c>
      <c r="D957" s="33">
        <v>3997287</v>
      </c>
      <c r="E957" s="33"/>
      <c r="F957" s="33">
        <v>1935361</v>
      </c>
      <c r="G957" s="33">
        <v>255875</v>
      </c>
      <c r="H957" s="33">
        <v>1272458</v>
      </c>
      <c r="I957" s="33">
        <v>104721</v>
      </c>
      <c r="J957" s="33">
        <v>302307</v>
      </c>
      <c r="K957" s="33"/>
      <c r="L957" s="33">
        <v>2061926</v>
      </c>
      <c r="M957" s="33">
        <v>211632</v>
      </c>
      <c r="N957" s="33">
        <v>1241112</v>
      </c>
      <c r="O957" s="33">
        <v>255145</v>
      </c>
      <c r="P957" s="33">
        <v>354038</v>
      </c>
      <c r="Q957"/>
    </row>
    <row r="958" spans="1:17">
      <c r="A958" s="38" t="str">
        <f t="shared" ca="1" si="14"/>
        <v>203167</v>
      </c>
      <c r="B958" s="39" cm="1">
        <f t="array" aca="1" ref="B958" ca="1">INDIRECT(_xlfn.CONCAT("D",ROW(C958)-C958-3))</f>
        <v>2031</v>
      </c>
      <c r="C958" s="32">
        <v>67</v>
      </c>
      <c r="D958" s="33">
        <v>3963335</v>
      </c>
      <c r="E958" s="33"/>
      <c r="F958" s="33">
        <v>1911699</v>
      </c>
      <c r="G958" s="33">
        <v>248541</v>
      </c>
      <c r="H958" s="33">
        <v>1260385</v>
      </c>
      <c r="I958" s="33">
        <v>109043</v>
      </c>
      <c r="J958" s="33">
        <v>293730</v>
      </c>
      <c r="K958" s="33"/>
      <c r="L958" s="33">
        <v>2051637</v>
      </c>
      <c r="M958" s="33">
        <v>201025</v>
      </c>
      <c r="N958" s="33">
        <v>1220931</v>
      </c>
      <c r="O958" s="33">
        <v>265077</v>
      </c>
      <c r="P958" s="33">
        <v>364604</v>
      </c>
      <c r="Q958"/>
    </row>
    <row r="959" spans="1:17">
      <c r="A959" s="38" t="str">
        <f t="shared" ca="1" si="14"/>
        <v>203168</v>
      </c>
      <c r="B959" s="39" cm="1">
        <f t="array" aca="1" ref="B959" ca="1">INDIRECT(_xlfn.CONCAT("D",ROW(C959)-C959-3))</f>
        <v>2031</v>
      </c>
      <c r="C959" s="32">
        <v>68</v>
      </c>
      <c r="D959" s="33">
        <v>3938357</v>
      </c>
      <c r="E959" s="33"/>
      <c r="F959" s="33">
        <v>1889547</v>
      </c>
      <c r="G959" s="33">
        <v>227573</v>
      </c>
      <c r="H959" s="33">
        <v>1244264</v>
      </c>
      <c r="I959" s="33">
        <v>106398</v>
      </c>
      <c r="J959" s="33">
        <v>311312</v>
      </c>
      <c r="K959" s="33"/>
      <c r="L959" s="33">
        <v>2048809</v>
      </c>
      <c r="M959" s="33">
        <v>185627</v>
      </c>
      <c r="N959" s="33">
        <v>1193740</v>
      </c>
      <c r="O959" s="33">
        <v>315961</v>
      </c>
      <c r="P959" s="33">
        <v>353481</v>
      </c>
      <c r="Q959"/>
    </row>
    <row r="960" spans="1:17">
      <c r="A960" s="38" t="str">
        <f t="shared" ca="1" si="14"/>
        <v>203169</v>
      </c>
      <c r="B960" s="39" cm="1">
        <f t="array" aca="1" ref="B960" ca="1">INDIRECT(_xlfn.CONCAT("D",ROW(C960)-C960-3))</f>
        <v>2031</v>
      </c>
      <c r="C960" s="32">
        <v>69</v>
      </c>
      <c r="D960" s="33">
        <v>3882246</v>
      </c>
      <c r="E960" s="33"/>
      <c r="F960" s="33">
        <v>1854942</v>
      </c>
      <c r="G960" s="33">
        <v>210476</v>
      </c>
      <c r="H960" s="33">
        <v>1265806</v>
      </c>
      <c r="I960" s="33">
        <v>108189</v>
      </c>
      <c r="J960" s="33">
        <v>270471</v>
      </c>
      <c r="K960" s="33"/>
      <c r="L960" s="33">
        <v>2027304</v>
      </c>
      <c r="M960" s="33">
        <v>175687</v>
      </c>
      <c r="N960" s="33">
        <v>1187365</v>
      </c>
      <c r="O960" s="33">
        <v>308932</v>
      </c>
      <c r="P960" s="33">
        <v>355321</v>
      </c>
      <c r="Q960"/>
    </row>
    <row r="961" spans="1:17">
      <c r="A961" s="38" t="str">
        <f t="shared" ca="1" si="14"/>
        <v>203170</v>
      </c>
      <c r="B961" s="39" cm="1">
        <f t="array" aca="1" ref="B961" ca="1">INDIRECT(_xlfn.CONCAT("D",ROW(C961)-C961-3))</f>
        <v>2031</v>
      </c>
      <c r="C961" s="32">
        <v>70</v>
      </c>
      <c r="D961" s="33">
        <v>3871736</v>
      </c>
      <c r="E961" s="33"/>
      <c r="F961" s="33">
        <v>1840368</v>
      </c>
      <c r="G961" s="33">
        <v>194654</v>
      </c>
      <c r="H961" s="33">
        <v>1218064</v>
      </c>
      <c r="I961" s="33">
        <v>131736</v>
      </c>
      <c r="J961" s="33">
        <v>295914</v>
      </c>
      <c r="K961" s="33"/>
      <c r="L961" s="33">
        <v>2031367</v>
      </c>
      <c r="M961" s="33">
        <v>179557</v>
      </c>
      <c r="N961" s="33">
        <v>1132594</v>
      </c>
      <c r="O961" s="33">
        <v>356155</v>
      </c>
      <c r="P961" s="33">
        <v>363061</v>
      </c>
      <c r="Q961"/>
    </row>
    <row r="962" spans="1:17">
      <c r="A962" s="38" t="str">
        <f t="shared" ca="1" si="14"/>
        <v>203171</v>
      </c>
      <c r="B962" s="39" cm="1">
        <f t="array" aca="1" ref="B962" ca="1">INDIRECT(_xlfn.CONCAT("D",ROW(C962)-C962-3))</f>
        <v>2031</v>
      </c>
      <c r="C962" s="32">
        <v>71</v>
      </c>
      <c r="D962" s="33">
        <v>3737579</v>
      </c>
      <c r="E962" s="33"/>
      <c r="F962" s="33">
        <v>1768077</v>
      </c>
      <c r="G962" s="33">
        <v>183888</v>
      </c>
      <c r="H962" s="33">
        <v>1120044</v>
      </c>
      <c r="I962" s="33">
        <v>166187</v>
      </c>
      <c r="J962" s="33">
        <v>297957</v>
      </c>
      <c r="K962" s="33"/>
      <c r="L962" s="33">
        <v>1969502</v>
      </c>
      <c r="M962" s="33">
        <v>180480</v>
      </c>
      <c r="N962" s="33">
        <v>1105564</v>
      </c>
      <c r="O962" s="33">
        <v>370823</v>
      </c>
      <c r="P962" s="33">
        <v>312635</v>
      </c>
      <c r="Q962"/>
    </row>
    <row r="963" spans="1:17">
      <c r="A963" s="38" t="str">
        <f t="shared" ca="1" si="14"/>
        <v>203172</v>
      </c>
      <c r="B963" s="39" cm="1">
        <f t="array" aca="1" ref="B963" ca="1">INDIRECT(_xlfn.CONCAT("D",ROW(C963)-C963-3))</f>
        <v>2031</v>
      </c>
      <c r="C963" s="32">
        <v>72</v>
      </c>
      <c r="D963" s="33">
        <v>3598809</v>
      </c>
      <c r="E963" s="33"/>
      <c r="F963" s="33">
        <v>1688504</v>
      </c>
      <c r="G963" s="33">
        <v>170129</v>
      </c>
      <c r="H963" s="33">
        <v>1105345</v>
      </c>
      <c r="I963" s="33">
        <v>145544</v>
      </c>
      <c r="J963" s="33">
        <v>267486</v>
      </c>
      <c r="K963" s="33"/>
      <c r="L963" s="33">
        <v>1910305</v>
      </c>
      <c r="M963" s="33">
        <v>160754</v>
      </c>
      <c r="N963" s="33">
        <v>1020736</v>
      </c>
      <c r="O963" s="33">
        <v>385612</v>
      </c>
      <c r="P963" s="33">
        <v>343204</v>
      </c>
      <c r="Q963"/>
    </row>
    <row r="964" spans="1:17">
      <c r="A964" s="38" t="str">
        <f t="shared" ca="1" si="14"/>
        <v>203173</v>
      </c>
      <c r="B964" s="39" cm="1">
        <f t="array" aca="1" ref="B964" ca="1">INDIRECT(_xlfn.CONCAT("D",ROW(C964)-C964-3))</f>
        <v>2031</v>
      </c>
      <c r="C964" s="32">
        <v>73</v>
      </c>
      <c r="D964" s="33">
        <v>3568947</v>
      </c>
      <c r="E964" s="33"/>
      <c r="F964" s="33">
        <v>1668713</v>
      </c>
      <c r="G964" s="33">
        <v>125252</v>
      </c>
      <c r="H964" s="33">
        <v>1091764</v>
      </c>
      <c r="I964" s="33">
        <v>147936</v>
      </c>
      <c r="J964" s="33">
        <v>303761</v>
      </c>
      <c r="K964" s="33"/>
      <c r="L964" s="33">
        <v>1900235</v>
      </c>
      <c r="M964" s="33">
        <v>150514</v>
      </c>
      <c r="N964" s="33">
        <v>1020918</v>
      </c>
      <c r="O964" s="33">
        <v>424805</v>
      </c>
      <c r="P964" s="33">
        <v>303998</v>
      </c>
      <c r="Q964"/>
    </row>
    <row r="965" spans="1:17">
      <c r="A965" s="38" t="str">
        <f t="shared" ca="1" si="14"/>
        <v>203174</v>
      </c>
      <c r="B965" s="39" cm="1">
        <f t="array" aca="1" ref="B965" ca="1">INDIRECT(_xlfn.CONCAT("D",ROW(C965)-C965-3))</f>
        <v>2031</v>
      </c>
      <c r="C965" s="32">
        <v>74</v>
      </c>
      <c r="D965" s="33">
        <v>3409064</v>
      </c>
      <c r="E965" s="33"/>
      <c r="F965" s="33">
        <v>1582282</v>
      </c>
      <c r="G965" s="33">
        <v>120876</v>
      </c>
      <c r="H965" s="33">
        <v>1029425</v>
      </c>
      <c r="I965" s="33">
        <v>185277</v>
      </c>
      <c r="J965" s="33">
        <v>246705</v>
      </c>
      <c r="K965" s="33"/>
      <c r="L965" s="33">
        <v>1826782</v>
      </c>
      <c r="M965" s="33">
        <v>142282</v>
      </c>
      <c r="N965" s="33">
        <v>917371</v>
      </c>
      <c r="O965" s="33">
        <v>443761</v>
      </c>
      <c r="P965" s="33">
        <v>323368</v>
      </c>
      <c r="Q965"/>
    </row>
    <row r="966" spans="1:17">
      <c r="A966" s="38" t="str">
        <f t="shared" ca="1" si="14"/>
        <v>203175</v>
      </c>
      <c r="B966" s="39" cm="1">
        <f t="array" aca="1" ref="B966" ca="1">INDIRECT(_xlfn.CONCAT("D",ROW(C966)-C966-3))</f>
        <v>2031</v>
      </c>
      <c r="C966" s="32">
        <v>75</v>
      </c>
      <c r="D966" s="33">
        <v>3243249</v>
      </c>
      <c r="E966" s="33"/>
      <c r="F966" s="33">
        <v>1495128</v>
      </c>
      <c r="G966" s="33">
        <v>115086</v>
      </c>
      <c r="H966" s="33">
        <v>974264</v>
      </c>
      <c r="I966" s="33">
        <v>181558</v>
      </c>
      <c r="J966" s="33">
        <v>224220</v>
      </c>
      <c r="K966" s="33"/>
      <c r="L966" s="33">
        <v>1748121</v>
      </c>
      <c r="M966" s="33">
        <v>135467</v>
      </c>
      <c r="N966" s="33">
        <v>842684</v>
      </c>
      <c r="O966" s="33">
        <v>460189</v>
      </c>
      <c r="P966" s="33">
        <v>309781</v>
      </c>
      <c r="Q966"/>
    </row>
    <row r="967" spans="1:17">
      <c r="A967" s="38" t="str">
        <f t="shared" ca="1" si="14"/>
        <v>203176</v>
      </c>
      <c r="B967" s="39" cm="1">
        <f t="array" aca="1" ref="B967" ca="1">INDIRECT(_xlfn.CONCAT("D",ROW(C967)-C967-3))</f>
        <v>2031</v>
      </c>
      <c r="C967" s="32">
        <v>76</v>
      </c>
      <c r="D967" s="33">
        <v>3125587</v>
      </c>
      <c r="E967" s="33"/>
      <c r="F967" s="33">
        <v>1431687</v>
      </c>
      <c r="G967" s="33">
        <v>107451</v>
      </c>
      <c r="H967" s="33">
        <v>920299</v>
      </c>
      <c r="I967" s="33">
        <v>190029</v>
      </c>
      <c r="J967" s="33">
        <v>213907</v>
      </c>
      <c r="K967" s="33"/>
      <c r="L967" s="33">
        <v>1693900</v>
      </c>
      <c r="M967" s="33">
        <v>110863</v>
      </c>
      <c r="N967" s="33">
        <v>808997</v>
      </c>
      <c r="O967" s="33">
        <v>481403</v>
      </c>
      <c r="P967" s="33">
        <v>292637</v>
      </c>
      <c r="Q967"/>
    </row>
    <row r="968" spans="1:17">
      <c r="A968" s="38" t="str">
        <f t="shared" ca="1" si="14"/>
        <v>203177</v>
      </c>
      <c r="B968" s="39" cm="1">
        <f t="array" aca="1" ref="B968" ca="1">INDIRECT(_xlfn.CONCAT("D",ROW(C968)-C968-3))</f>
        <v>2031</v>
      </c>
      <c r="C968" s="32">
        <v>77</v>
      </c>
      <c r="D968" s="33">
        <v>2910980</v>
      </c>
      <c r="E968" s="33"/>
      <c r="F968" s="33">
        <v>1321551</v>
      </c>
      <c r="G968" s="33">
        <v>85776</v>
      </c>
      <c r="H968" s="33">
        <v>842801</v>
      </c>
      <c r="I968" s="33">
        <v>181526</v>
      </c>
      <c r="J968" s="33">
        <v>211448</v>
      </c>
      <c r="K968" s="33"/>
      <c r="L968" s="33">
        <v>1589429</v>
      </c>
      <c r="M968" s="33">
        <v>102092</v>
      </c>
      <c r="N968" s="33">
        <v>729656</v>
      </c>
      <c r="O968" s="33">
        <v>502452</v>
      </c>
      <c r="P968" s="33">
        <v>255229</v>
      </c>
      <c r="Q968"/>
    </row>
    <row r="969" spans="1:17">
      <c r="A969" s="38" t="str">
        <f t="shared" ca="1" si="14"/>
        <v>203178</v>
      </c>
      <c r="B969" s="39" cm="1">
        <f t="array" aca="1" ref="B969" ca="1">INDIRECT(_xlfn.CONCAT("D",ROW(C969)-C969-3))</f>
        <v>2031</v>
      </c>
      <c r="C969" s="32">
        <v>78</v>
      </c>
      <c r="D969" s="33">
        <v>2788332</v>
      </c>
      <c r="E969" s="33"/>
      <c r="F969" s="33">
        <v>1256125</v>
      </c>
      <c r="G969" s="33">
        <v>77822</v>
      </c>
      <c r="H969" s="33">
        <v>827107</v>
      </c>
      <c r="I969" s="33">
        <v>169612</v>
      </c>
      <c r="J969" s="33">
        <v>181584</v>
      </c>
      <c r="K969" s="33"/>
      <c r="L969" s="33">
        <v>1532207</v>
      </c>
      <c r="M969" s="33">
        <v>101212</v>
      </c>
      <c r="N969" s="33">
        <v>691447</v>
      </c>
      <c r="O969" s="33">
        <v>502051</v>
      </c>
      <c r="P969" s="33">
        <v>237497</v>
      </c>
      <c r="Q969"/>
    </row>
    <row r="970" spans="1:17">
      <c r="A970" s="38" t="str">
        <f t="shared" ca="1" si="14"/>
        <v>203179</v>
      </c>
      <c r="B970" s="39" cm="1">
        <f t="array" aca="1" ref="B970" ca="1">INDIRECT(_xlfn.CONCAT("D",ROW(C970)-C970-3))</f>
        <v>2031</v>
      </c>
      <c r="C970" s="32">
        <v>79</v>
      </c>
      <c r="D970" s="33">
        <v>2589051</v>
      </c>
      <c r="E970" s="33"/>
      <c r="F970" s="33">
        <v>1157695</v>
      </c>
      <c r="G970" s="33">
        <v>66097</v>
      </c>
      <c r="H970" s="33">
        <v>751099</v>
      </c>
      <c r="I970" s="33">
        <v>164240</v>
      </c>
      <c r="J970" s="33">
        <v>176258</v>
      </c>
      <c r="K970" s="33"/>
      <c r="L970" s="33">
        <v>1431357</v>
      </c>
      <c r="M970" s="33">
        <v>93480</v>
      </c>
      <c r="N970" s="33">
        <v>631244</v>
      </c>
      <c r="O970" s="33">
        <v>455340</v>
      </c>
      <c r="P970" s="33">
        <v>251292</v>
      </c>
      <c r="Q970"/>
    </row>
    <row r="971" spans="1:17">
      <c r="A971" s="38" t="str">
        <f t="shared" ca="1" si="14"/>
        <v>203180</v>
      </c>
      <c r="B971" s="39" cm="1">
        <f t="array" aca="1" ref="B971" ca="1">INDIRECT(_xlfn.CONCAT("D",ROW(C971)-C971-3))</f>
        <v>2031</v>
      </c>
      <c r="C971" s="32">
        <v>80</v>
      </c>
      <c r="D971" s="33">
        <v>2397237</v>
      </c>
      <c r="E971" s="33"/>
      <c r="F971" s="33">
        <v>1063420</v>
      </c>
      <c r="G971" s="33">
        <v>53568</v>
      </c>
      <c r="H971" s="33">
        <v>724157</v>
      </c>
      <c r="I971" s="33">
        <v>163679</v>
      </c>
      <c r="J971" s="33">
        <v>122016</v>
      </c>
      <c r="K971" s="33"/>
      <c r="L971" s="33">
        <v>1333817</v>
      </c>
      <c r="M971" s="33">
        <v>78635</v>
      </c>
      <c r="N971" s="33">
        <v>577324</v>
      </c>
      <c r="O971" s="33">
        <v>488734</v>
      </c>
      <c r="P971" s="33">
        <v>189123</v>
      </c>
      <c r="Q971"/>
    </row>
    <row r="972" spans="1:17">
      <c r="A972" s="38" t="str">
        <f t="shared" ref="A972:A1035" ca="1" si="15">B972&amp;C972</f>
        <v>203181</v>
      </c>
      <c r="B972" s="39" cm="1">
        <f t="array" aca="1" ref="B972" ca="1">INDIRECT(_xlfn.CONCAT("D",ROW(C972)-C972-3))</f>
        <v>2031</v>
      </c>
      <c r="C972" s="32">
        <v>81</v>
      </c>
      <c r="D972" s="33">
        <v>2248137</v>
      </c>
      <c r="E972" s="33"/>
      <c r="F972" s="33">
        <v>991458</v>
      </c>
      <c r="G972" s="33">
        <v>50226</v>
      </c>
      <c r="H972" s="33">
        <v>696130</v>
      </c>
      <c r="I972" s="33">
        <v>134605</v>
      </c>
      <c r="J972" s="33">
        <v>110497</v>
      </c>
      <c r="K972" s="33"/>
      <c r="L972" s="33">
        <v>1256679</v>
      </c>
      <c r="M972" s="33">
        <v>65295</v>
      </c>
      <c r="N972" s="33">
        <v>532406</v>
      </c>
      <c r="O972" s="33">
        <v>489211</v>
      </c>
      <c r="P972" s="33">
        <v>169767</v>
      </c>
      <c r="Q972"/>
    </row>
    <row r="973" spans="1:17">
      <c r="A973" s="38" t="str">
        <f t="shared" ca="1" si="15"/>
        <v>203182</v>
      </c>
      <c r="B973" s="39" cm="1">
        <f t="array" aca="1" ref="B973" ca="1">INDIRECT(_xlfn.CONCAT("D",ROW(C973)-C973-3))</f>
        <v>2031</v>
      </c>
      <c r="C973" s="32">
        <v>82</v>
      </c>
      <c r="D973" s="33">
        <v>2093285</v>
      </c>
      <c r="E973" s="33"/>
      <c r="F973" s="33">
        <v>915651</v>
      </c>
      <c r="G973" s="33">
        <v>38943</v>
      </c>
      <c r="H973" s="33">
        <v>630072</v>
      </c>
      <c r="I973" s="33">
        <v>148781</v>
      </c>
      <c r="J973" s="33">
        <v>97856</v>
      </c>
      <c r="K973" s="33"/>
      <c r="L973" s="33">
        <v>1177635</v>
      </c>
      <c r="M973" s="33">
        <v>59880</v>
      </c>
      <c r="N973" s="33">
        <v>428140</v>
      </c>
      <c r="O973" s="33">
        <v>516962</v>
      </c>
      <c r="P973" s="33">
        <v>172653</v>
      </c>
      <c r="Q973"/>
    </row>
    <row r="974" spans="1:17">
      <c r="A974" s="38" t="str">
        <f t="shared" ca="1" si="15"/>
        <v>203183</v>
      </c>
      <c r="B974" s="39" cm="1">
        <f t="array" aca="1" ref="B974" ca="1">INDIRECT(_xlfn.CONCAT("D",ROW(C974)-C974-3))</f>
        <v>2031</v>
      </c>
      <c r="C974" s="32">
        <v>83</v>
      </c>
      <c r="D974" s="33">
        <v>2031063</v>
      </c>
      <c r="E974" s="33"/>
      <c r="F974" s="33">
        <v>881795</v>
      </c>
      <c r="G974" s="33">
        <v>33801</v>
      </c>
      <c r="H974" s="33">
        <v>615368</v>
      </c>
      <c r="I974" s="33">
        <v>158067</v>
      </c>
      <c r="J974" s="33">
        <v>74560</v>
      </c>
      <c r="K974" s="33"/>
      <c r="L974" s="33">
        <v>1149268</v>
      </c>
      <c r="M974" s="33">
        <v>61586</v>
      </c>
      <c r="N974" s="33">
        <v>427126</v>
      </c>
      <c r="O974" s="33">
        <v>503612</v>
      </c>
      <c r="P974" s="33">
        <v>156944</v>
      </c>
      <c r="Q974"/>
    </row>
    <row r="975" spans="1:17">
      <c r="A975" s="38" t="str">
        <f t="shared" ca="1" si="15"/>
        <v>203184</v>
      </c>
      <c r="B975" s="39" cm="1">
        <f t="array" aca="1" ref="B975" ca="1">INDIRECT(_xlfn.CONCAT("D",ROW(C975)-C975-3))</f>
        <v>2031</v>
      </c>
      <c r="C975" s="32">
        <v>84</v>
      </c>
      <c r="D975" s="33">
        <v>1688114</v>
      </c>
      <c r="E975" s="33"/>
      <c r="F975" s="33">
        <v>724466</v>
      </c>
      <c r="G975" s="33">
        <v>22701</v>
      </c>
      <c r="H975" s="33">
        <v>487584</v>
      </c>
      <c r="I975" s="33">
        <v>139169</v>
      </c>
      <c r="J975" s="33">
        <v>75013</v>
      </c>
      <c r="K975" s="33"/>
      <c r="L975" s="33">
        <v>963647</v>
      </c>
      <c r="M975" s="33">
        <v>45325</v>
      </c>
      <c r="N975" s="33">
        <v>320230</v>
      </c>
      <c r="O975" s="33">
        <v>472956</v>
      </c>
      <c r="P975" s="33">
        <v>125136</v>
      </c>
      <c r="Q975"/>
    </row>
    <row r="976" spans="1:17">
      <c r="A976" s="38" t="str">
        <f t="shared" ca="1" si="15"/>
        <v>203185</v>
      </c>
      <c r="B976" s="39" cm="1">
        <f t="array" aca="1" ref="B976" ca="1">INDIRECT(_xlfn.CONCAT("D",ROW(C976)-C976-3))</f>
        <v>2031</v>
      </c>
      <c r="C976" s="32">
        <v>85</v>
      </c>
      <c r="D976" s="33">
        <v>1282887</v>
      </c>
      <c r="E976" s="33"/>
      <c r="F976" s="33">
        <v>538197</v>
      </c>
      <c r="G976" s="33">
        <v>15572</v>
      </c>
      <c r="H976" s="33">
        <v>354256</v>
      </c>
      <c r="I976" s="33">
        <v>118734</v>
      </c>
      <c r="J976" s="33">
        <v>49635</v>
      </c>
      <c r="K976" s="33"/>
      <c r="L976" s="33">
        <v>744690</v>
      </c>
      <c r="M976" s="33">
        <v>31110</v>
      </c>
      <c r="N976" s="33">
        <v>248878</v>
      </c>
      <c r="O976" s="33">
        <v>373317</v>
      </c>
      <c r="P976" s="33">
        <v>91385</v>
      </c>
      <c r="Q976"/>
    </row>
    <row r="977" spans="1:17">
      <c r="A977" s="38" t="str">
        <f t="shared" ca="1" si="15"/>
        <v>203186</v>
      </c>
      <c r="B977" s="39" cm="1">
        <f t="array" aca="1" ref="B977" ca="1">INDIRECT(_xlfn.CONCAT("D",ROW(C977)-C977-3))</f>
        <v>2031</v>
      </c>
      <c r="C977" s="32">
        <v>86</v>
      </c>
      <c r="D977" s="33">
        <v>1177654</v>
      </c>
      <c r="E977" s="33"/>
      <c r="F977" s="33">
        <v>487819</v>
      </c>
      <c r="G977" s="33">
        <v>12533</v>
      </c>
      <c r="H977" s="33">
        <v>322963</v>
      </c>
      <c r="I977" s="33">
        <v>110868</v>
      </c>
      <c r="J977" s="33">
        <v>41455</v>
      </c>
      <c r="K977" s="33"/>
      <c r="L977" s="33">
        <v>689835</v>
      </c>
      <c r="M977" s="33">
        <v>29784</v>
      </c>
      <c r="N977" s="33">
        <v>207527</v>
      </c>
      <c r="O977" s="33">
        <v>366055</v>
      </c>
      <c r="P977" s="33">
        <v>86470</v>
      </c>
      <c r="Q977"/>
    </row>
    <row r="978" spans="1:17">
      <c r="A978" s="38" t="str">
        <f t="shared" ca="1" si="15"/>
        <v>203187</v>
      </c>
      <c r="B978" s="39" cm="1">
        <f t="array" aca="1" ref="B978" ca="1">INDIRECT(_xlfn.CONCAT("D",ROW(C978)-C978-3))</f>
        <v>2031</v>
      </c>
      <c r="C978" s="32">
        <v>87</v>
      </c>
      <c r="D978" s="33">
        <v>1076712</v>
      </c>
      <c r="E978" s="33"/>
      <c r="F978" s="33">
        <v>438982</v>
      </c>
      <c r="G978" s="33">
        <v>12379</v>
      </c>
      <c r="H978" s="33">
        <v>301860</v>
      </c>
      <c r="I978" s="33">
        <v>83797</v>
      </c>
      <c r="J978" s="33">
        <v>40946</v>
      </c>
      <c r="K978" s="33"/>
      <c r="L978" s="33">
        <v>637729</v>
      </c>
      <c r="M978" s="33">
        <v>23690</v>
      </c>
      <c r="N978" s="33">
        <v>163933</v>
      </c>
      <c r="O978" s="33">
        <v>359137</v>
      </c>
      <c r="P978" s="33">
        <v>90969</v>
      </c>
      <c r="Q978"/>
    </row>
    <row r="979" spans="1:17">
      <c r="A979" s="38" t="str">
        <f t="shared" ca="1" si="15"/>
        <v>203188</v>
      </c>
      <c r="B979" s="39" cm="1">
        <f t="array" aca="1" ref="B979" ca="1">INDIRECT(_xlfn.CONCAT("D",ROW(C979)-C979-3))</f>
        <v>2031</v>
      </c>
      <c r="C979" s="32">
        <v>88</v>
      </c>
      <c r="D979" s="33">
        <v>922348</v>
      </c>
      <c r="E979" s="33"/>
      <c r="F979" s="33">
        <v>369824</v>
      </c>
      <c r="G979" s="33">
        <v>8405</v>
      </c>
      <c r="H979" s="33">
        <v>259624</v>
      </c>
      <c r="I979" s="33">
        <v>84985</v>
      </c>
      <c r="J979" s="33">
        <v>16810</v>
      </c>
      <c r="K979" s="33"/>
      <c r="L979" s="33">
        <v>552524</v>
      </c>
      <c r="M979" s="33">
        <v>24225</v>
      </c>
      <c r="N979" s="33">
        <v>141625</v>
      </c>
      <c r="O979" s="33">
        <v>318656</v>
      </c>
      <c r="P979" s="33">
        <v>68017</v>
      </c>
      <c r="Q979"/>
    </row>
    <row r="980" spans="1:17">
      <c r="A980" s="38" t="str">
        <f t="shared" ca="1" si="15"/>
        <v>203189</v>
      </c>
      <c r="B980" s="39" cm="1">
        <f t="array" aca="1" ref="B980" ca="1">INDIRECT(_xlfn.CONCAT("D",ROW(C980)-C980-3))</f>
        <v>2031</v>
      </c>
      <c r="C980" s="32">
        <v>89</v>
      </c>
      <c r="D980" s="33">
        <v>713491</v>
      </c>
      <c r="E980" s="33"/>
      <c r="F980" s="33">
        <v>279187</v>
      </c>
      <c r="G980" s="33">
        <v>8293</v>
      </c>
      <c r="H980" s="33">
        <v>182439</v>
      </c>
      <c r="I980" s="33">
        <v>78320</v>
      </c>
      <c r="J980" s="33">
        <v>10135</v>
      </c>
      <c r="K980" s="33"/>
      <c r="L980" s="33">
        <v>434304</v>
      </c>
      <c r="M980" s="33">
        <v>17446</v>
      </c>
      <c r="N980" s="33">
        <v>96410</v>
      </c>
      <c r="O980" s="33">
        <v>275457</v>
      </c>
      <c r="P980" s="33">
        <v>44991</v>
      </c>
      <c r="Q980"/>
    </row>
    <row r="981" spans="1:17">
      <c r="A981" s="38" t="str">
        <f t="shared" ca="1" si="15"/>
        <v>203190</v>
      </c>
      <c r="B981" s="39" cm="1">
        <f t="array" aca="1" ref="B981" ca="1">INDIRECT(_xlfn.CONCAT("D",ROW(C981)-C981-3))</f>
        <v>2031</v>
      </c>
      <c r="C981" s="32">
        <v>90</v>
      </c>
      <c r="D981" s="33">
        <v>583014</v>
      </c>
      <c r="E981" s="33"/>
      <c r="F981" s="33">
        <v>222204</v>
      </c>
      <c r="G981" s="33">
        <v>4498</v>
      </c>
      <c r="H981" s="33">
        <v>140340</v>
      </c>
      <c r="I981" s="33">
        <v>70170</v>
      </c>
      <c r="J981" s="33">
        <v>7197</v>
      </c>
      <c r="K981" s="33"/>
      <c r="L981" s="33">
        <v>360809</v>
      </c>
      <c r="M981" s="33">
        <v>17053</v>
      </c>
      <c r="N981" s="33">
        <v>70008</v>
      </c>
      <c r="O981" s="33">
        <v>224384</v>
      </c>
      <c r="P981" s="33">
        <v>49364</v>
      </c>
      <c r="Q981"/>
    </row>
    <row r="982" spans="1:17">
      <c r="A982" s="38" t="str">
        <f t="shared" ca="1" si="15"/>
        <v>203191</v>
      </c>
      <c r="B982" s="39" cm="1">
        <f t="array" aca="1" ref="B982" ca="1">INDIRECT(_xlfn.CONCAT("D",ROW(C982)-C982-3))</f>
        <v>2031</v>
      </c>
      <c r="C982" s="32">
        <v>91</v>
      </c>
      <c r="D982" s="33">
        <v>467085</v>
      </c>
      <c r="E982" s="33"/>
      <c r="F982" s="33">
        <v>173805</v>
      </c>
      <c r="G982" s="33">
        <v>1792</v>
      </c>
      <c r="H982" s="33">
        <v>105716</v>
      </c>
      <c r="I982" s="33">
        <v>57338</v>
      </c>
      <c r="J982" s="33">
        <v>8959</v>
      </c>
      <c r="K982" s="33"/>
      <c r="L982" s="33">
        <v>293280</v>
      </c>
      <c r="M982" s="33">
        <v>8887</v>
      </c>
      <c r="N982" s="33">
        <v>53324</v>
      </c>
      <c r="O982" s="33">
        <v>188410</v>
      </c>
      <c r="P982" s="33">
        <v>42659</v>
      </c>
      <c r="Q982"/>
    </row>
    <row r="983" spans="1:17">
      <c r="A983" s="38" t="str">
        <f t="shared" ca="1" si="15"/>
        <v>203192</v>
      </c>
      <c r="B983" s="39" cm="1">
        <f t="array" aca="1" ref="B983" ca="1">INDIRECT(_xlfn.CONCAT("D",ROW(C983)-C983-3))</f>
        <v>2031</v>
      </c>
      <c r="C983" s="32">
        <v>92</v>
      </c>
      <c r="D983" s="33">
        <v>384144</v>
      </c>
      <c r="E983" s="33"/>
      <c r="F983" s="33">
        <v>138887</v>
      </c>
      <c r="G983" s="33">
        <v>4367</v>
      </c>
      <c r="H983" s="33">
        <v>77742</v>
      </c>
      <c r="I983" s="33">
        <v>52410</v>
      </c>
      <c r="J983" s="33">
        <v>4367</v>
      </c>
      <c r="K983" s="33"/>
      <c r="L983" s="33">
        <v>245257</v>
      </c>
      <c r="M983" s="33">
        <v>8697</v>
      </c>
      <c r="N983" s="33">
        <v>39137</v>
      </c>
      <c r="O983" s="33">
        <v>177420</v>
      </c>
      <c r="P983" s="33">
        <v>20003</v>
      </c>
      <c r="Q983"/>
    </row>
    <row r="984" spans="1:17">
      <c r="A984" s="38" t="str">
        <f t="shared" ca="1" si="15"/>
        <v>203193</v>
      </c>
      <c r="B984" s="39" cm="1">
        <f t="array" aca="1" ref="B984" ca="1">INDIRECT(_xlfn.CONCAT("D",ROW(C984)-C984-3))</f>
        <v>2031</v>
      </c>
      <c r="C984" s="32">
        <v>93</v>
      </c>
      <c r="D984" s="33">
        <v>296663</v>
      </c>
      <c r="E984" s="33"/>
      <c r="F984" s="33">
        <v>103972</v>
      </c>
      <c r="G984" s="33">
        <v>5199</v>
      </c>
      <c r="H984" s="33">
        <v>52852</v>
      </c>
      <c r="I984" s="33">
        <v>39856</v>
      </c>
      <c r="J984" s="33">
        <v>6065</v>
      </c>
      <c r="K984" s="33"/>
      <c r="L984" s="33">
        <v>192691</v>
      </c>
      <c r="M984" s="33">
        <v>5161</v>
      </c>
      <c r="N984" s="33">
        <v>20645</v>
      </c>
      <c r="O984" s="33">
        <v>136776</v>
      </c>
      <c r="P984" s="33">
        <v>30108</v>
      </c>
      <c r="Q984"/>
    </row>
    <row r="985" spans="1:17">
      <c r="A985" s="38" t="str">
        <f t="shared" ca="1" si="15"/>
        <v>203194</v>
      </c>
      <c r="B985" s="39" cm="1">
        <f t="array" aca="1" ref="B985" ca="1">INDIRECT(_xlfn.CONCAT("D",ROW(C985)-C985-3))</f>
        <v>2031</v>
      </c>
      <c r="C985" s="32">
        <v>94</v>
      </c>
      <c r="D985" s="33">
        <v>224647</v>
      </c>
      <c r="E985" s="33"/>
      <c r="F985" s="33">
        <v>75579</v>
      </c>
      <c r="G985" s="33">
        <v>2548</v>
      </c>
      <c r="H985" s="33">
        <v>40762</v>
      </c>
      <c r="I985" s="33">
        <v>27174</v>
      </c>
      <c r="J985" s="33">
        <v>5095</v>
      </c>
      <c r="K985" s="33"/>
      <c r="L985" s="33">
        <v>149068</v>
      </c>
      <c r="M985" s="33">
        <v>5082</v>
      </c>
      <c r="N985" s="33">
        <v>12705</v>
      </c>
      <c r="O985" s="33">
        <v>118576</v>
      </c>
      <c r="P985" s="33">
        <v>12705</v>
      </c>
      <c r="Q985"/>
    </row>
    <row r="986" spans="1:17">
      <c r="A986" s="38" t="str">
        <f t="shared" ca="1" si="15"/>
        <v>203195</v>
      </c>
      <c r="B986" s="39" cm="1">
        <f t="array" aca="1" ref="B986" ca="1">INDIRECT(_xlfn.CONCAT("D",ROW(C986)-C986-3))</f>
        <v>2031</v>
      </c>
      <c r="C986" s="32">
        <v>95</v>
      </c>
      <c r="D986" s="33">
        <v>170650</v>
      </c>
      <c r="E986" s="33"/>
      <c r="F986" s="33">
        <v>54647</v>
      </c>
      <c r="G986" s="33">
        <v>0</v>
      </c>
      <c r="H986" s="33">
        <v>29807</v>
      </c>
      <c r="I986" s="33">
        <v>22355</v>
      </c>
      <c r="J986" s="33">
        <v>2484</v>
      </c>
      <c r="K986" s="33"/>
      <c r="L986" s="33">
        <v>116003</v>
      </c>
      <c r="M986" s="33">
        <v>4972</v>
      </c>
      <c r="N986" s="33">
        <v>15743</v>
      </c>
      <c r="O986" s="33">
        <v>87002</v>
      </c>
      <c r="P986" s="33">
        <v>8286</v>
      </c>
      <c r="Q986"/>
    </row>
    <row r="987" spans="1:17">
      <c r="A987" s="38" t="str">
        <f t="shared" ca="1" si="15"/>
        <v>203196</v>
      </c>
      <c r="B987" s="39" cm="1">
        <f t="array" aca="1" ref="B987" ca="1">INDIRECT(_xlfn.CONCAT("D",ROW(C987)-C987-3))</f>
        <v>2031</v>
      </c>
      <c r="C987" s="32">
        <v>96</v>
      </c>
      <c r="D987" s="33">
        <v>122167</v>
      </c>
      <c r="E987" s="33"/>
      <c r="F987" s="33">
        <v>37164</v>
      </c>
      <c r="G987" s="33">
        <v>808</v>
      </c>
      <c r="H987" s="33">
        <v>21006</v>
      </c>
      <c r="I987" s="33">
        <v>15350</v>
      </c>
      <c r="J987" s="33">
        <v>0</v>
      </c>
      <c r="K987" s="33"/>
      <c r="L987" s="33">
        <v>85003</v>
      </c>
      <c r="M987" s="33">
        <v>1619</v>
      </c>
      <c r="N987" s="33">
        <v>8095</v>
      </c>
      <c r="O987" s="33">
        <v>68002</v>
      </c>
      <c r="P987" s="33">
        <v>7286</v>
      </c>
      <c r="Q987"/>
    </row>
    <row r="988" spans="1:17">
      <c r="A988" s="38" t="str">
        <f t="shared" ca="1" si="15"/>
        <v>203197</v>
      </c>
      <c r="B988" s="39" cm="1">
        <f t="array" aca="1" ref="B988" ca="1">INDIRECT(_xlfn.CONCAT("D",ROW(C988)-C988-3))</f>
        <v>2031</v>
      </c>
      <c r="C988" s="32">
        <v>97</v>
      </c>
      <c r="D988" s="33">
        <v>86246</v>
      </c>
      <c r="E988" s="33"/>
      <c r="F988" s="33">
        <v>24972</v>
      </c>
      <c r="G988" s="33">
        <v>0</v>
      </c>
      <c r="H988" s="33">
        <v>12083</v>
      </c>
      <c r="I988" s="33">
        <v>12083</v>
      </c>
      <c r="J988" s="33">
        <v>806</v>
      </c>
      <c r="K988" s="33"/>
      <c r="L988" s="33">
        <v>61274</v>
      </c>
      <c r="M988" s="33">
        <v>3183</v>
      </c>
      <c r="N988" s="33">
        <v>3979</v>
      </c>
      <c r="O988" s="33">
        <v>49337</v>
      </c>
      <c r="P988" s="33">
        <v>4775</v>
      </c>
      <c r="Q988"/>
    </row>
    <row r="989" spans="1:17">
      <c r="A989" s="38" t="str">
        <f t="shared" ca="1" si="15"/>
        <v>203198</v>
      </c>
      <c r="B989" s="39" cm="1">
        <f t="array" aca="1" ref="B989" ca="1">INDIRECT(_xlfn.CONCAT("D",ROW(C989)-C989-3))</f>
        <v>2031</v>
      </c>
      <c r="C989" s="32">
        <v>98</v>
      </c>
      <c r="D989" s="33">
        <v>64317</v>
      </c>
      <c r="E989" s="33"/>
      <c r="F989" s="33">
        <v>17523</v>
      </c>
      <c r="G989" s="33">
        <v>0</v>
      </c>
      <c r="H989" s="33">
        <v>7169</v>
      </c>
      <c r="I989" s="33">
        <v>9558</v>
      </c>
      <c r="J989" s="33">
        <v>797</v>
      </c>
      <c r="K989" s="33"/>
      <c r="L989" s="33">
        <v>46794</v>
      </c>
      <c r="M989" s="33">
        <v>0</v>
      </c>
      <c r="N989" s="33">
        <v>5552</v>
      </c>
      <c r="O989" s="33">
        <v>33311</v>
      </c>
      <c r="P989" s="33">
        <v>7931</v>
      </c>
      <c r="Q989"/>
    </row>
    <row r="990" spans="1:17">
      <c r="A990" s="38" t="str">
        <f t="shared" ca="1" si="15"/>
        <v>203199</v>
      </c>
      <c r="B990" s="39" cm="1">
        <f t="array" aca="1" ref="B990" ca="1">INDIRECT(_xlfn.CONCAT("D",ROW(C990)-C990-3))</f>
        <v>2031</v>
      </c>
      <c r="C990" s="32">
        <v>99</v>
      </c>
      <c r="D990" s="33">
        <v>44529</v>
      </c>
      <c r="E990" s="33"/>
      <c r="F990" s="33">
        <v>11464</v>
      </c>
      <c r="G990" s="33">
        <v>0</v>
      </c>
      <c r="H990" s="33">
        <v>5350</v>
      </c>
      <c r="I990" s="33">
        <v>6114</v>
      </c>
      <c r="J990" s="33">
        <v>0</v>
      </c>
      <c r="K990" s="33"/>
      <c r="L990" s="33">
        <v>33065</v>
      </c>
      <c r="M990" s="33">
        <v>0</v>
      </c>
      <c r="N990" s="33">
        <v>1575</v>
      </c>
      <c r="O990" s="33">
        <v>29129</v>
      </c>
      <c r="P990" s="33">
        <v>2362</v>
      </c>
      <c r="Q990"/>
    </row>
    <row r="991" spans="1:17">
      <c r="A991" s="38" t="str">
        <f t="shared" ca="1" si="15"/>
        <v>2031100</v>
      </c>
      <c r="B991" s="39" cm="1">
        <f t="array" aca="1" ref="B991" ca="1">INDIRECT(_xlfn.CONCAT("D",ROW(C991)-C991-3))</f>
        <v>2031</v>
      </c>
      <c r="C991" s="32">
        <v>100</v>
      </c>
      <c r="D991" s="33">
        <v>89061</v>
      </c>
      <c r="E991" s="33"/>
      <c r="F991" s="33">
        <v>19259</v>
      </c>
      <c r="G991" s="33">
        <v>802</v>
      </c>
      <c r="H991" s="33">
        <v>3210</v>
      </c>
      <c r="I991" s="33">
        <v>13642</v>
      </c>
      <c r="J991" s="33">
        <v>1605</v>
      </c>
      <c r="K991" s="33"/>
      <c r="L991" s="33">
        <v>69802</v>
      </c>
      <c r="M991" s="33">
        <v>793</v>
      </c>
      <c r="N991" s="33">
        <v>3173</v>
      </c>
      <c r="O991" s="33">
        <v>61076</v>
      </c>
      <c r="P991" s="33">
        <v>4759</v>
      </c>
      <c r="Q991"/>
    </row>
    <row r="992" spans="1:17">
      <c r="A992" s="38" t="str">
        <f t="shared" ca="1" si="15"/>
        <v>64317</v>
      </c>
      <c r="B992" s="39" cm="1">
        <f t="array" aca="1" ref="B992" ca="1">INDIRECT(_xlfn.CONCAT("D",ROW(C992)-C992-3))</f>
        <v>64317</v>
      </c>
      <c r="C992" s="34"/>
      <c r="D992" s="31"/>
      <c r="E992" s="31"/>
      <c r="F992" s="31"/>
      <c r="G992" s="31"/>
      <c r="H992" s="31"/>
      <c r="I992" s="31"/>
      <c r="J992" s="31"/>
      <c r="K992" s="31"/>
      <c r="L992" s="31"/>
      <c r="M992" s="31"/>
      <c r="N992" s="31"/>
      <c r="O992" s="31"/>
      <c r="P992" s="31"/>
      <c r="Q992"/>
    </row>
    <row r="993" spans="1:17">
      <c r="A993" s="38" t="str">
        <f t="shared" ca="1" si="15"/>
        <v>44529</v>
      </c>
      <c r="B993" s="39" cm="1">
        <f t="array" aca="1" ref="B993" ca="1">INDIRECT(_xlfn.CONCAT("D",ROW(C993)-C993-3))</f>
        <v>44529</v>
      </c>
      <c r="Q993"/>
    </row>
    <row r="994" spans="1:17">
      <c r="A994" s="38" t="str">
        <f t="shared" ca="1" si="15"/>
        <v>89061</v>
      </c>
      <c r="B994" s="39" cm="1">
        <f t="array" aca="1" ref="B994" ca="1">INDIRECT(_xlfn.CONCAT("D",ROW(C994)-C994-3))</f>
        <v>89061</v>
      </c>
      <c r="Q994"/>
    </row>
    <row r="995" spans="1:17">
      <c r="A995" s="38" t="str">
        <f t="shared" ca="1" si="15"/>
        <v>0</v>
      </c>
      <c r="B995" s="39" cm="1">
        <f t="array" aca="1" ref="B995" ca="1">INDIRECT(_xlfn.CONCAT("D",ROW(C995)-C995-3))</f>
        <v>0</v>
      </c>
      <c r="Q995"/>
    </row>
    <row r="996" spans="1:17">
      <c r="A996" s="38" t="str">
        <f t="shared" ca="1" si="15"/>
        <v>0</v>
      </c>
      <c r="B996" s="39" cm="1">
        <f t="array" aca="1" ref="B996" ca="1">INDIRECT(_xlfn.CONCAT("D",ROW(C996)-C996-3))</f>
        <v>0</v>
      </c>
      <c r="Q996"/>
    </row>
    <row r="997" spans="1:17">
      <c r="A997" s="38" t="str">
        <f t="shared" ca="1" si="15"/>
        <v>0</v>
      </c>
      <c r="B997" s="39" cm="1">
        <f t="array" aca="1" ref="B997" ca="1">INDIRECT(_xlfn.CONCAT("D",ROW(C997)-C997-3))</f>
        <v>0</v>
      </c>
      <c r="Q997"/>
    </row>
    <row r="998" spans="1:17">
      <c r="A998" s="38" t="str">
        <f t="shared" ca="1" si="15"/>
        <v>0</v>
      </c>
      <c r="B998" s="39" cm="1">
        <f t="array" aca="1" ref="B998" ca="1">INDIRECT(_xlfn.CONCAT("D",ROW(C998)-C998-3))</f>
        <v>0</v>
      </c>
      <c r="D998" s="47">
        <v>2032</v>
      </c>
      <c r="E998" s="47"/>
      <c r="F998" s="47"/>
      <c r="G998" s="47"/>
      <c r="H998" s="47"/>
      <c r="I998" s="47"/>
      <c r="J998" s="47"/>
      <c r="K998" s="47"/>
      <c r="L998" s="47"/>
      <c r="M998" s="47"/>
      <c r="N998" s="47"/>
      <c r="O998" s="47"/>
      <c r="P998" s="47"/>
      <c r="Q998"/>
    </row>
    <row r="999" spans="1:17">
      <c r="A999" s="38" t="str">
        <f t="shared" ca="1" si="15"/>
        <v>0</v>
      </c>
      <c r="B999" s="39" cm="1">
        <f t="array" aca="1" ref="B999" ca="1">INDIRECT(_xlfn.CONCAT("D",ROW(C999)-C999-3))</f>
        <v>0</v>
      </c>
      <c r="F999" s="48" t="s">
        <v>184</v>
      </c>
      <c r="G999" s="48"/>
      <c r="H999" s="48"/>
      <c r="I999" s="48"/>
      <c r="J999" s="48"/>
      <c r="K999" s="30"/>
      <c r="L999" s="48" t="s">
        <v>185</v>
      </c>
      <c r="M999" s="48"/>
      <c r="N999" s="48"/>
      <c r="O999" s="48"/>
      <c r="P999" s="48"/>
      <c r="Q999"/>
    </row>
    <row r="1000" spans="1:17">
      <c r="A1000" s="38" t="e">
        <f t="shared" ca="1" si="15"/>
        <v>#VALUE!</v>
      </c>
      <c r="B1000" s="39" t="e" cm="1">
        <f t="array" aca="1" ref="B1000" ca="1">INDIRECT(_xlfn.CONCAT("D",ROW(C1000)-C1000-3))</f>
        <v>#VALUE!</v>
      </c>
      <c r="C1000" s="30" t="s">
        <v>186</v>
      </c>
      <c r="D1000" s="30" t="s">
        <v>0</v>
      </c>
      <c r="E1000" s="30"/>
      <c r="F1000" s="30" t="s">
        <v>0</v>
      </c>
      <c r="G1000" s="30" t="s">
        <v>187</v>
      </c>
      <c r="H1000" s="30" t="s">
        <v>188</v>
      </c>
      <c r="I1000" s="30" t="s">
        <v>189</v>
      </c>
      <c r="J1000" s="30" t="s">
        <v>190</v>
      </c>
      <c r="K1000" s="30"/>
      <c r="L1000" s="30" t="s">
        <v>0</v>
      </c>
      <c r="M1000" s="30" t="s">
        <v>187</v>
      </c>
      <c r="N1000" s="30" t="s">
        <v>188</v>
      </c>
      <c r="O1000" s="30" t="s">
        <v>189</v>
      </c>
      <c r="P1000" s="30" t="s">
        <v>190</v>
      </c>
      <c r="Q1000"/>
    </row>
    <row r="1001" spans="1:17">
      <c r="A1001" s="38" t="str">
        <f t="shared" ca="1" si="15"/>
        <v>20320</v>
      </c>
      <c r="B1001" s="39" cm="1">
        <f t="array" aca="1" ref="B1001" ca="1">INDIRECT(_xlfn.CONCAT("D",ROW(C1001)-C1001-3))</f>
        <v>2032</v>
      </c>
      <c r="C1001" s="32">
        <v>0</v>
      </c>
      <c r="D1001" s="33">
        <v>3981900</v>
      </c>
      <c r="E1001" s="33"/>
      <c r="F1001" s="33">
        <v>2036741</v>
      </c>
      <c r="G1001" s="33">
        <v>2036741</v>
      </c>
      <c r="H1001" s="33">
        <v>0</v>
      </c>
      <c r="I1001" s="33">
        <v>0</v>
      </c>
      <c r="J1001" s="33">
        <v>0</v>
      </c>
      <c r="K1001" s="33"/>
      <c r="L1001" s="33">
        <v>1945159</v>
      </c>
      <c r="M1001" s="33">
        <v>1945159</v>
      </c>
      <c r="N1001" s="33">
        <v>0</v>
      </c>
      <c r="O1001" s="33">
        <v>0</v>
      </c>
      <c r="P1001" s="33">
        <v>0</v>
      </c>
      <c r="Q1001"/>
    </row>
    <row r="1002" spans="1:17">
      <c r="A1002" s="38" t="str">
        <f t="shared" ca="1" si="15"/>
        <v>20321</v>
      </c>
      <c r="B1002" s="39" cm="1">
        <f t="array" aca="1" ref="B1002" ca="1">INDIRECT(_xlfn.CONCAT("D",ROW(C1002)-C1002-3))</f>
        <v>2032</v>
      </c>
      <c r="C1002" s="32">
        <v>1</v>
      </c>
      <c r="D1002" s="33">
        <v>3980244</v>
      </c>
      <c r="E1002" s="33"/>
      <c r="F1002" s="33">
        <v>2036324</v>
      </c>
      <c r="G1002" s="33">
        <v>2036324</v>
      </c>
      <c r="H1002" s="33">
        <v>0</v>
      </c>
      <c r="I1002" s="33">
        <v>0</v>
      </c>
      <c r="J1002" s="33">
        <v>0</v>
      </c>
      <c r="K1002" s="33"/>
      <c r="L1002" s="33">
        <v>1943919</v>
      </c>
      <c r="M1002" s="33">
        <v>1943919</v>
      </c>
      <c r="N1002" s="33">
        <v>0</v>
      </c>
      <c r="O1002" s="33">
        <v>0</v>
      </c>
      <c r="P1002" s="33">
        <v>0</v>
      </c>
      <c r="Q1002"/>
    </row>
    <row r="1003" spans="1:17">
      <c r="A1003" s="38" t="str">
        <f t="shared" ca="1" si="15"/>
        <v>20322</v>
      </c>
      <c r="B1003" s="39" cm="1">
        <f t="array" aca="1" ref="B1003" ca="1">INDIRECT(_xlfn.CONCAT("D",ROW(C1003)-C1003-3))</f>
        <v>2032</v>
      </c>
      <c r="C1003" s="32">
        <v>2</v>
      </c>
      <c r="D1003" s="33">
        <v>3973547</v>
      </c>
      <c r="E1003" s="33"/>
      <c r="F1003" s="33">
        <v>2032966</v>
      </c>
      <c r="G1003" s="33">
        <v>2032966</v>
      </c>
      <c r="H1003" s="33">
        <v>0</v>
      </c>
      <c r="I1003" s="33">
        <v>0</v>
      </c>
      <c r="J1003" s="33">
        <v>0</v>
      </c>
      <c r="K1003" s="33"/>
      <c r="L1003" s="33">
        <v>1940581</v>
      </c>
      <c r="M1003" s="33">
        <v>1940581</v>
      </c>
      <c r="N1003" s="33">
        <v>0</v>
      </c>
      <c r="O1003" s="33">
        <v>0</v>
      </c>
      <c r="P1003" s="33">
        <v>0</v>
      </c>
      <c r="Q1003"/>
    </row>
    <row r="1004" spans="1:17">
      <c r="A1004" s="38" t="str">
        <f t="shared" ca="1" si="15"/>
        <v>20323</v>
      </c>
      <c r="B1004" s="39" cm="1">
        <f t="array" aca="1" ref="B1004" ca="1">INDIRECT(_xlfn.CONCAT("D",ROW(C1004)-C1004-3))</f>
        <v>2032</v>
      </c>
      <c r="C1004" s="32">
        <v>3</v>
      </c>
      <c r="D1004" s="33">
        <v>3957271</v>
      </c>
      <c r="E1004" s="33"/>
      <c r="F1004" s="33">
        <v>2024718</v>
      </c>
      <c r="G1004" s="33">
        <v>2024718</v>
      </c>
      <c r="H1004" s="33">
        <v>0</v>
      </c>
      <c r="I1004" s="33">
        <v>0</v>
      </c>
      <c r="J1004" s="33">
        <v>0</v>
      </c>
      <c r="K1004" s="33"/>
      <c r="L1004" s="33">
        <v>1932553</v>
      </c>
      <c r="M1004" s="33">
        <v>1932553</v>
      </c>
      <c r="N1004" s="33">
        <v>0</v>
      </c>
      <c r="O1004" s="33">
        <v>0</v>
      </c>
      <c r="P1004" s="33">
        <v>0</v>
      </c>
      <c r="Q1004"/>
    </row>
    <row r="1005" spans="1:17">
      <c r="A1005" s="38" t="str">
        <f t="shared" ca="1" si="15"/>
        <v>20324</v>
      </c>
      <c r="B1005" s="39" cm="1">
        <f t="array" aca="1" ref="B1005" ca="1">INDIRECT(_xlfn.CONCAT("D",ROW(C1005)-C1005-3))</f>
        <v>2032</v>
      </c>
      <c r="C1005" s="32">
        <v>4</v>
      </c>
      <c r="D1005" s="33">
        <v>3933353</v>
      </c>
      <c r="E1005" s="33"/>
      <c r="F1005" s="33">
        <v>2012762</v>
      </c>
      <c r="G1005" s="33">
        <v>2012762</v>
      </c>
      <c r="H1005" s="33">
        <v>0</v>
      </c>
      <c r="I1005" s="33">
        <v>0</v>
      </c>
      <c r="J1005" s="33">
        <v>0</v>
      </c>
      <c r="K1005" s="33"/>
      <c r="L1005" s="33">
        <v>1920592</v>
      </c>
      <c r="M1005" s="33">
        <v>1920592</v>
      </c>
      <c r="N1005" s="33">
        <v>0</v>
      </c>
      <c r="O1005" s="33">
        <v>0</v>
      </c>
      <c r="P1005" s="33">
        <v>0</v>
      </c>
      <c r="Q1005"/>
    </row>
    <row r="1006" spans="1:17">
      <c r="A1006" s="38" t="str">
        <f t="shared" ca="1" si="15"/>
        <v>20325</v>
      </c>
      <c r="B1006" s="39" cm="1">
        <f t="array" aca="1" ref="B1006" ca="1">INDIRECT(_xlfn.CONCAT("D",ROW(C1006)-C1006-3))</f>
        <v>2032</v>
      </c>
      <c r="C1006" s="32">
        <v>5</v>
      </c>
      <c r="D1006" s="33">
        <v>3906973</v>
      </c>
      <c r="E1006" s="33"/>
      <c r="F1006" s="33">
        <v>1999472</v>
      </c>
      <c r="G1006" s="33">
        <v>1999472</v>
      </c>
      <c r="H1006" s="33">
        <v>0</v>
      </c>
      <c r="I1006" s="33">
        <v>0</v>
      </c>
      <c r="J1006" s="33">
        <v>0</v>
      </c>
      <c r="K1006" s="33"/>
      <c r="L1006" s="33">
        <v>1907502</v>
      </c>
      <c r="M1006" s="33">
        <v>1907502</v>
      </c>
      <c r="N1006" s="33">
        <v>0</v>
      </c>
      <c r="O1006" s="33">
        <v>0</v>
      </c>
      <c r="P1006" s="33">
        <v>0</v>
      </c>
      <c r="Q1006"/>
    </row>
    <row r="1007" spans="1:17">
      <c r="A1007" s="38" t="str">
        <f t="shared" ca="1" si="15"/>
        <v>20326</v>
      </c>
      <c r="B1007" s="39" cm="1">
        <f t="array" aca="1" ref="B1007" ca="1">INDIRECT(_xlfn.CONCAT("D",ROW(C1007)-C1007-3))</f>
        <v>2032</v>
      </c>
      <c r="C1007" s="32">
        <v>6</v>
      </c>
      <c r="D1007" s="33">
        <v>3884561</v>
      </c>
      <c r="E1007" s="33"/>
      <c r="F1007" s="33">
        <v>1988096</v>
      </c>
      <c r="G1007" s="33">
        <v>1988096</v>
      </c>
      <c r="H1007" s="33">
        <v>0</v>
      </c>
      <c r="I1007" s="33">
        <v>0</v>
      </c>
      <c r="J1007" s="33">
        <v>0</v>
      </c>
      <c r="K1007" s="33"/>
      <c r="L1007" s="33">
        <v>1896465</v>
      </c>
      <c r="M1007" s="33">
        <v>1896465</v>
      </c>
      <c r="N1007" s="33">
        <v>0</v>
      </c>
      <c r="O1007" s="33">
        <v>0</v>
      </c>
      <c r="P1007" s="33">
        <v>0</v>
      </c>
      <c r="Q1007"/>
    </row>
    <row r="1008" spans="1:17">
      <c r="A1008" s="38" t="str">
        <f t="shared" ca="1" si="15"/>
        <v>20327</v>
      </c>
      <c r="B1008" s="39" cm="1">
        <f t="array" aca="1" ref="B1008" ca="1">INDIRECT(_xlfn.CONCAT("D",ROW(C1008)-C1008-3))</f>
        <v>2032</v>
      </c>
      <c r="C1008" s="32">
        <v>7</v>
      </c>
      <c r="D1008" s="33">
        <v>3869180</v>
      </c>
      <c r="E1008" s="33"/>
      <c r="F1008" s="33">
        <v>1980167</v>
      </c>
      <c r="G1008" s="33">
        <v>1980167</v>
      </c>
      <c r="H1008" s="33">
        <v>0</v>
      </c>
      <c r="I1008" s="33">
        <v>0</v>
      </c>
      <c r="J1008" s="33">
        <v>0</v>
      </c>
      <c r="K1008" s="33"/>
      <c r="L1008" s="33">
        <v>1889013</v>
      </c>
      <c r="M1008" s="33">
        <v>1889013</v>
      </c>
      <c r="N1008" s="33">
        <v>0</v>
      </c>
      <c r="O1008" s="33">
        <v>0</v>
      </c>
      <c r="P1008" s="33">
        <v>0</v>
      </c>
      <c r="Q1008"/>
    </row>
    <row r="1009" spans="1:17">
      <c r="A1009" s="38" t="str">
        <f t="shared" ca="1" si="15"/>
        <v>20328</v>
      </c>
      <c r="B1009" s="39" cm="1">
        <f t="array" aca="1" ref="B1009" ca="1">INDIRECT(_xlfn.CONCAT("D",ROW(C1009)-C1009-3))</f>
        <v>2032</v>
      </c>
      <c r="C1009" s="32">
        <v>8</v>
      </c>
      <c r="D1009" s="33">
        <v>3865389</v>
      </c>
      <c r="E1009" s="33"/>
      <c r="F1009" s="33">
        <v>1978454</v>
      </c>
      <c r="G1009" s="33">
        <v>1978454</v>
      </c>
      <c r="H1009" s="33">
        <v>0</v>
      </c>
      <c r="I1009" s="33">
        <v>0</v>
      </c>
      <c r="J1009" s="33">
        <v>0</v>
      </c>
      <c r="K1009" s="33"/>
      <c r="L1009" s="33">
        <v>1886935</v>
      </c>
      <c r="M1009" s="33">
        <v>1886935</v>
      </c>
      <c r="N1009" s="33">
        <v>0</v>
      </c>
      <c r="O1009" s="33">
        <v>0</v>
      </c>
      <c r="P1009" s="33">
        <v>0</v>
      </c>
      <c r="Q1009"/>
    </row>
    <row r="1010" spans="1:17">
      <c r="A1010" s="38" t="str">
        <f t="shared" ca="1" si="15"/>
        <v>20329</v>
      </c>
      <c r="B1010" s="39" cm="1">
        <f t="array" aca="1" ref="B1010" ca="1">INDIRECT(_xlfn.CONCAT("D",ROW(C1010)-C1010-3))</f>
        <v>2032</v>
      </c>
      <c r="C1010" s="32">
        <v>9</v>
      </c>
      <c r="D1010" s="33">
        <v>3861170</v>
      </c>
      <c r="E1010" s="33"/>
      <c r="F1010" s="33">
        <v>1976912</v>
      </c>
      <c r="G1010" s="33">
        <v>1976912</v>
      </c>
      <c r="H1010" s="33">
        <v>0</v>
      </c>
      <c r="I1010" s="33">
        <v>0</v>
      </c>
      <c r="J1010" s="33">
        <v>0</v>
      </c>
      <c r="K1010" s="33"/>
      <c r="L1010" s="33">
        <v>1884257</v>
      </c>
      <c r="M1010" s="33">
        <v>1884257</v>
      </c>
      <c r="N1010" s="33">
        <v>0</v>
      </c>
      <c r="O1010" s="33">
        <v>0</v>
      </c>
      <c r="P1010" s="33">
        <v>0</v>
      </c>
      <c r="Q1010"/>
    </row>
    <row r="1011" spans="1:17">
      <c r="A1011" s="38" t="str">
        <f t="shared" ca="1" si="15"/>
        <v>203210</v>
      </c>
      <c r="B1011" s="39" cm="1">
        <f t="array" aca="1" ref="B1011" ca="1">INDIRECT(_xlfn.CONCAT("D",ROW(C1011)-C1011-3))</f>
        <v>2032</v>
      </c>
      <c r="C1011" s="32">
        <v>10</v>
      </c>
      <c r="D1011" s="33">
        <v>3866786</v>
      </c>
      <c r="E1011" s="33"/>
      <c r="F1011" s="33">
        <v>1980554</v>
      </c>
      <c r="G1011" s="33">
        <v>1980554</v>
      </c>
      <c r="H1011" s="33">
        <v>0</v>
      </c>
      <c r="I1011" s="33">
        <v>0</v>
      </c>
      <c r="J1011" s="33">
        <v>0</v>
      </c>
      <c r="K1011" s="33"/>
      <c r="L1011" s="33">
        <v>1886232</v>
      </c>
      <c r="M1011" s="33">
        <v>1886232</v>
      </c>
      <c r="N1011" s="33">
        <v>0</v>
      </c>
      <c r="O1011" s="33">
        <v>0</v>
      </c>
      <c r="P1011" s="33">
        <v>0</v>
      </c>
      <c r="Q1011"/>
    </row>
    <row r="1012" spans="1:17">
      <c r="A1012" s="38" t="str">
        <f t="shared" ca="1" si="15"/>
        <v>203211</v>
      </c>
      <c r="B1012" s="39" cm="1">
        <f t="array" aca="1" ref="B1012" ca="1">INDIRECT(_xlfn.CONCAT("D",ROW(C1012)-C1012-3))</f>
        <v>2032</v>
      </c>
      <c r="C1012" s="32">
        <v>11</v>
      </c>
      <c r="D1012" s="33">
        <v>3818375</v>
      </c>
      <c r="E1012" s="33"/>
      <c r="F1012" s="33">
        <v>1954091</v>
      </c>
      <c r="G1012" s="33">
        <v>1954091</v>
      </c>
      <c r="H1012" s="33">
        <v>0</v>
      </c>
      <c r="I1012" s="33">
        <v>0</v>
      </c>
      <c r="J1012" s="33">
        <v>0</v>
      </c>
      <c r="K1012" s="33"/>
      <c r="L1012" s="33">
        <v>1864284</v>
      </c>
      <c r="M1012" s="33">
        <v>1864284</v>
      </c>
      <c r="N1012" s="33">
        <v>0</v>
      </c>
      <c r="O1012" s="33">
        <v>0</v>
      </c>
      <c r="P1012" s="33">
        <v>0</v>
      </c>
      <c r="Q1012"/>
    </row>
    <row r="1013" spans="1:17">
      <c r="A1013" s="38" t="str">
        <f t="shared" ca="1" si="15"/>
        <v>203212</v>
      </c>
      <c r="B1013" s="39" cm="1">
        <f t="array" aca="1" ref="B1013" ca="1">INDIRECT(_xlfn.CONCAT("D",ROW(C1013)-C1013-3))</f>
        <v>2032</v>
      </c>
      <c r="C1013" s="32">
        <v>12</v>
      </c>
      <c r="D1013" s="33">
        <v>3953821</v>
      </c>
      <c r="E1013" s="33"/>
      <c r="F1013" s="33">
        <v>2023599</v>
      </c>
      <c r="G1013" s="33">
        <v>2023599</v>
      </c>
      <c r="H1013" s="33">
        <v>0</v>
      </c>
      <c r="I1013" s="33">
        <v>0</v>
      </c>
      <c r="J1013" s="33">
        <v>0</v>
      </c>
      <c r="K1013" s="33"/>
      <c r="L1013" s="33">
        <v>1930222</v>
      </c>
      <c r="M1013" s="33">
        <v>1930222</v>
      </c>
      <c r="N1013" s="33">
        <v>0</v>
      </c>
      <c r="O1013" s="33">
        <v>0</v>
      </c>
      <c r="P1013" s="33">
        <v>0</v>
      </c>
      <c r="Q1013"/>
    </row>
    <row r="1014" spans="1:17">
      <c r="A1014" s="38" t="str">
        <f t="shared" ca="1" si="15"/>
        <v>203213</v>
      </c>
      <c r="B1014" s="39" cm="1">
        <f t="array" aca="1" ref="B1014" ca="1">INDIRECT(_xlfn.CONCAT("D",ROW(C1014)-C1014-3))</f>
        <v>2032</v>
      </c>
      <c r="C1014" s="32">
        <v>13</v>
      </c>
      <c r="D1014" s="33">
        <v>4022809</v>
      </c>
      <c r="E1014" s="33"/>
      <c r="F1014" s="33">
        <v>2058368</v>
      </c>
      <c r="G1014" s="33">
        <v>2058368</v>
      </c>
      <c r="H1014" s="33">
        <v>0</v>
      </c>
      <c r="I1014" s="33">
        <v>0</v>
      </c>
      <c r="J1014" s="33">
        <v>0</v>
      </c>
      <c r="K1014" s="33"/>
      <c r="L1014" s="33">
        <v>1964441</v>
      </c>
      <c r="M1014" s="33">
        <v>1964441</v>
      </c>
      <c r="N1014" s="33">
        <v>0</v>
      </c>
      <c r="O1014" s="33">
        <v>0</v>
      </c>
      <c r="P1014" s="33">
        <v>0</v>
      </c>
      <c r="Q1014"/>
    </row>
    <row r="1015" spans="1:17">
      <c r="A1015" s="38" t="str">
        <f t="shared" ca="1" si="15"/>
        <v>203214</v>
      </c>
      <c r="B1015" s="39" cm="1">
        <f t="array" aca="1" ref="B1015" ca="1">INDIRECT(_xlfn.CONCAT("D",ROW(C1015)-C1015-3))</f>
        <v>2032</v>
      </c>
      <c r="C1015" s="32">
        <v>14</v>
      </c>
      <c r="D1015" s="33">
        <v>4105625</v>
      </c>
      <c r="E1015" s="33"/>
      <c r="F1015" s="33">
        <v>2102432</v>
      </c>
      <c r="G1015" s="33">
        <v>2102432</v>
      </c>
      <c r="H1015" s="33">
        <v>0</v>
      </c>
      <c r="I1015" s="33">
        <v>0</v>
      </c>
      <c r="J1015" s="33">
        <v>0</v>
      </c>
      <c r="K1015" s="33"/>
      <c r="L1015" s="33">
        <v>2003193</v>
      </c>
      <c r="M1015" s="33">
        <v>2003193</v>
      </c>
      <c r="N1015" s="33">
        <v>0</v>
      </c>
      <c r="O1015" s="33">
        <v>0</v>
      </c>
      <c r="P1015" s="33">
        <v>0</v>
      </c>
      <c r="Q1015"/>
    </row>
    <row r="1016" spans="1:17">
      <c r="A1016" s="38" t="str">
        <f t="shared" ca="1" si="15"/>
        <v>203215</v>
      </c>
      <c r="B1016" s="39" cm="1">
        <f t="array" aca="1" ref="B1016" ca="1">INDIRECT(_xlfn.CONCAT("D",ROW(C1016)-C1016-3))</f>
        <v>2032</v>
      </c>
      <c r="C1016" s="32">
        <v>15</v>
      </c>
      <c r="D1016" s="33">
        <v>4217373</v>
      </c>
      <c r="E1016" s="33"/>
      <c r="F1016" s="33">
        <v>2158405</v>
      </c>
      <c r="G1016" s="33">
        <v>2158405</v>
      </c>
      <c r="H1016" s="33">
        <v>0</v>
      </c>
      <c r="I1016" s="33">
        <v>0</v>
      </c>
      <c r="J1016" s="33">
        <v>0</v>
      </c>
      <c r="K1016" s="33"/>
      <c r="L1016" s="33">
        <v>2058969</v>
      </c>
      <c r="M1016" s="33">
        <v>2058969</v>
      </c>
      <c r="N1016" s="33">
        <v>0</v>
      </c>
      <c r="O1016" s="33">
        <v>0</v>
      </c>
      <c r="P1016" s="33">
        <v>0</v>
      </c>
      <c r="Q1016"/>
    </row>
    <row r="1017" spans="1:17">
      <c r="A1017" s="38" t="str">
        <f t="shared" ca="1" si="15"/>
        <v>203216</v>
      </c>
      <c r="B1017" s="39" cm="1">
        <f t="array" aca="1" ref="B1017" ca="1">INDIRECT(_xlfn.CONCAT("D",ROW(C1017)-C1017-3))</f>
        <v>2032</v>
      </c>
      <c r="C1017" s="32">
        <v>16</v>
      </c>
      <c r="D1017" s="33">
        <v>4273683</v>
      </c>
      <c r="E1017" s="33"/>
      <c r="F1017" s="33">
        <v>2188682</v>
      </c>
      <c r="G1017" s="33">
        <v>2180647</v>
      </c>
      <c r="H1017" s="33">
        <v>8036</v>
      </c>
      <c r="I1017" s="33">
        <v>0</v>
      </c>
      <c r="J1017" s="33">
        <v>0</v>
      </c>
      <c r="K1017" s="33"/>
      <c r="L1017" s="33">
        <v>2085001</v>
      </c>
      <c r="M1017" s="33">
        <v>2079979</v>
      </c>
      <c r="N1017" s="33">
        <v>5022</v>
      </c>
      <c r="O1017" s="33">
        <v>0</v>
      </c>
      <c r="P1017" s="33">
        <v>0</v>
      </c>
      <c r="Q1017"/>
    </row>
    <row r="1018" spans="1:17">
      <c r="A1018" s="38" t="str">
        <f t="shared" ca="1" si="15"/>
        <v>203217</v>
      </c>
      <c r="B1018" s="39" cm="1">
        <f t="array" aca="1" ref="B1018" ca="1">INDIRECT(_xlfn.CONCAT("D",ROW(C1018)-C1018-3))</f>
        <v>2032</v>
      </c>
      <c r="C1018" s="32">
        <v>17</v>
      </c>
      <c r="D1018" s="33">
        <v>4310426</v>
      </c>
      <c r="E1018" s="33"/>
      <c r="F1018" s="33">
        <v>2208631</v>
      </c>
      <c r="G1018" s="33">
        <v>2197578</v>
      </c>
      <c r="H1018" s="33">
        <v>11053</v>
      </c>
      <c r="I1018" s="33">
        <v>0</v>
      </c>
      <c r="J1018" s="33">
        <v>0</v>
      </c>
      <c r="K1018" s="33"/>
      <c r="L1018" s="33">
        <v>2101795</v>
      </c>
      <c r="M1018" s="33">
        <v>2085720</v>
      </c>
      <c r="N1018" s="33">
        <v>16075</v>
      </c>
      <c r="O1018" s="33">
        <v>0</v>
      </c>
      <c r="P1018" s="33">
        <v>0</v>
      </c>
      <c r="Q1018"/>
    </row>
    <row r="1019" spans="1:17">
      <c r="A1019" s="38" t="str">
        <f t="shared" ca="1" si="15"/>
        <v>203218</v>
      </c>
      <c r="B1019" s="39" cm="1">
        <f t="array" aca="1" ref="B1019" ca="1">INDIRECT(_xlfn.CONCAT("D",ROW(C1019)-C1019-3))</f>
        <v>2032</v>
      </c>
      <c r="C1019" s="32">
        <v>18</v>
      </c>
      <c r="D1019" s="33">
        <v>4282739</v>
      </c>
      <c r="E1019" s="33"/>
      <c r="F1019" s="33">
        <v>2197536</v>
      </c>
      <c r="G1019" s="33">
        <v>2173442</v>
      </c>
      <c r="H1019" s="33">
        <v>24094</v>
      </c>
      <c r="I1019" s="33">
        <v>0</v>
      </c>
      <c r="J1019" s="33">
        <v>0</v>
      </c>
      <c r="K1019" s="33"/>
      <c r="L1019" s="33">
        <v>2085204</v>
      </c>
      <c r="M1019" s="33">
        <v>2058084</v>
      </c>
      <c r="N1019" s="33">
        <v>26115</v>
      </c>
      <c r="O1019" s="33">
        <v>0</v>
      </c>
      <c r="P1019" s="33">
        <v>1004</v>
      </c>
      <c r="Q1019"/>
    </row>
    <row r="1020" spans="1:17">
      <c r="A1020" s="38" t="str">
        <f t="shared" ca="1" si="15"/>
        <v>203219</v>
      </c>
      <c r="B1020" s="39" cm="1">
        <f t="array" aca="1" ref="B1020" ca="1">INDIRECT(_xlfn.CONCAT("D",ROW(C1020)-C1020-3))</f>
        <v>2032</v>
      </c>
      <c r="C1020" s="32">
        <v>19</v>
      </c>
      <c r="D1020" s="33">
        <v>4327116</v>
      </c>
      <c r="E1020" s="33"/>
      <c r="F1020" s="33">
        <v>2219351</v>
      </c>
      <c r="G1020" s="33">
        <v>2197268</v>
      </c>
      <c r="H1020" s="33">
        <v>21079</v>
      </c>
      <c r="I1020" s="33">
        <v>0</v>
      </c>
      <c r="J1020" s="33">
        <v>1004</v>
      </c>
      <c r="K1020" s="33"/>
      <c r="L1020" s="33">
        <v>2107765</v>
      </c>
      <c r="M1020" s="33">
        <v>2059564</v>
      </c>
      <c r="N1020" s="33">
        <v>46192</v>
      </c>
      <c r="O1020" s="33">
        <v>0</v>
      </c>
      <c r="P1020" s="33">
        <v>2008</v>
      </c>
      <c r="Q1020"/>
    </row>
    <row r="1021" spans="1:17">
      <c r="A1021" s="38" t="str">
        <f t="shared" ca="1" si="15"/>
        <v>203220</v>
      </c>
      <c r="B1021" s="39" cm="1">
        <f t="array" aca="1" ref="B1021" ca="1">INDIRECT(_xlfn.CONCAT("D",ROW(C1021)-C1021-3))</f>
        <v>2032</v>
      </c>
      <c r="C1021" s="32">
        <v>20</v>
      </c>
      <c r="D1021" s="33">
        <v>4346864</v>
      </c>
      <c r="E1021" s="33"/>
      <c r="F1021" s="33">
        <v>2231212</v>
      </c>
      <c r="G1021" s="33">
        <v>2159854</v>
      </c>
      <c r="H1021" s="33">
        <v>69349</v>
      </c>
      <c r="I1021" s="33">
        <v>0</v>
      </c>
      <c r="J1021" s="33">
        <v>2010</v>
      </c>
      <c r="K1021" s="33"/>
      <c r="L1021" s="33">
        <v>2115651</v>
      </c>
      <c r="M1021" s="33">
        <v>2008212</v>
      </c>
      <c r="N1021" s="33">
        <v>105431</v>
      </c>
      <c r="O1021" s="33">
        <v>0</v>
      </c>
      <c r="P1021" s="33">
        <v>2008</v>
      </c>
      <c r="Q1021"/>
    </row>
    <row r="1022" spans="1:17">
      <c r="A1022" s="38" t="str">
        <f t="shared" ca="1" si="15"/>
        <v>203221</v>
      </c>
      <c r="B1022" s="39" cm="1">
        <f t="array" aca="1" ref="B1022" ca="1">INDIRECT(_xlfn.CONCAT("D",ROW(C1022)-C1022-3))</f>
        <v>2032</v>
      </c>
      <c r="C1022" s="32">
        <v>21</v>
      </c>
      <c r="D1022" s="33">
        <v>4464209</v>
      </c>
      <c r="E1022" s="33"/>
      <c r="F1022" s="33">
        <v>2289327</v>
      </c>
      <c r="G1022" s="33">
        <v>2214992</v>
      </c>
      <c r="H1022" s="33">
        <v>68308</v>
      </c>
      <c r="I1022" s="33">
        <v>0</v>
      </c>
      <c r="J1022" s="33">
        <v>6027</v>
      </c>
      <c r="K1022" s="33"/>
      <c r="L1022" s="33">
        <v>2174882</v>
      </c>
      <c r="M1022" s="33">
        <v>2001333</v>
      </c>
      <c r="N1022" s="33">
        <v>166527</v>
      </c>
      <c r="O1022" s="33">
        <v>0</v>
      </c>
      <c r="P1022" s="33">
        <v>7022</v>
      </c>
      <c r="Q1022"/>
    </row>
    <row r="1023" spans="1:17">
      <c r="A1023" s="38" t="str">
        <f t="shared" ca="1" si="15"/>
        <v>203222</v>
      </c>
      <c r="B1023" s="39" cm="1">
        <f t="array" aca="1" ref="B1023" ca="1">INDIRECT(_xlfn.CONCAT("D",ROW(C1023)-C1023-3))</f>
        <v>2032</v>
      </c>
      <c r="C1023" s="32">
        <v>22</v>
      </c>
      <c r="D1023" s="33">
        <v>4564662</v>
      </c>
      <c r="E1023" s="33"/>
      <c r="F1023" s="33">
        <v>2338306</v>
      </c>
      <c r="G1023" s="33">
        <v>2206726</v>
      </c>
      <c r="H1023" s="33">
        <v>127562</v>
      </c>
      <c r="I1023" s="33">
        <v>0</v>
      </c>
      <c r="J1023" s="33">
        <v>4018</v>
      </c>
      <c r="K1023" s="33"/>
      <c r="L1023" s="33">
        <v>2226356</v>
      </c>
      <c r="M1023" s="33">
        <v>1972174</v>
      </c>
      <c r="N1023" s="33">
        <v>243131</v>
      </c>
      <c r="O1023" s="33">
        <v>2009</v>
      </c>
      <c r="P1023" s="33">
        <v>9042</v>
      </c>
      <c r="Q1023"/>
    </row>
    <row r="1024" spans="1:17">
      <c r="A1024" s="38" t="str">
        <f t="shared" ca="1" si="15"/>
        <v>203223</v>
      </c>
      <c r="B1024" s="39" cm="1">
        <f t="array" aca="1" ref="B1024" ca="1">INDIRECT(_xlfn.CONCAT("D",ROW(C1024)-C1024-3))</f>
        <v>2032</v>
      </c>
      <c r="C1024" s="32">
        <v>23</v>
      </c>
      <c r="D1024" s="33">
        <v>4750221</v>
      </c>
      <c r="E1024" s="33"/>
      <c r="F1024" s="33">
        <v>2431232</v>
      </c>
      <c r="G1024" s="33">
        <v>2231555</v>
      </c>
      <c r="H1024" s="33">
        <v>192652</v>
      </c>
      <c r="I1024" s="33">
        <v>0</v>
      </c>
      <c r="J1024" s="33">
        <v>7024</v>
      </c>
      <c r="K1024" s="33"/>
      <c r="L1024" s="33">
        <v>2318989</v>
      </c>
      <c r="M1024" s="33">
        <v>1990859</v>
      </c>
      <c r="N1024" s="33">
        <v>307058</v>
      </c>
      <c r="O1024" s="33">
        <v>1003</v>
      </c>
      <c r="P1024" s="33">
        <v>20069</v>
      </c>
      <c r="Q1024"/>
    </row>
    <row r="1025" spans="1:17">
      <c r="A1025" s="38" t="str">
        <f t="shared" ca="1" si="15"/>
        <v>203224</v>
      </c>
      <c r="B1025" s="39" cm="1">
        <f t="array" aca="1" ref="B1025" ca="1">INDIRECT(_xlfn.CONCAT("D",ROW(C1025)-C1025-3))</f>
        <v>2032</v>
      </c>
      <c r="C1025" s="32">
        <v>24</v>
      </c>
      <c r="D1025" s="33">
        <v>4795146</v>
      </c>
      <c r="E1025" s="33"/>
      <c r="F1025" s="33">
        <v>2451319</v>
      </c>
      <c r="G1025" s="33">
        <v>2144779</v>
      </c>
      <c r="H1025" s="33">
        <v>290460</v>
      </c>
      <c r="I1025" s="33">
        <v>0</v>
      </c>
      <c r="J1025" s="33">
        <v>16081</v>
      </c>
      <c r="K1025" s="33"/>
      <c r="L1025" s="33">
        <v>2343827</v>
      </c>
      <c r="M1025" s="33">
        <v>1859209</v>
      </c>
      <c r="N1025" s="33">
        <v>458531</v>
      </c>
      <c r="O1025" s="33">
        <v>4013</v>
      </c>
      <c r="P1025" s="33">
        <v>22074</v>
      </c>
      <c r="Q1025"/>
    </row>
    <row r="1026" spans="1:17">
      <c r="A1026" s="38" t="str">
        <f t="shared" ca="1" si="15"/>
        <v>203225</v>
      </c>
      <c r="B1026" s="39" cm="1">
        <f t="array" aca="1" ref="B1026" ca="1">INDIRECT(_xlfn.CONCAT("D",ROW(C1026)-C1026-3))</f>
        <v>2032</v>
      </c>
      <c r="C1026" s="32">
        <v>25</v>
      </c>
      <c r="D1026" s="33">
        <v>4751998</v>
      </c>
      <c r="E1026" s="33"/>
      <c r="F1026" s="33">
        <v>2428852</v>
      </c>
      <c r="G1026" s="33">
        <v>2045667</v>
      </c>
      <c r="H1026" s="33">
        <v>364076</v>
      </c>
      <c r="I1026" s="33">
        <v>0</v>
      </c>
      <c r="J1026" s="33">
        <v>19109</v>
      </c>
      <c r="K1026" s="33"/>
      <c r="L1026" s="33">
        <v>2323146</v>
      </c>
      <c r="M1026" s="33">
        <v>1727313</v>
      </c>
      <c r="N1026" s="33">
        <v>567746</v>
      </c>
      <c r="O1026" s="33">
        <v>3009</v>
      </c>
      <c r="P1026" s="33">
        <v>25077</v>
      </c>
      <c r="Q1026"/>
    </row>
    <row r="1027" spans="1:17">
      <c r="A1027" s="38" t="str">
        <f t="shared" ca="1" si="15"/>
        <v>203226</v>
      </c>
      <c r="B1027" s="39" cm="1">
        <f t="array" aca="1" ref="B1027" ca="1">INDIRECT(_xlfn.CONCAT("D",ROW(C1027)-C1027-3))</f>
        <v>2032</v>
      </c>
      <c r="C1027" s="32">
        <v>26</v>
      </c>
      <c r="D1027" s="33">
        <v>4663387</v>
      </c>
      <c r="E1027" s="33"/>
      <c r="F1027" s="33">
        <v>2381125</v>
      </c>
      <c r="G1027" s="33">
        <v>1867865</v>
      </c>
      <c r="H1027" s="33">
        <v>489107</v>
      </c>
      <c r="I1027" s="33">
        <v>1007</v>
      </c>
      <c r="J1027" s="33">
        <v>23147</v>
      </c>
      <c r="K1027" s="33"/>
      <c r="L1027" s="33">
        <v>2282262</v>
      </c>
      <c r="M1027" s="33">
        <v>1516153</v>
      </c>
      <c r="N1027" s="33">
        <v>723938</v>
      </c>
      <c r="O1027" s="33">
        <v>3012</v>
      </c>
      <c r="P1027" s="33">
        <v>39159</v>
      </c>
      <c r="Q1027"/>
    </row>
    <row r="1028" spans="1:17">
      <c r="A1028" s="38" t="str">
        <f t="shared" ca="1" si="15"/>
        <v>203227</v>
      </c>
      <c r="B1028" s="39" cm="1">
        <f t="array" aca="1" ref="B1028" ca="1">INDIRECT(_xlfn.CONCAT("D",ROW(C1028)-C1028-3))</f>
        <v>2032</v>
      </c>
      <c r="C1028" s="32">
        <v>27</v>
      </c>
      <c r="D1028" s="33">
        <v>4634146</v>
      </c>
      <c r="E1028" s="33"/>
      <c r="F1028" s="33">
        <v>2362869</v>
      </c>
      <c r="G1028" s="33">
        <v>1840137</v>
      </c>
      <c r="H1028" s="33">
        <v>486473</v>
      </c>
      <c r="I1028" s="33">
        <v>1007</v>
      </c>
      <c r="J1028" s="33">
        <v>35252</v>
      </c>
      <c r="K1028" s="33"/>
      <c r="L1028" s="33">
        <v>2271277</v>
      </c>
      <c r="M1028" s="33">
        <v>1407269</v>
      </c>
      <c r="N1028" s="33">
        <v>806875</v>
      </c>
      <c r="O1028" s="33">
        <v>4009</v>
      </c>
      <c r="P1028" s="33">
        <v>53123</v>
      </c>
      <c r="Q1028"/>
    </row>
    <row r="1029" spans="1:17">
      <c r="A1029" s="38" t="str">
        <f t="shared" ca="1" si="15"/>
        <v>203228</v>
      </c>
      <c r="B1029" s="39" cm="1">
        <f t="array" aca="1" ref="B1029" ca="1">INDIRECT(_xlfn.CONCAT("D",ROW(C1029)-C1029-3))</f>
        <v>2032</v>
      </c>
      <c r="C1029" s="32">
        <v>28</v>
      </c>
      <c r="D1029" s="33">
        <v>4617272</v>
      </c>
      <c r="E1029" s="33"/>
      <c r="F1029" s="33">
        <v>2352153</v>
      </c>
      <c r="G1029" s="33">
        <v>1645701</v>
      </c>
      <c r="H1029" s="33">
        <v>665133</v>
      </c>
      <c r="I1029" s="33">
        <v>2016</v>
      </c>
      <c r="J1029" s="33">
        <v>39303</v>
      </c>
      <c r="K1029" s="33"/>
      <c r="L1029" s="33">
        <v>2265119</v>
      </c>
      <c r="M1029" s="33">
        <v>1286314</v>
      </c>
      <c r="N1029" s="33">
        <v>904440</v>
      </c>
      <c r="O1029" s="33">
        <v>7035</v>
      </c>
      <c r="P1029" s="33">
        <v>67330</v>
      </c>
      <c r="Q1029"/>
    </row>
    <row r="1030" spans="1:17">
      <c r="A1030" s="38" t="str">
        <f t="shared" ca="1" si="15"/>
        <v>203229</v>
      </c>
      <c r="B1030" s="39" cm="1">
        <f t="array" aca="1" ref="B1030" ca="1">INDIRECT(_xlfn.CONCAT("D",ROW(C1030)-C1030-3))</f>
        <v>2032</v>
      </c>
      <c r="C1030" s="32">
        <v>29</v>
      </c>
      <c r="D1030" s="33">
        <v>4579589</v>
      </c>
      <c r="E1030" s="33"/>
      <c r="F1030" s="33">
        <v>2329503</v>
      </c>
      <c r="G1030" s="33">
        <v>1520339</v>
      </c>
      <c r="H1030" s="33">
        <v>759664</v>
      </c>
      <c r="I1030" s="33">
        <v>2020</v>
      </c>
      <c r="J1030" s="33">
        <v>47479</v>
      </c>
      <c r="K1030" s="33"/>
      <c r="L1030" s="33">
        <v>2250086</v>
      </c>
      <c r="M1030" s="33">
        <v>1168837</v>
      </c>
      <c r="N1030" s="33">
        <v>983595</v>
      </c>
      <c r="O1030" s="33">
        <v>6041</v>
      </c>
      <c r="P1030" s="33">
        <v>91614</v>
      </c>
      <c r="Q1030"/>
    </row>
    <row r="1031" spans="1:17">
      <c r="A1031" s="38" t="str">
        <f t="shared" ca="1" si="15"/>
        <v>203230</v>
      </c>
      <c r="B1031" s="39" cm="1">
        <f t="array" aca="1" ref="B1031" ca="1">INDIRECT(_xlfn.CONCAT("D",ROW(C1031)-C1031-3))</f>
        <v>2032</v>
      </c>
      <c r="C1031" s="32">
        <v>30</v>
      </c>
      <c r="D1031" s="33">
        <v>4592780</v>
      </c>
      <c r="E1031" s="33"/>
      <c r="F1031" s="33">
        <v>2333351</v>
      </c>
      <c r="G1031" s="33">
        <v>1374343</v>
      </c>
      <c r="H1031" s="33">
        <v>891301</v>
      </c>
      <c r="I1031" s="33">
        <v>1011</v>
      </c>
      <c r="J1031" s="33">
        <v>66696</v>
      </c>
      <c r="K1031" s="33"/>
      <c r="L1031" s="33">
        <v>2259429</v>
      </c>
      <c r="M1031" s="33">
        <v>1058571</v>
      </c>
      <c r="N1031" s="33">
        <v>1110037</v>
      </c>
      <c r="O1031" s="33">
        <v>7064</v>
      </c>
      <c r="P1031" s="33">
        <v>83757</v>
      </c>
      <c r="Q1031"/>
    </row>
    <row r="1032" spans="1:17">
      <c r="A1032" s="38" t="str">
        <f t="shared" ca="1" si="15"/>
        <v>203231</v>
      </c>
      <c r="B1032" s="39" cm="1">
        <f t="array" aca="1" ref="B1032" ca="1">INDIRECT(_xlfn.CONCAT("D",ROW(C1032)-C1032-3))</f>
        <v>2032</v>
      </c>
      <c r="C1032" s="32">
        <v>31</v>
      </c>
      <c r="D1032" s="33">
        <v>4690132</v>
      </c>
      <c r="E1032" s="33"/>
      <c r="F1032" s="33">
        <v>2383097</v>
      </c>
      <c r="G1032" s="33">
        <v>1352486</v>
      </c>
      <c r="H1032" s="33">
        <v>948365</v>
      </c>
      <c r="I1032" s="33">
        <v>1015</v>
      </c>
      <c r="J1032" s="33">
        <v>81230</v>
      </c>
      <c r="K1032" s="33"/>
      <c r="L1032" s="33">
        <v>2307035</v>
      </c>
      <c r="M1032" s="33">
        <v>1004905</v>
      </c>
      <c r="N1032" s="33">
        <v>1196989</v>
      </c>
      <c r="O1032" s="33">
        <v>7077</v>
      </c>
      <c r="P1032" s="33">
        <v>98064</v>
      </c>
      <c r="Q1032"/>
    </row>
    <row r="1033" spans="1:17">
      <c r="A1033" s="38" t="str">
        <f t="shared" ca="1" si="15"/>
        <v>203232</v>
      </c>
      <c r="B1033" s="39" cm="1">
        <f t="array" aca="1" ref="B1033" ca="1">INDIRECT(_xlfn.CONCAT("D",ROW(C1033)-C1033-3))</f>
        <v>2032</v>
      </c>
      <c r="C1033" s="32">
        <v>32</v>
      </c>
      <c r="D1033" s="33">
        <v>4628511</v>
      </c>
      <c r="E1033" s="33"/>
      <c r="F1033" s="33">
        <v>2352529</v>
      </c>
      <c r="G1033" s="33">
        <v>1192016</v>
      </c>
      <c r="H1033" s="33">
        <v>1043649</v>
      </c>
      <c r="I1033" s="33">
        <v>5081</v>
      </c>
      <c r="J1033" s="33">
        <v>111783</v>
      </c>
      <c r="K1033" s="33"/>
      <c r="L1033" s="33">
        <v>2275982</v>
      </c>
      <c r="M1033" s="33">
        <v>865884</v>
      </c>
      <c r="N1033" s="33">
        <v>1265446</v>
      </c>
      <c r="O1033" s="33">
        <v>11127</v>
      </c>
      <c r="P1033" s="33">
        <v>133524</v>
      </c>
      <c r="Q1033"/>
    </row>
    <row r="1034" spans="1:17">
      <c r="A1034" s="38" t="str">
        <f t="shared" ca="1" si="15"/>
        <v>203233</v>
      </c>
      <c r="B1034" s="39" cm="1">
        <f t="array" aca="1" ref="B1034" ca="1">INDIRECT(_xlfn.CONCAT("D",ROW(C1034)-C1034-3))</f>
        <v>2032</v>
      </c>
      <c r="C1034" s="32">
        <v>33</v>
      </c>
      <c r="D1034" s="33">
        <v>4629014</v>
      </c>
      <c r="E1034" s="33"/>
      <c r="F1034" s="33">
        <v>2349389</v>
      </c>
      <c r="G1034" s="33">
        <v>1113987</v>
      </c>
      <c r="H1034" s="33">
        <v>1103869</v>
      </c>
      <c r="I1034" s="33">
        <v>3035</v>
      </c>
      <c r="J1034" s="33">
        <v>128498</v>
      </c>
      <c r="K1034" s="33"/>
      <c r="L1034" s="33">
        <v>2279624</v>
      </c>
      <c r="M1034" s="33">
        <v>841085</v>
      </c>
      <c r="N1034" s="33">
        <v>1278814</v>
      </c>
      <c r="O1034" s="33">
        <v>11120</v>
      </c>
      <c r="P1034" s="33">
        <v>148605</v>
      </c>
      <c r="Q1034"/>
    </row>
    <row r="1035" spans="1:17">
      <c r="A1035" s="38" t="str">
        <f t="shared" ca="1" si="15"/>
        <v>203234</v>
      </c>
      <c r="B1035" s="39" cm="1">
        <f t="array" aca="1" ref="B1035" ca="1">INDIRECT(_xlfn.CONCAT("D",ROW(C1035)-C1035-3))</f>
        <v>2032</v>
      </c>
      <c r="C1035" s="32">
        <v>34</v>
      </c>
      <c r="D1035" s="33">
        <v>4564812</v>
      </c>
      <c r="E1035" s="33"/>
      <c r="F1035" s="33">
        <v>2316235</v>
      </c>
      <c r="G1035" s="33">
        <v>1034160</v>
      </c>
      <c r="H1035" s="33">
        <v>1101957</v>
      </c>
      <c r="I1035" s="33">
        <v>10119</v>
      </c>
      <c r="J1035" s="33">
        <v>169999</v>
      </c>
      <c r="K1035" s="33"/>
      <c r="L1035" s="33">
        <v>2248577</v>
      </c>
      <c r="M1035" s="33">
        <v>778198</v>
      </c>
      <c r="N1035" s="33">
        <v>1292274</v>
      </c>
      <c r="O1035" s="33">
        <v>13156</v>
      </c>
      <c r="P1035" s="33">
        <v>164950</v>
      </c>
      <c r="Q1035"/>
    </row>
    <row r="1036" spans="1:17">
      <c r="A1036" s="38" t="str">
        <f t="shared" ref="A1036:A1099" ca="1" si="16">B1036&amp;C1036</f>
        <v>203235</v>
      </c>
      <c r="B1036" s="39" cm="1">
        <f t="array" aca="1" ref="B1036" ca="1">INDIRECT(_xlfn.CONCAT("D",ROW(C1036)-C1036-3))</f>
        <v>2032</v>
      </c>
      <c r="C1036" s="32">
        <v>35</v>
      </c>
      <c r="D1036" s="33">
        <v>4585473</v>
      </c>
      <c r="E1036" s="33"/>
      <c r="F1036" s="33">
        <v>2321823</v>
      </c>
      <c r="G1036" s="33">
        <v>990874</v>
      </c>
      <c r="H1036" s="33">
        <v>1169009</v>
      </c>
      <c r="I1036" s="33">
        <v>11133</v>
      </c>
      <c r="J1036" s="33">
        <v>150807</v>
      </c>
      <c r="K1036" s="33"/>
      <c r="L1036" s="33">
        <v>2263650</v>
      </c>
      <c r="M1036" s="33">
        <v>762301</v>
      </c>
      <c r="N1036" s="33">
        <v>1308246</v>
      </c>
      <c r="O1036" s="33">
        <v>11121</v>
      </c>
      <c r="P1036" s="33">
        <v>181982</v>
      </c>
      <c r="Q1036"/>
    </row>
    <row r="1037" spans="1:17">
      <c r="A1037" s="38" t="str">
        <f t="shared" ca="1" si="16"/>
        <v>203236</v>
      </c>
      <c r="B1037" s="39" cm="1">
        <f t="array" aca="1" ref="B1037" ca="1">INDIRECT(_xlfn.CONCAT("D",ROW(C1037)-C1037-3))</f>
        <v>2032</v>
      </c>
      <c r="C1037" s="32">
        <v>36</v>
      </c>
      <c r="D1037" s="33">
        <v>4607187</v>
      </c>
      <c r="E1037" s="33"/>
      <c r="F1037" s="33">
        <v>2333745</v>
      </c>
      <c r="G1037" s="33">
        <v>947071</v>
      </c>
      <c r="H1037" s="33">
        <v>1197260</v>
      </c>
      <c r="I1037" s="33">
        <v>8103</v>
      </c>
      <c r="J1037" s="33">
        <v>181311</v>
      </c>
      <c r="K1037" s="33"/>
      <c r="L1037" s="33">
        <v>2273442</v>
      </c>
      <c r="M1037" s="33">
        <v>690333</v>
      </c>
      <c r="N1037" s="33">
        <v>1353336</v>
      </c>
      <c r="O1037" s="33">
        <v>16196</v>
      </c>
      <c r="P1037" s="33">
        <v>213578</v>
      </c>
      <c r="Q1037"/>
    </row>
    <row r="1038" spans="1:17">
      <c r="A1038" s="38" t="str">
        <f t="shared" ca="1" si="16"/>
        <v>203237</v>
      </c>
      <c r="B1038" s="39" cm="1">
        <f t="array" aca="1" ref="B1038" ca="1">INDIRECT(_xlfn.CONCAT("D",ROW(C1038)-C1038-3))</f>
        <v>2032</v>
      </c>
      <c r="C1038" s="32">
        <v>37</v>
      </c>
      <c r="D1038" s="33">
        <v>4640819</v>
      </c>
      <c r="E1038" s="33"/>
      <c r="F1038" s="33">
        <v>2350038</v>
      </c>
      <c r="G1038" s="33">
        <v>893277</v>
      </c>
      <c r="H1038" s="33">
        <v>1230153</v>
      </c>
      <c r="I1038" s="33">
        <v>5058</v>
      </c>
      <c r="J1038" s="33">
        <v>221549</v>
      </c>
      <c r="K1038" s="33"/>
      <c r="L1038" s="33">
        <v>2290781</v>
      </c>
      <c r="M1038" s="33">
        <v>674176</v>
      </c>
      <c r="N1038" s="33">
        <v>1369610</v>
      </c>
      <c r="O1038" s="33">
        <v>24295</v>
      </c>
      <c r="P1038" s="33">
        <v>222701</v>
      </c>
      <c r="Q1038"/>
    </row>
    <row r="1039" spans="1:17">
      <c r="A1039" s="38" t="str">
        <f t="shared" ca="1" si="16"/>
        <v>203238</v>
      </c>
      <c r="B1039" s="39" cm="1">
        <f t="array" aca="1" ref="B1039" ca="1">INDIRECT(_xlfn.CONCAT("D",ROW(C1039)-C1039-3))</f>
        <v>2032</v>
      </c>
      <c r="C1039" s="32">
        <v>38</v>
      </c>
      <c r="D1039" s="33">
        <v>4698475</v>
      </c>
      <c r="E1039" s="33"/>
      <c r="F1039" s="33">
        <v>2379298</v>
      </c>
      <c r="G1039" s="33">
        <v>937789</v>
      </c>
      <c r="H1039" s="33">
        <v>1228513</v>
      </c>
      <c r="I1039" s="33">
        <v>11104</v>
      </c>
      <c r="J1039" s="33">
        <v>201892</v>
      </c>
      <c r="K1039" s="33"/>
      <c r="L1039" s="33">
        <v>2319178</v>
      </c>
      <c r="M1039" s="33">
        <v>690905</v>
      </c>
      <c r="N1039" s="33">
        <v>1401002</v>
      </c>
      <c r="O1039" s="33">
        <v>23232</v>
      </c>
      <c r="P1039" s="33">
        <v>204039</v>
      </c>
      <c r="Q1039"/>
    </row>
    <row r="1040" spans="1:17">
      <c r="A1040" s="38" t="str">
        <f t="shared" ca="1" si="16"/>
        <v>203239</v>
      </c>
      <c r="B1040" s="39" cm="1">
        <f t="array" aca="1" ref="B1040" ca="1">INDIRECT(_xlfn.CONCAT("D",ROW(C1040)-C1040-3))</f>
        <v>2032</v>
      </c>
      <c r="C1040" s="32">
        <v>39</v>
      </c>
      <c r="D1040" s="33">
        <v>4791243</v>
      </c>
      <c r="E1040" s="33"/>
      <c r="F1040" s="33">
        <v>2426854</v>
      </c>
      <c r="G1040" s="33">
        <v>916879</v>
      </c>
      <c r="H1040" s="33">
        <v>1287060</v>
      </c>
      <c r="I1040" s="33">
        <v>11095</v>
      </c>
      <c r="J1040" s="33">
        <v>211820</v>
      </c>
      <c r="K1040" s="33"/>
      <c r="L1040" s="33">
        <v>2364389</v>
      </c>
      <c r="M1040" s="33">
        <v>670634</v>
      </c>
      <c r="N1040" s="33">
        <v>1414998</v>
      </c>
      <c r="O1040" s="33">
        <v>25250</v>
      </c>
      <c r="P1040" s="33">
        <v>253508</v>
      </c>
      <c r="Q1040"/>
    </row>
    <row r="1041" spans="1:17">
      <c r="A1041" s="38" t="str">
        <f t="shared" ca="1" si="16"/>
        <v>203240</v>
      </c>
      <c r="B1041" s="39" cm="1">
        <f t="array" aca="1" ref="B1041" ca="1">INDIRECT(_xlfn.CONCAT("D",ROW(C1041)-C1041-3))</f>
        <v>2032</v>
      </c>
      <c r="C1041" s="32">
        <v>40</v>
      </c>
      <c r="D1041" s="33">
        <v>4837165</v>
      </c>
      <c r="E1041" s="33"/>
      <c r="F1041" s="33">
        <v>2441061</v>
      </c>
      <c r="G1041" s="33">
        <v>862797</v>
      </c>
      <c r="H1041" s="33">
        <v>1310847</v>
      </c>
      <c r="I1041" s="33">
        <v>13119</v>
      </c>
      <c r="J1041" s="33">
        <v>254298</v>
      </c>
      <c r="K1041" s="33"/>
      <c r="L1041" s="33">
        <v>2396104</v>
      </c>
      <c r="M1041" s="33">
        <v>684601</v>
      </c>
      <c r="N1041" s="33">
        <v>1405553</v>
      </c>
      <c r="O1041" s="33">
        <v>35341</v>
      </c>
      <c r="P1041" s="33">
        <v>270609</v>
      </c>
      <c r="Q1041"/>
    </row>
    <row r="1042" spans="1:17">
      <c r="A1042" s="38" t="str">
        <f t="shared" ca="1" si="16"/>
        <v>203241</v>
      </c>
      <c r="B1042" s="39" cm="1">
        <f t="array" aca="1" ref="B1042" ca="1">INDIRECT(_xlfn.CONCAT("D",ROW(C1042)-C1042-3))</f>
        <v>2032</v>
      </c>
      <c r="C1042" s="32">
        <v>41</v>
      </c>
      <c r="D1042" s="33">
        <v>4888767</v>
      </c>
      <c r="E1042" s="33"/>
      <c r="F1042" s="33">
        <v>2463986</v>
      </c>
      <c r="G1042" s="33">
        <v>814599</v>
      </c>
      <c r="H1042" s="33">
        <v>1384919</v>
      </c>
      <c r="I1042" s="33">
        <v>11104</v>
      </c>
      <c r="J1042" s="33">
        <v>253364</v>
      </c>
      <c r="K1042" s="33"/>
      <c r="L1042" s="33">
        <v>2424781</v>
      </c>
      <c r="M1042" s="33">
        <v>676519</v>
      </c>
      <c r="N1042" s="33">
        <v>1433696</v>
      </c>
      <c r="O1042" s="33">
        <v>29238</v>
      </c>
      <c r="P1042" s="33">
        <v>285328</v>
      </c>
      <c r="Q1042"/>
    </row>
    <row r="1043" spans="1:17">
      <c r="A1043" s="38" t="str">
        <f t="shared" ca="1" si="16"/>
        <v>203242</v>
      </c>
      <c r="B1043" s="39" cm="1">
        <f t="array" aca="1" ref="B1043" ca="1">INDIRECT(_xlfn.CONCAT("D",ROW(C1043)-C1043-3))</f>
        <v>2032</v>
      </c>
      <c r="C1043" s="32">
        <v>42</v>
      </c>
      <c r="D1043" s="33">
        <v>4749604</v>
      </c>
      <c r="E1043" s="33"/>
      <c r="F1043" s="33">
        <v>2386596</v>
      </c>
      <c r="G1043" s="33">
        <v>803578</v>
      </c>
      <c r="H1043" s="33">
        <v>1265208</v>
      </c>
      <c r="I1043" s="33">
        <v>19109</v>
      </c>
      <c r="J1043" s="33">
        <v>298702</v>
      </c>
      <c r="K1043" s="33"/>
      <c r="L1043" s="33">
        <v>2363009</v>
      </c>
      <c r="M1043" s="33">
        <v>635033</v>
      </c>
      <c r="N1043" s="33">
        <v>1442160</v>
      </c>
      <c r="O1043" s="33">
        <v>29185</v>
      </c>
      <c r="P1043" s="33">
        <v>256630</v>
      </c>
      <c r="Q1043"/>
    </row>
    <row r="1044" spans="1:17">
      <c r="A1044" s="38" t="str">
        <f t="shared" ca="1" si="16"/>
        <v>203243</v>
      </c>
      <c r="B1044" s="39" cm="1">
        <f t="array" aca="1" ref="B1044" ca="1">INDIRECT(_xlfn.CONCAT("D",ROW(C1044)-C1044-3))</f>
        <v>2032</v>
      </c>
      <c r="C1044" s="32">
        <v>43</v>
      </c>
      <c r="D1044" s="33">
        <v>4637388</v>
      </c>
      <c r="E1044" s="33"/>
      <c r="F1044" s="33">
        <v>2322073</v>
      </c>
      <c r="G1044" s="33">
        <v>777036</v>
      </c>
      <c r="H1044" s="33">
        <v>1274982</v>
      </c>
      <c r="I1044" s="33">
        <v>13051</v>
      </c>
      <c r="J1044" s="33">
        <v>257004</v>
      </c>
      <c r="K1044" s="33"/>
      <c r="L1044" s="33">
        <v>2315315</v>
      </c>
      <c r="M1044" s="33">
        <v>636485</v>
      </c>
      <c r="N1044" s="33">
        <v>1371666</v>
      </c>
      <c r="O1044" s="33">
        <v>38270</v>
      </c>
      <c r="P1044" s="33">
        <v>268895</v>
      </c>
      <c r="Q1044"/>
    </row>
    <row r="1045" spans="1:17">
      <c r="A1045" s="38" t="str">
        <f t="shared" ca="1" si="16"/>
        <v>203244</v>
      </c>
      <c r="B1045" s="39" cm="1">
        <f t="array" aca="1" ref="B1045" ca="1">INDIRECT(_xlfn.CONCAT("D",ROW(C1045)-C1045-3))</f>
        <v>2032</v>
      </c>
      <c r="C1045" s="32">
        <v>44</v>
      </c>
      <c r="D1045" s="33">
        <v>4524285</v>
      </c>
      <c r="E1045" s="33"/>
      <c r="F1045" s="33">
        <v>2263911</v>
      </c>
      <c r="G1045" s="33">
        <v>696896</v>
      </c>
      <c r="H1045" s="33">
        <v>1265628</v>
      </c>
      <c r="I1045" s="33">
        <v>22028</v>
      </c>
      <c r="J1045" s="33">
        <v>279359</v>
      </c>
      <c r="K1045" s="33"/>
      <c r="L1045" s="33">
        <v>2260373</v>
      </c>
      <c r="M1045" s="33">
        <v>581153</v>
      </c>
      <c r="N1045" s="33">
        <v>1365057</v>
      </c>
      <c r="O1045" s="33">
        <v>40149</v>
      </c>
      <c r="P1045" s="33">
        <v>274015</v>
      </c>
      <c r="Q1045"/>
    </row>
    <row r="1046" spans="1:17">
      <c r="A1046" s="38" t="str">
        <f t="shared" ca="1" si="16"/>
        <v>203245</v>
      </c>
      <c r="B1046" s="39" cm="1">
        <f t="array" aca="1" ref="B1046" ca="1">INDIRECT(_xlfn.CONCAT("D",ROW(C1046)-C1046-3))</f>
        <v>2032</v>
      </c>
      <c r="C1046" s="32">
        <v>45</v>
      </c>
      <c r="D1046" s="33">
        <v>4480479</v>
      </c>
      <c r="E1046" s="33"/>
      <c r="F1046" s="33">
        <v>2238892</v>
      </c>
      <c r="G1046" s="33">
        <v>664859</v>
      </c>
      <c r="H1046" s="33">
        <v>1288664</v>
      </c>
      <c r="I1046" s="33">
        <v>13017</v>
      </c>
      <c r="J1046" s="33">
        <v>272352</v>
      </c>
      <c r="K1046" s="33"/>
      <c r="L1046" s="33">
        <v>2241587</v>
      </c>
      <c r="M1046" s="33">
        <v>559895</v>
      </c>
      <c r="N1046" s="33">
        <v>1326490</v>
      </c>
      <c r="O1046" s="33">
        <v>49167</v>
      </c>
      <c r="P1046" s="33">
        <v>306036</v>
      </c>
      <c r="Q1046"/>
    </row>
    <row r="1047" spans="1:17">
      <c r="A1047" s="38" t="str">
        <f t="shared" ca="1" si="16"/>
        <v>203246</v>
      </c>
      <c r="B1047" s="39" cm="1">
        <f t="array" aca="1" ref="B1047" ca="1">INDIRECT(_xlfn.CONCAT("D",ROW(C1047)-C1047-3))</f>
        <v>2032</v>
      </c>
      <c r="C1047" s="32">
        <v>46</v>
      </c>
      <c r="D1047" s="33">
        <v>4491478</v>
      </c>
      <c r="E1047" s="33"/>
      <c r="F1047" s="33">
        <v>2246062</v>
      </c>
      <c r="G1047" s="33">
        <v>665611</v>
      </c>
      <c r="H1047" s="33">
        <v>1304197</v>
      </c>
      <c r="I1047" s="33">
        <v>16015</v>
      </c>
      <c r="J1047" s="33">
        <v>260239</v>
      </c>
      <c r="K1047" s="33"/>
      <c r="L1047" s="33">
        <v>2245416</v>
      </c>
      <c r="M1047" s="33">
        <v>505344</v>
      </c>
      <c r="N1047" s="33">
        <v>1381408</v>
      </c>
      <c r="O1047" s="33">
        <v>60280</v>
      </c>
      <c r="P1047" s="33">
        <v>298384</v>
      </c>
      <c r="Q1047"/>
    </row>
    <row r="1048" spans="1:17">
      <c r="A1048" s="38" t="str">
        <f t="shared" ca="1" si="16"/>
        <v>203247</v>
      </c>
      <c r="B1048" s="39" cm="1">
        <f t="array" aca="1" ref="B1048" ca="1">INDIRECT(_xlfn.CONCAT("D",ROW(C1048)-C1048-3))</f>
        <v>2032</v>
      </c>
      <c r="C1048" s="32">
        <v>47</v>
      </c>
      <c r="D1048" s="33">
        <v>4398845</v>
      </c>
      <c r="E1048" s="33"/>
      <c r="F1048" s="33">
        <v>2196311</v>
      </c>
      <c r="G1048" s="33">
        <v>587281</v>
      </c>
      <c r="H1048" s="33">
        <v>1299409</v>
      </c>
      <c r="I1048" s="33">
        <v>13983</v>
      </c>
      <c r="J1048" s="33">
        <v>295638</v>
      </c>
      <c r="K1048" s="33"/>
      <c r="L1048" s="33">
        <v>2202534</v>
      </c>
      <c r="M1048" s="33">
        <v>497476</v>
      </c>
      <c r="N1048" s="33">
        <v>1352011</v>
      </c>
      <c r="O1048" s="33">
        <v>64190</v>
      </c>
      <c r="P1048" s="33">
        <v>288857</v>
      </c>
      <c r="Q1048"/>
    </row>
    <row r="1049" spans="1:17">
      <c r="A1049" s="38" t="str">
        <f t="shared" ca="1" si="16"/>
        <v>203248</v>
      </c>
      <c r="B1049" s="39" cm="1">
        <f t="array" aca="1" ref="B1049" ca="1">INDIRECT(_xlfn.CONCAT("D",ROW(C1049)-C1049-3))</f>
        <v>2032</v>
      </c>
      <c r="C1049" s="32">
        <v>48</v>
      </c>
      <c r="D1049" s="33">
        <v>4374365</v>
      </c>
      <c r="E1049" s="33"/>
      <c r="F1049" s="33">
        <v>2190430</v>
      </c>
      <c r="G1049" s="33">
        <v>515337</v>
      </c>
      <c r="H1049" s="33">
        <v>1376899</v>
      </c>
      <c r="I1049" s="33">
        <v>22014</v>
      </c>
      <c r="J1049" s="33">
        <v>276180</v>
      </c>
      <c r="K1049" s="33"/>
      <c r="L1049" s="33">
        <v>2183935</v>
      </c>
      <c r="M1049" s="33">
        <v>442392</v>
      </c>
      <c r="N1049" s="33">
        <v>1368212</v>
      </c>
      <c r="O1049" s="33">
        <v>70062</v>
      </c>
      <c r="P1049" s="33">
        <v>303269</v>
      </c>
      <c r="Q1049"/>
    </row>
    <row r="1050" spans="1:17">
      <c r="A1050" s="38" t="str">
        <f t="shared" ca="1" si="16"/>
        <v>203249</v>
      </c>
      <c r="B1050" s="39" cm="1">
        <f t="array" aca="1" ref="B1050" ca="1">INDIRECT(_xlfn.CONCAT("D",ROW(C1050)-C1050-3))</f>
        <v>2032</v>
      </c>
      <c r="C1050" s="32">
        <v>49</v>
      </c>
      <c r="D1050" s="33">
        <v>4448223</v>
      </c>
      <c r="E1050" s="33"/>
      <c r="F1050" s="33">
        <v>2232025</v>
      </c>
      <c r="G1050" s="33">
        <v>570751</v>
      </c>
      <c r="H1050" s="33">
        <v>1352409</v>
      </c>
      <c r="I1050" s="33">
        <v>17992</v>
      </c>
      <c r="J1050" s="33">
        <v>290873</v>
      </c>
      <c r="K1050" s="33"/>
      <c r="L1050" s="33">
        <v>2216199</v>
      </c>
      <c r="M1050" s="33">
        <v>464299</v>
      </c>
      <c r="N1050" s="33">
        <v>1378857</v>
      </c>
      <c r="O1050" s="33">
        <v>78219</v>
      </c>
      <c r="P1050" s="33">
        <v>294825</v>
      </c>
      <c r="Q1050"/>
    </row>
    <row r="1051" spans="1:17">
      <c r="A1051" s="38" t="str">
        <f t="shared" ca="1" si="16"/>
        <v>203250</v>
      </c>
      <c r="B1051" s="39" cm="1">
        <f t="array" aca="1" ref="B1051" ca="1">INDIRECT(_xlfn.CONCAT("D",ROW(C1051)-C1051-3))</f>
        <v>2032</v>
      </c>
      <c r="C1051" s="32">
        <v>50</v>
      </c>
      <c r="D1051" s="33">
        <v>4360204</v>
      </c>
      <c r="E1051" s="33"/>
      <c r="F1051" s="33">
        <v>2189118</v>
      </c>
      <c r="G1051" s="33">
        <v>510494</v>
      </c>
      <c r="H1051" s="33">
        <v>1380335</v>
      </c>
      <c r="I1051" s="33">
        <v>25024</v>
      </c>
      <c r="J1051" s="33">
        <v>273264</v>
      </c>
      <c r="K1051" s="33"/>
      <c r="L1051" s="33">
        <v>2171087</v>
      </c>
      <c r="M1051" s="33">
        <v>421017</v>
      </c>
      <c r="N1051" s="33">
        <v>1349054</v>
      </c>
      <c r="O1051" s="33">
        <v>82003</v>
      </c>
      <c r="P1051" s="33">
        <v>319013</v>
      </c>
      <c r="Q1051"/>
    </row>
    <row r="1052" spans="1:17">
      <c r="A1052" s="38" t="str">
        <f t="shared" ca="1" si="16"/>
        <v>203251</v>
      </c>
      <c r="B1052" s="39" cm="1">
        <f t="array" aca="1" ref="B1052" ca="1">INDIRECT(_xlfn.CONCAT("D",ROW(C1052)-C1052-3))</f>
        <v>2032</v>
      </c>
      <c r="C1052" s="32">
        <v>51</v>
      </c>
      <c r="D1052" s="33">
        <v>4409467</v>
      </c>
      <c r="E1052" s="33"/>
      <c r="F1052" s="33">
        <v>2220004</v>
      </c>
      <c r="G1052" s="33">
        <v>504319</v>
      </c>
      <c r="H1052" s="33">
        <v>1427074</v>
      </c>
      <c r="I1052" s="33">
        <v>23968</v>
      </c>
      <c r="J1052" s="33">
        <v>264643</v>
      </c>
      <c r="K1052" s="33"/>
      <c r="L1052" s="33">
        <v>2189463</v>
      </c>
      <c r="M1052" s="33">
        <v>414466</v>
      </c>
      <c r="N1052" s="33">
        <v>1356526</v>
      </c>
      <c r="O1052" s="33">
        <v>82092</v>
      </c>
      <c r="P1052" s="33">
        <v>336378</v>
      </c>
      <c r="Q1052"/>
    </row>
    <row r="1053" spans="1:17">
      <c r="A1053" s="38" t="str">
        <f t="shared" ca="1" si="16"/>
        <v>203252</v>
      </c>
      <c r="B1053" s="39" cm="1">
        <f t="array" aca="1" ref="B1053" ca="1">INDIRECT(_xlfn.CONCAT("D",ROW(C1053)-C1053-3))</f>
        <v>2032</v>
      </c>
      <c r="C1053" s="32">
        <v>52</v>
      </c>
      <c r="D1053" s="33">
        <v>4230675</v>
      </c>
      <c r="E1053" s="33"/>
      <c r="F1053" s="33">
        <v>2127693</v>
      </c>
      <c r="G1053" s="33">
        <v>472599</v>
      </c>
      <c r="H1053" s="33">
        <v>1353987</v>
      </c>
      <c r="I1053" s="33">
        <v>33899</v>
      </c>
      <c r="J1053" s="33">
        <v>267208</v>
      </c>
      <c r="K1053" s="33"/>
      <c r="L1053" s="33">
        <v>2102981</v>
      </c>
      <c r="M1053" s="33">
        <v>346503</v>
      </c>
      <c r="N1053" s="33">
        <v>1391004</v>
      </c>
      <c r="O1053" s="33">
        <v>80884</v>
      </c>
      <c r="P1053" s="33">
        <v>284591</v>
      </c>
      <c r="Q1053"/>
    </row>
    <row r="1054" spans="1:17">
      <c r="A1054" s="38" t="str">
        <f t="shared" ca="1" si="16"/>
        <v>203253</v>
      </c>
      <c r="B1054" s="39" cm="1">
        <f t="array" aca="1" ref="B1054" ca="1">INDIRECT(_xlfn.CONCAT("D",ROW(C1054)-C1054-3))</f>
        <v>2032</v>
      </c>
      <c r="C1054" s="32">
        <v>53</v>
      </c>
      <c r="D1054" s="33">
        <v>4084160</v>
      </c>
      <c r="E1054" s="33"/>
      <c r="F1054" s="33">
        <v>2051390</v>
      </c>
      <c r="G1054" s="33">
        <v>416657</v>
      </c>
      <c r="H1054" s="33">
        <v>1366597</v>
      </c>
      <c r="I1054" s="33">
        <v>26913</v>
      </c>
      <c r="J1054" s="33">
        <v>241223</v>
      </c>
      <c r="K1054" s="33"/>
      <c r="L1054" s="33">
        <v>2032770</v>
      </c>
      <c r="M1054" s="33">
        <v>338296</v>
      </c>
      <c r="N1054" s="33">
        <v>1322249</v>
      </c>
      <c r="O1054" s="33">
        <v>85821</v>
      </c>
      <c r="P1054" s="33">
        <v>286404</v>
      </c>
      <c r="Q1054"/>
    </row>
    <row r="1055" spans="1:17">
      <c r="A1055" s="38" t="str">
        <f t="shared" ca="1" si="16"/>
        <v>203254</v>
      </c>
      <c r="B1055" s="39" cm="1">
        <f t="array" aca="1" ref="B1055" ca="1">INDIRECT(_xlfn.CONCAT("D",ROW(C1055)-C1055-3))</f>
        <v>2032</v>
      </c>
      <c r="C1055" s="32">
        <v>54</v>
      </c>
      <c r="D1055" s="33">
        <v>4048294</v>
      </c>
      <c r="E1055" s="33"/>
      <c r="F1055" s="33">
        <v>2028945</v>
      </c>
      <c r="G1055" s="33">
        <v>375620</v>
      </c>
      <c r="H1055" s="33">
        <v>1365617</v>
      </c>
      <c r="I1055" s="33">
        <v>40959</v>
      </c>
      <c r="J1055" s="33">
        <v>246750</v>
      </c>
      <c r="K1055" s="33"/>
      <c r="L1055" s="33">
        <v>2019348</v>
      </c>
      <c r="M1055" s="33">
        <v>315803</v>
      </c>
      <c r="N1055" s="33">
        <v>1278157</v>
      </c>
      <c r="O1055" s="33">
        <v>101615</v>
      </c>
      <c r="P1055" s="33">
        <v>323773</v>
      </c>
      <c r="Q1055"/>
    </row>
    <row r="1056" spans="1:17">
      <c r="A1056" s="38" t="str">
        <f t="shared" ca="1" si="16"/>
        <v>203255</v>
      </c>
      <c r="B1056" s="39" cm="1">
        <f t="array" aca="1" ref="B1056" ca="1">INDIRECT(_xlfn.CONCAT("D",ROW(C1056)-C1056-3))</f>
        <v>2032</v>
      </c>
      <c r="C1056" s="32">
        <v>55</v>
      </c>
      <c r="D1056" s="33">
        <v>3888719</v>
      </c>
      <c r="E1056" s="33"/>
      <c r="F1056" s="33">
        <v>1945016</v>
      </c>
      <c r="G1056" s="33">
        <v>355723</v>
      </c>
      <c r="H1056" s="33">
        <v>1329227</v>
      </c>
      <c r="I1056" s="33">
        <v>40853</v>
      </c>
      <c r="J1056" s="33">
        <v>219213</v>
      </c>
      <c r="K1056" s="33"/>
      <c r="L1056" s="33">
        <v>1943703</v>
      </c>
      <c r="M1056" s="33">
        <v>292600</v>
      </c>
      <c r="N1056" s="33">
        <v>1250021</v>
      </c>
      <c r="O1056" s="33">
        <v>103505</v>
      </c>
      <c r="P1056" s="33">
        <v>297577</v>
      </c>
      <c r="Q1056"/>
    </row>
    <row r="1057" spans="1:17">
      <c r="A1057" s="38" t="str">
        <f t="shared" ca="1" si="16"/>
        <v>203256</v>
      </c>
      <c r="B1057" s="39" cm="1">
        <f t="array" aca="1" ref="B1057" ca="1">INDIRECT(_xlfn.CONCAT("D",ROW(C1057)-C1057-3))</f>
        <v>2032</v>
      </c>
      <c r="C1057" s="32">
        <v>56</v>
      </c>
      <c r="D1057" s="33">
        <v>3843160</v>
      </c>
      <c r="E1057" s="33"/>
      <c r="F1057" s="33">
        <v>1918975</v>
      </c>
      <c r="G1057" s="33">
        <v>370802</v>
      </c>
      <c r="H1057" s="33">
        <v>1294309</v>
      </c>
      <c r="I1057" s="33">
        <v>29984</v>
      </c>
      <c r="J1057" s="33">
        <v>223880</v>
      </c>
      <c r="K1057" s="33"/>
      <c r="L1057" s="33">
        <v>1924185</v>
      </c>
      <c r="M1057" s="33">
        <v>282147</v>
      </c>
      <c r="N1057" s="33">
        <v>1220312</v>
      </c>
      <c r="O1057" s="33">
        <v>111663</v>
      </c>
      <c r="P1057" s="33">
        <v>310063</v>
      </c>
      <c r="Q1057"/>
    </row>
    <row r="1058" spans="1:17">
      <c r="A1058" s="38" t="str">
        <f t="shared" ca="1" si="16"/>
        <v>203257</v>
      </c>
      <c r="B1058" s="39" cm="1">
        <f t="array" aca="1" ref="B1058" ca="1">INDIRECT(_xlfn.CONCAT("D",ROW(C1058)-C1058-3))</f>
        <v>2032</v>
      </c>
      <c r="C1058" s="32">
        <v>57</v>
      </c>
      <c r="D1058" s="33">
        <v>3815274</v>
      </c>
      <c r="E1058" s="33"/>
      <c r="F1058" s="33">
        <v>1901589</v>
      </c>
      <c r="G1058" s="33">
        <v>348192</v>
      </c>
      <c r="H1058" s="33">
        <v>1255089</v>
      </c>
      <c r="I1058" s="33">
        <v>35917</v>
      </c>
      <c r="J1058" s="33">
        <v>262391</v>
      </c>
      <c r="K1058" s="33"/>
      <c r="L1058" s="33">
        <v>1913685</v>
      </c>
      <c r="M1058" s="33">
        <v>280954</v>
      </c>
      <c r="N1058" s="33">
        <v>1173807</v>
      </c>
      <c r="O1058" s="33">
        <v>124980</v>
      </c>
      <c r="P1058" s="33">
        <v>333945</v>
      </c>
      <c r="Q1058"/>
    </row>
    <row r="1059" spans="1:17">
      <c r="A1059" s="38" t="str">
        <f t="shared" ca="1" si="16"/>
        <v>203258</v>
      </c>
      <c r="B1059" s="39" cm="1">
        <f t="array" aca="1" ref="B1059" ca="1">INDIRECT(_xlfn.CONCAT("D",ROW(C1059)-C1059-3))</f>
        <v>2032</v>
      </c>
      <c r="C1059" s="32">
        <v>58</v>
      </c>
      <c r="D1059" s="33">
        <v>3731220</v>
      </c>
      <c r="E1059" s="33"/>
      <c r="F1059" s="33">
        <v>1852504</v>
      </c>
      <c r="G1059" s="33">
        <v>306248</v>
      </c>
      <c r="H1059" s="33">
        <v>1256020</v>
      </c>
      <c r="I1059" s="33">
        <v>29024</v>
      </c>
      <c r="J1059" s="33">
        <v>261212</v>
      </c>
      <c r="K1059" s="33"/>
      <c r="L1059" s="33">
        <v>1878716</v>
      </c>
      <c r="M1059" s="33">
        <v>262541</v>
      </c>
      <c r="N1059" s="33">
        <v>1152984</v>
      </c>
      <c r="O1059" s="33">
        <v>129773</v>
      </c>
      <c r="P1059" s="33">
        <v>333417</v>
      </c>
      <c r="Q1059"/>
    </row>
    <row r="1060" spans="1:17">
      <c r="A1060" s="38" t="str">
        <f t="shared" ca="1" si="16"/>
        <v>203259</v>
      </c>
      <c r="B1060" s="39" cm="1">
        <f t="array" aca="1" ref="B1060" ca="1">INDIRECT(_xlfn.CONCAT("D",ROW(C1060)-C1060-3))</f>
        <v>2032</v>
      </c>
      <c r="C1060" s="32">
        <v>59</v>
      </c>
      <c r="D1060" s="33">
        <v>3861590</v>
      </c>
      <c r="E1060" s="33"/>
      <c r="F1060" s="33">
        <v>1913471</v>
      </c>
      <c r="G1060" s="33">
        <v>320571</v>
      </c>
      <c r="H1060" s="33">
        <v>1297218</v>
      </c>
      <c r="I1060" s="33">
        <v>44800</v>
      </c>
      <c r="J1060" s="33">
        <v>250882</v>
      </c>
      <c r="K1060" s="33"/>
      <c r="L1060" s="33">
        <v>1948120</v>
      </c>
      <c r="M1060" s="33">
        <v>259816</v>
      </c>
      <c r="N1060" s="33">
        <v>1185596</v>
      </c>
      <c r="O1060" s="33">
        <v>151310</v>
      </c>
      <c r="P1060" s="33">
        <v>351398</v>
      </c>
      <c r="Q1060"/>
    </row>
    <row r="1061" spans="1:17">
      <c r="A1061" s="38" t="str">
        <f t="shared" ca="1" si="16"/>
        <v>203260</v>
      </c>
      <c r="B1061" s="39" cm="1">
        <f t="array" aca="1" ref="B1061" ca="1">INDIRECT(_xlfn.CONCAT("D",ROW(C1061)-C1061-3))</f>
        <v>2032</v>
      </c>
      <c r="C1061" s="32">
        <v>60</v>
      </c>
      <c r="D1061" s="33">
        <v>4012665</v>
      </c>
      <c r="E1061" s="33"/>
      <c r="F1061" s="33">
        <v>1985879</v>
      </c>
      <c r="G1061" s="33">
        <v>305060</v>
      </c>
      <c r="H1061" s="33">
        <v>1353827</v>
      </c>
      <c r="I1061" s="33">
        <v>50843</v>
      </c>
      <c r="J1061" s="33">
        <v>276149</v>
      </c>
      <c r="K1061" s="33"/>
      <c r="L1061" s="33">
        <v>2026787</v>
      </c>
      <c r="M1061" s="33">
        <v>241023</v>
      </c>
      <c r="N1061" s="33">
        <v>1206112</v>
      </c>
      <c r="O1061" s="33">
        <v>172302</v>
      </c>
      <c r="P1061" s="33">
        <v>407349</v>
      </c>
      <c r="Q1061"/>
    </row>
    <row r="1062" spans="1:17">
      <c r="A1062" s="38" t="str">
        <f t="shared" ca="1" si="16"/>
        <v>203261</v>
      </c>
      <c r="B1062" s="39" cm="1">
        <f t="array" aca="1" ref="B1062" ca="1">INDIRECT(_xlfn.CONCAT("D",ROW(C1062)-C1062-3))</f>
        <v>2032</v>
      </c>
      <c r="C1062" s="32">
        <v>61</v>
      </c>
      <c r="D1062" s="33">
        <v>4156522</v>
      </c>
      <c r="E1062" s="33"/>
      <c r="F1062" s="33">
        <v>2053362</v>
      </c>
      <c r="G1062" s="33">
        <v>307955</v>
      </c>
      <c r="H1062" s="33">
        <v>1389769</v>
      </c>
      <c r="I1062" s="33">
        <v>58611</v>
      </c>
      <c r="J1062" s="33">
        <v>297027</v>
      </c>
      <c r="K1062" s="33"/>
      <c r="L1062" s="33">
        <v>2103160</v>
      </c>
      <c r="M1062" s="33">
        <v>253933</v>
      </c>
      <c r="N1062" s="33">
        <v>1284601</v>
      </c>
      <c r="O1062" s="33">
        <v>198167</v>
      </c>
      <c r="P1062" s="33">
        <v>366460</v>
      </c>
      <c r="Q1062"/>
    </row>
    <row r="1063" spans="1:17">
      <c r="A1063" s="38" t="str">
        <f t="shared" ca="1" si="16"/>
        <v>203262</v>
      </c>
      <c r="B1063" s="39" cm="1">
        <f t="array" aca="1" ref="B1063" ca="1">INDIRECT(_xlfn.CONCAT("D",ROW(C1063)-C1063-3))</f>
        <v>2032</v>
      </c>
      <c r="C1063" s="32">
        <v>62</v>
      </c>
      <c r="D1063" s="33">
        <v>3945449</v>
      </c>
      <c r="E1063" s="33"/>
      <c r="F1063" s="33">
        <v>1941840</v>
      </c>
      <c r="G1063" s="33">
        <v>277831</v>
      </c>
      <c r="H1063" s="33">
        <v>1294891</v>
      </c>
      <c r="I1063" s="33">
        <v>60528</v>
      </c>
      <c r="J1063" s="33">
        <v>308591</v>
      </c>
      <c r="K1063" s="33"/>
      <c r="L1063" s="33">
        <v>2003609</v>
      </c>
      <c r="M1063" s="33">
        <v>220078</v>
      </c>
      <c r="N1063" s="33">
        <v>1237816</v>
      </c>
      <c r="O1063" s="33">
        <v>179249</v>
      </c>
      <c r="P1063" s="33">
        <v>366465</v>
      </c>
      <c r="Q1063"/>
    </row>
    <row r="1064" spans="1:17">
      <c r="A1064" s="38" t="str">
        <f t="shared" ca="1" si="16"/>
        <v>203263</v>
      </c>
      <c r="B1064" s="39" cm="1">
        <f t="array" aca="1" ref="B1064" ca="1">INDIRECT(_xlfn.CONCAT("D",ROW(C1064)-C1064-3))</f>
        <v>2032</v>
      </c>
      <c r="C1064" s="32">
        <v>63</v>
      </c>
      <c r="D1064" s="33">
        <v>3802378</v>
      </c>
      <c r="E1064" s="33"/>
      <c r="F1064" s="33">
        <v>1866436</v>
      </c>
      <c r="G1064" s="33">
        <v>285466</v>
      </c>
      <c r="H1064" s="33">
        <v>1249907</v>
      </c>
      <c r="I1064" s="33">
        <v>66411</v>
      </c>
      <c r="J1064" s="33">
        <v>264651</v>
      </c>
      <c r="K1064" s="33"/>
      <c r="L1064" s="33">
        <v>1935942</v>
      </c>
      <c r="M1064" s="33">
        <v>218958</v>
      </c>
      <c r="N1064" s="33">
        <v>1185938</v>
      </c>
      <c r="O1064" s="33">
        <v>180318</v>
      </c>
      <c r="P1064" s="33">
        <v>350728</v>
      </c>
      <c r="Q1064"/>
    </row>
    <row r="1065" spans="1:17">
      <c r="A1065" s="38" t="str">
        <f t="shared" ca="1" si="16"/>
        <v>203264</v>
      </c>
      <c r="B1065" s="39" cm="1">
        <f t="array" aca="1" ref="B1065" ca="1">INDIRECT(_xlfn.CONCAT("D",ROW(C1065)-C1065-3))</f>
        <v>2032</v>
      </c>
      <c r="C1065" s="32">
        <v>64</v>
      </c>
      <c r="D1065" s="33">
        <v>3723957</v>
      </c>
      <c r="E1065" s="33"/>
      <c r="F1065" s="33">
        <v>1819493</v>
      </c>
      <c r="G1065" s="33">
        <v>253009</v>
      </c>
      <c r="H1065" s="33">
        <v>1199818</v>
      </c>
      <c r="I1065" s="33">
        <v>82030</v>
      </c>
      <c r="J1065" s="33">
        <v>284636</v>
      </c>
      <c r="K1065" s="33"/>
      <c r="L1065" s="33">
        <v>1904464</v>
      </c>
      <c r="M1065" s="33">
        <v>212047</v>
      </c>
      <c r="N1065" s="33">
        <v>1129599</v>
      </c>
      <c r="O1065" s="33">
        <v>217002</v>
      </c>
      <c r="P1065" s="33">
        <v>345816</v>
      </c>
      <c r="Q1065"/>
    </row>
    <row r="1066" spans="1:17">
      <c r="A1066" s="38" t="str">
        <f t="shared" ca="1" si="16"/>
        <v>203265</v>
      </c>
      <c r="B1066" s="39" cm="1">
        <f t="array" aca="1" ref="B1066" ca="1">INDIRECT(_xlfn.CONCAT("D",ROW(C1066)-C1066-3))</f>
        <v>2032</v>
      </c>
      <c r="C1066" s="32">
        <v>65</v>
      </c>
      <c r="D1066" s="33">
        <v>3731857</v>
      </c>
      <c r="E1066" s="33"/>
      <c r="F1066" s="33">
        <v>1817737</v>
      </c>
      <c r="G1066" s="33">
        <v>269148</v>
      </c>
      <c r="H1066" s="33">
        <v>1200281</v>
      </c>
      <c r="I1066" s="33">
        <v>68276</v>
      </c>
      <c r="J1066" s="33">
        <v>280032</v>
      </c>
      <c r="K1066" s="33"/>
      <c r="L1066" s="33">
        <v>1914120</v>
      </c>
      <c r="M1066" s="33">
        <v>204661</v>
      </c>
      <c r="N1066" s="33">
        <v>1131071</v>
      </c>
      <c r="O1066" s="33">
        <v>236299</v>
      </c>
      <c r="P1066" s="33">
        <v>342090</v>
      </c>
      <c r="Q1066"/>
    </row>
    <row r="1067" spans="1:17">
      <c r="A1067" s="38" t="str">
        <f t="shared" ca="1" si="16"/>
        <v>203266</v>
      </c>
      <c r="B1067" s="39" cm="1">
        <f t="array" aca="1" ref="B1067" ca="1">INDIRECT(_xlfn.CONCAT("D",ROW(C1067)-C1067-3))</f>
        <v>2032</v>
      </c>
      <c r="C1067" s="32">
        <v>66</v>
      </c>
      <c r="D1067" s="33">
        <v>3814107</v>
      </c>
      <c r="E1067" s="33"/>
      <c r="F1067" s="33">
        <v>1851989</v>
      </c>
      <c r="G1067" s="33">
        <v>240018</v>
      </c>
      <c r="H1067" s="33">
        <v>1228733</v>
      </c>
      <c r="I1067" s="33">
        <v>104699</v>
      </c>
      <c r="J1067" s="33">
        <v>278539</v>
      </c>
      <c r="K1067" s="33"/>
      <c r="L1067" s="33">
        <v>1962118</v>
      </c>
      <c r="M1067" s="33">
        <v>213725</v>
      </c>
      <c r="N1067" s="33">
        <v>1154711</v>
      </c>
      <c r="O1067" s="33">
        <v>249346</v>
      </c>
      <c r="P1067" s="33">
        <v>344335</v>
      </c>
      <c r="Q1067"/>
    </row>
    <row r="1068" spans="1:17">
      <c r="A1068" s="38" t="str">
        <f t="shared" ca="1" si="16"/>
        <v>203267</v>
      </c>
      <c r="B1068" s="39" cm="1">
        <f t="array" aca="1" ref="B1068" ca="1">INDIRECT(_xlfn.CONCAT("D",ROW(C1068)-C1068-3))</f>
        <v>2032</v>
      </c>
      <c r="C1068" s="32">
        <v>67</v>
      </c>
      <c r="D1068" s="33">
        <v>3948752</v>
      </c>
      <c r="E1068" s="33"/>
      <c r="F1068" s="33">
        <v>1905563</v>
      </c>
      <c r="G1068" s="33">
        <v>246417</v>
      </c>
      <c r="H1068" s="33">
        <v>1251722</v>
      </c>
      <c r="I1068" s="33">
        <v>107992</v>
      </c>
      <c r="J1068" s="33">
        <v>299432</v>
      </c>
      <c r="K1068" s="33"/>
      <c r="L1068" s="33">
        <v>2043189</v>
      </c>
      <c r="M1068" s="33">
        <v>207765</v>
      </c>
      <c r="N1068" s="33">
        <v>1213113</v>
      </c>
      <c r="O1068" s="33">
        <v>273738</v>
      </c>
      <c r="P1068" s="33">
        <v>348573</v>
      </c>
      <c r="Q1068"/>
    </row>
    <row r="1069" spans="1:17">
      <c r="A1069" s="38" t="str">
        <f t="shared" ca="1" si="16"/>
        <v>203268</v>
      </c>
      <c r="B1069" s="39" cm="1">
        <f t="array" aca="1" ref="B1069" ca="1">INDIRECT(_xlfn.CONCAT("D",ROW(C1069)-C1069-3))</f>
        <v>2032</v>
      </c>
      <c r="C1069" s="32">
        <v>68</v>
      </c>
      <c r="D1069" s="33">
        <v>3911332</v>
      </c>
      <c r="E1069" s="33"/>
      <c r="F1069" s="33">
        <v>1880164</v>
      </c>
      <c r="G1069" s="33">
        <v>239455</v>
      </c>
      <c r="H1069" s="33">
        <v>1242603</v>
      </c>
      <c r="I1069" s="33">
        <v>116279</v>
      </c>
      <c r="J1069" s="33">
        <v>281828</v>
      </c>
      <c r="K1069" s="33"/>
      <c r="L1069" s="33">
        <v>2031167</v>
      </c>
      <c r="M1069" s="33">
        <v>194621</v>
      </c>
      <c r="N1069" s="33">
        <v>1193409</v>
      </c>
      <c r="O1069" s="33">
        <v>281558</v>
      </c>
      <c r="P1069" s="33">
        <v>361579</v>
      </c>
      <c r="Q1069"/>
    </row>
    <row r="1070" spans="1:17">
      <c r="A1070" s="38" t="str">
        <f t="shared" ca="1" si="16"/>
        <v>203269</v>
      </c>
      <c r="B1070" s="39" cm="1">
        <f t="array" aca="1" ref="B1070" ca="1">INDIRECT(_xlfn.CONCAT("D",ROW(C1070)-C1070-3))</f>
        <v>2032</v>
      </c>
      <c r="C1070" s="32">
        <v>69</v>
      </c>
      <c r="D1070" s="33">
        <v>3882626</v>
      </c>
      <c r="E1070" s="33"/>
      <c r="F1070" s="33">
        <v>1856247</v>
      </c>
      <c r="G1070" s="33">
        <v>222435</v>
      </c>
      <c r="H1070" s="33">
        <v>1220438</v>
      </c>
      <c r="I1070" s="33">
        <v>115154</v>
      </c>
      <c r="J1070" s="33">
        <v>298220</v>
      </c>
      <c r="K1070" s="33"/>
      <c r="L1070" s="33">
        <v>2026379</v>
      </c>
      <c r="M1070" s="33">
        <v>180627</v>
      </c>
      <c r="N1070" s="33">
        <v>1164699</v>
      </c>
      <c r="O1070" s="33">
        <v>336578</v>
      </c>
      <c r="P1070" s="33">
        <v>344475</v>
      </c>
      <c r="Q1070"/>
    </row>
    <row r="1071" spans="1:17">
      <c r="A1071" s="38" t="str">
        <f t="shared" ca="1" si="16"/>
        <v>203270</v>
      </c>
      <c r="B1071" s="39" cm="1">
        <f t="array" aca="1" ref="B1071" ca="1">INDIRECT(_xlfn.CONCAT("D",ROW(C1071)-C1071-3))</f>
        <v>2032</v>
      </c>
      <c r="C1071" s="32">
        <v>70</v>
      </c>
      <c r="D1071" s="33">
        <v>3823418</v>
      </c>
      <c r="E1071" s="33"/>
      <c r="F1071" s="33">
        <v>1820271</v>
      </c>
      <c r="G1071" s="33">
        <v>208481</v>
      </c>
      <c r="H1071" s="33">
        <v>1230232</v>
      </c>
      <c r="I1071" s="33">
        <v>120958</v>
      </c>
      <c r="J1071" s="33">
        <v>260601</v>
      </c>
      <c r="K1071" s="33"/>
      <c r="L1071" s="33">
        <v>2003147</v>
      </c>
      <c r="M1071" s="33">
        <v>171614</v>
      </c>
      <c r="N1071" s="33">
        <v>1153955</v>
      </c>
      <c r="O1071" s="33">
        <v>332378</v>
      </c>
      <c r="P1071" s="33">
        <v>345200</v>
      </c>
      <c r="Q1071"/>
    </row>
    <row r="1072" spans="1:17">
      <c r="A1072" s="38" t="str">
        <f t="shared" ca="1" si="16"/>
        <v>203271</v>
      </c>
      <c r="B1072" s="39" cm="1">
        <f t="array" aca="1" ref="B1072" ca="1">INDIRECT(_xlfn.CONCAT("D",ROW(C1072)-C1072-3))</f>
        <v>2032</v>
      </c>
      <c r="C1072" s="32">
        <v>71</v>
      </c>
      <c r="D1072" s="33">
        <v>3808610</v>
      </c>
      <c r="E1072" s="33"/>
      <c r="F1072" s="33">
        <v>1803704</v>
      </c>
      <c r="G1072" s="33">
        <v>185878</v>
      </c>
      <c r="H1072" s="33">
        <v>1190012</v>
      </c>
      <c r="I1072" s="33">
        <v>134737</v>
      </c>
      <c r="J1072" s="33">
        <v>293077</v>
      </c>
      <c r="K1072" s="33"/>
      <c r="L1072" s="33">
        <v>2004906</v>
      </c>
      <c r="M1072" s="33">
        <v>174554</v>
      </c>
      <c r="N1072" s="33">
        <v>1104522</v>
      </c>
      <c r="O1072" s="33">
        <v>368832</v>
      </c>
      <c r="P1072" s="33">
        <v>356997</v>
      </c>
      <c r="Q1072"/>
    </row>
    <row r="1073" spans="1:17">
      <c r="A1073" s="38" t="str">
        <f t="shared" ca="1" si="16"/>
        <v>203272</v>
      </c>
      <c r="B1073" s="39" cm="1">
        <f t="array" aca="1" ref="B1073" ca="1">INDIRECT(_xlfn.CONCAT("D",ROW(C1073)-C1073-3))</f>
        <v>2032</v>
      </c>
      <c r="C1073" s="32">
        <v>72</v>
      </c>
      <c r="D1073" s="33">
        <v>3671342</v>
      </c>
      <c r="E1073" s="33"/>
      <c r="F1073" s="33">
        <v>1730062</v>
      </c>
      <c r="G1073" s="33">
        <v>174972</v>
      </c>
      <c r="H1073" s="33">
        <v>1088170</v>
      </c>
      <c r="I1073" s="33">
        <v>173006</v>
      </c>
      <c r="J1073" s="33">
        <v>293914</v>
      </c>
      <c r="K1073" s="33"/>
      <c r="L1073" s="33">
        <v>1941280</v>
      </c>
      <c r="M1073" s="33">
        <v>173522</v>
      </c>
      <c r="N1073" s="33">
        <v>1077613</v>
      </c>
      <c r="O1073" s="33">
        <v>378594</v>
      </c>
      <c r="P1073" s="33">
        <v>311551</v>
      </c>
      <c r="Q1073"/>
    </row>
    <row r="1074" spans="1:17">
      <c r="A1074" s="38" t="str">
        <f t="shared" ca="1" si="16"/>
        <v>203273</v>
      </c>
      <c r="B1074" s="39" cm="1">
        <f t="array" aca="1" ref="B1074" ca="1">INDIRECT(_xlfn.CONCAT("D",ROW(C1074)-C1074-3))</f>
        <v>2032</v>
      </c>
      <c r="C1074" s="32">
        <v>73</v>
      </c>
      <c r="D1074" s="33">
        <v>3529334</v>
      </c>
      <c r="E1074" s="33"/>
      <c r="F1074" s="33">
        <v>1649111</v>
      </c>
      <c r="G1074" s="33">
        <v>157433</v>
      </c>
      <c r="H1074" s="33">
        <v>1075464</v>
      </c>
      <c r="I1074" s="33">
        <v>155465</v>
      </c>
      <c r="J1074" s="33">
        <v>260748</v>
      </c>
      <c r="K1074" s="33"/>
      <c r="L1074" s="33">
        <v>1880224</v>
      </c>
      <c r="M1074" s="33">
        <v>159893</v>
      </c>
      <c r="N1074" s="33">
        <v>988968</v>
      </c>
      <c r="O1074" s="33">
        <v>397759</v>
      </c>
      <c r="P1074" s="33">
        <v>333604</v>
      </c>
      <c r="Q1074"/>
    </row>
    <row r="1075" spans="1:17">
      <c r="A1075" s="38" t="str">
        <f t="shared" ca="1" si="16"/>
        <v>203274</v>
      </c>
      <c r="B1075" s="39" cm="1">
        <f t="array" aca="1" ref="B1075" ca="1">INDIRECT(_xlfn.CONCAT("D",ROW(C1075)-C1075-3))</f>
        <v>2032</v>
      </c>
      <c r="C1075" s="32">
        <v>74</v>
      </c>
      <c r="D1075" s="33">
        <v>3493499</v>
      </c>
      <c r="E1075" s="33"/>
      <c r="F1075" s="33">
        <v>1626210</v>
      </c>
      <c r="G1075" s="33">
        <v>118557</v>
      </c>
      <c r="H1075" s="33">
        <v>1064051</v>
      </c>
      <c r="I1075" s="33">
        <v>154124</v>
      </c>
      <c r="J1075" s="33">
        <v>289477</v>
      </c>
      <c r="K1075" s="33"/>
      <c r="L1075" s="33">
        <v>1867290</v>
      </c>
      <c r="M1075" s="33">
        <v>147522</v>
      </c>
      <c r="N1075" s="33">
        <v>981169</v>
      </c>
      <c r="O1075" s="33">
        <v>440585</v>
      </c>
      <c r="P1075" s="33">
        <v>298014</v>
      </c>
      <c r="Q1075"/>
    </row>
    <row r="1076" spans="1:17">
      <c r="A1076" s="38" t="str">
        <f t="shared" ca="1" si="16"/>
        <v>203275</v>
      </c>
      <c r="B1076" s="39" cm="1">
        <f t="array" aca="1" ref="B1076" ca="1">INDIRECT(_xlfn.CONCAT("D",ROW(C1076)-C1076-3))</f>
        <v>2032</v>
      </c>
      <c r="C1076" s="32">
        <v>75</v>
      </c>
      <c r="D1076" s="33">
        <v>3329387</v>
      </c>
      <c r="E1076" s="33"/>
      <c r="F1076" s="33">
        <v>1537799</v>
      </c>
      <c r="G1076" s="33">
        <v>116996</v>
      </c>
      <c r="H1076" s="33">
        <v>997438</v>
      </c>
      <c r="I1076" s="33">
        <v>187391</v>
      </c>
      <c r="J1076" s="33">
        <v>235974</v>
      </c>
      <c r="K1076" s="33"/>
      <c r="L1076" s="33">
        <v>1791588</v>
      </c>
      <c r="M1076" s="33">
        <v>139346</v>
      </c>
      <c r="N1076" s="33">
        <v>857972</v>
      </c>
      <c r="O1076" s="33">
        <v>473775</v>
      </c>
      <c r="P1076" s="33">
        <v>320495</v>
      </c>
      <c r="Q1076"/>
    </row>
    <row r="1077" spans="1:17">
      <c r="A1077" s="38" t="str">
        <f t="shared" ca="1" si="16"/>
        <v>203276</v>
      </c>
      <c r="B1077" s="39" cm="1">
        <f t="array" aca="1" ref="B1077" ca="1">INDIRECT(_xlfn.CONCAT("D",ROW(C1077)-C1077-3))</f>
        <v>2032</v>
      </c>
      <c r="C1077" s="32">
        <v>76</v>
      </c>
      <c r="D1077" s="33">
        <v>3158838</v>
      </c>
      <c r="E1077" s="33"/>
      <c r="F1077" s="33">
        <v>1448445</v>
      </c>
      <c r="G1077" s="33">
        <v>109204</v>
      </c>
      <c r="H1077" s="33">
        <v>947098</v>
      </c>
      <c r="I1077" s="33">
        <v>182669</v>
      </c>
      <c r="J1077" s="33">
        <v>209473</v>
      </c>
      <c r="K1077" s="33"/>
      <c r="L1077" s="33">
        <v>1710393</v>
      </c>
      <c r="M1077" s="33">
        <v>130572</v>
      </c>
      <c r="N1077" s="33">
        <v>779445</v>
      </c>
      <c r="O1077" s="33">
        <v>496373</v>
      </c>
      <c r="P1077" s="33">
        <v>304003</v>
      </c>
      <c r="Q1077"/>
    </row>
    <row r="1078" spans="1:17">
      <c r="A1078" s="38" t="str">
        <f t="shared" ca="1" si="16"/>
        <v>203277</v>
      </c>
      <c r="B1078" s="39" cm="1">
        <f t="array" aca="1" ref="B1078" ca="1">INDIRECT(_xlfn.CONCAT("D",ROW(C1078)-C1078-3))</f>
        <v>2032</v>
      </c>
      <c r="C1078" s="32">
        <v>77</v>
      </c>
      <c r="D1078" s="33">
        <v>3035127</v>
      </c>
      <c r="E1078" s="33"/>
      <c r="F1078" s="33">
        <v>1382150</v>
      </c>
      <c r="G1078" s="33">
        <v>94600</v>
      </c>
      <c r="H1078" s="33">
        <v>884258</v>
      </c>
      <c r="I1078" s="33">
        <v>201149</v>
      </c>
      <c r="J1078" s="33">
        <v>202144</v>
      </c>
      <c r="K1078" s="33"/>
      <c r="L1078" s="33">
        <v>1652977</v>
      </c>
      <c r="M1078" s="33">
        <v>104872</v>
      </c>
      <c r="N1078" s="33">
        <v>768060</v>
      </c>
      <c r="O1078" s="33">
        <v>504383</v>
      </c>
      <c r="P1078" s="33">
        <v>275663</v>
      </c>
      <c r="Q1078"/>
    </row>
    <row r="1079" spans="1:17">
      <c r="A1079" s="38" t="str">
        <f t="shared" ca="1" si="16"/>
        <v>203278</v>
      </c>
      <c r="B1079" s="39" cm="1">
        <f t="array" aca="1" ref="B1079" ca="1">INDIRECT(_xlfn.CONCAT("D",ROW(C1079)-C1079-3))</f>
        <v>2032</v>
      </c>
      <c r="C1079" s="32">
        <v>78</v>
      </c>
      <c r="D1079" s="33">
        <v>2817328</v>
      </c>
      <c r="E1079" s="33"/>
      <c r="F1079" s="33">
        <v>1270936</v>
      </c>
      <c r="G1079" s="33">
        <v>82931</v>
      </c>
      <c r="H1079" s="33">
        <v>805326</v>
      </c>
      <c r="I1079" s="33">
        <v>182847</v>
      </c>
      <c r="J1079" s="33">
        <v>199833</v>
      </c>
      <c r="K1079" s="33"/>
      <c r="L1079" s="33">
        <v>1546391</v>
      </c>
      <c r="M1079" s="33">
        <v>101091</v>
      </c>
      <c r="N1079" s="33">
        <v>683615</v>
      </c>
      <c r="O1079" s="33">
        <v>517466</v>
      </c>
      <c r="P1079" s="33">
        <v>244220</v>
      </c>
      <c r="Q1079"/>
    </row>
    <row r="1080" spans="1:17">
      <c r="A1080" s="38" t="str">
        <f t="shared" ca="1" si="16"/>
        <v>203279</v>
      </c>
      <c r="B1080" s="39" cm="1">
        <f t="array" aca="1" ref="B1080" ca="1">INDIRECT(_xlfn.CONCAT("D",ROW(C1080)-C1080-3))</f>
        <v>2032</v>
      </c>
      <c r="C1080" s="32">
        <v>79</v>
      </c>
      <c r="D1080" s="33">
        <v>2688433</v>
      </c>
      <c r="E1080" s="33"/>
      <c r="F1080" s="33">
        <v>1202850</v>
      </c>
      <c r="G1080" s="33">
        <v>73807</v>
      </c>
      <c r="H1080" s="33">
        <v>782950</v>
      </c>
      <c r="I1080" s="33">
        <v>176538</v>
      </c>
      <c r="J1080" s="33">
        <v>169556</v>
      </c>
      <c r="K1080" s="33"/>
      <c r="L1080" s="33">
        <v>1485582</v>
      </c>
      <c r="M1080" s="33">
        <v>94164</v>
      </c>
      <c r="N1080" s="33">
        <v>644120</v>
      </c>
      <c r="O1080" s="33">
        <v>516899</v>
      </c>
      <c r="P1080" s="33">
        <v>230400</v>
      </c>
      <c r="Q1080"/>
    </row>
    <row r="1081" spans="1:17">
      <c r="A1081" s="38" t="str">
        <f t="shared" ca="1" si="16"/>
        <v>203280</v>
      </c>
      <c r="B1081" s="39" cm="1">
        <f t="array" aca="1" ref="B1081" ca="1">INDIRECT(_xlfn.CONCAT("D",ROW(C1081)-C1081-3))</f>
        <v>2032</v>
      </c>
      <c r="C1081" s="32">
        <v>80</v>
      </c>
      <c r="D1081" s="33">
        <v>2483863</v>
      </c>
      <c r="E1081" s="33"/>
      <c r="F1081" s="33">
        <v>1102363</v>
      </c>
      <c r="G1081" s="33">
        <v>60074</v>
      </c>
      <c r="H1081" s="33">
        <v>714884</v>
      </c>
      <c r="I1081" s="33">
        <v>162201</v>
      </c>
      <c r="J1081" s="33">
        <v>165204</v>
      </c>
      <c r="K1081" s="33"/>
      <c r="L1081" s="33">
        <v>1381500</v>
      </c>
      <c r="M1081" s="33">
        <v>86407</v>
      </c>
      <c r="N1081" s="33">
        <v>585756</v>
      </c>
      <c r="O1081" s="33">
        <v>471217</v>
      </c>
      <c r="P1081" s="33">
        <v>238120</v>
      </c>
      <c r="Q1081"/>
    </row>
    <row r="1082" spans="1:17">
      <c r="A1082" s="38" t="str">
        <f t="shared" ca="1" si="16"/>
        <v>203281</v>
      </c>
      <c r="B1082" s="39" cm="1">
        <f t="array" aca="1" ref="B1082" ca="1">INDIRECT(_xlfn.CONCAT("D",ROW(C1082)-C1082-3))</f>
        <v>2032</v>
      </c>
      <c r="C1082" s="32">
        <v>81</v>
      </c>
      <c r="D1082" s="33">
        <v>2286350</v>
      </c>
      <c r="E1082" s="33"/>
      <c r="F1082" s="33">
        <v>1005897</v>
      </c>
      <c r="G1082" s="33">
        <v>48608</v>
      </c>
      <c r="H1082" s="33">
        <v>678534</v>
      </c>
      <c r="I1082" s="33">
        <v>166657</v>
      </c>
      <c r="J1082" s="33">
        <v>112097</v>
      </c>
      <c r="K1082" s="33"/>
      <c r="L1082" s="33">
        <v>1280454</v>
      </c>
      <c r="M1082" s="33">
        <v>71690</v>
      </c>
      <c r="N1082" s="33">
        <v>532693</v>
      </c>
      <c r="O1082" s="33">
        <v>494857</v>
      </c>
      <c r="P1082" s="33">
        <v>181215</v>
      </c>
      <c r="Q1082"/>
    </row>
    <row r="1083" spans="1:17">
      <c r="A1083" s="38" t="str">
        <f t="shared" ca="1" si="16"/>
        <v>203282</v>
      </c>
      <c r="B1083" s="39" cm="1">
        <f t="array" aca="1" ref="B1083" ca="1">INDIRECT(_xlfn.CONCAT("D",ROW(C1083)-C1083-3))</f>
        <v>2032</v>
      </c>
      <c r="C1083" s="32">
        <v>82</v>
      </c>
      <c r="D1083" s="33">
        <v>2130845</v>
      </c>
      <c r="E1083" s="33"/>
      <c r="F1083" s="33">
        <v>931328</v>
      </c>
      <c r="G1083" s="33">
        <v>46215</v>
      </c>
      <c r="H1083" s="33">
        <v>653035</v>
      </c>
      <c r="I1083" s="33">
        <v>133621</v>
      </c>
      <c r="J1083" s="33">
        <v>98458</v>
      </c>
      <c r="K1083" s="33"/>
      <c r="L1083" s="33">
        <v>1199517</v>
      </c>
      <c r="M1083" s="33">
        <v>63238</v>
      </c>
      <c r="N1083" s="33">
        <v>470773</v>
      </c>
      <c r="O1083" s="33">
        <v>508916</v>
      </c>
      <c r="P1083" s="33">
        <v>156590</v>
      </c>
      <c r="Q1083"/>
    </row>
    <row r="1084" spans="1:17">
      <c r="A1084" s="38" t="str">
        <f t="shared" ca="1" si="16"/>
        <v>203283</v>
      </c>
      <c r="B1084" s="39" cm="1">
        <f t="array" aca="1" ref="B1084" ca="1">INDIRECT(_xlfn.CONCAT("D",ROW(C1084)-C1084-3))</f>
        <v>2032</v>
      </c>
      <c r="C1084" s="32">
        <v>83</v>
      </c>
      <c r="D1084" s="33">
        <v>1970150</v>
      </c>
      <c r="E1084" s="33"/>
      <c r="F1084" s="33">
        <v>853351</v>
      </c>
      <c r="G1084" s="33">
        <v>29907</v>
      </c>
      <c r="H1084" s="33">
        <v>586180</v>
      </c>
      <c r="I1084" s="33">
        <v>154520</v>
      </c>
      <c r="J1084" s="33">
        <v>82743</v>
      </c>
      <c r="K1084" s="33"/>
      <c r="L1084" s="33">
        <v>1116799</v>
      </c>
      <c r="M1084" s="33">
        <v>56786</v>
      </c>
      <c r="N1084" s="33">
        <v>397505</v>
      </c>
      <c r="O1084" s="33">
        <v>502111</v>
      </c>
      <c r="P1084" s="33">
        <v>160397</v>
      </c>
      <c r="Q1084"/>
    </row>
    <row r="1085" spans="1:17">
      <c r="A1085" s="38" t="str">
        <f t="shared" ca="1" si="16"/>
        <v>203284</v>
      </c>
      <c r="B1085" s="39" cm="1">
        <f t="array" aca="1" ref="B1085" ca="1">INDIRECT(_xlfn.CONCAT("D",ROW(C1085)-C1085-3))</f>
        <v>2032</v>
      </c>
      <c r="C1085" s="32">
        <v>84</v>
      </c>
      <c r="D1085" s="33">
        <v>1896474</v>
      </c>
      <c r="E1085" s="33"/>
      <c r="F1085" s="33">
        <v>814514</v>
      </c>
      <c r="G1085" s="33">
        <v>30718</v>
      </c>
      <c r="H1085" s="33">
        <v>569763</v>
      </c>
      <c r="I1085" s="33">
        <v>145661</v>
      </c>
      <c r="J1085" s="33">
        <v>68372</v>
      </c>
      <c r="K1085" s="33"/>
      <c r="L1085" s="33">
        <v>1081960</v>
      </c>
      <c r="M1085" s="33">
        <v>57414</v>
      </c>
      <c r="N1085" s="33">
        <v>375172</v>
      </c>
      <c r="O1085" s="33">
        <v>498909</v>
      </c>
      <c r="P1085" s="33">
        <v>150465</v>
      </c>
      <c r="Q1085"/>
    </row>
    <row r="1086" spans="1:17">
      <c r="A1086" s="38" t="str">
        <f t="shared" ca="1" si="16"/>
        <v>203285</v>
      </c>
      <c r="B1086" s="39" cm="1">
        <f t="array" aca="1" ref="B1086" ca="1">INDIRECT(_xlfn.CONCAT("D",ROW(C1086)-C1086-3))</f>
        <v>2032</v>
      </c>
      <c r="C1086" s="32">
        <v>85</v>
      </c>
      <c r="D1086" s="33">
        <v>1560950</v>
      </c>
      <c r="E1086" s="33"/>
      <c r="F1086" s="33">
        <v>661850</v>
      </c>
      <c r="G1086" s="33">
        <v>18685</v>
      </c>
      <c r="H1086" s="33">
        <v>440578</v>
      </c>
      <c r="I1086" s="33">
        <v>136697</v>
      </c>
      <c r="J1086" s="33">
        <v>65890</v>
      </c>
      <c r="K1086" s="33"/>
      <c r="L1086" s="33">
        <v>899100</v>
      </c>
      <c r="M1086" s="33">
        <v>42207</v>
      </c>
      <c r="N1086" s="33">
        <v>283668</v>
      </c>
      <c r="O1086" s="33">
        <v>458384</v>
      </c>
      <c r="P1086" s="33">
        <v>114841</v>
      </c>
      <c r="Q1086"/>
    </row>
    <row r="1087" spans="1:17">
      <c r="A1087" s="38" t="str">
        <f t="shared" ca="1" si="16"/>
        <v>203286</v>
      </c>
      <c r="B1087" s="39" cm="1">
        <f t="array" aca="1" ref="B1087" ca="1">INDIRECT(_xlfn.CONCAT("D",ROW(C1087)-C1087-3))</f>
        <v>2032</v>
      </c>
      <c r="C1087" s="32">
        <v>86</v>
      </c>
      <c r="D1087" s="33">
        <v>1173425</v>
      </c>
      <c r="E1087" s="33"/>
      <c r="F1087" s="33">
        <v>485612</v>
      </c>
      <c r="G1087" s="33">
        <v>15478</v>
      </c>
      <c r="H1087" s="33">
        <v>313423</v>
      </c>
      <c r="I1087" s="33">
        <v>118017</v>
      </c>
      <c r="J1087" s="33">
        <v>38694</v>
      </c>
      <c r="K1087" s="33"/>
      <c r="L1087" s="33">
        <v>687813</v>
      </c>
      <c r="M1087" s="33">
        <v>29022</v>
      </c>
      <c r="N1087" s="33">
        <v>219597</v>
      </c>
      <c r="O1087" s="33">
        <v>352129</v>
      </c>
      <c r="P1087" s="33">
        <v>87065</v>
      </c>
      <c r="Q1087"/>
    </row>
    <row r="1088" spans="1:17">
      <c r="A1088" s="38" t="str">
        <f t="shared" ca="1" si="16"/>
        <v>203287</v>
      </c>
      <c r="B1088" s="39" cm="1">
        <f t="array" aca="1" ref="B1088" ca="1">INDIRECT(_xlfn.CONCAT("D",ROW(C1088)-C1088-3))</f>
        <v>2032</v>
      </c>
      <c r="C1088" s="32">
        <v>87</v>
      </c>
      <c r="D1088" s="33">
        <v>1065035</v>
      </c>
      <c r="E1088" s="33"/>
      <c r="F1088" s="33">
        <v>434569</v>
      </c>
      <c r="G1088" s="33">
        <v>8615</v>
      </c>
      <c r="H1088" s="33">
        <v>285246</v>
      </c>
      <c r="I1088" s="33">
        <v>103378</v>
      </c>
      <c r="J1088" s="33">
        <v>37331</v>
      </c>
      <c r="K1088" s="33"/>
      <c r="L1088" s="33">
        <v>630466</v>
      </c>
      <c r="M1088" s="33">
        <v>25753</v>
      </c>
      <c r="N1088" s="33">
        <v>179316</v>
      </c>
      <c r="O1088" s="33">
        <v>347186</v>
      </c>
      <c r="P1088" s="33">
        <v>78212</v>
      </c>
      <c r="Q1088"/>
    </row>
    <row r="1089" spans="1:17">
      <c r="A1089" s="38" t="str">
        <f t="shared" ca="1" si="16"/>
        <v>203288</v>
      </c>
      <c r="B1089" s="39" cm="1">
        <f t="array" aca="1" ref="B1089" ca="1">INDIRECT(_xlfn.CONCAT("D",ROW(C1089)-C1089-3))</f>
        <v>2032</v>
      </c>
      <c r="C1089" s="32">
        <v>88</v>
      </c>
      <c r="D1089" s="33">
        <v>961581</v>
      </c>
      <c r="E1089" s="33"/>
      <c r="F1089" s="33">
        <v>385547</v>
      </c>
      <c r="G1089" s="33">
        <v>12285</v>
      </c>
      <c r="H1089" s="33">
        <v>260811</v>
      </c>
      <c r="I1089" s="33">
        <v>78432</v>
      </c>
      <c r="J1089" s="33">
        <v>34019</v>
      </c>
      <c r="K1089" s="33"/>
      <c r="L1089" s="33">
        <v>576033</v>
      </c>
      <c r="M1089" s="33">
        <v>20673</v>
      </c>
      <c r="N1089" s="33">
        <v>138135</v>
      </c>
      <c r="O1089" s="33">
        <v>333592</v>
      </c>
      <c r="P1089" s="33">
        <v>83633</v>
      </c>
      <c r="Q1089"/>
    </row>
    <row r="1090" spans="1:17">
      <c r="A1090" s="38" t="str">
        <f t="shared" ca="1" si="16"/>
        <v>203289</v>
      </c>
      <c r="B1090" s="39" cm="1">
        <f t="array" aca="1" ref="B1090" ca="1">INDIRECT(_xlfn.CONCAT("D",ROW(C1090)-C1090-3))</f>
        <v>2032</v>
      </c>
      <c r="C1090" s="32">
        <v>89</v>
      </c>
      <c r="D1090" s="33">
        <v>812396</v>
      </c>
      <c r="E1090" s="33"/>
      <c r="F1090" s="33">
        <v>319766</v>
      </c>
      <c r="G1090" s="33">
        <v>7415</v>
      </c>
      <c r="H1090" s="33">
        <v>215031</v>
      </c>
      <c r="I1090" s="33">
        <v>82490</v>
      </c>
      <c r="J1090" s="33">
        <v>14830</v>
      </c>
      <c r="K1090" s="33"/>
      <c r="L1090" s="33">
        <v>492629</v>
      </c>
      <c r="M1090" s="33">
        <v>20296</v>
      </c>
      <c r="N1090" s="33">
        <v>107936</v>
      </c>
      <c r="O1090" s="33">
        <v>305356</v>
      </c>
      <c r="P1090" s="33">
        <v>59042</v>
      </c>
      <c r="Q1090"/>
    </row>
    <row r="1091" spans="1:17">
      <c r="A1091" s="38" t="str">
        <f t="shared" ca="1" si="16"/>
        <v>203290</v>
      </c>
      <c r="B1091" s="39" cm="1">
        <f t="array" aca="1" ref="B1091" ca="1">INDIRECT(_xlfn.CONCAT("D",ROW(C1091)-C1091-3))</f>
        <v>2032</v>
      </c>
      <c r="C1091" s="32">
        <v>90</v>
      </c>
      <c r="D1091" s="33">
        <v>617888</v>
      </c>
      <c r="E1091" s="33"/>
      <c r="F1091" s="33">
        <v>236791</v>
      </c>
      <c r="G1091" s="33">
        <v>4571</v>
      </c>
      <c r="H1091" s="33">
        <v>153594</v>
      </c>
      <c r="I1091" s="33">
        <v>71311</v>
      </c>
      <c r="J1091" s="33">
        <v>7314</v>
      </c>
      <c r="K1091" s="33"/>
      <c r="L1091" s="33">
        <v>381097</v>
      </c>
      <c r="M1091" s="33">
        <v>16372</v>
      </c>
      <c r="N1091" s="33">
        <v>80039</v>
      </c>
      <c r="O1091" s="33">
        <v>245576</v>
      </c>
      <c r="P1091" s="33">
        <v>39110</v>
      </c>
      <c r="Q1091"/>
    </row>
    <row r="1092" spans="1:17">
      <c r="A1092" s="38" t="str">
        <f t="shared" ca="1" si="16"/>
        <v>203291</v>
      </c>
      <c r="B1092" s="39" cm="1">
        <f t="array" aca="1" ref="B1092" ca="1">INDIRECT(_xlfn.CONCAT("D",ROW(C1092)-C1092-3))</f>
        <v>2032</v>
      </c>
      <c r="C1092" s="32">
        <v>91</v>
      </c>
      <c r="D1092" s="33">
        <v>495474</v>
      </c>
      <c r="E1092" s="33"/>
      <c r="F1092" s="33">
        <v>184445</v>
      </c>
      <c r="G1092" s="33">
        <v>3564</v>
      </c>
      <c r="H1092" s="33">
        <v>108707</v>
      </c>
      <c r="I1092" s="33">
        <v>65046</v>
      </c>
      <c r="J1092" s="33">
        <v>7128</v>
      </c>
      <c r="K1092" s="33"/>
      <c r="L1092" s="33">
        <v>311029</v>
      </c>
      <c r="M1092" s="33">
        <v>15107</v>
      </c>
      <c r="N1092" s="33">
        <v>52431</v>
      </c>
      <c r="O1092" s="33">
        <v>202613</v>
      </c>
      <c r="P1092" s="33">
        <v>40878</v>
      </c>
      <c r="Q1092"/>
    </row>
    <row r="1093" spans="1:17">
      <c r="A1093" s="38" t="str">
        <f t="shared" ca="1" si="16"/>
        <v>203292</v>
      </c>
      <c r="B1093" s="39" cm="1">
        <f t="array" aca="1" ref="B1093" ca="1">INDIRECT(_xlfn.CONCAT("D",ROW(C1093)-C1093-3))</f>
        <v>2032</v>
      </c>
      <c r="C1093" s="32">
        <v>92</v>
      </c>
      <c r="D1093" s="33">
        <v>389705</v>
      </c>
      <c r="E1093" s="33"/>
      <c r="F1093" s="33">
        <v>141274</v>
      </c>
      <c r="G1093" s="33">
        <v>1777</v>
      </c>
      <c r="H1093" s="33">
        <v>83521</v>
      </c>
      <c r="I1093" s="33">
        <v>47980</v>
      </c>
      <c r="J1093" s="33">
        <v>7997</v>
      </c>
      <c r="K1093" s="33"/>
      <c r="L1093" s="33">
        <v>248431</v>
      </c>
      <c r="M1093" s="33">
        <v>6167</v>
      </c>
      <c r="N1093" s="33">
        <v>38762</v>
      </c>
      <c r="O1093" s="33">
        <v>166502</v>
      </c>
      <c r="P1093" s="33">
        <v>37000</v>
      </c>
      <c r="Q1093"/>
    </row>
    <row r="1094" spans="1:17">
      <c r="A1094" s="38" t="str">
        <f t="shared" ca="1" si="16"/>
        <v>203293</v>
      </c>
      <c r="B1094" s="39" cm="1">
        <f t="array" aca="1" ref="B1094" ca="1">INDIRECT(_xlfn.CONCAT("D",ROW(C1094)-C1094-3))</f>
        <v>2032</v>
      </c>
      <c r="C1094" s="32">
        <v>93</v>
      </c>
      <c r="D1094" s="33">
        <v>314189</v>
      </c>
      <c r="E1094" s="33"/>
      <c r="F1094" s="33">
        <v>110347</v>
      </c>
      <c r="G1094" s="33">
        <v>3448</v>
      </c>
      <c r="H1094" s="33">
        <v>59484</v>
      </c>
      <c r="I1094" s="33">
        <v>43104</v>
      </c>
      <c r="J1094" s="33">
        <v>4310</v>
      </c>
      <c r="K1094" s="33"/>
      <c r="L1094" s="33">
        <v>203842</v>
      </c>
      <c r="M1094" s="33">
        <v>6021</v>
      </c>
      <c r="N1094" s="33">
        <v>29243</v>
      </c>
      <c r="O1094" s="33">
        <v>153096</v>
      </c>
      <c r="P1094" s="33">
        <v>15482</v>
      </c>
      <c r="Q1094"/>
    </row>
    <row r="1095" spans="1:17">
      <c r="A1095" s="38" t="str">
        <f t="shared" ca="1" si="16"/>
        <v>203294</v>
      </c>
      <c r="B1095" s="39" cm="1">
        <f t="array" aca="1" ref="B1095" ca="1">INDIRECT(_xlfn.CONCAT("D",ROW(C1095)-C1095-3))</f>
        <v>2032</v>
      </c>
      <c r="C1095" s="32">
        <v>94</v>
      </c>
      <c r="D1095" s="33">
        <v>237494</v>
      </c>
      <c r="E1095" s="33"/>
      <c r="F1095" s="33">
        <v>80597</v>
      </c>
      <c r="G1095" s="33">
        <v>2572</v>
      </c>
      <c r="H1095" s="33">
        <v>38584</v>
      </c>
      <c r="I1095" s="33">
        <v>36011</v>
      </c>
      <c r="J1095" s="33">
        <v>3430</v>
      </c>
      <c r="K1095" s="33"/>
      <c r="L1095" s="33">
        <v>156897</v>
      </c>
      <c r="M1095" s="33">
        <v>3411</v>
      </c>
      <c r="N1095" s="33">
        <v>12791</v>
      </c>
      <c r="O1095" s="33">
        <v>117673</v>
      </c>
      <c r="P1095" s="33">
        <v>23023</v>
      </c>
      <c r="Q1095"/>
    </row>
    <row r="1096" spans="1:17">
      <c r="A1096" s="38" t="str">
        <f t="shared" ca="1" si="16"/>
        <v>203295</v>
      </c>
      <c r="B1096" s="39" cm="1">
        <f t="array" aca="1" ref="B1096" ca="1">INDIRECT(_xlfn.CONCAT("D",ROW(C1096)-C1096-3))</f>
        <v>2032</v>
      </c>
      <c r="C1096" s="32">
        <v>95</v>
      </c>
      <c r="D1096" s="33">
        <v>175533</v>
      </c>
      <c r="E1096" s="33"/>
      <c r="F1096" s="33">
        <v>56972</v>
      </c>
      <c r="G1096" s="33">
        <v>1676</v>
      </c>
      <c r="H1096" s="33">
        <v>30161</v>
      </c>
      <c r="I1096" s="33">
        <v>21783</v>
      </c>
      <c r="J1096" s="33">
        <v>3351</v>
      </c>
      <c r="K1096" s="33"/>
      <c r="L1096" s="33">
        <v>118562</v>
      </c>
      <c r="M1096" s="33">
        <v>4175</v>
      </c>
      <c r="N1096" s="33">
        <v>9184</v>
      </c>
      <c r="O1096" s="33">
        <v>100193</v>
      </c>
      <c r="P1096" s="33">
        <v>5010</v>
      </c>
      <c r="Q1096"/>
    </row>
    <row r="1097" spans="1:17">
      <c r="A1097" s="38" t="str">
        <f t="shared" ca="1" si="16"/>
        <v>203296</v>
      </c>
      <c r="B1097" s="39" cm="1">
        <f t="array" aca="1" ref="B1097" ca="1">INDIRECT(_xlfn.CONCAT("D",ROW(C1097)-C1097-3))</f>
        <v>2032</v>
      </c>
      <c r="C1097" s="32">
        <v>96</v>
      </c>
      <c r="D1097" s="33">
        <v>130037</v>
      </c>
      <c r="E1097" s="33"/>
      <c r="F1097" s="33">
        <v>40014</v>
      </c>
      <c r="G1097" s="33">
        <v>0</v>
      </c>
      <c r="H1097" s="33">
        <v>22048</v>
      </c>
      <c r="I1097" s="33">
        <v>16332</v>
      </c>
      <c r="J1097" s="33">
        <v>1633</v>
      </c>
      <c r="K1097" s="33"/>
      <c r="L1097" s="33">
        <v>90023</v>
      </c>
      <c r="M1097" s="33">
        <v>4955</v>
      </c>
      <c r="N1097" s="33">
        <v>9911</v>
      </c>
      <c r="O1097" s="33">
        <v>68550</v>
      </c>
      <c r="P1097" s="33">
        <v>6607</v>
      </c>
      <c r="Q1097"/>
    </row>
    <row r="1098" spans="1:17">
      <c r="A1098" s="38" t="str">
        <f t="shared" ca="1" si="16"/>
        <v>203297</v>
      </c>
      <c r="B1098" s="39" cm="1">
        <f t="array" aca="1" ref="B1098" ca="1">INDIRECT(_xlfn.CONCAT("D",ROW(C1098)-C1098-3))</f>
        <v>2032</v>
      </c>
      <c r="C1098" s="32">
        <v>97</v>
      </c>
      <c r="D1098" s="33">
        <v>91000</v>
      </c>
      <c r="E1098" s="33"/>
      <c r="F1098" s="33">
        <v>26518</v>
      </c>
      <c r="G1098" s="33">
        <v>804</v>
      </c>
      <c r="H1098" s="33">
        <v>11250</v>
      </c>
      <c r="I1098" s="33">
        <v>14464</v>
      </c>
      <c r="J1098" s="33">
        <v>0</v>
      </c>
      <c r="K1098" s="33"/>
      <c r="L1098" s="33">
        <v>64483</v>
      </c>
      <c r="M1098" s="33">
        <v>1592</v>
      </c>
      <c r="N1098" s="33">
        <v>5573</v>
      </c>
      <c r="O1098" s="33">
        <v>50949</v>
      </c>
      <c r="P1098" s="33">
        <v>6369</v>
      </c>
      <c r="Q1098"/>
    </row>
    <row r="1099" spans="1:17">
      <c r="A1099" s="38" t="str">
        <f t="shared" ca="1" si="16"/>
        <v>203298</v>
      </c>
      <c r="B1099" s="39" cm="1">
        <f t="array" aca="1" ref="B1099" ca="1">INDIRECT(_xlfn.CONCAT("D",ROW(C1099)-C1099-3))</f>
        <v>2032</v>
      </c>
      <c r="C1099" s="32">
        <v>98</v>
      </c>
      <c r="D1099" s="33">
        <v>62838</v>
      </c>
      <c r="E1099" s="33"/>
      <c r="F1099" s="33">
        <v>17383</v>
      </c>
      <c r="G1099" s="33">
        <v>0</v>
      </c>
      <c r="H1099" s="33">
        <v>9482</v>
      </c>
      <c r="I1099" s="33">
        <v>7902</v>
      </c>
      <c r="J1099" s="33">
        <v>0</v>
      </c>
      <c r="K1099" s="33"/>
      <c r="L1099" s="33">
        <v>45455</v>
      </c>
      <c r="M1099" s="33">
        <v>2392</v>
      </c>
      <c r="N1099" s="33">
        <v>2392</v>
      </c>
      <c r="O1099" s="33">
        <v>37480</v>
      </c>
      <c r="P1099" s="33">
        <v>3190</v>
      </c>
      <c r="Q1099"/>
    </row>
    <row r="1100" spans="1:17">
      <c r="A1100" s="38" t="str">
        <f t="shared" ref="A1100:A1163" ca="1" si="17">B1100&amp;C1100</f>
        <v>203299</v>
      </c>
      <c r="B1100" s="39" cm="1">
        <f t="array" aca="1" ref="B1100" ca="1">INDIRECT(_xlfn.CONCAT("D",ROW(C1100)-C1100-3))</f>
        <v>2032</v>
      </c>
      <c r="C1100" s="32">
        <v>99</v>
      </c>
      <c r="D1100" s="33">
        <v>45895</v>
      </c>
      <c r="E1100" s="33"/>
      <c r="F1100" s="33">
        <v>11923</v>
      </c>
      <c r="G1100" s="33">
        <v>0</v>
      </c>
      <c r="H1100" s="33">
        <v>3179</v>
      </c>
      <c r="I1100" s="33">
        <v>7949</v>
      </c>
      <c r="J1100" s="33">
        <v>795</v>
      </c>
      <c r="K1100" s="33"/>
      <c r="L1100" s="33">
        <v>33972</v>
      </c>
      <c r="M1100" s="33">
        <v>0</v>
      </c>
      <c r="N1100" s="33">
        <v>3160</v>
      </c>
      <c r="O1100" s="33">
        <v>23701</v>
      </c>
      <c r="P1100" s="33">
        <v>7110</v>
      </c>
      <c r="Q1100"/>
    </row>
    <row r="1101" spans="1:17">
      <c r="A1101" s="38" t="str">
        <f t="shared" ca="1" si="17"/>
        <v>2032100</v>
      </c>
      <c r="B1101" s="39" cm="1">
        <f t="array" aca="1" ref="B1101" ca="1">INDIRECT(_xlfn.CONCAT("D",ROW(C1101)-C1101-3))</f>
        <v>2032</v>
      </c>
      <c r="C1101" s="32">
        <v>100</v>
      </c>
      <c r="D1101" s="33">
        <v>89080</v>
      </c>
      <c r="E1101" s="33"/>
      <c r="F1101" s="33">
        <v>19584</v>
      </c>
      <c r="G1101" s="33">
        <v>816</v>
      </c>
      <c r="H1101" s="33">
        <v>5712</v>
      </c>
      <c r="I1101" s="33">
        <v>11424</v>
      </c>
      <c r="J1101" s="33">
        <v>1632</v>
      </c>
      <c r="K1101" s="33"/>
      <c r="L1101" s="33">
        <v>69496</v>
      </c>
      <c r="M1101" s="33">
        <v>790</v>
      </c>
      <c r="N1101" s="33">
        <v>1579</v>
      </c>
      <c r="O1101" s="33">
        <v>62389</v>
      </c>
      <c r="P1101" s="33">
        <v>4738</v>
      </c>
      <c r="Q1101"/>
    </row>
    <row r="1102" spans="1:17">
      <c r="A1102" s="38" t="str">
        <f t="shared" ca="1" si="17"/>
        <v>62838</v>
      </c>
      <c r="B1102" s="39" cm="1">
        <f t="array" aca="1" ref="B1102" ca="1">INDIRECT(_xlfn.CONCAT("D",ROW(C1102)-C1102-3))</f>
        <v>62838</v>
      </c>
      <c r="C1102" s="34"/>
      <c r="D1102" s="31"/>
      <c r="E1102" s="31"/>
      <c r="F1102" s="31"/>
      <c r="G1102" s="31"/>
      <c r="H1102" s="31"/>
      <c r="I1102" s="31"/>
      <c r="J1102" s="31"/>
      <c r="K1102" s="31"/>
      <c r="L1102" s="31"/>
      <c r="M1102" s="31"/>
      <c r="N1102" s="31"/>
      <c r="O1102" s="31"/>
      <c r="P1102" s="31"/>
      <c r="Q1102"/>
    </row>
    <row r="1103" spans="1:17">
      <c r="A1103" s="38" t="str">
        <f t="shared" ca="1" si="17"/>
        <v>45895</v>
      </c>
      <c r="B1103" s="39" cm="1">
        <f t="array" aca="1" ref="B1103" ca="1">INDIRECT(_xlfn.CONCAT("D",ROW(C1103)-C1103-3))</f>
        <v>45895</v>
      </c>
      <c r="Q1103"/>
    </row>
    <row r="1104" spans="1:17">
      <c r="A1104" s="38" t="str">
        <f t="shared" ca="1" si="17"/>
        <v>89080</v>
      </c>
      <c r="B1104" s="39" cm="1">
        <f t="array" aca="1" ref="B1104" ca="1">INDIRECT(_xlfn.CONCAT("D",ROW(C1104)-C1104-3))</f>
        <v>89080</v>
      </c>
      <c r="Q1104"/>
    </row>
    <row r="1105" spans="1:17">
      <c r="A1105" s="38" t="str">
        <f t="shared" ca="1" si="17"/>
        <v>0</v>
      </c>
      <c r="B1105" s="39" cm="1">
        <f t="array" aca="1" ref="B1105" ca="1">INDIRECT(_xlfn.CONCAT("D",ROW(C1105)-C1105-3))</f>
        <v>0</v>
      </c>
      <c r="Q1105"/>
    </row>
    <row r="1106" spans="1:17">
      <c r="A1106" s="38" t="str">
        <f t="shared" ca="1" si="17"/>
        <v>0</v>
      </c>
      <c r="B1106" s="39" cm="1">
        <f t="array" aca="1" ref="B1106" ca="1">INDIRECT(_xlfn.CONCAT("D",ROW(C1106)-C1106-3))</f>
        <v>0</v>
      </c>
      <c r="Q1106"/>
    </row>
    <row r="1107" spans="1:17">
      <c r="A1107" s="38" t="str">
        <f t="shared" ca="1" si="17"/>
        <v>0</v>
      </c>
      <c r="B1107" s="39" cm="1">
        <f t="array" aca="1" ref="B1107" ca="1">INDIRECT(_xlfn.CONCAT("D",ROW(C1107)-C1107-3))</f>
        <v>0</v>
      </c>
      <c r="Q1107"/>
    </row>
    <row r="1108" spans="1:17">
      <c r="A1108" s="38" t="str">
        <f t="shared" ca="1" si="17"/>
        <v>0</v>
      </c>
      <c r="B1108" s="39" cm="1">
        <f t="array" aca="1" ref="B1108" ca="1">INDIRECT(_xlfn.CONCAT("D",ROW(C1108)-C1108-3))</f>
        <v>0</v>
      </c>
      <c r="D1108" s="47">
        <v>2033</v>
      </c>
      <c r="E1108" s="47"/>
      <c r="F1108" s="47"/>
      <c r="G1108" s="47"/>
      <c r="H1108" s="47"/>
      <c r="I1108" s="47"/>
      <c r="J1108" s="47"/>
      <c r="K1108" s="47"/>
      <c r="L1108" s="47"/>
      <c r="M1108" s="47"/>
      <c r="N1108" s="47"/>
      <c r="O1108" s="47"/>
      <c r="P1108" s="47"/>
      <c r="Q1108"/>
    </row>
    <row r="1109" spans="1:17">
      <c r="A1109" s="38" t="str">
        <f t="shared" ca="1" si="17"/>
        <v>0</v>
      </c>
      <c r="B1109" s="39" cm="1">
        <f t="array" aca="1" ref="B1109" ca="1">INDIRECT(_xlfn.CONCAT("D",ROW(C1109)-C1109-3))</f>
        <v>0</v>
      </c>
      <c r="F1109" s="48" t="s">
        <v>184</v>
      </c>
      <c r="G1109" s="48"/>
      <c r="H1109" s="48"/>
      <c r="I1109" s="48"/>
      <c r="J1109" s="48"/>
      <c r="K1109" s="30"/>
      <c r="L1109" s="48" t="s">
        <v>185</v>
      </c>
      <c r="M1109" s="48"/>
      <c r="N1109" s="48"/>
      <c r="O1109" s="48"/>
      <c r="P1109" s="48"/>
      <c r="Q1109"/>
    </row>
    <row r="1110" spans="1:17">
      <c r="A1110" s="38" t="e">
        <f t="shared" ca="1" si="17"/>
        <v>#VALUE!</v>
      </c>
      <c r="B1110" s="39" t="e" cm="1">
        <f t="array" aca="1" ref="B1110" ca="1">INDIRECT(_xlfn.CONCAT("D",ROW(C1110)-C1110-3))</f>
        <v>#VALUE!</v>
      </c>
      <c r="C1110" s="30" t="s">
        <v>186</v>
      </c>
      <c r="D1110" s="30" t="s">
        <v>0</v>
      </c>
      <c r="E1110" s="30"/>
      <c r="F1110" s="30" t="s">
        <v>0</v>
      </c>
      <c r="G1110" s="30" t="s">
        <v>187</v>
      </c>
      <c r="H1110" s="30" t="s">
        <v>188</v>
      </c>
      <c r="I1110" s="30" t="s">
        <v>189</v>
      </c>
      <c r="J1110" s="30" t="s">
        <v>190</v>
      </c>
      <c r="K1110" s="30"/>
      <c r="L1110" s="30" t="s">
        <v>0</v>
      </c>
      <c r="M1110" s="30" t="s">
        <v>187</v>
      </c>
      <c r="N1110" s="30" t="s">
        <v>188</v>
      </c>
      <c r="O1110" s="30" t="s">
        <v>189</v>
      </c>
      <c r="P1110" s="30" t="s">
        <v>190</v>
      </c>
      <c r="Q1110"/>
    </row>
    <row r="1111" spans="1:17">
      <c r="A1111" s="38" t="str">
        <f t="shared" ca="1" si="17"/>
        <v>20330</v>
      </c>
      <c r="B1111" s="39" cm="1">
        <f t="array" aca="1" ref="B1111" ca="1">INDIRECT(_xlfn.CONCAT("D",ROW(C1111)-C1111-3))</f>
        <v>2033</v>
      </c>
      <c r="C1111" s="32">
        <v>0</v>
      </c>
      <c r="D1111" s="33">
        <v>3985738</v>
      </c>
      <c r="E1111" s="33"/>
      <c r="F1111" s="33">
        <v>2038716</v>
      </c>
      <c r="G1111" s="33">
        <v>2038716</v>
      </c>
      <c r="H1111" s="33">
        <v>0</v>
      </c>
      <c r="I1111" s="33">
        <v>0</v>
      </c>
      <c r="J1111" s="33">
        <v>0</v>
      </c>
      <c r="K1111" s="33"/>
      <c r="L1111" s="33">
        <v>1947022</v>
      </c>
      <c r="M1111" s="33">
        <v>1947022</v>
      </c>
      <c r="N1111" s="33">
        <v>0</v>
      </c>
      <c r="O1111" s="33">
        <v>0</v>
      </c>
      <c r="P1111" s="33">
        <v>0</v>
      </c>
      <c r="Q1111"/>
    </row>
    <row r="1112" spans="1:17">
      <c r="A1112" s="38" t="str">
        <f t="shared" ca="1" si="17"/>
        <v>20331</v>
      </c>
      <c r="B1112" s="39" cm="1">
        <f t="array" aca="1" ref="B1112" ca="1">INDIRECT(_xlfn.CONCAT("D",ROW(C1112)-C1112-3))</f>
        <v>2033</v>
      </c>
      <c r="C1112" s="32">
        <v>1</v>
      </c>
      <c r="D1112" s="33">
        <v>3992473</v>
      </c>
      <c r="E1112" s="33"/>
      <c r="F1112" s="33">
        <v>2042600</v>
      </c>
      <c r="G1112" s="33">
        <v>2042600</v>
      </c>
      <c r="H1112" s="33">
        <v>0</v>
      </c>
      <c r="I1112" s="33">
        <v>0</v>
      </c>
      <c r="J1112" s="33">
        <v>0</v>
      </c>
      <c r="K1112" s="33"/>
      <c r="L1112" s="33">
        <v>1949873</v>
      </c>
      <c r="M1112" s="33">
        <v>1949873</v>
      </c>
      <c r="N1112" s="33">
        <v>0</v>
      </c>
      <c r="O1112" s="33">
        <v>0</v>
      </c>
      <c r="P1112" s="33">
        <v>0</v>
      </c>
      <c r="Q1112"/>
    </row>
    <row r="1113" spans="1:17">
      <c r="A1113" s="38" t="str">
        <f t="shared" ca="1" si="17"/>
        <v>20332</v>
      </c>
      <c r="B1113" s="39" cm="1">
        <f t="array" aca="1" ref="B1113" ca="1">INDIRECT(_xlfn.CONCAT("D",ROW(C1113)-C1113-3))</f>
        <v>2033</v>
      </c>
      <c r="C1113" s="32">
        <v>2</v>
      </c>
      <c r="D1113" s="33">
        <v>4000148</v>
      </c>
      <c r="E1113" s="33"/>
      <c r="F1113" s="33">
        <v>2046594</v>
      </c>
      <c r="G1113" s="33">
        <v>2046594</v>
      </c>
      <c r="H1113" s="33">
        <v>0</v>
      </c>
      <c r="I1113" s="33">
        <v>0</v>
      </c>
      <c r="J1113" s="33">
        <v>0</v>
      </c>
      <c r="K1113" s="33"/>
      <c r="L1113" s="33">
        <v>1953555</v>
      </c>
      <c r="M1113" s="33">
        <v>1953555</v>
      </c>
      <c r="N1113" s="33">
        <v>0</v>
      </c>
      <c r="O1113" s="33">
        <v>0</v>
      </c>
      <c r="P1113" s="33">
        <v>0</v>
      </c>
      <c r="Q1113"/>
    </row>
    <row r="1114" spans="1:17">
      <c r="A1114" s="38" t="str">
        <f t="shared" ca="1" si="17"/>
        <v>20333</v>
      </c>
      <c r="B1114" s="39" cm="1">
        <f t="array" aca="1" ref="B1114" ca="1">INDIRECT(_xlfn.CONCAT("D",ROW(C1114)-C1114-3))</f>
        <v>2033</v>
      </c>
      <c r="C1114" s="32">
        <v>3</v>
      </c>
      <c r="D1114" s="33">
        <v>3994119</v>
      </c>
      <c r="E1114" s="33"/>
      <c r="F1114" s="33">
        <v>2043587</v>
      </c>
      <c r="G1114" s="33">
        <v>2043587</v>
      </c>
      <c r="H1114" s="33">
        <v>0</v>
      </c>
      <c r="I1114" s="33">
        <v>0</v>
      </c>
      <c r="J1114" s="33">
        <v>0</v>
      </c>
      <c r="K1114" s="33"/>
      <c r="L1114" s="33">
        <v>1950533</v>
      </c>
      <c r="M1114" s="33">
        <v>1950533</v>
      </c>
      <c r="N1114" s="33">
        <v>0</v>
      </c>
      <c r="O1114" s="33">
        <v>0</v>
      </c>
      <c r="P1114" s="33">
        <v>0</v>
      </c>
      <c r="Q1114"/>
    </row>
    <row r="1115" spans="1:17">
      <c r="A1115" s="38" t="str">
        <f t="shared" ca="1" si="17"/>
        <v>20334</v>
      </c>
      <c r="B1115" s="39" cm="1">
        <f t="array" aca="1" ref="B1115" ca="1">INDIRECT(_xlfn.CONCAT("D",ROW(C1115)-C1115-3))</f>
        <v>2033</v>
      </c>
      <c r="C1115" s="32">
        <v>4</v>
      </c>
      <c r="D1115" s="33">
        <v>3976032</v>
      </c>
      <c r="E1115" s="33"/>
      <c r="F1115" s="33">
        <v>2034611</v>
      </c>
      <c r="G1115" s="33">
        <v>2034611</v>
      </c>
      <c r="H1115" s="33">
        <v>0</v>
      </c>
      <c r="I1115" s="33">
        <v>0</v>
      </c>
      <c r="J1115" s="33">
        <v>0</v>
      </c>
      <c r="K1115" s="33"/>
      <c r="L1115" s="33">
        <v>1941422</v>
      </c>
      <c r="M1115" s="33">
        <v>1941422</v>
      </c>
      <c r="N1115" s="33">
        <v>0</v>
      </c>
      <c r="O1115" s="33">
        <v>0</v>
      </c>
      <c r="P1115" s="33">
        <v>0</v>
      </c>
      <c r="Q1115"/>
    </row>
    <row r="1116" spans="1:17">
      <c r="A1116" s="38" t="str">
        <f t="shared" ca="1" si="17"/>
        <v>20335</v>
      </c>
      <c r="B1116" s="39" cm="1">
        <f t="array" aca="1" ref="B1116" ca="1">INDIRECT(_xlfn.CONCAT("D",ROW(C1116)-C1116-3))</f>
        <v>2033</v>
      </c>
      <c r="C1116" s="32">
        <v>5</v>
      </c>
      <c r="D1116" s="33">
        <v>3951027</v>
      </c>
      <c r="E1116" s="33"/>
      <c r="F1116" s="33">
        <v>2022032</v>
      </c>
      <c r="G1116" s="33">
        <v>2022032</v>
      </c>
      <c r="H1116" s="33">
        <v>0</v>
      </c>
      <c r="I1116" s="33">
        <v>0</v>
      </c>
      <c r="J1116" s="33">
        <v>0</v>
      </c>
      <c r="K1116" s="33"/>
      <c r="L1116" s="33">
        <v>1928995</v>
      </c>
      <c r="M1116" s="33">
        <v>1928995</v>
      </c>
      <c r="N1116" s="33">
        <v>0</v>
      </c>
      <c r="O1116" s="33">
        <v>0</v>
      </c>
      <c r="P1116" s="33">
        <v>0</v>
      </c>
      <c r="Q1116"/>
    </row>
    <row r="1117" spans="1:17">
      <c r="A1117" s="38" t="str">
        <f t="shared" ca="1" si="17"/>
        <v>20336</v>
      </c>
      <c r="B1117" s="39" cm="1">
        <f t="array" aca="1" ref="B1117" ca="1">INDIRECT(_xlfn.CONCAT("D",ROW(C1117)-C1117-3))</f>
        <v>2033</v>
      </c>
      <c r="C1117" s="32">
        <v>6</v>
      </c>
      <c r="D1117" s="33">
        <v>3925509</v>
      </c>
      <c r="E1117" s="33"/>
      <c r="F1117" s="33">
        <v>2009089</v>
      </c>
      <c r="G1117" s="33">
        <v>2009089</v>
      </c>
      <c r="H1117" s="33">
        <v>0</v>
      </c>
      <c r="I1117" s="33">
        <v>0</v>
      </c>
      <c r="J1117" s="33">
        <v>0</v>
      </c>
      <c r="K1117" s="33"/>
      <c r="L1117" s="33">
        <v>1916420</v>
      </c>
      <c r="M1117" s="33">
        <v>1916420</v>
      </c>
      <c r="N1117" s="33">
        <v>0</v>
      </c>
      <c r="O1117" s="33">
        <v>0</v>
      </c>
      <c r="P1117" s="33">
        <v>0</v>
      </c>
      <c r="Q1117"/>
    </row>
    <row r="1118" spans="1:17">
      <c r="A1118" s="38" t="str">
        <f t="shared" ca="1" si="17"/>
        <v>20337</v>
      </c>
      <c r="B1118" s="39" cm="1">
        <f t="array" aca="1" ref="B1118" ca="1">INDIRECT(_xlfn.CONCAT("D",ROW(C1118)-C1118-3))</f>
        <v>2033</v>
      </c>
      <c r="C1118" s="32">
        <v>7</v>
      </c>
      <c r="D1118" s="33">
        <v>3902308</v>
      </c>
      <c r="E1118" s="33"/>
      <c r="F1118" s="33">
        <v>1997171</v>
      </c>
      <c r="G1118" s="33">
        <v>1997171</v>
      </c>
      <c r="H1118" s="33">
        <v>0</v>
      </c>
      <c r="I1118" s="33">
        <v>0</v>
      </c>
      <c r="J1118" s="33">
        <v>0</v>
      </c>
      <c r="K1118" s="33"/>
      <c r="L1118" s="33">
        <v>1905137</v>
      </c>
      <c r="M1118" s="33">
        <v>1905137</v>
      </c>
      <c r="N1118" s="33">
        <v>0</v>
      </c>
      <c r="O1118" s="33">
        <v>0</v>
      </c>
      <c r="P1118" s="33">
        <v>0</v>
      </c>
      <c r="Q1118"/>
    </row>
    <row r="1119" spans="1:17">
      <c r="A1119" s="38" t="str">
        <f t="shared" ca="1" si="17"/>
        <v>20338</v>
      </c>
      <c r="B1119" s="39" cm="1">
        <f t="array" aca="1" ref="B1119" ca="1">INDIRECT(_xlfn.CONCAT("D",ROW(C1119)-C1119-3))</f>
        <v>2033</v>
      </c>
      <c r="C1119" s="32">
        <v>8</v>
      </c>
      <c r="D1119" s="33">
        <v>3886894</v>
      </c>
      <c r="E1119" s="33"/>
      <c r="F1119" s="33">
        <v>1989387</v>
      </c>
      <c r="G1119" s="33">
        <v>1989387</v>
      </c>
      <c r="H1119" s="33">
        <v>0</v>
      </c>
      <c r="I1119" s="33">
        <v>0</v>
      </c>
      <c r="J1119" s="33">
        <v>0</v>
      </c>
      <c r="K1119" s="33"/>
      <c r="L1119" s="33">
        <v>1897507</v>
      </c>
      <c r="M1119" s="33">
        <v>1897507</v>
      </c>
      <c r="N1119" s="33">
        <v>0</v>
      </c>
      <c r="O1119" s="33">
        <v>0</v>
      </c>
      <c r="P1119" s="33">
        <v>0</v>
      </c>
      <c r="Q1119"/>
    </row>
    <row r="1120" spans="1:17">
      <c r="A1120" s="38" t="str">
        <f t="shared" ca="1" si="17"/>
        <v>20339</v>
      </c>
      <c r="B1120" s="39" cm="1">
        <f t="array" aca="1" ref="B1120" ca="1">INDIRECT(_xlfn.CONCAT("D",ROW(C1120)-C1120-3))</f>
        <v>2033</v>
      </c>
      <c r="C1120" s="32">
        <v>9</v>
      </c>
      <c r="D1120" s="33">
        <v>3883955</v>
      </c>
      <c r="E1120" s="33"/>
      <c r="F1120" s="33">
        <v>1988424</v>
      </c>
      <c r="G1120" s="33">
        <v>1988424</v>
      </c>
      <c r="H1120" s="33">
        <v>0</v>
      </c>
      <c r="I1120" s="33">
        <v>0</v>
      </c>
      <c r="J1120" s="33">
        <v>0</v>
      </c>
      <c r="K1120" s="33"/>
      <c r="L1120" s="33">
        <v>1895531</v>
      </c>
      <c r="M1120" s="33">
        <v>1895531</v>
      </c>
      <c r="N1120" s="33">
        <v>0</v>
      </c>
      <c r="O1120" s="33">
        <v>0</v>
      </c>
      <c r="P1120" s="33">
        <v>0</v>
      </c>
      <c r="Q1120"/>
    </row>
    <row r="1121" spans="1:17">
      <c r="A1121" s="38" t="str">
        <f t="shared" ca="1" si="17"/>
        <v>203310</v>
      </c>
      <c r="B1121" s="39" cm="1">
        <f t="array" aca="1" ref="B1121" ca="1">INDIRECT(_xlfn.CONCAT("D",ROW(C1121)-C1121-3))</f>
        <v>2033</v>
      </c>
      <c r="C1121" s="32">
        <v>10</v>
      </c>
      <c r="D1121" s="33">
        <v>3880748</v>
      </c>
      <c r="E1121" s="33"/>
      <c r="F1121" s="33">
        <v>1987586</v>
      </c>
      <c r="G1121" s="33">
        <v>1987586</v>
      </c>
      <c r="H1121" s="33">
        <v>0</v>
      </c>
      <c r="I1121" s="33">
        <v>0</v>
      </c>
      <c r="J1121" s="33">
        <v>0</v>
      </c>
      <c r="K1121" s="33"/>
      <c r="L1121" s="33">
        <v>1893161</v>
      </c>
      <c r="M1121" s="33">
        <v>1893161</v>
      </c>
      <c r="N1121" s="33">
        <v>0</v>
      </c>
      <c r="O1121" s="33">
        <v>0</v>
      </c>
      <c r="P1121" s="33">
        <v>0</v>
      </c>
      <c r="Q1121"/>
    </row>
    <row r="1122" spans="1:17">
      <c r="A1122" s="38" t="str">
        <f t="shared" ca="1" si="17"/>
        <v>203311</v>
      </c>
      <c r="B1122" s="39" cm="1">
        <f t="array" aca="1" ref="B1122" ca="1">INDIRECT(_xlfn.CONCAT("D",ROW(C1122)-C1122-3))</f>
        <v>2033</v>
      </c>
      <c r="C1122" s="32">
        <v>11</v>
      </c>
      <c r="D1122" s="33">
        <v>3886948</v>
      </c>
      <c r="E1122" s="33"/>
      <c r="F1122" s="33">
        <v>1991427</v>
      </c>
      <c r="G1122" s="33">
        <v>1991427</v>
      </c>
      <c r="H1122" s="33">
        <v>0</v>
      </c>
      <c r="I1122" s="33">
        <v>0</v>
      </c>
      <c r="J1122" s="33">
        <v>0</v>
      </c>
      <c r="K1122" s="33"/>
      <c r="L1122" s="33">
        <v>1895521</v>
      </c>
      <c r="M1122" s="33">
        <v>1895521</v>
      </c>
      <c r="N1122" s="33">
        <v>0</v>
      </c>
      <c r="O1122" s="33">
        <v>0</v>
      </c>
      <c r="P1122" s="33">
        <v>0</v>
      </c>
      <c r="Q1122"/>
    </row>
    <row r="1123" spans="1:17">
      <c r="A1123" s="38" t="str">
        <f t="shared" ca="1" si="17"/>
        <v>203312</v>
      </c>
      <c r="B1123" s="39" cm="1">
        <f t="array" aca="1" ref="B1123" ca="1">INDIRECT(_xlfn.CONCAT("D",ROW(C1123)-C1123-3))</f>
        <v>2033</v>
      </c>
      <c r="C1123" s="32">
        <v>12</v>
      </c>
      <c r="D1123" s="33">
        <v>3839155</v>
      </c>
      <c r="E1123" s="33"/>
      <c r="F1123" s="33">
        <v>1965049</v>
      </c>
      <c r="G1123" s="33">
        <v>1965049</v>
      </c>
      <c r="H1123" s="33">
        <v>0</v>
      </c>
      <c r="I1123" s="33">
        <v>0</v>
      </c>
      <c r="J1123" s="33">
        <v>0</v>
      </c>
      <c r="K1123" s="33"/>
      <c r="L1123" s="33">
        <v>1874106</v>
      </c>
      <c r="M1123" s="33">
        <v>1874106</v>
      </c>
      <c r="N1123" s="33">
        <v>0</v>
      </c>
      <c r="O1123" s="33">
        <v>0</v>
      </c>
      <c r="P1123" s="33">
        <v>0</v>
      </c>
      <c r="Q1123"/>
    </row>
    <row r="1124" spans="1:17">
      <c r="A1124" s="38" t="str">
        <f t="shared" ca="1" si="17"/>
        <v>203313</v>
      </c>
      <c r="B1124" s="39" cm="1">
        <f t="array" aca="1" ref="B1124" ca="1">INDIRECT(_xlfn.CONCAT("D",ROW(C1124)-C1124-3))</f>
        <v>2033</v>
      </c>
      <c r="C1124" s="32">
        <v>13</v>
      </c>
      <c r="D1124" s="33">
        <v>3975351</v>
      </c>
      <c r="E1124" s="33"/>
      <c r="F1124" s="33">
        <v>2034787</v>
      </c>
      <c r="G1124" s="33">
        <v>2034787</v>
      </c>
      <c r="H1124" s="33">
        <v>0</v>
      </c>
      <c r="I1124" s="33">
        <v>0</v>
      </c>
      <c r="J1124" s="33">
        <v>0</v>
      </c>
      <c r="K1124" s="33"/>
      <c r="L1124" s="33">
        <v>1940563</v>
      </c>
      <c r="M1124" s="33">
        <v>1940563</v>
      </c>
      <c r="N1124" s="33">
        <v>0</v>
      </c>
      <c r="O1124" s="33">
        <v>0</v>
      </c>
      <c r="P1124" s="33">
        <v>0</v>
      </c>
      <c r="Q1124"/>
    </row>
    <row r="1125" spans="1:17">
      <c r="A1125" s="38" t="str">
        <f t="shared" ca="1" si="17"/>
        <v>203314</v>
      </c>
      <c r="B1125" s="39" cm="1">
        <f t="array" aca="1" ref="B1125" ca="1">INDIRECT(_xlfn.CONCAT("D",ROW(C1125)-C1125-3))</f>
        <v>2033</v>
      </c>
      <c r="C1125" s="32">
        <v>14</v>
      </c>
      <c r="D1125" s="33">
        <v>4044949</v>
      </c>
      <c r="E1125" s="33"/>
      <c r="F1125" s="33">
        <v>2069825</v>
      </c>
      <c r="G1125" s="33">
        <v>2069825</v>
      </c>
      <c r="H1125" s="33">
        <v>0</v>
      </c>
      <c r="I1125" s="33">
        <v>0</v>
      </c>
      <c r="J1125" s="33">
        <v>0</v>
      </c>
      <c r="K1125" s="33"/>
      <c r="L1125" s="33">
        <v>1975124</v>
      </c>
      <c r="M1125" s="33">
        <v>1975124</v>
      </c>
      <c r="N1125" s="33">
        <v>0</v>
      </c>
      <c r="O1125" s="33">
        <v>0</v>
      </c>
      <c r="P1125" s="33">
        <v>0</v>
      </c>
      <c r="Q1125"/>
    </row>
    <row r="1126" spans="1:17">
      <c r="A1126" s="38" t="str">
        <f t="shared" ca="1" si="17"/>
        <v>203315</v>
      </c>
      <c r="B1126" s="39" cm="1">
        <f t="array" aca="1" ref="B1126" ca="1">INDIRECT(_xlfn.CONCAT("D",ROW(C1126)-C1126-3))</f>
        <v>2033</v>
      </c>
      <c r="C1126" s="32">
        <v>15</v>
      </c>
      <c r="D1126" s="33">
        <v>4129131</v>
      </c>
      <c r="E1126" s="33"/>
      <c r="F1126" s="33">
        <v>2114714</v>
      </c>
      <c r="G1126" s="33">
        <v>2114714</v>
      </c>
      <c r="H1126" s="33">
        <v>0</v>
      </c>
      <c r="I1126" s="33">
        <v>0</v>
      </c>
      <c r="J1126" s="33">
        <v>0</v>
      </c>
      <c r="K1126" s="33"/>
      <c r="L1126" s="33">
        <v>2014417</v>
      </c>
      <c r="M1126" s="33">
        <v>2014417</v>
      </c>
      <c r="N1126" s="33">
        <v>0</v>
      </c>
      <c r="O1126" s="33">
        <v>0</v>
      </c>
      <c r="P1126" s="33">
        <v>0</v>
      </c>
      <c r="Q1126"/>
    </row>
    <row r="1127" spans="1:17">
      <c r="A1127" s="38" t="str">
        <f t="shared" ca="1" si="17"/>
        <v>203316</v>
      </c>
      <c r="B1127" s="39" cm="1">
        <f t="array" aca="1" ref="B1127" ca="1">INDIRECT(_xlfn.CONCAT("D",ROW(C1127)-C1127-3))</f>
        <v>2033</v>
      </c>
      <c r="C1127" s="32">
        <v>16</v>
      </c>
      <c r="D1127" s="33">
        <v>4242880</v>
      </c>
      <c r="E1127" s="33"/>
      <c r="F1127" s="33">
        <v>2172193</v>
      </c>
      <c r="G1127" s="33">
        <v>2165170</v>
      </c>
      <c r="H1127" s="33">
        <v>7023</v>
      </c>
      <c r="I1127" s="33">
        <v>0</v>
      </c>
      <c r="J1127" s="33">
        <v>0</v>
      </c>
      <c r="K1127" s="33"/>
      <c r="L1127" s="33">
        <v>2070687</v>
      </c>
      <c r="M1127" s="33">
        <v>2065654</v>
      </c>
      <c r="N1127" s="33">
        <v>5033</v>
      </c>
      <c r="O1127" s="33">
        <v>0</v>
      </c>
      <c r="P1127" s="33">
        <v>0</v>
      </c>
      <c r="Q1127"/>
    </row>
    <row r="1128" spans="1:17">
      <c r="A1128" s="38" t="str">
        <f t="shared" ca="1" si="17"/>
        <v>203317</v>
      </c>
      <c r="B1128" s="39" cm="1">
        <f t="array" aca="1" ref="B1128" ca="1">INDIRECT(_xlfn.CONCAT("D",ROW(C1128)-C1128-3))</f>
        <v>2033</v>
      </c>
      <c r="C1128" s="32">
        <v>17</v>
      </c>
      <c r="D1128" s="33">
        <v>4302119</v>
      </c>
      <c r="E1128" s="33"/>
      <c r="F1128" s="33">
        <v>2204728</v>
      </c>
      <c r="G1128" s="33">
        <v>2192692</v>
      </c>
      <c r="H1128" s="33">
        <v>12037</v>
      </c>
      <c r="I1128" s="33">
        <v>0</v>
      </c>
      <c r="J1128" s="33">
        <v>0</v>
      </c>
      <c r="K1128" s="33"/>
      <c r="L1128" s="33">
        <v>2097391</v>
      </c>
      <c r="M1128" s="33">
        <v>2082316</v>
      </c>
      <c r="N1128" s="33">
        <v>15075</v>
      </c>
      <c r="O1128" s="33">
        <v>0</v>
      </c>
      <c r="P1128" s="33">
        <v>0</v>
      </c>
      <c r="Q1128"/>
    </row>
    <row r="1129" spans="1:17">
      <c r="A1129" s="38" t="str">
        <f t="shared" ca="1" si="17"/>
        <v>203318</v>
      </c>
      <c r="B1129" s="39" cm="1">
        <f t="array" aca="1" ref="B1129" ca="1">INDIRECT(_xlfn.CONCAT("D",ROW(C1129)-C1129-3))</f>
        <v>2033</v>
      </c>
      <c r="C1129" s="32">
        <v>18</v>
      </c>
      <c r="D1129" s="33">
        <v>4341277</v>
      </c>
      <c r="E1129" s="33"/>
      <c r="F1129" s="33">
        <v>2226418</v>
      </c>
      <c r="G1129" s="33">
        <v>2212377</v>
      </c>
      <c r="H1129" s="33">
        <v>14040</v>
      </c>
      <c r="I1129" s="33">
        <v>0</v>
      </c>
      <c r="J1129" s="33">
        <v>0</v>
      </c>
      <c r="K1129" s="33"/>
      <c r="L1129" s="33">
        <v>2114859</v>
      </c>
      <c r="M1129" s="33">
        <v>2083714</v>
      </c>
      <c r="N1129" s="33">
        <v>29136</v>
      </c>
      <c r="O1129" s="33">
        <v>0</v>
      </c>
      <c r="P1129" s="33">
        <v>2009</v>
      </c>
      <c r="Q1129"/>
    </row>
    <row r="1130" spans="1:17">
      <c r="A1130" s="38" t="str">
        <f t="shared" ca="1" si="17"/>
        <v>203319</v>
      </c>
      <c r="B1130" s="39" cm="1">
        <f t="array" aca="1" ref="B1130" ca="1">INDIRECT(_xlfn.CONCAT("D",ROW(C1130)-C1130-3))</f>
        <v>2033</v>
      </c>
      <c r="C1130" s="32">
        <v>19</v>
      </c>
      <c r="D1130" s="33">
        <v>4313272</v>
      </c>
      <c r="E1130" s="33"/>
      <c r="F1130" s="33">
        <v>2214812</v>
      </c>
      <c r="G1130" s="33">
        <v>2184706</v>
      </c>
      <c r="H1130" s="33">
        <v>29103</v>
      </c>
      <c r="I1130" s="33">
        <v>0</v>
      </c>
      <c r="J1130" s="33">
        <v>1004</v>
      </c>
      <c r="K1130" s="33"/>
      <c r="L1130" s="33">
        <v>2098460</v>
      </c>
      <c r="M1130" s="33">
        <v>2051269</v>
      </c>
      <c r="N1130" s="33">
        <v>46186</v>
      </c>
      <c r="O1130" s="33">
        <v>0</v>
      </c>
      <c r="P1130" s="33">
        <v>1004</v>
      </c>
      <c r="Q1130"/>
    </row>
    <row r="1131" spans="1:17">
      <c r="A1131" s="38" t="str">
        <f t="shared" ca="1" si="17"/>
        <v>203320</v>
      </c>
      <c r="B1131" s="39" cm="1">
        <f t="array" aca="1" ref="B1131" ca="1">INDIRECT(_xlfn.CONCAT("D",ROW(C1131)-C1131-3))</f>
        <v>2033</v>
      </c>
      <c r="C1131" s="32">
        <v>20</v>
      </c>
      <c r="D1131" s="33">
        <v>4356382</v>
      </c>
      <c r="E1131" s="33"/>
      <c r="F1131" s="33">
        <v>2234836</v>
      </c>
      <c r="G1131" s="33">
        <v>2192631</v>
      </c>
      <c r="H1131" s="33">
        <v>41200</v>
      </c>
      <c r="I1131" s="33">
        <v>0</v>
      </c>
      <c r="J1131" s="33">
        <v>1005</v>
      </c>
      <c r="K1131" s="33"/>
      <c r="L1131" s="33">
        <v>2121547</v>
      </c>
      <c r="M1131" s="33">
        <v>2008089</v>
      </c>
      <c r="N1131" s="33">
        <v>110445</v>
      </c>
      <c r="O1131" s="33">
        <v>0</v>
      </c>
      <c r="P1131" s="33">
        <v>3012</v>
      </c>
      <c r="Q1131"/>
    </row>
    <row r="1132" spans="1:17">
      <c r="A1132" s="38" t="str">
        <f t="shared" ca="1" si="17"/>
        <v>203321</v>
      </c>
      <c r="B1132" s="39" cm="1">
        <f t="array" aca="1" ref="B1132" ca="1">INDIRECT(_xlfn.CONCAT("D",ROW(C1132)-C1132-3))</f>
        <v>2033</v>
      </c>
      <c r="C1132" s="32">
        <v>21</v>
      </c>
      <c r="D1132" s="33">
        <v>4377347</v>
      </c>
      <c r="E1132" s="33"/>
      <c r="F1132" s="33">
        <v>2246914</v>
      </c>
      <c r="G1132" s="33">
        <v>2157480</v>
      </c>
      <c r="H1132" s="33">
        <v>85415</v>
      </c>
      <c r="I1132" s="33">
        <v>0</v>
      </c>
      <c r="J1132" s="33">
        <v>4020</v>
      </c>
      <c r="K1132" s="33"/>
      <c r="L1132" s="33">
        <v>2130433</v>
      </c>
      <c r="M1132" s="33">
        <v>1978833</v>
      </c>
      <c r="N1132" s="33">
        <v>148588</v>
      </c>
      <c r="O1132" s="33">
        <v>0</v>
      </c>
      <c r="P1132" s="33">
        <v>3012</v>
      </c>
      <c r="Q1132"/>
    </row>
    <row r="1133" spans="1:17">
      <c r="A1133" s="38" t="str">
        <f t="shared" ca="1" si="17"/>
        <v>203322</v>
      </c>
      <c r="B1133" s="39" cm="1">
        <f t="array" aca="1" ref="B1133" ca="1">INDIRECT(_xlfn.CONCAT("D",ROW(C1133)-C1133-3))</f>
        <v>2033</v>
      </c>
      <c r="C1133" s="32">
        <v>22</v>
      </c>
      <c r="D1133" s="33">
        <v>4491432</v>
      </c>
      <c r="E1133" s="33"/>
      <c r="F1133" s="33">
        <v>2302614</v>
      </c>
      <c r="G1133" s="33">
        <v>2191100</v>
      </c>
      <c r="H1133" s="33">
        <v>101468</v>
      </c>
      <c r="I1133" s="33">
        <v>0</v>
      </c>
      <c r="J1133" s="33">
        <v>10046</v>
      </c>
      <c r="K1133" s="33"/>
      <c r="L1133" s="33">
        <v>2188817</v>
      </c>
      <c r="M1133" s="33">
        <v>1948178</v>
      </c>
      <c r="N1133" s="33">
        <v>233621</v>
      </c>
      <c r="O1133" s="33">
        <v>0</v>
      </c>
      <c r="P1133" s="33">
        <v>7019</v>
      </c>
      <c r="Q1133"/>
    </row>
    <row r="1134" spans="1:17">
      <c r="A1134" s="38" t="str">
        <f t="shared" ca="1" si="17"/>
        <v>203323</v>
      </c>
      <c r="B1134" s="39" cm="1">
        <f t="array" aca="1" ref="B1134" ca="1">INDIRECT(_xlfn.CONCAT("D",ROW(C1134)-C1134-3))</f>
        <v>2033</v>
      </c>
      <c r="C1134" s="32">
        <v>23</v>
      </c>
      <c r="D1134" s="33">
        <v>4588812</v>
      </c>
      <c r="E1134" s="33"/>
      <c r="F1134" s="33">
        <v>2349386</v>
      </c>
      <c r="G1134" s="33">
        <v>2153436</v>
      </c>
      <c r="H1134" s="33">
        <v>187911</v>
      </c>
      <c r="I1134" s="33">
        <v>0</v>
      </c>
      <c r="J1134" s="33">
        <v>8039</v>
      </c>
      <c r="K1134" s="33"/>
      <c r="L1134" s="33">
        <v>2239426</v>
      </c>
      <c r="M1134" s="33">
        <v>1881922</v>
      </c>
      <c r="N1134" s="33">
        <v>337420</v>
      </c>
      <c r="O1134" s="33">
        <v>2009</v>
      </c>
      <c r="P1134" s="33">
        <v>18076</v>
      </c>
      <c r="Q1134"/>
    </row>
    <row r="1135" spans="1:17">
      <c r="A1135" s="38" t="str">
        <f t="shared" ca="1" si="17"/>
        <v>203324</v>
      </c>
      <c r="B1135" s="39" cm="1">
        <f t="array" aca="1" ref="B1135" ca="1">INDIRECT(_xlfn.CONCAT("D",ROW(C1135)-C1135-3))</f>
        <v>2033</v>
      </c>
      <c r="C1135" s="32">
        <v>24</v>
      </c>
      <c r="D1135" s="33">
        <v>4773036</v>
      </c>
      <c r="E1135" s="33"/>
      <c r="F1135" s="33">
        <v>2441164</v>
      </c>
      <c r="G1135" s="33">
        <v>2141284</v>
      </c>
      <c r="H1135" s="33">
        <v>293862</v>
      </c>
      <c r="I1135" s="33">
        <v>0</v>
      </c>
      <c r="J1135" s="33">
        <v>6018</v>
      </c>
      <c r="K1135" s="33"/>
      <c r="L1135" s="33">
        <v>2331872</v>
      </c>
      <c r="M1135" s="33">
        <v>1882934</v>
      </c>
      <c r="N1135" s="33">
        <v>417873</v>
      </c>
      <c r="O1135" s="33">
        <v>3006</v>
      </c>
      <c r="P1135" s="33">
        <v>28059</v>
      </c>
      <c r="Q1135"/>
    </row>
    <row r="1136" spans="1:17">
      <c r="A1136" s="38" t="str">
        <f t="shared" ca="1" si="17"/>
        <v>203325</v>
      </c>
      <c r="B1136" s="39" cm="1">
        <f t="array" aca="1" ref="B1136" ca="1">INDIRECT(_xlfn.CONCAT("D",ROW(C1136)-C1136-3))</f>
        <v>2033</v>
      </c>
      <c r="C1136" s="32">
        <v>25</v>
      </c>
      <c r="D1136" s="33">
        <v>4817101</v>
      </c>
      <c r="E1136" s="33"/>
      <c r="F1136" s="33">
        <v>2460359</v>
      </c>
      <c r="G1136" s="33">
        <v>2036402</v>
      </c>
      <c r="H1136" s="33">
        <v>398841</v>
      </c>
      <c r="I1136" s="33">
        <v>0</v>
      </c>
      <c r="J1136" s="33">
        <v>25116</v>
      </c>
      <c r="K1136" s="33"/>
      <c r="L1136" s="33">
        <v>2356742</v>
      </c>
      <c r="M1136" s="33">
        <v>1705048</v>
      </c>
      <c r="N1136" s="33">
        <v>617553</v>
      </c>
      <c r="O1136" s="33">
        <v>4017</v>
      </c>
      <c r="P1136" s="33">
        <v>30125</v>
      </c>
      <c r="Q1136"/>
    </row>
    <row r="1137" spans="1:17">
      <c r="A1137" s="38" t="str">
        <f t="shared" ca="1" si="17"/>
        <v>203326</v>
      </c>
      <c r="B1137" s="39" cm="1">
        <f t="array" aca="1" ref="B1137" ca="1">INDIRECT(_xlfn.CONCAT("D",ROW(C1137)-C1137-3))</f>
        <v>2033</v>
      </c>
      <c r="C1137" s="32">
        <v>26</v>
      </c>
      <c r="D1137" s="33">
        <v>4772770</v>
      </c>
      <c r="E1137" s="33"/>
      <c r="F1137" s="33">
        <v>2437063</v>
      </c>
      <c r="G1137" s="33">
        <v>1936972</v>
      </c>
      <c r="H1137" s="33">
        <v>469904</v>
      </c>
      <c r="I1137" s="33">
        <v>1006</v>
      </c>
      <c r="J1137" s="33">
        <v>29180</v>
      </c>
      <c r="K1137" s="33"/>
      <c r="L1137" s="33">
        <v>2335707</v>
      </c>
      <c r="M1137" s="33">
        <v>1587558</v>
      </c>
      <c r="N1137" s="33">
        <v>703019</v>
      </c>
      <c r="O1137" s="33">
        <v>3009</v>
      </c>
      <c r="P1137" s="33">
        <v>42121</v>
      </c>
      <c r="Q1137"/>
    </row>
    <row r="1138" spans="1:17">
      <c r="A1138" s="38" t="str">
        <f t="shared" ca="1" si="17"/>
        <v>203327</v>
      </c>
      <c r="B1138" s="39" cm="1">
        <f t="array" aca="1" ref="B1138" ca="1">INDIRECT(_xlfn.CONCAT("D",ROW(C1138)-C1138-3))</f>
        <v>2033</v>
      </c>
      <c r="C1138" s="32">
        <v>27</v>
      </c>
      <c r="D1138" s="33">
        <v>4682903</v>
      </c>
      <c r="E1138" s="33"/>
      <c r="F1138" s="33">
        <v>2388740</v>
      </c>
      <c r="G1138" s="33">
        <v>1768654</v>
      </c>
      <c r="H1138" s="33">
        <v>583847</v>
      </c>
      <c r="I1138" s="33">
        <v>2013</v>
      </c>
      <c r="J1138" s="33">
        <v>34226</v>
      </c>
      <c r="K1138" s="33"/>
      <c r="L1138" s="33">
        <v>2294163</v>
      </c>
      <c r="M1138" s="33">
        <v>1408626</v>
      </c>
      <c r="N1138" s="33">
        <v>829312</v>
      </c>
      <c r="O1138" s="33">
        <v>3012</v>
      </c>
      <c r="P1138" s="33">
        <v>53212</v>
      </c>
      <c r="Q1138"/>
    </row>
    <row r="1139" spans="1:17">
      <c r="A1139" s="38" t="str">
        <f t="shared" ca="1" si="17"/>
        <v>203328</v>
      </c>
      <c r="B1139" s="39" cm="1">
        <f t="array" aca="1" ref="B1139" ca="1">INDIRECT(_xlfn.CONCAT("D",ROW(C1139)-C1139-3))</f>
        <v>2033</v>
      </c>
      <c r="C1139" s="32">
        <v>28</v>
      </c>
      <c r="D1139" s="33">
        <v>4652486</v>
      </c>
      <c r="E1139" s="33"/>
      <c r="F1139" s="33">
        <v>2370119</v>
      </c>
      <c r="G1139" s="33">
        <v>1717405</v>
      </c>
      <c r="H1139" s="33">
        <v>611416</v>
      </c>
      <c r="I1139" s="33">
        <v>2015</v>
      </c>
      <c r="J1139" s="33">
        <v>39284</v>
      </c>
      <c r="K1139" s="33"/>
      <c r="L1139" s="33">
        <v>2282367</v>
      </c>
      <c r="M1139" s="33">
        <v>1286279</v>
      </c>
      <c r="N1139" s="33">
        <v>922787</v>
      </c>
      <c r="O1139" s="33">
        <v>6025</v>
      </c>
      <c r="P1139" s="33">
        <v>67276</v>
      </c>
      <c r="Q1139"/>
    </row>
    <row r="1140" spans="1:17">
      <c r="A1140" s="38" t="str">
        <f t="shared" ca="1" si="17"/>
        <v>203329</v>
      </c>
      <c r="B1140" s="39" cm="1">
        <f t="array" aca="1" ref="B1140" ca="1">INDIRECT(_xlfn.CONCAT("D",ROW(C1140)-C1140-3))</f>
        <v>2033</v>
      </c>
      <c r="C1140" s="32">
        <v>29</v>
      </c>
      <c r="D1140" s="33">
        <v>4634400</v>
      </c>
      <c r="E1140" s="33"/>
      <c r="F1140" s="33">
        <v>2359135</v>
      </c>
      <c r="G1140" s="33">
        <v>1533135</v>
      </c>
      <c r="H1140" s="33">
        <v>765560</v>
      </c>
      <c r="I1140" s="33">
        <v>2015</v>
      </c>
      <c r="J1140" s="33">
        <v>58424</v>
      </c>
      <c r="K1140" s="33"/>
      <c r="L1140" s="33">
        <v>2275266</v>
      </c>
      <c r="M1140" s="33">
        <v>1173262</v>
      </c>
      <c r="N1140" s="33">
        <v>1007661</v>
      </c>
      <c r="O1140" s="33">
        <v>9033</v>
      </c>
      <c r="P1140" s="33">
        <v>85310</v>
      </c>
      <c r="Q1140"/>
    </row>
    <row r="1141" spans="1:17">
      <c r="A1141" s="38" t="str">
        <f t="shared" ca="1" si="17"/>
        <v>203330</v>
      </c>
      <c r="B1141" s="39" cm="1">
        <f t="array" aca="1" ref="B1141" ca="1">INDIRECT(_xlfn.CONCAT("D",ROW(C1141)-C1141-3))</f>
        <v>2033</v>
      </c>
      <c r="C1141" s="32">
        <v>30</v>
      </c>
      <c r="D1141" s="33">
        <v>4596725</v>
      </c>
      <c r="E1141" s="33"/>
      <c r="F1141" s="33">
        <v>2336940</v>
      </c>
      <c r="G1141" s="33">
        <v>1393875</v>
      </c>
      <c r="H1141" s="33">
        <v>879385</v>
      </c>
      <c r="I1141" s="33">
        <v>3032</v>
      </c>
      <c r="J1141" s="33">
        <v>60647</v>
      </c>
      <c r="K1141" s="33"/>
      <c r="L1141" s="33">
        <v>2259785</v>
      </c>
      <c r="M1141" s="33">
        <v>1063961</v>
      </c>
      <c r="N1141" s="33">
        <v>1079060</v>
      </c>
      <c r="O1141" s="33">
        <v>8053</v>
      </c>
      <c r="P1141" s="33">
        <v>108711</v>
      </c>
      <c r="Q1141"/>
    </row>
    <row r="1142" spans="1:17">
      <c r="A1142" s="38" t="str">
        <f t="shared" ca="1" si="17"/>
        <v>203331</v>
      </c>
      <c r="B1142" s="39" cm="1">
        <f t="array" aca="1" ref="B1142" ca="1">INDIRECT(_xlfn.CONCAT("D",ROW(C1142)-C1142-3))</f>
        <v>2033</v>
      </c>
      <c r="C1142" s="32">
        <v>31</v>
      </c>
      <c r="D1142" s="33">
        <v>4608334</v>
      </c>
      <c r="E1142" s="33"/>
      <c r="F1142" s="33">
        <v>2340202</v>
      </c>
      <c r="G1142" s="33">
        <v>1262211</v>
      </c>
      <c r="H1142" s="33">
        <v>980820</v>
      </c>
      <c r="I1142" s="33">
        <v>3037</v>
      </c>
      <c r="J1142" s="33">
        <v>94134</v>
      </c>
      <c r="K1142" s="33"/>
      <c r="L1142" s="33">
        <v>2268132</v>
      </c>
      <c r="M1142" s="33">
        <v>985882</v>
      </c>
      <c r="N1142" s="33">
        <v>1164308</v>
      </c>
      <c r="O1142" s="33">
        <v>14113</v>
      </c>
      <c r="P1142" s="33">
        <v>103830</v>
      </c>
      <c r="Q1142"/>
    </row>
    <row r="1143" spans="1:17">
      <c r="A1143" s="38" t="str">
        <f t="shared" ca="1" si="17"/>
        <v>203332</v>
      </c>
      <c r="B1143" s="39" cm="1">
        <f t="array" aca="1" ref="B1143" ca="1">INDIRECT(_xlfn.CONCAT("D",ROW(C1143)-C1143-3))</f>
        <v>2033</v>
      </c>
      <c r="C1143" s="32">
        <v>32</v>
      </c>
      <c r="D1143" s="33">
        <v>4703781</v>
      </c>
      <c r="E1143" s="33"/>
      <c r="F1143" s="33">
        <v>2389008</v>
      </c>
      <c r="G1143" s="33">
        <v>1256464</v>
      </c>
      <c r="H1143" s="33">
        <v>1023860</v>
      </c>
      <c r="I1143" s="33">
        <v>2031</v>
      </c>
      <c r="J1143" s="33">
        <v>106652</v>
      </c>
      <c r="K1143" s="33"/>
      <c r="L1143" s="33">
        <v>2314774</v>
      </c>
      <c r="M1143" s="33">
        <v>916812</v>
      </c>
      <c r="N1143" s="33">
        <v>1272620</v>
      </c>
      <c r="O1143" s="33">
        <v>11119</v>
      </c>
      <c r="P1143" s="33">
        <v>114222</v>
      </c>
      <c r="Q1143"/>
    </row>
    <row r="1144" spans="1:17">
      <c r="A1144" s="38" t="str">
        <f t="shared" ca="1" si="17"/>
        <v>203333</v>
      </c>
      <c r="B1144" s="39" cm="1">
        <f t="array" aca="1" ref="B1144" ca="1">INDIRECT(_xlfn.CONCAT("D",ROW(C1144)-C1144-3))</f>
        <v>2033</v>
      </c>
      <c r="C1144" s="32">
        <v>33</v>
      </c>
      <c r="D1144" s="33">
        <v>4640383</v>
      </c>
      <c r="E1144" s="33"/>
      <c r="F1144" s="33">
        <v>2357495</v>
      </c>
      <c r="G1144" s="33">
        <v>1115746</v>
      </c>
      <c r="H1144" s="33">
        <v>1098471</v>
      </c>
      <c r="I1144" s="33">
        <v>4065</v>
      </c>
      <c r="J1144" s="33">
        <v>139214</v>
      </c>
      <c r="K1144" s="33"/>
      <c r="L1144" s="33">
        <v>2282888</v>
      </c>
      <c r="M1144" s="33">
        <v>805487</v>
      </c>
      <c r="N1144" s="33">
        <v>1297279</v>
      </c>
      <c r="O1144" s="33">
        <v>12143</v>
      </c>
      <c r="P1144" s="33">
        <v>167979</v>
      </c>
      <c r="Q1144"/>
    </row>
    <row r="1145" spans="1:17">
      <c r="A1145" s="38" t="str">
        <f t="shared" ca="1" si="17"/>
        <v>203334</v>
      </c>
      <c r="B1145" s="39" cm="1">
        <f t="array" aca="1" ref="B1145" ca="1">INDIRECT(_xlfn.CONCAT("D",ROW(C1145)-C1145-3))</f>
        <v>2033</v>
      </c>
      <c r="C1145" s="32">
        <v>34</v>
      </c>
      <c r="D1145" s="33">
        <v>4638768</v>
      </c>
      <c r="E1145" s="33"/>
      <c r="F1145" s="33">
        <v>2353218</v>
      </c>
      <c r="G1145" s="33">
        <v>1055346</v>
      </c>
      <c r="H1145" s="33">
        <v>1140585</v>
      </c>
      <c r="I1145" s="33">
        <v>3044</v>
      </c>
      <c r="J1145" s="33">
        <v>154243</v>
      </c>
      <c r="K1145" s="33"/>
      <c r="L1145" s="33">
        <v>2285550</v>
      </c>
      <c r="M1145" s="33">
        <v>796909</v>
      </c>
      <c r="N1145" s="33">
        <v>1310652</v>
      </c>
      <c r="O1145" s="33">
        <v>11124</v>
      </c>
      <c r="P1145" s="33">
        <v>166865</v>
      </c>
      <c r="Q1145"/>
    </row>
    <row r="1146" spans="1:17">
      <c r="A1146" s="38" t="str">
        <f t="shared" ca="1" si="17"/>
        <v>203335</v>
      </c>
      <c r="B1146" s="39" cm="1">
        <f t="array" aca="1" ref="B1146" ca="1">INDIRECT(_xlfn.CONCAT("D",ROW(C1146)-C1146-3))</f>
        <v>2033</v>
      </c>
      <c r="C1146" s="32">
        <v>35</v>
      </c>
      <c r="D1146" s="33">
        <v>4572743</v>
      </c>
      <c r="E1146" s="33"/>
      <c r="F1146" s="33">
        <v>2319093</v>
      </c>
      <c r="G1146" s="33">
        <v>984502</v>
      </c>
      <c r="H1146" s="33">
        <v>1135263</v>
      </c>
      <c r="I1146" s="33">
        <v>14165</v>
      </c>
      <c r="J1146" s="33">
        <v>185163</v>
      </c>
      <c r="K1146" s="33"/>
      <c r="L1146" s="33">
        <v>2253649</v>
      </c>
      <c r="M1146" s="33">
        <v>726951</v>
      </c>
      <c r="N1146" s="33">
        <v>1345719</v>
      </c>
      <c r="O1146" s="33">
        <v>14155</v>
      </c>
      <c r="P1146" s="33">
        <v>166825</v>
      </c>
      <c r="Q1146"/>
    </row>
    <row r="1147" spans="1:17">
      <c r="A1147" s="38" t="str">
        <f t="shared" ca="1" si="17"/>
        <v>203336</v>
      </c>
      <c r="B1147" s="39" cm="1">
        <f t="array" aca="1" ref="B1147" ca="1">INDIRECT(_xlfn.CONCAT("D",ROW(C1147)-C1147-3))</f>
        <v>2033</v>
      </c>
      <c r="C1147" s="32">
        <v>36</v>
      </c>
      <c r="D1147" s="33">
        <v>4591389</v>
      </c>
      <c r="E1147" s="33"/>
      <c r="F1147" s="33">
        <v>2323532</v>
      </c>
      <c r="G1147" s="33">
        <v>946212</v>
      </c>
      <c r="H1147" s="33">
        <v>1201234</v>
      </c>
      <c r="I1147" s="33">
        <v>10120</v>
      </c>
      <c r="J1147" s="33">
        <v>165967</v>
      </c>
      <c r="K1147" s="33"/>
      <c r="L1147" s="33">
        <v>2267857</v>
      </c>
      <c r="M1147" s="33">
        <v>716485</v>
      </c>
      <c r="N1147" s="33">
        <v>1355047</v>
      </c>
      <c r="O1147" s="33">
        <v>12144</v>
      </c>
      <c r="P1147" s="33">
        <v>184181</v>
      </c>
      <c r="Q1147"/>
    </row>
    <row r="1148" spans="1:17">
      <c r="A1148" s="38" t="str">
        <f t="shared" ca="1" si="17"/>
        <v>203337</v>
      </c>
      <c r="B1148" s="39" cm="1">
        <f t="array" aca="1" ref="B1148" ca="1">INDIRECT(_xlfn.CONCAT("D",ROW(C1148)-C1148-3))</f>
        <v>2033</v>
      </c>
      <c r="C1148" s="32">
        <v>37</v>
      </c>
      <c r="D1148" s="33">
        <v>4611628</v>
      </c>
      <c r="E1148" s="33"/>
      <c r="F1148" s="33">
        <v>2334479</v>
      </c>
      <c r="G1148" s="33">
        <v>898734</v>
      </c>
      <c r="H1148" s="33">
        <v>1237152</v>
      </c>
      <c r="I1148" s="33">
        <v>8106</v>
      </c>
      <c r="J1148" s="33">
        <v>190487</v>
      </c>
      <c r="K1148" s="33"/>
      <c r="L1148" s="33">
        <v>2277149</v>
      </c>
      <c r="M1148" s="33">
        <v>652351</v>
      </c>
      <c r="N1148" s="33">
        <v>1383712</v>
      </c>
      <c r="O1148" s="33">
        <v>15195</v>
      </c>
      <c r="P1148" s="33">
        <v>225892</v>
      </c>
      <c r="Q1148"/>
    </row>
    <row r="1149" spans="1:17">
      <c r="A1149" s="38" t="str">
        <f t="shared" ca="1" si="17"/>
        <v>203338</v>
      </c>
      <c r="B1149" s="39" cm="1">
        <f t="array" aca="1" ref="B1149" ca="1">INDIRECT(_xlfn.CONCAT("D",ROW(C1149)-C1149-3))</f>
        <v>2033</v>
      </c>
      <c r="C1149" s="32">
        <v>38</v>
      </c>
      <c r="D1149" s="33">
        <v>4644079</v>
      </c>
      <c r="E1149" s="33"/>
      <c r="F1149" s="33">
        <v>2349973</v>
      </c>
      <c r="G1149" s="33">
        <v>852144</v>
      </c>
      <c r="H1149" s="33">
        <v>1248866</v>
      </c>
      <c r="I1149" s="33">
        <v>8096</v>
      </c>
      <c r="J1149" s="33">
        <v>240867</v>
      </c>
      <c r="K1149" s="33"/>
      <c r="L1149" s="33">
        <v>2294106</v>
      </c>
      <c r="M1149" s="33">
        <v>649371</v>
      </c>
      <c r="N1149" s="33">
        <v>1389045</v>
      </c>
      <c r="O1149" s="33">
        <v>23337</v>
      </c>
      <c r="P1149" s="33">
        <v>232353</v>
      </c>
      <c r="Q1149"/>
    </row>
    <row r="1150" spans="1:17">
      <c r="A1150" s="38" t="str">
        <f t="shared" ca="1" si="17"/>
        <v>203339</v>
      </c>
      <c r="B1150" s="39" cm="1">
        <f t="array" aca="1" ref="B1150" ca="1">INDIRECT(_xlfn.CONCAT("D",ROW(C1150)-C1150-3))</f>
        <v>2033</v>
      </c>
      <c r="C1150" s="32">
        <v>39</v>
      </c>
      <c r="D1150" s="33">
        <v>4700510</v>
      </c>
      <c r="E1150" s="33"/>
      <c r="F1150" s="33">
        <v>2378387</v>
      </c>
      <c r="G1150" s="33">
        <v>908938</v>
      </c>
      <c r="H1150" s="33">
        <v>1250294</v>
      </c>
      <c r="I1150" s="33">
        <v>11109</v>
      </c>
      <c r="J1150" s="33">
        <v>208046</v>
      </c>
      <c r="K1150" s="33"/>
      <c r="L1150" s="33">
        <v>2322123</v>
      </c>
      <c r="M1150" s="33">
        <v>669669</v>
      </c>
      <c r="N1150" s="33">
        <v>1409031</v>
      </c>
      <c r="O1150" s="33">
        <v>24241</v>
      </c>
      <c r="P1150" s="33">
        <v>219183</v>
      </c>
      <c r="Q1150"/>
    </row>
    <row r="1151" spans="1:17">
      <c r="A1151" s="38" t="str">
        <f t="shared" ca="1" si="17"/>
        <v>203340</v>
      </c>
      <c r="B1151" s="39" cm="1">
        <f t="array" aca="1" ref="B1151" ca="1">INDIRECT(_xlfn.CONCAT("D",ROW(C1151)-C1151-3))</f>
        <v>2033</v>
      </c>
      <c r="C1151" s="32">
        <v>40</v>
      </c>
      <c r="D1151" s="33">
        <v>4792693</v>
      </c>
      <c r="E1151" s="33"/>
      <c r="F1151" s="33">
        <v>2425497</v>
      </c>
      <c r="G1151" s="33">
        <v>880253</v>
      </c>
      <c r="H1151" s="33">
        <v>1302694</v>
      </c>
      <c r="I1151" s="33">
        <v>16170</v>
      </c>
      <c r="J1151" s="33">
        <v>226380</v>
      </c>
      <c r="K1151" s="33"/>
      <c r="L1151" s="33">
        <v>2367197</v>
      </c>
      <c r="M1151" s="33">
        <v>644499</v>
      </c>
      <c r="N1151" s="33">
        <v>1439280</v>
      </c>
      <c r="O1151" s="33">
        <v>27232</v>
      </c>
      <c r="P1151" s="33">
        <v>256186</v>
      </c>
      <c r="Q1151"/>
    </row>
    <row r="1152" spans="1:17">
      <c r="A1152" s="38" t="str">
        <f t="shared" ca="1" si="17"/>
        <v>203341</v>
      </c>
      <c r="B1152" s="39" cm="1">
        <f t="array" aca="1" ref="B1152" ca="1">INDIRECT(_xlfn.CONCAT("D",ROW(C1152)-C1152-3))</f>
        <v>2033</v>
      </c>
      <c r="C1152" s="32">
        <v>41</v>
      </c>
      <c r="D1152" s="33">
        <v>4838170</v>
      </c>
      <c r="E1152" s="33"/>
      <c r="F1152" s="33">
        <v>2439423</v>
      </c>
      <c r="G1152" s="33">
        <v>838363</v>
      </c>
      <c r="H1152" s="33">
        <v>1325642</v>
      </c>
      <c r="I1152" s="33">
        <v>14124</v>
      </c>
      <c r="J1152" s="33">
        <v>261295</v>
      </c>
      <c r="K1152" s="33"/>
      <c r="L1152" s="33">
        <v>2398747</v>
      </c>
      <c r="M1152" s="33">
        <v>667048</v>
      </c>
      <c r="N1152" s="33">
        <v>1417855</v>
      </c>
      <c r="O1152" s="33">
        <v>37338</v>
      </c>
      <c r="P1152" s="33">
        <v>276507</v>
      </c>
      <c r="Q1152"/>
    </row>
    <row r="1153" spans="1:17">
      <c r="A1153" s="38" t="str">
        <f t="shared" ca="1" si="17"/>
        <v>203342</v>
      </c>
      <c r="B1153" s="39" cm="1">
        <f t="array" aca="1" ref="B1153" ca="1">INDIRECT(_xlfn.CONCAT("D",ROW(C1153)-C1153-3))</f>
        <v>2033</v>
      </c>
      <c r="C1153" s="32">
        <v>42</v>
      </c>
      <c r="D1153" s="33">
        <v>4888849</v>
      </c>
      <c r="E1153" s="33"/>
      <c r="F1153" s="33">
        <v>2461860</v>
      </c>
      <c r="G1153" s="33">
        <v>796780</v>
      </c>
      <c r="H1153" s="33">
        <v>1401165</v>
      </c>
      <c r="I1153" s="33">
        <v>10073</v>
      </c>
      <c r="J1153" s="33">
        <v>253842</v>
      </c>
      <c r="K1153" s="33"/>
      <c r="L1153" s="33">
        <v>2426989</v>
      </c>
      <c r="M1153" s="33">
        <v>658883</v>
      </c>
      <c r="N1153" s="33">
        <v>1444708</v>
      </c>
      <c r="O1153" s="33">
        <v>35261</v>
      </c>
      <c r="P1153" s="33">
        <v>288136</v>
      </c>
      <c r="Q1153"/>
    </row>
    <row r="1154" spans="1:17">
      <c r="A1154" s="38" t="str">
        <f t="shared" ca="1" si="17"/>
        <v>203343</v>
      </c>
      <c r="B1154" s="39" cm="1">
        <f t="array" aca="1" ref="B1154" ca="1">INDIRECT(_xlfn.CONCAT("D",ROW(C1154)-C1154-3))</f>
        <v>2033</v>
      </c>
      <c r="C1154" s="32">
        <v>43</v>
      </c>
      <c r="D1154" s="33">
        <v>4749094</v>
      </c>
      <c r="E1154" s="33"/>
      <c r="F1154" s="33">
        <v>2384166</v>
      </c>
      <c r="G1154" s="33">
        <v>772236</v>
      </c>
      <c r="H1154" s="33">
        <v>1285718</v>
      </c>
      <c r="I1154" s="33">
        <v>20136</v>
      </c>
      <c r="J1154" s="33">
        <v>306075</v>
      </c>
      <c r="K1154" s="33"/>
      <c r="L1154" s="33">
        <v>2364928</v>
      </c>
      <c r="M1154" s="33">
        <v>621978</v>
      </c>
      <c r="N1154" s="33">
        <v>1449603</v>
      </c>
      <c r="O1154" s="33">
        <v>33266</v>
      </c>
      <c r="P1154" s="33">
        <v>260082</v>
      </c>
      <c r="Q1154"/>
    </row>
    <row r="1155" spans="1:17">
      <c r="A1155" s="38" t="str">
        <f t="shared" ca="1" si="17"/>
        <v>203344</v>
      </c>
      <c r="B1155" s="39" cm="1">
        <f t="array" aca="1" ref="B1155" ca="1">INDIRECT(_xlfn.CONCAT("D",ROW(C1155)-C1155-3))</f>
        <v>2033</v>
      </c>
      <c r="C1155" s="32">
        <v>44</v>
      </c>
      <c r="D1155" s="33">
        <v>4635949</v>
      </c>
      <c r="E1155" s="33"/>
      <c r="F1155" s="33">
        <v>2319169</v>
      </c>
      <c r="G1155" s="33">
        <v>761024</v>
      </c>
      <c r="H1155" s="33">
        <v>1291435</v>
      </c>
      <c r="I1155" s="33">
        <v>12032</v>
      </c>
      <c r="J1155" s="33">
        <v>254677</v>
      </c>
      <c r="K1155" s="33"/>
      <c r="L1155" s="33">
        <v>2316779</v>
      </c>
      <c r="M1155" s="33">
        <v>617942</v>
      </c>
      <c r="N1155" s="33">
        <v>1368732</v>
      </c>
      <c r="O1155" s="33">
        <v>48308</v>
      </c>
      <c r="P1155" s="33">
        <v>281798</v>
      </c>
      <c r="Q1155"/>
    </row>
    <row r="1156" spans="1:17">
      <c r="A1156" s="38" t="str">
        <f t="shared" ca="1" si="17"/>
        <v>203345</v>
      </c>
      <c r="B1156" s="39" cm="1">
        <f t="array" aca="1" ref="B1156" ca="1">INDIRECT(_xlfn.CONCAT("D",ROW(C1156)-C1156-3))</f>
        <v>2033</v>
      </c>
      <c r="C1156" s="32">
        <v>45</v>
      </c>
      <c r="D1156" s="33">
        <v>4522116</v>
      </c>
      <c r="E1156" s="33"/>
      <c r="F1156" s="33">
        <v>2260702</v>
      </c>
      <c r="G1156" s="33">
        <v>677510</v>
      </c>
      <c r="H1156" s="33">
        <v>1282966</v>
      </c>
      <c r="I1156" s="33">
        <v>22017</v>
      </c>
      <c r="J1156" s="33">
        <v>278209</v>
      </c>
      <c r="K1156" s="33"/>
      <c r="L1156" s="33">
        <v>2261414</v>
      </c>
      <c r="M1156" s="33">
        <v>570628</v>
      </c>
      <c r="N1156" s="33">
        <v>1376338</v>
      </c>
      <c r="O1156" s="33">
        <v>41190</v>
      </c>
      <c r="P1156" s="33">
        <v>273258</v>
      </c>
      <c r="Q1156"/>
    </row>
    <row r="1157" spans="1:17">
      <c r="A1157" s="38" t="str">
        <f t="shared" ca="1" si="17"/>
        <v>203346</v>
      </c>
      <c r="B1157" s="39" cm="1">
        <f t="array" aca="1" ref="B1157" ca="1">INDIRECT(_xlfn.CONCAT("D",ROW(C1157)-C1157-3))</f>
        <v>2033</v>
      </c>
      <c r="C1157" s="32">
        <v>46</v>
      </c>
      <c r="D1157" s="33">
        <v>4477003</v>
      </c>
      <c r="E1157" s="33"/>
      <c r="F1157" s="33">
        <v>2234981</v>
      </c>
      <c r="G1157" s="33">
        <v>653579</v>
      </c>
      <c r="H1157" s="33">
        <v>1298151</v>
      </c>
      <c r="I1157" s="33">
        <v>12011</v>
      </c>
      <c r="J1157" s="33">
        <v>271240</v>
      </c>
      <c r="K1157" s="33"/>
      <c r="L1157" s="33">
        <v>2242022</v>
      </c>
      <c r="M1157" s="33">
        <v>557747</v>
      </c>
      <c r="N1157" s="33">
        <v>1320135</v>
      </c>
      <c r="O1157" s="33">
        <v>53166</v>
      </c>
      <c r="P1157" s="33">
        <v>310974</v>
      </c>
      <c r="Q1157"/>
    </row>
    <row r="1158" spans="1:17">
      <c r="A1158" s="38" t="str">
        <f t="shared" ca="1" si="17"/>
        <v>203347</v>
      </c>
      <c r="B1158" s="39" cm="1">
        <f t="array" aca="1" ref="B1158" ca="1">INDIRECT(_xlfn.CONCAT("D",ROW(C1158)-C1158-3))</f>
        <v>2033</v>
      </c>
      <c r="C1158" s="32">
        <v>47</v>
      </c>
      <c r="D1158" s="33">
        <v>4486306</v>
      </c>
      <c r="E1158" s="33"/>
      <c r="F1158" s="33">
        <v>2241195</v>
      </c>
      <c r="G1158" s="33">
        <v>649926</v>
      </c>
      <c r="H1158" s="33">
        <v>1310868</v>
      </c>
      <c r="I1158" s="33">
        <v>18026</v>
      </c>
      <c r="J1158" s="33">
        <v>262374</v>
      </c>
      <c r="K1158" s="33"/>
      <c r="L1158" s="33">
        <v>2245112</v>
      </c>
      <c r="M1158" s="33">
        <v>501258</v>
      </c>
      <c r="N1158" s="33">
        <v>1383230</v>
      </c>
      <c r="O1158" s="33">
        <v>61276</v>
      </c>
      <c r="P1158" s="33">
        <v>299348</v>
      </c>
      <c r="Q1158"/>
    </row>
    <row r="1159" spans="1:17">
      <c r="A1159" s="38" t="str">
        <f t="shared" ca="1" si="17"/>
        <v>203348</v>
      </c>
      <c r="B1159" s="39" cm="1">
        <f t="array" aca="1" ref="B1159" ca="1">INDIRECT(_xlfn.CONCAT("D",ROW(C1159)-C1159-3))</f>
        <v>2033</v>
      </c>
      <c r="C1159" s="32">
        <v>48</v>
      </c>
      <c r="D1159" s="33">
        <v>4392654</v>
      </c>
      <c r="E1159" s="33"/>
      <c r="F1159" s="33">
        <v>2190907</v>
      </c>
      <c r="G1159" s="33">
        <v>573191</v>
      </c>
      <c r="H1159" s="33">
        <v>1301163</v>
      </c>
      <c r="I1159" s="33">
        <v>17975</v>
      </c>
      <c r="J1159" s="33">
        <v>298579</v>
      </c>
      <c r="K1159" s="33"/>
      <c r="L1159" s="33">
        <v>2201747</v>
      </c>
      <c r="M1159" s="33">
        <v>490727</v>
      </c>
      <c r="N1159" s="33">
        <v>1351756</v>
      </c>
      <c r="O1159" s="33">
        <v>66233</v>
      </c>
      <c r="P1159" s="33">
        <v>293031</v>
      </c>
      <c r="Q1159"/>
    </row>
    <row r="1160" spans="1:17">
      <c r="A1160" s="38" t="str">
        <f t="shared" ca="1" si="17"/>
        <v>203349</v>
      </c>
      <c r="B1160" s="39" cm="1">
        <f t="array" aca="1" ref="B1160" ca="1">INDIRECT(_xlfn.CONCAT("D",ROW(C1160)-C1160-3))</f>
        <v>2033</v>
      </c>
      <c r="C1160" s="32">
        <v>49</v>
      </c>
      <c r="D1160" s="33">
        <v>4367060</v>
      </c>
      <c r="E1160" s="33"/>
      <c r="F1160" s="33">
        <v>2184376</v>
      </c>
      <c r="G1160" s="33">
        <v>506623</v>
      </c>
      <c r="H1160" s="33">
        <v>1390966</v>
      </c>
      <c r="I1160" s="33">
        <v>18986</v>
      </c>
      <c r="J1160" s="33">
        <v>267801</v>
      </c>
      <c r="K1160" s="33"/>
      <c r="L1160" s="33">
        <v>2182685</v>
      </c>
      <c r="M1160" s="33">
        <v>437538</v>
      </c>
      <c r="N1160" s="33">
        <v>1360674</v>
      </c>
      <c r="O1160" s="33">
        <v>72089</v>
      </c>
      <c r="P1160" s="33">
        <v>312384</v>
      </c>
      <c r="Q1160"/>
    </row>
    <row r="1161" spans="1:17">
      <c r="A1161" s="38" t="str">
        <f t="shared" ca="1" si="17"/>
        <v>203350</v>
      </c>
      <c r="B1161" s="39" cm="1">
        <f t="array" aca="1" ref="B1161" ca="1">INDIRECT(_xlfn.CONCAT("D",ROW(C1161)-C1161-3))</f>
        <v>2033</v>
      </c>
      <c r="C1161" s="32">
        <v>50</v>
      </c>
      <c r="D1161" s="33">
        <v>4439598</v>
      </c>
      <c r="E1161" s="33"/>
      <c r="F1161" s="33">
        <v>2225236</v>
      </c>
      <c r="G1161" s="33">
        <v>561555</v>
      </c>
      <c r="H1161" s="33">
        <v>1351929</v>
      </c>
      <c r="I1161" s="33">
        <v>17986</v>
      </c>
      <c r="J1161" s="33">
        <v>293767</v>
      </c>
      <c r="K1161" s="33"/>
      <c r="L1161" s="33">
        <v>2214362</v>
      </c>
      <c r="M1161" s="33">
        <v>458075</v>
      </c>
      <c r="N1161" s="33">
        <v>1379226</v>
      </c>
      <c r="O1161" s="33">
        <v>80013</v>
      </c>
      <c r="P1161" s="33">
        <v>297048</v>
      </c>
      <c r="Q1161"/>
    </row>
    <row r="1162" spans="1:17">
      <c r="A1162" s="38" t="str">
        <f t="shared" ca="1" si="17"/>
        <v>203351</v>
      </c>
      <c r="B1162" s="39" cm="1">
        <f t="array" aca="1" ref="B1162" ca="1">INDIRECT(_xlfn.CONCAT("D",ROW(C1162)-C1162-3))</f>
        <v>2033</v>
      </c>
      <c r="C1162" s="32">
        <v>51</v>
      </c>
      <c r="D1162" s="33">
        <v>4350524</v>
      </c>
      <c r="E1162" s="33"/>
      <c r="F1162" s="33">
        <v>2181628</v>
      </c>
      <c r="G1162" s="33">
        <v>505071</v>
      </c>
      <c r="H1162" s="33">
        <v>1377923</v>
      </c>
      <c r="I1162" s="33">
        <v>25053</v>
      </c>
      <c r="J1162" s="33">
        <v>273580</v>
      </c>
      <c r="K1162" s="33"/>
      <c r="L1162" s="33">
        <v>2168897</v>
      </c>
      <c r="M1162" s="33">
        <v>422175</v>
      </c>
      <c r="N1162" s="33">
        <v>1333552</v>
      </c>
      <c r="O1162" s="33">
        <v>90037</v>
      </c>
      <c r="P1162" s="33">
        <v>323134</v>
      </c>
      <c r="Q1162"/>
    </row>
    <row r="1163" spans="1:17">
      <c r="A1163" s="38" t="str">
        <f t="shared" ca="1" si="17"/>
        <v>203352</v>
      </c>
      <c r="B1163" s="39" cm="1">
        <f t="array" aca="1" ref="B1163" ca="1">INDIRECT(_xlfn.CONCAT("D",ROW(C1163)-C1163-3))</f>
        <v>2033</v>
      </c>
      <c r="C1163" s="32">
        <v>52</v>
      </c>
      <c r="D1163" s="33">
        <v>4398157</v>
      </c>
      <c r="E1163" s="33"/>
      <c r="F1163" s="33">
        <v>2211404</v>
      </c>
      <c r="G1163" s="33">
        <v>498738</v>
      </c>
      <c r="H1163" s="33">
        <v>1424395</v>
      </c>
      <c r="I1163" s="33">
        <v>25934</v>
      </c>
      <c r="J1163" s="33">
        <v>262336</v>
      </c>
      <c r="K1163" s="33"/>
      <c r="L1163" s="33">
        <v>2186753</v>
      </c>
      <c r="M1163" s="33">
        <v>413142</v>
      </c>
      <c r="N1163" s="33">
        <v>1339461</v>
      </c>
      <c r="O1163" s="33">
        <v>87030</v>
      </c>
      <c r="P1163" s="33">
        <v>347120</v>
      </c>
      <c r="Q1163"/>
    </row>
    <row r="1164" spans="1:17">
      <c r="A1164" s="38" t="str">
        <f t="shared" ref="A1164:A1227" ca="1" si="18">B1164&amp;C1164</f>
        <v>203353</v>
      </c>
      <c r="B1164" s="39" cm="1">
        <f t="array" aca="1" ref="B1164" ca="1">INDIRECT(_xlfn.CONCAT("D",ROW(C1164)-C1164-3))</f>
        <v>2033</v>
      </c>
      <c r="C1164" s="32">
        <v>53</v>
      </c>
      <c r="D1164" s="33">
        <v>4218326</v>
      </c>
      <c r="E1164" s="33"/>
      <c r="F1164" s="33">
        <v>2118412</v>
      </c>
      <c r="G1164" s="33">
        <v>468428</v>
      </c>
      <c r="H1164" s="33">
        <v>1343359</v>
      </c>
      <c r="I1164" s="33">
        <v>39951</v>
      </c>
      <c r="J1164" s="33">
        <v>266674</v>
      </c>
      <c r="K1164" s="33"/>
      <c r="L1164" s="33">
        <v>2099913</v>
      </c>
      <c r="M1164" s="33">
        <v>345328</v>
      </c>
      <c r="N1164" s="33">
        <v>1375323</v>
      </c>
      <c r="O1164" s="33">
        <v>89825</v>
      </c>
      <c r="P1164" s="33">
        <v>289437</v>
      </c>
      <c r="Q1164"/>
    </row>
    <row r="1165" spans="1:17">
      <c r="A1165" s="38" t="str">
        <f t="shared" ca="1" si="18"/>
        <v>203354</v>
      </c>
      <c r="B1165" s="39" cm="1">
        <f t="array" aca="1" ref="B1165" ca="1">INDIRECT(_xlfn.CONCAT("D",ROW(C1165)-C1165-3))</f>
        <v>2033</v>
      </c>
      <c r="C1165" s="32">
        <v>54</v>
      </c>
      <c r="D1165" s="33">
        <v>4070602</v>
      </c>
      <c r="E1165" s="33"/>
      <c r="F1165" s="33">
        <v>2041316</v>
      </c>
      <c r="G1165" s="33">
        <v>406867</v>
      </c>
      <c r="H1165" s="33">
        <v>1367193</v>
      </c>
      <c r="I1165" s="33">
        <v>25928</v>
      </c>
      <c r="J1165" s="33">
        <v>241328</v>
      </c>
      <c r="K1165" s="33"/>
      <c r="L1165" s="33">
        <v>2029286</v>
      </c>
      <c r="M1165" s="33">
        <v>336720</v>
      </c>
      <c r="N1165" s="33">
        <v>1303047</v>
      </c>
      <c r="O1165" s="33">
        <v>97629</v>
      </c>
      <c r="P1165" s="33">
        <v>291890</v>
      </c>
      <c r="Q1165"/>
    </row>
    <row r="1166" spans="1:17">
      <c r="A1166" s="38" t="str">
        <f t="shared" ca="1" si="18"/>
        <v>203355</v>
      </c>
      <c r="B1166" s="39" cm="1">
        <f t="array" aca="1" ref="B1166" ca="1">INDIRECT(_xlfn.CONCAT("D",ROW(C1166)-C1166-3))</f>
        <v>2033</v>
      </c>
      <c r="C1166" s="32">
        <v>55</v>
      </c>
      <c r="D1166" s="33">
        <v>4032228</v>
      </c>
      <c r="E1166" s="33"/>
      <c r="F1166" s="33">
        <v>2017316</v>
      </c>
      <c r="G1166" s="33">
        <v>368875</v>
      </c>
      <c r="H1166" s="33">
        <v>1365537</v>
      </c>
      <c r="I1166" s="33">
        <v>38987</v>
      </c>
      <c r="J1166" s="33">
        <v>243917</v>
      </c>
      <c r="K1166" s="33"/>
      <c r="L1166" s="33">
        <v>2014912</v>
      </c>
      <c r="M1166" s="33">
        <v>310986</v>
      </c>
      <c r="N1166" s="33">
        <v>1267945</v>
      </c>
      <c r="O1166" s="33">
        <v>106995</v>
      </c>
      <c r="P1166" s="33">
        <v>328986</v>
      </c>
      <c r="Q1166"/>
    </row>
    <row r="1167" spans="1:17">
      <c r="A1167" s="38" t="str">
        <f t="shared" ca="1" si="18"/>
        <v>203356</v>
      </c>
      <c r="B1167" s="39" cm="1">
        <f t="array" aca="1" ref="B1167" ca="1">INDIRECT(_xlfn.CONCAT("D",ROW(C1167)-C1167-3))</f>
        <v>2033</v>
      </c>
      <c r="C1167" s="32">
        <v>56</v>
      </c>
      <c r="D1167" s="33">
        <v>3870959</v>
      </c>
      <c r="E1167" s="33"/>
      <c r="F1167" s="33">
        <v>1932393</v>
      </c>
      <c r="G1167" s="33">
        <v>350346</v>
      </c>
      <c r="H1167" s="33">
        <v>1317541</v>
      </c>
      <c r="I1167" s="33">
        <v>42920</v>
      </c>
      <c r="J1167" s="33">
        <v>221586</v>
      </c>
      <c r="K1167" s="33"/>
      <c r="L1167" s="33">
        <v>1938567</v>
      </c>
      <c r="M1167" s="33">
        <v>293540</v>
      </c>
      <c r="N1167" s="33">
        <v>1242286</v>
      </c>
      <c r="O1167" s="33">
        <v>116214</v>
      </c>
      <c r="P1167" s="33">
        <v>286527</v>
      </c>
      <c r="Q1167"/>
    </row>
    <row r="1168" spans="1:17">
      <c r="A1168" s="38" t="str">
        <f t="shared" ca="1" si="18"/>
        <v>203357</v>
      </c>
      <c r="B1168" s="39" cm="1">
        <f t="array" aca="1" ref="B1168" ca="1">INDIRECT(_xlfn.CONCAT("D",ROW(C1168)-C1168-3))</f>
        <v>2033</v>
      </c>
      <c r="C1168" s="32">
        <v>57</v>
      </c>
      <c r="D1168" s="33">
        <v>3823423</v>
      </c>
      <c r="E1168" s="33"/>
      <c r="F1168" s="33">
        <v>1905199</v>
      </c>
      <c r="G1168" s="33">
        <v>361469</v>
      </c>
      <c r="H1168" s="33">
        <v>1282115</v>
      </c>
      <c r="I1168" s="33">
        <v>35947</v>
      </c>
      <c r="J1168" s="33">
        <v>225668</v>
      </c>
      <c r="K1168" s="33"/>
      <c r="L1168" s="33">
        <v>1918224</v>
      </c>
      <c r="M1168" s="33">
        <v>282560</v>
      </c>
      <c r="N1168" s="33">
        <v>1202870</v>
      </c>
      <c r="O1168" s="33">
        <v>118397</v>
      </c>
      <c r="P1168" s="33">
        <v>314398</v>
      </c>
      <c r="Q1168"/>
    </row>
    <row r="1169" spans="1:17">
      <c r="A1169" s="38" t="str">
        <f t="shared" ca="1" si="18"/>
        <v>203358</v>
      </c>
      <c r="B1169" s="39" cm="1">
        <f t="array" aca="1" ref="B1169" ca="1">INDIRECT(_xlfn.CONCAT("D",ROW(C1169)-C1169-3))</f>
        <v>2033</v>
      </c>
      <c r="C1169" s="32">
        <v>58</v>
      </c>
      <c r="D1169" s="33">
        <v>3793395</v>
      </c>
      <c r="E1169" s="33"/>
      <c r="F1169" s="33">
        <v>1886580</v>
      </c>
      <c r="G1169" s="33">
        <v>339464</v>
      </c>
      <c r="H1169" s="33">
        <v>1245704</v>
      </c>
      <c r="I1169" s="33">
        <v>44060</v>
      </c>
      <c r="J1169" s="33">
        <v>257352</v>
      </c>
      <c r="K1169" s="33"/>
      <c r="L1169" s="33">
        <v>1906815</v>
      </c>
      <c r="M1169" s="33">
        <v>280385</v>
      </c>
      <c r="N1169" s="33">
        <v>1162449</v>
      </c>
      <c r="O1169" s="33">
        <v>130713</v>
      </c>
      <c r="P1169" s="33">
        <v>333269</v>
      </c>
      <c r="Q1169"/>
    </row>
    <row r="1170" spans="1:17">
      <c r="A1170" s="38" t="str">
        <f t="shared" ca="1" si="18"/>
        <v>203359</v>
      </c>
      <c r="B1170" s="39" cm="1">
        <f t="array" aca="1" ref="B1170" ca="1">INDIRECT(_xlfn.CONCAT("D",ROW(C1170)-C1170-3))</f>
        <v>2033</v>
      </c>
      <c r="C1170" s="32">
        <v>59</v>
      </c>
      <c r="D1170" s="33">
        <v>3707609</v>
      </c>
      <c r="E1170" s="33"/>
      <c r="F1170" s="33">
        <v>1836556</v>
      </c>
      <c r="G1170" s="33">
        <v>303596</v>
      </c>
      <c r="H1170" s="33">
        <v>1245343</v>
      </c>
      <c r="I1170" s="33">
        <v>31958</v>
      </c>
      <c r="J1170" s="33">
        <v>255660</v>
      </c>
      <c r="K1170" s="33"/>
      <c r="L1170" s="33">
        <v>1871053</v>
      </c>
      <c r="M1170" s="33">
        <v>261448</v>
      </c>
      <c r="N1170" s="33">
        <v>1143587</v>
      </c>
      <c r="O1170" s="33">
        <v>130724</v>
      </c>
      <c r="P1170" s="33">
        <v>335293</v>
      </c>
      <c r="Q1170"/>
    </row>
    <row r="1171" spans="1:17">
      <c r="A1171" s="38" t="str">
        <f t="shared" ca="1" si="18"/>
        <v>203360</v>
      </c>
      <c r="B1171" s="39" cm="1">
        <f t="array" aca="1" ref="B1171" ca="1">INDIRECT(_xlfn.CONCAT("D",ROW(C1171)-C1171-3))</f>
        <v>2033</v>
      </c>
      <c r="C1171" s="32">
        <v>60</v>
      </c>
      <c r="D1171" s="33">
        <v>3834536</v>
      </c>
      <c r="E1171" s="33"/>
      <c r="F1171" s="33">
        <v>1895558</v>
      </c>
      <c r="G1171" s="33">
        <v>313939</v>
      </c>
      <c r="H1171" s="33">
        <v>1284568</v>
      </c>
      <c r="I1171" s="33">
        <v>45700</v>
      </c>
      <c r="J1171" s="33">
        <v>251350</v>
      </c>
      <c r="K1171" s="33"/>
      <c r="L1171" s="33">
        <v>1938978</v>
      </c>
      <c r="M1171" s="33">
        <v>257536</v>
      </c>
      <c r="N1171" s="33">
        <v>1170347</v>
      </c>
      <c r="O1171" s="33">
        <v>162079</v>
      </c>
      <c r="P1171" s="33">
        <v>349016</v>
      </c>
      <c r="Q1171"/>
    </row>
    <row r="1172" spans="1:17">
      <c r="A1172" s="38" t="str">
        <f t="shared" ca="1" si="18"/>
        <v>203361</v>
      </c>
      <c r="B1172" s="39" cm="1">
        <f t="array" aca="1" ref="B1172" ca="1">INDIRECT(_xlfn.CONCAT("D",ROW(C1172)-C1172-3))</f>
        <v>2033</v>
      </c>
      <c r="C1172" s="32">
        <v>61</v>
      </c>
      <c r="D1172" s="33">
        <v>3981473</v>
      </c>
      <c r="E1172" s="33"/>
      <c r="F1172" s="33">
        <v>1965537</v>
      </c>
      <c r="G1172" s="33">
        <v>299017</v>
      </c>
      <c r="H1172" s="33">
        <v>1340592</v>
      </c>
      <c r="I1172" s="33">
        <v>53823</v>
      </c>
      <c r="J1172" s="33">
        <v>272105</v>
      </c>
      <c r="K1172" s="33"/>
      <c r="L1172" s="33">
        <v>2015935</v>
      </c>
      <c r="M1172" s="33">
        <v>235759</v>
      </c>
      <c r="N1172" s="33">
        <v>1187783</v>
      </c>
      <c r="O1172" s="33">
        <v>182813</v>
      </c>
      <c r="P1172" s="33">
        <v>409581</v>
      </c>
      <c r="Q1172"/>
    </row>
    <row r="1173" spans="1:17">
      <c r="A1173" s="38" t="str">
        <f t="shared" ca="1" si="18"/>
        <v>203362</v>
      </c>
      <c r="B1173" s="39" cm="1">
        <f t="array" aca="1" ref="B1173" ca="1">INDIRECT(_xlfn.CONCAT("D",ROW(C1173)-C1173-3))</f>
        <v>2033</v>
      </c>
      <c r="C1173" s="32">
        <v>62</v>
      </c>
      <c r="D1173" s="33">
        <v>4120973</v>
      </c>
      <c r="E1173" s="33"/>
      <c r="F1173" s="33">
        <v>2030461</v>
      </c>
      <c r="G1173" s="33">
        <v>297456</v>
      </c>
      <c r="H1173" s="33">
        <v>1390781</v>
      </c>
      <c r="I1173" s="33">
        <v>59690</v>
      </c>
      <c r="J1173" s="33">
        <v>282534</v>
      </c>
      <c r="K1173" s="33"/>
      <c r="L1173" s="33">
        <v>2090512</v>
      </c>
      <c r="M1173" s="33">
        <v>252372</v>
      </c>
      <c r="N1173" s="33">
        <v>1273782</v>
      </c>
      <c r="O1173" s="33">
        <v>201699</v>
      </c>
      <c r="P1173" s="33">
        <v>362660</v>
      </c>
      <c r="Q1173"/>
    </row>
    <row r="1174" spans="1:17">
      <c r="A1174" s="38" t="str">
        <f t="shared" ca="1" si="18"/>
        <v>203363</v>
      </c>
      <c r="B1174" s="39" cm="1">
        <f t="array" aca="1" ref="B1174" ca="1">INDIRECT(_xlfn.CONCAT("D",ROW(C1174)-C1174-3))</f>
        <v>2033</v>
      </c>
      <c r="C1174" s="32">
        <v>63</v>
      </c>
      <c r="D1174" s="33">
        <v>3908926</v>
      </c>
      <c r="E1174" s="33"/>
      <c r="F1174" s="33">
        <v>1918525</v>
      </c>
      <c r="G1174" s="33">
        <v>271096</v>
      </c>
      <c r="H1174" s="33">
        <v>1282989</v>
      </c>
      <c r="I1174" s="33">
        <v>63554</v>
      </c>
      <c r="J1174" s="33">
        <v>300887</v>
      </c>
      <c r="K1174" s="33"/>
      <c r="L1174" s="33">
        <v>1990401</v>
      </c>
      <c r="M1174" s="33">
        <v>218616</v>
      </c>
      <c r="N1174" s="33">
        <v>1215307</v>
      </c>
      <c r="O1174" s="33">
        <v>189799</v>
      </c>
      <c r="P1174" s="33">
        <v>366679</v>
      </c>
      <c r="Q1174"/>
    </row>
    <row r="1175" spans="1:17">
      <c r="A1175" s="38" t="str">
        <f t="shared" ca="1" si="18"/>
        <v>203364</v>
      </c>
      <c r="B1175" s="39" cm="1">
        <f t="array" aca="1" ref="B1175" ca="1">INDIRECT(_xlfn.CONCAT("D",ROW(C1175)-C1175-3))</f>
        <v>2033</v>
      </c>
      <c r="C1175" s="32">
        <v>64</v>
      </c>
      <c r="D1175" s="33">
        <v>3764286</v>
      </c>
      <c r="E1175" s="33"/>
      <c r="F1175" s="33">
        <v>1842310</v>
      </c>
      <c r="G1175" s="33">
        <v>273669</v>
      </c>
      <c r="H1175" s="33">
        <v>1242419</v>
      </c>
      <c r="I1175" s="33">
        <v>67426</v>
      </c>
      <c r="J1175" s="33">
        <v>258796</v>
      </c>
      <c r="K1175" s="33"/>
      <c r="L1175" s="33">
        <v>1921976</v>
      </c>
      <c r="M1175" s="33">
        <v>214984</v>
      </c>
      <c r="N1175" s="33">
        <v>1164084</v>
      </c>
      <c r="O1175" s="33">
        <v>197151</v>
      </c>
      <c r="P1175" s="33">
        <v>345758</v>
      </c>
      <c r="Q1175"/>
    </row>
    <row r="1176" spans="1:17">
      <c r="A1176" s="38" t="str">
        <f t="shared" ca="1" si="18"/>
        <v>203365</v>
      </c>
      <c r="B1176" s="39" cm="1">
        <f t="array" aca="1" ref="B1176" ca="1">INDIRECT(_xlfn.CONCAT("D",ROW(C1176)-C1176-3))</f>
        <v>2033</v>
      </c>
      <c r="C1176" s="32">
        <v>65</v>
      </c>
      <c r="D1176" s="33">
        <v>3685014</v>
      </c>
      <c r="E1176" s="33"/>
      <c r="F1176" s="33">
        <v>1795017</v>
      </c>
      <c r="G1176" s="33">
        <v>243342</v>
      </c>
      <c r="H1176" s="33">
        <v>1184199</v>
      </c>
      <c r="I1176" s="33">
        <v>86697</v>
      </c>
      <c r="J1176" s="33">
        <v>280779</v>
      </c>
      <c r="K1176" s="33"/>
      <c r="L1176" s="33">
        <v>1889997</v>
      </c>
      <c r="M1176" s="33">
        <v>209560</v>
      </c>
      <c r="N1176" s="33">
        <v>1111065</v>
      </c>
      <c r="O1176" s="33">
        <v>224388</v>
      </c>
      <c r="P1176" s="33">
        <v>344984</v>
      </c>
      <c r="Q1176"/>
    </row>
    <row r="1177" spans="1:17">
      <c r="A1177" s="38" t="str">
        <f t="shared" ca="1" si="18"/>
        <v>203366</v>
      </c>
      <c r="B1177" s="39" cm="1">
        <f t="array" aca="1" ref="B1177" ca="1">INDIRECT(_xlfn.CONCAT("D",ROW(C1177)-C1177-3))</f>
        <v>2033</v>
      </c>
      <c r="C1177" s="32">
        <v>66</v>
      </c>
      <c r="D1177" s="33">
        <v>3690967</v>
      </c>
      <c r="E1177" s="33"/>
      <c r="F1177" s="33">
        <v>1792242</v>
      </c>
      <c r="G1177" s="33">
        <v>266175</v>
      </c>
      <c r="H1177" s="33">
        <v>1176097</v>
      </c>
      <c r="I1177" s="33">
        <v>71966</v>
      </c>
      <c r="J1177" s="33">
        <v>278005</v>
      </c>
      <c r="K1177" s="33"/>
      <c r="L1177" s="33">
        <v>1898725</v>
      </c>
      <c r="M1177" s="33">
        <v>204281</v>
      </c>
      <c r="N1177" s="33">
        <v>1119103</v>
      </c>
      <c r="O1177" s="33">
        <v>240795</v>
      </c>
      <c r="P1177" s="33">
        <v>334547</v>
      </c>
      <c r="Q1177"/>
    </row>
    <row r="1178" spans="1:17">
      <c r="A1178" s="38" t="str">
        <f t="shared" ca="1" si="18"/>
        <v>203367</v>
      </c>
      <c r="B1178" s="39" cm="1">
        <f t="array" aca="1" ref="B1178" ca="1">INDIRECT(_xlfn.CONCAT("D",ROW(C1178)-C1178-3))</f>
        <v>2033</v>
      </c>
      <c r="C1178" s="32">
        <v>67</v>
      </c>
      <c r="D1178" s="33">
        <v>3768722</v>
      </c>
      <c r="E1178" s="33"/>
      <c r="F1178" s="33">
        <v>1823987</v>
      </c>
      <c r="G1178" s="33">
        <v>232912</v>
      </c>
      <c r="H1178" s="33">
        <v>1203870</v>
      </c>
      <c r="I1178" s="33">
        <v>113016</v>
      </c>
      <c r="J1178" s="33">
        <v>274188</v>
      </c>
      <c r="K1178" s="33"/>
      <c r="L1178" s="33">
        <v>1944735</v>
      </c>
      <c r="M1178" s="33">
        <v>206110</v>
      </c>
      <c r="N1178" s="33">
        <v>1126211</v>
      </c>
      <c r="O1178" s="33">
        <v>274156</v>
      </c>
      <c r="P1178" s="33">
        <v>338258</v>
      </c>
      <c r="Q1178"/>
    </row>
    <row r="1179" spans="1:17">
      <c r="A1179" s="38" t="str">
        <f t="shared" ca="1" si="18"/>
        <v>203368</v>
      </c>
      <c r="B1179" s="39" cm="1">
        <f t="array" aca="1" ref="B1179" ca="1">INDIRECT(_xlfn.CONCAT("D",ROW(C1179)-C1179-3))</f>
        <v>2033</v>
      </c>
      <c r="C1179" s="32">
        <v>68</v>
      </c>
      <c r="D1179" s="33">
        <v>3897866</v>
      </c>
      <c r="E1179" s="33"/>
      <c r="F1179" s="33">
        <v>1874648</v>
      </c>
      <c r="G1179" s="33">
        <v>234824</v>
      </c>
      <c r="H1179" s="33">
        <v>1240228</v>
      </c>
      <c r="I1179" s="33">
        <v>104586</v>
      </c>
      <c r="J1179" s="33">
        <v>295010</v>
      </c>
      <c r="K1179" s="33"/>
      <c r="L1179" s="33">
        <v>2023218</v>
      </c>
      <c r="M1179" s="33">
        <v>201827</v>
      </c>
      <c r="N1179" s="33">
        <v>1185240</v>
      </c>
      <c r="O1179" s="33">
        <v>290869</v>
      </c>
      <c r="P1179" s="33">
        <v>345283</v>
      </c>
      <c r="Q1179"/>
    </row>
    <row r="1180" spans="1:17">
      <c r="A1180" s="38" t="str">
        <f t="shared" ca="1" si="18"/>
        <v>203369</v>
      </c>
      <c r="B1180" s="39" cm="1">
        <f t="array" aca="1" ref="B1180" ca="1">INDIRECT(_xlfn.CONCAT("D",ROW(C1180)-C1180-3))</f>
        <v>2033</v>
      </c>
      <c r="C1180" s="32">
        <v>69</v>
      </c>
      <c r="D1180" s="33">
        <v>3856941</v>
      </c>
      <c r="E1180" s="33"/>
      <c r="F1180" s="33">
        <v>1847573</v>
      </c>
      <c r="G1180" s="33">
        <v>230209</v>
      </c>
      <c r="H1180" s="33">
        <v>1214007</v>
      </c>
      <c r="I1180" s="33">
        <v>127894</v>
      </c>
      <c r="J1180" s="33">
        <v>275463</v>
      </c>
      <c r="K1180" s="33"/>
      <c r="L1180" s="33">
        <v>2009369</v>
      </c>
      <c r="M1180" s="33">
        <v>190475</v>
      </c>
      <c r="N1180" s="33">
        <v>1170487</v>
      </c>
      <c r="O1180" s="33">
        <v>297063</v>
      </c>
      <c r="P1180" s="33">
        <v>351344</v>
      </c>
      <c r="Q1180"/>
    </row>
    <row r="1181" spans="1:17">
      <c r="A1181" s="38" t="str">
        <f t="shared" ca="1" si="18"/>
        <v>203370</v>
      </c>
      <c r="B1181" s="39" cm="1">
        <f t="array" aca="1" ref="B1181" ca="1">INDIRECT(_xlfn.CONCAT("D",ROW(C1181)-C1181-3))</f>
        <v>2033</v>
      </c>
      <c r="C1181" s="32">
        <v>70</v>
      </c>
      <c r="D1181" s="33">
        <v>3824747</v>
      </c>
      <c r="E1181" s="33"/>
      <c r="F1181" s="33">
        <v>1822087</v>
      </c>
      <c r="G1181" s="33">
        <v>212396</v>
      </c>
      <c r="H1181" s="33">
        <v>1191780</v>
      </c>
      <c r="I1181" s="33">
        <v>121931</v>
      </c>
      <c r="J1181" s="33">
        <v>295978</v>
      </c>
      <c r="K1181" s="33"/>
      <c r="L1181" s="33">
        <v>2002661</v>
      </c>
      <c r="M1181" s="33">
        <v>175689</v>
      </c>
      <c r="N1181" s="33">
        <v>1140994</v>
      </c>
      <c r="O1181" s="33">
        <v>345457</v>
      </c>
      <c r="P1181" s="33">
        <v>340521</v>
      </c>
      <c r="Q1181"/>
    </row>
    <row r="1182" spans="1:17">
      <c r="A1182" s="38" t="str">
        <f t="shared" ca="1" si="18"/>
        <v>203371</v>
      </c>
      <c r="B1182" s="39" cm="1">
        <f t="array" aca="1" ref="B1182" ca="1">INDIRECT(_xlfn.CONCAT("D",ROW(C1182)-C1182-3))</f>
        <v>2033</v>
      </c>
      <c r="C1182" s="32">
        <v>71</v>
      </c>
      <c r="D1182" s="33">
        <v>3762068</v>
      </c>
      <c r="E1182" s="33"/>
      <c r="F1182" s="33">
        <v>1784562</v>
      </c>
      <c r="G1182" s="33">
        <v>199486</v>
      </c>
      <c r="H1182" s="33">
        <v>1204776</v>
      </c>
      <c r="I1182" s="33">
        <v>122836</v>
      </c>
      <c r="J1182" s="33">
        <v>257464</v>
      </c>
      <c r="K1182" s="33"/>
      <c r="L1182" s="33">
        <v>1977506</v>
      </c>
      <c r="M1182" s="33">
        <v>165779</v>
      </c>
      <c r="N1182" s="33">
        <v>1126902</v>
      </c>
      <c r="O1182" s="33">
        <v>349320</v>
      </c>
      <c r="P1182" s="33">
        <v>335505</v>
      </c>
      <c r="Q1182"/>
    </row>
    <row r="1183" spans="1:17">
      <c r="A1183" s="38" t="str">
        <f t="shared" ca="1" si="18"/>
        <v>203372</v>
      </c>
      <c r="B1183" s="39" cm="1">
        <f t="array" aca="1" ref="B1183" ca="1">INDIRECT(_xlfn.CONCAT("D",ROW(C1183)-C1183-3))</f>
        <v>2033</v>
      </c>
      <c r="C1183" s="32">
        <v>72</v>
      </c>
      <c r="D1183" s="33">
        <v>3742043</v>
      </c>
      <c r="E1183" s="33"/>
      <c r="F1183" s="33">
        <v>1765452</v>
      </c>
      <c r="G1183" s="33">
        <v>177921</v>
      </c>
      <c r="H1183" s="33">
        <v>1159929</v>
      </c>
      <c r="I1183" s="33">
        <v>140568</v>
      </c>
      <c r="J1183" s="33">
        <v>287033</v>
      </c>
      <c r="K1183" s="33"/>
      <c r="L1183" s="33">
        <v>1976591</v>
      </c>
      <c r="M1183" s="33">
        <v>171535</v>
      </c>
      <c r="N1183" s="33">
        <v>1077514</v>
      </c>
      <c r="O1183" s="33">
        <v>380531</v>
      </c>
      <c r="P1183" s="33">
        <v>347013</v>
      </c>
      <c r="Q1183"/>
    </row>
    <row r="1184" spans="1:17">
      <c r="A1184" s="38" t="str">
        <f t="shared" ca="1" si="18"/>
        <v>203373</v>
      </c>
      <c r="B1184" s="39" cm="1">
        <f t="array" aca="1" ref="B1184" ca="1">INDIRECT(_xlfn.CONCAT("D",ROW(C1184)-C1184-3))</f>
        <v>2033</v>
      </c>
      <c r="C1184" s="32">
        <v>73</v>
      </c>
      <c r="D1184" s="33">
        <v>3601313</v>
      </c>
      <c r="E1184" s="33"/>
      <c r="F1184" s="33">
        <v>1690204</v>
      </c>
      <c r="G1184" s="33">
        <v>164202</v>
      </c>
      <c r="H1184" s="33">
        <v>1065841</v>
      </c>
      <c r="I1184" s="33">
        <v>176985</v>
      </c>
      <c r="J1184" s="33">
        <v>283176</v>
      </c>
      <c r="K1184" s="33"/>
      <c r="L1184" s="33">
        <v>1911108</v>
      </c>
      <c r="M1184" s="33">
        <v>168540</v>
      </c>
      <c r="N1184" s="33">
        <v>1040810</v>
      </c>
      <c r="O1184" s="33">
        <v>397203</v>
      </c>
      <c r="P1184" s="33">
        <v>304555</v>
      </c>
      <c r="Q1184"/>
    </row>
    <row r="1185" spans="1:17">
      <c r="A1185" s="38" t="str">
        <f t="shared" ca="1" si="18"/>
        <v>203374</v>
      </c>
      <c r="B1185" s="39" cm="1">
        <f t="array" aca="1" ref="B1185" ca="1">INDIRECT(_xlfn.CONCAT("D",ROW(C1185)-C1185-3))</f>
        <v>2033</v>
      </c>
      <c r="C1185" s="32">
        <v>74</v>
      </c>
      <c r="D1185" s="33">
        <v>3455662</v>
      </c>
      <c r="E1185" s="33"/>
      <c r="F1185" s="33">
        <v>1607626</v>
      </c>
      <c r="G1185" s="33">
        <v>147579</v>
      </c>
      <c r="H1185" s="33">
        <v>1043874</v>
      </c>
      <c r="I1185" s="33">
        <v>165288</v>
      </c>
      <c r="J1185" s="33">
        <v>250884</v>
      </c>
      <c r="K1185" s="33"/>
      <c r="L1185" s="33">
        <v>1848036</v>
      </c>
      <c r="M1185" s="33">
        <v>155894</v>
      </c>
      <c r="N1185" s="33">
        <v>959045</v>
      </c>
      <c r="O1185" s="33">
        <v>406509</v>
      </c>
      <c r="P1185" s="33">
        <v>326588</v>
      </c>
      <c r="Q1185"/>
    </row>
    <row r="1186" spans="1:17">
      <c r="A1186" s="38" t="str">
        <f t="shared" ca="1" si="18"/>
        <v>203375</v>
      </c>
      <c r="B1186" s="39" cm="1">
        <f t="array" aca="1" ref="B1186" ca="1">INDIRECT(_xlfn.CONCAT("D",ROW(C1186)-C1186-3))</f>
        <v>2033</v>
      </c>
      <c r="C1186" s="32">
        <v>75</v>
      </c>
      <c r="D1186" s="33">
        <v>3412689</v>
      </c>
      <c r="E1186" s="33"/>
      <c r="F1186" s="33">
        <v>1580992</v>
      </c>
      <c r="G1186" s="33">
        <v>114479</v>
      </c>
      <c r="H1186" s="33">
        <v>1032283</v>
      </c>
      <c r="I1186" s="33">
        <v>156915</v>
      </c>
      <c r="J1186" s="33">
        <v>277315</v>
      </c>
      <c r="K1186" s="33"/>
      <c r="L1186" s="33">
        <v>1831697</v>
      </c>
      <c r="M1186" s="33">
        <v>143565</v>
      </c>
      <c r="N1186" s="33">
        <v>942581</v>
      </c>
      <c r="O1186" s="33">
        <v>460400</v>
      </c>
      <c r="P1186" s="33">
        <v>285151</v>
      </c>
      <c r="Q1186"/>
    </row>
    <row r="1187" spans="1:17">
      <c r="A1187" s="38" t="str">
        <f t="shared" ca="1" si="18"/>
        <v>203376</v>
      </c>
      <c r="B1187" s="39" cm="1">
        <f t="array" aca="1" ref="B1187" ca="1">INDIRECT(_xlfn.CONCAT("D",ROW(C1187)-C1187-3))</f>
        <v>2033</v>
      </c>
      <c r="C1187" s="32">
        <v>76</v>
      </c>
      <c r="D1187" s="33">
        <v>3243593</v>
      </c>
      <c r="E1187" s="33"/>
      <c r="F1187" s="33">
        <v>1490283</v>
      </c>
      <c r="G1187" s="33">
        <v>110061</v>
      </c>
      <c r="H1187" s="33">
        <v>964767</v>
      </c>
      <c r="I1187" s="33">
        <v>193350</v>
      </c>
      <c r="J1187" s="33">
        <v>222105</v>
      </c>
      <c r="K1187" s="33"/>
      <c r="L1187" s="33">
        <v>1753310</v>
      </c>
      <c r="M1187" s="33">
        <v>135406</v>
      </c>
      <c r="N1187" s="33">
        <v>810445</v>
      </c>
      <c r="O1187" s="33">
        <v>489851</v>
      </c>
      <c r="P1187" s="33">
        <v>317607</v>
      </c>
      <c r="Q1187"/>
    </row>
    <row r="1188" spans="1:17">
      <c r="A1188" s="38" t="str">
        <f t="shared" ca="1" si="18"/>
        <v>203377</v>
      </c>
      <c r="B1188" s="39" cm="1">
        <f t="array" aca="1" ref="B1188" ca="1">INDIRECT(_xlfn.CONCAT("D",ROW(C1188)-C1188-3))</f>
        <v>2033</v>
      </c>
      <c r="C1188" s="32">
        <v>77</v>
      </c>
      <c r="D1188" s="33">
        <v>3068369</v>
      </c>
      <c r="E1188" s="33"/>
      <c r="F1188" s="33">
        <v>1398865</v>
      </c>
      <c r="G1188" s="33">
        <v>98428</v>
      </c>
      <c r="H1188" s="33">
        <v>926611</v>
      </c>
      <c r="I1188" s="33">
        <v>181942</v>
      </c>
      <c r="J1188" s="33">
        <v>191884</v>
      </c>
      <c r="K1188" s="33"/>
      <c r="L1188" s="33">
        <v>1669504</v>
      </c>
      <c r="M1188" s="33">
        <v>127580</v>
      </c>
      <c r="N1188" s="33">
        <v>744549</v>
      </c>
      <c r="O1188" s="33">
        <v>508327</v>
      </c>
      <c r="P1188" s="33">
        <v>289049</v>
      </c>
      <c r="Q1188"/>
    </row>
    <row r="1189" spans="1:17">
      <c r="A1189" s="38" t="str">
        <f t="shared" ca="1" si="18"/>
        <v>203378</v>
      </c>
      <c r="B1189" s="39" cm="1">
        <f t="array" aca="1" ref="B1189" ca="1">INDIRECT(_xlfn.CONCAT("D",ROW(C1189)-C1189-3))</f>
        <v>2033</v>
      </c>
      <c r="C1189" s="32">
        <v>78</v>
      </c>
      <c r="D1189" s="33">
        <v>2938496</v>
      </c>
      <c r="E1189" s="33"/>
      <c r="F1189" s="33">
        <v>1329792</v>
      </c>
      <c r="G1189" s="33">
        <v>78751</v>
      </c>
      <c r="H1189" s="33">
        <v>865262</v>
      </c>
      <c r="I1189" s="33">
        <v>197375</v>
      </c>
      <c r="J1189" s="33">
        <v>188404</v>
      </c>
      <c r="K1189" s="33"/>
      <c r="L1189" s="33">
        <v>1608704</v>
      </c>
      <c r="M1189" s="33">
        <v>101918</v>
      </c>
      <c r="N1189" s="33">
        <v>721419</v>
      </c>
      <c r="O1189" s="33">
        <v>525577</v>
      </c>
      <c r="P1189" s="33">
        <v>259791</v>
      </c>
      <c r="Q1189"/>
    </row>
    <row r="1190" spans="1:17">
      <c r="A1190" s="38" t="str">
        <f t="shared" ca="1" si="18"/>
        <v>203379</v>
      </c>
      <c r="B1190" s="39" cm="1">
        <f t="array" aca="1" ref="B1190" ca="1">INDIRECT(_xlfn.CONCAT("D",ROW(C1190)-C1190-3))</f>
        <v>2033</v>
      </c>
      <c r="C1190" s="32">
        <v>79</v>
      </c>
      <c r="D1190" s="33">
        <v>2717599</v>
      </c>
      <c r="E1190" s="33"/>
      <c r="F1190" s="33">
        <v>1217680</v>
      </c>
      <c r="G1190" s="33">
        <v>76917</v>
      </c>
      <c r="H1190" s="33">
        <v>774161</v>
      </c>
      <c r="I1190" s="33">
        <v>181803</v>
      </c>
      <c r="J1190" s="33">
        <v>184800</v>
      </c>
      <c r="K1190" s="33"/>
      <c r="L1190" s="33">
        <v>1499919</v>
      </c>
      <c r="M1190" s="33">
        <v>97124</v>
      </c>
      <c r="N1190" s="33">
        <v>641821</v>
      </c>
      <c r="O1190" s="33">
        <v>531680</v>
      </c>
      <c r="P1190" s="33">
        <v>229293</v>
      </c>
      <c r="Q1190"/>
    </row>
    <row r="1191" spans="1:17">
      <c r="A1191" s="38" t="str">
        <f t="shared" ca="1" si="18"/>
        <v>203380</v>
      </c>
      <c r="B1191" s="39" cm="1">
        <f t="array" aca="1" ref="B1191" ca="1">INDIRECT(_xlfn.CONCAT("D",ROW(C1191)-C1191-3))</f>
        <v>2033</v>
      </c>
      <c r="C1191" s="32">
        <v>80</v>
      </c>
      <c r="D1191" s="33">
        <v>2580519</v>
      </c>
      <c r="E1191" s="33"/>
      <c r="F1191" s="33">
        <v>1146038</v>
      </c>
      <c r="G1191" s="33">
        <v>61840</v>
      </c>
      <c r="H1191" s="33">
        <v>746072</v>
      </c>
      <c r="I1191" s="33">
        <v>173551</v>
      </c>
      <c r="J1191" s="33">
        <v>164575</v>
      </c>
      <c r="K1191" s="33"/>
      <c r="L1191" s="33">
        <v>1434481</v>
      </c>
      <c r="M1191" s="33">
        <v>88152</v>
      </c>
      <c r="N1191" s="33">
        <v>594027</v>
      </c>
      <c r="O1191" s="33">
        <v>534925</v>
      </c>
      <c r="P1191" s="33">
        <v>217376</v>
      </c>
      <c r="Q1191"/>
    </row>
    <row r="1192" spans="1:17">
      <c r="A1192" s="38" t="str">
        <f t="shared" ca="1" si="18"/>
        <v>203381</v>
      </c>
      <c r="B1192" s="39" cm="1">
        <f t="array" aca="1" ref="B1192" ca="1">INDIRECT(_xlfn.CONCAT("D",ROW(C1192)-C1192-3))</f>
        <v>2033</v>
      </c>
      <c r="C1192" s="32">
        <v>81</v>
      </c>
      <c r="D1192" s="33">
        <v>2370403</v>
      </c>
      <c r="E1192" s="33"/>
      <c r="F1192" s="33">
        <v>1043449</v>
      </c>
      <c r="G1192" s="33">
        <v>58025</v>
      </c>
      <c r="H1192" s="33">
        <v>673289</v>
      </c>
      <c r="I1192" s="33">
        <v>165071</v>
      </c>
      <c r="J1192" s="33">
        <v>147063</v>
      </c>
      <c r="K1192" s="33"/>
      <c r="L1192" s="33">
        <v>1326954</v>
      </c>
      <c r="M1192" s="33">
        <v>84443</v>
      </c>
      <c r="N1192" s="33">
        <v>544855</v>
      </c>
      <c r="O1192" s="33">
        <v>480518</v>
      </c>
      <c r="P1192" s="33">
        <v>217138</v>
      </c>
      <c r="Q1192"/>
    </row>
    <row r="1193" spans="1:17">
      <c r="A1193" s="38" t="str">
        <f t="shared" ca="1" si="18"/>
        <v>203382</v>
      </c>
      <c r="B1193" s="39" cm="1">
        <f t="array" aca="1" ref="B1193" ca="1">INDIRECT(_xlfn.CONCAT("D",ROW(C1193)-C1193-3))</f>
        <v>2033</v>
      </c>
      <c r="C1193" s="32">
        <v>82</v>
      </c>
      <c r="D1193" s="33">
        <v>2168801</v>
      </c>
      <c r="E1193" s="33"/>
      <c r="F1193" s="33">
        <v>945715</v>
      </c>
      <c r="G1193" s="33">
        <v>41635</v>
      </c>
      <c r="H1193" s="33">
        <v>644355</v>
      </c>
      <c r="I1193" s="33">
        <v>161584</v>
      </c>
      <c r="J1193" s="33">
        <v>98140</v>
      </c>
      <c r="K1193" s="33"/>
      <c r="L1193" s="33">
        <v>1223086</v>
      </c>
      <c r="M1193" s="33">
        <v>67673</v>
      </c>
      <c r="N1193" s="33">
        <v>483661</v>
      </c>
      <c r="O1193" s="33">
        <v>502570</v>
      </c>
      <c r="P1193" s="33">
        <v>169182</v>
      </c>
      <c r="Q1193"/>
    </row>
    <row r="1194" spans="1:17">
      <c r="A1194" s="38" t="str">
        <f t="shared" ca="1" si="18"/>
        <v>203383</v>
      </c>
      <c r="B1194" s="39" cm="1">
        <f t="array" aca="1" ref="B1194" ca="1">INDIRECT(_xlfn.CONCAT("D",ROW(C1194)-C1194-3))</f>
        <v>2033</v>
      </c>
      <c r="C1194" s="32">
        <v>83</v>
      </c>
      <c r="D1194" s="33">
        <v>2007490</v>
      </c>
      <c r="E1194" s="33"/>
      <c r="F1194" s="33">
        <v>868902</v>
      </c>
      <c r="G1194" s="33">
        <v>39131</v>
      </c>
      <c r="H1194" s="33">
        <v>608031</v>
      </c>
      <c r="I1194" s="33">
        <v>137459</v>
      </c>
      <c r="J1194" s="33">
        <v>84281</v>
      </c>
      <c r="K1194" s="33"/>
      <c r="L1194" s="33">
        <v>1138588</v>
      </c>
      <c r="M1194" s="33">
        <v>58132</v>
      </c>
      <c r="N1194" s="33">
        <v>412939</v>
      </c>
      <c r="O1194" s="33">
        <v>521184</v>
      </c>
      <c r="P1194" s="33">
        <v>146333</v>
      </c>
      <c r="Q1194"/>
    </row>
    <row r="1195" spans="1:17">
      <c r="A1195" s="38" t="str">
        <f t="shared" ca="1" si="18"/>
        <v>203384</v>
      </c>
      <c r="B1195" s="39" cm="1">
        <f t="array" aca="1" ref="B1195" ca="1">INDIRECT(_xlfn.CONCAT("D",ROW(C1195)-C1195-3))</f>
        <v>2033</v>
      </c>
      <c r="C1195" s="32">
        <v>84</v>
      </c>
      <c r="D1195" s="33">
        <v>1841885</v>
      </c>
      <c r="E1195" s="33"/>
      <c r="F1195" s="33">
        <v>789292</v>
      </c>
      <c r="G1195" s="33">
        <v>26840</v>
      </c>
      <c r="H1195" s="33">
        <v>536798</v>
      </c>
      <c r="I1195" s="33">
        <v>151099</v>
      </c>
      <c r="J1195" s="33">
        <v>74555</v>
      </c>
      <c r="K1195" s="33"/>
      <c r="L1195" s="33">
        <v>1052592</v>
      </c>
      <c r="M1195" s="33">
        <v>53673</v>
      </c>
      <c r="N1195" s="33">
        <v>343906</v>
      </c>
      <c r="O1195" s="33">
        <v>500950</v>
      </c>
      <c r="P1195" s="33">
        <v>154062</v>
      </c>
      <c r="Q1195"/>
    </row>
    <row r="1196" spans="1:17">
      <c r="A1196" s="38" t="str">
        <f t="shared" ca="1" si="18"/>
        <v>203385</v>
      </c>
      <c r="B1196" s="39" cm="1">
        <f t="array" aca="1" ref="B1196" ca="1">INDIRECT(_xlfn.CONCAT("D",ROW(C1196)-C1196-3))</f>
        <v>2033</v>
      </c>
      <c r="C1196" s="32">
        <v>85</v>
      </c>
      <c r="D1196" s="33">
        <v>1756016</v>
      </c>
      <c r="E1196" s="33"/>
      <c r="F1196" s="33">
        <v>745220</v>
      </c>
      <c r="G1196" s="33">
        <v>27674</v>
      </c>
      <c r="H1196" s="33">
        <v>516910</v>
      </c>
      <c r="I1196" s="33">
        <v>139358</v>
      </c>
      <c r="J1196" s="33">
        <v>61278</v>
      </c>
      <c r="K1196" s="33"/>
      <c r="L1196" s="33">
        <v>1010797</v>
      </c>
      <c r="M1196" s="33">
        <v>54238</v>
      </c>
      <c r="N1196" s="33">
        <v>330358</v>
      </c>
      <c r="O1196" s="33">
        <v>491099</v>
      </c>
      <c r="P1196" s="33">
        <v>135102</v>
      </c>
      <c r="Q1196"/>
    </row>
    <row r="1197" spans="1:17">
      <c r="A1197" s="38" t="str">
        <f t="shared" ca="1" si="18"/>
        <v>203386</v>
      </c>
      <c r="B1197" s="39" cm="1">
        <f t="array" aca="1" ref="B1197" ca="1">INDIRECT(_xlfn.CONCAT("D",ROW(C1197)-C1197-3))</f>
        <v>2033</v>
      </c>
      <c r="C1197" s="32">
        <v>86</v>
      </c>
      <c r="D1197" s="33">
        <v>1429809</v>
      </c>
      <c r="E1197" s="33"/>
      <c r="F1197" s="33">
        <v>598164</v>
      </c>
      <c r="G1197" s="33">
        <v>15664</v>
      </c>
      <c r="H1197" s="33">
        <v>383765</v>
      </c>
      <c r="I1197" s="33">
        <v>140975</v>
      </c>
      <c r="J1197" s="33">
        <v>57761</v>
      </c>
      <c r="K1197" s="33"/>
      <c r="L1197" s="33">
        <v>831645</v>
      </c>
      <c r="M1197" s="33">
        <v>36116</v>
      </c>
      <c r="N1197" s="33">
        <v>245980</v>
      </c>
      <c r="O1197" s="33">
        <v>445106</v>
      </c>
      <c r="P1197" s="33">
        <v>104444</v>
      </c>
      <c r="Q1197"/>
    </row>
    <row r="1198" spans="1:17">
      <c r="A1198" s="38" t="str">
        <f t="shared" ca="1" si="18"/>
        <v>203387</v>
      </c>
      <c r="B1198" s="39" cm="1">
        <f t="array" aca="1" ref="B1198" ca="1">INDIRECT(_xlfn.CONCAT("D",ROW(C1198)-C1198-3))</f>
        <v>2033</v>
      </c>
      <c r="C1198" s="32">
        <v>87</v>
      </c>
      <c r="D1198" s="33">
        <v>1063180</v>
      </c>
      <c r="E1198" s="33"/>
      <c r="F1198" s="33">
        <v>433459</v>
      </c>
      <c r="G1198" s="33">
        <v>9632</v>
      </c>
      <c r="H1198" s="33">
        <v>279340</v>
      </c>
      <c r="I1198" s="33">
        <v>112699</v>
      </c>
      <c r="J1198" s="33">
        <v>31787</v>
      </c>
      <c r="K1198" s="33"/>
      <c r="L1198" s="33">
        <v>629721</v>
      </c>
      <c r="M1198" s="33">
        <v>25958</v>
      </c>
      <c r="N1198" s="33">
        <v>190358</v>
      </c>
      <c r="O1198" s="33">
        <v>335531</v>
      </c>
      <c r="P1198" s="33">
        <v>77874</v>
      </c>
      <c r="Q1198"/>
    </row>
    <row r="1199" spans="1:17">
      <c r="A1199" s="38" t="str">
        <f t="shared" ca="1" si="18"/>
        <v>203388</v>
      </c>
      <c r="B1199" s="39" cm="1">
        <f t="array" aca="1" ref="B1199" ca="1">INDIRECT(_xlfn.CONCAT("D",ROW(C1199)-C1199-3))</f>
        <v>2033</v>
      </c>
      <c r="C1199" s="32">
        <v>88</v>
      </c>
      <c r="D1199" s="33">
        <v>953155</v>
      </c>
      <c r="E1199" s="33"/>
      <c r="F1199" s="33">
        <v>382536</v>
      </c>
      <c r="G1199" s="33">
        <v>7613</v>
      </c>
      <c r="H1199" s="33">
        <v>257878</v>
      </c>
      <c r="I1199" s="33">
        <v>91352</v>
      </c>
      <c r="J1199" s="33">
        <v>25693</v>
      </c>
      <c r="K1199" s="33"/>
      <c r="L1199" s="33">
        <v>570619</v>
      </c>
      <c r="M1199" s="33">
        <v>24645</v>
      </c>
      <c r="N1199" s="33">
        <v>148816</v>
      </c>
      <c r="O1199" s="33">
        <v>327964</v>
      </c>
      <c r="P1199" s="33">
        <v>69195</v>
      </c>
      <c r="Q1199"/>
    </row>
    <row r="1200" spans="1:17">
      <c r="A1200" s="38" t="str">
        <f t="shared" ca="1" si="18"/>
        <v>203389</v>
      </c>
      <c r="B1200" s="39" cm="1">
        <f t="array" aca="1" ref="B1200" ca="1">INDIRECT(_xlfn.CONCAT("D",ROW(C1200)-C1200-3))</f>
        <v>2033</v>
      </c>
      <c r="C1200" s="32">
        <v>89</v>
      </c>
      <c r="D1200" s="33">
        <v>848956</v>
      </c>
      <c r="E1200" s="33"/>
      <c r="F1200" s="33">
        <v>334208</v>
      </c>
      <c r="G1200" s="33">
        <v>7510</v>
      </c>
      <c r="H1200" s="33">
        <v>219676</v>
      </c>
      <c r="I1200" s="33">
        <v>81674</v>
      </c>
      <c r="J1200" s="33">
        <v>25347</v>
      </c>
      <c r="K1200" s="33"/>
      <c r="L1200" s="33">
        <v>514748</v>
      </c>
      <c r="M1200" s="33">
        <v>15882</v>
      </c>
      <c r="N1200" s="33">
        <v>115842</v>
      </c>
      <c r="O1200" s="33">
        <v>308288</v>
      </c>
      <c r="P1200" s="33">
        <v>74737</v>
      </c>
      <c r="Q1200"/>
    </row>
    <row r="1201" spans="1:17">
      <c r="A1201" s="38" t="str">
        <f t="shared" ca="1" si="18"/>
        <v>203390</v>
      </c>
      <c r="B1201" s="39" cm="1">
        <f t="array" aca="1" ref="B1201" ca="1">INDIRECT(_xlfn.CONCAT("D",ROW(C1201)-C1201-3))</f>
        <v>2033</v>
      </c>
      <c r="C1201" s="32">
        <v>90</v>
      </c>
      <c r="D1201" s="33">
        <v>705199</v>
      </c>
      <c r="E1201" s="33"/>
      <c r="F1201" s="33">
        <v>271913</v>
      </c>
      <c r="G1201" s="33">
        <v>3687</v>
      </c>
      <c r="H1201" s="33">
        <v>181582</v>
      </c>
      <c r="I1201" s="33">
        <v>75582</v>
      </c>
      <c r="J1201" s="33">
        <v>11061</v>
      </c>
      <c r="K1201" s="33"/>
      <c r="L1201" s="33">
        <v>433286</v>
      </c>
      <c r="M1201" s="33">
        <v>18321</v>
      </c>
      <c r="N1201" s="33">
        <v>85192</v>
      </c>
      <c r="O1201" s="33">
        <v>277560</v>
      </c>
      <c r="P1201" s="33">
        <v>52214</v>
      </c>
      <c r="Q1201"/>
    </row>
    <row r="1202" spans="1:17">
      <c r="A1202" s="38" t="str">
        <f t="shared" ca="1" si="18"/>
        <v>203391</v>
      </c>
      <c r="B1202" s="39" cm="1">
        <f t="array" aca="1" ref="B1202" ca="1">INDIRECT(_xlfn.CONCAT("D",ROW(C1202)-C1202-3))</f>
        <v>2033</v>
      </c>
      <c r="C1202" s="32">
        <v>91</v>
      </c>
      <c r="D1202" s="33">
        <v>526391</v>
      </c>
      <c r="E1202" s="33"/>
      <c r="F1202" s="33">
        <v>197079</v>
      </c>
      <c r="G1202" s="33">
        <v>2725</v>
      </c>
      <c r="H1202" s="33">
        <v>119882</v>
      </c>
      <c r="I1202" s="33">
        <v>67207</v>
      </c>
      <c r="J1202" s="33">
        <v>7266</v>
      </c>
      <c r="K1202" s="33"/>
      <c r="L1202" s="33">
        <v>329312</v>
      </c>
      <c r="M1202" s="33">
        <v>14436</v>
      </c>
      <c r="N1202" s="33">
        <v>60449</v>
      </c>
      <c r="O1202" s="33">
        <v>219241</v>
      </c>
      <c r="P1202" s="33">
        <v>35187</v>
      </c>
      <c r="Q1202"/>
    </row>
    <row r="1203" spans="1:17">
      <c r="A1203" s="38" t="str">
        <f t="shared" ca="1" si="18"/>
        <v>203392</v>
      </c>
      <c r="B1203" s="39" cm="1">
        <f t="array" aca="1" ref="B1203" ca="1">INDIRECT(_xlfn.CONCAT("D",ROW(C1203)-C1203-3))</f>
        <v>2033</v>
      </c>
      <c r="C1203" s="32">
        <v>92</v>
      </c>
      <c r="D1203" s="33">
        <v>414516</v>
      </c>
      <c r="E1203" s="33"/>
      <c r="F1203" s="33">
        <v>150360</v>
      </c>
      <c r="G1203" s="33">
        <v>2653</v>
      </c>
      <c r="H1203" s="33">
        <v>82255</v>
      </c>
      <c r="I1203" s="33">
        <v>59259</v>
      </c>
      <c r="J1203" s="33">
        <v>6191</v>
      </c>
      <c r="K1203" s="33"/>
      <c r="L1203" s="33">
        <v>264157</v>
      </c>
      <c r="M1203" s="33">
        <v>13252</v>
      </c>
      <c r="N1203" s="33">
        <v>34455</v>
      </c>
      <c r="O1203" s="33">
        <v>181111</v>
      </c>
      <c r="P1203" s="33">
        <v>35339</v>
      </c>
      <c r="Q1203"/>
    </row>
    <row r="1204" spans="1:17">
      <c r="A1204" s="38" t="str">
        <f t="shared" ca="1" si="18"/>
        <v>203393</v>
      </c>
      <c r="B1204" s="39" cm="1">
        <f t="array" aca="1" ref="B1204" ca="1">INDIRECT(_xlfn.CONCAT("D",ROW(C1204)-C1204-3))</f>
        <v>2033</v>
      </c>
      <c r="C1204" s="32">
        <v>93</v>
      </c>
      <c r="D1204" s="33">
        <v>319666</v>
      </c>
      <c r="E1204" s="33"/>
      <c r="F1204" s="33">
        <v>112600</v>
      </c>
      <c r="G1204" s="33">
        <v>880</v>
      </c>
      <c r="H1204" s="33">
        <v>62458</v>
      </c>
      <c r="I1204" s="33">
        <v>42225</v>
      </c>
      <c r="J1204" s="33">
        <v>7038</v>
      </c>
      <c r="K1204" s="33"/>
      <c r="L1204" s="33">
        <v>207066</v>
      </c>
      <c r="M1204" s="33">
        <v>5242</v>
      </c>
      <c r="N1204" s="33">
        <v>27958</v>
      </c>
      <c r="O1204" s="33">
        <v>141539</v>
      </c>
      <c r="P1204" s="33">
        <v>32327</v>
      </c>
      <c r="Q1204"/>
    </row>
    <row r="1205" spans="1:17">
      <c r="A1205" s="38" t="str">
        <f t="shared" ca="1" si="18"/>
        <v>203394</v>
      </c>
      <c r="B1205" s="39" cm="1">
        <f t="array" aca="1" ref="B1205" ca="1">INDIRECT(_xlfn.CONCAT("D",ROW(C1205)-C1205-3))</f>
        <v>2033</v>
      </c>
      <c r="C1205" s="32">
        <v>94</v>
      </c>
      <c r="D1205" s="33">
        <v>252307</v>
      </c>
      <c r="E1205" s="33"/>
      <c r="F1205" s="33">
        <v>85829</v>
      </c>
      <c r="G1205" s="33">
        <v>3433</v>
      </c>
      <c r="H1205" s="33">
        <v>40340</v>
      </c>
      <c r="I1205" s="33">
        <v>36906</v>
      </c>
      <c r="J1205" s="33">
        <v>5150</v>
      </c>
      <c r="K1205" s="33"/>
      <c r="L1205" s="33">
        <v>166479</v>
      </c>
      <c r="M1205" s="33">
        <v>5976</v>
      </c>
      <c r="N1205" s="33">
        <v>19636</v>
      </c>
      <c r="O1205" s="33">
        <v>128060</v>
      </c>
      <c r="P1205" s="33">
        <v>12806</v>
      </c>
      <c r="Q1205"/>
    </row>
    <row r="1206" spans="1:17">
      <c r="A1206" s="38" t="str">
        <f t="shared" ca="1" si="18"/>
        <v>203395</v>
      </c>
      <c r="B1206" s="39" cm="1">
        <f t="array" aca="1" ref="B1206" ca="1">INDIRECT(_xlfn.CONCAT("D",ROW(C1206)-C1206-3))</f>
        <v>2033</v>
      </c>
      <c r="C1206" s="32">
        <v>95</v>
      </c>
      <c r="D1206" s="33">
        <v>186133</v>
      </c>
      <c r="E1206" s="33"/>
      <c r="F1206" s="33">
        <v>60962</v>
      </c>
      <c r="G1206" s="33">
        <v>2540</v>
      </c>
      <c r="H1206" s="33">
        <v>30481</v>
      </c>
      <c r="I1206" s="33">
        <v>25401</v>
      </c>
      <c r="J1206" s="33">
        <v>2540</v>
      </c>
      <c r="K1206" s="33"/>
      <c r="L1206" s="33">
        <v>125171</v>
      </c>
      <c r="M1206" s="33">
        <v>3383</v>
      </c>
      <c r="N1206" s="33">
        <v>8458</v>
      </c>
      <c r="O1206" s="33">
        <v>93033</v>
      </c>
      <c r="P1206" s="33">
        <v>20298</v>
      </c>
      <c r="Q1206"/>
    </row>
    <row r="1207" spans="1:17">
      <c r="A1207" s="38" t="str">
        <f t="shared" ca="1" si="18"/>
        <v>203396</v>
      </c>
      <c r="B1207" s="39" cm="1">
        <f t="array" aca="1" ref="B1207" ca="1">INDIRECT(_xlfn.CONCAT("D",ROW(C1207)-C1207-3))</f>
        <v>2033</v>
      </c>
      <c r="C1207" s="32">
        <v>96</v>
      </c>
      <c r="D1207" s="33">
        <v>134148</v>
      </c>
      <c r="E1207" s="33"/>
      <c r="F1207" s="33">
        <v>41857</v>
      </c>
      <c r="G1207" s="33">
        <v>1674</v>
      </c>
      <c r="H1207" s="33">
        <v>22603</v>
      </c>
      <c r="I1207" s="33">
        <v>15069</v>
      </c>
      <c r="J1207" s="33">
        <v>2511</v>
      </c>
      <c r="K1207" s="33"/>
      <c r="L1207" s="33">
        <v>92290</v>
      </c>
      <c r="M1207" s="33">
        <v>3326</v>
      </c>
      <c r="N1207" s="33">
        <v>7483</v>
      </c>
      <c r="O1207" s="33">
        <v>77324</v>
      </c>
      <c r="P1207" s="33">
        <v>4157</v>
      </c>
      <c r="Q1207"/>
    </row>
    <row r="1208" spans="1:17">
      <c r="A1208" s="38" t="str">
        <f t="shared" ca="1" si="18"/>
        <v>203397</v>
      </c>
      <c r="B1208" s="39" cm="1">
        <f t="array" aca="1" ref="B1208" ca="1">INDIRECT(_xlfn.CONCAT("D",ROW(C1208)-C1208-3))</f>
        <v>2033</v>
      </c>
      <c r="C1208" s="32">
        <v>97</v>
      </c>
      <c r="D1208" s="33">
        <v>97161</v>
      </c>
      <c r="E1208" s="33"/>
      <c r="F1208" s="33">
        <v>28651</v>
      </c>
      <c r="G1208" s="33">
        <v>0</v>
      </c>
      <c r="H1208" s="33">
        <v>17191</v>
      </c>
      <c r="I1208" s="33">
        <v>10642</v>
      </c>
      <c r="J1208" s="33">
        <v>819</v>
      </c>
      <c r="K1208" s="33"/>
      <c r="L1208" s="33">
        <v>68510</v>
      </c>
      <c r="M1208" s="33">
        <v>4078</v>
      </c>
      <c r="N1208" s="33">
        <v>6525</v>
      </c>
      <c r="O1208" s="33">
        <v>53013</v>
      </c>
      <c r="P1208" s="33">
        <v>4894</v>
      </c>
      <c r="Q1208"/>
    </row>
    <row r="1209" spans="1:17">
      <c r="A1209" s="38" t="str">
        <f t="shared" ca="1" si="18"/>
        <v>203398</v>
      </c>
      <c r="B1209" s="39" cm="1">
        <f t="array" aca="1" ref="B1209" ca="1">INDIRECT(_xlfn.CONCAT("D",ROW(C1209)-C1209-3))</f>
        <v>2033</v>
      </c>
      <c r="C1209" s="32">
        <v>98</v>
      </c>
      <c r="D1209" s="33">
        <v>66523</v>
      </c>
      <c r="E1209" s="33"/>
      <c r="F1209" s="33">
        <v>18528</v>
      </c>
      <c r="G1209" s="33">
        <v>806</v>
      </c>
      <c r="H1209" s="33">
        <v>7250</v>
      </c>
      <c r="I1209" s="33">
        <v>10472</v>
      </c>
      <c r="J1209" s="33">
        <v>0</v>
      </c>
      <c r="K1209" s="33"/>
      <c r="L1209" s="33">
        <v>47995</v>
      </c>
      <c r="M1209" s="33">
        <v>1600</v>
      </c>
      <c r="N1209" s="33">
        <v>4800</v>
      </c>
      <c r="O1209" s="33">
        <v>36796</v>
      </c>
      <c r="P1209" s="33">
        <v>4800</v>
      </c>
      <c r="Q1209"/>
    </row>
    <row r="1210" spans="1:17">
      <c r="A1210" s="38" t="str">
        <f t="shared" ca="1" si="18"/>
        <v>203399</v>
      </c>
      <c r="B1210" s="39" cm="1">
        <f t="array" aca="1" ref="B1210" ca="1">INDIRECT(_xlfn.CONCAT("D",ROW(C1210)-C1210-3))</f>
        <v>2033</v>
      </c>
      <c r="C1210" s="32">
        <v>99</v>
      </c>
      <c r="D1210" s="33">
        <v>44993</v>
      </c>
      <c r="E1210" s="33"/>
      <c r="F1210" s="33">
        <v>11876</v>
      </c>
      <c r="G1210" s="33">
        <v>0</v>
      </c>
      <c r="H1210" s="33">
        <v>4750</v>
      </c>
      <c r="I1210" s="33">
        <v>7125</v>
      </c>
      <c r="J1210" s="33">
        <v>0</v>
      </c>
      <c r="K1210" s="33"/>
      <c r="L1210" s="33">
        <v>33117</v>
      </c>
      <c r="M1210" s="33">
        <v>1577</v>
      </c>
      <c r="N1210" s="33">
        <v>788</v>
      </c>
      <c r="O1210" s="33">
        <v>29174</v>
      </c>
      <c r="P1210" s="33">
        <v>1577</v>
      </c>
      <c r="Q1210"/>
    </row>
    <row r="1211" spans="1:17">
      <c r="A1211" s="38" t="str">
        <f t="shared" ca="1" si="18"/>
        <v>2033100</v>
      </c>
      <c r="B1211" s="39" cm="1">
        <f t="array" aca="1" ref="B1211" ca="1">INDIRECT(_xlfn.CONCAT("D",ROW(C1211)-C1211-3))</f>
        <v>2033</v>
      </c>
      <c r="C1211" s="32">
        <v>100</v>
      </c>
      <c r="D1211" s="33">
        <v>90345</v>
      </c>
      <c r="E1211" s="33"/>
      <c r="F1211" s="33">
        <v>20168</v>
      </c>
      <c r="G1211" s="33">
        <v>840</v>
      </c>
      <c r="H1211" s="33">
        <v>3361</v>
      </c>
      <c r="I1211" s="33">
        <v>15126</v>
      </c>
      <c r="J1211" s="33">
        <v>840</v>
      </c>
      <c r="K1211" s="33"/>
      <c r="L1211" s="33">
        <v>70177</v>
      </c>
      <c r="M1211" s="33">
        <v>780</v>
      </c>
      <c r="N1211" s="33">
        <v>3119</v>
      </c>
      <c r="O1211" s="33">
        <v>58481</v>
      </c>
      <c r="P1211" s="33">
        <v>7797</v>
      </c>
      <c r="Q1211"/>
    </row>
    <row r="1212" spans="1:17">
      <c r="A1212" s="38" t="str">
        <f t="shared" ca="1" si="18"/>
        <v>66523</v>
      </c>
      <c r="B1212" s="39" cm="1">
        <f t="array" aca="1" ref="B1212" ca="1">INDIRECT(_xlfn.CONCAT("D",ROW(C1212)-C1212-3))</f>
        <v>66523</v>
      </c>
      <c r="C1212" s="34"/>
      <c r="D1212" s="31"/>
      <c r="E1212" s="31"/>
      <c r="F1212" s="31"/>
      <c r="G1212" s="31"/>
      <c r="H1212" s="31"/>
      <c r="I1212" s="31"/>
      <c r="J1212" s="31"/>
      <c r="K1212" s="31"/>
      <c r="L1212" s="31"/>
      <c r="M1212" s="31"/>
      <c r="N1212" s="31"/>
      <c r="O1212" s="31"/>
      <c r="P1212" s="31"/>
      <c r="Q1212"/>
    </row>
    <row r="1213" spans="1:17">
      <c r="A1213" s="38" t="str">
        <f t="shared" ca="1" si="18"/>
        <v>44993</v>
      </c>
      <c r="B1213" s="39" cm="1">
        <f t="array" aca="1" ref="B1213" ca="1">INDIRECT(_xlfn.CONCAT("D",ROW(C1213)-C1213-3))</f>
        <v>44993</v>
      </c>
      <c r="Q1213"/>
    </row>
    <row r="1214" spans="1:17">
      <c r="A1214" s="38" t="str">
        <f t="shared" ca="1" si="18"/>
        <v>90345</v>
      </c>
      <c r="B1214" s="39" cm="1">
        <f t="array" aca="1" ref="B1214" ca="1">INDIRECT(_xlfn.CONCAT("D",ROW(C1214)-C1214-3))</f>
        <v>90345</v>
      </c>
      <c r="Q1214"/>
    </row>
    <row r="1215" spans="1:17">
      <c r="A1215" s="38" t="str">
        <f t="shared" ca="1" si="18"/>
        <v>0</v>
      </c>
      <c r="B1215" s="39" cm="1">
        <f t="array" aca="1" ref="B1215" ca="1">INDIRECT(_xlfn.CONCAT("D",ROW(C1215)-C1215-3))</f>
        <v>0</v>
      </c>
      <c r="Q1215"/>
    </row>
    <row r="1216" spans="1:17">
      <c r="A1216" s="38" t="str">
        <f t="shared" ca="1" si="18"/>
        <v>0</v>
      </c>
      <c r="B1216" s="39" cm="1">
        <f t="array" aca="1" ref="B1216" ca="1">INDIRECT(_xlfn.CONCAT("D",ROW(C1216)-C1216-3))</f>
        <v>0</v>
      </c>
      <c r="Q1216"/>
    </row>
    <row r="1217" spans="1:17">
      <c r="A1217" s="38" t="str">
        <f t="shared" ca="1" si="18"/>
        <v>0</v>
      </c>
      <c r="B1217" s="39" cm="1">
        <f t="array" aca="1" ref="B1217" ca="1">INDIRECT(_xlfn.CONCAT("D",ROW(C1217)-C1217-3))</f>
        <v>0</v>
      </c>
      <c r="Q1217"/>
    </row>
    <row r="1218" spans="1:17">
      <c r="A1218" s="38" t="str">
        <f t="shared" ca="1" si="18"/>
        <v>0</v>
      </c>
      <c r="B1218" s="39" cm="1">
        <f t="array" aca="1" ref="B1218" ca="1">INDIRECT(_xlfn.CONCAT("D",ROW(C1218)-C1218-3))</f>
        <v>0</v>
      </c>
      <c r="D1218" s="47">
        <v>2034</v>
      </c>
      <c r="E1218" s="47"/>
      <c r="F1218" s="47"/>
      <c r="G1218" s="47"/>
      <c r="H1218" s="47"/>
      <c r="I1218" s="47"/>
      <c r="J1218" s="47"/>
      <c r="K1218" s="47"/>
      <c r="L1218" s="47"/>
      <c r="M1218" s="47"/>
      <c r="N1218" s="47"/>
      <c r="O1218" s="47"/>
      <c r="P1218" s="47"/>
      <c r="Q1218"/>
    </row>
    <row r="1219" spans="1:17">
      <c r="A1219" s="38" t="str">
        <f t="shared" ca="1" si="18"/>
        <v>0</v>
      </c>
      <c r="B1219" s="39" cm="1">
        <f t="array" aca="1" ref="B1219" ca="1">INDIRECT(_xlfn.CONCAT("D",ROW(C1219)-C1219-3))</f>
        <v>0</v>
      </c>
      <c r="F1219" s="48" t="s">
        <v>184</v>
      </c>
      <c r="G1219" s="48"/>
      <c r="H1219" s="48"/>
      <c r="I1219" s="48"/>
      <c r="J1219" s="48"/>
      <c r="K1219" s="30"/>
      <c r="L1219" s="48" t="s">
        <v>185</v>
      </c>
      <c r="M1219" s="48"/>
      <c r="N1219" s="48"/>
      <c r="O1219" s="48"/>
      <c r="P1219" s="48"/>
      <c r="Q1219"/>
    </row>
    <row r="1220" spans="1:17">
      <c r="A1220" s="38" t="e">
        <f t="shared" ca="1" si="18"/>
        <v>#VALUE!</v>
      </c>
      <c r="B1220" s="39" t="e" cm="1">
        <f t="array" aca="1" ref="B1220" ca="1">INDIRECT(_xlfn.CONCAT("D",ROW(C1220)-C1220-3))</f>
        <v>#VALUE!</v>
      </c>
      <c r="C1220" s="30" t="s">
        <v>186</v>
      </c>
      <c r="D1220" s="30" t="s">
        <v>0</v>
      </c>
      <c r="E1220" s="30"/>
      <c r="F1220" s="30" t="s">
        <v>0</v>
      </c>
      <c r="G1220" s="30" t="s">
        <v>187</v>
      </c>
      <c r="H1220" s="30" t="s">
        <v>188</v>
      </c>
      <c r="I1220" s="30" t="s">
        <v>189</v>
      </c>
      <c r="J1220" s="30" t="s">
        <v>190</v>
      </c>
      <c r="K1220" s="30"/>
      <c r="L1220" s="30" t="s">
        <v>0</v>
      </c>
      <c r="M1220" s="30" t="s">
        <v>187</v>
      </c>
      <c r="N1220" s="30" t="s">
        <v>188</v>
      </c>
      <c r="O1220" s="30" t="s">
        <v>189</v>
      </c>
      <c r="P1220" s="30" t="s">
        <v>190</v>
      </c>
      <c r="Q1220"/>
    </row>
    <row r="1221" spans="1:17">
      <c r="A1221" s="38" t="str">
        <f t="shared" ca="1" si="18"/>
        <v>20340</v>
      </c>
      <c r="B1221" s="39" cm="1">
        <f t="array" aca="1" ref="B1221" ca="1">INDIRECT(_xlfn.CONCAT("D",ROW(C1221)-C1221-3))</f>
        <v>2034</v>
      </c>
      <c r="C1221" s="32">
        <v>0</v>
      </c>
      <c r="D1221" s="33">
        <v>3990276</v>
      </c>
      <c r="E1221" s="33"/>
      <c r="F1221" s="33">
        <v>2041049</v>
      </c>
      <c r="G1221" s="33">
        <v>2041049</v>
      </c>
      <c r="H1221" s="33">
        <v>0</v>
      </c>
      <c r="I1221" s="33">
        <v>0</v>
      </c>
      <c r="J1221" s="33">
        <v>0</v>
      </c>
      <c r="K1221" s="33"/>
      <c r="L1221" s="33">
        <v>1949227</v>
      </c>
      <c r="M1221" s="33">
        <v>1949227</v>
      </c>
      <c r="N1221" s="33">
        <v>0</v>
      </c>
      <c r="O1221" s="33">
        <v>0</v>
      </c>
      <c r="P1221" s="33">
        <v>0</v>
      </c>
      <c r="Q1221"/>
    </row>
    <row r="1222" spans="1:17">
      <c r="A1222" s="38" t="str">
        <f t="shared" ca="1" si="18"/>
        <v>20341</v>
      </c>
      <c r="B1222" s="39" cm="1">
        <f t="array" aca="1" ref="B1222" ca="1">INDIRECT(_xlfn.CONCAT("D",ROW(C1222)-C1222-3))</f>
        <v>2034</v>
      </c>
      <c r="C1222" s="32">
        <v>1</v>
      </c>
      <c r="D1222" s="33">
        <v>3996479</v>
      </c>
      <c r="E1222" s="33"/>
      <c r="F1222" s="33">
        <v>2044668</v>
      </c>
      <c r="G1222" s="33">
        <v>2044668</v>
      </c>
      <c r="H1222" s="33">
        <v>0</v>
      </c>
      <c r="I1222" s="33">
        <v>0</v>
      </c>
      <c r="J1222" s="33">
        <v>0</v>
      </c>
      <c r="K1222" s="33"/>
      <c r="L1222" s="33">
        <v>1951811</v>
      </c>
      <c r="M1222" s="33">
        <v>1951811</v>
      </c>
      <c r="N1222" s="33">
        <v>0</v>
      </c>
      <c r="O1222" s="33">
        <v>0</v>
      </c>
      <c r="P1222" s="33">
        <v>0</v>
      </c>
      <c r="Q1222"/>
    </row>
    <row r="1223" spans="1:17">
      <c r="A1223" s="38" t="str">
        <f t="shared" ca="1" si="18"/>
        <v>20342</v>
      </c>
      <c r="B1223" s="39" cm="1">
        <f t="array" aca="1" ref="B1223" ca="1">INDIRECT(_xlfn.CONCAT("D",ROW(C1223)-C1223-3))</f>
        <v>2034</v>
      </c>
      <c r="C1223" s="32">
        <v>2</v>
      </c>
      <c r="D1223" s="33">
        <v>4012514</v>
      </c>
      <c r="E1223" s="33"/>
      <c r="F1223" s="33">
        <v>2052941</v>
      </c>
      <c r="G1223" s="33">
        <v>2052941</v>
      </c>
      <c r="H1223" s="33">
        <v>0</v>
      </c>
      <c r="I1223" s="33">
        <v>0</v>
      </c>
      <c r="J1223" s="33">
        <v>0</v>
      </c>
      <c r="K1223" s="33"/>
      <c r="L1223" s="33">
        <v>1959574</v>
      </c>
      <c r="M1223" s="33">
        <v>1959574</v>
      </c>
      <c r="N1223" s="33">
        <v>0</v>
      </c>
      <c r="O1223" s="33">
        <v>0</v>
      </c>
      <c r="P1223" s="33">
        <v>0</v>
      </c>
      <c r="Q1223"/>
    </row>
    <row r="1224" spans="1:17">
      <c r="A1224" s="38" t="str">
        <f t="shared" ca="1" si="18"/>
        <v>20343</v>
      </c>
      <c r="B1224" s="39" cm="1">
        <f t="array" aca="1" ref="B1224" ca="1">INDIRECT(_xlfn.CONCAT("D",ROW(C1224)-C1224-3))</f>
        <v>2034</v>
      </c>
      <c r="C1224" s="32">
        <v>3</v>
      </c>
      <c r="D1224" s="33">
        <v>4020850</v>
      </c>
      <c r="E1224" s="33"/>
      <c r="F1224" s="33">
        <v>2057282</v>
      </c>
      <c r="G1224" s="33">
        <v>2057282</v>
      </c>
      <c r="H1224" s="33">
        <v>0</v>
      </c>
      <c r="I1224" s="33">
        <v>0</v>
      </c>
      <c r="J1224" s="33">
        <v>0</v>
      </c>
      <c r="K1224" s="33"/>
      <c r="L1224" s="33">
        <v>1963568</v>
      </c>
      <c r="M1224" s="33">
        <v>1963568</v>
      </c>
      <c r="N1224" s="33">
        <v>0</v>
      </c>
      <c r="O1224" s="33">
        <v>0</v>
      </c>
      <c r="P1224" s="33">
        <v>0</v>
      </c>
      <c r="Q1224"/>
    </row>
    <row r="1225" spans="1:17">
      <c r="A1225" s="38" t="str">
        <f t="shared" ca="1" si="18"/>
        <v>20344</v>
      </c>
      <c r="B1225" s="39" cm="1">
        <f t="array" aca="1" ref="B1225" ca="1">INDIRECT(_xlfn.CONCAT("D",ROW(C1225)-C1225-3))</f>
        <v>2034</v>
      </c>
      <c r="C1225" s="32">
        <v>4</v>
      </c>
      <c r="D1225" s="33">
        <v>4012998</v>
      </c>
      <c r="E1225" s="33"/>
      <c r="F1225" s="33">
        <v>2053541</v>
      </c>
      <c r="G1225" s="33">
        <v>2053541</v>
      </c>
      <c r="H1225" s="33">
        <v>0</v>
      </c>
      <c r="I1225" s="33">
        <v>0</v>
      </c>
      <c r="J1225" s="33">
        <v>0</v>
      </c>
      <c r="K1225" s="33"/>
      <c r="L1225" s="33">
        <v>1959457</v>
      </c>
      <c r="M1225" s="33">
        <v>1959457</v>
      </c>
      <c r="N1225" s="33">
        <v>0</v>
      </c>
      <c r="O1225" s="33">
        <v>0</v>
      </c>
      <c r="P1225" s="33">
        <v>0</v>
      </c>
      <c r="Q1225"/>
    </row>
    <row r="1226" spans="1:17">
      <c r="A1226" s="38" t="str">
        <f t="shared" ca="1" si="18"/>
        <v>20345</v>
      </c>
      <c r="B1226" s="39" cm="1">
        <f t="array" aca="1" ref="B1226" ca="1">INDIRECT(_xlfn.CONCAT("D",ROW(C1226)-C1226-3))</f>
        <v>2034</v>
      </c>
      <c r="C1226" s="32">
        <v>5</v>
      </c>
      <c r="D1226" s="33">
        <v>3993819</v>
      </c>
      <c r="E1226" s="33"/>
      <c r="F1226" s="33">
        <v>2043941</v>
      </c>
      <c r="G1226" s="33">
        <v>2043941</v>
      </c>
      <c r="H1226" s="33">
        <v>0</v>
      </c>
      <c r="I1226" s="33">
        <v>0</v>
      </c>
      <c r="J1226" s="33">
        <v>0</v>
      </c>
      <c r="K1226" s="33"/>
      <c r="L1226" s="33">
        <v>1949878</v>
      </c>
      <c r="M1226" s="33">
        <v>1949878</v>
      </c>
      <c r="N1226" s="33">
        <v>0</v>
      </c>
      <c r="O1226" s="33">
        <v>0</v>
      </c>
      <c r="P1226" s="33">
        <v>0</v>
      </c>
      <c r="Q1226"/>
    </row>
    <row r="1227" spans="1:17">
      <c r="A1227" s="38" t="str">
        <f t="shared" ca="1" si="18"/>
        <v>20346</v>
      </c>
      <c r="B1227" s="39" cm="1">
        <f t="array" aca="1" ref="B1227" ca="1">INDIRECT(_xlfn.CONCAT("D",ROW(C1227)-C1227-3))</f>
        <v>2034</v>
      </c>
      <c r="C1227" s="32">
        <v>6</v>
      </c>
      <c r="D1227" s="33">
        <v>3969682</v>
      </c>
      <c r="E1227" s="33"/>
      <c r="F1227" s="33">
        <v>2031711</v>
      </c>
      <c r="G1227" s="33">
        <v>2031711</v>
      </c>
      <c r="H1227" s="33">
        <v>0</v>
      </c>
      <c r="I1227" s="33">
        <v>0</v>
      </c>
      <c r="J1227" s="33">
        <v>0</v>
      </c>
      <c r="K1227" s="33"/>
      <c r="L1227" s="33">
        <v>1937971</v>
      </c>
      <c r="M1227" s="33">
        <v>1937971</v>
      </c>
      <c r="N1227" s="33">
        <v>0</v>
      </c>
      <c r="O1227" s="33">
        <v>0</v>
      </c>
      <c r="P1227" s="33">
        <v>0</v>
      </c>
      <c r="Q1227"/>
    </row>
    <row r="1228" spans="1:17">
      <c r="A1228" s="38" t="str">
        <f t="shared" ref="A1228:A1291" ca="1" si="19">B1228&amp;C1228</f>
        <v>20347</v>
      </c>
      <c r="B1228" s="39" cm="1">
        <f t="array" aca="1" ref="B1228" ca="1">INDIRECT(_xlfn.CONCAT("D",ROW(C1228)-C1228-3))</f>
        <v>2034</v>
      </c>
      <c r="C1228" s="32">
        <v>7</v>
      </c>
      <c r="D1228" s="33">
        <v>3943416</v>
      </c>
      <c r="E1228" s="33"/>
      <c r="F1228" s="33">
        <v>2018246</v>
      </c>
      <c r="G1228" s="33">
        <v>2018246</v>
      </c>
      <c r="H1228" s="33">
        <v>0</v>
      </c>
      <c r="I1228" s="33">
        <v>0</v>
      </c>
      <c r="J1228" s="33">
        <v>0</v>
      </c>
      <c r="K1228" s="33"/>
      <c r="L1228" s="33">
        <v>1925170</v>
      </c>
      <c r="M1228" s="33">
        <v>1925170</v>
      </c>
      <c r="N1228" s="33">
        <v>0</v>
      </c>
      <c r="O1228" s="33">
        <v>0</v>
      </c>
      <c r="P1228" s="33">
        <v>0</v>
      </c>
      <c r="Q1228"/>
    </row>
    <row r="1229" spans="1:17">
      <c r="A1229" s="38" t="str">
        <f t="shared" ca="1" si="19"/>
        <v>20348</v>
      </c>
      <c r="B1229" s="39" cm="1">
        <f t="array" aca="1" ref="B1229" ca="1">INDIRECT(_xlfn.CONCAT("D",ROW(C1229)-C1229-3))</f>
        <v>2034</v>
      </c>
      <c r="C1229" s="32">
        <v>8</v>
      </c>
      <c r="D1229" s="33">
        <v>3920196</v>
      </c>
      <c r="E1229" s="33"/>
      <c r="F1229" s="33">
        <v>2006483</v>
      </c>
      <c r="G1229" s="33">
        <v>2006483</v>
      </c>
      <c r="H1229" s="33">
        <v>0</v>
      </c>
      <c r="I1229" s="33">
        <v>0</v>
      </c>
      <c r="J1229" s="33">
        <v>0</v>
      </c>
      <c r="K1229" s="33"/>
      <c r="L1229" s="33">
        <v>1913713</v>
      </c>
      <c r="M1229" s="33">
        <v>1913713</v>
      </c>
      <c r="N1229" s="33">
        <v>0</v>
      </c>
      <c r="O1229" s="33">
        <v>0</v>
      </c>
      <c r="P1229" s="33">
        <v>0</v>
      </c>
      <c r="Q1229"/>
    </row>
    <row r="1230" spans="1:17">
      <c r="A1230" s="38" t="str">
        <f t="shared" ca="1" si="19"/>
        <v>20349</v>
      </c>
      <c r="B1230" s="39" cm="1">
        <f t="array" aca="1" ref="B1230" ca="1">INDIRECT(_xlfn.CONCAT("D",ROW(C1230)-C1230-3))</f>
        <v>2034</v>
      </c>
      <c r="C1230" s="32">
        <v>9</v>
      </c>
      <c r="D1230" s="33">
        <v>3905620</v>
      </c>
      <c r="E1230" s="33"/>
      <c r="F1230" s="33">
        <v>1999442</v>
      </c>
      <c r="G1230" s="33">
        <v>1999442</v>
      </c>
      <c r="H1230" s="33">
        <v>0</v>
      </c>
      <c r="I1230" s="33">
        <v>0</v>
      </c>
      <c r="J1230" s="33">
        <v>0</v>
      </c>
      <c r="K1230" s="33"/>
      <c r="L1230" s="33">
        <v>1906178</v>
      </c>
      <c r="M1230" s="33">
        <v>1906178</v>
      </c>
      <c r="N1230" s="33">
        <v>0</v>
      </c>
      <c r="O1230" s="33">
        <v>0</v>
      </c>
      <c r="P1230" s="33">
        <v>0</v>
      </c>
      <c r="Q1230"/>
    </row>
    <row r="1231" spans="1:17">
      <c r="A1231" s="38" t="str">
        <f t="shared" ca="1" si="19"/>
        <v>203410</v>
      </c>
      <c r="B1231" s="39" cm="1">
        <f t="array" aca="1" ref="B1231" ca="1">INDIRECT(_xlfn.CONCAT("D",ROW(C1231)-C1231-3))</f>
        <v>2034</v>
      </c>
      <c r="C1231" s="32">
        <v>10</v>
      </c>
      <c r="D1231" s="33">
        <v>3903651</v>
      </c>
      <c r="E1231" s="33"/>
      <c r="F1231" s="33">
        <v>1999161</v>
      </c>
      <c r="G1231" s="33">
        <v>1999161</v>
      </c>
      <c r="H1231" s="33">
        <v>0</v>
      </c>
      <c r="I1231" s="33">
        <v>0</v>
      </c>
      <c r="J1231" s="33">
        <v>0</v>
      </c>
      <c r="K1231" s="33"/>
      <c r="L1231" s="33">
        <v>1904491</v>
      </c>
      <c r="M1231" s="33">
        <v>1904491</v>
      </c>
      <c r="N1231" s="33">
        <v>0</v>
      </c>
      <c r="O1231" s="33">
        <v>0</v>
      </c>
      <c r="P1231" s="33">
        <v>0</v>
      </c>
      <c r="Q1231"/>
    </row>
    <row r="1232" spans="1:17">
      <c r="A1232" s="38" t="str">
        <f t="shared" ca="1" si="19"/>
        <v>203411</v>
      </c>
      <c r="B1232" s="39" cm="1">
        <f t="array" aca="1" ref="B1232" ca="1">INDIRECT(_xlfn.CONCAT("D",ROW(C1232)-C1232-3))</f>
        <v>2034</v>
      </c>
      <c r="C1232" s="32">
        <v>11</v>
      </c>
      <c r="D1232" s="33">
        <v>3900965</v>
      </c>
      <c r="E1232" s="33"/>
      <c r="F1232" s="33">
        <v>1998490</v>
      </c>
      <c r="G1232" s="33">
        <v>1998490</v>
      </c>
      <c r="H1232" s="33">
        <v>0</v>
      </c>
      <c r="I1232" s="33">
        <v>0</v>
      </c>
      <c r="J1232" s="33">
        <v>0</v>
      </c>
      <c r="K1232" s="33"/>
      <c r="L1232" s="33">
        <v>1902474</v>
      </c>
      <c r="M1232" s="33">
        <v>1902474</v>
      </c>
      <c r="N1232" s="33">
        <v>0</v>
      </c>
      <c r="O1232" s="33">
        <v>0</v>
      </c>
      <c r="P1232" s="33">
        <v>0</v>
      </c>
      <c r="Q1232"/>
    </row>
    <row r="1233" spans="1:17">
      <c r="A1233" s="38" t="str">
        <f t="shared" ca="1" si="19"/>
        <v>203412</v>
      </c>
      <c r="B1233" s="39" cm="1">
        <f t="array" aca="1" ref="B1233" ca="1">INDIRECT(_xlfn.CONCAT("D",ROW(C1233)-C1233-3))</f>
        <v>2034</v>
      </c>
      <c r="C1233" s="32">
        <v>12</v>
      </c>
      <c r="D1233" s="33">
        <v>3907779</v>
      </c>
      <c r="E1233" s="33"/>
      <c r="F1233" s="33">
        <v>2002410</v>
      </c>
      <c r="G1233" s="33">
        <v>2002410</v>
      </c>
      <c r="H1233" s="33">
        <v>0</v>
      </c>
      <c r="I1233" s="33">
        <v>0</v>
      </c>
      <c r="J1233" s="33">
        <v>0</v>
      </c>
      <c r="K1233" s="33"/>
      <c r="L1233" s="33">
        <v>1905369</v>
      </c>
      <c r="M1233" s="33">
        <v>1905369</v>
      </c>
      <c r="N1233" s="33">
        <v>0</v>
      </c>
      <c r="O1233" s="33">
        <v>0</v>
      </c>
      <c r="P1233" s="33">
        <v>0</v>
      </c>
      <c r="Q1233"/>
    </row>
    <row r="1234" spans="1:17">
      <c r="A1234" s="38" t="str">
        <f t="shared" ca="1" si="19"/>
        <v>203413</v>
      </c>
      <c r="B1234" s="39" cm="1">
        <f t="array" aca="1" ref="B1234" ca="1">INDIRECT(_xlfn.CONCAT("D",ROW(C1234)-C1234-3))</f>
        <v>2034</v>
      </c>
      <c r="C1234" s="32">
        <v>13</v>
      </c>
      <c r="D1234" s="33">
        <v>3860727</v>
      </c>
      <c r="E1234" s="33"/>
      <c r="F1234" s="33">
        <v>1976259</v>
      </c>
      <c r="G1234" s="33">
        <v>1976259</v>
      </c>
      <c r="H1234" s="33">
        <v>0</v>
      </c>
      <c r="I1234" s="33">
        <v>0</v>
      </c>
      <c r="J1234" s="33">
        <v>0</v>
      </c>
      <c r="K1234" s="33"/>
      <c r="L1234" s="33">
        <v>1884468</v>
      </c>
      <c r="M1234" s="33">
        <v>1884468</v>
      </c>
      <c r="N1234" s="33">
        <v>0</v>
      </c>
      <c r="O1234" s="33">
        <v>0</v>
      </c>
      <c r="P1234" s="33">
        <v>0</v>
      </c>
      <c r="Q1234"/>
    </row>
    <row r="1235" spans="1:17">
      <c r="A1235" s="38" t="str">
        <f t="shared" ca="1" si="19"/>
        <v>203414</v>
      </c>
      <c r="B1235" s="39" cm="1">
        <f t="array" aca="1" ref="B1235" ca="1">INDIRECT(_xlfn.CONCAT("D",ROW(C1235)-C1235-3))</f>
        <v>2034</v>
      </c>
      <c r="C1235" s="32">
        <v>14</v>
      </c>
      <c r="D1235" s="33">
        <v>3997542</v>
      </c>
      <c r="E1235" s="33"/>
      <c r="F1235" s="33">
        <v>2046273</v>
      </c>
      <c r="G1235" s="33">
        <v>2046273</v>
      </c>
      <c r="H1235" s="33">
        <v>0</v>
      </c>
      <c r="I1235" s="33">
        <v>0</v>
      </c>
      <c r="J1235" s="33">
        <v>0</v>
      </c>
      <c r="K1235" s="33"/>
      <c r="L1235" s="33">
        <v>1951269</v>
      </c>
      <c r="M1235" s="33">
        <v>1951269</v>
      </c>
      <c r="N1235" s="33">
        <v>0</v>
      </c>
      <c r="O1235" s="33">
        <v>0</v>
      </c>
      <c r="P1235" s="33">
        <v>0</v>
      </c>
      <c r="Q1235"/>
    </row>
    <row r="1236" spans="1:17">
      <c r="A1236" s="38" t="str">
        <f t="shared" ca="1" si="19"/>
        <v>203415</v>
      </c>
      <c r="B1236" s="39" cm="1">
        <f t="array" aca="1" ref="B1236" ca="1">INDIRECT(_xlfn.CONCAT("D",ROW(C1236)-C1236-3))</f>
        <v>2034</v>
      </c>
      <c r="C1236" s="32">
        <v>15</v>
      </c>
      <c r="D1236" s="33">
        <v>4068543</v>
      </c>
      <c r="E1236" s="33"/>
      <c r="F1236" s="33">
        <v>2082159</v>
      </c>
      <c r="G1236" s="33">
        <v>2082159</v>
      </c>
      <c r="H1236" s="33">
        <v>0</v>
      </c>
      <c r="I1236" s="33">
        <v>0</v>
      </c>
      <c r="J1236" s="33">
        <v>0</v>
      </c>
      <c r="K1236" s="33"/>
      <c r="L1236" s="33">
        <v>1986384</v>
      </c>
      <c r="M1236" s="33">
        <v>1986384</v>
      </c>
      <c r="N1236" s="33">
        <v>0</v>
      </c>
      <c r="O1236" s="33">
        <v>0</v>
      </c>
      <c r="P1236" s="33">
        <v>0</v>
      </c>
      <c r="Q1236"/>
    </row>
    <row r="1237" spans="1:17">
      <c r="A1237" s="38" t="str">
        <f t="shared" ca="1" si="19"/>
        <v>203416</v>
      </c>
      <c r="B1237" s="39" cm="1">
        <f t="array" aca="1" ref="B1237" ca="1">INDIRECT(_xlfn.CONCAT("D",ROW(C1237)-C1237-3))</f>
        <v>2034</v>
      </c>
      <c r="C1237" s="32">
        <v>16</v>
      </c>
      <c r="D1237" s="33">
        <v>4154774</v>
      </c>
      <c r="E1237" s="33"/>
      <c r="F1237" s="33">
        <v>2128586</v>
      </c>
      <c r="G1237" s="33">
        <v>2124552</v>
      </c>
      <c r="H1237" s="33">
        <v>4033</v>
      </c>
      <c r="I1237" s="33">
        <v>0</v>
      </c>
      <c r="J1237" s="33">
        <v>0</v>
      </c>
      <c r="K1237" s="33"/>
      <c r="L1237" s="33">
        <v>2026188</v>
      </c>
      <c r="M1237" s="33">
        <v>2018120</v>
      </c>
      <c r="N1237" s="33">
        <v>8068</v>
      </c>
      <c r="O1237" s="33">
        <v>0</v>
      </c>
      <c r="P1237" s="33">
        <v>0</v>
      </c>
      <c r="Q1237"/>
    </row>
    <row r="1238" spans="1:17">
      <c r="A1238" s="38" t="str">
        <f t="shared" ca="1" si="19"/>
        <v>203417</v>
      </c>
      <c r="B1238" s="39" cm="1">
        <f t="array" aca="1" ref="B1238" ca="1">INDIRECT(_xlfn.CONCAT("D",ROW(C1238)-C1238-3))</f>
        <v>2034</v>
      </c>
      <c r="C1238" s="32">
        <v>17</v>
      </c>
      <c r="D1238" s="33">
        <v>4271477</v>
      </c>
      <c r="E1238" s="33"/>
      <c r="F1238" s="33">
        <v>2188338</v>
      </c>
      <c r="G1238" s="33">
        <v>2165229</v>
      </c>
      <c r="H1238" s="33">
        <v>23109</v>
      </c>
      <c r="I1238" s="33">
        <v>0</v>
      </c>
      <c r="J1238" s="33">
        <v>0</v>
      </c>
      <c r="K1238" s="33"/>
      <c r="L1238" s="33">
        <v>2083139</v>
      </c>
      <c r="M1238" s="33">
        <v>2071040</v>
      </c>
      <c r="N1238" s="33">
        <v>12099</v>
      </c>
      <c r="O1238" s="33">
        <v>0</v>
      </c>
      <c r="P1238" s="33">
        <v>0</v>
      </c>
      <c r="Q1238"/>
    </row>
    <row r="1239" spans="1:17">
      <c r="A1239" s="38" t="str">
        <f t="shared" ca="1" si="19"/>
        <v>203418</v>
      </c>
      <c r="B1239" s="39" cm="1">
        <f t="array" aca="1" ref="B1239" ca="1">INDIRECT(_xlfn.CONCAT("D",ROW(C1239)-C1239-3))</f>
        <v>2034</v>
      </c>
      <c r="C1239" s="32">
        <v>18</v>
      </c>
      <c r="D1239" s="33">
        <v>4333139</v>
      </c>
      <c r="E1239" s="33"/>
      <c r="F1239" s="33">
        <v>2222620</v>
      </c>
      <c r="G1239" s="33">
        <v>2207568</v>
      </c>
      <c r="H1239" s="33">
        <v>15052</v>
      </c>
      <c r="I1239" s="33">
        <v>0</v>
      </c>
      <c r="J1239" s="33">
        <v>0</v>
      </c>
      <c r="K1239" s="33"/>
      <c r="L1239" s="33">
        <v>2110519</v>
      </c>
      <c r="M1239" s="33">
        <v>2085406</v>
      </c>
      <c r="N1239" s="33">
        <v>25113</v>
      </c>
      <c r="O1239" s="33">
        <v>0</v>
      </c>
      <c r="P1239" s="33">
        <v>0</v>
      </c>
      <c r="Q1239"/>
    </row>
    <row r="1240" spans="1:17">
      <c r="A1240" s="38" t="str">
        <f t="shared" ca="1" si="19"/>
        <v>203419</v>
      </c>
      <c r="B1240" s="39" cm="1">
        <f t="array" aca="1" ref="B1240" ca="1">INDIRECT(_xlfn.CONCAT("D",ROW(C1240)-C1240-3))</f>
        <v>2034</v>
      </c>
      <c r="C1240" s="32">
        <v>19</v>
      </c>
      <c r="D1240" s="33">
        <v>4371901</v>
      </c>
      <c r="E1240" s="33"/>
      <c r="F1240" s="33">
        <v>2243757</v>
      </c>
      <c r="G1240" s="33">
        <v>2220677</v>
      </c>
      <c r="H1240" s="33">
        <v>23080</v>
      </c>
      <c r="I1240" s="33">
        <v>0</v>
      </c>
      <c r="J1240" s="33">
        <v>0</v>
      </c>
      <c r="K1240" s="33"/>
      <c r="L1240" s="33">
        <v>2128144</v>
      </c>
      <c r="M1240" s="33">
        <v>2078910</v>
      </c>
      <c r="N1240" s="33">
        <v>46220</v>
      </c>
      <c r="O1240" s="33">
        <v>1005</v>
      </c>
      <c r="P1240" s="33">
        <v>2010</v>
      </c>
      <c r="Q1240"/>
    </row>
    <row r="1241" spans="1:17">
      <c r="A1241" s="38" t="str">
        <f t="shared" ca="1" si="19"/>
        <v>203420</v>
      </c>
      <c r="B1241" s="39" cm="1">
        <f t="array" aca="1" ref="B1241" ca="1">INDIRECT(_xlfn.CONCAT("D",ROW(C1241)-C1241-3))</f>
        <v>2034</v>
      </c>
      <c r="C1241" s="32">
        <v>20</v>
      </c>
      <c r="D1241" s="33">
        <v>4342637</v>
      </c>
      <c r="E1241" s="33"/>
      <c r="F1241" s="33">
        <v>2230359</v>
      </c>
      <c r="G1241" s="33">
        <v>2176131</v>
      </c>
      <c r="H1241" s="33">
        <v>53223</v>
      </c>
      <c r="I1241" s="33">
        <v>0</v>
      </c>
      <c r="J1241" s="33">
        <v>1004</v>
      </c>
      <c r="K1241" s="33"/>
      <c r="L1241" s="33">
        <v>2112278</v>
      </c>
      <c r="M1241" s="33">
        <v>2006865</v>
      </c>
      <c r="N1241" s="33">
        <v>103405</v>
      </c>
      <c r="O1241" s="33">
        <v>0</v>
      </c>
      <c r="P1241" s="33">
        <v>2008</v>
      </c>
      <c r="Q1241"/>
    </row>
    <row r="1242" spans="1:17">
      <c r="A1242" s="38" t="str">
        <f t="shared" ca="1" si="19"/>
        <v>203421</v>
      </c>
      <c r="B1242" s="39" cm="1">
        <f t="array" aca="1" ref="B1242" ca="1">INDIRECT(_xlfn.CONCAT("D",ROW(C1242)-C1242-3))</f>
        <v>2034</v>
      </c>
      <c r="C1242" s="32">
        <v>21</v>
      </c>
      <c r="D1242" s="33">
        <v>4386911</v>
      </c>
      <c r="E1242" s="33"/>
      <c r="F1242" s="33">
        <v>2250561</v>
      </c>
      <c r="G1242" s="33">
        <v>2199275</v>
      </c>
      <c r="H1242" s="33">
        <v>51286</v>
      </c>
      <c r="I1242" s="33">
        <v>0</v>
      </c>
      <c r="J1242" s="33">
        <v>0</v>
      </c>
      <c r="K1242" s="33"/>
      <c r="L1242" s="33">
        <v>2136349</v>
      </c>
      <c r="M1242" s="33">
        <v>1966686</v>
      </c>
      <c r="N1242" s="33">
        <v>166651</v>
      </c>
      <c r="O1242" s="33">
        <v>0</v>
      </c>
      <c r="P1242" s="33">
        <v>3012</v>
      </c>
      <c r="Q1242"/>
    </row>
    <row r="1243" spans="1:17">
      <c r="A1243" s="38" t="str">
        <f t="shared" ca="1" si="19"/>
        <v>203422</v>
      </c>
      <c r="B1243" s="39" cm="1">
        <f t="array" aca="1" ref="B1243" ca="1">INDIRECT(_xlfn.CONCAT("D",ROW(C1243)-C1243-3))</f>
        <v>2034</v>
      </c>
      <c r="C1243" s="32">
        <v>22</v>
      </c>
      <c r="D1243" s="33">
        <v>4404906</v>
      </c>
      <c r="E1243" s="33"/>
      <c r="F1243" s="33">
        <v>2260383</v>
      </c>
      <c r="G1243" s="33">
        <v>2122689</v>
      </c>
      <c r="H1243" s="33">
        <v>133673</v>
      </c>
      <c r="I1243" s="33">
        <v>0</v>
      </c>
      <c r="J1243" s="33">
        <v>4020</v>
      </c>
      <c r="K1243" s="33"/>
      <c r="L1243" s="33">
        <v>2144523</v>
      </c>
      <c r="M1243" s="33">
        <v>1920633</v>
      </c>
      <c r="N1243" s="33">
        <v>217866</v>
      </c>
      <c r="O1243" s="33">
        <v>1004</v>
      </c>
      <c r="P1243" s="33">
        <v>5020</v>
      </c>
      <c r="Q1243"/>
    </row>
    <row r="1244" spans="1:17">
      <c r="A1244" s="38" t="str">
        <f t="shared" ca="1" si="19"/>
        <v>203423</v>
      </c>
      <c r="B1244" s="39" cm="1">
        <f t="array" aca="1" ref="B1244" ca="1">INDIRECT(_xlfn.CONCAT("D",ROW(C1244)-C1244-3))</f>
        <v>2034</v>
      </c>
      <c r="C1244" s="32">
        <v>23</v>
      </c>
      <c r="D1244" s="33">
        <v>4515891</v>
      </c>
      <c r="E1244" s="33"/>
      <c r="F1244" s="33">
        <v>2313873</v>
      </c>
      <c r="G1244" s="33">
        <v>2124064</v>
      </c>
      <c r="H1244" s="33">
        <v>177758</v>
      </c>
      <c r="I1244" s="33">
        <v>0</v>
      </c>
      <c r="J1244" s="33">
        <v>12051</v>
      </c>
      <c r="K1244" s="33"/>
      <c r="L1244" s="33">
        <v>2202018</v>
      </c>
      <c r="M1244" s="33">
        <v>1863940</v>
      </c>
      <c r="N1244" s="33">
        <v>331055</v>
      </c>
      <c r="O1244" s="33">
        <v>1003</v>
      </c>
      <c r="P1244" s="33">
        <v>6019</v>
      </c>
      <c r="Q1244"/>
    </row>
    <row r="1245" spans="1:17">
      <c r="A1245" s="38" t="str">
        <f t="shared" ca="1" si="19"/>
        <v>203424</v>
      </c>
      <c r="B1245" s="39" cm="1">
        <f t="array" aca="1" ref="B1245" ca="1">INDIRECT(_xlfn.CONCAT("D",ROW(C1245)-C1245-3))</f>
        <v>2034</v>
      </c>
      <c r="C1245" s="32">
        <v>24</v>
      </c>
      <c r="D1245" s="33">
        <v>4611976</v>
      </c>
      <c r="E1245" s="33"/>
      <c r="F1245" s="33">
        <v>2359543</v>
      </c>
      <c r="G1245" s="33">
        <v>2078406</v>
      </c>
      <c r="H1245" s="33">
        <v>269088</v>
      </c>
      <c r="I1245" s="33">
        <v>0</v>
      </c>
      <c r="J1245" s="33">
        <v>12049</v>
      </c>
      <c r="K1245" s="33"/>
      <c r="L1245" s="33">
        <v>2252433</v>
      </c>
      <c r="M1245" s="33">
        <v>1779663</v>
      </c>
      <c r="N1245" s="33">
        <v>447676</v>
      </c>
      <c r="O1245" s="33">
        <v>4015</v>
      </c>
      <c r="P1245" s="33">
        <v>21079</v>
      </c>
      <c r="Q1245"/>
    </row>
    <row r="1246" spans="1:17">
      <c r="A1246" s="38" t="str">
        <f t="shared" ca="1" si="19"/>
        <v>203425</v>
      </c>
      <c r="B1246" s="39" cm="1">
        <f t="array" aca="1" ref="B1246" ca="1">INDIRECT(_xlfn.CONCAT("D",ROW(C1246)-C1246-3))</f>
        <v>2034</v>
      </c>
      <c r="C1246" s="32">
        <v>25</v>
      </c>
      <c r="D1246" s="33">
        <v>4795232</v>
      </c>
      <c r="E1246" s="33"/>
      <c r="F1246" s="33">
        <v>2450335</v>
      </c>
      <c r="G1246" s="33">
        <v>2058201</v>
      </c>
      <c r="H1246" s="33">
        <v>382079</v>
      </c>
      <c r="I1246" s="33">
        <v>0</v>
      </c>
      <c r="J1246" s="33">
        <v>10055</v>
      </c>
      <c r="K1246" s="33"/>
      <c r="L1246" s="33">
        <v>2344896</v>
      </c>
      <c r="M1246" s="33">
        <v>1754657</v>
      </c>
      <c r="N1246" s="33">
        <v>558117</v>
      </c>
      <c r="O1246" s="33">
        <v>3011</v>
      </c>
      <c r="P1246" s="33">
        <v>29110</v>
      </c>
      <c r="Q1246"/>
    </row>
    <row r="1247" spans="1:17">
      <c r="A1247" s="38" t="str">
        <f t="shared" ca="1" si="19"/>
        <v>203426</v>
      </c>
      <c r="B1247" s="39" cm="1">
        <f t="array" aca="1" ref="B1247" ca="1">INDIRECT(_xlfn.CONCAT("D",ROW(C1247)-C1247-3))</f>
        <v>2034</v>
      </c>
      <c r="C1247" s="32">
        <v>26</v>
      </c>
      <c r="D1247" s="33">
        <v>4838087</v>
      </c>
      <c r="E1247" s="33"/>
      <c r="F1247" s="33">
        <v>2468665</v>
      </c>
      <c r="G1247" s="33">
        <v>1925659</v>
      </c>
      <c r="H1247" s="33">
        <v>506805</v>
      </c>
      <c r="I1247" s="33">
        <v>0</v>
      </c>
      <c r="J1247" s="33">
        <v>36200</v>
      </c>
      <c r="K1247" s="33"/>
      <c r="L1247" s="33">
        <v>2369422</v>
      </c>
      <c r="M1247" s="33">
        <v>1564239</v>
      </c>
      <c r="N1247" s="33">
        <v>760060</v>
      </c>
      <c r="O1247" s="33">
        <v>4011</v>
      </c>
      <c r="P1247" s="33">
        <v>41111</v>
      </c>
      <c r="Q1247"/>
    </row>
    <row r="1248" spans="1:17">
      <c r="A1248" s="38" t="str">
        <f t="shared" ca="1" si="19"/>
        <v>203427</v>
      </c>
      <c r="B1248" s="39" cm="1">
        <f t="array" aca="1" ref="B1248" ca="1">INDIRECT(_xlfn.CONCAT("D",ROW(C1248)-C1248-3))</f>
        <v>2034</v>
      </c>
      <c r="C1248" s="32">
        <v>27</v>
      </c>
      <c r="D1248" s="33">
        <v>4792440</v>
      </c>
      <c r="E1248" s="33"/>
      <c r="F1248" s="33">
        <v>2444702</v>
      </c>
      <c r="G1248" s="33">
        <v>1816696</v>
      </c>
      <c r="H1248" s="33">
        <v>592838</v>
      </c>
      <c r="I1248" s="33">
        <v>2010</v>
      </c>
      <c r="J1248" s="33">
        <v>33159</v>
      </c>
      <c r="K1248" s="33"/>
      <c r="L1248" s="33">
        <v>2347738</v>
      </c>
      <c r="M1248" s="33">
        <v>1470594</v>
      </c>
      <c r="N1248" s="33">
        <v>821007</v>
      </c>
      <c r="O1248" s="33">
        <v>6015</v>
      </c>
      <c r="P1248" s="33">
        <v>50123</v>
      </c>
      <c r="Q1248"/>
    </row>
    <row r="1249" spans="1:17">
      <c r="A1249" s="38" t="str">
        <f t="shared" ca="1" si="19"/>
        <v>203428</v>
      </c>
      <c r="B1249" s="39" cm="1">
        <f t="array" aca="1" ref="B1249" ca="1">INDIRECT(_xlfn.CONCAT("D",ROW(C1249)-C1249-3))</f>
        <v>2034</v>
      </c>
      <c r="C1249" s="32">
        <v>28</v>
      </c>
      <c r="D1249" s="33">
        <v>4701469</v>
      </c>
      <c r="E1249" s="33"/>
      <c r="F1249" s="33">
        <v>2396056</v>
      </c>
      <c r="G1249" s="33">
        <v>1663452</v>
      </c>
      <c r="H1249" s="33">
        <v>685306</v>
      </c>
      <c r="I1249" s="33">
        <v>4025</v>
      </c>
      <c r="J1249" s="33">
        <v>43272</v>
      </c>
      <c r="K1249" s="33"/>
      <c r="L1249" s="33">
        <v>2305413</v>
      </c>
      <c r="M1249" s="33">
        <v>1294849</v>
      </c>
      <c r="N1249" s="33">
        <v>942256</v>
      </c>
      <c r="O1249" s="33">
        <v>2009</v>
      </c>
      <c r="P1249" s="33">
        <v>66300</v>
      </c>
      <c r="Q1249"/>
    </row>
    <row r="1250" spans="1:17">
      <c r="A1250" s="38" t="str">
        <f t="shared" ca="1" si="19"/>
        <v>203429</v>
      </c>
      <c r="B1250" s="39" cm="1">
        <f t="array" aca="1" ref="B1250" ca="1">INDIRECT(_xlfn.CONCAT("D",ROW(C1250)-C1250-3))</f>
        <v>2034</v>
      </c>
      <c r="C1250" s="32">
        <v>29</v>
      </c>
      <c r="D1250" s="33">
        <v>4669771</v>
      </c>
      <c r="E1250" s="33"/>
      <c r="F1250" s="33">
        <v>2377135</v>
      </c>
      <c r="G1250" s="33">
        <v>1600537</v>
      </c>
      <c r="H1250" s="33">
        <v>727242</v>
      </c>
      <c r="I1250" s="33">
        <v>1007</v>
      </c>
      <c r="J1250" s="33">
        <v>48349</v>
      </c>
      <c r="K1250" s="33"/>
      <c r="L1250" s="33">
        <v>2292636</v>
      </c>
      <c r="M1250" s="33">
        <v>1180933</v>
      </c>
      <c r="N1250" s="33">
        <v>1023409</v>
      </c>
      <c r="O1250" s="33">
        <v>6020</v>
      </c>
      <c r="P1250" s="33">
        <v>82274</v>
      </c>
      <c r="Q1250"/>
    </row>
    <row r="1251" spans="1:17">
      <c r="A1251" s="38" t="str">
        <f t="shared" ca="1" si="19"/>
        <v>203430</v>
      </c>
      <c r="B1251" s="39" cm="1">
        <f t="array" aca="1" ref="B1251" ca="1">INDIRECT(_xlfn.CONCAT("D",ROW(C1251)-C1251-3))</f>
        <v>2034</v>
      </c>
      <c r="C1251" s="32">
        <v>30</v>
      </c>
      <c r="D1251" s="33">
        <v>4651518</v>
      </c>
      <c r="E1251" s="33"/>
      <c r="F1251" s="33">
        <v>2366529</v>
      </c>
      <c r="G1251" s="33">
        <v>1434626</v>
      </c>
      <c r="H1251" s="33">
        <v>865410</v>
      </c>
      <c r="I1251" s="33">
        <v>1007</v>
      </c>
      <c r="J1251" s="33">
        <v>65485</v>
      </c>
      <c r="K1251" s="33"/>
      <c r="L1251" s="33">
        <v>2284989</v>
      </c>
      <c r="M1251" s="33">
        <v>1082786</v>
      </c>
      <c r="N1251" s="33">
        <v>1076765</v>
      </c>
      <c r="O1251" s="33">
        <v>12042</v>
      </c>
      <c r="P1251" s="33">
        <v>113396</v>
      </c>
      <c r="Q1251"/>
    </row>
    <row r="1252" spans="1:17">
      <c r="A1252" s="38" t="str">
        <f t="shared" ca="1" si="19"/>
        <v>203431</v>
      </c>
      <c r="B1252" s="39" cm="1">
        <f t="array" aca="1" ref="B1252" ca="1">INDIRECT(_xlfn.CONCAT("D",ROW(C1252)-C1252-3))</f>
        <v>2034</v>
      </c>
      <c r="C1252" s="32">
        <v>31</v>
      </c>
      <c r="D1252" s="33">
        <v>4612376</v>
      </c>
      <c r="E1252" s="33"/>
      <c r="F1252" s="33">
        <v>2343824</v>
      </c>
      <c r="G1252" s="33">
        <v>1283042</v>
      </c>
      <c r="H1252" s="33">
        <v>974910</v>
      </c>
      <c r="I1252" s="33">
        <v>4041</v>
      </c>
      <c r="J1252" s="33">
        <v>81832</v>
      </c>
      <c r="K1252" s="33"/>
      <c r="L1252" s="33">
        <v>2268552</v>
      </c>
      <c r="M1252" s="33">
        <v>966776</v>
      </c>
      <c r="N1252" s="33">
        <v>1163953</v>
      </c>
      <c r="O1252" s="33">
        <v>7042</v>
      </c>
      <c r="P1252" s="33">
        <v>130781</v>
      </c>
      <c r="Q1252"/>
    </row>
    <row r="1253" spans="1:17">
      <c r="A1253" s="38" t="str">
        <f t="shared" ca="1" si="19"/>
        <v>203432</v>
      </c>
      <c r="B1253" s="39" cm="1">
        <f t="array" aca="1" ref="B1253" ca="1">INDIRECT(_xlfn.CONCAT("D",ROW(C1253)-C1253-3))</f>
        <v>2034</v>
      </c>
      <c r="C1253" s="32">
        <v>32</v>
      </c>
      <c r="D1253" s="33">
        <v>4622120</v>
      </c>
      <c r="E1253" s="33"/>
      <c r="F1253" s="33">
        <v>2346206</v>
      </c>
      <c r="G1253" s="33">
        <v>1176647</v>
      </c>
      <c r="H1253" s="33">
        <v>1059185</v>
      </c>
      <c r="I1253" s="33">
        <v>3038</v>
      </c>
      <c r="J1253" s="33">
        <v>107336</v>
      </c>
      <c r="K1253" s="33"/>
      <c r="L1253" s="33">
        <v>2275913</v>
      </c>
      <c r="M1253" s="33">
        <v>899662</v>
      </c>
      <c r="N1253" s="33">
        <v>1236909</v>
      </c>
      <c r="O1253" s="33">
        <v>13126</v>
      </c>
      <c r="P1253" s="33">
        <v>126215</v>
      </c>
      <c r="Q1253"/>
    </row>
    <row r="1254" spans="1:17">
      <c r="A1254" s="38" t="str">
        <f t="shared" ca="1" si="19"/>
        <v>203433</v>
      </c>
      <c r="B1254" s="39" cm="1">
        <f t="array" aca="1" ref="B1254" ca="1">INDIRECT(_xlfn.CONCAT("D",ROW(C1254)-C1254-3))</f>
        <v>2034</v>
      </c>
      <c r="C1254" s="32">
        <v>33</v>
      </c>
      <c r="D1254" s="33">
        <v>4715539</v>
      </c>
      <c r="E1254" s="33"/>
      <c r="F1254" s="33">
        <v>2393889</v>
      </c>
      <c r="G1254" s="33">
        <v>1193390</v>
      </c>
      <c r="H1254" s="33">
        <v>1063387</v>
      </c>
      <c r="I1254" s="33">
        <v>3047</v>
      </c>
      <c r="J1254" s="33">
        <v>134066</v>
      </c>
      <c r="K1254" s="33"/>
      <c r="L1254" s="33">
        <v>2321649</v>
      </c>
      <c r="M1254" s="33">
        <v>849014</v>
      </c>
      <c r="N1254" s="33">
        <v>1324057</v>
      </c>
      <c r="O1254" s="33">
        <v>11118</v>
      </c>
      <c r="P1254" s="33">
        <v>137459</v>
      </c>
      <c r="Q1254"/>
    </row>
    <row r="1255" spans="1:17">
      <c r="A1255" s="38" t="str">
        <f t="shared" ca="1" si="19"/>
        <v>203434</v>
      </c>
      <c r="B1255" s="39" cm="1">
        <f t="array" aca="1" ref="B1255" ca="1">INDIRECT(_xlfn.CONCAT("D",ROW(C1255)-C1255-3))</f>
        <v>2034</v>
      </c>
      <c r="C1255" s="32">
        <v>34</v>
      </c>
      <c r="D1255" s="33">
        <v>4650180</v>
      </c>
      <c r="E1255" s="33"/>
      <c r="F1255" s="33">
        <v>2361331</v>
      </c>
      <c r="G1255" s="33">
        <v>1052078</v>
      </c>
      <c r="H1255" s="33">
        <v>1130349</v>
      </c>
      <c r="I1255" s="33">
        <v>4066</v>
      </c>
      <c r="J1255" s="33">
        <v>174838</v>
      </c>
      <c r="K1255" s="33"/>
      <c r="L1255" s="33">
        <v>2288849</v>
      </c>
      <c r="M1255" s="33">
        <v>760250</v>
      </c>
      <c r="N1255" s="33">
        <v>1324111</v>
      </c>
      <c r="O1255" s="33">
        <v>17209</v>
      </c>
      <c r="P1255" s="33">
        <v>187279</v>
      </c>
      <c r="Q1255"/>
    </row>
    <row r="1256" spans="1:17">
      <c r="A1256" s="38" t="str">
        <f t="shared" ca="1" si="19"/>
        <v>203435</v>
      </c>
      <c r="B1256" s="39" cm="1">
        <f t="array" aca="1" ref="B1256" ca="1">INDIRECT(_xlfn.CONCAT("D",ROW(C1256)-C1256-3))</f>
        <v>2034</v>
      </c>
      <c r="C1256" s="32">
        <v>35</v>
      </c>
      <c r="D1256" s="33">
        <v>4646668</v>
      </c>
      <c r="E1256" s="33"/>
      <c r="F1256" s="33">
        <v>2356061</v>
      </c>
      <c r="G1256" s="33">
        <v>1010320</v>
      </c>
      <c r="H1256" s="33">
        <v>1172457</v>
      </c>
      <c r="I1256" s="33">
        <v>5067</v>
      </c>
      <c r="J1256" s="33">
        <v>168218</v>
      </c>
      <c r="K1256" s="33"/>
      <c r="L1256" s="33">
        <v>2290607</v>
      </c>
      <c r="M1256" s="33">
        <v>762526</v>
      </c>
      <c r="N1256" s="33">
        <v>1316998</v>
      </c>
      <c r="O1256" s="33">
        <v>14139</v>
      </c>
      <c r="P1256" s="33">
        <v>196944</v>
      </c>
      <c r="Q1256"/>
    </row>
    <row r="1257" spans="1:17">
      <c r="A1257" s="38" t="str">
        <f t="shared" ca="1" si="19"/>
        <v>203436</v>
      </c>
      <c r="B1257" s="39" cm="1">
        <f t="array" aca="1" ref="B1257" ca="1">INDIRECT(_xlfn.CONCAT("D",ROW(C1257)-C1257-3))</f>
        <v>2034</v>
      </c>
      <c r="C1257" s="32">
        <v>36</v>
      </c>
      <c r="D1257" s="33">
        <v>4579155</v>
      </c>
      <c r="E1257" s="33"/>
      <c r="F1257" s="33">
        <v>2321096</v>
      </c>
      <c r="G1257" s="33">
        <v>935730</v>
      </c>
      <c r="H1257" s="33">
        <v>1169662</v>
      </c>
      <c r="I1257" s="33">
        <v>14178</v>
      </c>
      <c r="J1257" s="33">
        <v>201526</v>
      </c>
      <c r="K1257" s="33"/>
      <c r="L1257" s="33">
        <v>2258059</v>
      </c>
      <c r="M1257" s="33">
        <v>695098</v>
      </c>
      <c r="N1257" s="33">
        <v>1363928</v>
      </c>
      <c r="O1257" s="33">
        <v>15155</v>
      </c>
      <c r="P1257" s="33">
        <v>183878</v>
      </c>
      <c r="Q1257"/>
    </row>
    <row r="1258" spans="1:17">
      <c r="A1258" s="38" t="str">
        <f t="shared" ca="1" si="19"/>
        <v>203437</v>
      </c>
      <c r="B1258" s="39" cm="1">
        <f t="array" aca="1" ref="B1258" ca="1">INDIRECT(_xlfn.CONCAT("D",ROW(C1258)-C1258-3))</f>
        <v>2034</v>
      </c>
      <c r="C1258" s="32">
        <v>37</v>
      </c>
      <c r="D1258" s="33">
        <v>4596095</v>
      </c>
      <c r="E1258" s="33"/>
      <c r="F1258" s="33">
        <v>2324475</v>
      </c>
      <c r="G1258" s="33">
        <v>908567</v>
      </c>
      <c r="H1258" s="33">
        <v>1222876</v>
      </c>
      <c r="I1258" s="33">
        <v>11117</v>
      </c>
      <c r="J1258" s="33">
        <v>181916</v>
      </c>
      <c r="K1258" s="33"/>
      <c r="L1258" s="33">
        <v>2271620</v>
      </c>
      <c r="M1258" s="33">
        <v>685237</v>
      </c>
      <c r="N1258" s="33">
        <v>1371487</v>
      </c>
      <c r="O1258" s="33">
        <v>15205</v>
      </c>
      <c r="P1258" s="33">
        <v>199692</v>
      </c>
      <c r="Q1258"/>
    </row>
    <row r="1259" spans="1:17">
      <c r="A1259" s="38" t="str">
        <f t="shared" ca="1" si="19"/>
        <v>203438</v>
      </c>
      <c r="B1259" s="39" cm="1">
        <f t="array" aca="1" ref="B1259" ca="1">INDIRECT(_xlfn.CONCAT("D",ROW(C1259)-C1259-3))</f>
        <v>2034</v>
      </c>
      <c r="C1259" s="32">
        <v>38</v>
      </c>
      <c r="D1259" s="33">
        <v>4615103</v>
      </c>
      <c r="E1259" s="33"/>
      <c r="F1259" s="33">
        <v>2334602</v>
      </c>
      <c r="G1259" s="33">
        <v>861290</v>
      </c>
      <c r="H1259" s="33">
        <v>1252417</v>
      </c>
      <c r="I1259" s="33">
        <v>9119</v>
      </c>
      <c r="J1259" s="33">
        <v>211776</v>
      </c>
      <c r="K1259" s="33"/>
      <c r="L1259" s="33">
        <v>2280501</v>
      </c>
      <c r="M1259" s="33">
        <v>637407</v>
      </c>
      <c r="N1259" s="33">
        <v>1391167</v>
      </c>
      <c r="O1259" s="33">
        <v>16188</v>
      </c>
      <c r="P1259" s="33">
        <v>235740</v>
      </c>
      <c r="Q1259"/>
    </row>
    <row r="1260" spans="1:17">
      <c r="A1260" s="38" t="str">
        <f t="shared" ca="1" si="19"/>
        <v>203439</v>
      </c>
      <c r="B1260" s="39" cm="1">
        <f t="array" aca="1" ref="B1260" ca="1">INDIRECT(_xlfn.CONCAT("D",ROW(C1260)-C1260-3))</f>
        <v>2034</v>
      </c>
      <c r="C1260" s="32">
        <v>39</v>
      </c>
      <c r="D1260" s="33">
        <v>4646364</v>
      </c>
      <c r="E1260" s="33"/>
      <c r="F1260" s="33">
        <v>2349281</v>
      </c>
      <c r="G1260" s="33">
        <v>820528</v>
      </c>
      <c r="H1260" s="33">
        <v>1269745</v>
      </c>
      <c r="I1260" s="33">
        <v>8094</v>
      </c>
      <c r="J1260" s="33">
        <v>250914</v>
      </c>
      <c r="K1260" s="33"/>
      <c r="L1260" s="33">
        <v>2297084</v>
      </c>
      <c r="M1260" s="33">
        <v>628963</v>
      </c>
      <c r="N1260" s="33">
        <v>1399722</v>
      </c>
      <c r="O1260" s="33">
        <v>27346</v>
      </c>
      <c r="P1260" s="33">
        <v>241052</v>
      </c>
      <c r="Q1260"/>
    </row>
    <row r="1261" spans="1:17">
      <c r="A1261" s="38" t="str">
        <f t="shared" ca="1" si="19"/>
        <v>203440</v>
      </c>
      <c r="B1261" s="39" cm="1">
        <f t="array" aca="1" ref="B1261" ca="1">INDIRECT(_xlfn.CONCAT("D",ROW(C1261)-C1261-3))</f>
        <v>2034</v>
      </c>
      <c r="C1261" s="32">
        <v>40</v>
      </c>
      <c r="D1261" s="33">
        <v>4702246</v>
      </c>
      <c r="E1261" s="33"/>
      <c r="F1261" s="33">
        <v>2377286</v>
      </c>
      <c r="G1261" s="33">
        <v>875205</v>
      </c>
      <c r="H1261" s="33">
        <v>1257791</v>
      </c>
      <c r="I1261" s="33">
        <v>13123</v>
      </c>
      <c r="J1261" s="33">
        <v>231167</v>
      </c>
      <c r="K1261" s="33"/>
      <c r="L1261" s="33">
        <v>2324960</v>
      </c>
      <c r="M1261" s="33">
        <v>648520</v>
      </c>
      <c r="N1261" s="33">
        <v>1431600</v>
      </c>
      <c r="O1261" s="33">
        <v>23270</v>
      </c>
      <c r="P1261" s="33">
        <v>221569</v>
      </c>
      <c r="Q1261"/>
    </row>
    <row r="1262" spans="1:17">
      <c r="A1262" s="38" t="str">
        <f t="shared" ca="1" si="19"/>
        <v>203441</v>
      </c>
      <c r="B1262" s="39" cm="1">
        <f t="array" aca="1" ref="B1262" ca="1">INDIRECT(_xlfn.CONCAT("D",ROW(C1262)-C1262-3))</f>
        <v>2034</v>
      </c>
      <c r="C1262" s="32">
        <v>41</v>
      </c>
      <c r="D1262" s="33">
        <v>4793680</v>
      </c>
      <c r="E1262" s="33"/>
      <c r="F1262" s="33">
        <v>2423898</v>
      </c>
      <c r="G1262" s="33">
        <v>845992</v>
      </c>
      <c r="H1262" s="33">
        <v>1336627</v>
      </c>
      <c r="I1262" s="33">
        <v>17162</v>
      </c>
      <c r="J1262" s="33">
        <v>224117</v>
      </c>
      <c r="K1262" s="33"/>
      <c r="L1262" s="33">
        <v>2369782</v>
      </c>
      <c r="M1262" s="33">
        <v>625752</v>
      </c>
      <c r="N1262" s="33">
        <v>1451340</v>
      </c>
      <c r="O1262" s="33">
        <v>27250</v>
      </c>
      <c r="P1262" s="33">
        <v>265440</v>
      </c>
      <c r="Q1262"/>
    </row>
    <row r="1263" spans="1:17">
      <c r="A1263" s="38" t="str">
        <f t="shared" ca="1" si="19"/>
        <v>203442</v>
      </c>
      <c r="B1263" s="39" cm="1">
        <f t="array" aca="1" ref="B1263" ca="1">INDIRECT(_xlfn.CONCAT("D",ROW(C1263)-C1263-3))</f>
        <v>2034</v>
      </c>
      <c r="C1263" s="32">
        <v>42</v>
      </c>
      <c r="D1263" s="33">
        <v>4838239</v>
      </c>
      <c r="E1263" s="33"/>
      <c r="F1263" s="33">
        <v>2437332</v>
      </c>
      <c r="G1263" s="33">
        <v>828249</v>
      </c>
      <c r="H1263" s="33">
        <v>1331655</v>
      </c>
      <c r="I1263" s="33">
        <v>13115</v>
      </c>
      <c r="J1263" s="33">
        <v>264313</v>
      </c>
      <c r="K1263" s="33"/>
      <c r="L1263" s="33">
        <v>2400908</v>
      </c>
      <c r="M1263" s="33">
        <v>648921</v>
      </c>
      <c r="N1263" s="33">
        <v>1438123</v>
      </c>
      <c r="O1263" s="33">
        <v>42387</v>
      </c>
      <c r="P1263" s="33">
        <v>271477</v>
      </c>
      <c r="Q1263"/>
    </row>
    <row r="1264" spans="1:17">
      <c r="A1264" s="38" t="str">
        <f t="shared" ca="1" si="19"/>
        <v>203443</v>
      </c>
      <c r="B1264" s="39" cm="1">
        <f t="array" aca="1" ref="B1264" ca="1">INDIRECT(_xlfn.CONCAT("D",ROW(C1264)-C1264-3))</f>
        <v>2034</v>
      </c>
      <c r="C1264" s="32">
        <v>43</v>
      </c>
      <c r="D1264" s="33">
        <v>4887970</v>
      </c>
      <c r="E1264" s="33"/>
      <c r="F1264" s="33">
        <v>2459255</v>
      </c>
      <c r="G1264" s="33">
        <v>773370</v>
      </c>
      <c r="H1264" s="33">
        <v>1413643</v>
      </c>
      <c r="I1264" s="33">
        <v>11091</v>
      </c>
      <c r="J1264" s="33">
        <v>261151</v>
      </c>
      <c r="K1264" s="33"/>
      <c r="L1264" s="33">
        <v>2428714</v>
      </c>
      <c r="M1264" s="33">
        <v>634938</v>
      </c>
      <c r="N1264" s="33">
        <v>1468736</v>
      </c>
      <c r="O1264" s="33">
        <v>38359</v>
      </c>
      <c r="P1264" s="33">
        <v>286681</v>
      </c>
      <c r="Q1264"/>
    </row>
    <row r="1265" spans="1:17">
      <c r="A1265" s="38" t="str">
        <f t="shared" ca="1" si="19"/>
        <v>203444</v>
      </c>
      <c r="B1265" s="39" cm="1">
        <f t="array" aca="1" ref="B1265" ca="1">INDIRECT(_xlfn.CONCAT("D",ROW(C1265)-C1265-3))</f>
        <v>2034</v>
      </c>
      <c r="C1265" s="32">
        <v>44</v>
      </c>
      <c r="D1265" s="33">
        <v>4747481</v>
      </c>
      <c r="E1265" s="33"/>
      <c r="F1265" s="33">
        <v>2381188</v>
      </c>
      <c r="G1265" s="33">
        <v>758564</v>
      </c>
      <c r="H1265" s="33">
        <v>1289057</v>
      </c>
      <c r="I1265" s="33">
        <v>21099</v>
      </c>
      <c r="J1265" s="33">
        <v>312468</v>
      </c>
      <c r="K1265" s="33"/>
      <c r="L1265" s="33">
        <v>2366292</v>
      </c>
      <c r="M1265" s="33">
        <v>606690</v>
      </c>
      <c r="N1265" s="33">
        <v>1456257</v>
      </c>
      <c r="O1265" s="33">
        <v>37288</v>
      </c>
      <c r="P1265" s="33">
        <v>266057</v>
      </c>
      <c r="Q1265"/>
    </row>
    <row r="1266" spans="1:17">
      <c r="A1266" s="38" t="str">
        <f t="shared" ca="1" si="19"/>
        <v>203445</v>
      </c>
      <c r="B1266" s="39" cm="1">
        <f t="array" aca="1" ref="B1266" ca="1">INDIRECT(_xlfn.CONCAT("D",ROW(C1266)-C1266-3))</f>
        <v>2034</v>
      </c>
      <c r="C1266" s="32">
        <v>45</v>
      </c>
      <c r="D1266" s="33">
        <v>4633766</v>
      </c>
      <c r="E1266" s="33"/>
      <c r="F1266" s="33">
        <v>2315996</v>
      </c>
      <c r="G1266" s="33">
        <v>741239</v>
      </c>
      <c r="H1266" s="33">
        <v>1299927</v>
      </c>
      <c r="I1266" s="33">
        <v>12036</v>
      </c>
      <c r="J1266" s="33">
        <v>262794</v>
      </c>
      <c r="K1266" s="33"/>
      <c r="L1266" s="33">
        <v>2317770</v>
      </c>
      <c r="M1266" s="33">
        <v>600308</v>
      </c>
      <c r="N1266" s="33">
        <v>1385634</v>
      </c>
      <c r="O1266" s="33">
        <v>51283</v>
      </c>
      <c r="P1266" s="33">
        <v>280546</v>
      </c>
      <c r="Q1266"/>
    </row>
    <row r="1267" spans="1:17">
      <c r="A1267" s="38" t="str">
        <f t="shared" ca="1" si="19"/>
        <v>203446</v>
      </c>
      <c r="B1267" s="39" cm="1">
        <f t="array" aca="1" ref="B1267" ca="1">INDIRECT(_xlfn.CONCAT("D",ROW(C1267)-C1267-3))</f>
        <v>2034</v>
      </c>
      <c r="C1267" s="32">
        <v>46</v>
      </c>
      <c r="D1267" s="33">
        <v>4518864</v>
      </c>
      <c r="E1267" s="33"/>
      <c r="F1267" s="33">
        <v>2256971</v>
      </c>
      <c r="G1267" s="33">
        <v>668176</v>
      </c>
      <c r="H1267" s="33">
        <v>1290270</v>
      </c>
      <c r="I1267" s="33">
        <v>22039</v>
      </c>
      <c r="J1267" s="33">
        <v>276486</v>
      </c>
      <c r="K1267" s="33"/>
      <c r="L1267" s="33">
        <v>2261893</v>
      </c>
      <c r="M1267" s="33">
        <v>556681</v>
      </c>
      <c r="N1267" s="33">
        <v>1380649</v>
      </c>
      <c r="O1267" s="33">
        <v>42203</v>
      </c>
      <c r="P1267" s="33">
        <v>282360</v>
      </c>
      <c r="Q1267"/>
    </row>
    <row r="1268" spans="1:17">
      <c r="A1268" s="38" t="str">
        <f t="shared" ca="1" si="19"/>
        <v>203447</v>
      </c>
      <c r="B1268" s="39" cm="1">
        <f t="array" aca="1" ref="B1268" ca="1">INDIRECT(_xlfn.CONCAT("D",ROW(C1268)-C1268-3))</f>
        <v>2034</v>
      </c>
      <c r="C1268" s="32">
        <v>47</v>
      </c>
      <c r="D1268" s="33">
        <v>4472182</v>
      </c>
      <c r="E1268" s="33"/>
      <c r="F1268" s="33">
        <v>2230396</v>
      </c>
      <c r="G1268" s="33">
        <v>635398</v>
      </c>
      <c r="H1268" s="33">
        <v>1303816</v>
      </c>
      <c r="I1268" s="33">
        <v>16010</v>
      </c>
      <c r="J1268" s="33">
        <v>275172</v>
      </c>
      <c r="K1268" s="33"/>
      <c r="L1268" s="33">
        <v>2241786</v>
      </c>
      <c r="M1268" s="33">
        <v>551902</v>
      </c>
      <c r="N1268" s="33">
        <v>1298829</v>
      </c>
      <c r="O1268" s="33">
        <v>55291</v>
      </c>
      <c r="P1268" s="33">
        <v>335765</v>
      </c>
      <c r="Q1268"/>
    </row>
    <row r="1269" spans="1:17">
      <c r="A1269" s="38" t="str">
        <f t="shared" ca="1" si="19"/>
        <v>203448</v>
      </c>
      <c r="B1269" s="39" cm="1">
        <f t="array" aca="1" ref="B1269" ca="1">INDIRECT(_xlfn.CONCAT("D",ROW(C1269)-C1269-3))</f>
        <v>2034</v>
      </c>
      <c r="C1269" s="32">
        <v>48</v>
      </c>
      <c r="D1269" s="33">
        <v>4480045</v>
      </c>
      <c r="E1269" s="33"/>
      <c r="F1269" s="33">
        <v>2235736</v>
      </c>
      <c r="G1269" s="33">
        <v>633642</v>
      </c>
      <c r="H1269" s="33">
        <v>1320254</v>
      </c>
      <c r="I1269" s="33">
        <v>17990</v>
      </c>
      <c r="J1269" s="33">
        <v>263851</v>
      </c>
      <c r="K1269" s="33"/>
      <c r="L1269" s="33">
        <v>2244309</v>
      </c>
      <c r="M1269" s="33">
        <v>495614</v>
      </c>
      <c r="N1269" s="33">
        <v>1371466</v>
      </c>
      <c r="O1269" s="33">
        <v>67219</v>
      </c>
      <c r="P1269" s="33">
        <v>310010</v>
      </c>
      <c r="Q1269"/>
    </row>
    <row r="1270" spans="1:17">
      <c r="A1270" s="38" t="str">
        <f t="shared" ca="1" si="19"/>
        <v>203449</v>
      </c>
      <c r="B1270" s="39" cm="1">
        <f t="array" aca="1" ref="B1270" ca="1">INDIRECT(_xlfn.CONCAT("D",ROW(C1270)-C1270-3))</f>
        <v>2034</v>
      </c>
      <c r="C1270" s="32">
        <v>49</v>
      </c>
      <c r="D1270" s="33">
        <v>4385513</v>
      </c>
      <c r="E1270" s="33"/>
      <c r="F1270" s="33">
        <v>2184976</v>
      </c>
      <c r="G1270" s="33">
        <v>562994</v>
      </c>
      <c r="H1270" s="33">
        <v>1309985</v>
      </c>
      <c r="I1270" s="33">
        <v>16000</v>
      </c>
      <c r="J1270" s="33">
        <v>295997</v>
      </c>
      <c r="K1270" s="33"/>
      <c r="L1270" s="33">
        <v>2200537</v>
      </c>
      <c r="M1270" s="33">
        <v>484881</v>
      </c>
      <c r="N1270" s="33">
        <v>1348231</v>
      </c>
      <c r="O1270" s="33">
        <v>68265</v>
      </c>
      <c r="P1270" s="33">
        <v>299161</v>
      </c>
      <c r="Q1270"/>
    </row>
    <row r="1271" spans="1:17">
      <c r="A1271" s="38" t="str">
        <f t="shared" ca="1" si="19"/>
        <v>203450</v>
      </c>
      <c r="B1271" s="39" cm="1">
        <f t="array" aca="1" ref="B1271" ca="1">INDIRECT(_xlfn.CONCAT("D",ROW(C1271)-C1271-3))</f>
        <v>2034</v>
      </c>
      <c r="C1271" s="32">
        <v>50</v>
      </c>
      <c r="D1271" s="33">
        <v>4358868</v>
      </c>
      <c r="E1271" s="33"/>
      <c r="F1271" s="33">
        <v>2177850</v>
      </c>
      <c r="G1271" s="33">
        <v>500736</v>
      </c>
      <c r="H1271" s="33">
        <v>1390266</v>
      </c>
      <c r="I1271" s="33">
        <v>19989</v>
      </c>
      <c r="J1271" s="33">
        <v>266859</v>
      </c>
      <c r="K1271" s="33"/>
      <c r="L1271" s="33">
        <v>2181019</v>
      </c>
      <c r="M1271" s="33">
        <v>433196</v>
      </c>
      <c r="N1271" s="33">
        <v>1356744</v>
      </c>
      <c r="O1271" s="33">
        <v>73202</v>
      </c>
      <c r="P1271" s="33">
        <v>317877</v>
      </c>
      <c r="Q1271"/>
    </row>
    <row r="1272" spans="1:17">
      <c r="A1272" s="38" t="str">
        <f t="shared" ca="1" si="19"/>
        <v>203451</v>
      </c>
      <c r="B1272" s="39" cm="1">
        <f t="array" aca="1" ref="B1272" ca="1">INDIRECT(_xlfn.CONCAT("D",ROW(C1272)-C1272-3))</f>
        <v>2034</v>
      </c>
      <c r="C1272" s="32">
        <v>51</v>
      </c>
      <c r="D1272" s="33">
        <v>4429682</v>
      </c>
      <c r="E1272" s="33"/>
      <c r="F1272" s="33">
        <v>2217627</v>
      </c>
      <c r="G1272" s="33">
        <v>554157</v>
      </c>
      <c r="H1272" s="33">
        <v>1355383</v>
      </c>
      <c r="I1272" s="33">
        <v>24007</v>
      </c>
      <c r="J1272" s="33">
        <v>284080</v>
      </c>
      <c r="K1272" s="33"/>
      <c r="L1272" s="33">
        <v>2212056</v>
      </c>
      <c r="M1272" s="33">
        <v>451420</v>
      </c>
      <c r="N1272" s="33">
        <v>1360264</v>
      </c>
      <c r="O1272" s="33">
        <v>90084</v>
      </c>
      <c r="P1272" s="33">
        <v>310288</v>
      </c>
      <c r="Q1272"/>
    </row>
    <row r="1273" spans="1:17">
      <c r="A1273" s="38" t="str">
        <f t="shared" ca="1" si="19"/>
        <v>203452</v>
      </c>
      <c r="B1273" s="39" cm="1">
        <f t="array" aca="1" ref="B1273" ca="1">INDIRECT(_xlfn.CONCAT("D",ROW(C1273)-C1273-3))</f>
        <v>2034</v>
      </c>
      <c r="C1273" s="32">
        <v>52</v>
      </c>
      <c r="D1273" s="33">
        <v>4339562</v>
      </c>
      <c r="E1273" s="33"/>
      <c r="F1273" s="33">
        <v>2173293</v>
      </c>
      <c r="G1273" s="33">
        <v>497754</v>
      </c>
      <c r="H1273" s="33">
        <v>1380091</v>
      </c>
      <c r="I1273" s="33">
        <v>23035</v>
      </c>
      <c r="J1273" s="33">
        <v>272413</v>
      </c>
      <c r="K1273" s="33"/>
      <c r="L1273" s="33">
        <v>2166269</v>
      </c>
      <c r="M1273" s="33">
        <v>419246</v>
      </c>
      <c r="N1273" s="33">
        <v>1326777</v>
      </c>
      <c r="O1273" s="33">
        <v>96056</v>
      </c>
      <c r="P1273" s="33">
        <v>324190</v>
      </c>
      <c r="Q1273"/>
    </row>
    <row r="1274" spans="1:17">
      <c r="A1274" s="38" t="str">
        <f t="shared" ca="1" si="19"/>
        <v>203453</v>
      </c>
      <c r="B1274" s="39" cm="1">
        <f t="array" aca="1" ref="B1274" ca="1">INDIRECT(_xlfn.CONCAT("D",ROW(C1274)-C1274-3))</f>
        <v>2034</v>
      </c>
      <c r="C1274" s="32">
        <v>53</v>
      </c>
      <c r="D1274" s="33">
        <v>4385217</v>
      </c>
      <c r="E1274" s="33"/>
      <c r="F1274" s="33">
        <v>2201772</v>
      </c>
      <c r="G1274" s="33">
        <v>494153</v>
      </c>
      <c r="H1274" s="33">
        <v>1425673</v>
      </c>
      <c r="I1274" s="33">
        <v>24907</v>
      </c>
      <c r="J1274" s="33">
        <v>257040</v>
      </c>
      <c r="K1274" s="33"/>
      <c r="L1274" s="33">
        <v>2183445</v>
      </c>
      <c r="M1274" s="33">
        <v>409459</v>
      </c>
      <c r="N1274" s="33">
        <v>1323482</v>
      </c>
      <c r="O1274" s="33">
        <v>97109</v>
      </c>
      <c r="P1274" s="33">
        <v>353396</v>
      </c>
      <c r="Q1274"/>
    </row>
    <row r="1275" spans="1:17">
      <c r="A1275" s="38" t="str">
        <f t="shared" ca="1" si="19"/>
        <v>203454</v>
      </c>
      <c r="B1275" s="39" cm="1">
        <f t="array" aca="1" ref="B1275" ca="1">INDIRECT(_xlfn.CONCAT("D",ROW(C1275)-C1275-3))</f>
        <v>2034</v>
      </c>
      <c r="C1275" s="32">
        <v>54</v>
      </c>
      <c r="D1275" s="33">
        <v>4204299</v>
      </c>
      <c r="E1275" s="33"/>
      <c r="F1275" s="33">
        <v>2108068</v>
      </c>
      <c r="G1275" s="33">
        <v>461015</v>
      </c>
      <c r="H1275" s="33">
        <v>1349043</v>
      </c>
      <c r="I1275" s="33">
        <v>38001</v>
      </c>
      <c r="J1275" s="33">
        <v>260008</v>
      </c>
      <c r="K1275" s="33"/>
      <c r="L1275" s="33">
        <v>2096231</v>
      </c>
      <c r="M1275" s="33">
        <v>342221</v>
      </c>
      <c r="N1275" s="33">
        <v>1356913</v>
      </c>
      <c r="O1275" s="33">
        <v>100771</v>
      </c>
      <c r="P1275" s="33">
        <v>296326</v>
      </c>
      <c r="Q1275"/>
    </row>
    <row r="1276" spans="1:17">
      <c r="A1276" s="38" t="str">
        <f t="shared" ca="1" si="19"/>
        <v>203455</v>
      </c>
      <c r="B1276" s="39" cm="1">
        <f t="array" aca="1" ref="B1276" ca="1">INDIRECT(_xlfn.CONCAT("D",ROW(C1276)-C1276-3))</f>
        <v>2034</v>
      </c>
      <c r="C1276" s="32">
        <v>55</v>
      </c>
      <c r="D1276" s="33">
        <v>4054657</v>
      </c>
      <c r="E1276" s="33"/>
      <c r="F1276" s="33">
        <v>2029756</v>
      </c>
      <c r="G1276" s="33">
        <v>402357</v>
      </c>
      <c r="H1276" s="33">
        <v>1359827</v>
      </c>
      <c r="I1276" s="33">
        <v>23962</v>
      </c>
      <c r="J1276" s="33">
        <v>243611</v>
      </c>
      <c r="K1276" s="33"/>
      <c r="L1276" s="33">
        <v>2024901</v>
      </c>
      <c r="M1276" s="33">
        <v>327850</v>
      </c>
      <c r="N1276" s="33">
        <v>1288483</v>
      </c>
      <c r="O1276" s="33">
        <v>106626</v>
      </c>
      <c r="P1276" s="33">
        <v>301941</v>
      </c>
      <c r="Q1276"/>
    </row>
    <row r="1277" spans="1:17">
      <c r="A1277" s="38" t="str">
        <f t="shared" ca="1" si="19"/>
        <v>203456</v>
      </c>
      <c r="B1277" s="39" cm="1">
        <f t="array" aca="1" ref="B1277" ca="1">INDIRECT(_xlfn.CONCAT("D",ROW(C1277)-C1277-3))</f>
        <v>2034</v>
      </c>
      <c r="C1277" s="32">
        <v>56</v>
      </c>
      <c r="D1277" s="33">
        <v>4013791</v>
      </c>
      <c r="E1277" s="33"/>
      <c r="F1277" s="33">
        <v>2004246</v>
      </c>
      <c r="G1277" s="33">
        <v>362141</v>
      </c>
      <c r="H1277" s="33">
        <v>1362768</v>
      </c>
      <c r="I1277" s="33">
        <v>39905</v>
      </c>
      <c r="J1277" s="33">
        <v>239432</v>
      </c>
      <c r="K1277" s="33"/>
      <c r="L1277" s="33">
        <v>2009545</v>
      </c>
      <c r="M1277" s="33">
        <v>304779</v>
      </c>
      <c r="N1277" s="33">
        <v>1255092</v>
      </c>
      <c r="O1277" s="33">
        <v>117915</v>
      </c>
      <c r="P1277" s="33">
        <v>331760</v>
      </c>
      <c r="Q1277"/>
    </row>
    <row r="1278" spans="1:17">
      <c r="A1278" s="38" t="str">
        <f t="shared" ca="1" si="19"/>
        <v>203457</v>
      </c>
      <c r="B1278" s="39" cm="1">
        <f t="array" aca="1" ref="B1278" ca="1">INDIRECT(_xlfn.CONCAT("D",ROW(C1278)-C1278-3))</f>
        <v>2034</v>
      </c>
      <c r="C1278" s="32">
        <v>57</v>
      </c>
      <c r="D1278" s="33">
        <v>3851229</v>
      </c>
      <c r="E1278" s="33"/>
      <c r="F1278" s="33">
        <v>1918593</v>
      </c>
      <c r="G1278" s="33">
        <v>348200</v>
      </c>
      <c r="H1278" s="33">
        <v>1302009</v>
      </c>
      <c r="I1278" s="33">
        <v>42901</v>
      </c>
      <c r="J1278" s="33">
        <v>225482</v>
      </c>
      <c r="K1278" s="33"/>
      <c r="L1278" s="33">
        <v>1932636</v>
      </c>
      <c r="M1278" s="33">
        <v>293035</v>
      </c>
      <c r="N1278" s="33">
        <v>1227957</v>
      </c>
      <c r="O1278" s="33">
        <v>122596</v>
      </c>
      <c r="P1278" s="33">
        <v>289048</v>
      </c>
      <c r="Q1278"/>
    </row>
    <row r="1279" spans="1:17">
      <c r="A1279" s="38" t="str">
        <f t="shared" ca="1" si="19"/>
        <v>203458</v>
      </c>
      <c r="B1279" s="39" cm="1">
        <f t="array" aca="1" ref="B1279" ca="1">INDIRECT(_xlfn.CONCAT("D",ROW(C1279)-C1279-3))</f>
        <v>2034</v>
      </c>
      <c r="C1279" s="32">
        <v>58</v>
      </c>
      <c r="D1279" s="33">
        <v>3801649</v>
      </c>
      <c r="E1279" s="33"/>
      <c r="F1279" s="33">
        <v>1890231</v>
      </c>
      <c r="G1279" s="33">
        <v>354543</v>
      </c>
      <c r="H1279" s="33">
        <v>1268785</v>
      </c>
      <c r="I1279" s="33">
        <v>35853</v>
      </c>
      <c r="J1279" s="33">
        <v>231050</v>
      </c>
      <c r="K1279" s="33"/>
      <c r="L1279" s="33">
        <v>1911418</v>
      </c>
      <c r="M1279" s="33">
        <v>275204</v>
      </c>
      <c r="N1279" s="33">
        <v>1189883</v>
      </c>
      <c r="O1279" s="33">
        <v>129096</v>
      </c>
      <c r="P1279" s="33">
        <v>317235</v>
      </c>
      <c r="Q1279"/>
    </row>
    <row r="1280" spans="1:17">
      <c r="A1280" s="38" t="str">
        <f t="shared" ca="1" si="19"/>
        <v>203459</v>
      </c>
      <c r="B1280" s="39" cm="1">
        <f t="array" aca="1" ref="B1280" ca="1">INDIRECT(_xlfn.CONCAT("D",ROW(C1280)-C1280-3))</f>
        <v>2034</v>
      </c>
      <c r="C1280" s="32">
        <v>59</v>
      </c>
      <c r="D1280" s="33">
        <v>3769415</v>
      </c>
      <c r="E1280" s="33"/>
      <c r="F1280" s="33">
        <v>1870348</v>
      </c>
      <c r="G1280" s="33">
        <v>331530</v>
      </c>
      <c r="H1280" s="33">
        <v>1246233</v>
      </c>
      <c r="I1280" s="33">
        <v>43938</v>
      </c>
      <c r="J1280" s="33">
        <v>248647</v>
      </c>
      <c r="K1280" s="33"/>
      <c r="L1280" s="33">
        <v>1899067</v>
      </c>
      <c r="M1280" s="33">
        <v>278689</v>
      </c>
      <c r="N1280" s="33">
        <v>1156560</v>
      </c>
      <c r="O1280" s="33">
        <v>135363</v>
      </c>
      <c r="P1280" s="33">
        <v>328455</v>
      </c>
      <c r="Q1280"/>
    </row>
    <row r="1281" spans="1:17">
      <c r="A1281" s="38" t="str">
        <f t="shared" ca="1" si="19"/>
        <v>203460</v>
      </c>
      <c r="B1281" s="39" cm="1">
        <f t="array" aca="1" ref="B1281" ca="1">INDIRECT(_xlfn.CONCAT("D",ROW(C1281)-C1281-3))</f>
        <v>2034</v>
      </c>
      <c r="C1281" s="32">
        <v>60</v>
      </c>
      <c r="D1281" s="33">
        <v>3681961</v>
      </c>
      <c r="E1281" s="33"/>
      <c r="F1281" s="33">
        <v>1819452</v>
      </c>
      <c r="G1281" s="33">
        <v>290794</v>
      </c>
      <c r="H1281" s="33">
        <v>1244836</v>
      </c>
      <c r="I1281" s="33">
        <v>37843</v>
      </c>
      <c r="J1281" s="33">
        <v>245980</v>
      </c>
      <c r="K1281" s="33"/>
      <c r="L1281" s="33">
        <v>1862510</v>
      </c>
      <c r="M1281" s="33">
        <v>258101</v>
      </c>
      <c r="N1281" s="33">
        <v>1132055</v>
      </c>
      <c r="O1281" s="33">
        <v>134531</v>
      </c>
      <c r="P1281" s="33">
        <v>337823</v>
      </c>
      <c r="Q1281"/>
    </row>
    <row r="1282" spans="1:17">
      <c r="A1282" s="38" t="str">
        <f t="shared" ca="1" si="19"/>
        <v>203461</v>
      </c>
      <c r="B1282" s="39" cm="1">
        <f t="array" aca="1" ref="B1282" ca="1">INDIRECT(_xlfn.CONCAT("D",ROW(C1282)-C1282-3))</f>
        <v>2034</v>
      </c>
      <c r="C1282" s="32">
        <v>61</v>
      </c>
      <c r="D1282" s="33">
        <v>3805204</v>
      </c>
      <c r="E1282" s="33"/>
      <c r="F1282" s="33">
        <v>1876344</v>
      </c>
      <c r="G1282" s="33">
        <v>308399</v>
      </c>
      <c r="H1282" s="33">
        <v>1265534</v>
      </c>
      <c r="I1282" s="33">
        <v>49903</v>
      </c>
      <c r="J1282" s="33">
        <v>252508</v>
      </c>
      <c r="K1282" s="33"/>
      <c r="L1282" s="33">
        <v>1928860</v>
      </c>
      <c r="M1282" s="33">
        <v>256114</v>
      </c>
      <c r="N1282" s="33">
        <v>1150513</v>
      </c>
      <c r="O1282" s="33">
        <v>171076</v>
      </c>
      <c r="P1282" s="33">
        <v>351157</v>
      </c>
      <c r="Q1282"/>
    </row>
    <row r="1283" spans="1:17">
      <c r="A1283" s="38" t="str">
        <f t="shared" ca="1" si="19"/>
        <v>203462</v>
      </c>
      <c r="B1283" s="39" cm="1">
        <f t="array" aca="1" ref="B1283" ca="1">INDIRECT(_xlfn.CONCAT("D",ROW(C1283)-C1283-3))</f>
        <v>2034</v>
      </c>
      <c r="C1283" s="32">
        <v>62</v>
      </c>
      <c r="D1283" s="33">
        <v>3948017</v>
      </c>
      <c r="E1283" s="33"/>
      <c r="F1283" s="33">
        <v>1943911</v>
      </c>
      <c r="G1283" s="33">
        <v>294321</v>
      </c>
      <c r="H1283" s="33">
        <v>1320467</v>
      </c>
      <c r="I1283" s="33">
        <v>58665</v>
      </c>
      <c r="J1283" s="33">
        <v>270457</v>
      </c>
      <c r="K1283" s="33"/>
      <c r="L1283" s="33">
        <v>2004106</v>
      </c>
      <c r="M1283" s="33">
        <v>233845</v>
      </c>
      <c r="N1283" s="33">
        <v>1176193</v>
      </c>
      <c r="O1283" s="33">
        <v>189067</v>
      </c>
      <c r="P1283" s="33">
        <v>405001</v>
      </c>
      <c r="Q1283"/>
    </row>
    <row r="1284" spans="1:17">
      <c r="A1284" s="38" t="str">
        <f t="shared" ca="1" si="19"/>
        <v>203463</v>
      </c>
      <c r="B1284" s="39" cm="1">
        <f t="array" aca="1" ref="B1284" ca="1">INDIRECT(_xlfn.CONCAT("D",ROW(C1284)-C1284-3))</f>
        <v>2034</v>
      </c>
      <c r="C1284" s="32">
        <v>63</v>
      </c>
      <c r="D1284" s="33">
        <v>4083193</v>
      </c>
      <c r="E1284" s="33"/>
      <c r="F1284" s="33">
        <v>2006327</v>
      </c>
      <c r="G1284" s="33">
        <v>293876</v>
      </c>
      <c r="H1284" s="33">
        <v>1377731</v>
      </c>
      <c r="I1284" s="33">
        <v>60768</v>
      </c>
      <c r="J1284" s="33">
        <v>273952</v>
      </c>
      <c r="K1284" s="33"/>
      <c r="L1284" s="33">
        <v>2076866</v>
      </c>
      <c r="M1284" s="33">
        <v>250536</v>
      </c>
      <c r="N1284" s="33">
        <v>1248704</v>
      </c>
      <c r="O1284" s="33">
        <v>216734</v>
      </c>
      <c r="P1284" s="33">
        <v>360892</v>
      </c>
      <c r="Q1284"/>
    </row>
    <row r="1285" spans="1:17">
      <c r="A1285" s="38" t="str">
        <f t="shared" ca="1" si="19"/>
        <v>203464</v>
      </c>
      <c r="B1285" s="39" cm="1">
        <f t="array" aca="1" ref="B1285" ca="1">INDIRECT(_xlfn.CONCAT("D",ROW(C1285)-C1285-3))</f>
        <v>2034</v>
      </c>
      <c r="C1285" s="32">
        <v>64</v>
      </c>
      <c r="D1285" s="33">
        <v>3870346</v>
      </c>
      <c r="E1285" s="33"/>
      <c r="F1285" s="33">
        <v>1894068</v>
      </c>
      <c r="G1285" s="33">
        <v>269027</v>
      </c>
      <c r="H1285" s="33">
        <v>1266998</v>
      </c>
      <c r="I1285" s="33">
        <v>65279</v>
      </c>
      <c r="J1285" s="33">
        <v>292765</v>
      </c>
      <c r="K1285" s="33"/>
      <c r="L1285" s="33">
        <v>1976278</v>
      </c>
      <c r="M1285" s="33">
        <v>212845</v>
      </c>
      <c r="N1285" s="33">
        <v>1197503</v>
      </c>
      <c r="O1285" s="33">
        <v>206878</v>
      </c>
      <c r="P1285" s="33">
        <v>359052</v>
      </c>
      <c r="Q1285"/>
    </row>
    <row r="1286" spans="1:17">
      <c r="A1286" s="38" t="str">
        <f t="shared" ca="1" si="19"/>
        <v>203465</v>
      </c>
      <c r="B1286" s="39" cm="1">
        <f t="array" aca="1" ref="B1286" ca="1">INDIRECT(_xlfn.CONCAT("D",ROW(C1286)-C1286-3))</f>
        <v>2034</v>
      </c>
      <c r="C1286" s="32">
        <v>65</v>
      </c>
      <c r="D1286" s="33">
        <v>3725616</v>
      </c>
      <c r="E1286" s="33"/>
      <c r="F1286" s="33">
        <v>1817927</v>
      </c>
      <c r="G1286" s="33">
        <v>264909</v>
      </c>
      <c r="H1286" s="33">
        <v>1231975</v>
      </c>
      <c r="I1286" s="33">
        <v>68935</v>
      </c>
      <c r="J1286" s="33">
        <v>252107</v>
      </c>
      <c r="K1286" s="33"/>
      <c r="L1286" s="33">
        <v>1907689</v>
      </c>
      <c r="M1286" s="33">
        <v>210762</v>
      </c>
      <c r="N1286" s="33">
        <v>1150326</v>
      </c>
      <c r="O1286" s="33">
        <v>208792</v>
      </c>
      <c r="P1286" s="33">
        <v>337810</v>
      </c>
      <c r="Q1286"/>
    </row>
    <row r="1287" spans="1:17">
      <c r="A1287" s="38" t="str">
        <f t="shared" ca="1" si="19"/>
        <v>203466</v>
      </c>
      <c r="B1287" s="39" cm="1">
        <f t="array" aca="1" ref="B1287" ca="1">INDIRECT(_xlfn.CONCAT("D",ROW(C1287)-C1287-3))</f>
        <v>2034</v>
      </c>
      <c r="C1287" s="32">
        <v>66</v>
      </c>
      <c r="D1287" s="33">
        <v>3645390</v>
      </c>
      <c r="E1287" s="33"/>
      <c r="F1287" s="33">
        <v>1770255</v>
      </c>
      <c r="G1287" s="33">
        <v>237678</v>
      </c>
      <c r="H1287" s="33">
        <v>1174581</v>
      </c>
      <c r="I1287" s="33">
        <v>88759</v>
      </c>
      <c r="J1287" s="33">
        <v>269236</v>
      </c>
      <c r="K1287" s="33"/>
      <c r="L1287" s="33">
        <v>1875136</v>
      </c>
      <c r="M1287" s="33">
        <v>205603</v>
      </c>
      <c r="N1287" s="33">
        <v>1098195</v>
      </c>
      <c r="O1287" s="33">
        <v>236245</v>
      </c>
      <c r="P1287" s="33">
        <v>335093</v>
      </c>
      <c r="Q1287"/>
    </row>
    <row r="1288" spans="1:17">
      <c r="A1288" s="38" t="str">
        <f t="shared" ca="1" si="19"/>
        <v>203467</v>
      </c>
      <c r="B1288" s="39" cm="1">
        <f t="array" aca="1" ref="B1288" ca="1">INDIRECT(_xlfn.CONCAT("D",ROW(C1288)-C1288-3))</f>
        <v>2034</v>
      </c>
      <c r="C1288" s="32">
        <v>67</v>
      </c>
      <c r="D1288" s="33">
        <v>3647919</v>
      </c>
      <c r="E1288" s="33"/>
      <c r="F1288" s="33">
        <v>1765613</v>
      </c>
      <c r="G1288" s="33">
        <v>258406</v>
      </c>
      <c r="H1288" s="33">
        <v>1151530</v>
      </c>
      <c r="I1288" s="33">
        <v>80568</v>
      </c>
      <c r="J1288" s="33">
        <v>275109</v>
      </c>
      <c r="K1288" s="33"/>
      <c r="L1288" s="33">
        <v>1882305</v>
      </c>
      <c r="M1288" s="33">
        <v>197203</v>
      </c>
      <c r="N1288" s="33">
        <v>1106310</v>
      </c>
      <c r="O1288" s="33">
        <v>253406</v>
      </c>
      <c r="P1288" s="33">
        <v>325385</v>
      </c>
      <c r="Q1288"/>
    </row>
    <row r="1289" spans="1:17">
      <c r="A1289" s="38" t="str">
        <f t="shared" ca="1" si="19"/>
        <v>203468</v>
      </c>
      <c r="B1289" s="39" cm="1">
        <f t="array" aca="1" ref="B1289" ca="1">INDIRECT(_xlfn.CONCAT("D",ROW(C1289)-C1289-3))</f>
        <v>2034</v>
      </c>
      <c r="C1289" s="32">
        <v>68</v>
      </c>
      <c r="D1289" s="33">
        <v>3721106</v>
      </c>
      <c r="E1289" s="33"/>
      <c r="F1289" s="33">
        <v>1794924</v>
      </c>
      <c r="G1289" s="33">
        <v>224859</v>
      </c>
      <c r="H1289" s="33">
        <v>1178535</v>
      </c>
      <c r="I1289" s="33">
        <v>118347</v>
      </c>
      <c r="J1289" s="33">
        <v>273183</v>
      </c>
      <c r="K1289" s="33"/>
      <c r="L1289" s="33">
        <v>1926182</v>
      </c>
      <c r="M1289" s="33">
        <v>196771</v>
      </c>
      <c r="N1289" s="33">
        <v>1101523</v>
      </c>
      <c r="O1289" s="33">
        <v>294662</v>
      </c>
      <c r="P1289" s="33">
        <v>333226</v>
      </c>
      <c r="Q1289"/>
    </row>
    <row r="1290" spans="1:17">
      <c r="A1290" s="38" t="str">
        <f t="shared" ca="1" si="19"/>
        <v>203469</v>
      </c>
      <c r="B1290" s="39" cm="1">
        <f t="array" aca="1" ref="B1290" ca="1">INDIRECT(_xlfn.CONCAT("D",ROW(C1290)-C1290-3))</f>
        <v>2034</v>
      </c>
      <c r="C1290" s="32">
        <v>69</v>
      </c>
      <c r="D1290" s="33">
        <v>3844614</v>
      </c>
      <c r="E1290" s="33"/>
      <c r="F1290" s="33">
        <v>1842683</v>
      </c>
      <c r="G1290" s="33">
        <v>222699</v>
      </c>
      <c r="H1290" s="33">
        <v>1216959</v>
      </c>
      <c r="I1290" s="33">
        <v>111349</v>
      </c>
      <c r="J1290" s="33">
        <v>291676</v>
      </c>
      <c r="K1290" s="33"/>
      <c r="L1290" s="33">
        <v>2001931</v>
      </c>
      <c r="M1290" s="33">
        <v>196733</v>
      </c>
      <c r="N1290" s="33">
        <v>1155683</v>
      </c>
      <c r="O1290" s="33">
        <v>302514</v>
      </c>
      <c r="P1290" s="33">
        <v>347001</v>
      </c>
      <c r="Q1290"/>
    </row>
    <row r="1291" spans="1:17">
      <c r="A1291" s="38" t="str">
        <f t="shared" ca="1" si="19"/>
        <v>203470</v>
      </c>
      <c r="B1291" s="39" cm="1">
        <f t="array" aca="1" ref="B1291" ca="1">INDIRECT(_xlfn.CONCAT("D",ROW(C1291)-C1291-3))</f>
        <v>2034</v>
      </c>
      <c r="C1291" s="32">
        <v>70</v>
      </c>
      <c r="D1291" s="33">
        <v>3800414</v>
      </c>
      <c r="E1291" s="33"/>
      <c r="F1291" s="33">
        <v>1814120</v>
      </c>
      <c r="G1291" s="33">
        <v>219268</v>
      </c>
      <c r="H1291" s="33">
        <v>1188765</v>
      </c>
      <c r="I1291" s="33">
        <v>134707</v>
      </c>
      <c r="J1291" s="33">
        <v>271381</v>
      </c>
      <c r="K1291" s="33"/>
      <c r="L1291" s="33">
        <v>1986294</v>
      </c>
      <c r="M1291" s="33">
        <v>186585</v>
      </c>
      <c r="N1291" s="33">
        <v>1135307</v>
      </c>
      <c r="O1291" s="33">
        <v>322822</v>
      </c>
      <c r="P1291" s="33">
        <v>341579</v>
      </c>
      <c r="Q1291"/>
    </row>
    <row r="1292" spans="1:17">
      <c r="A1292" s="38" t="str">
        <f t="shared" ref="A1292:A1355" ca="1" si="20">B1292&amp;C1292</f>
        <v>203471</v>
      </c>
      <c r="B1292" s="39" cm="1">
        <f t="array" aca="1" ref="B1292" ca="1">INDIRECT(_xlfn.CONCAT("D",ROW(C1292)-C1292-3))</f>
        <v>2034</v>
      </c>
      <c r="C1292" s="32">
        <v>71</v>
      </c>
      <c r="D1292" s="33">
        <v>3764334</v>
      </c>
      <c r="E1292" s="33"/>
      <c r="F1292" s="33">
        <v>1786880</v>
      </c>
      <c r="G1292" s="33">
        <v>202362</v>
      </c>
      <c r="H1292" s="33">
        <v>1163093</v>
      </c>
      <c r="I1292" s="33">
        <v>129669</v>
      </c>
      <c r="J1292" s="33">
        <v>291755</v>
      </c>
      <c r="K1292" s="33"/>
      <c r="L1292" s="33">
        <v>1977454</v>
      </c>
      <c r="M1292" s="33">
        <v>171609</v>
      </c>
      <c r="N1292" s="33">
        <v>1114475</v>
      </c>
      <c r="O1292" s="33">
        <v>359985</v>
      </c>
      <c r="P1292" s="33">
        <v>331384</v>
      </c>
      <c r="Q1292"/>
    </row>
    <row r="1293" spans="1:17">
      <c r="A1293" s="38" t="str">
        <f t="shared" ca="1" si="20"/>
        <v>203472</v>
      </c>
      <c r="B1293" s="39" cm="1">
        <f t="array" aca="1" ref="B1293" ca="1">INDIRECT(_xlfn.CONCAT("D",ROW(C1293)-C1293-3))</f>
        <v>2034</v>
      </c>
      <c r="C1293" s="32">
        <v>72</v>
      </c>
      <c r="D1293" s="33">
        <v>3697296</v>
      </c>
      <c r="E1293" s="33"/>
      <c r="F1293" s="33">
        <v>1747269</v>
      </c>
      <c r="G1293" s="33">
        <v>195560</v>
      </c>
      <c r="H1293" s="33">
        <v>1169432</v>
      </c>
      <c r="I1293" s="33">
        <v>130701</v>
      </c>
      <c r="J1293" s="33">
        <v>251575</v>
      </c>
      <c r="K1293" s="33"/>
      <c r="L1293" s="33">
        <v>1950028</v>
      </c>
      <c r="M1293" s="33">
        <v>161681</v>
      </c>
      <c r="N1293" s="33">
        <v>1092331</v>
      </c>
      <c r="O1293" s="33">
        <v>361810</v>
      </c>
      <c r="P1293" s="33">
        <v>334206</v>
      </c>
      <c r="Q1293"/>
    </row>
    <row r="1294" spans="1:17">
      <c r="A1294" s="38" t="str">
        <f t="shared" ca="1" si="20"/>
        <v>203473</v>
      </c>
      <c r="B1294" s="39" cm="1">
        <f t="array" aca="1" ref="B1294" ca="1">INDIRECT(_xlfn.CONCAT("D",ROW(C1294)-C1294-3))</f>
        <v>2034</v>
      </c>
      <c r="C1294" s="32">
        <v>73</v>
      </c>
      <c r="D1294" s="33">
        <v>3671599</v>
      </c>
      <c r="E1294" s="33"/>
      <c r="F1294" s="33">
        <v>1725313</v>
      </c>
      <c r="G1294" s="33">
        <v>168107</v>
      </c>
      <c r="H1294" s="33">
        <v>1137428</v>
      </c>
      <c r="I1294" s="33">
        <v>145496</v>
      </c>
      <c r="J1294" s="33">
        <v>274281</v>
      </c>
      <c r="K1294" s="33"/>
      <c r="L1294" s="33">
        <v>1946286</v>
      </c>
      <c r="M1294" s="33">
        <v>167698</v>
      </c>
      <c r="N1294" s="33">
        <v>1046634</v>
      </c>
      <c r="O1294" s="33">
        <v>392611</v>
      </c>
      <c r="P1294" s="33">
        <v>339342</v>
      </c>
      <c r="Q1294"/>
    </row>
    <row r="1295" spans="1:17">
      <c r="A1295" s="38" t="str">
        <f t="shared" ca="1" si="20"/>
        <v>203474</v>
      </c>
      <c r="B1295" s="39" cm="1">
        <f t="array" aca="1" ref="B1295" ca="1">INDIRECT(_xlfn.CONCAT("D",ROW(C1295)-C1295-3))</f>
        <v>2034</v>
      </c>
      <c r="C1295" s="32">
        <v>74</v>
      </c>
      <c r="D1295" s="33">
        <v>3527006</v>
      </c>
      <c r="E1295" s="33"/>
      <c r="F1295" s="33">
        <v>1648206</v>
      </c>
      <c r="G1295" s="33">
        <v>155473</v>
      </c>
      <c r="H1295" s="33">
        <v>1034188</v>
      </c>
      <c r="I1295" s="33">
        <v>184009</v>
      </c>
      <c r="J1295" s="33">
        <v>274537</v>
      </c>
      <c r="K1295" s="33"/>
      <c r="L1295" s="33">
        <v>1878800</v>
      </c>
      <c r="M1295" s="33">
        <v>164703</v>
      </c>
      <c r="N1295" s="33">
        <v>1005972</v>
      </c>
      <c r="O1295" s="33">
        <v>414223</v>
      </c>
      <c r="P1295" s="33">
        <v>293902</v>
      </c>
      <c r="Q1295"/>
    </row>
    <row r="1296" spans="1:17">
      <c r="A1296" s="38" t="str">
        <f t="shared" ca="1" si="20"/>
        <v>203475</v>
      </c>
      <c r="B1296" s="39" cm="1">
        <f t="array" aca="1" ref="B1296" ca="1">INDIRECT(_xlfn.CONCAT("D",ROW(C1296)-C1296-3))</f>
        <v>2034</v>
      </c>
      <c r="C1296" s="32">
        <v>75</v>
      </c>
      <c r="D1296" s="33">
        <v>3376695</v>
      </c>
      <c r="E1296" s="33"/>
      <c r="F1296" s="33">
        <v>1563460</v>
      </c>
      <c r="G1296" s="33">
        <v>131846</v>
      </c>
      <c r="H1296" s="33">
        <v>1024268</v>
      </c>
      <c r="I1296" s="33">
        <v>168252</v>
      </c>
      <c r="J1296" s="33">
        <v>239094</v>
      </c>
      <c r="K1296" s="33"/>
      <c r="L1296" s="33">
        <v>1813235</v>
      </c>
      <c r="M1296" s="33">
        <v>150034</v>
      </c>
      <c r="N1296" s="33">
        <v>919943</v>
      </c>
      <c r="O1296" s="33">
        <v>427398</v>
      </c>
      <c r="P1296" s="33">
        <v>315860</v>
      </c>
      <c r="Q1296"/>
    </row>
    <row r="1297" spans="1:17">
      <c r="A1297" s="38" t="str">
        <f t="shared" ca="1" si="20"/>
        <v>203476</v>
      </c>
      <c r="B1297" s="39" cm="1">
        <f t="array" aca="1" ref="B1297" ca="1">INDIRECT(_xlfn.CONCAT("D",ROW(C1297)-C1297-3))</f>
        <v>2034</v>
      </c>
      <c r="C1297" s="32">
        <v>76</v>
      </c>
      <c r="D1297" s="33">
        <v>3325668</v>
      </c>
      <c r="E1297" s="33"/>
      <c r="F1297" s="33">
        <v>1532682</v>
      </c>
      <c r="G1297" s="33">
        <v>109548</v>
      </c>
      <c r="H1297" s="33">
        <v>1005668</v>
      </c>
      <c r="I1297" s="33">
        <v>158894</v>
      </c>
      <c r="J1297" s="33">
        <v>258572</v>
      </c>
      <c r="K1297" s="33"/>
      <c r="L1297" s="33">
        <v>1792986</v>
      </c>
      <c r="M1297" s="33">
        <v>136778</v>
      </c>
      <c r="N1297" s="33">
        <v>895998</v>
      </c>
      <c r="O1297" s="33">
        <v>480707</v>
      </c>
      <c r="P1297" s="33">
        <v>279504</v>
      </c>
      <c r="Q1297"/>
    </row>
    <row r="1298" spans="1:17">
      <c r="A1298" s="38" t="str">
        <f t="shared" ca="1" si="20"/>
        <v>203477</v>
      </c>
      <c r="B1298" s="39" cm="1">
        <f t="array" aca="1" ref="B1298" ca="1">INDIRECT(_xlfn.CONCAT("D",ROW(C1298)-C1298-3))</f>
        <v>2034</v>
      </c>
      <c r="C1298" s="32">
        <v>77</v>
      </c>
      <c r="D1298" s="33">
        <v>3151710</v>
      </c>
      <c r="E1298" s="33"/>
      <c r="F1298" s="33">
        <v>1439847</v>
      </c>
      <c r="G1298" s="33">
        <v>101286</v>
      </c>
      <c r="H1298" s="33">
        <v>925474</v>
      </c>
      <c r="I1298" s="33">
        <v>202572</v>
      </c>
      <c r="J1298" s="33">
        <v>210516</v>
      </c>
      <c r="K1298" s="33"/>
      <c r="L1298" s="33">
        <v>1711864</v>
      </c>
      <c r="M1298" s="33">
        <v>129460</v>
      </c>
      <c r="N1298" s="33">
        <v>771783</v>
      </c>
      <c r="O1298" s="33">
        <v>510870</v>
      </c>
      <c r="P1298" s="33">
        <v>299750</v>
      </c>
      <c r="Q1298"/>
    </row>
    <row r="1299" spans="1:17">
      <c r="A1299" s="38" t="str">
        <f t="shared" ca="1" si="20"/>
        <v>203478</v>
      </c>
      <c r="B1299" s="39" cm="1">
        <f t="array" aca="1" ref="B1299" ca="1">INDIRECT(_xlfn.CONCAT("D",ROW(C1299)-C1299-3))</f>
        <v>2034</v>
      </c>
      <c r="C1299" s="32">
        <v>78</v>
      </c>
      <c r="D1299" s="33">
        <v>2971847</v>
      </c>
      <c r="E1299" s="33"/>
      <c r="F1299" s="33">
        <v>1346510</v>
      </c>
      <c r="G1299" s="33">
        <v>95399</v>
      </c>
      <c r="H1299" s="33">
        <v>890386</v>
      </c>
      <c r="I1299" s="33">
        <v>184835</v>
      </c>
      <c r="J1299" s="33">
        <v>175891</v>
      </c>
      <c r="K1299" s="33"/>
      <c r="L1299" s="33">
        <v>1625336</v>
      </c>
      <c r="M1299" s="33">
        <v>121651</v>
      </c>
      <c r="N1299" s="33">
        <v>698994</v>
      </c>
      <c r="O1299" s="33">
        <v>531475</v>
      </c>
      <c r="P1299" s="33">
        <v>273216</v>
      </c>
      <c r="Q1299"/>
    </row>
    <row r="1300" spans="1:17">
      <c r="A1300" s="38" t="str">
        <f t="shared" ca="1" si="20"/>
        <v>203479</v>
      </c>
      <c r="B1300" s="39" cm="1">
        <f t="array" aca="1" ref="B1300" ca="1">INDIRECT(_xlfn.CONCAT("D",ROW(C1300)-C1300-3))</f>
        <v>2034</v>
      </c>
      <c r="C1300" s="32">
        <v>79</v>
      </c>
      <c r="D1300" s="33">
        <v>2835772</v>
      </c>
      <c r="E1300" s="33"/>
      <c r="F1300" s="33">
        <v>1274776</v>
      </c>
      <c r="G1300" s="33">
        <v>74752</v>
      </c>
      <c r="H1300" s="33">
        <v>827259</v>
      </c>
      <c r="I1300" s="33">
        <v>194356</v>
      </c>
      <c r="J1300" s="33">
        <v>178409</v>
      </c>
      <c r="K1300" s="33"/>
      <c r="L1300" s="33">
        <v>1560996</v>
      </c>
      <c r="M1300" s="33">
        <v>96000</v>
      </c>
      <c r="N1300" s="33">
        <v>669998</v>
      </c>
      <c r="O1300" s="33">
        <v>545999</v>
      </c>
      <c r="P1300" s="33">
        <v>248999</v>
      </c>
      <c r="Q1300"/>
    </row>
    <row r="1301" spans="1:17">
      <c r="A1301" s="38" t="str">
        <f t="shared" ca="1" si="20"/>
        <v>203480</v>
      </c>
      <c r="B1301" s="39" cm="1">
        <f t="array" aca="1" ref="B1301" ca="1">INDIRECT(_xlfn.CONCAT("D",ROW(C1301)-C1301-3))</f>
        <v>2034</v>
      </c>
      <c r="C1301" s="32">
        <v>80</v>
      </c>
      <c r="D1301" s="33">
        <v>2609941</v>
      </c>
      <c r="E1301" s="33"/>
      <c r="F1301" s="33">
        <v>1160905</v>
      </c>
      <c r="G1301" s="33">
        <v>72931</v>
      </c>
      <c r="H1301" s="33">
        <v>738303</v>
      </c>
      <c r="I1301" s="33">
        <v>178831</v>
      </c>
      <c r="J1301" s="33">
        <v>170839</v>
      </c>
      <c r="K1301" s="33"/>
      <c r="L1301" s="33">
        <v>1449036</v>
      </c>
      <c r="M1301" s="33">
        <v>94197</v>
      </c>
      <c r="N1301" s="33">
        <v>606270</v>
      </c>
      <c r="O1301" s="33">
        <v>535121</v>
      </c>
      <c r="P1301" s="33">
        <v>213447</v>
      </c>
      <c r="Q1301"/>
    </row>
    <row r="1302" spans="1:17">
      <c r="A1302" s="38" t="str">
        <f t="shared" ca="1" si="20"/>
        <v>203481</v>
      </c>
      <c r="B1302" s="39" cm="1">
        <f t="array" aca="1" ref="B1302" ca="1">INDIRECT(_xlfn.CONCAT("D",ROW(C1302)-C1302-3))</f>
        <v>2034</v>
      </c>
      <c r="C1302" s="32">
        <v>81</v>
      </c>
      <c r="D1302" s="33">
        <v>2464227</v>
      </c>
      <c r="E1302" s="33"/>
      <c r="F1302" s="33">
        <v>1085578</v>
      </c>
      <c r="G1302" s="33">
        <v>58923</v>
      </c>
      <c r="H1302" s="33">
        <v>708073</v>
      </c>
      <c r="I1302" s="33">
        <v>169778</v>
      </c>
      <c r="J1302" s="33">
        <v>148805</v>
      </c>
      <c r="K1302" s="33"/>
      <c r="L1302" s="33">
        <v>1378649</v>
      </c>
      <c r="M1302" s="33">
        <v>82218</v>
      </c>
      <c r="N1302" s="33">
        <v>536420</v>
      </c>
      <c r="O1302" s="33">
        <v>552462</v>
      </c>
      <c r="P1302" s="33">
        <v>207549</v>
      </c>
      <c r="Q1302"/>
    </row>
    <row r="1303" spans="1:17">
      <c r="A1303" s="38" t="str">
        <f t="shared" ca="1" si="20"/>
        <v>203482</v>
      </c>
      <c r="B1303" s="39" cm="1">
        <f t="array" aca="1" ref="B1303" ca="1">INDIRECT(_xlfn.CONCAT("D",ROW(C1303)-C1303-3))</f>
        <v>2034</v>
      </c>
      <c r="C1303" s="32">
        <v>82</v>
      </c>
      <c r="D1303" s="33">
        <v>2250373</v>
      </c>
      <c r="E1303" s="33"/>
      <c r="F1303" s="33">
        <v>981913</v>
      </c>
      <c r="G1303" s="33">
        <v>51100</v>
      </c>
      <c r="H1303" s="33">
        <v>636240</v>
      </c>
      <c r="I1303" s="33">
        <v>160312</v>
      </c>
      <c r="J1303" s="33">
        <v>134262</v>
      </c>
      <c r="K1303" s="33"/>
      <c r="L1303" s="33">
        <v>1268460</v>
      </c>
      <c r="M1303" s="33">
        <v>78399</v>
      </c>
      <c r="N1303" s="33">
        <v>503564</v>
      </c>
      <c r="O1303" s="33">
        <v>490498</v>
      </c>
      <c r="P1303" s="33">
        <v>195998</v>
      </c>
      <c r="Q1303"/>
    </row>
    <row r="1304" spans="1:17">
      <c r="A1304" s="38" t="str">
        <f t="shared" ca="1" si="20"/>
        <v>203483</v>
      </c>
      <c r="B1304" s="39" cm="1">
        <f t="array" aca="1" ref="B1304" ca="1">INDIRECT(_xlfn.CONCAT("D",ROW(C1304)-C1304-3))</f>
        <v>2034</v>
      </c>
      <c r="C1304" s="32">
        <v>83</v>
      </c>
      <c r="D1304" s="33">
        <v>2045391</v>
      </c>
      <c r="E1304" s="33"/>
      <c r="F1304" s="33">
        <v>883322</v>
      </c>
      <c r="G1304" s="33">
        <v>34660</v>
      </c>
      <c r="H1304" s="33">
        <v>611988</v>
      </c>
      <c r="I1304" s="33">
        <v>152502</v>
      </c>
      <c r="J1304" s="33">
        <v>84173</v>
      </c>
      <c r="K1304" s="33"/>
      <c r="L1304" s="33">
        <v>1162069</v>
      </c>
      <c r="M1304" s="33">
        <v>62626</v>
      </c>
      <c r="N1304" s="33">
        <v>447332</v>
      </c>
      <c r="O1304" s="33">
        <v>500018</v>
      </c>
      <c r="P1304" s="33">
        <v>152093</v>
      </c>
      <c r="Q1304"/>
    </row>
    <row r="1305" spans="1:17">
      <c r="A1305" s="38" t="str">
        <f t="shared" ca="1" si="20"/>
        <v>203484</v>
      </c>
      <c r="B1305" s="39" cm="1">
        <f t="array" aca="1" ref="B1305" ca="1">INDIRECT(_xlfn.CONCAT("D",ROW(C1305)-C1305-3))</f>
        <v>2034</v>
      </c>
      <c r="C1305" s="32">
        <v>84</v>
      </c>
      <c r="D1305" s="33">
        <v>1879176</v>
      </c>
      <c r="E1305" s="33"/>
      <c r="F1305" s="33">
        <v>804781</v>
      </c>
      <c r="G1305" s="33">
        <v>33073</v>
      </c>
      <c r="H1305" s="33">
        <v>555229</v>
      </c>
      <c r="I1305" s="33">
        <v>145322</v>
      </c>
      <c r="J1305" s="33">
        <v>71157</v>
      </c>
      <c r="K1305" s="33"/>
      <c r="L1305" s="33">
        <v>1074395</v>
      </c>
      <c r="M1305" s="33">
        <v>56021</v>
      </c>
      <c r="N1305" s="33">
        <v>377139</v>
      </c>
      <c r="O1305" s="33">
        <v>508187</v>
      </c>
      <c r="P1305" s="33">
        <v>133049</v>
      </c>
      <c r="Q1305"/>
    </row>
    <row r="1306" spans="1:17">
      <c r="A1306" s="38" t="str">
        <f t="shared" ca="1" si="20"/>
        <v>203485</v>
      </c>
      <c r="B1306" s="39" cm="1">
        <f t="array" aca="1" ref="B1306" ca="1">INDIRECT(_xlfn.CONCAT("D",ROW(C1306)-C1306-3))</f>
        <v>2034</v>
      </c>
      <c r="C1306" s="32">
        <v>85</v>
      </c>
      <c r="D1306" s="33">
        <v>1707996</v>
      </c>
      <c r="E1306" s="33"/>
      <c r="F1306" s="33">
        <v>723283</v>
      </c>
      <c r="G1306" s="33">
        <v>21827</v>
      </c>
      <c r="H1306" s="33">
        <v>482189</v>
      </c>
      <c r="I1306" s="33">
        <v>155769</v>
      </c>
      <c r="J1306" s="33">
        <v>63498</v>
      </c>
      <c r="K1306" s="33"/>
      <c r="L1306" s="33">
        <v>984713</v>
      </c>
      <c r="M1306" s="33">
        <v>47551</v>
      </c>
      <c r="N1306" s="33">
        <v>302150</v>
      </c>
      <c r="O1306" s="33">
        <v>490375</v>
      </c>
      <c r="P1306" s="33">
        <v>144636</v>
      </c>
      <c r="Q1306"/>
    </row>
    <row r="1307" spans="1:17">
      <c r="A1307" s="38" t="str">
        <f t="shared" ca="1" si="20"/>
        <v>203486</v>
      </c>
      <c r="B1307" s="39" cm="1">
        <f t="array" aca="1" ref="B1307" ca="1">INDIRECT(_xlfn.CONCAT("D",ROW(C1307)-C1307-3))</f>
        <v>2034</v>
      </c>
      <c r="C1307" s="32">
        <v>86</v>
      </c>
      <c r="D1307" s="33">
        <v>1611087</v>
      </c>
      <c r="E1307" s="33"/>
      <c r="F1307" s="33">
        <v>674683</v>
      </c>
      <c r="G1307" s="33">
        <v>25608</v>
      </c>
      <c r="H1307" s="33">
        <v>452087</v>
      </c>
      <c r="I1307" s="33">
        <v>143801</v>
      </c>
      <c r="J1307" s="33">
        <v>53187</v>
      </c>
      <c r="K1307" s="33"/>
      <c r="L1307" s="33">
        <v>936404</v>
      </c>
      <c r="M1307" s="33">
        <v>51094</v>
      </c>
      <c r="N1307" s="33">
        <v>279054</v>
      </c>
      <c r="O1307" s="33">
        <v>485397</v>
      </c>
      <c r="P1307" s="33">
        <v>120858</v>
      </c>
      <c r="Q1307"/>
    </row>
    <row r="1308" spans="1:17">
      <c r="A1308" s="38" t="str">
        <f t="shared" ca="1" si="20"/>
        <v>203487</v>
      </c>
      <c r="B1308" s="39" cm="1">
        <f t="array" aca="1" ref="B1308" ca="1">INDIRECT(_xlfn.CONCAT("D",ROW(C1308)-C1308-3))</f>
        <v>2034</v>
      </c>
      <c r="C1308" s="32">
        <v>87</v>
      </c>
      <c r="D1308" s="33">
        <v>1297745</v>
      </c>
      <c r="E1308" s="33"/>
      <c r="F1308" s="33">
        <v>534985</v>
      </c>
      <c r="G1308" s="33">
        <v>13667</v>
      </c>
      <c r="H1308" s="33">
        <v>337783</v>
      </c>
      <c r="I1308" s="33">
        <v>130818</v>
      </c>
      <c r="J1308" s="33">
        <v>52717</v>
      </c>
      <c r="K1308" s="33"/>
      <c r="L1308" s="33">
        <v>762760</v>
      </c>
      <c r="M1308" s="33">
        <v>34008</v>
      </c>
      <c r="N1308" s="33">
        <v>200164</v>
      </c>
      <c r="O1308" s="33">
        <v>438222</v>
      </c>
      <c r="P1308" s="33">
        <v>90365</v>
      </c>
      <c r="Q1308"/>
    </row>
    <row r="1309" spans="1:17">
      <c r="A1309" s="38" t="str">
        <f t="shared" ca="1" si="20"/>
        <v>203488</v>
      </c>
      <c r="B1309" s="39" cm="1">
        <f t="array" aca="1" ref="B1309" ca="1">INDIRECT(_xlfn.CONCAT("D",ROW(C1309)-C1309-3))</f>
        <v>2034</v>
      </c>
      <c r="C1309" s="32">
        <v>88</v>
      </c>
      <c r="D1309" s="33">
        <v>953576</v>
      </c>
      <c r="E1309" s="33"/>
      <c r="F1309" s="33">
        <v>382450</v>
      </c>
      <c r="G1309" s="33">
        <v>7668</v>
      </c>
      <c r="H1309" s="33">
        <v>238672</v>
      </c>
      <c r="I1309" s="33">
        <v>111188</v>
      </c>
      <c r="J1309" s="33">
        <v>24922</v>
      </c>
      <c r="K1309" s="33"/>
      <c r="L1309" s="33">
        <v>571126</v>
      </c>
      <c r="M1309" s="33">
        <v>17220</v>
      </c>
      <c r="N1309" s="33">
        <v>157849</v>
      </c>
      <c r="O1309" s="33">
        <v>325264</v>
      </c>
      <c r="P1309" s="33">
        <v>70793</v>
      </c>
      <c r="Q1309"/>
    </row>
    <row r="1310" spans="1:17">
      <c r="A1310" s="38" t="str">
        <f t="shared" ca="1" si="20"/>
        <v>203489</v>
      </c>
      <c r="B1310" s="39" cm="1">
        <f t="array" aca="1" ref="B1310" ca="1">INDIRECT(_xlfn.CONCAT("D",ROW(C1310)-C1310-3))</f>
        <v>2034</v>
      </c>
      <c r="C1310" s="32">
        <v>89</v>
      </c>
      <c r="D1310" s="33">
        <v>843566</v>
      </c>
      <c r="E1310" s="33"/>
      <c r="F1310" s="33">
        <v>332467</v>
      </c>
      <c r="G1310" s="33">
        <v>5683</v>
      </c>
      <c r="H1310" s="33">
        <v>215962</v>
      </c>
      <c r="I1310" s="33">
        <v>89984</v>
      </c>
      <c r="J1310" s="33">
        <v>20838</v>
      </c>
      <c r="K1310" s="33"/>
      <c r="L1310" s="33">
        <v>511099</v>
      </c>
      <c r="M1310" s="33">
        <v>20708</v>
      </c>
      <c r="N1310" s="33">
        <v>121421</v>
      </c>
      <c r="O1310" s="33">
        <v>305906</v>
      </c>
      <c r="P1310" s="33">
        <v>63064</v>
      </c>
      <c r="Q1310"/>
    </row>
    <row r="1311" spans="1:17">
      <c r="A1311" s="38" t="str">
        <f t="shared" ca="1" si="20"/>
        <v>203490</v>
      </c>
      <c r="B1311" s="39" cm="1">
        <f t="array" aca="1" ref="B1311" ca="1">INDIRECT(_xlfn.CONCAT("D",ROW(C1311)-C1311-3))</f>
        <v>2034</v>
      </c>
      <c r="C1311" s="32">
        <v>90</v>
      </c>
      <c r="D1311" s="33">
        <v>738806</v>
      </c>
      <c r="E1311" s="33"/>
      <c r="F1311" s="33">
        <v>284964</v>
      </c>
      <c r="G1311" s="33">
        <v>7474</v>
      </c>
      <c r="H1311" s="33">
        <v>188730</v>
      </c>
      <c r="I1311" s="33">
        <v>71007</v>
      </c>
      <c r="J1311" s="33">
        <v>17752</v>
      </c>
      <c r="K1311" s="33"/>
      <c r="L1311" s="33">
        <v>453842</v>
      </c>
      <c r="M1311" s="33">
        <v>14850</v>
      </c>
      <c r="N1311" s="33">
        <v>88170</v>
      </c>
      <c r="O1311" s="33">
        <v>285855</v>
      </c>
      <c r="P1311" s="33">
        <v>64967</v>
      </c>
      <c r="Q1311"/>
    </row>
    <row r="1312" spans="1:17">
      <c r="A1312" s="38" t="str">
        <f t="shared" ca="1" si="20"/>
        <v>203491</v>
      </c>
      <c r="B1312" s="39" cm="1">
        <f t="array" aca="1" ref="B1312" ca="1">INDIRECT(_xlfn.CONCAT("D",ROW(C1312)-C1312-3))</f>
        <v>2034</v>
      </c>
      <c r="C1312" s="32">
        <v>91</v>
      </c>
      <c r="D1312" s="33">
        <v>602267</v>
      </c>
      <c r="E1312" s="33"/>
      <c r="F1312" s="33">
        <v>226928</v>
      </c>
      <c r="G1312" s="33">
        <v>2745</v>
      </c>
      <c r="H1312" s="33">
        <v>143660</v>
      </c>
      <c r="I1312" s="33">
        <v>72288</v>
      </c>
      <c r="J1312" s="33">
        <v>8235</v>
      </c>
      <c r="K1312" s="33"/>
      <c r="L1312" s="33">
        <v>375338</v>
      </c>
      <c r="M1312" s="33">
        <v>15487</v>
      </c>
      <c r="N1312" s="33">
        <v>54661</v>
      </c>
      <c r="O1312" s="33">
        <v>259639</v>
      </c>
      <c r="P1312" s="33">
        <v>45551</v>
      </c>
      <c r="Q1312"/>
    </row>
    <row r="1313" spans="1:17">
      <c r="A1313" s="38" t="str">
        <f t="shared" ca="1" si="20"/>
        <v>203492</v>
      </c>
      <c r="B1313" s="39" cm="1">
        <f t="array" aca="1" ref="B1313" ca="1">INDIRECT(_xlfn.CONCAT("D",ROW(C1313)-C1313-3))</f>
        <v>2034</v>
      </c>
      <c r="C1313" s="32">
        <v>92</v>
      </c>
      <c r="D1313" s="33">
        <v>441578</v>
      </c>
      <c r="E1313" s="33"/>
      <c r="F1313" s="33">
        <v>161139</v>
      </c>
      <c r="G1313" s="33">
        <v>905</v>
      </c>
      <c r="H1313" s="33">
        <v>88717</v>
      </c>
      <c r="I1313" s="33">
        <v>66085</v>
      </c>
      <c r="J1313" s="33">
        <v>5432</v>
      </c>
      <c r="K1313" s="33"/>
      <c r="L1313" s="33">
        <v>280440</v>
      </c>
      <c r="M1313" s="33">
        <v>13440</v>
      </c>
      <c r="N1313" s="33">
        <v>48383</v>
      </c>
      <c r="O1313" s="33">
        <v>189946</v>
      </c>
      <c r="P1313" s="33">
        <v>28671</v>
      </c>
      <c r="Q1313"/>
    </row>
    <row r="1314" spans="1:17">
      <c r="A1314" s="38" t="str">
        <f t="shared" ca="1" si="20"/>
        <v>203493</v>
      </c>
      <c r="B1314" s="39" cm="1">
        <f t="array" aca="1" ref="B1314" ca="1">INDIRECT(_xlfn.CONCAT("D",ROW(C1314)-C1314-3))</f>
        <v>2034</v>
      </c>
      <c r="C1314" s="32">
        <v>93</v>
      </c>
      <c r="D1314" s="33">
        <v>341041</v>
      </c>
      <c r="E1314" s="33"/>
      <c r="F1314" s="33">
        <v>120228</v>
      </c>
      <c r="G1314" s="33">
        <v>2652</v>
      </c>
      <c r="H1314" s="33">
        <v>60114</v>
      </c>
      <c r="I1314" s="33">
        <v>53042</v>
      </c>
      <c r="J1314" s="33">
        <v>4420</v>
      </c>
      <c r="K1314" s="33"/>
      <c r="L1314" s="33">
        <v>220813</v>
      </c>
      <c r="M1314" s="33">
        <v>8797</v>
      </c>
      <c r="N1314" s="33">
        <v>23753</v>
      </c>
      <c r="O1314" s="33">
        <v>158352</v>
      </c>
      <c r="P1314" s="33">
        <v>29911</v>
      </c>
      <c r="Q1314"/>
    </row>
    <row r="1315" spans="1:17">
      <c r="A1315" s="38" t="str">
        <f t="shared" ca="1" si="20"/>
        <v>203494</v>
      </c>
      <c r="B1315" s="39" cm="1">
        <f t="array" aca="1" ref="B1315" ca="1">INDIRECT(_xlfn.CONCAT("D",ROW(C1315)-C1315-3))</f>
        <v>2034</v>
      </c>
      <c r="C1315" s="32">
        <v>94</v>
      </c>
      <c r="D1315" s="33">
        <v>257527</v>
      </c>
      <c r="E1315" s="33"/>
      <c r="F1315" s="33">
        <v>87888</v>
      </c>
      <c r="G1315" s="33">
        <v>879</v>
      </c>
      <c r="H1315" s="33">
        <v>43944</v>
      </c>
      <c r="I1315" s="33">
        <v>38671</v>
      </c>
      <c r="J1315" s="33">
        <v>4394</v>
      </c>
      <c r="K1315" s="33"/>
      <c r="L1315" s="33">
        <v>169640</v>
      </c>
      <c r="M1315" s="33">
        <v>3480</v>
      </c>
      <c r="N1315" s="33">
        <v>17399</v>
      </c>
      <c r="O1315" s="33">
        <v>123532</v>
      </c>
      <c r="P1315" s="33">
        <v>25228</v>
      </c>
      <c r="Q1315"/>
    </row>
    <row r="1316" spans="1:17">
      <c r="A1316" s="38" t="str">
        <f t="shared" ca="1" si="20"/>
        <v>203495</v>
      </c>
      <c r="B1316" s="39" cm="1">
        <f t="array" aca="1" ref="B1316" ca="1">INDIRECT(_xlfn.CONCAT("D",ROW(C1316)-C1316-3))</f>
        <v>2034</v>
      </c>
      <c r="C1316" s="32">
        <v>95</v>
      </c>
      <c r="D1316" s="33">
        <v>198380</v>
      </c>
      <c r="E1316" s="33"/>
      <c r="F1316" s="33">
        <v>65147</v>
      </c>
      <c r="G1316" s="33">
        <v>3429</v>
      </c>
      <c r="H1316" s="33">
        <v>31716</v>
      </c>
      <c r="I1316" s="33">
        <v>26573</v>
      </c>
      <c r="J1316" s="33">
        <v>3429</v>
      </c>
      <c r="K1316" s="33"/>
      <c r="L1316" s="33">
        <v>133233</v>
      </c>
      <c r="M1316" s="33">
        <v>4270</v>
      </c>
      <c r="N1316" s="33">
        <v>15373</v>
      </c>
      <c r="O1316" s="33">
        <v>103341</v>
      </c>
      <c r="P1316" s="33">
        <v>10249</v>
      </c>
      <c r="Q1316"/>
    </row>
    <row r="1317" spans="1:17">
      <c r="A1317" s="38" t="str">
        <f t="shared" ca="1" si="20"/>
        <v>203496</v>
      </c>
      <c r="B1317" s="39" cm="1">
        <f t="array" aca="1" ref="B1317" ca="1">INDIRECT(_xlfn.CONCAT("D",ROW(C1317)-C1317-3))</f>
        <v>2034</v>
      </c>
      <c r="C1317" s="32">
        <v>96</v>
      </c>
      <c r="D1317" s="33">
        <v>142685</v>
      </c>
      <c r="E1317" s="33"/>
      <c r="F1317" s="33">
        <v>44944</v>
      </c>
      <c r="G1317" s="33">
        <v>1696</v>
      </c>
      <c r="H1317" s="33">
        <v>18656</v>
      </c>
      <c r="I1317" s="33">
        <v>22048</v>
      </c>
      <c r="J1317" s="33">
        <v>2544</v>
      </c>
      <c r="K1317" s="33"/>
      <c r="L1317" s="33">
        <v>97741</v>
      </c>
      <c r="M1317" s="33">
        <v>2528</v>
      </c>
      <c r="N1317" s="33">
        <v>5898</v>
      </c>
      <c r="O1317" s="33">
        <v>74991</v>
      </c>
      <c r="P1317" s="33">
        <v>14324</v>
      </c>
      <c r="Q1317"/>
    </row>
    <row r="1318" spans="1:17">
      <c r="A1318" s="38" t="str">
        <f t="shared" ca="1" si="20"/>
        <v>203497</v>
      </c>
      <c r="B1318" s="39" cm="1">
        <f t="array" aca="1" ref="B1318" ca="1">INDIRECT(_xlfn.CONCAT("D",ROW(C1318)-C1318-3))</f>
        <v>2034</v>
      </c>
      <c r="C1318" s="32">
        <v>97</v>
      </c>
      <c r="D1318" s="33">
        <v>100549</v>
      </c>
      <c r="E1318" s="33"/>
      <c r="F1318" s="33">
        <v>30082</v>
      </c>
      <c r="G1318" s="33">
        <v>0</v>
      </c>
      <c r="H1318" s="33">
        <v>13370</v>
      </c>
      <c r="I1318" s="33">
        <v>14205</v>
      </c>
      <c r="J1318" s="33">
        <v>2507</v>
      </c>
      <c r="K1318" s="33"/>
      <c r="L1318" s="33">
        <v>70467</v>
      </c>
      <c r="M1318" s="33">
        <v>3316</v>
      </c>
      <c r="N1318" s="33">
        <v>4145</v>
      </c>
      <c r="O1318" s="33">
        <v>59690</v>
      </c>
      <c r="P1318" s="33">
        <v>3316</v>
      </c>
      <c r="Q1318"/>
    </row>
    <row r="1319" spans="1:17">
      <c r="A1319" s="38" t="str">
        <f t="shared" ca="1" si="20"/>
        <v>203498</v>
      </c>
      <c r="B1319" s="39" cm="1">
        <f t="array" aca="1" ref="B1319" ca="1">INDIRECT(_xlfn.CONCAT("D",ROW(C1319)-C1319-3))</f>
        <v>2034</v>
      </c>
      <c r="C1319" s="32">
        <v>98</v>
      </c>
      <c r="D1319" s="33">
        <v>71261</v>
      </c>
      <c r="E1319" s="33"/>
      <c r="F1319" s="33">
        <v>20094</v>
      </c>
      <c r="G1319" s="33">
        <v>0</v>
      </c>
      <c r="H1319" s="33">
        <v>10449</v>
      </c>
      <c r="I1319" s="33">
        <v>7234</v>
      </c>
      <c r="J1319" s="33">
        <v>2411</v>
      </c>
      <c r="K1319" s="33"/>
      <c r="L1319" s="33">
        <v>51167</v>
      </c>
      <c r="M1319" s="33">
        <v>3249</v>
      </c>
      <c r="N1319" s="33">
        <v>2437</v>
      </c>
      <c r="O1319" s="33">
        <v>40609</v>
      </c>
      <c r="P1319" s="33">
        <v>4873</v>
      </c>
      <c r="Q1319"/>
    </row>
    <row r="1320" spans="1:17">
      <c r="A1320" s="38" t="str">
        <f t="shared" ca="1" si="20"/>
        <v>203499</v>
      </c>
      <c r="B1320" s="39" cm="1">
        <f t="array" aca="1" ref="B1320" ca="1">INDIRECT(_xlfn.CONCAT("D",ROW(C1320)-C1320-3))</f>
        <v>2034</v>
      </c>
      <c r="C1320" s="32">
        <v>99</v>
      </c>
      <c r="D1320" s="33">
        <v>47800</v>
      </c>
      <c r="E1320" s="33"/>
      <c r="F1320" s="33">
        <v>12707</v>
      </c>
      <c r="G1320" s="33">
        <v>794</v>
      </c>
      <c r="H1320" s="33">
        <v>5559</v>
      </c>
      <c r="I1320" s="33">
        <v>6353</v>
      </c>
      <c r="J1320" s="33">
        <v>0</v>
      </c>
      <c r="K1320" s="33"/>
      <c r="L1320" s="33">
        <v>35093</v>
      </c>
      <c r="M1320" s="33">
        <v>798</v>
      </c>
      <c r="N1320" s="33">
        <v>1595</v>
      </c>
      <c r="O1320" s="33">
        <v>29510</v>
      </c>
      <c r="P1320" s="33">
        <v>3190</v>
      </c>
      <c r="Q1320"/>
    </row>
    <row r="1321" spans="1:17">
      <c r="A1321" s="38" t="str">
        <f t="shared" ca="1" si="20"/>
        <v>2034100</v>
      </c>
      <c r="B1321" s="39" cm="1">
        <f t="array" aca="1" ref="B1321" ca="1">INDIRECT(_xlfn.CONCAT("D",ROW(C1321)-C1321-3))</f>
        <v>2034</v>
      </c>
      <c r="C1321" s="32">
        <v>100</v>
      </c>
      <c r="D1321" s="33">
        <v>90889</v>
      </c>
      <c r="E1321" s="33"/>
      <c r="F1321" s="33">
        <v>20590</v>
      </c>
      <c r="G1321" s="33">
        <v>0</v>
      </c>
      <c r="H1321" s="33">
        <v>3960</v>
      </c>
      <c r="I1321" s="33">
        <v>15838</v>
      </c>
      <c r="J1321" s="33">
        <v>792</v>
      </c>
      <c r="K1321" s="33"/>
      <c r="L1321" s="33">
        <v>70299</v>
      </c>
      <c r="M1321" s="33">
        <v>1580</v>
      </c>
      <c r="N1321" s="33">
        <v>2370</v>
      </c>
      <c r="O1321" s="33">
        <v>60031</v>
      </c>
      <c r="P1321" s="33">
        <v>6319</v>
      </c>
      <c r="Q1321"/>
    </row>
    <row r="1322" spans="1:17">
      <c r="A1322" s="38" t="str">
        <f t="shared" ca="1" si="20"/>
        <v>71261</v>
      </c>
      <c r="B1322" s="39" cm="1">
        <f t="array" aca="1" ref="B1322" ca="1">INDIRECT(_xlfn.CONCAT("D",ROW(C1322)-C1322-3))</f>
        <v>71261</v>
      </c>
      <c r="C1322" s="34"/>
      <c r="D1322" s="31"/>
      <c r="E1322" s="31"/>
      <c r="F1322" s="31"/>
      <c r="G1322" s="31"/>
      <c r="H1322" s="31"/>
      <c r="I1322" s="31"/>
      <c r="J1322" s="31"/>
      <c r="K1322" s="31"/>
      <c r="L1322" s="31"/>
      <c r="M1322" s="31"/>
      <c r="N1322" s="31"/>
      <c r="O1322" s="31"/>
      <c r="P1322" s="31"/>
      <c r="Q1322"/>
    </row>
    <row r="1323" spans="1:17">
      <c r="A1323" s="38" t="str">
        <f t="shared" ca="1" si="20"/>
        <v>47800</v>
      </c>
      <c r="B1323" s="39" cm="1">
        <f t="array" aca="1" ref="B1323" ca="1">INDIRECT(_xlfn.CONCAT("D",ROW(C1323)-C1323-3))</f>
        <v>47800</v>
      </c>
      <c r="Q1323"/>
    </row>
    <row r="1324" spans="1:17">
      <c r="A1324" s="38" t="str">
        <f t="shared" ca="1" si="20"/>
        <v>90889</v>
      </c>
      <c r="B1324" s="39" cm="1">
        <f t="array" aca="1" ref="B1324" ca="1">INDIRECT(_xlfn.CONCAT("D",ROW(C1324)-C1324-3))</f>
        <v>90889</v>
      </c>
      <c r="Q1324"/>
    </row>
    <row r="1325" spans="1:17">
      <c r="A1325" s="38" t="str">
        <f t="shared" ca="1" si="20"/>
        <v>0</v>
      </c>
      <c r="B1325" s="39" cm="1">
        <f t="array" aca="1" ref="B1325" ca="1">INDIRECT(_xlfn.CONCAT("D",ROW(C1325)-C1325-3))</f>
        <v>0</v>
      </c>
      <c r="Q1325"/>
    </row>
    <row r="1326" spans="1:17">
      <c r="A1326" s="38" t="str">
        <f t="shared" ca="1" si="20"/>
        <v>0</v>
      </c>
      <c r="B1326" s="39" cm="1">
        <f t="array" aca="1" ref="B1326" ca="1">INDIRECT(_xlfn.CONCAT("D",ROW(C1326)-C1326-3))</f>
        <v>0</v>
      </c>
      <c r="Q1326"/>
    </row>
    <row r="1327" spans="1:17">
      <c r="A1327" s="38" t="str">
        <f t="shared" ca="1" si="20"/>
        <v>0</v>
      </c>
      <c r="B1327" s="39" cm="1">
        <f t="array" aca="1" ref="B1327" ca="1">INDIRECT(_xlfn.CONCAT("D",ROW(C1327)-C1327-3))</f>
        <v>0</v>
      </c>
      <c r="Q1327"/>
    </row>
    <row r="1328" spans="1:17">
      <c r="A1328" s="38" t="str">
        <f t="shared" ca="1" si="20"/>
        <v>0</v>
      </c>
      <c r="B1328" s="39" cm="1">
        <f t="array" aca="1" ref="B1328" ca="1">INDIRECT(_xlfn.CONCAT("D",ROW(C1328)-C1328-3))</f>
        <v>0</v>
      </c>
      <c r="D1328" s="47">
        <v>2035</v>
      </c>
      <c r="E1328" s="47"/>
      <c r="F1328" s="47"/>
      <c r="G1328" s="47"/>
      <c r="H1328" s="47"/>
      <c r="I1328" s="47"/>
      <c r="J1328" s="47"/>
      <c r="K1328" s="47"/>
      <c r="L1328" s="47"/>
      <c r="M1328" s="47"/>
      <c r="N1328" s="47"/>
      <c r="O1328" s="47"/>
      <c r="P1328" s="47"/>
      <c r="Q1328"/>
    </row>
    <row r="1329" spans="1:17">
      <c r="A1329" s="38" t="str">
        <f t="shared" ca="1" si="20"/>
        <v>0</v>
      </c>
      <c r="B1329" s="39" cm="1">
        <f t="array" aca="1" ref="B1329" ca="1">INDIRECT(_xlfn.CONCAT("D",ROW(C1329)-C1329-3))</f>
        <v>0</v>
      </c>
      <c r="F1329" s="48" t="s">
        <v>184</v>
      </c>
      <c r="G1329" s="48"/>
      <c r="H1329" s="48"/>
      <c r="I1329" s="48"/>
      <c r="J1329" s="48"/>
      <c r="K1329" s="30"/>
      <c r="L1329" s="48" t="s">
        <v>185</v>
      </c>
      <c r="M1329" s="48"/>
      <c r="N1329" s="48"/>
      <c r="O1329" s="48"/>
      <c r="P1329" s="48"/>
      <c r="Q1329"/>
    </row>
    <row r="1330" spans="1:17">
      <c r="A1330" s="38" t="e">
        <f t="shared" ca="1" si="20"/>
        <v>#VALUE!</v>
      </c>
      <c r="B1330" s="39" t="e" cm="1">
        <f t="array" aca="1" ref="B1330" ca="1">INDIRECT(_xlfn.CONCAT("D",ROW(C1330)-C1330-3))</f>
        <v>#VALUE!</v>
      </c>
      <c r="C1330" s="30" t="s">
        <v>186</v>
      </c>
      <c r="D1330" s="30" t="s">
        <v>0</v>
      </c>
      <c r="E1330" s="30"/>
      <c r="F1330" s="30" t="s">
        <v>0</v>
      </c>
      <c r="G1330" s="30" t="s">
        <v>187</v>
      </c>
      <c r="H1330" s="30" t="s">
        <v>188</v>
      </c>
      <c r="I1330" s="30" t="s">
        <v>189</v>
      </c>
      <c r="J1330" s="30" t="s">
        <v>190</v>
      </c>
      <c r="K1330" s="30"/>
      <c r="L1330" s="30" t="s">
        <v>0</v>
      </c>
      <c r="M1330" s="30" t="s">
        <v>187</v>
      </c>
      <c r="N1330" s="30" t="s">
        <v>188</v>
      </c>
      <c r="O1330" s="30" t="s">
        <v>189</v>
      </c>
      <c r="P1330" s="30" t="s">
        <v>190</v>
      </c>
      <c r="Q1330"/>
    </row>
    <row r="1331" spans="1:17">
      <c r="A1331" s="38" t="str">
        <f t="shared" ca="1" si="20"/>
        <v>20350</v>
      </c>
      <c r="B1331" s="39" cm="1">
        <f t="array" aca="1" ref="B1331" ca="1">INDIRECT(_xlfn.CONCAT("D",ROW(C1331)-C1331-3))</f>
        <v>2035</v>
      </c>
      <c r="C1331" s="32">
        <v>0</v>
      </c>
      <c r="D1331" s="33">
        <v>3995873</v>
      </c>
      <c r="E1331" s="33"/>
      <c r="F1331" s="33">
        <v>2043926</v>
      </c>
      <c r="G1331" s="33">
        <v>2043926</v>
      </c>
      <c r="H1331" s="33">
        <v>0</v>
      </c>
      <c r="I1331" s="33">
        <v>0</v>
      </c>
      <c r="J1331" s="33">
        <v>0</v>
      </c>
      <c r="K1331" s="33"/>
      <c r="L1331" s="33">
        <v>1951947</v>
      </c>
      <c r="M1331" s="33">
        <v>1951947</v>
      </c>
      <c r="N1331" s="33">
        <v>0</v>
      </c>
      <c r="O1331" s="33">
        <v>0</v>
      </c>
      <c r="P1331" s="33">
        <v>0</v>
      </c>
      <c r="Q1331"/>
    </row>
    <row r="1332" spans="1:17">
      <c r="A1332" s="38" t="str">
        <f t="shared" ca="1" si="20"/>
        <v>20351</v>
      </c>
      <c r="B1332" s="39" cm="1">
        <f t="array" aca="1" ref="B1332" ca="1">INDIRECT(_xlfn.CONCAT("D",ROW(C1332)-C1332-3))</f>
        <v>2035</v>
      </c>
      <c r="C1332" s="32">
        <v>1</v>
      </c>
      <c r="D1332" s="33">
        <v>4001180</v>
      </c>
      <c r="E1332" s="33"/>
      <c r="F1332" s="33">
        <v>2047093</v>
      </c>
      <c r="G1332" s="33">
        <v>2047093</v>
      </c>
      <c r="H1332" s="33">
        <v>0</v>
      </c>
      <c r="I1332" s="33">
        <v>0</v>
      </c>
      <c r="J1332" s="33">
        <v>0</v>
      </c>
      <c r="K1332" s="33"/>
      <c r="L1332" s="33">
        <v>1954088</v>
      </c>
      <c r="M1332" s="33">
        <v>1954088</v>
      </c>
      <c r="N1332" s="33">
        <v>0</v>
      </c>
      <c r="O1332" s="33">
        <v>0</v>
      </c>
      <c r="P1332" s="33">
        <v>0</v>
      </c>
      <c r="Q1332"/>
    </row>
    <row r="1333" spans="1:17">
      <c r="A1333" s="38" t="str">
        <f t="shared" ca="1" si="20"/>
        <v>20352</v>
      </c>
      <c r="B1333" s="39" cm="1">
        <f t="array" aca="1" ref="B1333" ca="1">INDIRECT(_xlfn.CONCAT("D",ROW(C1333)-C1333-3))</f>
        <v>2035</v>
      </c>
      <c r="C1333" s="32">
        <v>2</v>
      </c>
      <c r="D1333" s="33">
        <v>4016659</v>
      </c>
      <c r="E1333" s="33"/>
      <c r="F1333" s="33">
        <v>2055081</v>
      </c>
      <c r="G1333" s="33">
        <v>2055081</v>
      </c>
      <c r="H1333" s="33">
        <v>0</v>
      </c>
      <c r="I1333" s="33">
        <v>0</v>
      </c>
      <c r="J1333" s="33">
        <v>0</v>
      </c>
      <c r="K1333" s="33"/>
      <c r="L1333" s="33">
        <v>1961577</v>
      </c>
      <c r="M1333" s="33">
        <v>1961577</v>
      </c>
      <c r="N1333" s="33">
        <v>0</v>
      </c>
      <c r="O1333" s="33">
        <v>0</v>
      </c>
      <c r="P1333" s="33">
        <v>0</v>
      </c>
      <c r="Q1333"/>
    </row>
    <row r="1334" spans="1:17">
      <c r="A1334" s="38" t="str">
        <f t="shared" ca="1" si="20"/>
        <v>20353</v>
      </c>
      <c r="B1334" s="39" cm="1">
        <f t="array" aca="1" ref="B1334" ca="1">INDIRECT(_xlfn.CONCAT("D",ROW(C1334)-C1334-3))</f>
        <v>2035</v>
      </c>
      <c r="C1334" s="32">
        <v>3</v>
      </c>
      <c r="D1334" s="33">
        <v>4033349</v>
      </c>
      <c r="E1334" s="33"/>
      <c r="F1334" s="33">
        <v>2063698</v>
      </c>
      <c r="G1334" s="33">
        <v>2063698</v>
      </c>
      <c r="H1334" s="33">
        <v>0</v>
      </c>
      <c r="I1334" s="33">
        <v>0</v>
      </c>
      <c r="J1334" s="33">
        <v>0</v>
      </c>
      <c r="K1334" s="33"/>
      <c r="L1334" s="33">
        <v>1969651</v>
      </c>
      <c r="M1334" s="33">
        <v>1969651</v>
      </c>
      <c r="N1334" s="33">
        <v>0</v>
      </c>
      <c r="O1334" s="33">
        <v>0</v>
      </c>
      <c r="P1334" s="33">
        <v>0</v>
      </c>
      <c r="Q1334"/>
    </row>
    <row r="1335" spans="1:17">
      <c r="A1335" s="38" t="str">
        <f t="shared" ca="1" si="20"/>
        <v>20354</v>
      </c>
      <c r="B1335" s="39" cm="1">
        <f t="array" aca="1" ref="B1335" ca="1">INDIRECT(_xlfn.CONCAT("D",ROW(C1335)-C1335-3))</f>
        <v>2035</v>
      </c>
      <c r="C1335" s="32">
        <v>4</v>
      </c>
      <c r="D1335" s="33">
        <v>4039851</v>
      </c>
      <c r="E1335" s="33"/>
      <c r="F1335" s="33">
        <v>2067301</v>
      </c>
      <c r="G1335" s="33">
        <v>2067301</v>
      </c>
      <c r="H1335" s="33">
        <v>0</v>
      </c>
      <c r="I1335" s="33">
        <v>0</v>
      </c>
      <c r="J1335" s="33">
        <v>0</v>
      </c>
      <c r="K1335" s="33"/>
      <c r="L1335" s="33">
        <v>1972550</v>
      </c>
      <c r="M1335" s="33">
        <v>1972550</v>
      </c>
      <c r="N1335" s="33">
        <v>0</v>
      </c>
      <c r="O1335" s="33">
        <v>0</v>
      </c>
      <c r="P1335" s="33">
        <v>0</v>
      </c>
      <c r="Q1335"/>
    </row>
    <row r="1336" spans="1:17">
      <c r="A1336" s="38" t="str">
        <f t="shared" ca="1" si="20"/>
        <v>20355</v>
      </c>
      <c r="B1336" s="39" cm="1">
        <f t="array" aca="1" ref="B1336" ca="1">INDIRECT(_xlfn.CONCAT("D",ROW(C1336)-C1336-3))</f>
        <v>2035</v>
      </c>
      <c r="C1336" s="32">
        <v>5</v>
      </c>
      <c r="D1336" s="33">
        <v>4030899</v>
      </c>
      <c r="E1336" s="33"/>
      <c r="F1336" s="33">
        <v>2062930</v>
      </c>
      <c r="G1336" s="33">
        <v>2062930</v>
      </c>
      <c r="H1336" s="33">
        <v>0</v>
      </c>
      <c r="I1336" s="33">
        <v>0</v>
      </c>
      <c r="J1336" s="33">
        <v>0</v>
      </c>
      <c r="K1336" s="33"/>
      <c r="L1336" s="33">
        <v>1967968</v>
      </c>
      <c r="M1336" s="33">
        <v>1967968</v>
      </c>
      <c r="N1336" s="33">
        <v>0</v>
      </c>
      <c r="O1336" s="33">
        <v>0</v>
      </c>
      <c r="P1336" s="33">
        <v>0</v>
      </c>
      <c r="Q1336"/>
    </row>
    <row r="1337" spans="1:17">
      <c r="A1337" s="38" t="str">
        <f t="shared" ca="1" si="20"/>
        <v>20356</v>
      </c>
      <c r="B1337" s="39" cm="1">
        <f t="array" aca="1" ref="B1337" ca="1">INDIRECT(_xlfn.CONCAT("D",ROW(C1337)-C1337-3))</f>
        <v>2035</v>
      </c>
      <c r="C1337" s="32">
        <v>6</v>
      </c>
      <c r="D1337" s="33">
        <v>4012592</v>
      </c>
      <c r="E1337" s="33"/>
      <c r="F1337" s="33">
        <v>2053682</v>
      </c>
      <c r="G1337" s="33">
        <v>2053682</v>
      </c>
      <c r="H1337" s="33">
        <v>0</v>
      </c>
      <c r="I1337" s="33">
        <v>0</v>
      </c>
      <c r="J1337" s="33">
        <v>0</v>
      </c>
      <c r="K1337" s="33"/>
      <c r="L1337" s="33">
        <v>1958910</v>
      </c>
      <c r="M1337" s="33">
        <v>1958910</v>
      </c>
      <c r="N1337" s="33">
        <v>0</v>
      </c>
      <c r="O1337" s="33">
        <v>0</v>
      </c>
      <c r="P1337" s="33">
        <v>0</v>
      </c>
      <c r="Q1337"/>
    </row>
    <row r="1338" spans="1:17">
      <c r="A1338" s="38" t="str">
        <f t="shared" ca="1" si="20"/>
        <v>20357</v>
      </c>
      <c r="B1338" s="39" cm="1">
        <f t="array" aca="1" ref="B1338" ca="1">INDIRECT(_xlfn.CONCAT("D",ROW(C1338)-C1338-3))</f>
        <v>2035</v>
      </c>
      <c r="C1338" s="32">
        <v>7</v>
      </c>
      <c r="D1338" s="33">
        <v>3987703</v>
      </c>
      <c r="E1338" s="33"/>
      <c r="F1338" s="33">
        <v>2040927</v>
      </c>
      <c r="G1338" s="33">
        <v>2040927</v>
      </c>
      <c r="H1338" s="33">
        <v>0</v>
      </c>
      <c r="I1338" s="33">
        <v>0</v>
      </c>
      <c r="J1338" s="33">
        <v>0</v>
      </c>
      <c r="K1338" s="33"/>
      <c r="L1338" s="33">
        <v>1946775</v>
      </c>
      <c r="M1338" s="33">
        <v>1946775</v>
      </c>
      <c r="N1338" s="33">
        <v>0</v>
      </c>
      <c r="O1338" s="33">
        <v>0</v>
      </c>
      <c r="P1338" s="33">
        <v>0</v>
      </c>
      <c r="Q1338"/>
    </row>
    <row r="1339" spans="1:17">
      <c r="A1339" s="38" t="str">
        <f t="shared" ca="1" si="20"/>
        <v>20358</v>
      </c>
      <c r="B1339" s="39" cm="1">
        <f t="array" aca="1" ref="B1339" ca="1">INDIRECT(_xlfn.CONCAT("D",ROW(C1339)-C1339-3))</f>
        <v>2035</v>
      </c>
      <c r="C1339" s="32">
        <v>8</v>
      </c>
      <c r="D1339" s="33">
        <v>3961462</v>
      </c>
      <c r="E1339" s="33"/>
      <c r="F1339" s="33">
        <v>2027641</v>
      </c>
      <c r="G1339" s="33">
        <v>2027641</v>
      </c>
      <c r="H1339" s="33">
        <v>0</v>
      </c>
      <c r="I1339" s="33">
        <v>0</v>
      </c>
      <c r="J1339" s="33">
        <v>0</v>
      </c>
      <c r="K1339" s="33"/>
      <c r="L1339" s="33">
        <v>1933821</v>
      </c>
      <c r="M1339" s="33">
        <v>1933821</v>
      </c>
      <c r="N1339" s="33">
        <v>0</v>
      </c>
      <c r="O1339" s="33">
        <v>0</v>
      </c>
      <c r="P1339" s="33">
        <v>0</v>
      </c>
      <c r="Q1339"/>
    </row>
    <row r="1340" spans="1:17">
      <c r="A1340" s="38" t="str">
        <f t="shared" ca="1" si="20"/>
        <v>20359</v>
      </c>
      <c r="B1340" s="39" cm="1">
        <f t="array" aca="1" ref="B1340" ca="1">INDIRECT(_xlfn.CONCAT("D",ROW(C1340)-C1340-3))</f>
        <v>2035</v>
      </c>
      <c r="C1340" s="32">
        <v>9</v>
      </c>
      <c r="D1340" s="33">
        <v>3939100</v>
      </c>
      <c r="E1340" s="33"/>
      <c r="F1340" s="33">
        <v>2016635</v>
      </c>
      <c r="G1340" s="33">
        <v>2016635</v>
      </c>
      <c r="H1340" s="33">
        <v>0</v>
      </c>
      <c r="I1340" s="33">
        <v>0</v>
      </c>
      <c r="J1340" s="33">
        <v>0</v>
      </c>
      <c r="K1340" s="33"/>
      <c r="L1340" s="33">
        <v>1922465</v>
      </c>
      <c r="M1340" s="33">
        <v>1922465</v>
      </c>
      <c r="N1340" s="33">
        <v>0</v>
      </c>
      <c r="O1340" s="33">
        <v>0</v>
      </c>
      <c r="P1340" s="33">
        <v>0</v>
      </c>
      <c r="Q1340"/>
    </row>
    <row r="1341" spans="1:17">
      <c r="A1341" s="38" t="str">
        <f t="shared" ca="1" si="20"/>
        <v>203510</v>
      </c>
      <c r="B1341" s="39" cm="1">
        <f t="array" aca="1" ref="B1341" ca="1">INDIRECT(_xlfn.CONCAT("D",ROW(C1341)-C1341-3))</f>
        <v>2035</v>
      </c>
      <c r="C1341" s="32">
        <v>10</v>
      </c>
      <c r="D1341" s="33">
        <v>3925477</v>
      </c>
      <c r="E1341" s="33"/>
      <c r="F1341" s="33">
        <v>2010266</v>
      </c>
      <c r="G1341" s="33">
        <v>2010266</v>
      </c>
      <c r="H1341" s="33">
        <v>0</v>
      </c>
      <c r="I1341" s="33">
        <v>0</v>
      </c>
      <c r="J1341" s="33">
        <v>0</v>
      </c>
      <c r="K1341" s="33"/>
      <c r="L1341" s="33">
        <v>1915212</v>
      </c>
      <c r="M1341" s="33">
        <v>1915212</v>
      </c>
      <c r="N1341" s="33">
        <v>0</v>
      </c>
      <c r="O1341" s="33">
        <v>0</v>
      </c>
      <c r="P1341" s="33">
        <v>0</v>
      </c>
      <c r="Q1341"/>
    </row>
    <row r="1342" spans="1:17">
      <c r="A1342" s="38" t="str">
        <f t="shared" ca="1" si="20"/>
        <v>203511</v>
      </c>
      <c r="B1342" s="39" cm="1">
        <f t="array" aca="1" ref="B1342" ca="1">INDIRECT(_xlfn.CONCAT("D",ROW(C1342)-C1342-3))</f>
        <v>2035</v>
      </c>
      <c r="C1342" s="32">
        <v>11</v>
      </c>
      <c r="D1342" s="33">
        <v>3923990</v>
      </c>
      <c r="E1342" s="33"/>
      <c r="F1342" s="33">
        <v>2010128</v>
      </c>
      <c r="G1342" s="33">
        <v>2010128</v>
      </c>
      <c r="H1342" s="33">
        <v>0</v>
      </c>
      <c r="I1342" s="33">
        <v>0</v>
      </c>
      <c r="J1342" s="33">
        <v>0</v>
      </c>
      <c r="K1342" s="33"/>
      <c r="L1342" s="33">
        <v>1913861</v>
      </c>
      <c r="M1342" s="33">
        <v>1913861</v>
      </c>
      <c r="N1342" s="33">
        <v>0</v>
      </c>
      <c r="O1342" s="33">
        <v>0</v>
      </c>
      <c r="P1342" s="33">
        <v>0</v>
      </c>
      <c r="Q1342"/>
    </row>
    <row r="1343" spans="1:17">
      <c r="A1343" s="38" t="str">
        <f t="shared" ca="1" si="20"/>
        <v>203512</v>
      </c>
      <c r="B1343" s="39" cm="1">
        <f t="array" aca="1" ref="B1343" ca="1">INDIRECT(_xlfn.CONCAT("D",ROW(C1343)-C1343-3))</f>
        <v>2035</v>
      </c>
      <c r="C1343" s="32">
        <v>12</v>
      </c>
      <c r="D1343" s="33">
        <v>3921856</v>
      </c>
      <c r="E1343" s="33"/>
      <c r="F1343" s="33">
        <v>2009506</v>
      </c>
      <c r="G1343" s="33">
        <v>2009506</v>
      </c>
      <c r="H1343" s="33">
        <v>0</v>
      </c>
      <c r="I1343" s="33">
        <v>0</v>
      </c>
      <c r="J1343" s="33">
        <v>0</v>
      </c>
      <c r="K1343" s="33"/>
      <c r="L1343" s="33">
        <v>1912350</v>
      </c>
      <c r="M1343" s="33">
        <v>1912350</v>
      </c>
      <c r="N1343" s="33">
        <v>0</v>
      </c>
      <c r="O1343" s="33">
        <v>0</v>
      </c>
      <c r="P1343" s="33">
        <v>0</v>
      </c>
      <c r="Q1343"/>
    </row>
    <row r="1344" spans="1:17">
      <c r="A1344" s="38" t="str">
        <f t="shared" ca="1" si="20"/>
        <v>203513</v>
      </c>
      <c r="B1344" s="39" cm="1">
        <f t="array" aca="1" ref="B1344" ca="1">INDIRECT(_xlfn.CONCAT("D",ROW(C1344)-C1344-3))</f>
        <v>2035</v>
      </c>
      <c r="C1344" s="32">
        <v>13</v>
      </c>
      <c r="D1344" s="33">
        <v>3929408</v>
      </c>
      <c r="E1344" s="33"/>
      <c r="F1344" s="33">
        <v>2013647</v>
      </c>
      <c r="G1344" s="33">
        <v>2013647</v>
      </c>
      <c r="H1344" s="33">
        <v>0</v>
      </c>
      <c r="I1344" s="33">
        <v>0</v>
      </c>
      <c r="J1344" s="33">
        <v>0</v>
      </c>
      <c r="K1344" s="33"/>
      <c r="L1344" s="33">
        <v>1915761</v>
      </c>
      <c r="M1344" s="33">
        <v>1915761</v>
      </c>
      <c r="N1344" s="33">
        <v>0</v>
      </c>
      <c r="O1344" s="33">
        <v>0</v>
      </c>
      <c r="P1344" s="33">
        <v>0</v>
      </c>
      <c r="Q1344"/>
    </row>
    <row r="1345" spans="1:17">
      <c r="A1345" s="38" t="str">
        <f t="shared" ca="1" si="20"/>
        <v>203514</v>
      </c>
      <c r="B1345" s="39" cm="1">
        <f t="array" aca="1" ref="B1345" ca="1">INDIRECT(_xlfn.CONCAT("D",ROW(C1345)-C1345-3))</f>
        <v>2035</v>
      </c>
      <c r="C1345" s="32">
        <v>14</v>
      </c>
      <c r="D1345" s="33">
        <v>3882976</v>
      </c>
      <c r="E1345" s="33"/>
      <c r="F1345" s="33">
        <v>1987776</v>
      </c>
      <c r="G1345" s="33">
        <v>1987776</v>
      </c>
      <c r="H1345" s="33">
        <v>0</v>
      </c>
      <c r="I1345" s="33">
        <v>0</v>
      </c>
      <c r="J1345" s="33">
        <v>0</v>
      </c>
      <c r="K1345" s="33"/>
      <c r="L1345" s="33">
        <v>1895200</v>
      </c>
      <c r="M1345" s="33">
        <v>1895200</v>
      </c>
      <c r="N1345" s="33">
        <v>0</v>
      </c>
      <c r="O1345" s="33">
        <v>0</v>
      </c>
      <c r="P1345" s="33">
        <v>0</v>
      </c>
      <c r="Q1345"/>
    </row>
    <row r="1346" spans="1:17">
      <c r="A1346" s="38" t="str">
        <f t="shared" ca="1" si="20"/>
        <v>203515</v>
      </c>
      <c r="B1346" s="39" cm="1">
        <f t="array" aca="1" ref="B1346" ca="1">INDIRECT(_xlfn.CONCAT("D",ROW(C1346)-C1346-3))</f>
        <v>2035</v>
      </c>
      <c r="C1346" s="32">
        <v>15</v>
      </c>
      <c r="D1346" s="33">
        <v>4021212</v>
      </c>
      <c r="E1346" s="33"/>
      <c r="F1346" s="33">
        <v>2058650</v>
      </c>
      <c r="G1346" s="33">
        <v>2058650</v>
      </c>
      <c r="H1346" s="33">
        <v>0</v>
      </c>
      <c r="I1346" s="33">
        <v>0</v>
      </c>
      <c r="J1346" s="33">
        <v>0</v>
      </c>
      <c r="K1346" s="33"/>
      <c r="L1346" s="33">
        <v>1962562</v>
      </c>
      <c r="M1346" s="33">
        <v>1962562</v>
      </c>
      <c r="N1346" s="33">
        <v>0</v>
      </c>
      <c r="O1346" s="33">
        <v>0</v>
      </c>
      <c r="P1346" s="33">
        <v>0</v>
      </c>
      <c r="Q1346"/>
    </row>
    <row r="1347" spans="1:17">
      <c r="A1347" s="38" t="str">
        <f t="shared" ca="1" si="20"/>
        <v>203516</v>
      </c>
      <c r="B1347" s="39" cm="1">
        <f t="array" aca="1" ref="B1347" ca="1">INDIRECT(_xlfn.CONCAT("D",ROW(C1347)-C1347-3))</f>
        <v>2035</v>
      </c>
      <c r="C1347" s="32">
        <v>16</v>
      </c>
      <c r="D1347" s="33">
        <v>4094289</v>
      </c>
      <c r="E1347" s="33"/>
      <c r="F1347" s="33">
        <v>2096094</v>
      </c>
      <c r="G1347" s="33">
        <v>2088052</v>
      </c>
      <c r="H1347" s="33">
        <v>8043</v>
      </c>
      <c r="I1347" s="33">
        <v>0</v>
      </c>
      <c r="J1347" s="33">
        <v>0</v>
      </c>
      <c r="K1347" s="33"/>
      <c r="L1347" s="33">
        <v>1998194</v>
      </c>
      <c r="M1347" s="33">
        <v>1995162</v>
      </c>
      <c r="N1347" s="33">
        <v>3032</v>
      </c>
      <c r="O1347" s="33">
        <v>0</v>
      </c>
      <c r="P1347" s="33">
        <v>0</v>
      </c>
      <c r="Q1347"/>
    </row>
    <row r="1348" spans="1:17">
      <c r="A1348" s="38" t="str">
        <f t="shared" ca="1" si="20"/>
        <v>203517</v>
      </c>
      <c r="B1348" s="39" cm="1">
        <f t="array" aca="1" ref="B1348" ca="1">INDIRECT(_xlfn.CONCAT("D",ROW(C1348)-C1348-3))</f>
        <v>2035</v>
      </c>
      <c r="C1348" s="32">
        <v>17</v>
      </c>
      <c r="D1348" s="33">
        <v>4183533</v>
      </c>
      <c r="E1348" s="33"/>
      <c r="F1348" s="33">
        <v>2144835</v>
      </c>
      <c r="G1348" s="33">
        <v>2127692</v>
      </c>
      <c r="H1348" s="33">
        <v>17143</v>
      </c>
      <c r="I1348" s="33">
        <v>0</v>
      </c>
      <c r="J1348" s="33">
        <v>0</v>
      </c>
      <c r="K1348" s="33"/>
      <c r="L1348" s="33">
        <v>2038698</v>
      </c>
      <c r="M1348" s="33">
        <v>2025584</v>
      </c>
      <c r="N1348" s="33">
        <v>13114</v>
      </c>
      <c r="O1348" s="33">
        <v>0</v>
      </c>
      <c r="P1348" s="33">
        <v>0</v>
      </c>
      <c r="Q1348"/>
    </row>
    <row r="1349" spans="1:17">
      <c r="A1349" s="38" t="str">
        <f t="shared" ca="1" si="20"/>
        <v>203518</v>
      </c>
      <c r="B1349" s="39" cm="1">
        <f t="array" aca="1" ref="B1349" ca="1">INDIRECT(_xlfn.CONCAT("D",ROW(C1349)-C1349-3))</f>
        <v>2035</v>
      </c>
      <c r="C1349" s="32">
        <v>18</v>
      </c>
      <c r="D1349" s="33">
        <v>4302680</v>
      </c>
      <c r="E1349" s="33"/>
      <c r="F1349" s="33">
        <v>2206346</v>
      </c>
      <c r="G1349" s="33">
        <v>2178240</v>
      </c>
      <c r="H1349" s="33">
        <v>28106</v>
      </c>
      <c r="I1349" s="33">
        <v>0</v>
      </c>
      <c r="J1349" s="33">
        <v>0</v>
      </c>
      <c r="K1349" s="33"/>
      <c r="L1349" s="33">
        <v>2096334</v>
      </c>
      <c r="M1349" s="33">
        <v>2074204</v>
      </c>
      <c r="N1349" s="33">
        <v>22130</v>
      </c>
      <c r="O1349" s="33">
        <v>0</v>
      </c>
      <c r="P1349" s="33">
        <v>0</v>
      </c>
      <c r="Q1349"/>
    </row>
    <row r="1350" spans="1:17">
      <c r="A1350" s="38" t="str">
        <f t="shared" ca="1" si="20"/>
        <v>203519</v>
      </c>
      <c r="B1350" s="39" cm="1">
        <f t="array" aca="1" ref="B1350" ca="1">INDIRECT(_xlfn.CONCAT("D",ROW(C1350)-C1350-3))</f>
        <v>2035</v>
      </c>
      <c r="C1350" s="32">
        <v>19</v>
      </c>
      <c r="D1350" s="33">
        <v>4363917</v>
      </c>
      <c r="E1350" s="33"/>
      <c r="F1350" s="33">
        <v>2240057</v>
      </c>
      <c r="G1350" s="33">
        <v>2215981</v>
      </c>
      <c r="H1350" s="33">
        <v>21066</v>
      </c>
      <c r="I1350" s="33">
        <v>0</v>
      </c>
      <c r="J1350" s="33">
        <v>3010</v>
      </c>
      <c r="K1350" s="33"/>
      <c r="L1350" s="33">
        <v>2123859</v>
      </c>
      <c r="M1350" s="33">
        <v>2077667</v>
      </c>
      <c r="N1350" s="33">
        <v>45189</v>
      </c>
      <c r="O1350" s="33">
        <v>0</v>
      </c>
      <c r="P1350" s="33">
        <v>1004</v>
      </c>
      <c r="Q1350"/>
    </row>
    <row r="1351" spans="1:17">
      <c r="A1351" s="38" t="str">
        <f t="shared" ca="1" si="20"/>
        <v>203520</v>
      </c>
      <c r="B1351" s="39" cm="1">
        <f t="array" aca="1" ref="B1351" ca="1">INDIRECT(_xlfn.CONCAT("D",ROW(C1351)-C1351-3))</f>
        <v>2035</v>
      </c>
      <c r="C1351" s="32">
        <v>20</v>
      </c>
      <c r="D1351" s="33">
        <v>4401332</v>
      </c>
      <c r="E1351" s="33"/>
      <c r="F1351" s="33">
        <v>2259347</v>
      </c>
      <c r="G1351" s="33">
        <v>2212194</v>
      </c>
      <c r="H1351" s="33">
        <v>46150</v>
      </c>
      <c r="I1351" s="33">
        <v>0</v>
      </c>
      <c r="J1351" s="33">
        <v>1003</v>
      </c>
      <c r="K1351" s="33"/>
      <c r="L1351" s="33">
        <v>2141985</v>
      </c>
      <c r="M1351" s="33">
        <v>2032526</v>
      </c>
      <c r="N1351" s="33">
        <v>106447</v>
      </c>
      <c r="O1351" s="33">
        <v>1004</v>
      </c>
      <c r="P1351" s="33">
        <v>2008</v>
      </c>
      <c r="Q1351"/>
    </row>
    <row r="1352" spans="1:17">
      <c r="A1352" s="38" t="str">
        <f t="shared" ca="1" si="20"/>
        <v>203521</v>
      </c>
      <c r="B1352" s="39" cm="1">
        <f t="array" aca="1" ref="B1352" ca="1">INDIRECT(_xlfn.CONCAT("D",ROW(C1352)-C1352-3))</f>
        <v>2035</v>
      </c>
      <c r="C1352" s="32">
        <v>21</v>
      </c>
      <c r="D1352" s="33">
        <v>4373226</v>
      </c>
      <c r="E1352" s="33"/>
      <c r="F1352" s="33">
        <v>2246124</v>
      </c>
      <c r="G1352" s="33">
        <v>2172827</v>
      </c>
      <c r="H1352" s="33">
        <v>72294</v>
      </c>
      <c r="I1352" s="33">
        <v>0</v>
      </c>
      <c r="J1352" s="33">
        <v>1004</v>
      </c>
      <c r="K1352" s="33"/>
      <c r="L1352" s="33">
        <v>2127102</v>
      </c>
      <c r="M1352" s="33">
        <v>1962553</v>
      </c>
      <c r="N1352" s="33">
        <v>157526</v>
      </c>
      <c r="O1352" s="33">
        <v>0</v>
      </c>
      <c r="P1352" s="33">
        <v>7023</v>
      </c>
      <c r="Q1352"/>
    </row>
    <row r="1353" spans="1:17">
      <c r="A1353" s="38" t="str">
        <f t="shared" ca="1" si="20"/>
        <v>203522</v>
      </c>
      <c r="B1353" s="39" cm="1">
        <f t="array" aca="1" ref="B1353" ca="1">INDIRECT(_xlfn.CONCAT("D",ROW(C1353)-C1353-3))</f>
        <v>2035</v>
      </c>
      <c r="C1353" s="32">
        <v>22</v>
      </c>
      <c r="D1353" s="33">
        <v>4414439</v>
      </c>
      <c r="E1353" s="33"/>
      <c r="F1353" s="33">
        <v>2264010</v>
      </c>
      <c r="G1353" s="33">
        <v>2157492</v>
      </c>
      <c r="H1353" s="33">
        <v>105513</v>
      </c>
      <c r="I1353" s="33">
        <v>0</v>
      </c>
      <c r="J1353" s="33">
        <v>1005</v>
      </c>
      <c r="K1353" s="33"/>
      <c r="L1353" s="33">
        <v>2150429</v>
      </c>
      <c r="M1353" s="33">
        <v>1905583</v>
      </c>
      <c r="N1353" s="33">
        <v>231801</v>
      </c>
      <c r="O1353" s="33">
        <v>0</v>
      </c>
      <c r="P1353" s="33">
        <v>13045</v>
      </c>
      <c r="Q1353"/>
    </row>
    <row r="1354" spans="1:17">
      <c r="A1354" s="38" t="str">
        <f t="shared" ca="1" si="20"/>
        <v>203523</v>
      </c>
      <c r="B1354" s="39" cm="1">
        <f t="array" aca="1" ref="B1354" ca="1">INDIRECT(_xlfn.CONCAT("D",ROW(C1354)-C1354-3))</f>
        <v>2035</v>
      </c>
      <c r="C1354" s="32">
        <v>23</v>
      </c>
      <c r="D1354" s="33">
        <v>4429698</v>
      </c>
      <c r="E1354" s="33"/>
      <c r="F1354" s="33">
        <v>2271818</v>
      </c>
      <c r="G1354" s="33">
        <v>2071777</v>
      </c>
      <c r="H1354" s="33">
        <v>193004</v>
      </c>
      <c r="I1354" s="33">
        <v>0</v>
      </c>
      <c r="J1354" s="33">
        <v>7037</v>
      </c>
      <c r="K1354" s="33"/>
      <c r="L1354" s="33">
        <v>2157880</v>
      </c>
      <c r="M1354" s="33">
        <v>1836857</v>
      </c>
      <c r="N1354" s="33">
        <v>309988</v>
      </c>
      <c r="O1354" s="33">
        <v>1003</v>
      </c>
      <c r="P1354" s="33">
        <v>10032</v>
      </c>
      <c r="Q1354"/>
    </row>
    <row r="1355" spans="1:17">
      <c r="A1355" s="38" t="str">
        <f t="shared" ca="1" si="20"/>
        <v>203524</v>
      </c>
      <c r="B1355" s="39" cm="1">
        <f t="array" aca="1" ref="B1355" ca="1">INDIRECT(_xlfn.CONCAT("D",ROW(C1355)-C1355-3))</f>
        <v>2035</v>
      </c>
      <c r="C1355" s="32">
        <v>24</v>
      </c>
      <c r="D1355" s="33">
        <v>4539364</v>
      </c>
      <c r="E1355" s="33"/>
      <c r="F1355" s="33">
        <v>2324208</v>
      </c>
      <c r="G1355" s="33">
        <v>2038955</v>
      </c>
      <c r="H1355" s="33">
        <v>271191</v>
      </c>
      <c r="I1355" s="33">
        <v>0</v>
      </c>
      <c r="J1355" s="33">
        <v>14062</v>
      </c>
      <c r="K1355" s="33"/>
      <c r="L1355" s="33">
        <v>2215156</v>
      </c>
      <c r="M1355" s="33">
        <v>1764496</v>
      </c>
      <c r="N1355" s="33">
        <v>433596</v>
      </c>
      <c r="O1355" s="33">
        <v>1004</v>
      </c>
      <c r="P1355" s="33">
        <v>16059</v>
      </c>
      <c r="Q1355"/>
    </row>
    <row r="1356" spans="1:17">
      <c r="A1356" s="38" t="str">
        <f t="shared" ref="A1356:A1419" ca="1" si="21">B1356&amp;C1356</f>
        <v>203525</v>
      </c>
      <c r="B1356" s="39" cm="1">
        <f t="array" aca="1" ref="B1356" ca="1">INDIRECT(_xlfn.CONCAT("D",ROW(C1356)-C1356-3))</f>
        <v>2035</v>
      </c>
      <c r="C1356" s="32">
        <v>25</v>
      </c>
      <c r="D1356" s="33">
        <v>4634537</v>
      </c>
      <c r="E1356" s="33"/>
      <c r="F1356" s="33">
        <v>2368945</v>
      </c>
      <c r="G1356" s="33">
        <v>1994055</v>
      </c>
      <c r="H1356" s="33">
        <v>357804</v>
      </c>
      <c r="I1356" s="33">
        <v>0</v>
      </c>
      <c r="J1356" s="33">
        <v>17086</v>
      </c>
      <c r="K1356" s="33"/>
      <c r="L1356" s="33">
        <v>2265591</v>
      </c>
      <c r="M1356" s="33">
        <v>1671074</v>
      </c>
      <c r="N1356" s="33">
        <v>566398</v>
      </c>
      <c r="O1356" s="33">
        <v>3013</v>
      </c>
      <c r="P1356" s="33">
        <v>25106</v>
      </c>
      <c r="Q1356"/>
    </row>
    <row r="1357" spans="1:17">
      <c r="A1357" s="38" t="str">
        <f t="shared" ca="1" si="21"/>
        <v>203526</v>
      </c>
      <c r="B1357" s="39" cm="1">
        <f t="array" aca="1" ref="B1357" ca="1">INDIRECT(_xlfn.CONCAT("D",ROW(C1357)-C1357-3))</f>
        <v>2035</v>
      </c>
      <c r="C1357" s="32">
        <v>26</v>
      </c>
      <c r="D1357" s="33">
        <v>4816459</v>
      </c>
      <c r="E1357" s="33"/>
      <c r="F1357" s="33">
        <v>2458771</v>
      </c>
      <c r="G1357" s="33">
        <v>1955567</v>
      </c>
      <c r="H1357" s="33">
        <v>487134</v>
      </c>
      <c r="I1357" s="33">
        <v>1004</v>
      </c>
      <c r="J1357" s="33">
        <v>15066</v>
      </c>
      <c r="K1357" s="33"/>
      <c r="L1357" s="33">
        <v>2357688</v>
      </c>
      <c r="M1357" s="33">
        <v>1582503</v>
      </c>
      <c r="N1357" s="33">
        <v>737029</v>
      </c>
      <c r="O1357" s="33">
        <v>4017</v>
      </c>
      <c r="P1357" s="33">
        <v>34140</v>
      </c>
      <c r="Q1357"/>
    </row>
    <row r="1358" spans="1:17">
      <c r="A1358" s="38" t="str">
        <f t="shared" ca="1" si="21"/>
        <v>203527</v>
      </c>
      <c r="B1358" s="39" cm="1">
        <f t="array" aca="1" ref="B1358" ca="1">INDIRECT(_xlfn.CONCAT("D",ROW(C1358)-C1358-3))</f>
        <v>2035</v>
      </c>
      <c r="C1358" s="32">
        <v>27</v>
      </c>
      <c r="D1358" s="33">
        <v>4857966</v>
      </c>
      <c r="E1358" s="33"/>
      <c r="F1358" s="33">
        <v>2476396</v>
      </c>
      <c r="G1358" s="33">
        <v>1824924</v>
      </c>
      <c r="H1358" s="33">
        <v>606301</v>
      </c>
      <c r="I1358" s="33">
        <v>0</v>
      </c>
      <c r="J1358" s="33">
        <v>45171</v>
      </c>
      <c r="K1358" s="33"/>
      <c r="L1358" s="33">
        <v>2381569</v>
      </c>
      <c r="M1358" s="33">
        <v>1454623</v>
      </c>
      <c r="N1358" s="33">
        <v>865752</v>
      </c>
      <c r="O1358" s="33">
        <v>6019</v>
      </c>
      <c r="P1358" s="33">
        <v>55175</v>
      </c>
      <c r="Q1358"/>
    </row>
    <row r="1359" spans="1:17">
      <c r="A1359" s="38" t="str">
        <f t="shared" ca="1" si="21"/>
        <v>203528</v>
      </c>
      <c r="B1359" s="39" cm="1">
        <f t="array" aca="1" ref="B1359" ca="1">INDIRECT(_xlfn.CONCAT("D",ROW(C1359)-C1359-3))</f>
        <v>2035</v>
      </c>
      <c r="C1359" s="32">
        <v>28</v>
      </c>
      <c r="D1359" s="33">
        <v>4811149</v>
      </c>
      <c r="E1359" s="33"/>
      <c r="F1359" s="33">
        <v>2452038</v>
      </c>
      <c r="G1359" s="33">
        <v>1710093</v>
      </c>
      <c r="H1359" s="33">
        <v>695699</v>
      </c>
      <c r="I1359" s="33">
        <v>2011</v>
      </c>
      <c r="J1359" s="33">
        <v>44235</v>
      </c>
      <c r="K1359" s="33"/>
      <c r="L1359" s="33">
        <v>2359111</v>
      </c>
      <c r="M1359" s="33">
        <v>1358246</v>
      </c>
      <c r="N1359" s="33">
        <v>933606</v>
      </c>
      <c r="O1359" s="33">
        <v>6023</v>
      </c>
      <c r="P1359" s="33">
        <v>61236</v>
      </c>
      <c r="Q1359"/>
    </row>
    <row r="1360" spans="1:17">
      <c r="A1360" s="38" t="str">
        <f t="shared" ca="1" si="21"/>
        <v>203529</v>
      </c>
      <c r="B1360" s="39" cm="1">
        <f t="array" aca="1" ref="B1360" ca="1">INDIRECT(_xlfn.CONCAT("D",ROW(C1360)-C1360-3))</f>
        <v>2035</v>
      </c>
      <c r="C1360" s="32">
        <v>29</v>
      </c>
      <c r="D1360" s="33">
        <v>4718966</v>
      </c>
      <c r="E1360" s="33"/>
      <c r="F1360" s="33">
        <v>2403135</v>
      </c>
      <c r="G1360" s="33">
        <v>1534665</v>
      </c>
      <c r="H1360" s="33">
        <v>808090</v>
      </c>
      <c r="I1360" s="33">
        <v>5032</v>
      </c>
      <c r="J1360" s="33">
        <v>55349</v>
      </c>
      <c r="K1360" s="33"/>
      <c r="L1360" s="33">
        <v>2315831</v>
      </c>
      <c r="M1360" s="33">
        <v>1200615</v>
      </c>
      <c r="N1360" s="33">
        <v>1023788</v>
      </c>
      <c r="O1360" s="33">
        <v>6028</v>
      </c>
      <c r="P1360" s="33">
        <v>85399</v>
      </c>
      <c r="Q1360"/>
    </row>
    <row r="1361" spans="1:17">
      <c r="A1361" s="38" t="str">
        <f t="shared" ca="1" si="21"/>
        <v>203530</v>
      </c>
      <c r="B1361" s="39" cm="1">
        <f t="array" aca="1" ref="B1361" ca="1">INDIRECT(_xlfn.CONCAT("D",ROW(C1361)-C1361-3))</f>
        <v>2035</v>
      </c>
      <c r="C1361" s="32">
        <v>30</v>
      </c>
      <c r="D1361" s="33">
        <v>4687048</v>
      </c>
      <c r="E1361" s="33"/>
      <c r="F1361" s="33">
        <v>2384576</v>
      </c>
      <c r="G1361" s="33">
        <v>1485953</v>
      </c>
      <c r="H1361" s="33">
        <v>827096</v>
      </c>
      <c r="I1361" s="33">
        <v>5037</v>
      </c>
      <c r="J1361" s="33">
        <v>66490</v>
      </c>
      <c r="K1361" s="33"/>
      <c r="L1361" s="33">
        <v>2302472</v>
      </c>
      <c r="M1361" s="33">
        <v>1098040</v>
      </c>
      <c r="N1361" s="33">
        <v>1105066</v>
      </c>
      <c r="O1361" s="33">
        <v>8030</v>
      </c>
      <c r="P1361" s="33">
        <v>91336</v>
      </c>
      <c r="Q1361"/>
    </row>
    <row r="1362" spans="1:17">
      <c r="A1362" s="38" t="str">
        <f t="shared" ca="1" si="21"/>
        <v>203531</v>
      </c>
      <c r="B1362" s="39" cm="1">
        <f t="array" aca="1" ref="B1362" ca="1">INDIRECT(_xlfn.CONCAT("D",ROW(C1362)-C1362-3))</f>
        <v>2035</v>
      </c>
      <c r="C1362" s="32">
        <v>31</v>
      </c>
      <c r="D1362" s="33">
        <v>4667163</v>
      </c>
      <c r="E1362" s="33"/>
      <c r="F1362" s="33">
        <v>2373380</v>
      </c>
      <c r="G1362" s="33">
        <v>1336035</v>
      </c>
      <c r="H1362" s="33">
        <v>950563</v>
      </c>
      <c r="I1362" s="33">
        <v>2018</v>
      </c>
      <c r="J1362" s="33">
        <v>84764</v>
      </c>
      <c r="K1362" s="33"/>
      <c r="L1362" s="33">
        <v>2293783</v>
      </c>
      <c r="M1362" s="33">
        <v>1006610</v>
      </c>
      <c r="N1362" s="33">
        <v>1138344</v>
      </c>
      <c r="O1362" s="33">
        <v>13073</v>
      </c>
      <c r="P1362" s="33">
        <v>135757</v>
      </c>
      <c r="Q1362"/>
    </row>
    <row r="1363" spans="1:17">
      <c r="A1363" s="38" t="str">
        <f t="shared" ca="1" si="21"/>
        <v>203532</v>
      </c>
      <c r="B1363" s="39" cm="1">
        <f t="array" aca="1" ref="B1363" ca="1">INDIRECT(_xlfn.CONCAT("D",ROW(C1363)-C1363-3))</f>
        <v>2035</v>
      </c>
      <c r="C1363" s="32">
        <v>32</v>
      </c>
      <c r="D1363" s="33">
        <v>4626262</v>
      </c>
      <c r="E1363" s="33"/>
      <c r="F1363" s="33">
        <v>2349865</v>
      </c>
      <c r="G1363" s="33">
        <v>1193102</v>
      </c>
      <c r="H1363" s="33">
        <v>1053805</v>
      </c>
      <c r="I1363" s="33">
        <v>5047</v>
      </c>
      <c r="J1363" s="33">
        <v>97911</v>
      </c>
      <c r="K1363" s="33"/>
      <c r="L1363" s="33">
        <v>2276397</v>
      </c>
      <c r="M1363" s="33">
        <v>907537</v>
      </c>
      <c r="N1363" s="33">
        <v>1218779</v>
      </c>
      <c r="O1363" s="33">
        <v>10073</v>
      </c>
      <c r="P1363" s="33">
        <v>140008</v>
      </c>
      <c r="Q1363"/>
    </row>
    <row r="1364" spans="1:17">
      <c r="A1364" s="38" t="str">
        <f t="shared" ca="1" si="21"/>
        <v>203533</v>
      </c>
      <c r="B1364" s="39" cm="1">
        <f t="array" aca="1" ref="B1364" ca="1">INDIRECT(_xlfn.CONCAT("D",ROW(C1364)-C1364-3))</f>
        <v>2035</v>
      </c>
      <c r="C1364" s="32">
        <v>33</v>
      </c>
      <c r="D1364" s="33">
        <v>4634019</v>
      </c>
      <c r="E1364" s="33"/>
      <c r="F1364" s="33">
        <v>2351185</v>
      </c>
      <c r="G1364" s="33">
        <v>1104652</v>
      </c>
      <c r="H1364" s="33">
        <v>1117826</v>
      </c>
      <c r="I1364" s="33">
        <v>3040</v>
      </c>
      <c r="J1364" s="33">
        <v>125667</v>
      </c>
      <c r="K1364" s="33"/>
      <c r="L1364" s="33">
        <v>2282834</v>
      </c>
      <c r="M1364" s="33">
        <v>828838</v>
      </c>
      <c r="N1364" s="33">
        <v>1298715</v>
      </c>
      <c r="O1364" s="33">
        <v>11092</v>
      </c>
      <c r="P1364" s="33">
        <v>144189</v>
      </c>
      <c r="Q1364"/>
    </row>
    <row r="1365" spans="1:17">
      <c r="A1365" s="38" t="str">
        <f t="shared" ca="1" si="21"/>
        <v>203534</v>
      </c>
      <c r="B1365" s="39" cm="1">
        <f t="array" aca="1" ref="B1365" ca="1">INDIRECT(_xlfn.CONCAT("D",ROW(C1365)-C1365-3))</f>
        <v>2035</v>
      </c>
      <c r="C1365" s="32">
        <v>34</v>
      </c>
      <c r="D1365" s="33">
        <v>4725209</v>
      </c>
      <c r="E1365" s="33"/>
      <c r="F1365" s="33">
        <v>2397635</v>
      </c>
      <c r="G1365" s="33">
        <v>1144095</v>
      </c>
      <c r="H1365" s="33">
        <v>1101534</v>
      </c>
      <c r="I1365" s="33">
        <v>4053</v>
      </c>
      <c r="J1365" s="33">
        <v>147952</v>
      </c>
      <c r="K1365" s="33"/>
      <c r="L1365" s="33">
        <v>2327575</v>
      </c>
      <c r="M1365" s="33">
        <v>791699</v>
      </c>
      <c r="N1365" s="33">
        <v>1362976</v>
      </c>
      <c r="O1365" s="33">
        <v>11122</v>
      </c>
      <c r="P1365" s="33">
        <v>161778</v>
      </c>
      <c r="Q1365"/>
    </row>
    <row r="1366" spans="1:17">
      <c r="A1366" s="38" t="str">
        <f t="shared" ca="1" si="21"/>
        <v>203535</v>
      </c>
      <c r="B1366" s="39" cm="1">
        <f t="array" aca="1" ref="B1366" ca="1">INDIRECT(_xlfn.CONCAT("D",ROW(C1366)-C1366-3))</f>
        <v>2035</v>
      </c>
      <c r="C1366" s="32">
        <v>35</v>
      </c>
      <c r="D1366" s="33">
        <v>4658123</v>
      </c>
      <c r="E1366" s="33"/>
      <c r="F1366" s="33">
        <v>2364182</v>
      </c>
      <c r="G1366" s="33">
        <v>995499</v>
      </c>
      <c r="H1366" s="33">
        <v>1165313</v>
      </c>
      <c r="I1366" s="33">
        <v>8135</v>
      </c>
      <c r="J1366" s="33">
        <v>195236</v>
      </c>
      <c r="K1366" s="33"/>
      <c r="L1366" s="33">
        <v>2293941</v>
      </c>
      <c r="M1366" s="33">
        <v>726903</v>
      </c>
      <c r="N1366" s="33">
        <v>1341587</v>
      </c>
      <c r="O1366" s="33">
        <v>19209</v>
      </c>
      <c r="P1366" s="33">
        <v>206242</v>
      </c>
      <c r="Q1366"/>
    </row>
    <row r="1367" spans="1:17">
      <c r="A1367" s="38" t="str">
        <f t="shared" ca="1" si="21"/>
        <v>203536</v>
      </c>
      <c r="B1367" s="39" cm="1">
        <f t="array" aca="1" ref="B1367" ca="1">INDIRECT(_xlfn.CONCAT("D",ROW(C1367)-C1367-3))</f>
        <v>2035</v>
      </c>
      <c r="C1367" s="32">
        <v>36</v>
      </c>
      <c r="D1367" s="33">
        <v>4653046</v>
      </c>
      <c r="E1367" s="33"/>
      <c r="F1367" s="33">
        <v>2358048</v>
      </c>
      <c r="G1367" s="33">
        <v>957799</v>
      </c>
      <c r="H1367" s="33">
        <v>1206867</v>
      </c>
      <c r="I1367" s="33">
        <v>12150</v>
      </c>
      <c r="J1367" s="33">
        <v>181233</v>
      </c>
      <c r="K1367" s="33"/>
      <c r="L1367" s="33">
        <v>2294998</v>
      </c>
      <c r="M1367" s="33">
        <v>733630</v>
      </c>
      <c r="N1367" s="33">
        <v>1341785</v>
      </c>
      <c r="O1367" s="33">
        <v>14167</v>
      </c>
      <c r="P1367" s="33">
        <v>205417</v>
      </c>
      <c r="Q1367"/>
    </row>
    <row r="1368" spans="1:17">
      <c r="A1368" s="38" t="str">
        <f t="shared" ca="1" si="21"/>
        <v>203537</v>
      </c>
      <c r="B1368" s="39" cm="1">
        <f t="array" aca="1" ref="B1368" ca="1">INDIRECT(_xlfn.CONCAT("D",ROW(C1368)-C1368-3))</f>
        <v>2035</v>
      </c>
      <c r="C1368" s="32">
        <v>37</v>
      </c>
      <c r="D1368" s="33">
        <v>4584340</v>
      </c>
      <c r="E1368" s="33"/>
      <c r="F1368" s="33">
        <v>2322323</v>
      </c>
      <c r="G1368" s="33">
        <v>898181</v>
      </c>
      <c r="H1368" s="33">
        <v>1185437</v>
      </c>
      <c r="I1368" s="33">
        <v>16183</v>
      </c>
      <c r="J1368" s="33">
        <v>222522</v>
      </c>
      <c r="K1368" s="33"/>
      <c r="L1368" s="33">
        <v>2262017</v>
      </c>
      <c r="M1368" s="33">
        <v>675274</v>
      </c>
      <c r="N1368" s="33">
        <v>1372755</v>
      </c>
      <c r="O1368" s="33">
        <v>21197</v>
      </c>
      <c r="P1368" s="33">
        <v>192791</v>
      </c>
      <c r="Q1368"/>
    </row>
    <row r="1369" spans="1:17">
      <c r="A1369" s="38" t="str">
        <f t="shared" ca="1" si="21"/>
        <v>203538</v>
      </c>
      <c r="B1369" s="39" cm="1">
        <f t="array" aca="1" ref="B1369" ca="1">INDIRECT(_xlfn.CONCAT("D",ROW(C1369)-C1369-3))</f>
        <v>2035</v>
      </c>
      <c r="C1369" s="32">
        <v>38</v>
      </c>
      <c r="D1369" s="33">
        <v>4599832</v>
      </c>
      <c r="E1369" s="33"/>
      <c r="F1369" s="33">
        <v>2324803</v>
      </c>
      <c r="G1369" s="33">
        <v>875470</v>
      </c>
      <c r="H1369" s="33">
        <v>1240839</v>
      </c>
      <c r="I1369" s="33">
        <v>11133</v>
      </c>
      <c r="J1369" s="33">
        <v>197360</v>
      </c>
      <c r="K1369" s="33"/>
      <c r="L1369" s="33">
        <v>2275029</v>
      </c>
      <c r="M1369" s="33">
        <v>662581</v>
      </c>
      <c r="N1369" s="33">
        <v>1379786</v>
      </c>
      <c r="O1369" s="33">
        <v>22255</v>
      </c>
      <c r="P1369" s="33">
        <v>210407</v>
      </c>
      <c r="Q1369"/>
    </row>
    <row r="1370" spans="1:17">
      <c r="A1370" s="38" t="str">
        <f t="shared" ca="1" si="21"/>
        <v>203539</v>
      </c>
      <c r="B1370" s="39" cm="1">
        <f t="array" aca="1" ref="B1370" ca="1">INDIRECT(_xlfn.CONCAT("D",ROW(C1370)-C1370-3))</f>
        <v>2035</v>
      </c>
      <c r="C1370" s="32">
        <v>39</v>
      </c>
      <c r="D1370" s="33">
        <v>4617600</v>
      </c>
      <c r="E1370" s="33"/>
      <c r="F1370" s="33">
        <v>2334094</v>
      </c>
      <c r="G1370" s="33">
        <v>836426</v>
      </c>
      <c r="H1370" s="33">
        <v>1253626</v>
      </c>
      <c r="I1370" s="33">
        <v>12152</v>
      </c>
      <c r="J1370" s="33">
        <v>231890</v>
      </c>
      <c r="K1370" s="33"/>
      <c r="L1370" s="33">
        <v>2283507</v>
      </c>
      <c r="M1370" s="33">
        <v>610894</v>
      </c>
      <c r="N1370" s="33">
        <v>1402118</v>
      </c>
      <c r="O1370" s="33">
        <v>18236</v>
      </c>
      <c r="P1370" s="33">
        <v>252260</v>
      </c>
      <c r="Q1370"/>
    </row>
    <row r="1371" spans="1:17">
      <c r="A1371" s="38" t="str">
        <f t="shared" ca="1" si="21"/>
        <v>203540</v>
      </c>
      <c r="B1371" s="39" cm="1">
        <f t="array" aca="1" ref="B1371" ca="1">INDIRECT(_xlfn.CONCAT("D",ROW(C1371)-C1371-3))</f>
        <v>2035</v>
      </c>
      <c r="C1371" s="32">
        <v>40</v>
      </c>
      <c r="D1371" s="33">
        <v>4648362</v>
      </c>
      <c r="E1371" s="33"/>
      <c r="F1371" s="33">
        <v>2348400</v>
      </c>
      <c r="G1371" s="33">
        <v>783476</v>
      </c>
      <c r="H1371" s="33">
        <v>1299374</v>
      </c>
      <c r="I1371" s="33">
        <v>10135</v>
      </c>
      <c r="J1371" s="33">
        <v>255415</v>
      </c>
      <c r="K1371" s="33"/>
      <c r="L1371" s="33">
        <v>2299962</v>
      </c>
      <c r="M1371" s="33">
        <v>613256</v>
      </c>
      <c r="N1371" s="33">
        <v>1400858</v>
      </c>
      <c r="O1371" s="33">
        <v>31423</v>
      </c>
      <c r="P1371" s="33">
        <v>254425</v>
      </c>
      <c r="Q1371"/>
    </row>
    <row r="1372" spans="1:17">
      <c r="A1372" s="38" t="str">
        <f t="shared" ca="1" si="21"/>
        <v>203541</v>
      </c>
      <c r="B1372" s="39" cm="1">
        <f t="array" aca="1" ref="B1372" ca="1">INDIRECT(_xlfn.CONCAT("D",ROW(C1372)-C1372-3))</f>
        <v>2035</v>
      </c>
      <c r="C1372" s="32">
        <v>41</v>
      </c>
      <c r="D1372" s="33">
        <v>4703529</v>
      </c>
      <c r="E1372" s="33"/>
      <c r="F1372" s="33">
        <v>2375946</v>
      </c>
      <c r="G1372" s="33">
        <v>849924</v>
      </c>
      <c r="H1372" s="33">
        <v>1272359</v>
      </c>
      <c r="I1372" s="33">
        <v>15159</v>
      </c>
      <c r="J1372" s="33">
        <v>238504</v>
      </c>
      <c r="K1372" s="33"/>
      <c r="L1372" s="33">
        <v>2327583</v>
      </c>
      <c r="M1372" s="33">
        <v>631946</v>
      </c>
      <c r="N1372" s="33">
        <v>1428703</v>
      </c>
      <c r="O1372" s="33">
        <v>24267</v>
      </c>
      <c r="P1372" s="33">
        <v>242667</v>
      </c>
      <c r="Q1372"/>
    </row>
    <row r="1373" spans="1:17">
      <c r="A1373" s="38" t="str">
        <f t="shared" ca="1" si="21"/>
        <v>203542</v>
      </c>
      <c r="B1373" s="39" cm="1">
        <f t="array" aca="1" ref="B1373" ca="1">INDIRECT(_xlfn.CONCAT("D",ROW(C1373)-C1373-3))</f>
        <v>2035</v>
      </c>
      <c r="C1373" s="32">
        <v>42</v>
      </c>
      <c r="D1373" s="33">
        <v>4793753</v>
      </c>
      <c r="E1373" s="33"/>
      <c r="F1373" s="33">
        <v>2421857</v>
      </c>
      <c r="G1373" s="33">
        <v>824097</v>
      </c>
      <c r="H1373" s="33">
        <v>1348614</v>
      </c>
      <c r="I1373" s="33">
        <v>18156</v>
      </c>
      <c r="J1373" s="33">
        <v>230989</v>
      </c>
      <c r="K1373" s="33"/>
      <c r="L1373" s="33">
        <v>2371896</v>
      </c>
      <c r="M1373" s="33">
        <v>614674</v>
      </c>
      <c r="N1373" s="33">
        <v>1463511</v>
      </c>
      <c r="O1373" s="33">
        <v>29270</v>
      </c>
      <c r="P1373" s="33">
        <v>264441</v>
      </c>
      <c r="Q1373"/>
    </row>
    <row r="1374" spans="1:17">
      <c r="A1374" s="38" t="str">
        <f t="shared" ca="1" si="21"/>
        <v>203543</v>
      </c>
      <c r="B1374" s="39" cm="1">
        <f t="array" aca="1" ref="B1374" ca="1">INDIRECT(_xlfn.CONCAT("D",ROW(C1374)-C1374-3))</f>
        <v>2035</v>
      </c>
      <c r="C1374" s="32">
        <v>43</v>
      </c>
      <c r="D1374" s="33">
        <v>4837370</v>
      </c>
      <c r="E1374" s="33"/>
      <c r="F1374" s="33">
        <v>2434775</v>
      </c>
      <c r="G1374" s="33">
        <v>807219</v>
      </c>
      <c r="H1374" s="33">
        <v>1338975</v>
      </c>
      <c r="I1374" s="33">
        <v>15135</v>
      </c>
      <c r="J1374" s="33">
        <v>273445</v>
      </c>
      <c r="K1374" s="33"/>
      <c r="L1374" s="33">
        <v>2402595</v>
      </c>
      <c r="M1374" s="33">
        <v>638805</v>
      </c>
      <c r="N1374" s="33">
        <v>1439333</v>
      </c>
      <c r="O1374" s="33">
        <v>42452</v>
      </c>
      <c r="P1374" s="33">
        <v>282004</v>
      </c>
      <c r="Q1374"/>
    </row>
    <row r="1375" spans="1:17">
      <c r="A1375" s="38" t="str">
        <f t="shared" ca="1" si="21"/>
        <v>203544</v>
      </c>
      <c r="B1375" s="39" cm="1">
        <f t="array" aca="1" ref="B1375" ca="1">INDIRECT(_xlfn.CONCAT("D",ROW(C1375)-C1375-3))</f>
        <v>2035</v>
      </c>
      <c r="C1375" s="32">
        <v>44</v>
      </c>
      <c r="D1375" s="33">
        <v>4885986</v>
      </c>
      <c r="E1375" s="33"/>
      <c r="F1375" s="33">
        <v>2456099</v>
      </c>
      <c r="G1375" s="33">
        <v>750531</v>
      </c>
      <c r="H1375" s="33">
        <v>1418453</v>
      </c>
      <c r="I1375" s="33">
        <v>13096</v>
      </c>
      <c r="J1375" s="33">
        <v>274019</v>
      </c>
      <c r="K1375" s="33"/>
      <c r="L1375" s="33">
        <v>2429887</v>
      </c>
      <c r="M1375" s="33">
        <v>617306</v>
      </c>
      <c r="N1375" s="33">
        <v>1484763</v>
      </c>
      <c r="O1375" s="33">
        <v>40347</v>
      </c>
      <c r="P1375" s="33">
        <v>287471</v>
      </c>
      <c r="Q1375"/>
    </row>
    <row r="1376" spans="1:17">
      <c r="A1376" s="38" t="str">
        <f t="shared" ca="1" si="21"/>
        <v>203545</v>
      </c>
      <c r="B1376" s="39" cm="1">
        <f t="array" aca="1" ref="B1376" ca="1">INDIRECT(_xlfn.CONCAT("D",ROW(C1376)-C1376-3))</f>
        <v>2035</v>
      </c>
      <c r="C1376" s="32">
        <v>45</v>
      </c>
      <c r="D1376" s="33">
        <v>4745128</v>
      </c>
      <c r="E1376" s="33"/>
      <c r="F1376" s="33">
        <v>2377944</v>
      </c>
      <c r="G1376" s="33">
        <v>741975</v>
      </c>
      <c r="H1376" s="33">
        <v>1305755</v>
      </c>
      <c r="I1376" s="33">
        <v>22148</v>
      </c>
      <c r="J1376" s="33">
        <v>308066</v>
      </c>
      <c r="K1376" s="33"/>
      <c r="L1376" s="33">
        <v>2367183</v>
      </c>
      <c r="M1376" s="33">
        <v>593309</v>
      </c>
      <c r="N1376" s="33">
        <v>1469147</v>
      </c>
      <c r="O1376" s="33">
        <v>40361</v>
      </c>
      <c r="P1376" s="33">
        <v>264366</v>
      </c>
      <c r="Q1376"/>
    </row>
    <row r="1377" spans="1:17">
      <c r="A1377" s="38" t="str">
        <f t="shared" ca="1" si="21"/>
        <v>203546</v>
      </c>
      <c r="B1377" s="39" cm="1">
        <f t="array" aca="1" ref="B1377" ca="1">INDIRECT(_xlfn.CONCAT("D",ROW(C1377)-C1377-3))</f>
        <v>2035</v>
      </c>
      <c r="C1377" s="32">
        <v>46</v>
      </c>
      <c r="D1377" s="33">
        <v>4630505</v>
      </c>
      <c r="E1377" s="33"/>
      <c r="F1377" s="33">
        <v>2312310</v>
      </c>
      <c r="G1377" s="33">
        <v>730045</v>
      </c>
      <c r="H1377" s="33">
        <v>1292851</v>
      </c>
      <c r="I1377" s="33">
        <v>13019</v>
      </c>
      <c r="J1377" s="33">
        <v>276396</v>
      </c>
      <c r="K1377" s="33"/>
      <c r="L1377" s="33">
        <v>2318195</v>
      </c>
      <c r="M1377" s="33">
        <v>591110</v>
      </c>
      <c r="N1377" s="33">
        <v>1397351</v>
      </c>
      <c r="O1377" s="33">
        <v>52275</v>
      </c>
      <c r="P1377" s="33">
        <v>277460</v>
      </c>
      <c r="Q1377"/>
    </row>
    <row r="1378" spans="1:17">
      <c r="A1378" s="38" t="str">
        <f t="shared" ca="1" si="21"/>
        <v>203547</v>
      </c>
      <c r="B1378" s="39" cm="1">
        <f t="array" aca="1" ref="B1378" ca="1">INDIRECT(_xlfn.CONCAT("D",ROW(C1378)-C1378-3))</f>
        <v>2035</v>
      </c>
      <c r="C1378" s="32">
        <v>47</v>
      </c>
      <c r="D1378" s="33">
        <v>4514269</v>
      </c>
      <c r="E1378" s="33"/>
      <c r="F1378" s="33">
        <v>2252566</v>
      </c>
      <c r="G1378" s="33">
        <v>654036</v>
      </c>
      <c r="H1378" s="33">
        <v>1302061</v>
      </c>
      <c r="I1378" s="33">
        <v>22035</v>
      </c>
      <c r="J1378" s="33">
        <v>274434</v>
      </c>
      <c r="K1378" s="33"/>
      <c r="L1378" s="33">
        <v>2261703</v>
      </c>
      <c r="M1378" s="33">
        <v>552615</v>
      </c>
      <c r="N1378" s="33">
        <v>1379528</v>
      </c>
      <c r="O1378" s="33">
        <v>47223</v>
      </c>
      <c r="P1378" s="33">
        <v>282336</v>
      </c>
      <c r="Q1378"/>
    </row>
    <row r="1379" spans="1:17">
      <c r="A1379" s="38" t="str">
        <f t="shared" ca="1" si="21"/>
        <v>203548</v>
      </c>
      <c r="B1379" s="39" cm="1">
        <f t="array" aca="1" ref="B1379" ca="1">INDIRECT(_xlfn.CONCAT("D",ROW(C1379)-C1379-3))</f>
        <v>2035</v>
      </c>
      <c r="C1379" s="32">
        <v>48</v>
      </c>
      <c r="D1379" s="33">
        <v>4466287</v>
      </c>
      <c r="E1379" s="33"/>
      <c r="F1379" s="33">
        <v>2225226</v>
      </c>
      <c r="G1379" s="33">
        <v>626782</v>
      </c>
      <c r="H1379" s="33">
        <v>1320541</v>
      </c>
      <c r="I1379" s="33">
        <v>15994</v>
      </c>
      <c r="J1379" s="33">
        <v>261909</v>
      </c>
      <c r="K1379" s="33"/>
      <c r="L1379" s="33">
        <v>2241061</v>
      </c>
      <c r="M1379" s="33">
        <v>545475</v>
      </c>
      <c r="N1379" s="33">
        <v>1293498</v>
      </c>
      <c r="O1379" s="33">
        <v>64173</v>
      </c>
      <c r="P1379" s="33">
        <v>337914</v>
      </c>
      <c r="Q1379"/>
    </row>
    <row r="1380" spans="1:17">
      <c r="A1380" s="38" t="str">
        <f t="shared" ca="1" si="21"/>
        <v>203549</v>
      </c>
      <c r="B1380" s="39" cm="1">
        <f t="array" aca="1" ref="B1380" ca="1">INDIRECT(_xlfn.CONCAT("D",ROW(C1380)-C1380-3))</f>
        <v>2035</v>
      </c>
      <c r="C1380" s="32">
        <v>49</v>
      </c>
      <c r="D1380" s="33">
        <v>4472839</v>
      </c>
      <c r="E1380" s="33"/>
      <c r="F1380" s="33">
        <v>2229753</v>
      </c>
      <c r="G1380" s="33">
        <v>623651</v>
      </c>
      <c r="H1380" s="33">
        <v>1306270</v>
      </c>
      <c r="I1380" s="33">
        <v>17990</v>
      </c>
      <c r="J1380" s="33">
        <v>281842</v>
      </c>
      <c r="K1380" s="33"/>
      <c r="L1380" s="33">
        <v>2243085</v>
      </c>
      <c r="M1380" s="33">
        <v>492213</v>
      </c>
      <c r="N1380" s="33">
        <v>1354088</v>
      </c>
      <c r="O1380" s="33">
        <v>71321</v>
      </c>
      <c r="P1380" s="33">
        <v>325463</v>
      </c>
      <c r="Q1380"/>
    </row>
    <row r="1381" spans="1:17">
      <c r="A1381" s="38" t="str">
        <f t="shared" ca="1" si="21"/>
        <v>203550</v>
      </c>
      <c r="B1381" s="39" cm="1">
        <f t="array" aca="1" ref="B1381" ca="1">INDIRECT(_xlfn.CONCAT("D",ROW(C1381)-C1381-3))</f>
        <v>2035</v>
      </c>
      <c r="C1381" s="32">
        <v>50</v>
      </c>
      <c r="D1381" s="33">
        <v>4377501</v>
      </c>
      <c r="E1381" s="33"/>
      <c r="F1381" s="33">
        <v>2178584</v>
      </c>
      <c r="G1381" s="33">
        <v>549895</v>
      </c>
      <c r="H1381" s="33">
        <v>1326747</v>
      </c>
      <c r="I1381" s="33">
        <v>16997</v>
      </c>
      <c r="J1381" s="33">
        <v>284946</v>
      </c>
      <c r="K1381" s="33"/>
      <c r="L1381" s="33">
        <v>2198916</v>
      </c>
      <c r="M1381" s="33">
        <v>482298</v>
      </c>
      <c r="N1381" s="33">
        <v>1329578</v>
      </c>
      <c r="O1381" s="33">
        <v>71191</v>
      </c>
      <c r="P1381" s="33">
        <v>315850</v>
      </c>
      <c r="Q1381"/>
    </row>
    <row r="1382" spans="1:17">
      <c r="A1382" s="38" t="str">
        <f t="shared" ca="1" si="21"/>
        <v>203551</v>
      </c>
      <c r="B1382" s="39" cm="1">
        <f t="array" aca="1" ref="B1382" ca="1">INDIRECT(_xlfn.CONCAT("D",ROW(C1382)-C1382-3))</f>
        <v>2035</v>
      </c>
      <c r="C1382" s="32">
        <v>51</v>
      </c>
      <c r="D1382" s="33">
        <v>4349434</v>
      </c>
      <c r="E1382" s="33"/>
      <c r="F1382" s="33">
        <v>2170533</v>
      </c>
      <c r="G1382" s="33">
        <v>498433</v>
      </c>
      <c r="H1382" s="33">
        <v>1378433</v>
      </c>
      <c r="I1382" s="33">
        <v>22974</v>
      </c>
      <c r="J1382" s="33">
        <v>270692</v>
      </c>
      <c r="K1382" s="33"/>
      <c r="L1382" s="33">
        <v>2178901</v>
      </c>
      <c r="M1382" s="33">
        <v>431764</v>
      </c>
      <c r="N1382" s="33">
        <v>1337464</v>
      </c>
      <c r="O1382" s="33">
        <v>81332</v>
      </c>
      <c r="P1382" s="33">
        <v>328341</v>
      </c>
      <c r="Q1382"/>
    </row>
    <row r="1383" spans="1:17">
      <c r="A1383" s="38" t="str">
        <f t="shared" ca="1" si="21"/>
        <v>203552</v>
      </c>
      <c r="B1383" s="39" cm="1">
        <f t="array" aca="1" ref="B1383" ca="1">INDIRECT(_xlfn.CONCAT("D",ROW(C1383)-C1383-3))</f>
        <v>2035</v>
      </c>
      <c r="C1383" s="32">
        <v>52</v>
      </c>
      <c r="D1383" s="33">
        <v>4418506</v>
      </c>
      <c r="E1383" s="33"/>
      <c r="F1383" s="33">
        <v>2209184</v>
      </c>
      <c r="G1383" s="33">
        <v>548301</v>
      </c>
      <c r="H1383" s="33">
        <v>1353275</v>
      </c>
      <c r="I1383" s="33">
        <v>22971</v>
      </c>
      <c r="J1383" s="33">
        <v>284637</v>
      </c>
      <c r="K1383" s="33"/>
      <c r="L1383" s="33">
        <v>2209322</v>
      </c>
      <c r="M1383" s="33">
        <v>449862</v>
      </c>
      <c r="N1383" s="33">
        <v>1341588</v>
      </c>
      <c r="O1383" s="33">
        <v>99969</v>
      </c>
      <c r="P1383" s="33">
        <v>317902</v>
      </c>
      <c r="Q1383"/>
    </row>
    <row r="1384" spans="1:17">
      <c r="A1384" s="38" t="str">
        <f t="shared" ca="1" si="21"/>
        <v>203553</v>
      </c>
      <c r="B1384" s="39" cm="1">
        <f t="array" aca="1" ref="B1384" ca="1">INDIRECT(_xlfn.CONCAT("D",ROW(C1384)-C1384-3))</f>
        <v>2035</v>
      </c>
      <c r="C1384" s="32">
        <v>53</v>
      </c>
      <c r="D1384" s="33">
        <v>4327033</v>
      </c>
      <c r="E1384" s="33"/>
      <c r="F1384" s="33">
        <v>2163966</v>
      </c>
      <c r="G1384" s="33">
        <v>494221</v>
      </c>
      <c r="H1384" s="33">
        <v>1373613</v>
      </c>
      <c r="I1384" s="33">
        <v>27012</v>
      </c>
      <c r="J1384" s="33">
        <v>269120</v>
      </c>
      <c r="K1384" s="33"/>
      <c r="L1384" s="33">
        <v>2163066</v>
      </c>
      <c r="M1384" s="33">
        <v>415164</v>
      </c>
      <c r="N1384" s="33">
        <v>1309673</v>
      </c>
      <c r="O1384" s="33">
        <v>109306</v>
      </c>
      <c r="P1384" s="33">
        <v>328923</v>
      </c>
      <c r="Q1384"/>
    </row>
    <row r="1385" spans="1:17">
      <c r="A1385" s="38" t="str">
        <f t="shared" ca="1" si="21"/>
        <v>203554</v>
      </c>
      <c r="B1385" s="39" cm="1">
        <f t="array" aca="1" ref="B1385" ca="1">INDIRECT(_xlfn.CONCAT("D",ROW(C1385)-C1385-3))</f>
        <v>2035</v>
      </c>
      <c r="C1385" s="32">
        <v>54</v>
      </c>
      <c r="D1385" s="33">
        <v>4370600</v>
      </c>
      <c r="E1385" s="33"/>
      <c r="F1385" s="33">
        <v>2191072</v>
      </c>
      <c r="G1385" s="33">
        <v>488793</v>
      </c>
      <c r="H1385" s="33">
        <v>1413402</v>
      </c>
      <c r="I1385" s="33">
        <v>29987</v>
      </c>
      <c r="J1385" s="33">
        <v>258890</v>
      </c>
      <c r="K1385" s="33"/>
      <c r="L1385" s="33">
        <v>2179527</v>
      </c>
      <c r="M1385" s="33">
        <v>408724</v>
      </c>
      <c r="N1385" s="33">
        <v>1315111</v>
      </c>
      <c r="O1385" s="33">
        <v>99932</v>
      </c>
      <c r="P1385" s="33">
        <v>355760</v>
      </c>
      <c r="Q1385"/>
    </row>
    <row r="1386" spans="1:17">
      <c r="A1386" s="38" t="str">
        <f t="shared" ca="1" si="21"/>
        <v>203555</v>
      </c>
      <c r="B1386" s="39" cm="1">
        <f t="array" aca="1" ref="B1386" ca="1">INDIRECT(_xlfn.CONCAT("D",ROW(C1386)-C1386-3))</f>
        <v>2035</v>
      </c>
      <c r="C1386" s="32">
        <v>55</v>
      </c>
      <c r="D1386" s="33">
        <v>4187887</v>
      </c>
      <c r="E1386" s="33"/>
      <c r="F1386" s="33">
        <v>2096232</v>
      </c>
      <c r="G1386" s="33">
        <v>452618</v>
      </c>
      <c r="H1386" s="33">
        <v>1334874</v>
      </c>
      <c r="I1386" s="33">
        <v>41965</v>
      </c>
      <c r="J1386" s="33">
        <v>266775</v>
      </c>
      <c r="K1386" s="33"/>
      <c r="L1386" s="33">
        <v>2091655</v>
      </c>
      <c r="M1386" s="33">
        <v>339295</v>
      </c>
      <c r="N1386" s="33">
        <v>1357181</v>
      </c>
      <c r="O1386" s="33">
        <v>97797</v>
      </c>
      <c r="P1386" s="33">
        <v>297382</v>
      </c>
      <c r="Q1386"/>
    </row>
    <row r="1387" spans="1:17">
      <c r="A1387" s="38" t="str">
        <f t="shared" ca="1" si="21"/>
        <v>203556</v>
      </c>
      <c r="B1387" s="39" cm="1">
        <f t="array" aca="1" ref="B1387" ca="1">INDIRECT(_xlfn.CONCAT("D",ROW(C1387)-C1387-3))</f>
        <v>2035</v>
      </c>
      <c r="C1387" s="32">
        <v>56</v>
      </c>
      <c r="D1387" s="33">
        <v>4036399</v>
      </c>
      <c r="E1387" s="33"/>
      <c r="F1387" s="33">
        <v>2016783</v>
      </c>
      <c r="G1387" s="33">
        <v>395153</v>
      </c>
      <c r="H1387" s="33">
        <v>1348523</v>
      </c>
      <c r="I1387" s="33">
        <v>25010</v>
      </c>
      <c r="J1387" s="33">
        <v>248096</v>
      </c>
      <c r="K1387" s="33"/>
      <c r="L1387" s="33">
        <v>2019616</v>
      </c>
      <c r="M1387" s="33">
        <v>325260</v>
      </c>
      <c r="N1387" s="33">
        <v>1278023</v>
      </c>
      <c r="O1387" s="33">
        <v>116093</v>
      </c>
      <c r="P1387" s="33">
        <v>300240</v>
      </c>
      <c r="Q1387"/>
    </row>
    <row r="1388" spans="1:17">
      <c r="A1388" s="38" t="str">
        <f t="shared" ca="1" si="21"/>
        <v>203557</v>
      </c>
      <c r="B1388" s="39" cm="1">
        <f t="array" aca="1" ref="B1388" ca="1">INDIRECT(_xlfn.CONCAT("D",ROW(C1388)-C1388-3))</f>
        <v>2035</v>
      </c>
      <c r="C1388" s="32">
        <v>57</v>
      </c>
      <c r="D1388" s="33">
        <v>3993405</v>
      </c>
      <c r="E1388" s="33"/>
      <c r="F1388" s="33">
        <v>1990006</v>
      </c>
      <c r="G1388" s="33">
        <v>354753</v>
      </c>
      <c r="H1388" s="33">
        <v>1357230</v>
      </c>
      <c r="I1388" s="33">
        <v>46835</v>
      </c>
      <c r="J1388" s="33">
        <v>231188</v>
      </c>
      <c r="K1388" s="33"/>
      <c r="L1388" s="33">
        <v>2003399</v>
      </c>
      <c r="M1388" s="33">
        <v>305147</v>
      </c>
      <c r="N1388" s="33">
        <v>1240532</v>
      </c>
      <c r="O1388" s="33">
        <v>124651</v>
      </c>
      <c r="P1388" s="33">
        <v>333069</v>
      </c>
      <c r="Q1388"/>
    </row>
    <row r="1389" spans="1:17">
      <c r="A1389" s="38" t="str">
        <f t="shared" ca="1" si="21"/>
        <v>203558</v>
      </c>
      <c r="B1389" s="39" cm="1">
        <f t="array" aca="1" ref="B1389" ca="1">INDIRECT(_xlfn.CONCAT("D",ROW(C1389)-C1389-3))</f>
        <v>2035</v>
      </c>
      <c r="C1389" s="32">
        <v>58</v>
      </c>
      <c r="D1389" s="33">
        <v>3829539</v>
      </c>
      <c r="E1389" s="33"/>
      <c r="F1389" s="33">
        <v>1903641</v>
      </c>
      <c r="G1389" s="33">
        <v>336937</v>
      </c>
      <c r="H1389" s="33">
        <v>1297756</v>
      </c>
      <c r="I1389" s="33">
        <v>45991</v>
      </c>
      <c r="J1389" s="33">
        <v>222958</v>
      </c>
      <c r="K1389" s="33"/>
      <c r="L1389" s="33">
        <v>1925897</v>
      </c>
      <c r="M1389" s="33">
        <v>287938</v>
      </c>
      <c r="N1389" s="33">
        <v>1214521</v>
      </c>
      <c r="O1389" s="33">
        <v>129522</v>
      </c>
      <c r="P1389" s="33">
        <v>293916</v>
      </c>
      <c r="Q1389"/>
    </row>
    <row r="1390" spans="1:17">
      <c r="A1390" s="38" t="str">
        <f t="shared" ca="1" si="21"/>
        <v>203559</v>
      </c>
      <c r="B1390" s="39" cm="1">
        <f t="array" aca="1" ref="B1390" ca="1">INDIRECT(_xlfn.CONCAT("D",ROW(C1390)-C1390-3))</f>
        <v>2035</v>
      </c>
      <c r="C1390" s="32">
        <v>59</v>
      </c>
      <c r="D1390" s="33">
        <v>3777862</v>
      </c>
      <c r="E1390" s="33"/>
      <c r="F1390" s="33">
        <v>1874087</v>
      </c>
      <c r="G1390" s="33">
        <v>343367</v>
      </c>
      <c r="H1390" s="33">
        <v>1265979</v>
      </c>
      <c r="I1390" s="33">
        <v>35830</v>
      </c>
      <c r="J1390" s="33">
        <v>228911</v>
      </c>
      <c r="K1390" s="33"/>
      <c r="L1390" s="33">
        <v>1903775</v>
      </c>
      <c r="M1390" s="33">
        <v>271110</v>
      </c>
      <c r="N1390" s="33">
        <v>1190485</v>
      </c>
      <c r="O1390" s="33">
        <v>129053</v>
      </c>
      <c r="P1390" s="33">
        <v>313127</v>
      </c>
      <c r="Q1390"/>
    </row>
    <row r="1391" spans="1:17">
      <c r="A1391" s="38" t="str">
        <f t="shared" ca="1" si="21"/>
        <v>203560</v>
      </c>
      <c r="B1391" s="39" cm="1">
        <f t="array" aca="1" ref="B1391" ca="1">INDIRECT(_xlfn.CONCAT("D",ROW(C1391)-C1391-3))</f>
        <v>2035</v>
      </c>
      <c r="C1391" s="32">
        <v>60</v>
      </c>
      <c r="D1391" s="33">
        <v>3743480</v>
      </c>
      <c r="E1391" s="33"/>
      <c r="F1391" s="33">
        <v>1853001</v>
      </c>
      <c r="G1391" s="33">
        <v>327530</v>
      </c>
      <c r="H1391" s="33">
        <v>1226987</v>
      </c>
      <c r="I1391" s="33">
        <v>52084</v>
      </c>
      <c r="J1391" s="33">
        <v>246399</v>
      </c>
      <c r="K1391" s="33"/>
      <c r="L1391" s="33">
        <v>1890479</v>
      </c>
      <c r="M1391" s="33">
        <v>276339</v>
      </c>
      <c r="N1391" s="33">
        <v>1136282</v>
      </c>
      <c r="O1391" s="33">
        <v>145652</v>
      </c>
      <c r="P1391" s="33">
        <v>332205</v>
      </c>
      <c r="Q1391"/>
    </row>
    <row r="1392" spans="1:17">
      <c r="A1392" s="38" t="str">
        <f t="shared" ca="1" si="21"/>
        <v>203561</v>
      </c>
      <c r="B1392" s="39" cm="1">
        <f t="array" aca="1" ref="B1392" ca="1">INDIRECT(_xlfn.CONCAT("D",ROW(C1392)-C1392-3))</f>
        <v>2035</v>
      </c>
      <c r="C1392" s="32">
        <v>61</v>
      </c>
      <c r="D1392" s="33">
        <v>3654231</v>
      </c>
      <c r="E1392" s="33"/>
      <c r="F1392" s="33">
        <v>1801158</v>
      </c>
      <c r="G1392" s="33">
        <v>281088</v>
      </c>
      <c r="H1392" s="33">
        <v>1232004</v>
      </c>
      <c r="I1392" s="33">
        <v>41864</v>
      </c>
      <c r="J1392" s="33">
        <v>246201</v>
      </c>
      <c r="K1392" s="33"/>
      <c r="L1392" s="33">
        <v>1853072</v>
      </c>
      <c r="M1392" s="33">
        <v>257177</v>
      </c>
      <c r="N1392" s="33">
        <v>1115432</v>
      </c>
      <c r="O1392" s="33">
        <v>146531</v>
      </c>
      <c r="P1392" s="33">
        <v>333932</v>
      </c>
      <c r="Q1392"/>
    </row>
    <row r="1393" spans="1:17">
      <c r="A1393" s="38" t="str">
        <f t="shared" ca="1" si="21"/>
        <v>203562</v>
      </c>
      <c r="B1393" s="39" cm="1">
        <f t="array" aca="1" ref="B1393" ca="1">INDIRECT(_xlfn.CONCAT("D",ROW(C1393)-C1393-3))</f>
        <v>2035</v>
      </c>
      <c r="C1393" s="32">
        <v>62</v>
      </c>
      <c r="D1393" s="33">
        <v>3773805</v>
      </c>
      <c r="E1393" s="33"/>
      <c r="F1393" s="33">
        <v>1855954</v>
      </c>
      <c r="G1393" s="33">
        <v>304173</v>
      </c>
      <c r="H1393" s="33">
        <v>1252595</v>
      </c>
      <c r="I1393" s="33">
        <v>50862</v>
      </c>
      <c r="J1393" s="33">
        <v>248325</v>
      </c>
      <c r="K1393" s="33"/>
      <c r="L1393" s="33">
        <v>1917850</v>
      </c>
      <c r="M1393" s="33">
        <v>254784</v>
      </c>
      <c r="N1393" s="33">
        <v>1132597</v>
      </c>
      <c r="O1393" s="33">
        <v>182131</v>
      </c>
      <c r="P1393" s="33">
        <v>348338</v>
      </c>
      <c r="Q1393"/>
    </row>
    <row r="1394" spans="1:17">
      <c r="A1394" s="38" t="str">
        <f t="shared" ca="1" si="21"/>
        <v>203563</v>
      </c>
      <c r="B1394" s="39" cm="1">
        <f t="array" aca="1" ref="B1394" ca="1">INDIRECT(_xlfn.CONCAT("D",ROW(C1394)-C1394-3))</f>
        <v>2035</v>
      </c>
      <c r="C1394" s="32">
        <v>63</v>
      </c>
      <c r="D1394" s="33">
        <v>3912502</v>
      </c>
      <c r="E1394" s="33"/>
      <c r="F1394" s="33">
        <v>1921146</v>
      </c>
      <c r="G1394" s="33">
        <v>283399</v>
      </c>
      <c r="H1394" s="33">
        <v>1308607</v>
      </c>
      <c r="I1394" s="33">
        <v>60657</v>
      </c>
      <c r="J1394" s="33">
        <v>268483</v>
      </c>
      <c r="K1394" s="33"/>
      <c r="L1394" s="33">
        <v>1991356</v>
      </c>
      <c r="M1394" s="33">
        <v>233751</v>
      </c>
      <c r="N1394" s="33">
        <v>1149854</v>
      </c>
      <c r="O1394" s="33">
        <v>203910</v>
      </c>
      <c r="P1394" s="33">
        <v>403841</v>
      </c>
      <c r="Q1394"/>
    </row>
    <row r="1395" spans="1:17">
      <c r="A1395" s="38" t="str">
        <f t="shared" ca="1" si="21"/>
        <v>203564</v>
      </c>
      <c r="B1395" s="39" cm="1">
        <f t="array" aca="1" ref="B1395" ca="1">INDIRECT(_xlfn.CONCAT("D",ROW(C1395)-C1395-3))</f>
        <v>2035</v>
      </c>
      <c r="C1395" s="32">
        <v>64</v>
      </c>
      <c r="D1395" s="33">
        <v>4043363</v>
      </c>
      <c r="E1395" s="33"/>
      <c r="F1395" s="33">
        <v>1981046</v>
      </c>
      <c r="G1395" s="33">
        <v>288386</v>
      </c>
      <c r="H1395" s="33">
        <v>1349767</v>
      </c>
      <c r="I1395" s="33">
        <v>69371</v>
      </c>
      <c r="J1395" s="33">
        <v>273521</v>
      </c>
      <c r="K1395" s="33"/>
      <c r="L1395" s="33">
        <v>2062317</v>
      </c>
      <c r="M1395" s="33">
        <v>246603</v>
      </c>
      <c r="N1395" s="33">
        <v>1237987</v>
      </c>
      <c r="O1395" s="33">
        <v>221744</v>
      </c>
      <c r="P1395" s="33">
        <v>355983</v>
      </c>
      <c r="Q1395"/>
    </row>
    <row r="1396" spans="1:17">
      <c r="A1396" s="38" t="str">
        <f t="shared" ca="1" si="21"/>
        <v>203565</v>
      </c>
      <c r="B1396" s="39" cm="1">
        <f t="array" aca="1" ref="B1396" ca="1">INDIRECT(_xlfn.CONCAT("D",ROW(C1396)-C1396-3))</f>
        <v>2035</v>
      </c>
      <c r="C1396" s="32">
        <v>65</v>
      </c>
      <c r="D1396" s="33">
        <v>3831230</v>
      </c>
      <c r="E1396" s="33"/>
      <c r="F1396" s="33">
        <v>1869374</v>
      </c>
      <c r="G1396" s="33">
        <v>260430</v>
      </c>
      <c r="H1396" s="33">
        <v>1250853</v>
      </c>
      <c r="I1396" s="33">
        <v>72013</v>
      </c>
      <c r="J1396" s="33">
        <v>286078</v>
      </c>
      <c r="K1396" s="33"/>
      <c r="L1396" s="33">
        <v>1961855</v>
      </c>
      <c r="M1396" s="33">
        <v>209739</v>
      </c>
      <c r="N1396" s="33">
        <v>1186215</v>
      </c>
      <c r="O1396" s="33">
        <v>218644</v>
      </c>
      <c r="P1396" s="33">
        <v>347257</v>
      </c>
      <c r="Q1396"/>
    </row>
    <row r="1397" spans="1:17">
      <c r="A1397" s="38" t="str">
        <f t="shared" ca="1" si="21"/>
        <v>203566</v>
      </c>
      <c r="B1397" s="39" cm="1">
        <f t="array" aca="1" ref="B1397" ca="1">INDIRECT(_xlfn.CONCAT("D",ROW(C1397)-C1397-3))</f>
        <v>2035</v>
      </c>
      <c r="C1397" s="32">
        <v>66</v>
      </c>
      <c r="D1397" s="33">
        <v>3686288</v>
      </c>
      <c r="E1397" s="33"/>
      <c r="F1397" s="33">
        <v>1793268</v>
      </c>
      <c r="G1397" s="33">
        <v>254484</v>
      </c>
      <c r="H1397" s="33">
        <v>1213005</v>
      </c>
      <c r="I1397" s="33">
        <v>77236</v>
      </c>
      <c r="J1397" s="33">
        <v>248542</v>
      </c>
      <c r="K1397" s="33"/>
      <c r="L1397" s="33">
        <v>1893021</v>
      </c>
      <c r="M1397" s="33">
        <v>209348</v>
      </c>
      <c r="N1397" s="33">
        <v>1129690</v>
      </c>
      <c r="O1397" s="33">
        <v>222186</v>
      </c>
      <c r="P1397" s="33">
        <v>331797</v>
      </c>
      <c r="Q1397"/>
    </row>
    <row r="1398" spans="1:17">
      <c r="A1398" s="38" t="str">
        <f t="shared" ca="1" si="21"/>
        <v>203567</v>
      </c>
      <c r="B1398" s="39" cm="1">
        <f t="array" aca="1" ref="B1398" ca="1">INDIRECT(_xlfn.CONCAT("D",ROW(C1398)-C1398-3))</f>
        <v>2035</v>
      </c>
      <c r="C1398" s="32">
        <v>67</v>
      </c>
      <c r="D1398" s="33">
        <v>3603643</v>
      </c>
      <c r="E1398" s="33"/>
      <c r="F1398" s="33">
        <v>1744377</v>
      </c>
      <c r="G1398" s="33">
        <v>232126</v>
      </c>
      <c r="H1398" s="33">
        <v>1153777</v>
      </c>
      <c r="I1398" s="33">
        <v>95005</v>
      </c>
      <c r="J1398" s="33">
        <v>263468</v>
      </c>
      <c r="K1398" s="33"/>
      <c r="L1398" s="33">
        <v>1859266</v>
      </c>
      <c r="M1398" s="33">
        <v>203188</v>
      </c>
      <c r="N1398" s="33">
        <v>1076106</v>
      </c>
      <c r="O1398" s="33">
        <v>243628</v>
      </c>
      <c r="P1398" s="33">
        <v>336345</v>
      </c>
      <c r="Q1398"/>
    </row>
    <row r="1399" spans="1:17">
      <c r="A1399" s="38" t="str">
        <f t="shared" ca="1" si="21"/>
        <v>203568</v>
      </c>
      <c r="B1399" s="39" cm="1">
        <f t="array" aca="1" ref="B1399" ca="1">INDIRECT(_xlfn.CONCAT("D",ROW(C1399)-C1399-3))</f>
        <v>2035</v>
      </c>
      <c r="C1399" s="32">
        <v>68</v>
      </c>
      <c r="D1399" s="33">
        <v>3602688</v>
      </c>
      <c r="E1399" s="33"/>
      <c r="F1399" s="33">
        <v>1737945</v>
      </c>
      <c r="G1399" s="33">
        <v>247293</v>
      </c>
      <c r="H1399" s="33">
        <v>1137941</v>
      </c>
      <c r="I1399" s="33">
        <v>84730</v>
      </c>
      <c r="J1399" s="33">
        <v>267983</v>
      </c>
      <c r="K1399" s="33"/>
      <c r="L1399" s="33">
        <v>1864743</v>
      </c>
      <c r="M1399" s="33">
        <v>190723</v>
      </c>
      <c r="N1399" s="33">
        <v>1084061</v>
      </c>
      <c r="O1399" s="33">
        <v>269780</v>
      </c>
      <c r="P1399" s="33">
        <v>320178</v>
      </c>
      <c r="Q1399"/>
    </row>
    <row r="1400" spans="1:17">
      <c r="A1400" s="38" t="str">
        <f t="shared" ca="1" si="21"/>
        <v>203569</v>
      </c>
      <c r="B1400" s="39" cm="1">
        <f t="array" aca="1" ref="B1400" ca="1">INDIRECT(_xlfn.CONCAT("D",ROW(C1400)-C1400-3))</f>
        <v>2035</v>
      </c>
      <c r="C1400" s="32">
        <v>69</v>
      </c>
      <c r="D1400" s="33">
        <v>3671184</v>
      </c>
      <c r="E1400" s="33"/>
      <c r="F1400" s="33">
        <v>1764829</v>
      </c>
      <c r="G1400" s="33">
        <v>216664</v>
      </c>
      <c r="H1400" s="33">
        <v>1153245</v>
      </c>
      <c r="I1400" s="33">
        <v>128029</v>
      </c>
      <c r="J1400" s="33">
        <v>266891</v>
      </c>
      <c r="K1400" s="33"/>
      <c r="L1400" s="33">
        <v>1906355</v>
      </c>
      <c r="M1400" s="33">
        <v>191723</v>
      </c>
      <c r="N1400" s="33">
        <v>1078193</v>
      </c>
      <c r="O1400" s="33">
        <v>307349</v>
      </c>
      <c r="P1400" s="33">
        <v>329091</v>
      </c>
      <c r="Q1400"/>
    </row>
    <row r="1401" spans="1:17">
      <c r="A1401" s="38" t="str">
        <f t="shared" ca="1" si="21"/>
        <v>203570</v>
      </c>
      <c r="B1401" s="39" cm="1">
        <f t="array" aca="1" ref="B1401" ca="1">INDIRECT(_xlfn.CONCAT("D",ROW(C1401)-C1401-3))</f>
        <v>2035</v>
      </c>
      <c r="C1401" s="32">
        <v>70</v>
      </c>
      <c r="D1401" s="33">
        <v>3789172</v>
      </c>
      <c r="E1401" s="33"/>
      <c r="F1401" s="33">
        <v>1809824</v>
      </c>
      <c r="G1401" s="33">
        <v>214658</v>
      </c>
      <c r="H1401" s="33">
        <v>1198344</v>
      </c>
      <c r="I1401" s="33">
        <v>114222</v>
      </c>
      <c r="J1401" s="33">
        <v>282600</v>
      </c>
      <c r="K1401" s="33"/>
      <c r="L1401" s="33">
        <v>1979348</v>
      </c>
      <c r="M1401" s="33">
        <v>190721</v>
      </c>
      <c r="N1401" s="33">
        <v>1131479</v>
      </c>
      <c r="O1401" s="33">
        <v>316221</v>
      </c>
      <c r="P1401" s="33">
        <v>340926</v>
      </c>
      <c r="Q1401"/>
    </row>
    <row r="1402" spans="1:17">
      <c r="A1402" s="38" t="str">
        <f t="shared" ca="1" si="21"/>
        <v>203571</v>
      </c>
      <c r="B1402" s="39" cm="1">
        <f t="array" aca="1" ref="B1402" ca="1">INDIRECT(_xlfn.CONCAT("D",ROW(C1402)-C1402-3))</f>
        <v>2035</v>
      </c>
      <c r="C1402" s="32">
        <v>71</v>
      </c>
      <c r="D1402" s="33">
        <v>3741289</v>
      </c>
      <c r="E1402" s="33"/>
      <c r="F1402" s="33">
        <v>1779581</v>
      </c>
      <c r="G1402" s="33">
        <v>214455</v>
      </c>
      <c r="H1402" s="33">
        <v>1156875</v>
      </c>
      <c r="I1402" s="33">
        <v>138707</v>
      </c>
      <c r="J1402" s="33">
        <v>269544</v>
      </c>
      <c r="K1402" s="33"/>
      <c r="L1402" s="33">
        <v>1961708</v>
      </c>
      <c r="M1402" s="33">
        <v>180580</v>
      </c>
      <c r="N1402" s="33">
        <v>1106174</v>
      </c>
      <c r="O1402" s="33">
        <v>336490</v>
      </c>
      <c r="P1402" s="33">
        <v>338464</v>
      </c>
      <c r="Q1402"/>
    </row>
    <row r="1403" spans="1:17">
      <c r="A1403" s="38" t="str">
        <f t="shared" ca="1" si="21"/>
        <v>203572</v>
      </c>
      <c r="B1403" s="39" cm="1">
        <f t="array" aca="1" ref="B1403" ca="1">INDIRECT(_xlfn.CONCAT("D",ROW(C1403)-C1403-3))</f>
        <v>2035</v>
      </c>
      <c r="C1403" s="32">
        <v>72</v>
      </c>
      <c r="D1403" s="33">
        <v>3700411</v>
      </c>
      <c r="E1403" s="33"/>
      <c r="F1403" s="33">
        <v>1750039</v>
      </c>
      <c r="G1403" s="33">
        <v>187680</v>
      </c>
      <c r="H1403" s="33">
        <v>1136887</v>
      </c>
      <c r="I1403" s="33">
        <v>135601</v>
      </c>
      <c r="J1403" s="33">
        <v>289872</v>
      </c>
      <c r="K1403" s="33"/>
      <c r="L1403" s="33">
        <v>1950372</v>
      </c>
      <c r="M1403" s="33">
        <v>168612</v>
      </c>
      <c r="N1403" s="33">
        <v>1072803</v>
      </c>
      <c r="O1403" s="33">
        <v>381595</v>
      </c>
      <c r="P1403" s="33">
        <v>327363</v>
      </c>
      <c r="Q1403"/>
    </row>
    <row r="1404" spans="1:17">
      <c r="A1404" s="38" t="str">
        <f t="shared" ca="1" si="21"/>
        <v>203573</v>
      </c>
      <c r="B1404" s="39" cm="1">
        <f t="array" aca="1" ref="B1404" ca="1">INDIRECT(_xlfn.CONCAT("D",ROW(C1404)-C1404-3))</f>
        <v>2035</v>
      </c>
      <c r="C1404" s="32">
        <v>73</v>
      </c>
      <c r="D1404" s="33">
        <v>3628597</v>
      </c>
      <c r="E1404" s="33"/>
      <c r="F1404" s="33">
        <v>1708058</v>
      </c>
      <c r="G1404" s="33">
        <v>187709</v>
      </c>
      <c r="H1404" s="33">
        <v>1137068</v>
      </c>
      <c r="I1404" s="33">
        <v>140536</v>
      </c>
      <c r="J1404" s="33">
        <v>242745</v>
      </c>
      <c r="K1404" s="33"/>
      <c r="L1404" s="33">
        <v>1920538</v>
      </c>
      <c r="M1404" s="33">
        <v>156759</v>
      </c>
      <c r="N1404" s="33">
        <v>1046043</v>
      </c>
      <c r="O1404" s="33">
        <v>388446</v>
      </c>
      <c r="P1404" s="33">
        <v>329291</v>
      </c>
      <c r="Q1404"/>
    </row>
    <row r="1405" spans="1:17">
      <c r="A1405" s="38" t="str">
        <f t="shared" ca="1" si="21"/>
        <v>203574</v>
      </c>
      <c r="B1405" s="39" cm="1">
        <f t="array" aca="1" ref="B1405" ca="1">INDIRECT(_xlfn.CONCAT("D",ROW(C1405)-C1405-3))</f>
        <v>2035</v>
      </c>
      <c r="C1405" s="32">
        <v>74</v>
      </c>
      <c r="D1405" s="33">
        <v>3596708</v>
      </c>
      <c r="E1405" s="33"/>
      <c r="F1405" s="33">
        <v>1682945</v>
      </c>
      <c r="G1405" s="33">
        <v>159251</v>
      </c>
      <c r="H1405" s="33">
        <v>1100992</v>
      </c>
      <c r="I1405" s="33">
        <v>153352</v>
      </c>
      <c r="J1405" s="33">
        <v>269350</v>
      </c>
      <c r="K1405" s="33"/>
      <c r="L1405" s="33">
        <v>1913763</v>
      </c>
      <c r="M1405" s="33">
        <v>164657</v>
      </c>
      <c r="N1405" s="33">
        <v>1008645</v>
      </c>
      <c r="O1405" s="33">
        <v>408191</v>
      </c>
      <c r="P1405" s="33">
        <v>332271</v>
      </c>
      <c r="Q1405"/>
    </row>
    <row r="1406" spans="1:17">
      <c r="A1406" s="38" t="str">
        <f t="shared" ca="1" si="21"/>
        <v>203575</v>
      </c>
      <c r="B1406" s="39" cm="1">
        <f t="array" aca="1" ref="B1406" ca="1">INDIRECT(_xlfn.CONCAT("D",ROW(C1406)-C1406-3))</f>
        <v>2035</v>
      </c>
      <c r="C1406" s="32">
        <v>75</v>
      </c>
      <c r="D1406" s="33">
        <v>3447207</v>
      </c>
      <c r="E1406" s="33"/>
      <c r="F1406" s="33">
        <v>1603415</v>
      </c>
      <c r="G1406" s="33">
        <v>142548</v>
      </c>
      <c r="H1406" s="33">
        <v>1011596</v>
      </c>
      <c r="I1406" s="33">
        <v>187770</v>
      </c>
      <c r="J1406" s="33">
        <v>261501</v>
      </c>
      <c r="K1406" s="33"/>
      <c r="L1406" s="33">
        <v>1843792</v>
      </c>
      <c r="M1406" s="33">
        <v>162775</v>
      </c>
      <c r="N1406" s="33">
        <v>952971</v>
      </c>
      <c r="O1406" s="33">
        <v>438998</v>
      </c>
      <c r="P1406" s="33">
        <v>289048</v>
      </c>
      <c r="Q1406"/>
    </row>
    <row r="1407" spans="1:17">
      <c r="A1407" s="38" t="str">
        <f t="shared" ca="1" si="21"/>
        <v>203576</v>
      </c>
      <c r="B1407" s="39" cm="1">
        <f t="array" aca="1" ref="B1407" ca="1">INDIRECT(_xlfn.CONCAT("D",ROW(C1407)-C1407-3))</f>
        <v>2035</v>
      </c>
      <c r="C1407" s="32">
        <v>76</v>
      </c>
      <c r="D1407" s="33">
        <v>3291516</v>
      </c>
      <c r="E1407" s="33"/>
      <c r="F1407" s="33">
        <v>1516199</v>
      </c>
      <c r="G1407" s="33">
        <v>121099</v>
      </c>
      <c r="H1407" s="33">
        <v>999313</v>
      </c>
      <c r="I1407" s="33">
        <v>167373</v>
      </c>
      <c r="J1407" s="33">
        <v>228414</v>
      </c>
      <c r="K1407" s="33"/>
      <c r="L1407" s="33">
        <v>1775317</v>
      </c>
      <c r="M1407" s="33">
        <v>141196</v>
      </c>
      <c r="N1407" s="33">
        <v>869886</v>
      </c>
      <c r="O1407" s="33">
        <v>454197</v>
      </c>
      <c r="P1407" s="33">
        <v>310039</v>
      </c>
      <c r="Q1407"/>
    </row>
    <row r="1408" spans="1:17">
      <c r="A1408" s="38" t="str">
        <f t="shared" ca="1" si="21"/>
        <v>203577</v>
      </c>
      <c r="B1408" s="39" cm="1">
        <f t="array" aca="1" ref="B1408" ca="1">INDIRECT(_xlfn.CONCAT("D",ROW(C1408)-C1408-3))</f>
        <v>2035</v>
      </c>
      <c r="C1408" s="32">
        <v>77</v>
      </c>
      <c r="D1408" s="33">
        <v>3232392</v>
      </c>
      <c r="E1408" s="33"/>
      <c r="F1408" s="33">
        <v>1481357</v>
      </c>
      <c r="G1408" s="33">
        <v>103695</v>
      </c>
      <c r="H1408" s="33">
        <v>963870</v>
      </c>
      <c r="I1408" s="33">
        <v>169862</v>
      </c>
      <c r="J1408" s="33">
        <v>243930</v>
      </c>
      <c r="K1408" s="33"/>
      <c r="L1408" s="33">
        <v>1751035</v>
      </c>
      <c r="M1408" s="33">
        <v>127835</v>
      </c>
      <c r="N1408" s="33">
        <v>858176</v>
      </c>
      <c r="O1408" s="33">
        <v>493501</v>
      </c>
      <c r="P1408" s="33">
        <v>271524</v>
      </c>
      <c r="Q1408"/>
    </row>
    <row r="1409" spans="1:17">
      <c r="A1409" s="38" t="str">
        <f t="shared" ca="1" si="21"/>
        <v>203578</v>
      </c>
      <c r="B1409" s="39" cm="1">
        <f t="array" aca="1" ref="B1409" ca="1">INDIRECT(_xlfn.CONCAT("D",ROW(C1409)-C1409-3))</f>
        <v>2035</v>
      </c>
      <c r="C1409" s="32">
        <v>78</v>
      </c>
      <c r="D1409" s="33">
        <v>3053617</v>
      </c>
      <c r="E1409" s="33"/>
      <c r="F1409" s="33">
        <v>1386550</v>
      </c>
      <c r="G1409" s="33">
        <v>96274</v>
      </c>
      <c r="H1409" s="33">
        <v>879372</v>
      </c>
      <c r="I1409" s="33">
        <v>212399</v>
      </c>
      <c r="J1409" s="33">
        <v>198504</v>
      </c>
      <c r="K1409" s="33"/>
      <c r="L1409" s="33">
        <v>1667067</v>
      </c>
      <c r="M1409" s="33">
        <v>121567</v>
      </c>
      <c r="N1409" s="33">
        <v>736379</v>
      </c>
      <c r="O1409" s="33">
        <v>523138</v>
      </c>
      <c r="P1409" s="33">
        <v>285982</v>
      </c>
      <c r="Q1409"/>
    </row>
    <row r="1410" spans="1:17">
      <c r="A1410" s="38" t="str">
        <f t="shared" ca="1" si="21"/>
        <v>203579</v>
      </c>
      <c r="B1410" s="39" cm="1">
        <f t="array" aca="1" ref="B1410" ca="1">INDIRECT(_xlfn.CONCAT("D",ROW(C1410)-C1410-3))</f>
        <v>2035</v>
      </c>
      <c r="C1410" s="32">
        <v>79</v>
      </c>
      <c r="D1410" s="33">
        <v>2869178</v>
      </c>
      <c r="E1410" s="33"/>
      <c r="F1410" s="33">
        <v>1291462</v>
      </c>
      <c r="G1410" s="33">
        <v>86495</v>
      </c>
      <c r="H1410" s="33">
        <v>856998</v>
      </c>
      <c r="I1410" s="33">
        <v>193868</v>
      </c>
      <c r="J1410" s="33">
        <v>154101</v>
      </c>
      <c r="K1410" s="33"/>
      <c r="L1410" s="33">
        <v>1577717</v>
      </c>
      <c r="M1410" s="33">
        <v>116683</v>
      </c>
      <c r="N1410" s="33">
        <v>661205</v>
      </c>
      <c r="O1410" s="33">
        <v>532554</v>
      </c>
      <c r="P1410" s="33">
        <v>267274</v>
      </c>
      <c r="Q1410"/>
    </row>
    <row r="1411" spans="1:17">
      <c r="A1411" s="38" t="str">
        <f t="shared" ca="1" si="21"/>
        <v>203580</v>
      </c>
      <c r="B1411" s="39" cm="1">
        <f t="array" aca="1" ref="B1411" ca="1">INDIRECT(_xlfn.CONCAT("D",ROW(C1411)-C1411-3))</f>
        <v>2035</v>
      </c>
      <c r="C1411" s="32">
        <v>80</v>
      </c>
      <c r="D1411" s="33">
        <v>2724688</v>
      </c>
      <c r="E1411" s="33"/>
      <c r="F1411" s="33">
        <v>1216015</v>
      </c>
      <c r="G1411" s="33">
        <v>69771</v>
      </c>
      <c r="H1411" s="33">
        <v>798383</v>
      </c>
      <c r="I1411" s="33">
        <v>196356</v>
      </c>
      <c r="J1411" s="33">
        <v>151504</v>
      </c>
      <c r="K1411" s="33"/>
      <c r="L1411" s="33">
        <v>1508673</v>
      </c>
      <c r="M1411" s="33">
        <v>91980</v>
      </c>
      <c r="N1411" s="33">
        <v>632863</v>
      </c>
      <c r="O1411" s="33">
        <v>551880</v>
      </c>
      <c r="P1411" s="33">
        <v>231950</v>
      </c>
      <c r="Q1411"/>
    </row>
    <row r="1412" spans="1:17">
      <c r="A1412" s="38" t="str">
        <f t="shared" ca="1" si="21"/>
        <v>203581</v>
      </c>
      <c r="B1412" s="39" cm="1">
        <f t="array" aca="1" ref="B1412" ca="1">INDIRECT(_xlfn.CONCAT("D",ROW(C1412)-C1412-3))</f>
        <v>2035</v>
      </c>
      <c r="C1412" s="32">
        <v>81</v>
      </c>
      <c r="D1412" s="33">
        <v>2493707</v>
      </c>
      <c r="E1412" s="33"/>
      <c r="F1412" s="33">
        <v>1100365</v>
      </c>
      <c r="G1412" s="33">
        <v>64962</v>
      </c>
      <c r="H1412" s="33">
        <v>695599</v>
      </c>
      <c r="I1412" s="33">
        <v>185893</v>
      </c>
      <c r="J1412" s="33">
        <v>153911</v>
      </c>
      <c r="K1412" s="33"/>
      <c r="L1412" s="33">
        <v>1393342</v>
      </c>
      <c r="M1412" s="33">
        <v>94158</v>
      </c>
      <c r="N1412" s="33">
        <v>549924</v>
      </c>
      <c r="O1412" s="33">
        <v>547921</v>
      </c>
      <c r="P1412" s="33">
        <v>201338</v>
      </c>
      <c r="Q1412"/>
    </row>
    <row r="1413" spans="1:17">
      <c r="A1413" s="38" t="str">
        <f t="shared" ca="1" si="21"/>
        <v>203582</v>
      </c>
      <c r="B1413" s="39" cm="1">
        <f t="array" aca="1" ref="B1413" ca="1">INDIRECT(_xlfn.CONCAT("D",ROW(C1413)-C1413-3))</f>
        <v>2035</v>
      </c>
      <c r="C1413" s="32">
        <v>82</v>
      </c>
      <c r="D1413" s="33">
        <v>2341075</v>
      </c>
      <c r="E1413" s="33"/>
      <c r="F1413" s="33">
        <v>1022361</v>
      </c>
      <c r="G1413" s="33">
        <v>52967</v>
      </c>
      <c r="H1413" s="33">
        <v>658588</v>
      </c>
      <c r="I1413" s="33">
        <v>172892</v>
      </c>
      <c r="J1413" s="33">
        <v>137914</v>
      </c>
      <c r="K1413" s="33"/>
      <c r="L1413" s="33">
        <v>1318715</v>
      </c>
      <c r="M1413" s="33">
        <v>77276</v>
      </c>
      <c r="N1413" s="33">
        <v>500790</v>
      </c>
      <c r="O1413" s="33">
        <v>549966</v>
      </c>
      <c r="P1413" s="33">
        <v>190682</v>
      </c>
      <c r="Q1413"/>
    </row>
    <row r="1414" spans="1:17">
      <c r="A1414" s="38" t="str">
        <f t="shared" ca="1" si="21"/>
        <v>203583</v>
      </c>
      <c r="B1414" s="39" cm="1">
        <f t="array" aca="1" ref="B1414" ca="1">INDIRECT(_xlfn.CONCAT("D",ROW(C1414)-C1414-3))</f>
        <v>2035</v>
      </c>
      <c r="C1414" s="32">
        <v>83</v>
      </c>
      <c r="D1414" s="33">
        <v>2124164</v>
      </c>
      <c r="E1414" s="33"/>
      <c r="F1414" s="33">
        <v>918018</v>
      </c>
      <c r="G1414" s="33">
        <v>49054</v>
      </c>
      <c r="H1414" s="33">
        <v>591656</v>
      </c>
      <c r="I1414" s="33">
        <v>161179</v>
      </c>
      <c r="J1414" s="33">
        <v>116129</v>
      </c>
      <c r="K1414" s="33"/>
      <c r="L1414" s="33">
        <v>1206146</v>
      </c>
      <c r="M1414" s="33">
        <v>69296</v>
      </c>
      <c r="N1414" s="33">
        <v>462975</v>
      </c>
      <c r="O1414" s="33">
        <v>496117</v>
      </c>
      <c r="P1414" s="33">
        <v>177758</v>
      </c>
      <c r="Q1414"/>
    </row>
    <row r="1415" spans="1:17">
      <c r="A1415" s="38" t="str">
        <f t="shared" ca="1" si="21"/>
        <v>203584</v>
      </c>
      <c r="B1415" s="39" cm="1">
        <f t="array" aca="1" ref="B1415" ca="1">INDIRECT(_xlfn.CONCAT("D",ROW(C1415)-C1415-3))</f>
        <v>2035</v>
      </c>
      <c r="C1415" s="32">
        <v>84</v>
      </c>
      <c r="D1415" s="33">
        <v>1916740</v>
      </c>
      <c r="E1415" s="33"/>
      <c r="F1415" s="33">
        <v>819100</v>
      </c>
      <c r="G1415" s="33">
        <v>24791</v>
      </c>
      <c r="H1415" s="33">
        <v>574163</v>
      </c>
      <c r="I1415" s="33">
        <v>151722</v>
      </c>
      <c r="J1415" s="33">
        <v>68424</v>
      </c>
      <c r="K1415" s="33"/>
      <c r="L1415" s="33">
        <v>1097640</v>
      </c>
      <c r="M1415" s="33">
        <v>54584</v>
      </c>
      <c r="N1415" s="33">
        <v>392014</v>
      </c>
      <c r="O1415" s="33">
        <v>506145</v>
      </c>
      <c r="P1415" s="33">
        <v>144896</v>
      </c>
      <c r="Q1415"/>
    </row>
    <row r="1416" spans="1:17">
      <c r="A1416" s="38" t="str">
        <f t="shared" ca="1" si="21"/>
        <v>203585</v>
      </c>
      <c r="B1416" s="39" cm="1">
        <f t="array" aca="1" ref="B1416" ca="1">INDIRECT(_xlfn.CONCAT("D",ROW(C1416)-C1416-3))</f>
        <v>2035</v>
      </c>
      <c r="C1416" s="32">
        <v>85</v>
      </c>
      <c r="D1416" s="33">
        <v>1744711</v>
      </c>
      <c r="E1416" s="33"/>
      <c r="F1416" s="33">
        <v>738456</v>
      </c>
      <c r="G1416" s="33">
        <v>27017</v>
      </c>
      <c r="H1416" s="33">
        <v>505312</v>
      </c>
      <c r="I1416" s="33">
        <v>144089</v>
      </c>
      <c r="J1416" s="33">
        <v>62038</v>
      </c>
      <c r="K1416" s="33"/>
      <c r="L1416" s="33">
        <v>1006255</v>
      </c>
      <c r="M1416" s="33">
        <v>51910</v>
      </c>
      <c r="N1416" s="33">
        <v>320444</v>
      </c>
      <c r="O1416" s="33">
        <v>508119</v>
      </c>
      <c r="P1416" s="33">
        <v>125782</v>
      </c>
      <c r="Q1416"/>
    </row>
    <row r="1417" spans="1:17">
      <c r="A1417" s="38" t="str">
        <f t="shared" ca="1" si="21"/>
        <v>203586</v>
      </c>
      <c r="B1417" s="39" cm="1">
        <f t="array" aca="1" ref="B1417" ca="1">INDIRECT(_xlfn.CONCAT("D",ROW(C1417)-C1417-3))</f>
        <v>2035</v>
      </c>
      <c r="C1417" s="32">
        <v>86</v>
      </c>
      <c r="D1417" s="33">
        <v>1569229</v>
      </c>
      <c r="E1417" s="33"/>
      <c r="F1417" s="33">
        <v>655802</v>
      </c>
      <c r="G1417" s="33">
        <v>17831</v>
      </c>
      <c r="H1417" s="33">
        <v>424983</v>
      </c>
      <c r="I1417" s="33">
        <v>156521</v>
      </c>
      <c r="J1417" s="33">
        <v>56466</v>
      </c>
      <c r="K1417" s="33"/>
      <c r="L1417" s="33">
        <v>913427</v>
      </c>
      <c r="M1417" s="33">
        <v>41475</v>
      </c>
      <c r="N1417" s="33">
        <v>262672</v>
      </c>
      <c r="O1417" s="33">
        <v>474982</v>
      </c>
      <c r="P1417" s="33">
        <v>134298</v>
      </c>
      <c r="Q1417"/>
    </row>
    <row r="1418" spans="1:17">
      <c r="A1418" s="38" t="str">
        <f t="shared" ca="1" si="21"/>
        <v>203587</v>
      </c>
      <c r="B1418" s="39" cm="1">
        <f t="array" aca="1" ref="B1418" ca="1">INDIRECT(_xlfn.CONCAT("D",ROW(C1418)-C1418-3))</f>
        <v>2035</v>
      </c>
      <c r="C1418" s="32">
        <v>87</v>
      </c>
      <c r="D1418" s="33">
        <v>1464566</v>
      </c>
      <c r="E1418" s="33"/>
      <c r="F1418" s="33">
        <v>604446</v>
      </c>
      <c r="G1418" s="33">
        <v>18674</v>
      </c>
      <c r="H1418" s="33">
        <v>399032</v>
      </c>
      <c r="I1418" s="33">
        <v>142512</v>
      </c>
      <c r="J1418" s="33">
        <v>44228</v>
      </c>
      <c r="K1418" s="33"/>
      <c r="L1418" s="33">
        <v>860120</v>
      </c>
      <c r="M1418" s="33">
        <v>47948</v>
      </c>
      <c r="N1418" s="33">
        <v>240716</v>
      </c>
      <c r="O1418" s="33">
        <v>455991</v>
      </c>
      <c r="P1418" s="33">
        <v>115466</v>
      </c>
      <c r="Q1418"/>
    </row>
    <row r="1419" spans="1:17">
      <c r="A1419" s="38" t="str">
        <f t="shared" ca="1" si="21"/>
        <v>203588</v>
      </c>
      <c r="B1419" s="39" cm="1">
        <f t="array" aca="1" ref="B1419" ca="1">INDIRECT(_xlfn.CONCAT("D",ROW(C1419)-C1419-3))</f>
        <v>2035</v>
      </c>
      <c r="C1419" s="32">
        <v>88</v>
      </c>
      <c r="D1419" s="33">
        <v>1165886</v>
      </c>
      <c r="E1419" s="33"/>
      <c r="F1419" s="33">
        <v>472930</v>
      </c>
      <c r="G1419" s="33">
        <v>12650</v>
      </c>
      <c r="H1419" s="33">
        <v>295824</v>
      </c>
      <c r="I1419" s="33">
        <v>120665</v>
      </c>
      <c r="J1419" s="33">
        <v>43790</v>
      </c>
      <c r="K1419" s="33"/>
      <c r="L1419" s="33">
        <v>692956</v>
      </c>
      <c r="M1419" s="33">
        <v>30970</v>
      </c>
      <c r="N1419" s="33">
        <v>162593</v>
      </c>
      <c r="O1419" s="33">
        <v>420032</v>
      </c>
      <c r="P1419" s="33">
        <v>79361</v>
      </c>
      <c r="Q1419"/>
    </row>
    <row r="1420" spans="1:17">
      <c r="A1420" s="38" t="str">
        <f t="shared" ref="A1420:A1483" ca="1" si="22">B1420&amp;C1420</f>
        <v>203589</v>
      </c>
      <c r="B1420" s="39" cm="1">
        <f t="array" aca="1" ref="B1420" ca="1">INDIRECT(_xlfn.CONCAT("D",ROW(C1420)-C1420-3))</f>
        <v>2035</v>
      </c>
      <c r="C1420" s="32">
        <v>89</v>
      </c>
      <c r="D1420" s="33">
        <v>845680</v>
      </c>
      <c r="E1420" s="33"/>
      <c r="F1420" s="33">
        <v>333131</v>
      </c>
      <c r="G1420" s="33">
        <v>7636</v>
      </c>
      <c r="H1420" s="33">
        <v>203315</v>
      </c>
      <c r="I1420" s="33">
        <v>99271</v>
      </c>
      <c r="J1420" s="33">
        <v>22909</v>
      </c>
      <c r="K1420" s="33"/>
      <c r="L1420" s="33">
        <v>512549</v>
      </c>
      <c r="M1420" s="33">
        <v>17117</v>
      </c>
      <c r="N1420" s="33">
        <v>126473</v>
      </c>
      <c r="O1420" s="33">
        <v>307149</v>
      </c>
      <c r="P1420" s="33">
        <v>61810</v>
      </c>
      <c r="Q1420"/>
    </row>
    <row r="1421" spans="1:17">
      <c r="A1421" s="38" t="str">
        <f t="shared" ca="1" si="22"/>
        <v>203590</v>
      </c>
      <c r="B1421" s="39" cm="1">
        <f t="array" aca="1" ref="B1421" ca="1">INDIRECT(_xlfn.CONCAT("D",ROW(C1421)-C1421-3))</f>
        <v>2035</v>
      </c>
      <c r="C1421" s="32">
        <v>90</v>
      </c>
      <c r="D1421" s="33">
        <v>735665</v>
      </c>
      <c r="E1421" s="33"/>
      <c r="F1421" s="33">
        <v>284129</v>
      </c>
      <c r="G1421" s="33">
        <v>4720</v>
      </c>
      <c r="H1421" s="33">
        <v>180294</v>
      </c>
      <c r="I1421" s="33">
        <v>82124</v>
      </c>
      <c r="J1421" s="33">
        <v>16991</v>
      </c>
      <c r="K1421" s="33"/>
      <c r="L1421" s="33">
        <v>451537</v>
      </c>
      <c r="M1421" s="33">
        <v>18736</v>
      </c>
      <c r="N1421" s="33">
        <v>100237</v>
      </c>
      <c r="O1421" s="33">
        <v>279166</v>
      </c>
      <c r="P1421" s="33">
        <v>53398</v>
      </c>
      <c r="Q1421"/>
    </row>
    <row r="1422" spans="1:17">
      <c r="A1422" s="38" t="str">
        <f t="shared" ca="1" si="22"/>
        <v>203591</v>
      </c>
      <c r="B1422" s="39" cm="1">
        <f t="array" aca="1" ref="B1422" ca="1">INDIRECT(_xlfn.CONCAT("D",ROW(C1422)-C1422-3))</f>
        <v>2035</v>
      </c>
      <c r="C1422" s="32">
        <v>91</v>
      </c>
      <c r="D1422" s="33">
        <v>632321</v>
      </c>
      <c r="E1422" s="33"/>
      <c r="F1422" s="33">
        <v>238367</v>
      </c>
      <c r="G1422" s="33">
        <v>6518</v>
      </c>
      <c r="H1422" s="33">
        <v>161084</v>
      </c>
      <c r="I1422" s="33">
        <v>59592</v>
      </c>
      <c r="J1422" s="33">
        <v>11173</v>
      </c>
      <c r="K1422" s="33"/>
      <c r="L1422" s="33">
        <v>393954</v>
      </c>
      <c r="M1422" s="33">
        <v>12947</v>
      </c>
      <c r="N1422" s="33">
        <v>67509</v>
      </c>
      <c r="O1422" s="33">
        <v>258012</v>
      </c>
      <c r="P1422" s="33">
        <v>55487</v>
      </c>
      <c r="Q1422"/>
    </row>
    <row r="1423" spans="1:17">
      <c r="A1423" s="38" t="str">
        <f t="shared" ca="1" si="22"/>
        <v>203592</v>
      </c>
      <c r="B1423" s="39" cm="1">
        <f t="array" aca="1" ref="B1423" ca="1">INDIRECT(_xlfn.CONCAT("D",ROW(C1423)-C1423-3))</f>
        <v>2035</v>
      </c>
      <c r="C1423" s="32">
        <v>92</v>
      </c>
      <c r="D1423" s="33">
        <v>506346</v>
      </c>
      <c r="E1423" s="33"/>
      <c r="F1423" s="33">
        <v>186002</v>
      </c>
      <c r="G1423" s="33">
        <v>2735</v>
      </c>
      <c r="H1423" s="33">
        <v>114884</v>
      </c>
      <c r="I1423" s="33">
        <v>62912</v>
      </c>
      <c r="J1423" s="33">
        <v>5471</v>
      </c>
      <c r="K1423" s="33"/>
      <c r="L1423" s="33">
        <v>320344</v>
      </c>
      <c r="M1423" s="33">
        <v>11797</v>
      </c>
      <c r="N1423" s="33">
        <v>39930</v>
      </c>
      <c r="O1423" s="33">
        <v>229595</v>
      </c>
      <c r="P1423" s="33">
        <v>39022</v>
      </c>
      <c r="Q1423"/>
    </row>
    <row r="1424" spans="1:17">
      <c r="A1424" s="38" t="str">
        <f t="shared" ca="1" si="22"/>
        <v>203593</v>
      </c>
      <c r="B1424" s="39" cm="1">
        <f t="array" aca="1" ref="B1424" ca="1">INDIRECT(_xlfn.CONCAT("D",ROW(C1424)-C1424-3))</f>
        <v>2035</v>
      </c>
      <c r="C1424" s="32">
        <v>93</v>
      </c>
      <c r="D1424" s="33">
        <v>364183</v>
      </c>
      <c r="E1424" s="33"/>
      <c r="F1424" s="33">
        <v>129196</v>
      </c>
      <c r="G1424" s="33">
        <v>0</v>
      </c>
      <c r="H1424" s="33">
        <v>69981</v>
      </c>
      <c r="I1424" s="33">
        <v>53832</v>
      </c>
      <c r="J1424" s="33">
        <v>5383</v>
      </c>
      <c r="K1424" s="33"/>
      <c r="L1424" s="33">
        <v>234987</v>
      </c>
      <c r="M1424" s="33">
        <v>11615</v>
      </c>
      <c r="N1424" s="33">
        <v>38420</v>
      </c>
      <c r="O1424" s="33">
        <v>159041</v>
      </c>
      <c r="P1424" s="33">
        <v>25911</v>
      </c>
      <c r="Q1424"/>
    </row>
    <row r="1425" spans="1:17">
      <c r="A1425" s="38" t="str">
        <f t="shared" ca="1" si="22"/>
        <v>203594</v>
      </c>
      <c r="B1425" s="39" cm="1">
        <f t="array" aca="1" ref="B1425" ca="1">INDIRECT(_xlfn.CONCAT("D",ROW(C1425)-C1425-3))</f>
        <v>2035</v>
      </c>
      <c r="C1425" s="32">
        <v>94</v>
      </c>
      <c r="D1425" s="33">
        <v>275485</v>
      </c>
      <c r="E1425" s="33"/>
      <c r="F1425" s="33">
        <v>94116</v>
      </c>
      <c r="G1425" s="33">
        <v>2639</v>
      </c>
      <c r="H1425" s="33">
        <v>40461</v>
      </c>
      <c r="I1425" s="33">
        <v>48377</v>
      </c>
      <c r="J1425" s="33">
        <v>2639</v>
      </c>
      <c r="K1425" s="33"/>
      <c r="L1425" s="33">
        <v>181370</v>
      </c>
      <c r="M1425" s="33">
        <v>7886</v>
      </c>
      <c r="N1425" s="33">
        <v>19276</v>
      </c>
      <c r="O1425" s="33">
        <v>132304</v>
      </c>
      <c r="P1425" s="33">
        <v>21905</v>
      </c>
      <c r="Q1425"/>
    </row>
    <row r="1426" spans="1:17">
      <c r="A1426" s="38" t="str">
        <f t="shared" ca="1" si="22"/>
        <v>203595</v>
      </c>
      <c r="B1426" s="39" cm="1">
        <f t="array" aca="1" ref="B1426" ca="1">INDIRECT(_xlfn.CONCAT("D",ROW(C1426)-C1426-3))</f>
        <v>2035</v>
      </c>
      <c r="C1426" s="32">
        <v>95</v>
      </c>
      <c r="D1426" s="33">
        <v>203026</v>
      </c>
      <c r="E1426" s="33"/>
      <c r="F1426" s="33">
        <v>66907</v>
      </c>
      <c r="G1426" s="33">
        <v>869</v>
      </c>
      <c r="H1426" s="33">
        <v>33888</v>
      </c>
      <c r="I1426" s="33">
        <v>29543</v>
      </c>
      <c r="J1426" s="33">
        <v>2607</v>
      </c>
      <c r="K1426" s="33"/>
      <c r="L1426" s="33">
        <v>136120</v>
      </c>
      <c r="M1426" s="33">
        <v>3468</v>
      </c>
      <c r="N1426" s="33">
        <v>13872</v>
      </c>
      <c r="O1426" s="33">
        <v>98838</v>
      </c>
      <c r="P1426" s="33">
        <v>19941</v>
      </c>
      <c r="Q1426"/>
    </row>
    <row r="1427" spans="1:17">
      <c r="A1427" s="38" t="str">
        <f t="shared" ca="1" si="22"/>
        <v>203596</v>
      </c>
      <c r="B1427" s="39" cm="1">
        <f t="array" aca="1" ref="B1427" ca="1">INDIRECT(_xlfn.CONCAT("D",ROW(C1427)-C1427-3))</f>
        <v>2035</v>
      </c>
      <c r="C1427" s="32">
        <v>96</v>
      </c>
      <c r="D1427" s="33">
        <v>152472</v>
      </c>
      <c r="E1427" s="33"/>
      <c r="F1427" s="33">
        <v>48168</v>
      </c>
      <c r="G1427" s="33">
        <v>2535</v>
      </c>
      <c r="H1427" s="33">
        <v>20281</v>
      </c>
      <c r="I1427" s="33">
        <v>22816</v>
      </c>
      <c r="J1427" s="33">
        <v>2535</v>
      </c>
      <c r="K1427" s="33"/>
      <c r="L1427" s="33">
        <v>104304</v>
      </c>
      <c r="M1427" s="33">
        <v>3392</v>
      </c>
      <c r="N1427" s="33">
        <v>10176</v>
      </c>
      <c r="O1427" s="33">
        <v>83104</v>
      </c>
      <c r="P1427" s="33">
        <v>7632</v>
      </c>
      <c r="Q1427"/>
    </row>
    <row r="1428" spans="1:17">
      <c r="A1428" s="38" t="str">
        <f t="shared" ca="1" si="22"/>
        <v>203597</v>
      </c>
      <c r="B1428" s="39" cm="1">
        <f t="array" aca="1" ref="B1428" ca="1">INDIRECT(_xlfn.CONCAT("D",ROW(C1428)-C1428-3))</f>
        <v>2035</v>
      </c>
      <c r="C1428" s="32">
        <v>97</v>
      </c>
      <c r="D1428" s="33">
        <v>107229</v>
      </c>
      <c r="E1428" s="33"/>
      <c r="F1428" s="33">
        <v>32397</v>
      </c>
      <c r="G1428" s="33">
        <v>1705</v>
      </c>
      <c r="H1428" s="33">
        <v>11936</v>
      </c>
      <c r="I1428" s="33">
        <v>17051</v>
      </c>
      <c r="J1428" s="33">
        <v>1705</v>
      </c>
      <c r="K1428" s="33"/>
      <c r="L1428" s="33">
        <v>74832</v>
      </c>
      <c r="M1428" s="33">
        <v>1682</v>
      </c>
      <c r="N1428" s="33">
        <v>5045</v>
      </c>
      <c r="O1428" s="33">
        <v>55493</v>
      </c>
      <c r="P1428" s="33">
        <v>12612</v>
      </c>
      <c r="Q1428"/>
    </row>
    <row r="1429" spans="1:17">
      <c r="A1429" s="38" t="str">
        <f t="shared" ca="1" si="22"/>
        <v>203598</v>
      </c>
      <c r="B1429" s="39" cm="1">
        <f t="array" aca="1" ref="B1429" ca="1">INDIRECT(_xlfn.CONCAT("D",ROW(C1429)-C1429-3))</f>
        <v>2035</v>
      </c>
      <c r="C1429" s="32">
        <v>98</v>
      </c>
      <c r="D1429" s="33">
        <v>73945</v>
      </c>
      <c r="E1429" s="33"/>
      <c r="F1429" s="33">
        <v>21164</v>
      </c>
      <c r="G1429" s="33">
        <v>0</v>
      </c>
      <c r="H1429" s="33">
        <v>8954</v>
      </c>
      <c r="I1429" s="33">
        <v>11396</v>
      </c>
      <c r="J1429" s="33">
        <v>814</v>
      </c>
      <c r="K1429" s="33"/>
      <c r="L1429" s="33">
        <v>52781</v>
      </c>
      <c r="M1429" s="33">
        <v>2474</v>
      </c>
      <c r="N1429" s="33">
        <v>1649</v>
      </c>
      <c r="O1429" s="33">
        <v>47008</v>
      </c>
      <c r="P1429" s="33">
        <v>1649</v>
      </c>
      <c r="Q1429"/>
    </row>
    <row r="1430" spans="1:17">
      <c r="A1430" s="38" t="str">
        <f t="shared" ca="1" si="22"/>
        <v>203599</v>
      </c>
      <c r="B1430" s="39" cm="1">
        <f t="array" aca="1" ref="B1430" ca="1">INDIRECT(_xlfn.CONCAT("D",ROW(C1430)-C1430-3))</f>
        <v>2035</v>
      </c>
      <c r="C1430" s="32">
        <v>99</v>
      </c>
      <c r="D1430" s="33">
        <v>51348</v>
      </c>
      <c r="E1430" s="33"/>
      <c r="F1430" s="33">
        <v>13824</v>
      </c>
      <c r="G1430" s="33">
        <v>0</v>
      </c>
      <c r="H1430" s="33">
        <v>6506</v>
      </c>
      <c r="I1430" s="33">
        <v>4879</v>
      </c>
      <c r="J1430" s="33">
        <v>2440</v>
      </c>
      <c r="K1430" s="33"/>
      <c r="L1430" s="33">
        <v>37523</v>
      </c>
      <c r="M1430" s="33">
        <v>2447</v>
      </c>
      <c r="N1430" s="33">
        <v>1631</v>
      </c>
      <c r="O1430" s="33">
        <v>28550</v>
      </c>
      <c r="P1430" s="33">
        <v>4894</v>
      </c>
      <c r="Q1430"/>
    </row>
    <row r="1431" spans="1:17">
      <c r="A1431" s="38" t="str">
        <f t="shared" ca="1" si="22"/>
        <v>2035100</v>
      </c>
      <c r="B1431" s="39" cm="1">
        <f t="array" aca="1" ref="B1431" ca="1">INDIRECT(_xlfn.CONCAT("D",ROW(C1431)-C1431-3))</f>
        <v>2035</v>
      </c>
      <c r="C1431" s="32">
        <v>100</v>
      </c>
      <c r="D1431" s="33">
        <v>93486</v>
      </c>
      <c r="E1431" s="33"/>
      <c r="F1431" s="33">
        <v>21481</v>
      </c>
      <c r="G1431" s="33">
        <v>767</v>
      </c>
      <c r="H1431" s="33">
        <v>6905</v>
      </c>
      <c r="I1431" s="33">
        <v>13809</v>
      </c>
      <c r="J1431" s="33">
        <v>0</v>
      </c>
      <c r="K1431" s="33"/>
      <c r="L1431" s="33">
        <v>72005</v>
      </c>
      <c r="M1431" s="33">
        <v>1583</v>
      </c>
      <c r="N1431" s="33">
        <v>3956</v>
      </c>
      <c r="O1431" s="33">
        <v>60136</v>
      </c>
      <c r="P1431" s="33">
        <v>6330</v>
      </c>
      <c r="Q1431"/>
    </row>
    <row r="1432" spans="1:17">
      <c r="A1432" s="38" t="str">
        <f t="shared" ca="1" si="22"/>
        <v>73945</v>
      </c>
      <c r="B1432" s="39" cm="1">
        <f t="array" aca="1" ref="B1432" ca="1">INDIRECT(_xlfn.CONCAT("D",ROW(C1432)-C1432-3))</f>
        <v>73945</v>
      </c>
      <c r="C1432" s="34"/>
      <c r="D1432" s="31"/>
      <c r="E1432" s="31"/>
      <c r="F1432" s="31"/>
      <c r="G1432" s="31"/>
      <c r="H1432" s="31"/>
      <c r="I1432" s="31"/>
      <c r="J1432" s="31"/>
      <c r="K1432" s="31"/>
      <c r="L1432" s="31"/>
      <c r="M1432" s="31"/>
      <c r="N1432" s="31"/>
      <c r="O1432" s="31"/>
      <c r="P1432" s="31"/>
      <c r="Q1432"/>
    </row>
    <row r="1433" spans="1:17">
      <c r="A1433" s="38" t="str">
        <f t="shared" ca="1" si="22"/>
        <v>51348</v>
      </c>
      <c r="B1433" s="39" cm="1">
        <f t="array" aca="1" ref="B1433" ca="1">INDIRECT(_xlfn.CONCAT("D",ROW(C1433)-C1433-3))</f>
        <v>51348</v>
      </c>
      <c r="Q1433"/>
    </row>
    <row r="1434" spans="1:17">
      <c r="A1434" s="38" t="str">
        <f t="shared" ca="1" si="22"/>
        <v>93486</v>
      </c>
      <c r="B1434" s="39" cm="1">
        <f t="array" aca="1" ref="B1434" ca="1">INDIRECT(_xlfn.CONCAT("D",ROW(C1434)-C1434-3))</f>
        <v>93486</v>
      </c>
      <c r="Q1434"/>
    </row>
    <row r="1435" spans="1:17">
      <c r="A1435" s="38" t="str">
        <f t="shared" ca="1" si="22"/>
        <v>0</v>
      </c>
      <c r="B1435" s="39" cm="1">
        <f t="array" aca="1" ref="B1435" ca="1">INDIRECT(_xlfn.CONCAT("D",ROW(C1435)-C1435-3))</f>
        <v>0</v>
      </c>
      <c r="Q1435"/>
    </row>
    <row r="1436" spans="1:17">
      <c r="A1436" s="38" t="str">
        <f t="shared" ca="1" si="22"/>
        <v>0</v>
      </c>
      <c r="B1436" s="39" cm="1">
        <f t="array" aca="1" ref="B1436" ca="1">INDIRECT(_xlfn.CONCAT("D",ROW(C1436)-C1436-3))</f>
        <v>0</v>
      </c>
      <c r="Q1436"/>
    </row>
    <row r="1437" spans="1:17">
      <c r="A1437" s="38" t="str">
        <f t="shared" ca="1" si="22"/>
        <v>0</v>
      </c>
      <c r="B1437" s="39" cm="1">
        <f t="array" aca="1" ref="B1437" ca="1">INDIRECT(_xlfn.CONCAT("D",ROW(C1437)-C1437-3))</f>
        <v>0</v>
      </c>
      <c r="Q1437"/>
    </row>
    <row r="1438" spans="1:17">
      <c r="A1438" s="38" t="str">
        <f t="shared" ca="1" si="22"/>
        <v>0</v>
      </c>
      <c r="B1438" s="39" cm="1">
        <f t="array" aca="1" ref="B1438" ca="1">INDIRECT(_xlfn.CONCAT("D",ROW(C1438)-C1438-3))</f>
        <v>0</v>
      </c>
      <c r="D1438" s="47">
        <v>2036</v>
      </c>
      <c r="E1438" s="47"/>
      <c r="F1438" s="47"/>
      <c r="G1438" s="47"/>
      <c r="H1438" s="47"/>
      <c r="I1438" s="47"/>
      <c r="J1438" s="47"/>
      <c r="K1438" s="47"/>
      <c r="L1438" s="47"/>
      <c r="M1438" s="47"/>
      <c r="N1438" s="47"/>
      <c r="O1438" s="47"/>
      <c r="P1438" s="47"/>
      <c r="Q1438"/>
    </row>
    <row r="1439" spans="1:17">
      <c r="A1439" s="38" t="str">
        <f t="shared" ca="1" si="22"/>
        <v>0</v>
      </c>
      <c r="B1439" s="39" cm="1">
        <f t="array" aca="1" ref="B1439" ca="1">INDIRECT(_xlfn.CONCAT("D",ROW(C1439)-C1439-3))</f>
        <v>0</v>
      </c>
      <c r="F1439" s="48" t="s">
        <v>184</v>
      </c>
      <c r="G1439" s="48"/>
      <c r="H1439" s="48"/>
      <c r="I1439" s="48"/>
      <c r="J1439" s="48"/>
      <c r="K1439" s="30"/>
      <c r="L1439" s="48" t="s">
        <v>185</v>
      </c>
      <c r="M1439" s="48"/>
      <c r="N1439" s="48"/>
      <c r="O1439" s="48"/>
      <c r="P1439" s="48"/>
      <c r="Q1439"/>
    </row>
    <row r="1440" spans="1:17">
      <c r="A1440" s="38" t="e">
        <f t="shared" ca="1" si="22"/>
        <v>#VALUE!</v>
      </c>
      <c r="B1440" s="39" t="e" cm="1">
        <f t="array" aca="1" ref="B1440" ca="1">INDIRECT(_xlfn.CONCAT("D",ROW(C1440)-C1440-3))</f>
        <v>#VALUE!</v>
      </c>
      <c r="C1440" s="30" t="s">
        <v>186</v>
      </c>
      <c r="D1440" s="30" t="s">
        <v>0</v>
      </c>
      <c r="E1440" s="30"/>
      <c r="F1440" s="30" t="s">
        <v>0</v>
      </c>
      <c r="G1440" s="30" t="s">
        <v>187</v>
      </c>
      <c r="H1440" s="30" t="s">
        <v>188</v>
      </c>
      <c r="I1440" s="30" t="s">
        <v>189</v>
      </c>
      <c r="J1440" s="30" t="s">
        <v>190</v>
      </c>
      <c r="K1440" s="30"/>
      <c r="L1440" s="30" t="s">
        <v>0</v>
      </c>
      <c r="M1440" s="30" t="s">
        <v>187</v>
      </c>
      <c r="N1440" s="30" t="s">
        <v>188</v>
      </c>
      <c r="O1440" s="30" t="s">
        <v>189</v>
      </c>
      <c r="P1440" s="30" t="s">
        <v>190</v>
      </c>
      <c r="Q1440"/>
    </row>
    <row r="1441" spans="1:17">
      <c r="A1441" s="38" t="str">
        <f t="shared" ca="1" si="22"/>
        <v>20360</v>
      </c>
      <c r="B1441" s="39" cm="1">
        <f t="array" aca="1" ref="B1441" ca="1">INDIRECT(_xlfn.CONCAT("D",ROW(C1441)-C1441-3))</f>
        <v>2036</v>
      </c>
      <c r="C1441" s="32">
        <v>0</v>
      </c>
      <c r="D1441" s="33">
        <v>4002117</v>
      </c>
      <c r="E1441" s="33"/>
      <c r="F1441" s="33">
        <v>2047132</v>
      </c>
      <c r="G1441" s="33">
        <v>2047132</v>
      </c>
      <c r="H1441" s="33">
        <v>0</v>
      </c>
      <c r="I1441" s="33">
        <v>0</v>
      </c>
      <c r="J1441" s="33">
        <v>0</v>
      </c>
      <c r="K1441" s="33"/>
      <c r="L1441" s="33">
        <v>1954986</v>
      </c>
      <c r="M1441" s="33">
        <v>1954986</v>
      </c>
      <c r="N1441" s="33">
        <v>0</v>
      </c>
      <c r="O1441" s="33">
        <v>0</v>
      </c>
      <c r="P1441" s="33">
        <v>0</v>
      </c>
      <c r="Q1441"/>
    </row>
    <row r="1442" spans="1:17">
      <c r="A1442" s="38" t="str">
        <f t="shared" ca="1" si="22"/>
        <v>20361</v>
      </c>
      <c r="B1442" s="39" cm="1">
        <f t="array" aca="1" ref="B1442" ca="1">INDIRECT(_xlfn.CONCAT("D",ROW(C1442)-C1442-3))</f>
        <v>2036</v>
      </c>
      <c r="C1442" s="32">
        <v>1</v>
      </c>
      <c r="D1442" s="33">
        <v>4006938</v>
      </c>
      <c r="E1442" s="33"/>
      <c r="F1442" s="33">
        <v>2050059</v>
      </c>
      <c r="G1442" s="33">
        <v>2050059</v>
      </c>
      <c r="H1442" s="33">
        <v>0</v>
      </c>
      <c r="I1442" s="33">
        <v>0</v>
      </c>
      <c r="J1442" s="33">
        <v>0</v>
      </c>
      <c r="K1442" s="33"/>
      <c r="L1442" s="33">
        <v>1956880</v>
      </c>
      <c r="M1442" s="33">
        <v>1956880</v>
      </c>
      <c r="N1442" s="33">
        <v>0</v>
      </c>
      <c r="O1442" s="33">
        <v>0</v>
      </c>
      <c r="P1442" s="33">
        <v>0</v>
      </c>
      <c r="Q1442"/>
    </row>
    <row r="1443" spans="1:17">
      <c r="A1443" s="38" t="str">
        <f t="shared" ca="1" si="22"/>
        <v>20362</v>
      </c>
      <c r="B1443" s="39" cm="1">
        <f t="array" aca="1" ref="B1443" ca="1">INDIRECT(_xlfn.CONCAT("D",ROW(C1443)-C1443-3))</f>
        <v>2036</v>
      </c>
      <c r="C1443" s="32">
        <v>2</v>
      </c>
      <c r="D1443" s="33">
        <v>4021497</v>
      </c>
      <c r="E1443" s="33"/>
      <c r="F1443" s="33">
        <v>2057578</v>
      </c>
      <c r="G1443" s="33">
        <v>2057578</v>
      </c>
      <c r="H1443" s="33">
        <v>0</v>
      </c>
      <c r="I1443" s="33">
        <v>0</v>
      </c>
      <c r="J1443" s="33">
        <v>0</v>
      </c>
      <c r="K1443" s="33"/>
      <c r="L1443" s="33">
        <v>1963920</v>
      </c>
      <c r="M1443" s="33">
        <v>1963920</v>
      </c>
      <c r="N1443" s="33">
        <v>0</v>
      </c>
      <c r="O1443" s="33">
        <v>0</v>
      </c>
      <c r="P1443" s="33">
        <v>0</v>
      </c>
      <c r="Q1443"/>
    </row>
    <row r="1444" spans="1:17">
      <c r="A1444" s="38" t="str">
        <f t="shared" ca="1" si="22"/>
        <v>20363</v>
      </c>
      <c r="B1444" s="39" cm="1">
        <f t="array" aca="1" ref="B1444" ca="1">INDIRECT(_xlfn.CONCAT("D",ROW(C1444)-C1444-3))</f>
        <v>2036</v>
      </c>
      <c r="C1444" s="32">
        <v>3</v>
      </c>
      <c r="D1444" s="33">
        <v>4037627</v>
      </c>
      <c r="E1444" s="33"/>
      <c r="F1444" s="33">
        <v>2065908</v>
      </c>
      <c r="G1444" s="33">
        <v>2065908</v>
      </c>
      <c r="H1444" s="33">
        <v>0</v>
      </c>
      <c r="I1444" s="33">
        <v>0</v>
      </c>
      <c r="J1444" s="33">
        <v>0</v>
      </c>
      <c r="K1444" s="33"/>
      <c r="L1444" s="33">
        <v>1971719</v>
      </c>
      <c r="M1444" s="33">
        <v>1971719</v>
      </c>
      <c r="N1444" s="33">
        <v>0</v>
      </c>
      <c r="O1444" s="33">
        <v>0</v>
      </c>
      <c r="P1444" s="33">
        <v>0</v>
      </c>
      <c r="Q1444"/>
    </row>
    <row r="1445" spans="1:17">
      <c r="A1445" s="38" t="str">
        <f t="shared" ca="1" si="22"/>
        <v>20364</v>
      </c>
      <c r="B1445" s="39" cm="1">
        <f t="array" aca="1" ref="B1445" ca="1">INDIRECT(_xlfn.CONCAT("D",ROW(C1445)-C1445-3))</f>
        <v>2036</v>
      </c>
      <c r="C1445" s="32">
        <v>4</v>
      </c>
      <c r="D1445" s="33">
        <v>4052469</v>
      </c>
      <c r="E1445" s="33"/>
      <c r="F1445" s="33">
        <v>2073779</v>
      </c>
      <c r="G1445" s="33">
        <v>2073779</v>
      </c>
      <c r="H1445" s="33">
        <v>0</v>
      </c>
      <c r="I1445" s="33">
        <v>0</v>
      </c>
      <c r="J1445" s="33">
        <v>0</v>
      </c>
      <c r="K1445" s="33"/>
      <c r="L1445" s="33">
        <v>1978690</v>
      </c>
      <c r="M1445" s="33">
        <v>1978690</v>
      </c>
      <c r="N1445" s="33">
        <v>0</v>
      </c>
      <c r="O1445" s="33">
        <v>0</v>
      </c>
      <c r="P1445" s="33">
        <v>0</v>
      </c>
      <c r="Q1445"/>
    </row>
    <row r="1446" spans="1:17">
      <c r="A1446" s="38" t="str">
        <f t="shared" ca="1" si="22"/>
        <v>20365</v>
      </c>
      <c r="B1446" s="39" cm="1">
        <f t="array" aca="1" ref="B1446" ca="1">INDIRECT(_xlfn.CONCAT("D",ROW(C1446)-C1446-3))</f>
        <v>2036</v>
      </c>
      <c r="C1446" s="32">
        <v>5</v>
      </c>
      <c r="D1446" s="33">
        <v>4057865</v>
      </c>
      <c r="E1446" s="33"/>
      <c r="F1446" s="33">
        <v>2076750</v>
      </c>
      <c r="G1446" s="33">
        <v>2076750</v>
      </c>
      <c r="H1446" s="33">
        <v>0</v>
      </c>
      <c r="I1446" s="33">
        <v>0</v>
      </c>
      <c r="J1446" s="33">
        <v>0</v>
      </c>
      <c r="K1446" s="33"/>
      <c r="L1446" s="33">
        <v>1981115</v>
      </c>
      <c r="M1446" s="33">
        <v>1981115</v>
      </c>
      <c r="N1446" s="33">
        <v>0</v>
      </c>
      <c r="O1446" s="33">
        <v>0</v>
      </c>
      <c r="P1446" s="33">
        <v>0</v>
      </c>
      <c r="Q1446"/>
    </row>
    <row r="1447" spans="1:17">
      <c r="A1447" s="38" t="str">
        <f t="shared" ca="1" si="22"/>
        <v>20366</v>
      </c>
      <c r="B1447" s="39" cm="1">
        <f t="array" aca="1" ref="B1447" ca="1">INDIRECT(_xlfn.CONCAT("D",ROW(C1447)-C1447-3))</f>
        <v>2036</v>
      </c>
      <c r="C1447" s="32">
        <v>6</v>
      </c>
      <c r="D1447" s="33">
        <v>4049789</v>
      </c>
      <c r="E1447" s="33"/>
      <c r="F1447" s="33">
        <v>2072733</v>
      </c>
      <c r="G1447" s="33">
        <v>2072733</v>
      </c>
      <c r="H1447" s="33">
        <v>0</v>
      </c>
      <c r="I1447" s="33">
        <v>0</v>
      </c>
      <c r="J1447" s="33">
        <v>0</v>
      </c>
      <c r="K1447" s="33"/>
      <c r="L1447" s="33">
        <v>1977056</v>
      </c>
      <c r="M1447" s="33">
        <v>1977056</v>
      </c>
      <c r="N1447" s="33">
        <v>0</v>
      </c>
      <c r="O1447" s="33">
        <v>0</v>
      </c>
      <c r="P1447" s="33">
        <v>0</v>
      </c>
      <c r="Q1447"/>
    </row>
    <row r="1448" spans="1:17">
      <c r="A1448" s="38" t="str">
        <f t="shared" ca="1" si="22"/>
        <v>20367</v>
      </c>
      <c r="B1448" s="39" cm="1">
        <f t="array" aca="1" ref="B1448" ca="1">INDIRECT(_xlfn.CONCAT("D",ROW(C1448)-C1448-3))</f>
        <v>2036</v>
      </c>
      <c r="C1448" s="32">
        <v>7</v>
      </c>
      <c r="D1448" s="33">
        <v>4030727</v>
      </c>
      <c r="E1448" s="33"/>
      <c r="F1448" s="33">
        <v>2062956</v>
      </c>
      <c r="G1448" s="33">
        <v>2062956</v>
      </c>
      <c r="H1448" s="33">
        <v>0</v>
      </c>
      <c r="I1448" s="33">
        <v>0</v>
      </c>
      <c r="J1448" s="33">
        <v>0</v>
      </c>
      <c r="K1448" s="33"/>
      <c r="L1448" s="33">
        <v>1967771</v>
      </c>
      <c r="M1448" s="33">
        <v>1967771</v>
      </c>
      <c r="N1448" s="33">
        <v>0</v>
      </c>
      <c r="O1448" s="33">
        <v>0</v>
      </c>
      <c r="P1448" s="33">
        <v>0</v>
      </c>
      <c r="Q1448"/>
    </row>
    <row r="1449" spans="1:17">
      <c r="A1449" s="38" t="str">
        <f t="shared" ca="1" si="22"/>
        <v>20368</v>
      </c>
      <c r="B1449" s="39" cm="1">
        <f t="array" aca="1" ref="B1449" ca="1">INDIRECT(_xlfn.CONCAT("D",ROW(C1449)-C1449-3))</f>
        <v>2036</v>
      </c>
      <c r="C1449" s="32">
        <v>8</v>
      </c>
      <c r="D1449" s="33">
        <v>4005866</v>
      </c>
      <c r="E1449" s="33"/>
      <c r="F1449" s="33">
        <v>2050383</v>
      </c>
      <c r="G1449" s="33">
        <v>2050383</v>
      </c>
      <c r="H1449" s="33">
        <v>0</v>
      </c>
      <c r="I1449" s="33">
        <v>0</v>
      </c>
      <c r="J1449" s="33">
        <v>0</v>
      </c>
      <c r="K1449" s="33"/>
      <c r="L1449" s="33">
        <v>1955483</v>
      </c>
      <c r="M1449" s="33">
        <v>1955483</v>
      </c>
      <c r="N1449" s="33">
        <v>0</v>
      </c>
      <c r="O1449" s="33">
        <v>0</v>
      </c>
      <c r="P1449" s="33">
        <v>0</v>
      </c>
      <c r="Q1449"/>
    </row>
    <row r="1450" spans="1:17">
      <c r="A1450" s="38" t="str">
        <f t="shared" ca="1" si="22"/>
        <v>20369</v>
      </c>
      <c r="B1450" s="39" cm="1">
        <f t="array" aca="1" ref="B1450" ca="1">INDIRECT(_xlfn.CONCAT("D",ROW(C1450)-C1450-3))</f>
        <v>2036</v>
      </c>
      <c r="C1450" s="32">
        <v>9</v>
      </c>
      <c r="D1450" s="33">
        <v>3980529</v>
      </c>
      <c r="E1450" s="33"/>
      <c r="F1450" s="33">
        <v>2037878</v>
      </c>
      <c r="G1450" s="33">
        <v>2037878</v>
      </c>
      <c r="H1450" s="33">
        <v>0</v>
      </c>
      <c r="I1450" s="33">
        <v>0</v>
      </c>
      <c r="J1450" s="33">
        <v>0</v>
      </c>
      <c r="K1450" s="33"/>
      <c r="L1450" s="33">
        <v>1942651</v>
      </c>
      <c r="M1450" s="33">
        <v>1942651</v>
      </c>
      <c r="N1450" s="33">
        <v>0</v>
      </c>
      <c r="O1450" s="33">
        <v>0</v>
      </c>
      <c r="P1450" s="33">
        <v>0</v>
      </c>
      <c r="Q1450"/>
    </row>
    <row r="1451" spans="1:17">
      <c r="A1451" s="38" t="str">
        <f t="shared" ca="1" si="22"/>
        <v>203610</v>
      </c>
      <c r="B1451" s="39" cm="1">
        <f t="array" aca="1" ref="B1451" ca="1">INDIRECT(_xlfn.CONCAT("D",ROW(C1451)-C1451-3))</f>
        <v>2036</v>
      </c>
      <c r="C1451" s="32">
        <v>10</v>
      </c>
      <c r="D1451" s="33">
        <v>3959135</v>
      </c>
      <c r="E1451" s="33"/>
      <c r="F1451" s="33">
        <v>2027555</v>
      </c>
      <c r="G1451" s="33">
        <v>2027555</v>
      </c>
      <c r="H1451" s="33">
        <v>0</v>
      </c>
      <c r="I1451" s="33">
        <v>0</v>
      </c>
      <c r="J1451" s="33">
        <v>0</v>
      </c>
      <c r="K1451" s="33"/>
      <c r="L1451" s="33">
        <v>1931581</v>
      </c>
      <c r="M1451" s="33">
        <v>1931581</v>
      </c>
      <c r="N1451" s="33">
        <v>0</v>
      </c>
      <c r="O1451" s="33">
        <v>0</v>
      </c>
      <c r="P1451" s="33">
        <v>0</v>
      </c>
      <c r="Q1451"/>
    </row>
    <row r="1452" spans="1:17">
      <c r="A1452" s="38" t="str">
        <f t="shared" ca="1" si="22"/>
        <v>203611</v>
      </c>
      <c r="B1452" s="39" cm="1">
        <f t="array" aca="1" ref="B1452" ca="1">INDIRECT(_xlfn.CONCAT("D",ROW(C1452)-C1452-3))</f>
        <v>2036</v>
      </c>
      <c r="C1452" s="32">
        <v>11</v>
      </c>
      <c r="D1452" s="33">
        <v>3945981</v>
      </c>
      <c r="E1452" s="33"/>
      <c r="F1452" s="33">
        <v>2021322</v>
      </c>
      <c r="G1452" s="33">
        <v>2021322</v>
      </c>
      <c r="H1452" s="33">
        <v>0</v>
      </c>
      <c r="I1452" s="33">
        <v>0</v>
      </c>
      <c r="J1452" s="33">
        <v>0</v>
      </c>
      <c r="K1452" s="33"/>
      <c r="L1452" s="33">
        <v>1924660</v>
      </c>
      <c r="M1452" s="33">
        <v>1924660</v>
      </c>
      <c r="N1452" s="33">
        <v>0</v>
      </c>
      <c r="O1452" s="33">
        <v>0</v>
      </c>
      <c r="P1452" s="33">
        <v>0</v>
      </c>
      <c r="Q1452"/>
    </row>
    <row r="1453" spans="1:17">
      <c r="A1453" s="38" t="str">
        <f t="shared" ca="1" si="22"/>
        <v>203612</v>
      </c>
      <c r="B1453" s="39" cm="1">
        <f t="array" aca="1" ref="B1453" ca="1">INDIRECT(_xlfn.CONCAT("D",ROW(C1453)-C1453-3))</f>
        <v>2036</v>
      </c>
      <c r="C1453" s="32">
        <v>12</v>
      </c>
      <c r="D1453" s="33">
        <v>3945010</v>
      </c>
      <c r="E1453" s="33"/>
      <c r="F1453" s="33">
        <v>2021210</v>
      </c>
      <c r="G1453" s="33">
        <v>2021210</v>
      </c>
      <c r="H1453" s="33">
        <v>0</v>
      </c>
      <c r="I1453" s="33">
        <v>0</v>
      </c>
      <c r="J1453" s="33">
        <v>0</v>
      </c>
      <c r="K1453" s="33"/>
      <c r="L1453" s="33">
        <v>1923799</v>
      </c>
      <c r="M1453" s="33">
        <v>1923799</v>
      </c>
      <c r="N1453" s="33">
        <v>0</v>
      </c>
      <c r="O1453" s="33">
        <v>0</v>
      </c>
      <c r="P1453" s="33">
        <v>0</v>
      </c>
      <c r="Q1453"/>
    </row>
    <row r="1454" spans="1:17">
      <c r="A1454" s="38" t="str">
        <f t="shared" ca="1" si="22"/>
        <v>203613</v>
      </c>
      <c r="B1454" s="39" cm="1">
        <f t="array" aca="1" ref="B1454" ca="1">INDIRECT(_xlfn.CONCAT("D",ROW(C1454)-C1454-3))</f>
        <v>2036</v>
      </c>
      <c r="C1454" s="32">
        <v>13</v>
      </c>
      <c r="D1454" s="33">
        <v>3943554</v>
      </c>
      <c r="E1454" s="33"/>
      <c r="F1454" s="33">
        <v>2020780</v>
      </c>
      <c r="G1454" s="33">
        <v>2020780</v>
      </c>
      <c r="H1454" s="33">
        <v>0</v>
      </c>
      <c r="I1454" s="33">
        <v>0</v>
      </c>
      <c r="J1454" s="33">
        <v>0</v>
      </c>
      <c r="K1454" s="33"/>
      <c r="L1454" s="33">
        <v>1922773</v>
      </c>
      <c r="M1454" s="33">
        <v>1922773</v>
      </c>
      <c r="N1454" s="33">
        <v>0</v>
      </c>
      <c r="O1454" s="33">
        <v>0</v>
      </c>
      <c r="P1454" s="33">
        <v>0</v>
      </c>
      <c r="Q1454"/>
    </row>
    <row r="1455" spans="1:17">
      <c r="A1455" s="38" t="str">
        <f t="shared" ca="1" si="22"/>
        <v>203614</v>
      </c>
      <c r="B1455" s="39" cm="1">
        <f t="array" aca="1" ref="B1455" ca="1">INDIRECT(_xlfn.CONCAT("D",ROW(C1455)-C1455-3))</f>
        <v>2036</v>
      </c>
      <c r="C1455" s="32">
        <v>14</v>
      </c>
      <c r="D1455" s="33">
        <v>3951721</v>
      </c>
      <c r="E1455" s="33"/>
      <c r="F1455" s="33">
        <v>2025196</v>
      </c>
      <c r="G1455" s="33">
        <v>2025196</v>
      </c>
      <c r="H1455" s="33">
        <v>0</v>
      </c>
      <c r="I1455" s="33">
        <v>0</v>
      </c>
      <c r="J1455" s="33">
        <v>0</v>
      </c>
      <c r="K1455" s="33"/>
      <c r="L1455" s="33">
        <v>1926526</v>
      </c>
      <c r="M1455" s="33">
        <v>1926526</v>
      </c>
      <c r="N1455" s="33">
        <v>0</v>
      </c>
      <c r="O1455" s="33">
        <v>0</v>
      </c>
      <c r="P1455" s="33">
        <v>0</v>
      </c>
      <c r="Q1455"/>
    </row>
    <row r="1456" spans="1:17">
      <c r="A1456" s="38" t="str">
        <f t="shared" ca="1" si="22"/>
        <v>203615</v>
      </c>
      <c r="B1456" s="39" cm="1">
        <f t="array" aca="1" ref="B1456" ca="1">INDIRECT(_xlfn.CONCAT("D",ROW(C1456)-C1456-3))</f>
        <v>2036</v>
      </c>
      <c r="C1456" s="32">
        <v>15</v>
      </c>
      <c r="D1456" s="33">
        <v>3906729</v>
      </c>
      <c r="E1456" s="33"/>
      <c r="F1456" s="33">
        <v>2000202</v>
      </c>
      <c r="G1456" s="33">
        <v>2000202</v>
      </c>
      <c r="H1456" s="33">
        <v>0</v>
      </c>
      <c r="I1456" s="33">
        <v>0</v>
      </c>
      <c r="J1456" s="33">
        <v>0</v>
      </c>
      <c r="K1456" s="33"/>
      <c r="L1456" s="33">
        <v>1906526</v>
      </c>
      <c r="M1456" s="33">
        <v>1906526</v>
      </c>
      <c r="N1456" s="33">
        <v>0</v>
      </c>
      <c r="O1456" s="33">
        <v>0</v>
      </c>
      <c r="P1456" s="33">
        <v>0</v>
      </c>
      <c r="Q1456"/>
    </row>
    <row r="1457" spans="1:17">
      <c r="A1457" s="38" t="str">
        <f t="shared" ca="1" si="22"/>
        <v>203616</v>
      </c>
      <c r="B1457" s="39" cm="1">
        <f t="array" aca="1" ref="B1457" ca="1">INDIRECT(_xlfn.CONCAT("D",ROW(C1457)-C1457-3))</f>
        <v>2036</v>
      </c>
      <c r="C1457" s="32">
        <v>16</v>
      </c>
      <c r="D1457" s="33">
        <v>4047050</v>
      </c>
      <c r="E1457" s="33"/>
      <c r="F1457" s="33">
        <v>2072642</v>
      </c>
      <c r="G1457" s="33">
        <v>2066640</v>
      </c>
      <c r="H1457" s="33">
        <v>6002</v>
      </c>
      <c r="I1457" s="33">
        <v>0</v>
      </c>
      <c r="J1457" s="33">
        <v>0</v>
      </c>
      <c r="K1457" s="33"/>
      <c r="L1457" s="33">
        <v>1974408</v>
      </c>
      <c r="M1457" s="33">
        <v>1971404</v>
      </c>
      <c r="N1457" s="33">
        <v>3004</v>
      </c>
      <c r="O1457" s="33">
        <v>0</v>
      </c>
      <c r="P1457" s="33">
        <v>0</v>
      </c>
      <c r="Q1457"/>
    </row>
    <row r="1458" spans="1:17">
      <c r="A1458" s="38" t="str">
        <f t="shared" ca="1" si="22"/>
        <v>203617</v>
      </c>
      <c r="B1458" s="39" cm="1">
        <f t="array" aca="1" ref="B1458" ca="1">INDIRECT(_xlfn.CONCAT("D",ROW(C1458)-C1458-3))</f>
        <v>2036</v>
      </c>
      <c r="C1458" s="32">
        <v>17</v>
      </c>
      <c r="D1458" s="33">
        <v>4123176</v>
      </c>
      <c r="E1458" s="33"/>
      <c r="F1458" s="33">
        <v>2112428</v>
      </c>
      <c r="G1458" s="33">
        <v>2094287</v>
      </c>
      <c r="H1458" s="33">
        <v>18141</v>
      </c>
      <c r="I1458" s="33">
        <v>0</v>
      </c>
      <c r="J1458" s="33">
        <v>0</v>
      </c>
      <c r="K1458" s="33"/>
      <c r="L1458" s="33">
        <v>2010748</v>
      </c>
      <c r="M1458" s="33">
        <v>2000649</v>
      </c>
      <c r="N1458" s="33">
        <v>10099</v>
      </c>
      <c r="O1458" s="33">
        <v>0</v>
      </c>
      <c r="P1458" s="33">
        <v>0</v>
      </c>
      <c r="Q1458"/>
    </row>
    <row r="1459" spans="1:17">
      <c r="A1459" s="38" t="str">
        <f t="shared" ca="1" si="22"/>
        <v>203618</v>
      </c>
      <c r="B1459" s="39" cm="1">
        <f t="array" aca="1" ref="B1459" ca="1">INDIRECT(_xlfn.CONCAT("D",ROW(C1459)-C1459-3))</f>
        <v>2036</v>
      </c>
      <c r="C1459" s="32">
        <v>18</v>
      </c>
      <c r="D1459" s="33">
        <v>4214922</v>
      </c>
      <c r="E1459" s="33"/>
      <c r="F1459" s="33">
        <v>2162965</v>
      </c>
      <c r="G1459" s="33">
        <v>2140781</v>
      </c>
      <c r="H1459" s="33">
        <v>22184</v>
      </c>
      <c r="I1459" s="33">
        <v>0</v>
      </c>
      <c r="J1459" s="33">
        <v>0</v>
      </c>
      <c r="K1459" s="33"/>
      <c r="L1459" s="33">
        <v>2051957</v>
      </c>
      <c r="M1459" s="33">
        <v>2028754</v>
      </c>
      <c r="N1459" s="33">
        <v>23203</v>
      </c>
      <c r="O1459" s="33">
        <v>0</v>
      </c>
      <c r="P1459" s="33">
        <v>0</v>
      </c>
      <c r="Q1459"/>
    </row>
    <row r="1460" spans="1:17">
      <c r="A1460" s="38" t="str">
        <f t="shared" ca="1" si="22"/>
        <v>203619</v>
      </c>
      <c r="B1460" s="39" cm="1">
        <f t="array" aca="1" ref="B1460" ca="1">INDIRECT(_xlfn.CONCAT("D",ROW(C1460)-C1460-3))</f>
        <v>2036</v>
      </c>
      <c r="C1460" s="32">
        <v>19</v>
      </c>
      <c r="D1460" s="33">
        <v>4333629</v>
      </c>
      <c r="E1460" s="33"/>
      <c r="F1460" s="33">
        <v>2223895</v>
      </c>
      <c r="G1460" s="33">
        <v>2183735</v>
      </c>
      <c r="H1460" s="33">
        <v>39157</v>
      </c>
      <c r="I1460" s="33">
        <v>0</v>
      </c>
      <c r="J1460" s="33">
        <v>1004</v>
      </c>
      <c r="K1460" s="33"/>
      <c r="L1460" s="33">
        <v>2109734</v>
      </c>
      <c r="M1460" s="33">
        <v>2057443</v>
      </c>
      <c r="N1460" s="33">
        <v>52291</v>
      </c>
      <c r="O1460" s="33">
        <v>0</v>
      </c>
      <c r="P1460" s="33">
        <v>0</v>
      </c>
      <c r="Q1460"/>
    </row>
    <row r="1461" spans="1:17">
      <c r="A1461" s="38" t="str">
        <f t="shared" ca="1" si="22"/>
        <v>203620</v>
      </c>
      <c r="B1461" s="39" cm="1">
        <f t="array" aca="1" ref="B1461" ca="1">INDIRECT(_xlfn.CONCAT("D",ROW(C1461)-C1461-3))</f>
        <v>2036</v>
      </c>
      <c r="C1461" s="32">
        <v>20</v>
      </c>
      <c r="D1461" s="33">
        <v>4393491</v>
      </c>
      <c r="E1461" s="33"/>
      <c r="F1461" s="33">
        <v>2255736</v>
      </c>
      <c r="G1461" s="33">
        <v>2210601</v>
      </c>
      <c r="H1461" s="33">
        <v>42126</v>
      </c>
      <c r="I1461" s="33">
        <v>0</v>
      </c>
      <c r="J1461" s="33">
        <v>3009</v>
      </c>
      <c r="K1461" s="33"/>
      <c r="L1461" s="33">
        <v>2137756</v>
      </c>
      <c r="M1461" s="33">
        <v>2030366</v>
      </c>
      <c r="N1461" s="33">
        <v>106386</v>
      </c>
      <c r="O1461" s="33">
        <v>0</v>
      </c>
      <c r="P1461" s="33">
        <v>1004</v>
      </c>
      <c r="Q1461"/>
    </row>
    <row r="1462" spans="1:17">
      <c r="A1462" s="38" t="str">
        <f t="shared" ca="1" si="22"/>
        <v>203621</v>
      </c>
      <c r="B1462" s="39" cm="1">
        <f t="array" aca="1" ref="B1462" ca="1">INDIRECT(_xlfn.CONCAT("D",ROW(C1462)-C1462-3))</f>
        <v>2036</v>
      </c>
      <c r="C1462" s="32">
        <v>21</v>
      </c>
      <c r="D1462" s="33">
        <v>4431950</v>
      </c>
      <c r="E1462" s="33"/>
      <c r="F1462" s="33">
        <v>2275135</v>
      </c>
      <c r="G1462" s="33">
        <v>2212940</v>
      </c>
      <c r="H1462" s="33">
        <v>57179</v>
      </c>
      <c r="I1462" s="33">
        <v>0</v>
      </c>
      <c r="J1462" s="33">
        <v>5016</v>
      </c>
      <c r="K1462" s="33"/>
      <c r="L1462" s="33">
        <v>2156815</v>
      </c>
      <c r="M1462" s="33">
        <v>1998240</v>
      </c>
      <c r="N1462" s="33">
        <v>155564</v>
      </c>
      <c r="O1462" s="33">
        <v>1004</v>
      </c>
      <c r="P1462" s="33">
        <v>2007</v>
      </c>
      <c r="Q1462"/>
    </row>
    <row r="1463" spans="1:17">
      <c r="A1463" s="38" t="str">
        <f t="shared" ca="1" si="22"/>
        <v>203622</v>
      </c>
      <c r="B1463" s="39" cm="1">
        <f t="array" aca="1" ref="B1463" ca="1">INDIRECT(_xlfn.CONCAT("D",ROW(C1463)-C1463-3))</f>
        <v>2036</v>
      </c>
      <c r="C1463" s="32">
        <v>22</v>
      </c>
      <c r="D1463" s="33">
        <v>4400742</v>
      </c>
      <c r="E1463" s="33"/>
      <c r="F1463" s="33">
        <v>2259571</v>
      </c>
      <c r="G1463" s="33">
        <v>2145035</v>
      </c>
      <c r="H1463" s="33">
        <v>111522</v>
      </c>
      <c r="I1463" s="33">
        <v>0</v>
      </c>
      <c r="J1463" s="33">
        <v>3014</v>
      </c>
      <c r="K1463" s="33"/>
      <c r="L1463" s="33">
        <v>2141171</v>
      </c>
      <c r="M1463" s="33">
        <v>1898244</v>
      </c>
      <c r="N1463" s="33">
        <v>230881</v>
      </c>
      <c r="O1463" s="33">
        <v>0</v>
      </c>
      <c r="P1463" s="33">
        <v>12046</v>
      </c>
      <c r="Q1463"/>
    </row>
    <row r="1464" spans="1:17">
      <c r="A1464" s="38" t="str">
        <f t="shared" ca="1" si="22"/>
        <v>203623</v>
      </c>
      <c r="B1464" s="39" cm="1">
        <f t="array" aca="1" ref="B1464" ca="1">INDIRECT(_xlfn.CONCAT("D",ROW(C1464)-C1464-3))</f>
        <v>2036</v>
      </c>
      <c r="C1464" s="32">
        <v>23</v>
      </c>
      <c r="D1464" s="33">
        <v>4439183</v>
      </c>
      <c r="E1464" s="33"/>
      <c r="F1464" s="33">
        <v>2275414</v>
      </c>
      <c r="G1464" s="33">
        <v>2102547</v>
      </c>
      <c r="H1464" s="33">
        <v>168847</v>
      </c>
      <c r="I1464" s="33">
        <v>0</v>
      </c>
      <c r="J1464" s="33">
        <v>4020</v>
      </c>
      <c r="K1464" s="33"/>
      <c r="L1464" s="33">
        <v>2163769</v>
      </c>
      <c r="M1464" s="33">
        <v>1823389</v>
      </c>
      <c r="N1464" s="33">
        <v>322306</v>
      </c>
      <c r="O1464" s="33">
        <v>0</v>
      </c>
      <c r="P1464" s="33">
        <v>18073</v>
      </c>
      <c r="Q1464"/>
    </row>
    <row r="1465" spans="1:17">
      <c r="A1465" s="38" t="str">
        <f t="shared" ca="1" si="22"/>
        <v>203624</v>
      </c>
      <c r="B1465" s="39" cm="1">
        <f t="array" aca="1" ref="B1465" ca="1">INDIRECT(_xlfn.CONCAT("D",ROW(C1465)-C1465-3))</f>
        <v>2036</v>
      </c>
      <c r="C1465" s="32">
        <v>24</v>
      </c>
      <c r="D1465" s="33">
        <v>4453510</v>
      </c>
      <c r="E1465" s="33"/>
      <c r="F1465" s="33">
        <v>2282332</v>
      </c>
      <c r="G1465" s="33">
        <v>2000935</v>
      </c>
      <c r="H1465" s="33">
        <v>270342</v>
      </c>
      <c r="I1465" s="33">
        <v>0</v>
      </c>
      <c r="J1465" s="33">
        <v>11055</v>
      </c>
      <c r="K1465" s="33"/>
      <c r="L1465" s="33">
        <v>2171177</v>
      </c>
      <c r="M1465" s="33">
        <v>1743978</v>
      </c>
      <c r="N1465" s="33">
        <v>409106</v>
      </c>
      <c r="O1465" s="33">
        <v>1005</v>
      </c>
      <c r="P1465" s="33">
        <v>17088</v>
      </c>
      <c r="Q1465"/>
    </row>
    <row r="1466" spans="1:17">
      <c r="A1466" s="38" t="str">
        <f t="shared" ca="1" si="22"/>
        <v>203625</v>
      </c>
      <c r="B1466" s="39" cm="1">
        <f t="array" aca="1" ref="B1466" ca="1">INDIRECT(_xlfn.CONCAT("D",ROW(C1466)-C1466-3))</f>
        <v>2036</v>
      </c>
      <c r="C1466" s="32">
        <v>25</v>
      </c>
      <c r="D1466" s="33">
        <v>4562243</v>
      </c>
      <c r="E1466" s="33"/>
      <c r="F1466" s="33">
        <v>2333791</v>
      </c>
      <c r="G1466" s="33">
        <v>1947336</v>
      </c>
      <c r="H1466" s="33">
        <v>369392</v>
      </c>
      <c r="I1466" s="33">
        <v>1004</v>
      </c>
      <c r="J1466" s="33">
        <v>16060</v>
      </c>
      <c r="K1466" s="33"/>
      <c r="L1466" s="33">
        <v>2228452</v>
      </c>
      <c r="M1466" s="33">
        <v>1635202</v>
      </c>
      <c r="N1466" s="33">
        <v>565143</v>
      </c>
      <c r="O1466" s="33">
        <v>1004</v>
      </c>
      <c r="P1466" s="33">
        <v>27103</v>
      </c>
      <c r="Q1466"/>
    </row>
    <row r="1467" spans="1:17">
      <c r="A1467" s="38" t="str">
        <f t="shared" ca="1" si="22"/>
        <v>203626</v>
      </c>
      <c r="B1467" s="39" cm="1">
        <f t="array" aca="1" ref="B1467" ca="1">INDIRECT(_xlfn.CONCAT("D",ROW(C1467)-C1467-3))</f>
        <v>2036</v>
      </c>
      <c r="C1467" s="32">
        <v>26</v>
      </c>
      <c r="D1467" s="33">
        <v>4656139</v>
      </c>
      <c r="E1467" s="33"/>
      <c r="F1467" s="33">
        <v>2377617</v>
      </c>
      <c r="G1467" s="33">
        <v>1889025</v>
      </c>
      <c r="H1467" s="33">
        <v>468486</v>
      </c>
      <c r="I1467" s="33">
        <v>0</v>
      </c>
      <c r="J1467" s="33">
        <v>20107</v>
      </c>
      <c r="K1467" s="33"/>
      <c r="L1467" s="33">
        <v>2278522</v>
      </c>
      <c r="M1467" s="33">
        <v>1535416</v>
      </c>
      <c r="N1467" s="33">
        <v>711975</v>
      </c>
      <c r="O1467" s="33">
        <v>6025</v>
      </c>
      <c r="P1467" s="33">
        <v>25105</v>
      </c>
      <c r="Q1467"/>
    </row>
    <row r="1468" spans="1:17">
      <c r="A1468" s="38" t="str">
        <f t="shared" ca="1" si="22"/>
        <v>203627</v>
      </c>
      <c r="B1468" s="39" cm="1">
        <f t="array" aca="1" ref="B1468" ca="1">INDIRECT(_xlfn.CONCAT("D",ROW(C1468)-C1468-3))</f>
        <v>2036</v>
      </c>
      <c r="C1468" s="32">
        <v>27</v>
      </c>
      <c r="D1468" s="33">
        <v>4836579</v>
      </c>
      <c r="E1468" s="33"/>
      <c r="F1468" s="33">
        <v>2466632</v>
      </c>
      <c r="G1468" s="33">
        <v>1834909</v>
      </c>
      <c r="H1468" s="33">
        <v>601593</v>
      </c>
      <c r="I1468" s="33">
        <v>2009</v>
      </c>
      <c r="J1468" s="33">
        <v>28121</v>
      </c>
      <c r="K1468" s="33"/>
      <c r="L1468" s="33">
        <v>2369948</v>
      </c>
      <c r="M1468" s="33">
        <v>1451480</v>
      </c>
      <c r="N1468" s="33">
        <v>870286</v>
      </c>
      <c r="O1468" s="33">
        <v>6023</v>
      </c>
      <c r="P1468" s="33">
        <v>42159</v>
      </c>
      <c r="Q1468"/>
    </row>
    <row r="1469" spans="1:17">
      <c r="A1469" s="38" t="str">
        <f t="shared" ca="1" si="22"/>
        <v>203628</v>
      </c>
      <c r="B1469" s="39" cm="1">
        <f t="array" aca="1" ref="B1469" ca="1">INDIRECT(_xlfn.CONCAT("D",ROW(C1469)-C1469-3))</f>
        <v>2036</v>
      </c>
      <c r="C1469" s="32">
        <v>28</v>
      </c>
      <c r="D1469" s="33">
        <v>4876872</v>
      </c>
      <c r="E1469" s="33"/>
      <c r="F1469" s="33">
        <v>2483820</v>
      </c>
      <c r="G1469" s="33">
        <v>1724205</v>
      </c>
      <c r="H1469" s="33">
        <v>700333</v>
      </c>
      <c r="I1469" s="33">
        <v>1005</v>
      </c>
      <c r="J1469" s="33">
        <v>58277</v>
      </c>
      <c r="K1469" s="33"/>
      <c r="L1469" s="33">
        <v>2393053</v>
      </c>
      <c r="M1469" s="33">
        <v>1331035</v>
      </c>
      <c r="N1469" s="33">
        <v>982718</v>
      </c>
      <c r="O1469" s="33">
        <v>8030</v>
      </c>
      <c r="P1469" s="33">
        <v>71270</v>
      </c>
      <c r="Q1469"/>
    </row>
    <row r="1470" spans="1:17">
      <c r="A1470" s="38" t="str">
        <f t="shared" ca="1" si="22"/>
        <v>203629</v>
      </c>
      <c r="B1470" s="39" cm="1">
        <f t="array" aca="1" ref="B1470" ca="1">INDIRECT(_xlfn.CONCAT("D",ROW(C1470)-C1470-3))</f>
        <v>2036</v>
      </c>
      <c r="C1470" s="32">
        <v>29</v>
      </c>
      <c r="D1470" s="33">
        <v>4828774</v>
      </c>
      <c r="E1470" s="33"/>
      <c r="F1470" s="33">
        <v>2459134</v>
      </c>
      <c r="G1470" s="33">
        <v>1602559</v>
      </c>
      <c r="H1470" s="33">
        <v>797258</v>
      </c>
      <c r="I1470" s="33">
        <v>2011</v>
      </c>
      <c r="J1470" s="33">
        <v>57306</v>
      </c>
      <c r="K1470" s="33"/>
      <c r="L1470" s="33">
        <v>2369640</v>
      </c>
      <c r="M1470" s="33">
        <v>1243484</v>
      </c>
      <c r="N1470" s="33">
        <v>1031891</v>
      </c>
      <c r="O1470" s="33">
        <v>9025</v>
      </c>
      <c r="P1470" s="33">
        <v>85239</v>
      </c>
      <c r="Q1470"/>
    </row>
    <row r="1471" spans="1:17">
      <c r="A1471" s="38" t="str">
        <f t="shared" ca="1" si="22"/>
        <v>203630</v>
      </c>
      <c r="B1471" s="39" cm="1">
        <f t="array" aca="1" ref="B1471" ca="1">INDIRECT(_xlfn.CONCAT("D",ROW(C1471)-C1471-3))</f>
        <v>2036</v>
      </c>
      <c r="C1471" s="32">
        <v>30</v>
      </c>
      <c r="D1471" s="33">
        <v>4736438</v>
      </c>
      <c r="E1471" s="33"/>
      <c r="F1471" s="33">
        <v>2410640</v>
      </c>
      <c r="G1471" s="33">
        <v>1414175</v>
      </c>
      <c r="H1471" s="33">
        <v>926008</v>
      </c>
      <c r="I1471" s="33">
        <v>5033</v>
      </c>
      <c r="J1471" s="33">
        <v>65425</v>
      </c>
      <c r="K1471" s="33"/>
      <c r="L1471" s="33">
        <v>2325798</v>
      </c>
      <c r="M1471" s="33">
        <v>1104177</v>
      </c>
      <c r="N1471" s="33">
        <v>1112207</v>
      </c>
      <c r="O1471" s="33">
        <v>6023</v>
      </c>
      <c r="P1471" s="33">
        <v>103391</v>
      </c>
      <c r="Q1471"/>
    </row>
    <row r="1472" spans="1:17">
      <c r="A1472" s="38" t="str">
        <f t="shared" ca="1" si="22"/>
        <v>203631</v>
      </c>
      <c r="B1472" s="39" cm="1">
        <f t="array" aca="1" ref="B1472" ca="1">INDIRECT(_xlfn.CONCAT("D",ROW(C1472)-C1472-3))</f>
        <v>2036</v>
      </c>
      <c r="C1472" s="32">
        <v>31</v>
      </c>
      <c r="D1472" s="33">
        <v>4702843</v>
      </c>
      <c r="E1472" s="33"/>
      <c r="F1472" s="33">
        <v>2391474</v>
      </c>
      <c r="G1472" s="33">
        <v>1379929</v>
      </c>
      <c r="H1472" s="33">
        <v>922972</v>
      </c>
      <c r="I1472" s="33">
        <v>6039</v>
      </c>
      <c r="J1472" s="33">
        <v>82534</v>
      </c>
      <c r="K1472" s="33"/>
      <c r="L1472" s="33">
        <v>2311369</v>
      </c>
      <c r="M1472" s="33">
        <v>1014796</v>
      </c>
      <c r="N1472" s="33">
        <v>1182258</v>
      </c>
      <c r="O1472" s="33">
        <v>5014</v>
      </c>
      <c r="P1472" s="33">
        <v>109301</v>
      </c>
      <c r="Q1472"/>
    </row>
    <row r="1473" spans="1:17">
      <c r="A1473" s="38" t="str">
        <f t="shared" ca="1" si="22"/>
        <v>203632</v>
      </c>
      <c r="B1473" s="39" cm="1">
        <f t="array" aca="1" ref="B1473" ca="1">INDIRECT(_xlfn.CONCAT("D",ROW(C1473)-C1473-3))</f>
        <v>2036</v>
      </c>
      <c r="C1473" s="32">
        <v>32</v>
      </c>
      <c r="D1473" s="33">
        <v>4681041</v>
      </c>
      <c r="E1473" s="33"/>
      <c r="F1473" s="33">
        <v>2379389</v>
      </c>
      <c r="G1473" s="33">
        <v>1243130</v>
      </c>
      <c r="H1473" s="33">
        <v>1033421</v>
      </c>
      <c r="I1473" s="33">
        <v>3025</v>
      </c>
      <c r="J1473" s="33">
        <v>99813</v>
      </c>
      <c r="K1473" s="33"/>
      <c r="L1473" s="33">
        <v>2301652</v>
      </c>
      <c r="M1473" s="33">
        <v>924475</v>
      </c>
      <c r="N1473" s="33">
        <v>1217577</v>
      </c>
      <c r="O1473" s="33">
        <v>13049</v>
      </c>
      <c r="P1473" s="33">
        <v>146551</v>
      </c>
      <c r="Q1473"/>
    </row>
    <row r="1474" spans="1:17">
      <c r="A1474" s="38" t="str">
        <f t="shared" ca="1" si="22"/>
        <v>203633</v>
      </c>
      <c r="B1474" s="39" cm="1">
        <f t="array" aca="1" ref="B1474" ca="1">INDIRECT(_xlfn.CONCAT("D",ROW(C1474)-C1474-3))</f>
        <v>2036</v>
      </c>
      <c r="C1474" s="32">
        <v>33</v>
      </c>
      <c r="D1474" s="33">
        <v>4638257</v>
      </c>
      <c r="E1474" s="33"/>
      <c r="F1474" s="33">
        <v>2354879</v>
      </c>
      <c r="G1474" s="33">
        <v>1126949</v>
      </c>
      <c r="H1474" s="33">
        <v>1101704</v>
      </c>
      <c r="I1474" s="33">
        <v>4039</v>
      </c>
      <c r="J1474" s="33">
        <v>122187</v>
      </c>
      <c r="K1474" s="33"/>
      <c r="L1474" s="33">
        <v>2283378</v>
      </c>
      <c r="M1474" s="33">
        <v>850611</v>
      </c>
      <c r="N1474" s="33">
        <v>1263851</v>
      </c>
      <c r="O1474" s="33">
        <v>13071</v>
      </c>
      <c r="P1474" s="33">
        <v>155845</v>
      </c>
      <c r="Q1474"/>
    </row>
    <row r="1475" spans="1:17">
      <c r="A1475" s="38" t="str">
        <f t="shared" ca="1" si="22"/>
        <v>203634</v>
      </c>
      <c r="B1475" s="39" cm="1">
        <f t="array" aca="1" ref="B1475" ca="1">INDIRECT(_xlfn.CONCAT("D",ROW(C1475)-C1475-3))</f>
        <v>2036</v>
      </c>
      <c r="C1475" s="32">
        <v>34</v>
      </c>
      <c r="D1475" s="33">
        <v>4643828</v>
      </c>
      <c r="E1475" s="33"/>
      <c r="F1475" s="33">
        <v>2355026</v>
      </c>
      <c r="G1475" s="33">
        <v>1042074</v>
      </c>
      <c r="H1475" s="33">
        <v>1163363</v>
      </c>
      <c r="I1475" s="33">
        <v>3032</v>
      </c>
      <c r="J1475" s="33">
        <v>146558</v>
      </c>
      <c r="K1475" s="33"/>
      <c r="L1475" s="33">
        <v>2288801</v>
      </c>
      <c r="M1475" s="33">
        <v>777062</v>
      </c>
      <c r="N1475" s="33">
        <v>1328070</v>
      </c>
      <c r="O1475" s="33">
        <v>8073</v>
      </c>
      <c r="P1475" s="33">
        <v>175596</v>
      </c>
      <c r="Q1475"/>
    </row>
    <row r="1476" spans="1:17">
      <c r="A1476" s="38" t="str">
        <f t="shared" ca="1" si="22"/>
        <v>203635</v>
      </c>
      <c r="B1476" s="39" cm="1">
        <f t="array" aca="1" ref="B1476" ca="1">INDIRECT(_xlfn.CONCAT("D",ROW(C1476)-C1476-3))</f>
        <v>2036</v>
      </c>
      <c r="C1476" s="32">
        <v>35</v>
      </c>
      <c r="D1476" s="33">
        <v>4733022</v>
      </c>
      <c r="E1476" s="33"/>
      <c r="F1476" s="33">
        <v>2400396</v>
      </c>
      <c r="G1476" s="33">
        <v>1095612</v>
      </c>
      <c r="H1476" s="33">
        <v>1124043</v>
      </c>
      <c r="I1476" s="33">
        <v>7108</v>
      </c>
      <c r="J1476" s="33">
        <v>173633</v>
      </c>
      <c r="K1476" s="33"/>
      <c r="L1476" s="33">
        <v>2332626</v>
      </c>
      <c r="M1476" s="33">
        <v>750568</v>
      </c>
      <c r="N1476" s="33">
        <v>1389865</v>
      </c>
      <c r="O1476" s="33">
        <v>18208</v>
      </c>
      <c r="P1476" s="33">
        <v>173986</v>
      </c>
      <c r="Q1476"/>
    </row>
    <row r="1477" spans="1:17">
      <c r="A1477" s="38" t="str">
        <f t="shared" ca="1" si="22"/>
        <v>203636</v>
      </c>
      <c r="B1477" s="39" cm="1">
        <f t="array" aca="1" ref="B1477" ca="1">INDIRECT(_xlfn.CONCAT("D",ROW(C1477)-C1477-3))</f>
        <v>2036</v>
      </c>
      <c r="C1477" s="32">
        <v>36</v>
      </c>
      <c r="D1477" s="33">
        <v>4664542</v>
      </c>
      <c r="E1477" s="33"/>
      <c r="F1477" s="33">
        <v>2366176</v>
      </c>
      <c r="G1477" s="33">
        <v>954398</v>
      </c>
      <c r="H1477" s="33">
        <v>1186137</v>
      </c>
      <c r="I1477" s="33">
        <v>10164</v>
      </c>
      <c r="J1477" s="33">
        <v>215477</v>
      </c>
      <c r="K1477" s="33"/>
      <c r="L1477" s="33">
        <v>2298366</v>
      </c>
      <c r="M1477" s="33">
        <v>696290</v>
      </c>
      <c r="N1477" s="33">
        <v>1358171</v>
      </c>
      <c r="O1477" s="33">
        <v>21253</v>
      </c>
      <c r="P1477" s="33">
        <v>222651</v>
      </c>
      <c r="Q1477"/>
    </row>
    <row r="1478" spans="1:17">
      <c r="A1478" s="38" t="str">
        <f t="shared" ca="1" si="22"/>
        <v>203637</v>
      </c>
      <c r="B1478" s="39" cm="1">
        <f t="array" aca="1" ref="B1478" ca="1">INDIRECT(_xlfn.CONCAT("D",ROW(C1478)-C1478-3))</f>
        <v>2036</v>
      </c>
      <c r="C1478" s="32">
        <v>37</v>
      </c>
      <c r="D1478" s="33">
        <v>4658189</v>
      </c>
      <c r="E1478" s="33"/>
      <c r="F1478" s="33">
        <v>2359251</v>
      </c>
      <c r="G1478" s="33">
        <v>914045</v>
      </c>
      <c r="H1478" s="33">
        <v>1232945</v>
      </c>
      <c r="I1478" s="33">
        <v>15234</v>
      </c>
      <c r="J1478" s="33">
        <v>197027</v>
      </c>
      <c r="K1478" s="33"/>
      <c r="L1478" s="33">
        <v>2298938</v>
      </c>
      <c r="M1478" s="33">
        <v>709699</v>
      </c>
      <c r="N1478" s="33">
        <v>1348629</v>
      </c>
      <c r="O1478" s="33">
        <v>15164</v>
      </c>
      <c r="P1478" s="33">
        <v>225446</v>
      </c>
      <c r="Q1478"/>
    </row>
    <row r="1479" spans="1:17">
      <c r="A1479" s="38" t="str">
        <f t="shared" ca="1" si="22"/>
        <v>203638</v>
      </c>
      <c r="B1479" s="39" cm="1">
        <f t="array" aca="1" ref="B1479" ca="1">INDIRECT(_xlfn.CONCAT("D",ROW(C1479)-C1479-3))</f>
        <v>2036</v>
      </c>
      <c r="C1479" s="32">
        <v>38</v>
      </c>
      <c r="D1479" s="33">
        <v>4588534</v>
      </c>
      <c r="E1479" s="33"/>
      <c r="F1479" s="33">
        <v>2322919</v>
      </c>
      <c r="G1479" s="33">
        <v>846264</v>
      </c>
      <c r="H1479" s="33">
        <v>1229363</v>
      </c>
      <c r="I1479" s="33">
        <v>18243</v>
      </c>
      <c r="J1479" s="33">
        <v>229049</v>
      </c>
      <c r="K1479" s="33"/>
      <c r="L1479" s="33">
        <v>2265615</v>
      </c>
      <c r="M1479" s="33">
        <v>655836</v>
      </c>
      <c r="N1479" s="33">
        <v>1381399</v>
      </c>
      <c r="O1479" s="33">
        <v>25263</v>
      </c>
      <c r="P1479" s="33">
        <v>203117</v>
      </c>
      <c r="Q1479"/>
    </row>
    <row r="1480" spans="1:17">
      <c r="A1480" s="38" t="str">
        <f t="shared" ca="1" si="22"/>
        <v>203639</v>
      </c>
      <c r="B1480" s="39" cm="1">
        <f t="array" aca="1" ref="B1480" ca="1">INDIRECT(_xlfn.CONCAT("D",ROW(C1480)-C1480-3))</f>
        <v>2036</v>
      </c>
      <c r="C1480" s="32">
        <v>39</v>
      </c>
      <c r="D1480" s="33">
        <v>4602581</v>
      </c>
      <c r="E1480" s="33"/>
      <c r="F1480" s="33">
        <v>2324491</v>
      </c>
      <c r="G1480" s="33">
        <v>830826</v>
      </c>
      <c r="H1480" s="33">
        <v>1271032</v>
      </c>
      <c r="I1480" s="33">
        <v>9108</v>
      </c>
      <c r="J1480" s="33">
        <v>213525</v>
      </c>
      <c r="K1480" s="33"/>
      <c r="L1480" s="33">
        <v>2278090</v>
      </c>
      <c r="M1480" s="33">
        <v>648426</v>
      </c>
      <c r="N1480" s="33">
        <v>1389918</v>
      </c>
      <c r="O1480" s="33">
        <v>23266</v>
      </c>
      <c r="P1480" s="33">
        <v>216479</v>
      </c>
      <c r="Q1480"/>
    </row>
    <row r="1481" spans="1:17">
      <c r="A1481" s="38" t="str">
        <f t="shared" ca="1" si="22"/>
        <v>203640</v>
      </c>
      <c r="B1481" s="39" cm="1">
        <f t="array" aca="1" ref="B1481" ca="1">INDIRECT(_xlfn.CONCAT("D",ROW(C1481)-C1481-3))</f>
        <v>2036</v>
      </c>
      <c r="C1481" s="32">
        <v>40</v>
      </c>
      <c r="D1481" s="33">
        <v>4619819</v>
      </c>
      <c r="E1481" s="33"/>
      <c r="F1481" s="33">
        <v>2333396</v>
      </c>
      <c r="G1481" s="33">
        <v>812143</v>
      </c>
      <c r="H1481" s="33">
        <v>1257610</v>
      </c>
      <c r="I1481" s="33">
        <v>15152</v>
      </c>
      <c r="J1481" s="33">
        <v>248492</v>
      </c>
      <c r="K1481" s="33"/>
      <c r="L1481" s="33">
        <v>2286423</v>
      </c>
      <c r="M1481" s="33">
        <v>597692</v>
      </c>
      <c r="N1481" s="33">
        <v>1414199</v>
      </c>
      <c r="O1481" s="33">
        <v>20261</v>
      </c>
      <c r="P1481" s="33">
        <v>254272</v>
      </c>
      <c r="Q1481"/>
    </row>
    <row r="1482" spans="1:17">
      <c r="A1482" s="38" t="str">
        <f t="shared" ca="1" si="22"/>
        <v>203641</v>
      </c>
      <c r="B1482" s="39" cm="1">
        <f t="array" aca="1" ref="B1482" ca="1">INDIRECT(_xlfn.CONCAT("D",ROW(C1482)-C1482-3))</f>
        <v>2036</v>
      </c>
      <c r="C1482" s="32">
        <v>41</v>
      </c>
      <c r="D1482" s="33">
        <v>4649918</v>
      </c>
      <c r="E1482" s="33"/>
      <c r="F1482" s="33">
        <v>2347282</v>
      </c>
      <c r="G1482" s="33">
        <v>753112</v>
      </c>
      <c r="H1482" s="33">
        <v>1317187</v>
      </c>
      <c r="I1482" s="33">
        <v>13141</v>
      </c>
      <c r="J1482" s="33">
        <v>263842</v>
      </c>
      <c r="K1482" s="33"/>
      <c r="L1482" s="33">
        <v>2302636</v>
      </c>
      <c r="M1482" s="33">
        <v>592367</v>
      </c>
      <c r="N1482" s="33">
        <v>1410542</v>
      </c>
      <c r="O1482" s="33">
        <v>32403</v>
      </c>
      <c r="P1482" s="33">
        <v>267324</v>
      </c>
      <c r="Q1482"/>
    </row>
    <row r="1483" spans="1:17">
      <c r="A1483" s="38" t="str">
        <f t="shared" ca="1" si="22"/>
        <v>203642</v>
      </c>
      <c r="B1483" s="39" cm="1">
        <f t="array" aca="1" ref="B1483" ca="1">INDIRECT(_xlfn.CONCAT("D",ROW(C1483)-C1483-3))</f>
        <v>2036</v>
      </c>
      <c r="C1483" s="32">
        <v>42</v>
      </c>
      <c r="D1483" s="33">
        <v>4703911</v>
      </c>
      <c r="E1483" s="33"/>
      <c r="F1483" s="33">
        <v>2374166</v>
      </c>
      <c r="G1483" s="33">
        <v>829796</v>
      </c>
      <c r="H1483" s="33">
        <v>1279563</v>
      </c>
      <c r="I1483" s="33">
        <v>14150</v>
      </c>
      <c r="J1483" s="33">
        <v>250657</v>
      </c>
      <c r="K1483" s="33"/>
      <c r="L1483" s="33">
        <v>2329745</v>
      </c>
      <c r="M1483" s="33">
        <v>621131</v>
      </c>
      <c r="N1483" s="33">
        <v>1427386</v>
      </c>
      <c r="O1483" s="33">
        <v>28325</v>
      </c>
      <c r="P1483" s="33">
        <v>252903</v>
      </c>
      <c r="Q1483"/>
    </row>
    <row r="1484" spans="1:17">
      <c r="A1484" s="38" t="str">
        <f t="shared" ref="A1484:A1547" ca="1" si="23">B1484&amp;C1484</f>
        <v>203643</v>
      </c>
      <c r="B1484" s="39" cm="1">
        <f t="array" aca="1" ref="B1484" ca="1">INDIRECT(_xlfn.CONCAT("D",ROW(C1484)-C1484-3))</f>
        <v>2036</v>
      </c>
      <c r="C1484" s="32">
        <v>43</v>
      </c>
      <c r="D1484" s="33">
        <v>4792909</v>
      </c>
      <c r="E1484" s="33"/>
      <c r="F1484" s="33">
        <v>2419357</v>
      </c>
      <c r="G1484" s="33">
        <v>809143</v>
      </c>
      <c r="H1484" s="33">
        <v>1349917</v>
      </c>
      <c r="I1484" s="33">
        <v>16142</v>
      </c>
      <c r="J1484" s="33">
        <v>244155</v>
      </c>
      <c r="K1484" s="33"/>
      <c r="L1484" s="33">
        <v>2373551</v>
      </c>
      <c r="M1484" s="33">
        <v>591114</v>
      </c>
      <c r="N1484" s="33">
        <v>1466166</v>
      </c>
      <c r="O1484" s="33">
        <v>32334</v>
      </c>
      <c r="P1484" s="33">
        <v>283937</v>
      </c>
      <c r="Q1484"/>
    </row>
    <row r="1485" spans="1:17">
      <c r="A1485" s="38" t="str">
        <f t="shared" ca="1" si="23"/>
        <v>203644</v>
      </c>
      <c r="B1485" s="39" cm="1">
        <f t="array" aca="1" ref="B1485" ca="1">INDIRECT(_xlfn.CONCAT("D",ROW(C1485)-C1485-3))</f>
        <v>2036</v>
      </c>
      <c r="C1485" s="32">
        <v>44</v>
      </c>
      <c r="D1485" s="33">
        <v>4835417</v>
      </c>
      <c r="E1485" s="33"/>
      <c r="F1485" s="33">
        <v>2431677</v>
      </c>
      <c r="G1485" s="33">
        <v>792084</v>
      </c>
      <c r="H1485" s="33">
        <v>1349364</v>
      </c>
      <c r="I1485" s="33">
        <v>15116</v>
      </c>
      <c r="J1485" s="33">
        <v>275113</v>
      </c>
      <c r="K1485" s="33"/>
      <c r="L1485" s="33">
        <v>2403740</v>
      </c>
      <c r="M1485" s="33">
        <v>633466</v>
      </c>
      <c r="N1485" s="33">
        <v>1440428</v>
      </c>
      <c r="O1485" s="33">
        <v>44383</v>
      </c>
      <c r="P1485" s="33">
        <v>285463</v>
      </c>
      <c r="Q1485"/>
    </row>
    <row r="1486" spans="1:17">
      <c r="A1486" s="38" t="str">
        <f t="shared" ca="1" si="23"/>
        <v>203645</v>
      </c>
      <c r="B1486" s="39" cm="1">
        <f t="array" aca="1" ref="B1486" ca="1">INDIRECT(_xlfn.CONCAT("D",ROW(C1486)-C1486-3))</f>
        <v>2036</v>
      </c>
      <c r="C1486" s="32">
        <v>45</v>
      </c>
      <c r="D1486" s="33">
        <v>4883267</v>
      </c>
      <c r="E1486" s="33"/>
      <c r="F1486" s="33">
        <v>2452680</v>
      </c>
      <c r="G1486" s="33">
        <v>733992</v>
      </c>
      <c r="H1486" s="33">
        <v>1422675</v>
      </c>
      <c r="I1486" s="33">
        <v>13089</v>
      </c>
      <c r="J1486" s="33">
        <v>282924</v>
      </c>
      <c r="K1486" s="33"/>
      <c r="L1486" s="33">
        <v>2430587</v>
      </c>
      <c r="M1486" s="33">
        <v>599572</v>
      </c>
      <c r="N1486" s="33">
        <v>1497920</v>
      </c>
      <c r="O1486" s="33">
        <v>41385</v>
      </c>
      <c r="P1486" s="33">
        <v>291711</v>
      </c>
      <c r="Q1486"/>
    </row>
    <row r="1487" spans="1:17">
      <c r="A1487" s="38" t="str">
        <f t="shared" ca="1" si="23"/>
        <v>203646</v>
      </c>
      <c r="B1487" s="39" cm="1">
        <f t="array" aca="1" ref="B1487" ca="1">INDIRECT(_xlfn.CONCAT("D",ROW(C1487)-C1487-3))</f>
        <v>2036</v>
      </c>
      <c r="C1487" s="32">
        <v>46</v>
      </c>
      <c r="D1487" s="33">
        <v>4741690</v>
      </c>
      <c r="E1487" s="33"/>
      <c r="F1487" s="33">
        <v>2374190</v>
      </c>
      <c r="G1487" s="33">
        <v>725335</v>
      </c>
      <c r="H1487" s="33">
        <v>1316871</v>
      </c>
      <c r="I1487" s="33">
        <v>21126</v>
      </c>
      <c r="J1487" s="33">
        <v>310858</v>
      </c>
      <c r="K1487" s="33"/>
      <c r="L1487" s="33">
        <v>2367500</v>
      </c>
      <c r="M1487" s="33">
        <v>585326</v>
      </c>
      <c r="N1487" s="33">
        <v>1472887</v>
      </c>
      <c r="O1487" s="33">
        <v>45335</v>
      </c>
      <c r="P1487" s="33">
        <v>263951</v>
      </c>
      <c r="Q1487"/>
    </row>
    <row r="1488" spans="1:17">
      <c r="A1488" s="38" t="str">
        <f t="shared" ca="1" si="23"/>
        <v>203647</v>
      </c>
      <c r="B1488" s="39" cm="1">
        <f t="array" aca="1" ref="B1488" ca="1">INDIRECT(_xlfn.CONCAT("D",ROW(C1488)-C1488-3))</f>
        <v>2036</v>
      </c>
      <c r="C1488" s="32">
        <v>47</v>
      </c>
      <c r="D1488" s="33">
        <v>4625889</v>
      </c>
      <c r="E1488" s="33"/>
      <c r="F1488" s="33">
        <v>2307946</v>
      </c>
      <c r="G1488" s="33">
        <v>712453</v>
      </c>
      <c r="H1488" s="33">
        <v>1298471</v>
      </c>
      <c r="I1488" s="33">
        <v>17059</v>
      </c>
      <c r="J1488" s="33">
        <v>279964</v>
      </c>
      <c r="K1488" s="33"/>
      <c r="L1488" s="33">
        <v>2317943</v>
      </c>
      <c r="M1488" s="33">
        <v>585776</v>
      </c>
      <c r="N1488" s="33">
        <v>1389960</v>
      </c>
      <c r="O1488" s="33">
        <v>52337</v>
      </c>
      <c r="P1488" s="33">
        <v>289869</v>
      </c>
      <c r="Q1488"/>
    </row>
    <row r="1489" spans="1:17">
      <c r="A1489" s="38" t="str">
        <f t="shared" ca="1" si="23"/>
        <v>203648</v>
      </c>
      <c r="B1489" s="39" cm="1">
        <f t="array" aca="1" ref="B1489" ca="1">INDIRECT(_xlfn.CONCAT("D",ROW(C1489)-C1489-3))</f>
        <v>2036</v>
      </c>
      <c r="C1489" s="32">
        <v>48</v>
      </c>
      <c r="D1489" s="33">
        <v>4508592</v>
      </c>
      <c r="E1489" s="33"/>
      <c r="F1489" s="33">
        <v>2247572</v>
      </c>
      <c r="G1489" s="33">
        <v>643164</v>
      </c>
      <c r="H1489" s="33">
        <v>1296330</v>
      </c>
      <c r="I1489" s="33">
        <v>22006</v>
      </c>
      <c r="J1489" s="33">
        <v>286073</v>
      </c>
      <c r="K1489" s="33"/>
      <c r="L1489" s="33">
        <v>2261021</v>
      </c>
      <c r="M1489" s="33">
        <v>550684</v>
      </c>
      <c r="N1489" s="33">
        <v>1361637</v>
      </c>
      <c r="O1489" s="33">
        <v>53260</v>
      </c>
      <c r="P1489" s="33">
        <v>295440</v>
      </c>
      <c r="Q1489"/>
    </row>
    <row r="1490" spans="1:17">
      <c r="A1490" s="38" t="str">
        <f t="shared" ca="1" si="23"/>
        <v>203649</v>
      </c>
      <c r="B1490" s="39" cm="1">
        <f t="array" aca="1" ref="B1490" ca="1">INDIRECT(_xlfn.CONCAT("D",ROW(C1490)-C1490-3))</f>
        <v>2036</v>
      </c>
      <c r="C1490" s="32">
        <v>49</v>
      </c>
      <c r="D1490" s="33">
        <v>4459444</v>
      </c>
      <c r="E1490" s="33"/>
      <c r="F1490" s="33">
        <v>2219527</v>
      </c>
      <c r="G1490" s="33">
        <v>618704</v>
      </c>
      <c r="H1490" s="33">
        <v>1319502</v>
      </c>
      <c r="I1490" s="33">
        <v>19022</v>
      </c>
      <c r="J1490" s="33">
        <v>262299</v>
      </c>
      <c r="K1490" s="33"/>
      <c r="L1490" s="33">
        <v>2239917</v>
      </c>
      <c r="M1490" s="33">
        <v>543923</v>
      </c>
      <c r="N1490" s="33">
        <v>1280526</v>
      </c>
      <c r="O1490" s="33">
        <v>68241</v>
      </c>
      <c r="P1490" s="33">
        <v>347227</v>
      </c>
      <c r="Q1490"/>
    </row>
    <row r="1491" spans="1:17">
      <c r="A1491" s="38" t="str">
        <f t="shared" ca="1" si="23"/>
        <v>203650</v>
      </c>
      <c r="B1491" s="39" cm="1">
        <f t="array" aca="1" ref="B1491" ca="1">INDIRECT(_xlfn.CONCAT("D",ROW(C1491)-C1491-3))</f>
        <v>2036</v>
      </c>
      <c r="C1491" s="32">
        <v>50</v>
      </c>
      <c r="D1491" s="33">
        <v>4464751</v>
      </c>
      <c r="E1491" s="33"/>
      <c r="F1491" s="33">
        <v>2223307</v>
      </c>
      <c r="G1491" s="33">
        <v>612879</v>
      </c>
      <c r="H1491" s="33">
        <v>1308472</v>
      </c>
      <c r="I1491" s="33">
        <v>19931</v>
      </c>
      <c r="J1491" s="33">
        <v>282024</v>
      </c>
      <c r="K1491" s="33"/>
      <c r="L1491" s="33">
        <v>2241444</v>
      </c>
      <c r="M1491" s="33">
        <v>490158</v>
      </c>
      <c r="N1491" s="33">
        <v>1344665</v>
      </c>
      <c r="O1491" s="33">
        <v>74480</v>
      </c>
      <c r="P1491" s="33">
        <v>332140</v>
      </c>
      <c r="Q1491"/>
    </row>
    <row r="1492" spans="1:17">
      <c r="A1492" s="38" t="str">
        <f t="shared" ca="1" si="23"/>
        <v>203651</v>
      </c>
      <c r="B1492" s="39" cm="1">
        <f t="array" aca="1" ref="B1492" ca="1">INDIRECT(_xlfn.CONCAT("D",ROW(C1492)-C1492-3))</f>
        <v>2036</v>
      </c>
      <c r="C1492" s="32">
        <v>51</v>
      </c>
      <c r="D1492" s="33">
        <v>4368249</v>
      </c>
      <c r="E1492" s="33"/>
      <c r="F1492" s="33">
        <v>2171404</v>
      </c>
      <c r="G1492" s="33">
        <v>547354</v>
      </c>
      <c r="H1492" s="33">
        <v>1322856</v>
      </c>
      <c r="I1492" s="33">
        <v>15010</v>
      </c>
      <c r="J1492" s="33">
        <v>286185</v>
      </c>
      <c r="K1492" s="33"/>
      <c r="L1492" s="33">
        <v>2196844</v>
      </c>
      <c r="M1492" s="33">
        <v>478054</v>
      </c>
      <c r="N1492" s="33">
        <v>1320913</v>
      </c>
      <c r="O1492" s="33">
        <v>74163</v>
      </c>
      <c r="P1492" s="33">
        <v>323714</v>
      </c>
      <c r="Q1492"/>
    </row>
    <row r="1493" spans="1:17">
      <c r="A1493" s="38" t="str">
        <f t="shared" ca="1" si="23"/>
        <v>203652</v>
      </c>
      <c r="B1493" s="39" cm="1">
        <f t="array" aca="1" ref="B1493" ca="1">INDIRECT(_xlfn.CONCAT("D",ROW(C1493)-C1493-3))</f>
        <v>2036</v>
      </c>
      <c r="C1493" s="32">
        <v>52</v>
      </c>
      <c r="D1493" s="33">
        <v>4338770</v>
      </c>
      <c r="E1493" s="33"/>
      <c r="F1493" s="33">
        <v>2162405</v>
      </c>
      <c r="G1493" s="33">
        <v>497093</v>
      </c>
      <c r="H1493" s="33">
        <v>1370257</v>
      </c>
      <c r="I1493" s="33">
        <v>26005</v>
      </c>
      <c r="J1493" s="33">
        <v>269050</v>
      </c>
      <c r="K1493" s="33"/>
      <c r="L1493" s="33">
        <v>2176365</v>
      </c>
      <c r="M1493" s="33">
        <v>429058</v>
      </c>
      <c r="N1493" s="33">
        <v>1310230</v>
      </c>
      <c r="O1493" s="33">
        <v>91225</v>
      </c>
      <c r="P1493" s="33">
        <v>345852</v>
      </c>
      <c r="Q1493"/>
    </row>
    <row r="1494" spans="1:17">
      <c r="A1494" s="38" t="str">
        <f t="shared" ca="1" si="23"/>
        <v>203653</v>
      </c>
      <c r="B1494" s="39" cm="1">
        <f t="array" aca="1" ref="B1494" ca="1">INDIRECT(_xlfn.CONCAT("D",ROW(C1494)-C1494-3))</f>
        <v>2036</v>
      </c>
      <c r="C1494" s="32">
        <v>53</v>
      </c>
      <c r="D1494" s="33">
        <v>4405756</v>
      </c>
      <c r="E1494" s="33"/>
      <c r="F1494" s="33">
        <v>2199744</v>
      </c>
      <c r="G1494" s="33">
        <v>544918</v>
      </c>
      <c r="H1494" s="33">
        <v>1340720</v>
      </c>
      <c r="I1494" s="33">
        <v>23081</v>
      </c>
      <c r="J1494" s="33">
        <v>291025</v>
      </c>
      <c r="K1494" s="33"/>
      <c r="L1494" s="33">
        <v>2206012</v>
      </c>
      <c r="M1494" s="33">
        <v>448613</v>
      </c>
      <c r="N1494" s="33">
        <v>1314795</v>
      </c>
      <c r="O1494" s="33">
        <v>111152</v>
      </c>
      <c r="P1494" s="33">
        <v>331453</v>
      </c>
      <c r="Q1494"/>
    </row>
    <row r="1495" spans="1:17">
      <c r="A1495" s="38" t="str">
        <f t="shared" ca="1" si="23"/>
        <v>203654</v>
      </c>
      <c r="B1495" s="39" cm="1">
        <f t="array" aca="1" ref="B1495" ca="1">INDIRECT(_xlfn.CONCAT("D",ROW(C1495)-C1495-3))</f>
        <v>2036</v>
      </c>
      <c r="C1495" s="32">
        <v>54</v>
      </c>
      <c r="D1495" s="33">
        <v>4312866</v>
      </c>
      <c r="E1495" s="33"/>
      <c r="F1495" s="33">
        <v>2153597</v>
      </c>
      <c r="G1495" s="33">
        <v>490226</v>
      </c>
      <c r="H1495" s="33">
        <v>1372831</v>
      </c>
      <c r="I1495" s="33">
        <v>27956</v>
      </c>
      <c r="J1495" s="33">
        <v>262585</v>
      </c>
      <c r="K1495" s="33"/>
      <c r="L1495" s="33">
        <v>2159268</v>
      </c>
      <c r="M1495" s="33">
        <v>413391</v>
      </c>
      <c r="N1495" s="33">
        <v>1284323</v>
      </c>
      <c r="O1495" s="33">
        <v>123415</v>
      </c>
      <c r="P1495" s="33">
        <v>338138</v>
      </c>
      <c r="Q1495"/>
    </row>
    <row r="1496" spans="1:17">
      <c r="A1496" s="38" t="str">
        <f t="shared" ca="1" si="23"/>
        <v>203655</v>
      </c>
      <c r="B1496" s="39" cm="1">
        <f t="array" aca="1" ref="B1496" ca="1">INDIRECT(_xlfn.CONCAT("D",ROW(C1496)-C1496-3))</f>
        <v>2036</v>
      </c>
      <c r="C1496" s="32">
        <v>55</v>
      </c>
      <c r="D1496" s="33">
        <v>4353540</v>
      </c>
      <c r="E1496" s="33"/>
      <c r="F1496" s="33">
        <v>2178845</v>
      </c>
      <c r="G1496" s="33">
        <v>482187</v>
      </c>
      <c r="H1496" s="33">
        <v>1407546</v>
      </c>
      <c r="I1496" s="33">
        <v>33013</v>
      </c>
      <c r="J1496" s="33">
        <v>256099</v>
      </c>
      <c r="K1496" s="33"/>
      <c r="L1496" s="33">
        <v>2174695</v>
      </c>
      <c r="M1496" s="33">
        <v>407943</v>
      </c>
      <c r="N1496" s="33">
        <v>1298818</v>
      </c>
      <c r="O1496" s="33">
        <v>109985</v>
      </c>
      <c r="P1496" s="33">
        <v>357950</v>
      </c>
      <c r="Q1496"/>
    </row>
    <row r="1497" spans="1:17">
      <c r="A1497" s="38" t="str">
        <f t="shared" ca="1" si="23"/>
        <v>203656</v>
      </c>
      <c r="B1497" s="39" cm="1">
        <f t="array" aca="1" ref="B1497" ca="1">INDIRECT(_xlfn.CONCAT("D",ROW(C1497)-C1497-3))</f>
        <v>2036</v>
      </c>
      <c r="C1497" s="32">
        <v>56</v>
      </c>
      <c r="D1497" s="33">
        <v>4169118</v>
      </c>
      <c r="E1497" s="33"/>
      <c r="F1497" s="33">
        <v>2082954</v>
      </c>
      <c r="G1497" s="33">
        <v>445706</v>
      </c>
      <c r="H1497" s="33">
        <v>1335124</v>
      </c>
      <c r="I1497" s="33">
        <v>37890</v>
      </c>
      <c r="J1497" s="33">
        <v>264233</v>
      </c>
      <c r="K1497" s="33"/>
      <c r="L1497" s="33">
        <v>2086164</v>
      </c>
      <c r="M1497" s="33">
        <v>330343</v>
      </c>
      <c r="N1497" s="33">
        <v>1351402</v>
      </c>
      <c r="O1497" s="33">
        <v>105109</v>
      </c>
      <c r="P1497" s="33">
        <v>299311</v>
      </c>
      <c r="Q1497"/>
    </row>
    <row r="1498" spans="1:17">
      <c r="A1498" s="38" t="str">
        <f t="shared" ca="1" si="23"/>
        <v>203657</v>
      </c>
      <c r="B1498" s="39" cm="1">
        <f t="array" aca="1" ref="B1498" ca="1">INDIRECT(_xlfn.CONCAT("D",ROW(C1498)-C1498-3))</f>
        <v>2036</v>
      </c>
      <c r="C1498" s="32">
        <v>57</v>
      </c>
      <c r="D1498" s="33">
        <v>4016204</v>
      </c>
      <c r="E1498" s="33"/>
      <c r="F1498" s="33">
        <v>2002645</v>
      </c>
      <c r="G1498" s="33">
        <v>388931</v>
      </c>
      <c r="H1498" s="33">
        <v>1340763</v>
      </c>
      <c r="I1498" s="33">
        <v>29995</v>
      </c>
      <c r="J1498" s="33">
        <v>242957</v>
      </c>
      <c r="K1498" s="33"/>
      <c r="L1498" s="33">
        <v>2013559</v>
      </c>
      <c r="M1498" s="33">
        <v>323127</v>
      </c>
      <c r="N1498" s="33">
        <v>1263586</v>
      </c>
      <c r="O1498" s="33">
        <v>125660</v>
      </c>
      <c r="P1498" s="33">
        <v>301186</v>
      </c>
      <c r="Q1498"/>
    </row>
    <row r="1499" spans="1:17">
      <c r="A1499" s="38" t="str">
        <f t="shared" ca="1" si="23"/>
        <v>203658</v>
      </c>
      <c r="B1499" s="39" cm="1">
        <f t="array" aca="1" ref="B1499" ca="1">INDIRECT(_xlfn.CONCAT("D",ROW(C1499)-C1499-3))</f>
        <v>2036</v>
      </c>
      <c r="C1499" s="32">
        <v>58</v>
      </c>
      <c r="D1499" s="33">
        <v>3971027</v>
      </c>
      <c r="E1499" s="33"/>
      <c r="F1499" s="33">
        <v>1974592</v>
      </c>
      <c r="G1499" s="33">
        <v>349220</v>
      </c>
      <c r="H1499" s="33">
        <v>1331029</v>
      </c>
      <c r="I1499" s="33">
        <v>49889</v>
      </c>
      <c r="J1499" s="33">
        <v>244454</v>
      </c>
      <c r="K1499" s="33"/>
      <c r="L1499" s="33">
        <v>1996435</v>
      </c>
      <c r="M1499" s="33">
        <v>301368</v>
      </c>
      <c r="N1499" s="33">
        <v>1222491</v>
      </c>
      <c r="O1499" s="33">
        <v>136166</v>
      </c>
      <c r="P1499" s="33">
        <v>336410</v>
      </c>
      <c r="Q1499"/>
    </row>
    <row r="1500" spans="1:17">
      <c r="A1500" s="38" t="str">
        <f t="shared" ca="1" si="23"/>
        <v>203659</v>
      </c>
      <c r="B1500" s="39" cm="1">
        <f t="array" aca="1" ref="B1500" ca="1">INDIRECT(_xlfn.CONCAT("D",ROW(C1500)-C1500-3))</f>
        <v>2036</v>
      </c>
      <c r="C1500" s="32">
        <v>59</v>
      </c>
      <c r="D1500" s="33">
        <v>3805857</v>
      </c>
      <c r="E1500" s="33"/>
      <c r="F1500" s="33">
        <v>1887524</v>
      </c>
      <c r="G1500" s="33">
        <v>326572</v>
      </c>
      <c r="H1500" s="33">
        <v>1292305</v>
      </c>
      <c r="I1500" s="33">
        <v>46938</v>
      </c>
      <c r="J1500" s="33">
        <v>221709</v>
      </c>
      <c r="K1500" s="33"/>
      <c r="L1500" s="33">
        <v>1918333</v>
      </c>
      <c r="M1500" s="33">
        <v>285009</v>
      </c>
      <c r="N1500" s="33">
        <v>1199830</v>
      </c>
      <c r="O1500" s="33">
        <v>135529</v>
      </c>
      <c r="P1500" s="33">
        <v>297965</v>
      </c>
      <c r="Q1500"/>
    </row>
    <row r="1501" spans="1:17">
      <c r="A1501" s="38" t="str">
        <f t="shared" ca="1" si="23"/>
        <v>203660</v>
      </c>
      <c r="B1501" s="39" cm="1">
        <f t="array" aca="1" ref="B1501" ca="1">INDIRECT(_xlfn.CONCAT("D",ROW(C1501)-C1501-3))</f>
        <v>2036</v>
      </c>
      <c r="C1501" s="32">
        <v>60</v>
      </c>
      <c r="D1501" s="33">
        <v>3752165</v>
      </c>
      <c r="E1501" s="33"/>
      <c r="F1501" s="33">
        <v>1856854</v>
      </c>
      <c r="G1501" s="33">
        <v>334074</v>
      </c>
      <c r="H1501" s="33">
        <v>1251532</v>
      </c>
      <c r="I1501" s="33">
        <v>38892</v>
      </c>
      <c r="J1501" s="33">
        <v>232356</v>
      </c>
      <c r="K1501" s="33"/>
      <c r="L1501" s="33">
        <v>1895311</v>
      </c>
      <c r="M1501" s="33">
        <v>268909</v>
      </c>
      <c r="N1501" s="33">
        <v>1172244</v>
      </c>
      <c r="O1501" s="33">
        <v>138438</v>
      </c>
      <c r="P1501" s="33">
        <v>315719</v>
      </c>
      <c r="Q1501"/>
    </row>
    <row r="1502" spans="1:17">
      <c r="A1502" s="38" t="str">
        <f t="shared" ca="1" si="23"/>
        <v>203661</v>
      </c>
      <c r="B1502" s="39" cm="1">
        <f t="array" aca="1" ref="B1502" ca="1">INDIRECT(_xlfn.CONCAT("D",ROW(C1502)-C1502-3))</f>
        <v>2036</v>
      </c>
      <c r="C1502" s="32">
        <v>61</v>
      </c>
      <c r="D1502" s="33">
        <v>3715485</v>
      </c>
      <c r="E1502" s="33"/>
      <c r="F1502" s="33">
        <v>1834475</v>
      </c>
      <c r="G1502" s="33">
        <v>319213</v>
      </c>
      <c r="H1502" s="33">
        <v>1220988</v>
      </c>
      <c r="I1502" s="33">
        <v>51872</v>
      </c>
      <c r="J1502" s="33">
        <v>242402</v>
      </c>
      <c r="K1502" s="33"/>
      <c r="L1502" s="33">
        <v>1881011</v>
      </c>
      <c r="M1502" s="33">
        <v>276707</v>
      </c>
      <c r="N1502" s="33">
        <v>1121814</v>
      </c>
      <c r="O1502" s="33">
        <v>155835</v>
      </c>
      <c r="P1502" s="33">
        <v>326655</v>
      </c>
      <c r="Q1502"/>
    </row>
    <row r="1503" spans="1:17">
      <c r="A1503" s="38" t="str">
        <f t="shared" ca="1" si="23"/>
        <v>203662</v>
      </c>
      <c r="B1503" s="39" cm="1">
        <f t="array" aca="1" ref="B1503" ca="1">INDIRECT(_xlfn.CONCAT("D",ROW(C1503)-C1503-3))</f>
        <v>2036</v>
      </c>
      <c r="C1503" s="32">
        <v>62</v>
      </c>
      <c r="D1503" s="33">
        <v>3624558</v>
      </c>
      <c r="E1503" s="33"/>
      <c r="F1503" s="33">
        <v>1781764</v>
      </c>
      <c r="G1503" s="33">
        <v>275880</v>
      </c>
      <c r="H1503" s="33">
        <v>1218054</v>
      </c>
      <c r="I1503" s="33">
        <v>40834</v>
      </c>
      <c r="J1503" s="33">
        <v>246997</v>
      </c>
      <c r="K1503" s="33"/>
      <c r="L1503" s="33">
        <v>1842794</v>
      </c>
      <c r="M1503" s="33">
        <v>255584</v>
      </c>
      <c r="N1503" s="33">
        <v>1100903</v>
      </c>
      <c r="O1503" s="33">
        <v>155141</v>
      </c>
      <c r="P1503" s="33">
        <v>331166</v>
      </c>
      <c r="Q1503"/>
    </row>
    <row r="1504" spans="1:17">
      <c r="A1504" s="38" t="str">
        <f t="shared" ca="1" si="23"/>
        <v>203663</v>
      </c>
      <c r="B1504" s="39" cm="1">
        <f t="array" aca="1" ref="B1504" ca="1">INDIRECT(_xlfn.CONCAT("D",ROW(C1504)-C1504-3))</f>
        <v>2036</v>
      </c>
      <c r="C1504" s="32">
        <v>63</v>
      </c>
      <c r="D1504" s="33">
        <v>3740475</v>
      </c>
      <c r="E1504" s="33"/>
      <c r="F1504" s="33">
        <v>1834503</v>
      </c>
      <c r="G1504" s="33">
        <v>293721</v>
      </c>
      <c r="H1504" s="33">
        <v>1239041</v>
      </c>
      <c r="I1504" s="33">
        <v>55135</v>
      </c>
      <c r="J1504" s="33">
        <v>246605</v>
      </c>
      <c r="K1504" s="33"/>
      <c r="L1504" s="33">
        <v>1905972</v>
      </c>
      <c r="M1504" s="33">
        <v>253067</v>
      </c>
      <c r="N1504" s="33">
        <v>1121863</v>
      </c>
      <c r="O1504" s="33">
        <v>191295</v>
      </c>
      <c r="P1504" s="33">
        <v>339747</v>
      </c>
      <c r="Q1504"/>
    </row>
    <row r="1505" spans="1:17">
      <c r="A1505" s="38" t="str">
        <f t="shared" ca="1" si="23"/>
        <v>203664</v>
      </c>
      <c r="B1505" s="39" cm="1">
        <f t="array" aca="1" ref="B1505" ca="1">INDIRECT(_xlfn.CONCAT("D",ROW(C1505)-C1505-3))</f>
        <v>2036</v>
      </c>
      <c r="C1505" s="32">
        <v>64</v>
      </c>
      <c r="D1505" s="33">
        <v>3875052</v>
      </c>
      <c r="E1505" s="33"/>
      <c r="F1505" s="33">
        <v>1897301</v>
      </c>
      <c r="G1505" s="33">
        <v>275143</v>
      </c>
      <c r="H1505" s="33">
        <v>1297528</v>
      </c>
      <c r="I1505" s="33">
        <v>63342</v>
      </c>
      <c r="J1505" s="33">
        <v>261287</v>
      </c>
      <c r="K1505" s="33"/>
      <c r="L1505" s="33">
        <v>1977751</v>
      </c>
      <c r="M1505" s="33">
        <v>230456</v>
      </c>
      <c r="N1505" s="33">
        <v>1137380</v>
      </c>
      <c r="O1505" s="33">
        <v>206616</v>
      </c>
      <c r="P1505" s="33">
        <v>403298</v>
      </c>
      <c r="Q1505"/>
    </row>
    <row r="1506" spans="1:17">
      <c r="A1506" s="38" t="str">
        <f t="shared" ca="1" si="23"/>
        <v>203665</v>
      </c>
      <c r="B1506" s="39" cm="1">
        <f t="array" aca="1" ref="B1506" ca="1">INDIRECT(_xlfn.CONCAT("D",ROW(C1506)-C1506-3))</f>
        <v>2036</v>
      </c>
      <c r="C1506" s="32">
        <v>65</v>
      </c>
      <c r="D1506" s="33">
        <v>4003028</v>
      </c>
      <c r="E1506" s="33"/>
      <c r="F1506" s="33">
        <v>1955543</v>
      </c>
      <c r="G1506" s="33">
        <v>278232</v>
      </c>
      <c r="H1506" s="33">
        <v>1335710</v>
      </c>
      <c r="I1506" s="33">
        <v>72281</v>
      </c>
      <c r="J1506" s="33">
        <v>269320</v>
      </c>
      <c r="K1506" s="33"/>
      <c r="L1506" s="33">
        <v>2047485</v>
      </c>
      <c r="M1506" s="33">
        <v>242804</v>
      </c>
      <c r="N1506" s="33">
        <v>1224923</v>
      </c>
      <c r="O1506" s="33">
        <v>232894</v>
      </c>
      <c r="P1506" s="33">
        <v>346863</v>
      </c>
      <c r="Q1506"/>
    </row>
    <row r="1507" spans="1:17">
      <c r="A1507" s="38" t="str">
        <f t="shared" ca="1" si="23"/>
        <v>203666</v>
      </c>
      <c r="B1507" s="39" cm="1">
        <f t="array" aca="1" ref="B1507" ca="1">INDIRECT(_xlfn.CONCAT("D",ROW(C1507)-C1507-3))</f>
        <v>2036</v>
      </c>
      <c r="C1507" s="32">
        <v>66</v>
      </c>
      <c r="D1507" s="33">
        <v>3791474</v>
      </c>
      <c r="E1507" s="33"/>
      <c r="F1507" s="33">
        <v>1844413</v>
      </c>
      <c r="G1507" s="33">
        <v>248496</v>
      </c>
      <c r="H1507" s="33">
        <v>1240499</v>
      </c>
      <c r="I1507" s="33">
        <v>77222</v>
      </c>
      <c r="J1507" s="33">
        <v>278196</v>
      </c>
      <c r="K1507" s="33"/>
      <c r="L1507" s="33">
        <v>1947061</v>
      </c>
      <c r="M1507" s="33">
        <v>206416</v>
      </c>
      <c r="N1507" s="33">
        <v>1173000</v>
      </c>
      <c r="O1507" s="33">
        <v>228249</v>
      </c>
      <c r="P1507" s="33">
        <v>339396</v>
      </c>
      <c r="Q1507"/>
    </row>
    <row r="1508" spans="1:17">
      <c r="A1508" s="38" t="str">
        <f t="shared" ca="1" si="23"/>
        <v>203667</v>
      </c>
      <c r="B1508" s="39" cm="1">
        <f t="array" aca="1" ref="B1508" ca="1">INDIRECT(_xlfn.CONCAT("D",ROW(C1508)-C1508-3))</f>
        <v>2036</v>
      </c>
      <c r="C1508" s="32">
        <v>67</v>
      </c>
      <c r="D1508" s="33">
        <v>3644837</v>
      </c>
      <c r="E1508" s="33"/>
      <c r="F1508" s="33">
        <v>1767490</v>
      </c>
      <c r="G1508" s="33">
        <v>249136</v>
      </c>
      <c r="H1508" s="33">
        <v>1187808</v>
      </c>
      <c r="I1508" s="33">
        <v>86315</v>
      </c>
      <c r="J1508" s="33">
        <v>244231</v>
      </c>
      <c r="K1508" s="33"/>
      <c r="L1508" s="33">
        <v>1877348</v>
      </c>
      <c r="M1508" s="33">
        <v>207828</v>
      </c>
      <c r="N1508" s="33">
        <v>1110058</v>
      </c>
      <c r="O1508" s="33">
        <v>233437</v>
      </c>
      <c r="P1508" s="33">
        <v>326024</v>
      </c>
      <c r="Q1508"/>
    </row>
    <row r="1509" spans="1:17">
      <c r="A1509" s="38" t="str">
        <f t="shared" ca="1" si="23"/>
        <v>203668</v>
      </c>
      <c r="B1509" s="39" cm="1">
        <f t="array" aca="1" ref="B1509" ca="1">INDIRECT(_xlfn.CONCAT("D",ROW(C1509)-C1509-3))</f>
        <v>2036</v>
      </c>
      <c r="C1509" s="32">
        <v>68</v>
      </c>
      <c r="D1509" s="33">
        <v>3559757</v>
      </c>
      <c r="E1509" s="33"/>
      <c r="F1509" s="33">
        <v>1717477</v>
      </c>
      <c r="G1509" s="33">
        <v>224533</v>
      </c>
      <c r="H1509" s="33">
        <v>1130541</v>
      </c>
      <c r="I1509" s="33">
        <v>105373</v>
      </c>
      <c r="J1509" s="33">
        <v>257031</v>
      </c>
      <c r="K1509" s="33"/>
      <c r="L1509" s="33">
        <v>1842279</v>
      </c>
      <c r="M1509" s="33">
        <v>198551</v>
      </c>
      <c r="N1509" s="33">
        <v>1055977</v>
      </c>
      <c r="O1509" s="33">
        <v>256833</v>
      </c>
      <c r="P1509" s="33">
        <v>330919</v>
      </c>
      <c r="Q1509"/>
    </row>
    <row r="1510" spans="1:17">
      <c r="A1510" s="38" t="str">
        <f t="shared" ca="1" si="23"/>
        <v>203669</v>
      </c>
      <c r="B1510" s="39" cm="1">
        <f t="array" aca="1" ref="B1510" ca="1">INDIRECT(_xlfn.CONCAT("D",ROW(C1510)-C1510-3))</f>
        <v>2036</v>
      </c>
      <c r="C1510" s="32">
        <v>69</v>
      </c>
      <c r="D1510" s="33">
        <v>3555227</v>
      </c>
      <c r="E1510" s="33"/>
      <c r="F1510" s="33">
        <v>1709277</v>
      </c>
      <c r="G1510" s="33">
        <v>240106</v>
      </c>
      <c r="H1510" s="33">
        <v>1124757</v>
      </c>
      <c r="I1510" s="33">
        <v>89548</v>
      </c>
      <c r="J1510" s="33">
        <v>254866</v>
      </c>
      <c r="K1510" s="33"/>
      <c r="L1510" s="33">
        <v>1845950</v>
      </c>
      <c r="M1510" s="33">
        <v>185681</v>
      </c>
      <c r="N1510" s="33">
        <v>1051865</v>
      </c>
      <c r="O1510" s="33">
        <v>290374</v>
      </c>
      <c r="P1510" s="33">
        <v>318029</v>
      </c>
      <c r="Q1510"/>
    </row>
    <row r="1511" spans="1:17">
      <c r="A1511" s="38" t="str">
        <f t="shared" ca="1" si="23"/>
        <v>203670</v>
      </c>
      <c r="B1511" s="39" cm="1">
        <f t="array" aca="1" ref="B1511" ca="1">INDIRECT(_xlfn.CONCAT("D",ROW(C1511)-C1511-3))</f>
        <v>2036</v>
      </c>
      <c r="C1511" s="32">
        <v>70</v>
      </c>
      <c r="D1511" s="33">
        <v>3619159</v>
      </c>
      <c r="E1511" s="33"/>
      <c r="F1511" s="33">
        <v>1733869</v>
      </c>
      <c r="G1511" s="33">
        <v>212672</v>
      </c>
      <c r="H1511" s="33">
        <v>1119483</v>
      </c>
      <c r="I1511" s="33">
        <v>136858</v>
      </c>
      <c r="J1511" s="33">
        <v>264856</v>
      </c>
      <c r="K1511" s="33"/>
      <c r="L1511" s="33">
        <v>1885291</v>
      </c>
      <c r="M1511" s="33">
        <v>185762</v>
      </c>
      <c r="N1511" s="33">
        <v>1046396</v>
      </c>
      <c r="O1511" s="33">
        <v>326072</v>
      </c>
      <c r="P1511" s="33">
        <v>327060</v>
      </c>
      <c r="Q1511"/>
    </row>
    <row r="1512" spans="1:17">
      <c r="A1512" s="38" t="str">
        <f t="shared" ca="1" si="23"/>
        <v>203671</v>
      </c>
      <c r="B1512" s="39" cm="1">
        <f t="array" aca="1" ref="B1512" ca="1">INDIRECT(_xlfn.CONCAT("D",ROW(C1512)-C1512-3))</f>
        <v>2036</v>
      </c>
      <c r="C1512" s="32">
        <v>71</v>
      </c>
      <c r="D1512" s="33">
        <v>3731132</v>
      </c>
      <c r="E1512" s="33"/>
      <c r="F1512" s="33">
        <v>1775874</v>
      </c>
      <c r="G1512" s="33">
        <v>200931</v>
      </c>
      <c r="H1512" s="33">
        <v>1178991</v>
      </c>
      <c r="I1512" s="33">
        <v>120165</v>
      </c>
      <c r="J1512" s="33">
        <v>275787</v>
      </c>
      <c r="K1512" s="33"/>
      <c r="L1512" s="33">
        <v>1955258</v>
      </c>
      <c r="M1512" s="33">
        <v>187626</v>
      </c>
      <c r="N1512" s="33">
        <v>1104029</v>
      </c>
      <c r="O1512" s="33">
        <v>331801</v>
      </c>
      <c r="P1512" s="33">
        <v>331801</v>
      </c>
      <c r="Q1512"/>
    </row>
    <row r="1513" spans="1:17">
      <c r="A1513" s="38" t="str">
        <f t="shared" ca="1" si="23"/>
        <v>203672</v>
      </c>
      <c r="B1513" s="39" cm="1">
        <f t="array" aca="1" ref="B1513" ca="1">INDIRECT(_xlfn.CONCAT("D",ROW(C1513)-C1513-3))</f>
        <v>2036</v>
      </c>
      <c r="C1513" s="32">
        <v>72</v>
      </c>
      <c r="D1513" s="33">
        <v>3678663</v>
      </c>
      <c r="E1513" s="33"/>
      <c r="F1513" s="33">
        <v>1743406</v>
      </c>
      <c r="G1513" s="33">
        <v>205396</v>
      </c>
      <c r="H1513" s="33">
        <v>1126237</v>
      </c>
      <c r="I1513" s="33">
        <v>151344</v>
      </c>
      <c r="J1513" s="33">
        <v>260430</v>
      </c>
      <c r="K1513" s="33"/>
      <c r="L1513" s="33">
        <v>1935257</v>
      </c>
      <c r="M1513" s="33">
        <v>176650</v>
      </c>
      <c r="N1513" s="33">
        <v>1065822</v>
      </c>
      <c r="O1513" s="33">
        <v>357248</v>
      </c>
      <c r="P1513" s="33">
        <v>335537</v>
      </c>
      <c r="Q1513"/>
    </row>
    <row r="1514" spans="1:17">
      <c r="A1514" s="38" t="str">
        <f t="shared" ca="1" si="23"/>
        <v>203673</v>
      </c>
      <c r="B1514" s="39" cm="1">
        <f t="array" aca="1" ref="B1514" ca="1">INDIRECT(_xlfn.CONCAT("D",ROW(C1514)-C1514-3))</f>
        <v>2036</v>
      </c>
      <c r="C1514" s="32">
        <v>73</v>
      </c>
      <c r="D1514" s="33">
        <v>3632551</v>
      </c>
      <c r="E1514" s="33"/>
      <c r="F1514" s="33">
        <v>1711273</v>
      </c>
      <c r="G1514" s="33">
        <v>174961</v>
      </c>
      <c r="H1514" s="33">
        <v>1109723</v>
      </c>
      <c r="I1514" s="33">
        <v>143507</v>
      </c>
      <c r="J1514" s="33">
        <v>283083</v>
      </c>
      <c r="K1514" s="33"/>
      <c r="L1514" s="33">
        <v>1921278</v>
      </c>
      <c r="M1514" s="33">
        <v>158792</v>
      </c>
      <c r="N1514" s="33">
        <v>1043487</v>
      </c>
      <c r="O1514" s="33">
        <v>401417</v>
      </c>
      <c r="P1514" s="33">
        <v>317583</v>
      </c>
      <c r="Q1514"/>
    </row>
    <row r="1515" spans="1:17">
      <c r="A1515" s="38" t="str">
        <f t="shared" ca="1" si="23"/>
        <v>203674</v>
      </c>
      <c r="B1515" s="39" cm="1">
        <f t="array" aca="1" ref="B1515" ca="1">INDIRECT(_xlfn.CONCAT("D",ROW(C1515)-C1515-3))</f>
        <v>2036</v>
      </c>
      <c r="C1515" s="32">
        <v>74</v>
      </c>
      <c r="D1515" s="33">
        <v>3555505</v>
      </c>
      <c r="E1515" s="33"/>
      <c r="F1515" s="33">
        <v>1666641</v>
      </c>
      <c r="G1515" s="33">
        <v>177762</v>
      </c>
      <c r="H1515" s="33">
        <v>1104874</v>
      </c>
      <c r="I1515" s="33">
        <v>152227</v>
      </c>
      <c r="J1515" s="33">
        <v>231778</v>
      </c>
      <c r="K1515" s="33"/>
      <c r="L1515" s="33">
        <v>1888864</v>
      </c>
      <c r="M1515" s="33">
        <v>154857</v>
      </c>
      <c r="N1515" s="33">
        <v>1008052</v>
      </c>
      <c r="O1515" s="33">
        <v>406377</v>
      </c>
      <c r="P1515" s="33">
        <v>319578</v>
      </c>
      <c r="Q1515"/>
    </row>
    <row r="1516" spans="1:17">
      <c r="A1516" s="38" t="str">
        <f t="shared" ca="1" si="23"/>
        <v>203675</v>
      </c>
      <c r="B1516" s="39" cm="1">
        <f t="array" aca="1" ref="B1516" ca="1">INDIRECT(_xlfn.CONCAT("D",ROW(C1516)-C1516-3))</f>
        <v>2036</v>
      </c>
      <c r="C1516" s="32">
        <v>75</v>
      </c>
      <c r="D1516" s="33">
        <v>3516231</v>
      </c>
      <c r="E1516" s="33"/>
      <c r="F1516" s="33">
        <v>1637727</v>
      </c>
      <c r="G1516" s="33">
        <v>153353</v>
      </c>
      <c r="H1516" s="33">
        <v>1066587</v>
      </c>
      <c r="I1516" s="33">
        <v>161217</v>
      </c>
      <c r="J1516" s="33">
        <v>256571</v>
      </c>
      <c r="K1516" s="33"/>
      <c r="L1516" s="33">
        <v>1878503</v>
      </c>
      <c r="M1516" s="33">
        <v>160817</v>
      </c>
      <c r="N1516" s="33">
        <v>978716</v>
      </c>
      <c r="O1516" s="33">
        <v>421282</v>
      </c>
      <c r="P1516" s="33">
        <v>317688</v>
      </c>
      <c r="Q1516"/>
    </row>
    <row r="1517" spans="1:17">
      <c r="A1517" s="38" t="str">
        <f t="shared" ca="1" si="23"/>
        <v>203676</v>
      </c>
      <c r="B1517" s="39" cm="1">
        <f t="array" aca="1" ref="B1517" ca="1">INDIRECT(_xlfn.CONCAT("D",ROW(C1517)-C1517-3))</f>
        <v>2036</v>
      </c>
      <c r="C1517" s="32">
        <v>76</v>
      </c>
      <c r="D1517" s="33">
        <v>3361112</v>
      </c>
      <c r="E1517" s="33"/>
      <c r="F1517" s="33">
        <v>1555467</v>
      </c>
      <c r="G1517" s="33">
        <v>133804</v>
      </c>
      <c r="H1517" s="33">
        <v>974995</v>
      </c>
      <c r="I1517" s="33">
        <v>200705</v>
      </c>
      <c r="J1517" s="33">
        <v>245963</v>
      </c>
      <c r="K1517" s="33"/>
      <c r="L1517" s="33">
        <v>1805645</v>
      </c>
      <c r="M1517" s="33">
        <v>156068</v>
      </c>
      <c r="N1517" s="33">
        <v>897884</v>
      </c>
      <c r="O1517" s="33">
        <v>468203</v>
      </c>
      <c r="P1517" s="33">
        <v>283490</v>
      </c>
      <c r="Q1517"/>
    </row>
    <row r="1518" spans="1:17">
      <c r="A1518" s="38" t="str">
        <f t="shared" ca="1" si="23"/>
        <v>203677</v>
      </c>
      <c r="B1518" s="39" cm="1">
        <f t="array" aca="1" ref="B1518" ca="1">INDIRECT(_xlfn.CONCAT("D",ROW(C1518)-C1518-3))</f>
        <v>2036</v>
      </c>
      <c r="C1518" s="32">
        <v>77</v>
      </c>
      <c r="D1518" s="33">
        <v>3200240</v>
      </c>
      <c r="E1518" s="33"/>
      <c r="F1518" s="33">
        <v>1465996</v>
      </c>
      <c r="G1518" s="33">
        <v>111254</v>
      </c>
      <c r="H1518" s="33">
        <v>963875</v>
      </c>
      <c r="I1518" s="33">
        <v>175250</v>
      </c>
      <c r="J1518" s="33">
        <v>215617</v>
      </c>
      <c r="K1518" s="33"/>
      <c r="L1518" s="33">
        <v>1734244</v>
      </c>
      <c r="M1518" s="33">
        <v>137356</v>
      </c>
      <c r="N1518" s="33">
        <v>822160</v>
      </c>
      <c r="O1518" s="33">
        <v>477288</v>
      </c>
      <c r="P1518" s="33">
        <v>297440</v>
      </c>
      <c r="Q1518"/>
    </row>
    <row r="1519" spans="1:17">
      <c r="A1519" s="38" t="str">
        <f t="shared" ca="1" si="23"/>
        <v>203678</v>
      </c>
      <c r="B1519" s="39" cm="1">
        <f t="array" aca="1" ref="B1519" ca="1">INDIRECT(_xlfn.CONCAT("D",ROW(C1519)-C1519-3))</f>
        <v>2036</v>
      </c>
      <c r="C1519" s="32">
        <v>78</v>
      </c>
      <c r="D1519" s="33">
        <v>3132874</v>
      </c>
      <c r="E1519" s="33"/>
      <c r="F1519" s="33">
        <v>1427143</v>
      </c>
      <c r="G1519" s="33">
        <v>97777</v>
      </c>
      <c r="H1519" s="33">
        <v>921470</v>
      </c>
      <c r="I1519" s="33">
        <v>180738</v>
      </c>
      <c r="J1519" s="33">
        <v>227158</v>
      </c>
      <c r="K1519" s="33"/>
      <c r="L1519" s="33">
        <v>1705731</v>
      </c>
      <c r="M1519" s="33">
        <v>123963</v>
      </c>
      <c r="N1519" s="33">
        <v>826090</v>
      </c>
      <c r="O1519" s="33">
        <v>493869</v>
      </c>
      <c r="P1519" s="33">
        <v>261810</v>
      </c>
      <c r="Q1519"/>
    </row>
    <row r="1520" spans="1:17">
      <c r="A1520" s="38" t="str">
        <f t="shared" ca="1" si="23"/>
        <v>203679</v>
      </c>
      <c r="B1520" s="39" cm="1">
        <f t="array" aca="1" ref="B1520" ca="1">INDIRECT(_xlfn.CONCAT("D",ROW(C1520)-C1520-3))</f>
        <v>2036</v>
      </c>
      <c r="C1520" s="32">
        <v>79</v>
      </c>
      <c r="D1520" s="33">
        <v>2949365</v>
      </c>
      <c r="E1520" s="33"/>
      <c r="F1520" s="33">
        <v>1330542</v>
      </c>
      <c r="G1520" s="33">
        <v>85393</v>
      </c>
      <c r="H1520" s="33">
        <v>849958</v>
      </c>
      <c r="I1520" s="33">
        <v>206532</v>
      </c>
      <c r="J1520" s="33">
        <v>188659</v>
      </c>
      <c r="K1520" s="33"/>
      <c r="L1520" s="33">
        <v>1618823</v>
      </c>
      <c r="M1520" s="33">
        <v>117624</v>
      </c>
      <c r="N1520" s="33">
        <v>689794</v>
      </c>
      <c r="O1520" s="33">
        <v>537282</v>
      </c>
      <c r="P1520" s="33">
        <v>274123</v>
      </c>
      <c r="Q1520"/>
    </row>
    <row r="1521" spans="1:17">
      <c r="A1521" s="38" t="str">
        <f t="shared" ca="1" si="23"/>
        <v>203680</v>
      </c>
      <c r="B1521" s="39" cm="1">
        <f t="array" aca="1" ref="B1521" ca="1">INDIRECT(_xlfn.CONCAT("D",ROW(C1521)-C1521-3))</f>
        <v>2036</v>
      </c>
      <c r="C1521" s="32">
        <v>80</v>
      </c>
      <c r="D1521" s="33">
        <v>2758108</v>
      </c>
      <c r="E1521" s="33"/>
      <c r="F1521" s="33">
        <v>1232625</v>
      </c>
      <c r="G1521" s="33">
        <v>76542</v>
      </c>
      <c r="H1521" s="33">
        <v>827052</v>
      </c>
      <c r="I1521" s="33">
        <v>182906</v>
      </c>
      <c r="J1521" s="33">
        <v>146126</v>
      </c>
      <c r="K1521" s="33"/>
      <c r="L1521" s="33">
        <v>1525482</v>
      </c>
      <c r="M1521" s="33">
        <v>109747</v>
      </c>
      <c r="N1521" s="33">
        <v>611590</v>
      </c>
      <c r="O1521" s="33">
        <v>553723</v>
      </c>
      <c r="P1521" s="33">
        <v>250423</v>
      </c>
      <c r="Q1521"/>
    </row>
    <row r="1522" spans="1:17">
      <c r="A1522" s="38" t="str">
        <f t="shared" ca="1" si="23"/>
        <v>203681</v>
      </c>
      <c r="B1522" s="39" cm="1">
        <f t="array" aca="1" ref="B1522" ca="1">INDIRECT(_xlfn.CONCAT("D",ROW(C1522)-C1522-3))</f>
        <v>2036</v>
      </c>
      <c r="C1522" s="32">
        <v>81</v>
      </c>
      <c r="D1522" s="33">
        <v>2604722</v>
      </c>
      <c r="E1522" s="33"/>
      <c r="F1522" s="33">
        <v>1153323</v>
      </c>
      <c r="G1522" s="33">
        <v>60911</v>
      </c>
      <c r="H1522" s="33">
        <v>755901</v>
      </c>
      <c r="I1522" s="33">
        <v>197713</v>
      </c>
      <c r="J1522" s="33">
        <v>138798</v>
      </c>
      <c r="K1522" s="33"/>
      <c r="L1522" s="33">
        <v>1451399</v>
      </c>
      <c r="M1522" s="33">
        <v>87084</v>
      </c>
      <c r="N1522" s="33">
        <v>589568</v>
      </c>
      <c r="O1522" s="33">
        <v>551532</v>
      </c>
      <c r="P1522" s="33">
        <v>223215</v>
      </c>
      <c r="Q1522"/>
    </row>
    <row r="1523" spans="1:17">
      <c r="A1523" s="38" t="str">
        <f t="shared" ca="1" si="23"/>
        <v>203682</v>
      </c>
      <c r="B1523" s="39" cm="1">
        <f t="array" aca="1" ref="B1523" ca="1">INDIRECT(_xlfn.CONCAT("D",ROW(C1523)-C1523-3))</f>
        <v>2036</v>
      </c>
      <c r="C1523" s="32">
        <v>82</v>
      </c>
      <c r="D1523" s="33">
        <v>2370692</v>
      </c>
      <c r="E1523" s="33"/>
      <c r="F1523" s="33">
        <v>1037090</v>
      </c>
      <c r="G1523" s="33">
        <v>62005</v>
      </c>
      <c r="H1523" s="33">
        <v>662057</v>
      </c>
      <c r="I1523" s="33">
        <v>175015</v>
      </c>
      <c r="J1523" s="33">
        <v>138012</v>
      </c>
      <c r="K1523" s="33"/>
      <c r="L1523" s="33">
        <v>1333603</v>
      </c>
      <c r="M1523" s="33">
        <v>88238</v>
      </c>
      <c r="N1523" s="33">
        <v>508373</v>
      </c>
      <c r="O1523" s="33">
        <v>547479</v>
      </c>
      <c r="P1523" s="33">
        <v>189512</v>
      </c>
      <c r="Q1523"/>
    </row>
    <row r="1524" spans="1:17">
      <c r="A1524" s="38" t="str">
        <f t="shared" ca="1" si="23"/>
        <v>203683</v>
      </c>
      <c r="B1524" s="39" cm="1">
        <f t="array" aca="1" ref="B1524" ca="1">INDIRECT(_xlfn.CONCAT("D",ROW(C1524)-C1524-3))</f>
        <v>2036</v>
      </c>
      <c r="C1524" s="32">
        <v>83</v>
      </c>
      <c r="D1524" s="33">
        <v>2211626</v>
      </c>
      <c r="E1524" s="33"/>
      <c r="F1524" s="33">
        <v>956727</v>
      </c>
      <c r="G1524" s="33">
        <v>45987</v>
      </c>
      <c r="H1524" s="33">
        <v>617824</v>
      </c>
      <c r="I1524" s="33">
        <v>173950</v>
      </c>
      <c r="J1524" s="33">
        <v>118966</v>
      </c>
      <c r="K1524" s="33"/>
      <c r="L1524" s="33">
        <v>1254899</v>
      </c>
      <c r="M1524" s="33">
        <v>72167</v>
      </c>
      <c r="N1524" s="33">
        <v>457056</v>
      </c>
      <c r="O1524" s="33">
        <v>554281</v>
      </c>
      <c r="P1524" s="33">
        <v>171396</v>
      </c>
      <c r="Q1524"/>
    </row>
    <row r="1525" spans="1:17">
      <c r="A1525" s="38" t="str">
        <f t="shared" ca="1" si="23"/>
        <v>203684</v>
      </c>
      <c r="B1525" s="39" cm="1">
        <f t="array" aca="1" ref="B1525" ca="1">INDIRECT(_xlfn.CONCAT("D",ROW(C1525)-C1525-3))</f>
        <v>2036</v>
      </c>
      <c r="C1525" s="32">
        <v>84</v>
      </c>
      <c r="D1525" s="33">
        <v>1992582</v>
      </c>
      <c r="E1525" s="33"/>
      <c r="F1525" s="33">
        <v>852233</v>
      </c>
      <c r="G1525" s="33">
        <v>45065</v>
      </c>
      <c r="H1525" s="33">
        <v>556805</v>
      </c>
      <c r="I1525" s="33">
        <v>147213</v>
      </c>
      <c r="J1525" s="33">
        <v>103149</v>
      </c>
      <c r="K1525" s="33"/>
      <c r="L1525" s="33">
        <v>1140349</v>
      </c>
      <c r="M1525" s="33">
        <v>67257</v>
      </c>
      <c r="N1525" s="33">
        <v>418596</v>
      </c>
      <c r="O1525" s="33">
        <v>492880</v>
      </c>
      <c r="P1525" s="33">
        <v>161616</v>
      </c>
      <c r="Q1525"/>
    </row>
    <row r="1526" spans="1:17">
      <c r="A1526" s="38" t="str">
        <f t="shared" ca="1" si="23"/>
        <v>203685</v>
      </c>
      <c r="B1526" s="39" cm="1">
        <f t="array" aca="1" ref="B1526" ca="1">INDIRECT(_xlfn.CONCAT("D",ROW(C1526)-C1526-3))</f>
        <v>2036</v>
      </c>
      <c r="C1526" s="32">
        <v>85</v>
      </c>
      <c r="D1526" s="33">
        <v>1781685</v>
      </c>
      <c r="E1526" s="33"/>
      <c r="F1526" s="33">
        <v>752547</v>
      </c>
      <c r="G1526" s="33">
        <v>24722</v>
      </c>
      <c r="H1526" s="33">
        <v>521146</v>
      </c>
      <c r="I1526" s="33">
        <v>149323</v>
      </c>
      <c r="J1526" s="33">
        <v>57356</v>
      </c>
      <c r="K1526" s="33"/>
      <c r="L1526" s="33">
        <v>1029138</v>
      </c>
      <c r="M1526" s="33">
        <v>51606</v>
      </c>
      <c r="N1526" s="33">
        <v>339407</v>
      </c>
      <c r="O1526" s="33">
        <v>506133</v>
      </c>
      <c r="P1526" s="33">
        <v>131992</v>
      </c>
      <c r="Q1526"/>
    </row>
    <row r="1527" spans="1:17">
      <c r="A1527" s="38" t="str">
        <f t="shared" ca="1" si="23"/>
        <v>203686</v>
      </c>
      <c r="B1527" s="39" cm="1">
        <f t="array" aca="1" ref="B1527" ca="1">INDIRECT(_xlfn.CONCAT("D",ROW(C1527)-C1527-3))</f>
        <v>2036</v>
      </c>
      <c r="C1527" s="32">
        <v>86</v>
      </c>
      <c r="D1527" s="33">
        <v>1605048</v>
      </c>
      <c r="E1527" s="33"/>
      <c r="F1527" s="33">
        <v>670501</v>
      </c>
      <c r="G1527" s="33">
        <v>25981</v>
      </c>
      <c r="H1527" s="33">
        <v>456660</v>
      </c>
      <c r="I1527" s="33">
        <v>134900</v>
      </c>
      <c r="J1527" s="33">
        <v>52961</v>
      </c>
      <c r="K1527" s="33"/>
      <c r="L1527" s="33">
        <v>934547</v>
      </c>
      <c r="M1527" s="33">
        <v>49816</v>
      </c>
      <c r="N1527" s="33">
        <v>278969</v>
      </c>
      <c r="O1527" s="33">
        <v>485207</v>
      </c>
      <c r="P1527" s="33">
        <v>120555</v>
      </c>
      <c r="Q1527"/>
    </row>
    <row r="1528" spans="1:17">
      <c r="A1528" s="38" t="str">
        <f t="shared" ca="1" si="23"/>
        <v>203687</v>
      </c>
      <c r="B1528" s="39" cm="1">
        <f t="array" aca="1" ref="B1528" ca="1">INDIRECT(_xlfn.CONCAT("D",ROW(C1528)-C1528-3))</f>
        <v>2036</v>
      </c>
      <c r="C1528" s="32">
        <v>87</v>
      </c>
      <c r="D1528" s="33">
        <v>1428707</v>
      </c>
      <c r="E1528" s="33"/>
      <c r="F1528" s="33">
        <v>588494</v>
      </c>
      <c r="G1528" s="33">
        <v>10880</v>
      </c>
      <c r="H1528" s="33">
        <v>390681</v>
      </c>
      <c r="I1528" s="33">
        <v>139458</v>
      </c>
      <c r="J1528" s="33">
        <v>47475</v>
      </c>
      <c r="K1528" s="33"/>
      <c r="L1528" s="33">
        <v>840213</v>
      </c>
      <c r="M1528" s="33">
        <v>33490</v>
      </c>
      <c r="N1528" s="33">
        <v>229507</v>
      </c>
      <c r="O1528" s="33">
        <v>456059</v>
      </c>
      <c r="P1528" s="33">
        <v>121156</v>
      </c>
      <c r="Q1528"/>
    </row>
    <row r="1529" spans="1:17">
      <c r="A1529" s="38" t="str">
        <f t="shared" ca="1" si="23"/>
        <v>203688</v>
      </c>
      <c r="B1529" s="39" cm="1">
        <f t="array" aca="1" ref="B1529" ca="1">INDIRECT(_xlfn.CONCAT("D",ROW(C1529)-C1529-3))</f>
        <v>2036</v>
      </c>
      <c r="C1529" s="32">
        <v>88</v>
      </c>
      <c r="D1529" s="33">
        <v>1317975</v>
      </c>
      <c r="E1529" s="33"/>
      <c r="F1529" s="33">
        <v>535315</v>
      </c>
      <c r="G1529" s="33">
        <v>17648</v>
      </c>
      <c r="H1529" s="33">
        <v>342170</v>
      </c>
      <c r="I1529" s="33">
        <v>137260</v>
      </c>
      <c r="J1529" s="33">
        <v>38237</v>
      </c>
      <c r="K1529" s="33"/>
      <c r="L1529" s="33">
        <v>782661</v>
      </c>
      <c r="M1529" s="33">
        <v>40987</v>
      </c>
      <c r="N1529" s="33">
        <v>202008</v>
      </c>
      <c r="O1529" s="33">
        <v>435245</v>
      </c>
      <c r="P1529" s="33">
        <v>104420</v>
      </c>
      <c r="Q1529"/>
    </row>
    <row r="1530" spans="1:17">
      <c r="A1530" s="38" t="str">
        <f t="shared" ca="1" si="23"/>
        <v>203689</v>
      </c>
      <c r="B1530" s="39" cm="1">
        <f t="array" aca="1" ref="B1530" ca="1">INDIRECT(_xlfn.CONCAT("D",ROW(C1530)-C1530-3))</f>
        <v>2036</v>
      </c>
      <c r="C1530" s="32">
        <v>89</v>
      </c>
      <c r="D1530" s="33">
        <v>1035783</v>
      </c>
      <c r="E1530" s="33"/>
      <c r="F1530" s="33">
        <v>412784</v>
      </c>
      <c r="G1530" s="33">
        <v>11655</v>
      </c>
      <c r="H1530" s="33">
        <v>238929</v>
      </c>
      <c r="I1530" s="33">
        <v>124321</v>
      </c>
      <c r="J1530" s="33">
        <v>37879</v>
      </c>
      <c r="K1530" s="33"/>
      <c r="L1530" s="33">
        <v>622999</v>
      </c>
      <c r="M1530" s="33">
        <v>26039</v>
      </c>
      <c r="N1530" s="33">
        <v>136944</v>
      </c>
      <c r="O1530" s="33">
        <v>387687</v>
      </c>
      <c r="P1530" s="33">
        <v>72330</v>
      </c>
      <c r="Q1530"/>
    </row>
    <row r="1531" spans="1:17">
      <c r="A1531" s="38" t="str">
        <f t="shared" ca="1" si="23"/>
        <v>203690</v>
      </c>
      <c r="B1531" s="39" cm="1">
        <f t="array" aca="1" ref="B1531" ca="1">INDIRECT(_xlfn.CONCAT("D",ROW(C1531)-C1531-3))</f>
        <v>2036</v>
      </c>
      <c r="C1531" s="32">
        <v>90</v>
      </c>
      <c r="D1531" s="33">
        <v>738985</v>
      </c>
      <c r="E1531" s="33"/>
      <c r="F1531" s="33">
        <v>285308</v>
      </c>
      <c r="G1531" s="33">
        <v>4771</v>
      </c>
      <c r="H1531" s="33">
        <v>166032</v>
      </c>
      <c r="I1531" s="33">
        <v>93512</v>
      </c>
      <c r="J1531" s="33">
        <v>20993</v>
      </c>
      <c r="K1531" s="33"/>
      <c r="L1531" s="33">
        <v>453676</v>
      </c>
      <c r="M1531" s="33">
        <v>14237</v>
      </c>
      <c r="N1531" s="33">
        <v>93013</v>
      </c>
      <c r="O1531" s="33">
        <v>289480</v>
      </c>
      <c r="P1531" s="33">
        <v>56947</v>
      </c>
      <c r="Q1531"/>
    </row>
    <row r="1532" spans="1:17">
      <c r="A1532" s="38" t="str">
        <f t="shared" ca="1" si="23"/>
        <v>203691</v>
      </c>
      <c r="B1532" s="39" cm="1">
        <f t="array" aca="1" ref="B1532" ca="1">INDIRECT(_xlfn.CONCAT("D",ROW(C1532)-C1532-3))</f>
        <v>2036</v>
      </c>
      <c r="C1532" s="32">
        <v>91</v>
      </c>
      <c r="D1532" s="33">
        <v>630892</v>
      </c>
      <c r="E1532" s="33"/>
      <c r="F1532" s="33">
        <v>238184</v>
      </c>
      <c r="G1532" s="33">
        <v>3766</v>
      </c>
      <c r="H1532" s="33">
        <v>149689</v>
      </c>
      <c r="I1532" s="33">
        <v>71549</v>
      </c>
      <c r="J1532" s="33">
        <v>13180</v>
      </c>
      <c r="K1532" s="33"/>
      <c r="L1532" s="33">
        <v>392708</v>
      </c>
      <c r="M1532" s="33">
        <v>17765</v>
      </c>
      <c r="N1532" s="33">
        <v>77607</v>
      </c>
      <c r="O1532" s="33">
        <v>244975</v>
      </c>
      <c r="P1532" s="33">
        <v>52361</v>
      </c>
      <c r="Q1532"/>
    </row>
    <row r="1533" spans="1:17">
      <c r="A1533" s="38" t="str">
        <f t="shared" ca="1" si="23"/>
        <v>203692</v>
      </c>
      <c r="B1533" s="39" cm="1">
        <f t="array" aca="1" ref="B1533" ca="1">INDIRECT(_xlfn.CONCAT("D",ROW(C1533)-C1533-3))</f>
        <v>2036</v>
      </c>
      <c r="C1533" s="32">
        <v>92</v>
      </c>
      <c r="D1533" s="33">
        <v>532772</v>
      </c>
      <c r="E1533" s="33"/>
      <c r="F1533" s="33">
        <v>195838</v>
      </c>
      <c r="G1533" s="33">
        <v>4641</v>
      </c>
      <c r="H1533" s="33">
        <v>130868</v>
      </c>
      <c r="I1533" s="33">
        <v>50120</v>
      </c>
      <c r="J1533" s="33">
        <v>10210</v>
      </c>
      <c r="K1533" s="33"/>
      <c r="L1533" s="33">
        <v>336934</v>
      </c>
      <c r="M1533" s="33">
        <v>12888</v>
      </c>
      <c r="N1533" s="33">
        <v>54314</v>
      </c>
      <c r="O1533" s="33">
        <v>224623</v>
      </c>
      <c r="P1533" s="33">
        <v>45109</v>
      </c>
      <c r="Q1533"/>
    </row>
    <row r="1534" spans="1:17">
      <c r="A1534" s="38" t="str">
        <f t="shared" ca="1" si="23"/>
        <v>203693</v>
      </c>
      <c r="B1534" s="39" cm="1">
        <f t="array" aca="1" ref="B1534" ca="1">INDIRECT(_xlfn.CONCAT("D",ROW(C1534)-C1534-3))</f>
        <v>2036</v>
      </c>
      <c r="C1534" s="32">
        <v>93</v>
      </c>
      <c r="D1534" s="33">
        <v>418526</v>
      </c>
      <c r="E1534" s="33"/>
      <c r="F1534" s="33">
        <v>149504</v>
      </c>
      <c r="G1534" s="33">
        <v>1823</v>
      </c>
      <c r="H1534" s="33">
        <v>91161</v>
      </c>
      <c r="I1534" s="33">
        <v>51050</v>
      </c>
      <c r="J1534" s="33">
        <v>5470</v>
      </c>
      <c r="K1534" s="33"/>
      <c r="L1534" s="33">
        <v>269023</v>
      </c>
      <c r="M1534" s="33">
        <v>11775</v>
      </c>
      <c r="N1534" s="33">
        <v>28080</v>
      </c>
      <c r="O1534" s="33">
        <v>195653</v>
      </c>
      <c r="P1534" s="33">
        <v>33515</v>
      </c>
      <c r="Q1534"/>
    </row>
    <row r="1535" spans="1:17">
      <c r="A1535" s="38" t="str">
        <f t="shared" ca="1" si="23"/>
        <v>203694</v>
      </c>
      <c r="B1535" s="39" cm="1">
        <f t="array" aca="1" ref="B1535" ca="1">INDIRECT(_xlfn.CONCAT("D",ROW(C1535)-C1535-3))</f>
        <v>2036</v>
      </c>
      <c r="C1535" s="32">
        <v>94</v>
      </c>
      <c r="D1535" s="33">
        <v>294891</v>
      </c>
      <c r="E1535" s="33"/>
      <c r="F1535" s="33">
        <v>101413</v>
      </c>
      <c r="G1535" s="33">
        <v>0</v>
      </c>
      <c r="H1535" s="33">
        <v>51155</v>
      </c>
      <c r="I1535" s="33">
        <v>45771</v>
      </c>
      <c r="J1535" s="33">
        <v>4487</v>
      </c>
      <c r="K1535" s="33"/>
      <c r="L1535" s="33">
        <v>193478</v>
      </c>
      <c r="M1535" s="33">
        <v>9808</v>
      </c>
      <c r="N1535" s="33">
        <v>29423</v>
      </c>
      <c r="O1535" s="33">
        <v>135524</v>
      </c>
      <c r="P1535" s="33">
        <v>18724</v>
      </c>
      <c r="Q1535"/>
    </row>
    <row r="1536" spans="1:17">
      <c r="A1536" s="38" t="str">
        <f t="shared" ca="1" si="23"/>
        <v>203695</v>
      </c>
      <c r="B1536" s="39" cm="1">
        <f t="array" aca="1" ref="B1536" ca="1">INDIRECT(_xlfn.CONCAT("D",ROW(C1536)-C1536-3))</f>
        <v>2036</v>
      </c>
      <c r="C1536" s="32">
        <v>95</v>
      </c>
      <c r="D1536" s="33">
        <v>217729</v>
      </c>
      <c r="E1536" s="33"/>
      <c r="F1536" s="33">
        <v>71844</v>
      </c>
      <c r="G1536" s="33">
        <v>2628</v>
      </c>
      <c r="H1536" s="33">
        <v>28037</v>
      </c>
      <c r="I1536" s="33">
        <v>38551</v>
      </c>
      <c r="J1536" s="33">
        <v>2628</v>
      </c>
      <c r="K1536" s="33"/>
      <c r="L1536" s="33">
        <v>145885</v>
      </c>
      <c r="M1536" s="33">
        <v>7862</v>
      </c>
      <c r="N1536" s="33">
        <v>13103</v>
      </c>
      <c r="O1536" s="33">
        <v>106575</v>
      </c>
      <c r="P1536" s="33">
        <v>18345</v>
      </c>
      <c r="Q1536"/>
    </row>
    <row r="1537" spans="1:17">
      <c r="A1537" s="38" t="str">
        <f t="shared" ca="1" si="23"/>
        <v>203696</v>
      </c>
      <c r="B1537" s="39" cm="1">
        <f t="array" aca="1" ref="B1537" ca="1">INDIRECT(_xlfn.CONCAT("D",ROW(C1537)-C1537-3))</f>
        <v>2036</v>
      </c>
      <c r="C1537" s="32">
        <v>96</v>
      </c>
      <c r="D1537" s="33">
        <v>156424</v>
      </c>
      <c r="E1537" s="33"/>
      <c r="F1537" s="33">
        <v>49603</v>
      </c>
      <c r="G1537" s="33">
        <v>870</v>
      </c>
      <c r="H1537" s="33">
        <v>23496</v>
      </c>
      <c r="I1537" s="33">
        <v>22626</v>
      </c>
      <c r="J1537" s="33">
        <v>2611</v>
      </c>
      <c r="K1537" s="33"/>
      <c r="L1537" s="33">
        <v>106821</v>
      </c>
      <c r="M1537" s="33">
        <v>1737</v>
      </c>
      <c r="N1537" s="33">
        <v>11290</v>
      </c>
      <c r="O1537" s="33">
        <v>77293</v>
      </c>
      <c r="P1537" s="33">
        <v>16501</v>
      </c>
      <c r="Q1537"/>
    </row>
    <row r="1538" spans="1:17">
      <c r="A1538" s="38" t="str">
        <f t="shared" ca="1" si="23"/>
        <v>203697</v>
      </c>
      <c r="B1538" s="39" cm="1">
        <f t="array" aca="1" ref="B1538" ca="1">INDIRECT(_xlfn.CONCAT("D",ROW(C1538)-C1538-3))</f>
        <v>2036</v>
      </c>
      <c r="C1538" s="32">
        <v>97</v>
      </c>
      <c r="D1538" s="33">
        <v>114878</v>
      </c>
      <c r="E1538" s="33"/>
      <c r="F1538" s="33">
        <v>34819</v>
      </c>
      <c r="G1538" s="33">
        <v>849</v>
      </c>
      <c r="H1538" s="33">
        <v>12739</v>
      </c>
      <c r="I1538" s="33">
        <v>18683</v>
      </c>
      <c r="J1538" s="33">
        <v>2548</v>
      </c>
      <c r="K1538" s="33"/>
      <c r="L1538" s="33">
        <v>80059</v>
      </c>
      <c r="M1538" s="33">
        <v>1703</v>
      </c>
      <c r="N1538" s="33">
        <v>5110</v>
      </c>
      <c r="O1538" s="33">
        <v>68135</v>
      </c>
      <c r="P1538" s="33">
        <v>5110</v>
      </c>
      <c r="Q1538"/>
    </row>
    <row r="1539" spans="1:17">
      <c r="A1539" s="38" t="str">
        <f t="shared" ca="1" si="23"/>
        <v>203698</v>
      </c>
      <c r="B1539" s="39" cm="1">
        <f t="array" aca="1" ref="B1539" ca="1">INDIRECT(_xlfn.CONCAT("D",ROW(C1539)-C1539-3))</f>
        <v>2036</v>
      </c>
      <c r="C1539" s="32">
        <v>98</v>
      </c>
      <c r="D1539" s="33">
        <v>79060</v>
      </c>
      <c r="E1539" s="33"/>
      <c r="F1539" s="33">
        <v>22861</v>
      </c>
      <c r="G1539" s="33">
        <v>847</v>
      </c>
      <c r="H1539" s="33">
        <v>11007</v>
      </c>
      <c r="I1539" s="33">
        <v>11007</v>
      </c>
      <c r="J1539" s="33">
        <v>0</v>
      </c>
      <c r="K1539" s="33"/>
      <c r="L1539" s="33">
        <v>56199</v>
      </c>
      <c r="M1539" s="33">
        <v>839</v>
      </c>
      <c r="N1539" s="33">
        <v>3355</v>
      </c>
      <c r="O1539" s="33">
        <v>44456</v>
      </c>
      <c r="P1539" s="33">
        <v>7549</v>
      </c>
      <c r="Q1539"/>
    </row>
    <row r="1540" spans="1:17">
      <c r="A1540" s="38" t="str">
        <f t="shared" ca="1" si="23"/>
        <v>203699</v>
      </c>
      <c r="B1540" s="39" cm="1">
        <f t="array" aca="1" ref="B1540" ca="1">INDIRECT(_xlfn.CONCAT("D",ROW(C1540)-C1540-3))</f>
        <v>2036</v>
      </c>
      <c r="C1540" s="32">
        <v>99</v>
      </c>
      <c r="D1540" s="33">
        <v>53421</v>
      </c>
      <c r="E1540" s="33"/>
      <c r="F1540" s="33">
        <v>14606</v>
      </c>
      <c r="G1540" s="33">
        <v>0</v>
      </c>
      <c r="H1540" s="33">
        <v>5680</v>
      </c>
      <c r="I1540" s="33">
        <v>8114</v>
      </c>
      <c r="J1540" s="33">
        <v>811</v>
      </c>
      <c r="K1540" s="33"/>
      <c r="L1540" s="33">
        <v>38815</v>
      </c>
      <c r="M1540" s="33">
        <v>2478</v>
      </c>
      <c r="N1540" s="33">
        <v>826</v>
      </c>
      <c r="O1540" s="33">
        <v>34686</v>
      </c>
      <c r="P1540" s="33">
        <v>826</v>
      </c>
      <c r="Q1540"/>
    </row>
    <row r="1541" spans="1:17">
      <c r="A1541" s="38" t="str">
        <f t="shared" ca="1" si="23"/>
        <v>2036100</v>
      </c>
      <c r="B1541" s="39" cm="1">
        <f t="array" aca="1" ref="B1541" ca="1">INDIRECT(_xlfn.CONCAT("D",ROW(C1541)-C1541-3))</f>
        <v>2036</v>
      </c>
      <c r="C1541" s="32">
        <v>100</v>
      </c>
      <c r="D1541" s="35">
        <v>98016</v>
      </c>
      <c r="E1541" s="35"/>
      <c r="F1541" s="35">
        <v>22874</v>
      </c>
      <c r="G1541" s="35">
        <v>789</v>
      </c>
      <c r="H1541" s="35">
        <v>8676</v>
      </c>
      <c r="I1541" s="35">
        <v>12620</v>
      </c>
      <c r="J1541" s="35">
        <v>789</v>
      </c>
      <c r="K1541" s="35"/>
      <c r="L1541" s="35">
        <v>75142</v>
      </c>
      <c r="M1541" s="35">
        <v>1616</v>
      </c>
      <c r="N1541" s="35">
        <v>2424</v>
      </c>
      <c r="O1541" s="35">
        <v>63023</v>
      </c>
      <c r="P1541" s="35">
        <v>8080</v>
      </c>
      <c r="Q1541"/>
    </row>
    <row r="1542" spans="1:17">
      <c r="A1542" s="38" t="str">
        <f t="shared" ca="1" si="23"/>
        <v>79060</v>
      </c>
      <c r="B1542" s="39" cm="1">
        <f t="array" aca="1" ref="B1542" ca="1">INDIRECT(_xlfn.CONCAT("D",ROW(C1542)-C1542-3))</f>
        <v>79060</v>
      </c>
      <c r="C1542" s="34"/>
      <c r="D1542" s="19"/>
      <c r="E1542" s="19"/>
      <c r="F1542" s="19"/>
      <c r="G1542" s="19"/>
      <c r="H1542" s="19"/>
      <c r="I1542" s="19"/>
      <c r="J1542" s="19"/>
      <c r="K1542" s="19"/>
      <c r="L1542" s="19"/>
      <c r="M1542" s="19"/>
      <c r="N1542" s="19"/>
      <c r="O1542" s="19"/>
      <c r="P1542" s="19"/>
      <c r="Q1542"/>
    </row>
    <row r="1543" spans="1:17">
      <c r="A1543" s="38" t="str">
        <f t="shared" ca="1" si="23"/>
        <v>53421</v>
      </c>
      <c r="B1543" s="39" cm="1">
        <f t="array" aca="1" ref="B1543" ca="1">INDIRECT(_xlfn.CONCAT("D",ROW(C1543)-C1543-3))</f>
        <v>53421</v>
      </c>
      <c r="Q1543"/>
    </row>
    <row r="1544" spans="1:17">
      <c r="A1544" s="38" t="str">
        <f t="shared" ca="1" si="23"/>
        <v>98016</v>
      </c>
      <c r="B1544" s="39" cm="1">
        <f t="array" aca="1" ref="B1544" ca="1">INDIRECT(_xlfn.CONCAT("D",ROW(C1544)-C1544-3))</f>
        <v>98016</v>
      </c>
      <c r="Q1544"/>
    </row>
    <row r="1545" spans="1:17">
      <c r="A1545" s="38" t="str">
        <f t="shared" ca="1" si="23"/>
        <v>0</v>
      </c>
      <c r="B1545" s="39" cm="1">
        <f t="array" aca="1" ref="B1545" ca="1">INDIRECT(_xlfn.CONCAT("D",ROW(C1545)-C1545-3))</f>
        <v>0</v>
      </c>
      <c r="Q1545"/>
    </row>
    <row r="1546" spans="1:17">
      <c r="A1546" s="38" t="str">
        <f t="shared" ca="1" si="23"/>
        <v>0</v>
      </c>
      <c r="B1546" s="39" cm="1">
        <f t="array" aca="1" ref="B1546" ca="1">INDIRECT(_xlfn.CONCAT("D",ROW(C1546)-C1546-3))</f>
        <v>0</v>
      </c>
      <c r="Q1546"/>
    </row>
    <row r="1547" spans="1:17">
      <c r="A1547" s="38" t="str">
        <f t="shared" ca="1" si="23"/>
        <v>0</v>
      </c>
      <c r="B1547" s="39" cm="1">
        <f t="array" aca="1" ref="B1547" ca="1">INDIRECT(_xlfn.CONCAT("D",ROW(C1547)-C1547-3))</f>
        <v>0</v>
      </c>
      <c r="Q1547"/>
    </row>
    <row r="1548" spans="1:17">
      <c r="A1548" s="38" t="str">
        <f t="shared" ref="A1548:A1611" ca="1" si="24">B1548&amp;C1548</f>
        <v>0</v>
      </c>
      <c r="B1548" s="39" cm="1">
        <f t="array" aca="1" ref="B1548" ca="1">INDIRECT(_xlfn.CONCAT("D",ROW(C1548)-C1548-3))</f>
        <v>0</v>
      </c>
      <c r="D1548" s="47">
        <v>2037</v>
      </c>
      <c r="E1548" s="47"/>
      <c r="F1548" s="47"/>
      <c r="G1548" s="47"/>
      <c r="H1548" s="47"/>
      <c r="I1548" s="47"/>
      <c r="J1548" s="47"/>
      <c r="K1548" s="47"/>
      <c r="L1548" s="47"/>
      <c r="M1548" s="47"/>
      <c r="N1548" s="47"/>
      <c r="O1548" s="47"/>
      <c r="P1548" s="47"/>
      <c r="Q1548"/>
    </row>
    <row r="1549" spans="1:17">
      <c r="A1549" s="38" t="str">
        <f t="shared" ca="1" si="24"/>
        <v>0</v>
      </c>
      <c r="B1549" s="39" cm="1">
        <f t="array" aca="1" ref="B1549" ca="1">INDIRECT(_xlfn.CONCAT("D",ROW(C1549)-C1549-3))</f>
        <v>0</v>
      </c>
      <c r="F1549" s="48" t="s">
        <v>184</v>
      </c>
      <c r="G1549" s="48"/>
      <c r="H1549" s="48"/>
      <c r="I1549" s="48"/>
      <c r="J1549" s="48"/>
      <c r="K1549" s="30"/>
      <c r="L1549" s="48" t="s">
        <v>185</v>
      </c>
      <c r="M1549" s="48"/>
      <c r="N1549" s="48"/>
      <c r="O1549" s="48"/>
      <c r="P1549" s="48"/>
      <c r="Q1549"/>
    </row>
    <row r="1550" spans="1:17">
      <c r="A1550" s="38" t="e">
        <f t="shared" ca="1" si="24"/>
        <v>#VALUE!</v>
      </c>
      <c r="B1550" s="39" t="e" cm="1">
        <f t="array" aca="1" ref="B1550" ca="1">INDIRECT(_xlfn.CONCAT("D",ROW(C1550)-C1550-3))</f>
        <v>#VALUE!</v>
      </c>
      <c r="C1550" s="30" t="s">
        <v>186</v>
      </c>
      <c r="D1550" s="30" t="s">
        <v>0</v>
      </c>
      <c r="E1550" s="30"/>
      <c r="F1550" s="30" t="s">
        <v>0</v>
      </c>
      <c r="G1550" s="30" t="s">
        <v>187</v>
      </c>
      <c r="H1550" s="30" t="s">
        <v>188</v>
      </c>
      <c r="I1550" s="30" t="s">
        <v>189</v>
      </c>
      <c r="J1550" s="30" t="s">
        <v>190</v>
      </c>
      <c r="K1550" s="30"/>
      <c r="L1550" s="30" t="s">
        <v>0</v>
      </c>
      <c r="M1550" s="30" t="s">
        <v>187</v>
      </c>
      <c r="N1550" s="30" t="s">
        <v>188</v>
      </c>
      <c r="O1550" s="30" t="s">
        <v>189</v>
      </c>
      <c r="P1550" s="30" t="s">
        <v>190</v>
      </c>
      <c r="Q1550"/>
    </row>
    <row r="1551" spans="1:17">
      <c r="A1551" s="38" t="str">
        <f t="shared" ca="1" si="24"/>
        <v>20370</v>
      </c>
      <c r="B1551" s="39" cm="1">
        <f t="array" aca="1" ref="B1551" ca="1">INDIRECT(_xlfn.CONCAT("D",ROW(C1551)-C1551-3))</f>
        <v>2037</v>
      </c>
      <c r="C1551" s="32">
        <v>0</v>
      </c>
      <c r="D1551" s="33">
        <v>4007844</v>
      </c>
      <c r="E1551" s="33"/>
      <c r="F1551" s="33">
        <v>2050073</v>
      </c>
      <c r="G1551" s="33">
        <v>2050073</v>
      </c>
      <c r="H1551" s="33">
        <v>0</v>
      </c>
      <c r="I1551" s="33">
        <v>0</v>
      </c>
      <c r="J1551" s="33">
        <v>0</v>
      </c>
      <c r="K1551" s="33"/>
      <c r="L1551" s="33">
        <v>1957771</v>
      </c>
      <c r="M1551" s="33">
        <v>1957771</v>
      </c>
      <c r="N1551" s="33">
        <v>0</v>
      </c>
      <c r="O1551" s="33">
        <v>0</v>
      </c>
      <c r="P1551" s="33">
        <v>0</v>
      </c>
      <c r="Q1551"/>
    </row>
    <row r="1552" spans="1:17">
      <c r="A1552" s="38" t="str">
        <f t="shared" ca="1" si="24"/>
        <v>20371</v>
      </c>
      <c r="B1552" s="39" cm="1">
        <f t="array" aca="1" ref="B1552" ca="1">INDIRECT(_xlfn.CONCAT("D",ROW(C1552)-C1552-3))</f>
        <v>2037</v>
      </c>
      <c r="C1552" s="32">
        <v>1</v>
      </c>
      <c r="D1552" s="33">
        <v>4013343</v>
      </c>
      <c r="E1552" s="33"/>
      <c r="F1552" s="33">
        <v>2053353</v>
      </c>
      <c r="G1552" s="33">
        <v>2053353</v>
      </c>
      <c r="H1552" s="33">
        <v>0</v>
      </c>
      <c r="I1552" s="33">
        <v>0</v>
      </c>
      <c r="J1552" s="33">
        <v>0</v>
      </c>
      <c r="K1552" s="33"/>
      <c r="L1552" s="33">
        <v>1959989</v>
      </c>
      <c r="M1552" s="33">
        <v>1959989</v>
      </c>
      <c r="N1552" s="33">
        <v>0</v>
      </c>
      <c r="O1552" s="33">
        <v>0</v>
      </c>
      <c r="P1552" s="33">
        <v>0</v>
      </c>
      <c r="Q1552"/>
    </row>
    <row r="1553" spans="1:17">
      <c r="A1553" s="38" t="str">
        <f t="shared" ca="1" si="24"/>
        <v>20372</v>
      </c>
      <c r="B1553" s="39" cm="1">
        <f t="array" aca="1" ref="B1553" ca="1">INDIRECT(_xlfn.CONCAT("D",ROW(C1553)-C1553-3))</f>
        <v>2037</v>
      </c>
      <c r="C1553" s="32">
        <v>2</v>
      </c>
      <c r="D1553" s="33">
        <v>4027393</v>
      </c>
      <c r="E1553" s="33"/>
      <c r="F1553" s="33">
        <v>2060616</v>
      </c>
      <c r="G1553" s="33">
        <v>2060616</v>
      </c>
      <c r="H1553" s="33">
        <v>0</v>
      </c>
      <c r="I1553" s="33">
        <v>0</v>
      </c>
      <c r="J1553" s="33">
        <v>0</v>
      </c>
      <c r="K1553" s="33"/>
      <c r="L1553" s="33">
        <v>1966777</v>
      </c>
      <c r="M1553" s="33">
        <v>1966777</v>
      </c>
      <c r="N1553" s="33">
        <v>0</v>
      </c>
      <c r="O1553" s="33">
        <v>0</v>
      </c>
      <c r="P1553" s="33">
        <v>0</v>
      </c>
      <c r="Q1553"/>
    </row>
    <row r="1554" spans="1:17">
      <c r="A1554" s="38" t="str">
        <f t="shared" ca="1" si="24"/>
        <v>20373</v>
      </c>
      <c r="B1554" s="39" cm="1">
        <f t="array" aca="1" ref="B1554" ca="1">INDIRECT(_xlfn.CONCAT("D",ROW(C1554)-C1554-3))</f>
        <v>2037</v>
      </c>
      <c r="C1554" s="32">
        <v>3</v>
      </c>
      <c r="D1554" s="33">
        <v>4042600</v>
      </c>
      <c r="E1554" s="33"/>
      <c r="F1554" s="33">
        <v>2068475</v>
      </c>
      <c r="G1554" s="33">
        <v>2068475</v>
      </c>
      <c r="H1554" s="33">
        <v>0</v>
      </c>
      <c r="I1554" s="33">
        <v>0</v>
      </c>
      <c r="J1554" s="33">
        <v>0</v>
      </c>
      <c r="K1554" s="33"/>
      <c r="L1554" s="33">
        <v>1974125</v>
      </c>
      <c r="M1554" s="33">
        <v>1974125</v>
      </c>
      <c r="N1554" s="33">
        <v>0</v>
      </c>
      <c r="O1554" s="33">
        <v>0</v>
      </c>
      <c r="P1554" s="33">
        <v>0</v>
      </c>
      <c r="Q1554"/>
    </row>
    <row r="1555" spans="1:17">
      <c r="A1555" s="38" t="str">
        <f t="shared" ca="1" si="24"/>
        <v>20374</v>
      </c>
      <c r="B1555" s="39" cm="1">
        <f t="array" aca="1" ref="B1555" ca="1">INDIRECT(_xlfn.CONCAT("D",ROW(C1555)-C1555-3))</f>
        <v>2037</v>
      </c>
      <c r="C1555" s="32">
        <v>4</v>
      </c>
      <c r="D1555" s="33">
        <v>4056870</v>
      </c>
      <c r="E1555" s="33"/>
      <c r="F1555" s="33">
        <v>2076055</v>
      </c>
      <c r="G1555" s="33">
        <v>2076055</v>
      </c>
      <c r="H1555" s="33">
        <v>0</v>
      </c>
      <c r="I1555" s="33">
        <v>0</v>
      </c>
      <c r="J1555" s="33">
        <v>0</v>
      </c>
      <c r="K1555" s="33"/>
      <c r="L1555" s="33">
        <v>1980815</v>
      </c>
      <c r="M1555" s="33">
        <v>1980815</v>
      </c>
      <c r="N1555" s="33">
        <v>0</v>
      </c>
      <c r="O1555" s="33">
        <v>0</v>
      </c>
      <c r="P1555" s="33">
        <v>0</v>
      </c>
      <c r="Q1555"/>
    </row>
    <row r="1556" spans="1:17">
      <c r="A1556" s="38" t="str">
        <f t="shared" ca="1" si="24"/>
        <v>20375</v>
      </c>
      <c r="B1556" s="39" cm="1">
        <f t="array" aca="1" ref="B1556" ca="1">INDIRECT(_xlfn.CONCAT("D",ROW(C1556)-C1556-3))</f>
        <v>2037</v>
      </c>
      <c r="C1556" s="32">
        <v>5</v>
      </c>
      <c r="D1556" s="33">
        <v>4070600</v>
      </c>
      <c r="E1556" s="33"/>
      <c r="F1556" s="33">
        <v>2083290</v>
      </c>
      <c r="G1556" s="33">
        <v>2083290</v>
      </c>
      <c r="H1556" s="33">
        <v>0</v>
      </c>
      <c r="I1556" s="33">
        <v>0</v>
      </c>
      <c r="J1556" s="33">
        <v>0</v>
      </c>
      <c r="K1556" s="33"/>
      <c r="L1556" s="33">
        <v>1987310</v>
      </c>
      <c r="M1556" s="33">
        <v>1987310</v>
      </c>
      <c r="N1556" s="33">
        <v>0</v>
      </c>
      <c r="O1556" s="33">
        <v>0</v>
      </c>
      <c r="P1556" s="33">
        <v>0</v>
      </c>
      <c r="Q1556"/>
    </row>
    <row r="1557" spans="1:17">
      <c r="A1557" s="38" t="str">
        <f t="shared" ca="1" si="24"/>
        <v>20376</v>
      </c>
      <c r="B1557" s="39" cm="1">
        <f t="array" aca="1" ref="B1557" ca="1">INDIRECT(_xlfn.CONCAT("D",ROW(C1557)-C1557-3))</f>
        <v>2037</v>
      </c>
      <c r="C1557" s="32">
        <v>6</v>
      </c>
      <c r="D1557" s="33">
        <v>4076875</v>
      </c>
      <c r="E1557" s="33"/>
      <c r="F1557" s="33">
        <v>2086615</v>
      </c>
      <c r="G1557" s="33">
        <v>2086615</v>
      </c>
      <c r="H1557" s="33">
        <v>0</v>
      </c>
      <c r="I1557" s="33">
        <v>0</v>
      </c>
      <c r="J1557" s="33">
        <v>0</v>
      </c>
      <c r="K1557" s="33"/>
      <c r="L1557" s="33">
        <v>1990260</v>
      </c>
      <c r="M1557" s="33">
        <v>1990260</v>
      </c>
      <c r="N1557" s="33">
        <v>0</v>
      </c>
      <c r="O1557" s="33">
        <v>0</v>
      </c>
      <c r="P1557" s="33">
        <v>0</v>
      </c>
      <c r="Q1557"/>
    </row>
    <row r="1558" spans="1:17">
      <c r="A1558" s="38" t="str">
        <f t="shared" ca="1" si="24"/>
        <v>20377</v>
      </c>
      <c r="B1558" s="39" cm="1">
        <f t="array" aca="1" ref="B1558" ca="1">INDIRECT(_xlfn.CONCAT("D",ROW(C1558)-C1558-3))</f>
        <v>2037</v>
      </c>
      <c r="C1558" s="32">
        <v>7</v>
      </c>
      <c r="D1558" s="33">
        <v>4068041</v>
      </c>
      <c r="E1558" s="33"/>
      <c r="F1558" s="33">
        <v>2082067</v>
      </c>
      <c r="G1558" s="33">
        <v>2082067</v>
      </c>
      <c r="H1558" s="33">
        <v>0</v>
      </c>
      <c r="I1558" s="33">
        <v>0</v>
      </c>
      <c r="J1558" s="33">
        <v>0</v>
      </c>
      <c r="K1558" s="33"/>
      <c r="L1558" s="33">
        <v>1985974</v>
      </c>
      <c r="M1558" s="33">
        <v>1985974</v>
      </c>
      <c r="N1558" s="33">
        <v>0</v>
      </c>
      <c r="O1558" s="33">
        <v>0</v>
      </c>
      <c r="P1558" s="33">
        <v>0</v>
      </c>
      <c r="Q1558"/>
    </row>
    <row r="1559" spans="1:17">
      <c r="A1559" s="38" t="str">
        <f t="shared" ca="1" si="24"/>
        <v>20378</v>
      </c>
      <c r="B1559" s="39" cm="1">
        <f t="array" aca="1" ref="B1559" ca="1">INDIRECT(_xlfn.CONCAT("D",ROW(C1559)-C1559-3))</f>
        <v>2037</v>
      </c>
      <c r="C1559" s="32">
        <v>8</v>
      </c>
      <c r="D1559" s="33">
        <v>4049006</v>
      </c>
      <c r="E1559" s="33"/>
      <c r="F1559" s="33">
        <v>2072472</v>
      </c>
      <c r="G1559" s="33">
        <v>2072472</v>
      </c>
      <c r="H1559" s="33">
        <v>0</v>
      </c>
      <c r="I1559" s="33">
        <v>0</v>
      </c>
      <c r="J1559" s="33">
        <v>0</v>
      </c>
      <c r="K1559" s="33"/>
      <c r="L1559" s="33">
        <v>1976534</v>
      </c>
      <c r="M1559" s="33">
        <v>1976534</v>
      </c>
      <c r="N1559" s="33">
        <v>0</v>
      </c>
      <c r="O1559" s="33">
        <v>0</v>
      </c>
      <c r="P1559" s="33">
        <v>0</v>
      </c>
      <c r="Q1559"/>
    </row>
    <row r="1560" spans="1:17">
      <c r="A1560" s="38" t="str">
        <f t="shared" ca="1" si="24"/>
        <v>20379</v>
      </c>
      <c r="B1560" s="39" cm="1">
        <f t="array" aca="1" ref="B1560" ca="1">INDIRECT(_xlfn.CONCAT("D",ROW(C1560)-C1560-3))</f>
        <v>2037</v>
      </c>
      <c r="C1560" s="32">
        <v>9</v>
      </c>
      <c r="D1560" s="33">
        <v>4025056</v>
      </c>
      <c r="E1560" s="33"/>
      <c r="F1560" s="33">
        <v>2060686</v>
      </c>
      <c r="G1560" s="33">
        <v>2060686</v>
      </c>
      <c r="H1560" s="33">
        <v>0</v>
      </c>
      <c r="I1560" s="33">
        <v>0</v>
      </c>
      <c r="J1560" s="33">
        <v>0</v>
      </c>
      <c r="K1560" s="33"/>
      <c r="L1560" s="33">
        <v>1964370</v>
      </c>
      <c r="M1560" s="33">
        <v>1964370</v>
      </c>
      <c r="N1560" s="33">
        <v>0</v>
      </c>
      <c r="O1560" s="33">
        <v>0</v>
      </c>
      <c r="P1560" s="33">
        <v>0</v>
      </c>
      <c r="Q1560"/>
    </row>
    <row r="1561" spans="1:17">
      <c r="A1561" s="38" t="str">
        <f t="shared" ca="1" si="24"/>
        <v>203710</v>
      </c>
      <c r="B1561" s="39" cm="1">
        <f t="array" aca="1" ref="B1561" ca="1">INDIRECT(_xlfn.CONCAT("D",ROW(C1561)-C1561-3))</f>
        <v>2037</v>
      </c>
      <c r="C1561" s="32">
        <v>10</v>
      </c>
      <c r="D1561" s="33">
        <v>4000729</v>
      </c>
      <c r="E1561" s="33"/>
      <c r="F1561" s="33">
        <v>2048885</v>
      </c>
      <c r="G1561" s="33">
        <v>2048885</v>
      </c>
      <c r="H1561" s="33">
        <v>0</v>
      </c>
      <c r="I1561" s="33">
        <v>0</v>
      </c>
      <c r="J1561" s="33">
        <v>0</v>
      </c>
      <c r="K1561" s="33"/>
      <c r="L1561" s="33">
        <v>1951844</v>
      </c>
      <c r="M1561" s="33">
        <v>1951844</v>
      </c>
      <c r="N1561" s="33">
        <v>0</v>
      </c>
      <c r="O1561" s="33">
        <v>0</v>
      </c>
      <c r="P1561" s="33">
        <v>0</v>
      </c>
      <c r="Q1561"/>
    </row>
    <row r="1562" spans="1:17">
      <c r="A1562" s="38" t="str">
        <f t="shared" ca="1" si="24"/>
        <v>203711</v>
      </c>
      <c r="B1562" s="39" cm="1">
        <f t="array" aca="1" ref="B1562" ca="1">INDIRECT(_xlfn.CONCAT("D",ROW(C1562)-C1562-3))</f>
        <v>2037</v>
      </c>
      <c r="C1562" s="32">
        <v>11</v>
      </c>
      <c r="D1562" s="33">
        <v>3979821</v>
      </c>
      <c r="E1562" s="33"/>
      <c r="F1562" s="33">
        <v>2038709</v>
      </c>
      <c r="G1562" s="33">
        <v>2038709</v>
      </c>
      <c r="H1562" s="33">
        <v>0</v>
      </c>
      <c r="I1562" s="33">
        <v>0</v>
      </c>
      <c r="J1562" s="33">
        <v>0</v>
      </c>
      <c r="K1562" s="33"/>
      <c r="L1562" s="33">
        <v>1941112</v>
      </c>
      <c r="M1562" s="33">
        <v>1941112</v>
      </c>
      <c r="N1562" s="33">
        <v>0</v>
      </c>
      <c r="O1562" s="33">
        <v>0</v>
      </c>
      <c r="P1562" s="33">
        <v>0</v>
      </c>
      <c r="Q1562"/>
    </row>
    <row r="1563" spans="1:17">
      <c r="A1563" s="38" t="str">
        <f t="shared" ca="1" si="24"/>
        <v>203712</v>
      </c>
      <c r="B1563" s="39" cm="1">
        <f t="array" aca="1" ref="B1563" ca="1">INDIRECT(_xlfn.CONCAT("D",ROW(C1563)-C1563-3))</f>
        <v>2037</v>
      </c>
      <c r="C1563" s="32">
        <v>12</v>
      </c>
      <c r="D1563" s="33">
        <v>3967173</v>
      </c>
      <c r="E1563" s="33"/>
      <c r="F1563" s="33">
        <v>2032495</v>
      </c>
      <c r="G1563" s="33">
        <v>2032495</v>
      </c>
      <c r="H1563" s="33">
        <v>0</v>
      </c>
      <c r="I1563" s="33">
        <v>0</v>
      </c>
      <c r="J1563" s="33">
        <v>0</v>
      </c>
      <c r="K1563" s="33"/>
      <c r="L1563" s="33">
        <v>1934678</v>
      </c>
      <c r="M1563" s="33">
        <v>1934678</v>
      </c>
      <c r="N1563" s="33">
        <v>0</v>
      </c>
      <c r="O1563" s="33">
        <v>0</v>
      </c>
      <c r="P1563" s="33">
        <v>0</v>
      </c>
      <c r="Q1563"/>
    </row>
    <row r="1564" spans="1:17">
      <c r="A1564" s="38" t="str">
        <f t="shared" ca="1" si="24"/>
        <v>203713</v>
      </c>
      <c r="B1564" s="39" cm="1">
        <f t="array" aca="1" ref="B1564" ca="1">INDIRECT(_xlfn.CONCAT("D",ROW(C1564)-C1564-3))</f>
        <v>2037</v>
      </c>
      <c r="C1564" s="32">
        <v>13</v>
      </c>
      <c r="D1564" s="33">
        <v>3966845</v>
      </c>
      <c r="E1564" s="33"/>
      <c r="F1564" s="33">
        <v>2032555</v>
      </c>
      <c r="G1564" s="33">
        <v>2032555</v>
      </c>
      <c r="H1564" s="33">
        <v>0</v>
      </c>
      <c r="I1564" s="33">
        <v>0</v>
      </c>
      <c r="J1564" s="33">
        <v>0</v>
      </c>
      <c r="K1564" s="33"/>
      <c r="L1564" s="33">
        <v>1934290</v>
      </c>
      <c r="M1564" s="33">
        <v>1934290</v>
      </c>
      <c r="N1564" s="33">
        <v>0</v>
      </c>
      <c r="O1564" s="33">
        <v>0</v>
      </c>
      <c r="P1564" s="33">
        <v>0</v>
      </c>
      <c r="Q1564"/>
    </row>
    <row r="1565" spans="1:17">
      <c r="A1565" s="38" t="str">
        <f t="shared" ca="1" si="24"/>
        <v>203714</v>
      </c>
      <c r="B1565" s="39" cm="1">
        <f t="array" aca="1" ref="B1565" ca="1">INDIRECT(_xlfn.CONCAT("D",ROW(C1565)-C1565-3))</f>
        <v>2037</v>
      </c>
      <c r="C1565" s="32">
        <v>14</v>
      </c>
      <c r="D1565" s="33">
        <v>3965946</v>
      </c>
      <c r="E1565" s="33"/>
      <c r="F1565" s="33">
        <v>2032372</v>
      </c>
      <c r="G1565" s="33">
        <v>2032372</v>
      </c>
      <c r="H1565" s="33">
        <v>0</v>
      </c>
      <c r="I1565" s="33">
        <v>0</v>
      </c>
      <c r="J1565" s="33">
        <v>0</v>
      </c>
      <c r="K1565" s="33"/>
      <c r="L1565" s="33">
        <v>1933574</v>
      </c>
      <c r="M1565" s="33">
        <v>1933574</v>
      </c>
      <c r="N1565" s="33">
        <v>0</v>
      </c>
      <c r="O1565" s="33">
        <v>0</v>
      </c>
      <c r="P1565" s="33">
        <v>0</v>
      </c>
      <c r="Q1565"/>
    </row>
    <row r="1566" spans="1:17">
      <c r="A1566" s="38" t="str">
        <f t="shared" ca="1" si="24"/>
        <v>203715</v>
      </c>
      <c r="B1566" s="39" cm="1">
        <f t="array" aca="1" ref="B1566" ca="1">INDIRECT(_xlfn.CONCAT("D",ROW(C1566)-C1566-3))</f>
        <v>2037</v>
      </c>
      <c r="C1566" s="32">
        <v>15</v>
      </c>
      <c r="D1566" s="33">
        <v>3975550</v>
      </c>
      <c r="E1566" s="33"/>
      <c r="F1566" s="33">
        <v>2037662</v>
      </c>
      <c r="G1566" s="33">
        <v>2037662</v>
      </c>
      <c r="H1566" s="33">
        <v>0</v>
      </c>
      <c r="I1566" s="33">
        <v>0</v>
      </c>
      <c r="J1566" s="33">
        <v>0</v>
      </c>
      <c r="K1566" s="33"/>
      <c r="L1566" s="33">
        <v>1937888</v>
      </c>
      <c r="M1566" s="33">
        <v>1937888</v>
      </c>
      <c r="N1566" s="33">
        <v>0</v>
      </c>
      <c r="O1566" s="33">
        <v>0</v>
      </c>
      <c r="P1566" s="33">
        <v>0</v>
      </c>
      <c r="Q1566"/>
    </row>
    <row r="1567" spans="1:17">
      <c r="A1567" s="38" t="str">
        <f t="shared" ca="1" si="24"/>
        <v>203716</v>
      </c>
      <c r="B1567" s="39" cm="1">
        <f t="array" aca="1" ref="B1567" ca="1">INDIRECT(_xlfn.CONCAT("D",ROW(C1567)-C1567-3))</f>
        <v>2037</v>
      </c>
      <c r="C1567" s="32">
        <v>16</v>
      </c>
      <c r="D1567" s="33">
        <v>3932672</v>
      </c>
      <c r="E1567" s="33"/>
      <c r="F1567" s="33">
        <v>2014261</v>
      </c>
      <c r="G1567" s="33">
        <v>2008459</v>
      </c>
      <c r="H1567" s="33">
        <v>5802</v>
      </c>
      <c r="I1567" s="33">
        <v>0</v>
      </c>
      <c r="J1567" s="33">
        <v>0</v>
      </c>
      <c r="K1567" s="33"/>
      <c r="L1567" s="33">
        <v>1918411</v>
      </c>
      <c r="M1567" s="33">
        <v>1910640</v>
      </c>
      <c r="N1567" s="33">
        <v>7771</v>
      </c>
      <c r="O1567" s="33">
        <v>0</v>
      </c>
      <c r="P1567" s="33">
        <v>0</v>
      </c>
      <c r="Q1567"/>
    </row>
    <row r="1568" spans="1:17">
      <c r="A1568" s="38" t="str">
        <f t="shared" ca="1" si="24"/>
        <v>203717</v>
      </c>
      <c r="B1568" s="39" cm="1">
        <f t="array" aca="1" ref="B1568" ca="1">INDIRECT(_xlfn.CONCAT("D",ROW(C1568)-C1568-3))</f>
        <v>2037</v>
      </c>
      <c r="C1568" s="32">
        <v>17</v>
      </c>
      <c r="D1568" s="33">
        <v>4076059</v>
      </c>
      <c r="E1568" s="33"/>
      <c r="F1568" s="33">
        <v>2089054</v>
      </c>
      <c r="G1568" s="33">
        <v>2076054</v>
      </c>
      <c r="H1568" s="33">
        <v>13000</v>
      </c>
      <c r="I1568" s="33">
        <v>0</v>
      </c>
      <c r="J1568" s="33">
        <v>0</v>
      </c>
      <c r="K1568" s="33"/>
      <c r="L1568" s="33">
        <v>1987004</v>
      </c>
      <c r="M1568" s="33">
        <v>1976989</v>
      </c>
      <c r="N1568" s="33">
        <v>10015</v>
      </c>
      <c r="O1568" s="33">
        <v>0</v>
      </c>
      <c r="P1568" s="33">
        <v>0</v>
      </c>
      <c r="Q1568"/>
    </row>
    <row r="1569" spans="1:17">
      <c r="A1569" s="38" t="str">
        <f t="shared" ca="1" si="24"/>
        <v>203718</v>
      </c>
      <c r="B1569" s="39" cm="1">
        <f t="array" aca="1" ref="B1569" ca="1">INDIRECT(_xlfn.CONCAT("D",ROW(C1569)-C1569-3))</f>
        <v>2037</v>
      </c>
      <c r="C1569" s="32">
        <v>18</v>
      </c>
      <c r="D1569" s="33">
        <v>4154724</v>
      </c>
      <c r="E1569" s="33"/>
      <c r="F1569" s="33">
        <v>2130664</v>
      </c>
      <c r="G1569" s="33">
        <v>2107516</v>
      </c>
      <c r="H1569" s="33">
        <v>23148</v>
      </c>
      <c r="I1569" s="33">
        <v>0</v>
      </c>
      <c r="J1569" s="33">
        <v>0</v>
      </c>
      <c r="K1569" s="33"/>
      <c r="L1569" s="33">
        <v>2024059</v>
      </c>
      <c r="M1569" s="33">
        <v>2007923</v>
      </c>
      <c r="N1569" s="33">
        <v>15127</v>
      </c>
      <c r="O1569" s="33">
        <v>0</v>
      </c>
      <c r="P1569" s="33">
        <v>1009</v>
      </c>
      <c r="Q1569"/>
    </row>
    <row r="1570" spans="1:17">
      <c r="A1570" s="38" t="str">
        <f t="shared" ca="1" si="24"/>
        <v>203719</v>
      </c>
      <c r="B1570" s="39" cm="1">
        <f t="array" aca="1" ref="B1570" ca="1">INDIRECT(_xlfn.CONCAT("D",ROW(C1570)-C1570-3))</f>
        <v>2037</v>
      </c>
      <c r="C1570" s="32">
        <v>19</v>
      </c>
      <c r="D1570" s="33">
        <v>4246053</v>
      </c>
      <c r="E1570" s="33"/>
      <c r="F1570" s="33">
        <v>2180637</v>
      </c>
      <c r="G1570" s="33">
        <v>2153417</v>
      </c>
      <c r="H1570" s="33">
        <v>27220</v>
      </c>
      <c r="I1570" s="33">
        <v>0</v>
      </c>
      <c r="J1570" s="33">
        <v>0</v>
      </c>
      <c r="K1570" s="33"/>
      <c r="L1570" s="33">
        <v>2065416</v>
      </c>
      <c r="M1570" s="33">
        <v>2022050</v>
      </c>
      <c r="N1570" s="33">
        <v>43366</v>
      </c>
      <c r="O1570" s="33">
        <v>0</v>
      </c>
      <c r="P1570" s="33">
        <v>0</v>
      </c>
      <c r="Q1570"/>
    </row>
    <row r="1571" spans="1:17">
      <c r="A1571" s="38" t="str">
        <f t="shared" ca="1" si="24"/>
        <v>203720</v>
      </c>
      <c r="B1571" s="39" cm="1">
        <f t="array" aca="1" ref="B1571" ca="1">INDIRECT(_xlfn.CONCAT("D",ROW(C1571)-C1571-3))</f>
        <v>2037</v>
      </c>
      <c r="C1571" s="32">
        <v>20</v>
      </c>
      <c r="D1571" s="33">
        <v>4363367</v>
      </c>
      <c r="E1571" s="33"/>
      <c r="F1571" s="33">
        <v>2239679</v>
      </c>
      <c r="G1571" s="33">
        <v>2166362</v>
      </c>
      <c r="H1571" s="33">
        <v>71308</v>
      </c>
      <c r="I1571" s="33">
        <v>0</v>
      </c>
      <c r="J1571" s="33">
        <v>2009</v>
      </c>
      <c r="K1571" s="33"/>
      <c r="L1571" s="33">
        <v>2123688</v>
      </c>
      <c r="M1571" s="33">
        <v>2009003</v>
      </c>
      <c r="N1571" s="33">
        <v>111667</v>
      </c>
      <c r="O1571" s="33">
        <v>0</v>
      </c>
      <c r="P1571" s="33">
        <v>3018</v>
      </c>
      <c r="Q1571"/>
    </row>
    <row r="1572" spans="1:17">
      <c r="A1572" s="38" t="str">
        <f t="shared" ca="1" si="24"/>
        <v>203721</v>
      </c>
      <c r="B1572" s="39" cm="1">
        <f t="array" aca="1" ref="B1572" ca="1">INDIRECT(_xlfn.CONCAT("D",ROW(C1572)-C1572-3))</f>
        <v>2037</v>
      </c>
      <c r="C1572" s="32">
        <v>21</v>
      </c>
      <c r="D1572" s="33">
        <v>4424230</v>
      </c>
      <c r="E1572" s="33"/>
      <c r="F1572" s="33">
        <v>2271600</v>
      </c>
      <c r="G1572" s="33">
        <v>2199359</v>
      </c>
      <c r="H1572" s="33">
        <v>68228</v>
      </c>
      <c r="I1572" s="33">
        <v>0</v>
      </c>
      <c r="J1572" s="33">
        <v>4013</v>
      </c>
      <c r="K1572" s="33"/>
      <c r="L1572" s="33">
        <v>2152630</v>
      </c>
      <c r="M1572" s="33">
        <v>1990982</v>
      </c>
      <c r="N1572" s="33">
        <v>158636</v>
      </c>
      <c r="O1572" s="33">
        <v>0</v>
      </c>
      <c r="P1572" s="33">
        <v>3012</v>
      </c>
      <c r="Q1572"/>
    </row>
    <row r="1573" spans="1:17">
      <c r="A1573" s="38" t="str">
        <f t="shared" ca="1" si="24"/>
        <v>203722</v>
      </c>
      <c r="B1573" s="39" cm="1">
        <f t="array" aca="1" ref="B1573" ca="1">INDIRECT(_xlfn.CONCAT("D",ROW(C1573)-C1573-3))</f>
        <v>2037</v>
      </c>
      <c r="C1573" s="32">
        <v>22</v>
      </c>
      <c r="D1573" s="33">
        <v>4459424</v>
      </c>
      <c r="E1573" s="33"/>
      <c r="F1573" s="33">
        <v>2288565</v>
      </c>
      <c r="G1573" s="33">
        <v>2187141</v>
      </c>
      <c r="H1573" s="33">
        <v>95399</v>
      </c>
      <c r="I1573" s="33">
        <v>0</v>
      </c>
      <c r="J1573" s="33">
        <v>6025</v>
      </c>
      <c r="K1573" s="33"/>
      <c r="L1573" s="33">
        <v>2170859</v>
      </c>
      <c r="M1573" s="33">
        <v>1944938</v>
      </c>
      <c r="N1573" s="33">
        <v>217889</v>
      </c>
      <c r="O1573" s="33">
        <v>1004</v>
      </c>
      <c r="P1573" s="33">
        <v>7029</v>
      </c>
      <c r="Q1573"/>
    </row>
    <row r="1574" spans="1:17">
      <c r="A1574" s="38" t="str">
        <f t="shared" ca="1" si="24"/>
        <v>203723</v>
      </c>
      <c r="B1574" s="39" cm="1">
        <f t="array" aca="1" ref="B1574" ca="1">INDIRECT(_xlfn.CONCAT("D",ROW(C1574)-C1574-3))</f>
        <v>2037</v>
      </c>
      <c r="C1574" s="32">
        <v>23</v>
      </c>
      <c r="D1574" s="33">
        <v>4425456</v>
      </c>
      <c r="E1574" s="33"/>
      <c r="F1574" s="33">
        <v>2270958</v>
      </c>
      <c r="G1574" s="33">
        <v>2098201</v>
      </c>
      <c r="H1574" s="33">
        <v>167735</v>
      </c>
      <c r="I1574" s="33">
        <v>0</v>
      </c>
      <c r="J1574" s="33">
        <v>5022</v>
      </c>
      <c r="K1574" s="33"/>
      <c r="L1574" s="33">
        <v>2154497</v>
      </c>
      <c r="M1574" s="33">
        <v>1827206</v>
      </c>
      <c r="N1574" s="33">
        <v>316247</v>
      </c>
      <c r="O1574" s="33">
        <v>0</v>
      </c>
      <c r="P1574" s="33">
        <v>11044</v>
      </c>
      <c r="Q1574"/>
    </row>
    <row r="1575" spans="1:17">
      <c r="A1575" s="38" t="str">
        <f t="shared" ca="1" si="24"/>
        <v>203724</v>
      </c>
      <c r="B1575" s="39" cm="1">
        <f t="array" aca="1" ref="B1575" ca="1">INDIRECT(_xlfn.CONCAT("D",ROW(C1575)-C1575-3))</f>
        <v>2037</v>
      </c>
      <c r="C1575" s="32">
        <v>24</v>
      </c>
      <c r="D1575" s="33">
        <v>4462965</v>
      </c>
      <c r="E1575" s="33"/>
      <c r="F1575" s="33">
        <v>2285906</v>
      </c>
      <c r="G1575" s="33">
        <v>2023540</v>
      </c>
      <c r="H1575" s="33">
        <v>255330</v>
      </c>
      <c r="I1575" s="33">
        <v>0</v>
      </c>
      <c r="J1575" s="33">
        <v>7037</v>
      </c>
      <c r="K1575" s="33"/>
      <c r="L1575" s="33">
        <v>2177059</v>
      </c>
      <c r="M1575" s="33">
        <v>1735424</v>
      </c>
      <c r="N1575" s="33">
        <v>415538</v>
      </c>
      <c r="O1575" s="33">
        <v>0</v>
      </c>
      <c r="P1575" s="33">
        <v>26097</v>
      </c>
      <c r="Q1575"/>
    </row>
    <row r="1576" spans="1:17">
      <c r="A1576" s="38" t="str">
        <f t="shared" ca="1" si="24"/>
        <v>203725</v>
      </c>
      <c r="B1576" s="39" cm="1">
        <f t="array" aca="1" ref="B1576" ca="1">INDIRECT(_xlfn.CONCAT("D",ROW(C1576)-C1576-3))</f>
        <v>2037</v>
      </c>
      <c r="C1576" s="32">
        <v>25</v>
      </c>
      <c r="D1576" s="33">
        <v>4476734</v>
      </c>
      <c r="E1576" s="33"/>
      <c r="F1576" s="33">
        <v>2292100</v>
      </c>
      <c r="G1576" s="33">
        <v>1931194</v>
      </c>
      <c r="H1576" s="33">
        <v>345826</v>
      </c>
      <c r="I1576" s="33">
        <v>0</v>
      </c>
      <c r="J1576" s="33">
        <v>15079</v>
      </c>
      <c r="K1576" s="33"/>
      <c r="L1576" s="33">
        <v>2184634</v>
      </c>
      <c r="M1576" s="33">
        <v>1615384</v>
      </c>
      <c r="N1576" s="33">
        <v>547163</v>
      </c>
      <c r="O1576" s="33">
        <v>2008</v>
      </c>
      <c r="P1576" s="33">
        <v>20079</v>
      </c>
      <c r="Q1576"/>
    </row>
    <row r="1577" spans="1:17">
      <c r="A1577" s="38" t="str">
        <f t="shared" ca="1" si="24"/>
        <v>203726</v>
      </c>
      <c r="B1577" s="39" cm="1">
        <f t="array" aca="1" ref="B1577" ca="1">INDIRECT(_xlfn.CONCAT("D",ROW(C1577)-C1577-3))</f>
        <v>2037</v>
      </c>
      <c r="C1577" s="32">
        <v>26</v>
      </c>
      <c r="D1577" s="33">
        <v>4584166</v>
      </c>
      <c r="E1577" s="33"/>
      <c r="F1577" s="33">
        <v>2342645</v>
      </c>
      <c r="G1577" s="33">
        <v>1865868</v>
      </c>
      <c r="H1577" s="33">
        <v>452636</v>
      </c>
      <c r="I1577" s="33">
        <v>2012</v>
      </c>
      <c r="J1577" s="33">
        <v>22129</v>
      </c>
      <c r="K1577" s="33"/>
      <c r="L1577" s="33">
        <v>2241522</v>
      </c>
      <c r="M1577" s="33">
        <v>1506383</v>
      </c>
      <c r="N1577" s="33">
        <v>695022</v>
      </c>
      <c r="O1577" s="33">
        <v>2006</v>
      </c>
      <c r="P1577" s="33">
        <v>38111</v>
      </c>
      <c r="Q1577"/>
    </row>
    <row r="1578" spans="1:17">
      <c r="A1578" s="38" t="str">
        <f t="shared" ca="1" si="24"/>
        <v>203727</v>
      </c>
      <c r="B1578" s="39" cm="1">
        <f t="array" aca="1" ref="B1578" ca="1">INDIRECT(_xlfn.CONCAT("D",ROW(C1578)-C1578-3))</f>
        <v>2037</v>
      </c>
      <c r="C1578" s="32">
        <v>27</v>
      </c>
      <c r="D1578" s="33">
        <v>4676645</v>
      </c>
      <c r="E1578" s="33"/>
      <c r="F1578" s="33">
        <v>2385720</v>
      </c>
      <c r="G1578" s="33">
        <v>1787783</v>
      </c>
      <c r="H1578" s="33">
        <v>566784</v>
      </c>
      <c r="I1578" s="33">
        <v>0</v>
      </c>
      <c r="J1578" s="33">
        <v>31153</v>
      </c>
      <c r="K1578" s="33"/>
      <c r="L1578" s="33">
        <v>2290925</v>
      </c>
      <c r="M1578" s="33">
        <v>1420534</v>
      </c>
      <c r="N1578" s="33">
        <v>827223</v>
      </c>
      <c r="O1578" s="33">
        <v>7027</v>
      </c>
      <c r="P1578" s="33">
        <v>36141</v>
      </c>
      <c r="Q1578"/>
    </row>
    <row r="1579" spans="1:17">
      <c r="A1579" s="38" t="str">
        <f t="shared" ca="1" si="24"/>
        <v>203728</v>
      </c>
      <c r="B1579" s="39" cm="1">
        <f t="array" aca="1" ref="B1579" ca="1">INDIRECT(_xlfn.CONCAT("D",ROW(C1579)-C1579-3))</f>
        <v>2037</v>
      </c>
      <c r="C1579" s="32">
        <v>28</v>
      </c>
      <c r="D1579" s="33">
        <v>4855732</v>
      </c>
      <c r="E1579" s="33"/>
      <c r="F1579" s="33">
        <v>2474189</v>
      </c>
      <c r="G1579" s="33">
        <v>1731932</v>
      </c>
      <c r="H1579" s="33">
        <v>703032</v>
      </c>
      <c r="I1579" s="33">
        <v>1006</v>
      </c>
      <c r="J1579" s="33">
        <v>38219</v>
      </c>
      <c r="K1579" s="33"/>
      <c r="L1579" s="33">
        <v>2381543</v>
      </c>
      <c r="M1579" s="33">
        <v>1308794</v>
      </c>
      <c r="N1579" s="33">
        <v>1000429</v>
      </c>
      <c r="O1579" s="33">
        <v>7031</v>
      </c>
      <c r="P1579" s="33">
        <v>65289</v>
      </c>
      <c r="Q1579"/>
    </row>
    <row r="1580" spans="1:17">
      <c r="A1580" s="38" t="str">
        <f t="shared" ca="1" si="24"/>
        <v>203729</v>
      </c>
      <c r="B1580" s="39" cm="1">
        <f t="array" aca="1" ref="B1580" ca="1">INDIRECT(_xlfn.CONCAT("D",ROW(C1580)-C1580-3))</f>
        <v>2037</v>
      </c>
      <c r="C1580" s="32">
        <v>29</v>
      </c>
      <c r="D1580" s="33">
        <v>4894688</v>
      </c>
      <c r="E1580" s="33"/>
      <c r="F1580" s="33">
        <v>2491003</v>
      </c>
      <c r="G1580" s="33">
        <v>1616438</v>
      </c>
      <c r="H1580" s="33">
        <v>801182</v>
      </c>
      <c r="I1580" s="33">
        <v>2010</v>
      </c>
      <c r="J1580" s="33">
        <v>71372</v>
      </c>
      <c r="K1580" s="33"/>
      <c r="L1580" s="33">
        <v>2403685</v>
      </c>
      <c r="M1580" s="33">
        <v>1232453</v>
      </c>
      <c r="N1580" s="33">
        <v>1067859</v>
      </c>
      <c r="O1580" s="33">
        <v>16058</v>
      </c>
      <c r="P1580" s="33">
        <v>87316</v>
      </c>
      <c r="Q1580"/>
    </row>
    <row r="1581" spans="1:17">
      <c r="A1581" s="38" t="str">
        <f t="shared" ca="1" si="24"/>
        <v>203730</v>
      </c>
      <c r="B1581" s="39" cm="1">
        <f t="array" aca="1" ref="B1581" ca="1">INDIRECT(_xlfn.CONCAT("D",ROW(C1581)-C1581-3))</f>
        <v>2037</v>
      </c>
      <c r="C1581" s="32">
        <v>30</v>
      </c>
      <c r="D1581" s="33">
        <v>4846358</v>
      </c>
      <c r="E1581" s="33"/>
      <c r="F1581" s="33">
        <v>2466656</v>
      </c>
      <c r="G1581" s="33">
        <v>1484413</v>
      </c>
      <c r="H1581" s="33">
        <v>902900</v>
      </c>
      <c r="I1581" s="33">
        <v>5022</v>
      </c>
      <c r="J1581" s="33">
        <v>74321</v>
      </c>
      <c r="K1581" s="33"/>
      <c r="L1581" s="33">
        <v>2379702</v>
      </c>
      <c r="M1581" s="33">
        <v>1144184</v>
      </c>
      <c r="N1581" s="33">
        <v>1121100</v>
      </c>
      <c r="O1581" s="33">
        <v>7026</v>
      </c>
      <c r="P1581" s="33">
        <v>107393</v>
      </c>
      <c r="Q1581"/>
    </row>
    <row r="1582" spans="1:17">
      <c r="A1582" s="38" t="str">
        <f t="shared" ca="1" si="24"/>
        <v>203731</v>
      </c>
      <c r="B1582" s="39" cm="1">
        <f t="array" aca="1" ref="B1582" ca="1">INDIRECT(_xlfn.CONCAT("D",ROW(C1582)-C1582-3))</f>
        <v>2037</v>
      </c>
      <c r="C1582" s="32">
        <v>31</v>
      </c>
      <c r="D1582" s="33">
        <v>4752414</v>
      </c>
      <c r="E1582" s="33"/>
      <c r="F1582" s="33">
        <v>2417599</v>
      </c>
      <c r="G1582" s="33">
        <v>1308526</v>
      </c>
      <c r="H1582" s="33">
        <v>1010355</v>
      </c>
      <c r="I1582" s="33">
        <v>5037</v>
      </c>
      <c r="J1582" s="33">
        <v>93682</v>
      </c>
      <c r="K1582" s="33"/>
      <c r="L1582" s="33">
        <v>2334814</v>
      </c>
      <c r="M1582" s="33">
        <v>1012824</v>
      </c>
      <c r="N1582" s="33">
        <v>1194510</v>
      </c>
      <c r="O1582" s="33">
        <v>6023</v>
      </c>
      <c r="P1582" s="33">
        <v>121458</v>
      </c>
      <c r="Q1582"/>
    </row>
    <row r="1583" spans="1:17">
      <c r="A1583" s="38" t="str">
        <f t="shared" ca="1" si="24"/>
        <v>203732</v>
      </c>
      <c r="B1583" s="39" cm="1">
        <f t="array" aca="1" ref="B1583" ca="1">INDIRECT(_xlfn.CONCAT("D",ROW(C1583)-C1583-3))</f>
        <v>2037</v>
      </c>
      <c r="C1583" s="32">
        <v>32</v>
      </c>
      <c r="D1583" s="33">
        <v>4716865</v>
      </c>
      <c r="E1583" s="33"/>
      <c r="F1583" s="33">
        <v>2397528</v>
      </c>
      <c r="G1583" s="33">
        <v>1287338</v>
      </c>
      <c r="H1583" s="33">
        <v>1009539</v>
      </c>
      <c r="I1583" s="33">
        <v>8052</v>
      </c>
      <c r="J1583" s="33">
        <v>92600</v>
      </c>
      <c r="K1583" s="33"/>
      <c r="L1583" s="33">
        <v>2319336</v>
      </c>
      <c r="M1583" s="33">
        <v>938970</v>
      </c>
      <c r="N1583" s="33">
        <v>1253966</v>
      </c>
      <c r="O1583" s="33">
        <v>6019</v>
      </c>
      <c r="P1583" s="33">
        <v>120381</v>
      </c>
      <c r="Q1583"/>
    </row>
    <row r="1584" spans="1:17">
      <c r="A1584" s="38" t="str">
        <f t="shared" ca="1" si="24"/>
        <v>203733</v>
      </c>
      <c r="B1584" s="39" cm="1">
        <f t="array" aca="1" ref="B1584" ca="1">INDIRECT(_xlfn.CONCAT("D",ROW(C1584)-C1584-3))</f>
        <v>2037</v>
      </c>
      <c r="C1584" s="32">
        <v>33</v>
      </c>
      <c r="D1584" s="33">
        <v>4693024</v>
      </c>
      <c r="E1584" s="33"/>
      <c r="F1584" s="33">
        <v>2384369</v>
      </c>
      <c r="G1584" s="33">
        <v>1155386</v>
      </c>
      <c r="H1584" s="33">
        <v>1103968</v>
      </c>
      <c r="I1584" s="33">
        <v>3025</v>
      </c>
      <c r="J1584" s="33">
        <v>121991</v>
      </c>
      <c r="K1584" s="33"/>
      <c r="L1584" s="33">
        <v>2308655</v>
      </c>
      <c r="M1584" s="33">
        <v>868633</v>
      </c>
      <c r="N1584" s="33">
        <v>1247216</v>
      </c>
      <c r="O1584" s="33">
        <v>16067</v>
      </c>
      <c r="P1584" s="33">
        <v>176739</v>
      </c>
      <c r="Q1584"/>
    </row>
    <row r="1585" spans="1:17">
      <c r="A1585" s="38" t="str">
        <f t="shared" ca="1" si="24"/>
        <v>203734</v>
      </c>
      <c r="B1585" s="39" cm="1">
        <f t="array" aca="1" ref="B1585" ca="1">INDIRECT(_xlfn.CONCAT("D",ROW(C1585)-C1585-3))</f>
        <v>2037</v>
      </c>
      <c r="C1585" s="32">
        <v>34</v>
      </c>
      <c r="D1585" s="33">
        <v>4648152</v>
      </c>
      <c r="E1585" s="33"/>
      <c r="F1585" s="33">
        <v>2358750</v>
      </c>
      <c r="G1585" s="33">
        <v>1069314</v>
      </c>
      <c r="H1585" s="33">
        <v>1144034</v>
      </c>
      <c r="I1585" s="33">
        <v>5049</v>
      </c>
      <c r="J1585" s="33">
        <v>140354</v>
      </c>
      <c r="K1585" s="33"/>
      <c r="L1585" s="33">
        <v>2289402</v>
      </c>
      <c r="M1585" s="33">
        <v>796007</v>
      </c>
      <c r="N1585" s="33">
        <v>1300179</v>
      </c>
      <c r="O1585" s="33">
        <v>19120</v>
      </c>
      <c r="P1585" s="33">
        <v>174095</v>
      </c>
      <c r="Q1585"/>
    </row>
    <row r="1586" spans="1:17">
      <c r="A1586" s="38" t="str">
        <f t="shared" ca="1" si="24"/>
        <v>203735</v>
      </c>
      <c r="B1586" s="39" cm="1">
        <f t="array" aca="1" ref="B1586" ca="1">INDIRECT(_xlfn.CONCAT("D",ROW(C1586)-C1586-3))</f>
        <v>2037</v>
      </c>
      <c r="C1586" s="32">
        <v>35</v>
      </c>
      <c r="D1586" s="33">
        <v>4651785</v>
      </c>
      <c r="E1586" s="33"/>
      <c r="F1586" s="33">
        <v>2357886</v>
      </c>
      <c r="G1586" s="33">
        <v>990555</v>
      </c>
      <c r="H1586" s="33">
        <v>1189071</v>
      </c>
      <c r="I1586" s="33">
        <v>6077</v>
      </c>
      <c r="J1586" s="33">
        <v>172182</v>
      </c>
      <c r="K1586" s="33"/>
      <c r="L1586" s="33">
        <v>2293899</v>
      </c>
      <c r="M1586" s="33">
        <v>742767</v>
      </c>
      <c r="N1586" s="33">
        <v>1349293</v>
      </c>
      <c r="O1586" s="33">
        <v>12110</v>
      </c>
      <c r="P1586" s="33">
        <v>189729</v>
      </c>
      <c r="Q1586"/>
    </row>
    <row r="1587" spans="1:17">
      <c r="A1587" s="38" t="str">
        <f t="shared" ca="1" si="24"/>
        <v>203736</v>
      </c>
      <c r="B1587" s="39" cm="1">
        <f t="array" aca="1" ref="B1587" ca="1">INDIRECT(_xlfn.CONCAT("D",ROW(C1587)-C1587-3))</f>
        <v>2037</v>
      </c>
      <c r="C1587" s="32">
        <v>36</v>
      </c>
      <c r="D1587" s="33">
        <v>4739323</v>
      </c>
      <c r="E1587" s="33"/>
      <c r="F1587" s="33">
        <v>2402309</v>
      </c>
      <c r="G1587" s="33">
        <v>1048853</v>
      </c>
      <c r="H1587" s="33">
        <v>1155464</v>
      </c>
      <c r="I1587" s="33">
        <v>7107</v>
      </c>
      <c r="J1587" s="33">
        <v>190885</v>
      </c>
      <c r="K1587" s="33"/>
      <c r="L1587" s="33">
        <v>2337014</v>
      </c>
      <c r="M1587" s="33">
        <v>716280</v>
      </c>
      <c r="N1587" s="33">
        <v>1424466</v>
      </c>
      <c r="O1587" s="33">
        <v>15175</v>
      </c>
      <c r="P1587" s="33">
        <v>181093</v>
      </c>
      <c r="Q1587"/>
    </row>
    <row r="1588" spans="1:17">
      <c r="A1588" s="38" t="str">
        <f t="shared" ca="1" si="24"/>
        <v>203737</v>
      </c>
      <c r="B1588" s="39" cm="1">
        <f t="array" aca="1" ref="B1588" ca="1">INDIRECT(_xlfn.CONCAT("D",ROW(C1588)-C1588-3))</f>
        <v>2037</v>
      </c>
      <c r="C1588" s="32">
        <v>37</v>
      </c>
      <c r="D1588" s="33">
        <v>4669735</v>
      </c>
      <c r="E1588" s="33"/>
      <c r="F1588" s="33">
        <v>2367393</v>
      </c>
      <c r="G1588" s="33">
        <v>904672</v>
      </c>
      <c r="H1588" s="33">
        <v>1227913</v>
      </c>
      <c r="I1588" s="33">
        <v>9148</v>
      </c>
      <c r="J1588" s="33">
        <v>225660</v>
      </c>
      <c r="K1588" s="33"/>
      <c r="L1588" s="33">
        <v>2302342</v>
      </c>
      <c r="M1588" s="33">
        <v>669662</v>
      </c>
      <c r="N1588" s="33">
        <v>1370682</v>
      </c>
      <c r="O1588" s="33">
        <v>25289</v>
      </c>
      <c r="P1588" s="33">
        <v>236708</v>
      </c>
      <c r="Q1588"/>
    </row>
    <row r="1589" spans="1:17">
      <c r="A1589" s="38" t="str">
        <f t="shared" ca="1" si="24"/>
        <v>203738</v>
      </c>
      <c r="B1589" s="39" cm="1">
        <f t="array" aca="1" ref="B1589" ca="1">INDIRECT(_xlfn.CONCAT("D",ROW(C1589)-C1589-3))</f>
        <v>2037</v>
      </c>
      <c r="C1589" s="32">
        <v>38</v>
      </c>
      <c r="D1589" s="33">
        <v>4662346</v>
      </c>
      <c r="E1589" s="33"/>
      <c r="F1589" s="33">
        <v>2359827</v>
      </c>
      <c r="G1589" s="33">
        <v>877203</v>
      </c>
      <c r="H1589" s="33">
        <v>1249380</v>
      </c>
      <c r="I1589" s="33">
        <v>17240</v>
      </c>
      <c r="J1589" s="33">
        <v>216005</v>
      </c>
      <c r="K1589" s="33"/>
      <c r="L1589" s="33">
        <v>2302518</v>
      </c>
      <c r="M1589" s="33">
        <v>681254</v>
      </c>
      <c r="N1589" s="33">
        <v>1382724</v>
      </c>
      <c r="O1589" s="33">
        <v>19204</v>
      </c>
      <c r="P1589" s="33">
        <v>219336</v>
      </c>
      <c r="Q1589"/>
    </row>
    <row r="1590" spans="1:17">
      <c r="A1590" s="38" t="str">
        <f t="shared" ca="1" si="24"/>
        <v>203739</v>
      </c>
      <c r="B1590" s="39" cm="1">
        <f t="array" aca="1" ref="B1590" ca="1">INDIRECT(_xlfn.CONCAT("D",ROW(C1590)-C1590-3))</f>
        <v>2037</v>
      </c>
      <c r="C1590" s="32">
        <v>39</v>
      </c>
      <c r="D1590" s="33">
        <v>4591725</v>
      </c>
      <c r="E1590" s="33"/>
      <c r="F1590" s="33">
        <v>2322866</v>
      </c>
      <c r="G1590" s="33">
        <v>809361</v>
      </c>
      <c r="H1590" s="33">
        <v>1247428</v>
      </c>
      <c r="I1590" s="33">
        <v>19222</v>
      </c>
      <c r="J1590" s="33">
        <v>246855</v>
      </c>
      <c r="K1590" s="33"/>
      <c r="L1590" s="33">
        <v>2268858</v>
      </c>
      <c r="M1590" s="33">
        <v>633946</v>
      </c>
      <c r="N1590" s="33">
        <v>1388210</v>
      </c>
      <c r="O1590" s="33">
        <v>29321</v>
      </c>
      <c r="P1590" s="33">
        <v>217382</v>
      </c>
      <c r="Q1590"/>
    </row>
    <row r="1591" spans="1:17">
      <c r="A1591" s="38" t="str">
        <f t="shared" ca="1" si="24"/>
        <v>203740</v>
      </c>
      <c r="B1591" s="39" cm="1">
        <f t="array" aca="1" ref="B1591" ca="1">INDIRECT(_xlfn.CONCAT("D",ROW(C1591)-C1591-3))</f>
        <v>2037</v>
      </c>
      <c r="C1591" s="32">
        <v>40</v>
      </c>
      <c r="D1591" s="33">
        <v>4605066</v>
      </c>
      <c r="E1591" s="33"/>
      <c r="F1591" s="33">
        <v>2323992</v>
      </c>
      <c r="G1591" s="33">
        <v>805043</v>
      </c>
      <c r="H1591" s="33">
        <v>1288069</v>
      </c>
      <c r="I1591" s="33">
        <v>9114</v>
      </c>
      <c r="J1591" s="33">
        <v>221766</v>
      </c>
      <c r="K1591" s="33"/>
      <c r="L1591" s="33">
        <v>2281074</v>
      </c>
      <c r="M1591" s="33">
        <v>634417</v>
      </c>
      <c r="N1591" s="33">
        <v>1400163</v>
      </c>
      <c r="O1591" s="33">
        <v>25255</v>
      </c>
      <c r="P1591" s="33">
        <v>221238</v>
      </c>
      <c r="Q1591"/>
    </row>
    <row r="1592" spans="1:17">
      <c r="A1592" s="38" t="str">
        <f t="shared" ca="1" si="24"/>
        <v>203741</v>
      </c>
      <c r="B1592" s="39" cm="1">
        <f t="array" aca="1" ref="B1592" ca="1">INDIRECT(_xlfn.CONCAT("D",ROW(C1592)-C1592-3))</f>
        <v>2037</v>
      </c>
      <c r="C1592" s="32">
        <v>41</v>
      </c>
      <c r="D1592" s="33">
        <v>4621620</v>
      </c>
      <c r="E1592" s="33"/>
      <c r="F1592" s="33">
        <v>2332473</v>
      </c>
      <c r="G1592" s="33">
        <v>783225</v>
      </c>
      <c r="H1592" s="33">
        <v>1284125</v>
      </c>
      <c r="I1592" s="33">
        <v>16191</v>
      </c>
      <c r="J1592" s="33">
        <v>248932</v>
      </c>
      <c r="K1592" s="33"/>
      <c r="L1592" s="33">
        <v>2289147</v>
      </c>
      <c r="M1592" s="33">
        <v>578108</v>
      </c>
      <c r="N1592" s="33">
        <v>1430591</v>
      </c>
      <c r="O1592" s="33">
        <v>20249</v>
      </c>
      <c r="P1592" s="33">
        <v>260199</v>
      </c>
      <c r="Q1592"/>
    </row>
    <row r="1593" spans="1:17">
      <c r="A1593" s="38" t="str">
        <f t="shared" ca="1" si="24"/>
        <v>203742</v>
      </c>
      <c r="B1593" s="39" cm="1">
        <f t="array" aca="1" ref="B1593" ca="1">INDIRECT(_xlfn.CONCAT("D",ROW(C1593)-C1593-3))</f>
        <v>2037</v>
      </c>
      <c r="C1593" s="32">
        <v>42</v>
      </c>
      <c r="D1593" s="33">
        <v>4650593</v>
      </c>
      <c r="E1593" s="33"/>
      <c r="F1593" s="33">
        <v>2345733</v>
      </c>
      <c r="G1593" s="33">
        <v>734686</v>
      </c>
      <c r="H1593" s="33">
        <v>1337817</v>
      </c>
      <c r="I1593" s="33">
        <v>13156</v>
      </c>
      <c r="J1593" s="33">
        <v>260075</v>
      </c>
      <c r="K1593" s="33"/>
      <c r="L1593" s="33">
        <v>2304861</v>
      </c>
      <c r="M1593" s="33">
        <v>572416</v>
      </c>
      <c r="N1593" s="33">
        <v>1428507</v>
      </c>
      <c r="O1593" s="33">
        <v>32420</v>
      </c>
      <c r="P1593" s="33">
        <v>271518</v>
      </c>
      <c r="Q1593"/>
    </row>
    <row r="1594" spans="1:17">
      <c r="A1594" s="38" t="str">
        <f t="shared" ca="1" si="24"/>
        <v>203743</v>
      </c>
      <c r="B1594" s="39" cm="1">
        <f t="array" aca="1" ref="B1594" ca="1">INDIRECT(_xlfn.CONCAT("D",ROW(C1594)-C1594-3))</f>
        <v>2037</v>
      </c>
      <c r="C1594" s="32">
        <v>43</v>
      </c>
      <c r="D1594" s="33">
        <v>4703398</v>
      </c>
      <c r="E1594" s="33"/>
      <c r="F1594" s="33">
        <v>2371937</v>
      </c>
      <c r="G1594" s="33">
        <v>796365</v>
      </c>
      <c r="H1594" s="33">
        <v>1301033</v>
      </c>
      <c r="I1594" s="33">
        <v>17159</v>
      </c>
      <c r="J1594" s="33">
        <v>257380</v>
      </c>
      <c r="K1594" s="33"/>
      <c r="L1594" s="33">
        <v>2331461</v>
      </c>
      <c r="M1594" s="33">
        <v>613170</v>
      </c>
      <c r="N1594" s="33">
        <v>1427363</v>
      </c>
      <c r="O1594" s="33">
        <v>32325</v>
      </c>
      <c r="P1594" s="33">
        <v>258602</v>
      </c>
      <c r="Q1594"/>
    </row>
    <row r="1595" spans="1:17">
      <c r="A1595" s="38" t="str">
        <f t="shared" ca="1" si="24"/>
        <v>203744</v>
      </c>
      <c r="B1595" s="39" cm="1">
        <f t="array" aca="1" ref="B1595" ca="1">INDIRECT(_xlfn.CONCAT("D",ROW(C1595)-C1595-3))</f>
        <v>2037</v>
      </c>
      <c r="C1595" s="32">
        <v>44</v>
      </c>
      <c r="D1595" s="33">
        <v>4791008</v>
      </c>
      <c r="E1595" s="33"/>
      <c r="F1595" s="33">
        <v>2416329</v>
      </c>
      <c r="G1595" s="33">
        <v>792669</v>
      </c>
      <c r="H1595" s="33">
        <v>1350361</v>
      </c>
      <c r="I1595" s="33">
        <v>17144</v>
      </c>
      <c r="J1595" s="33">
        <v>256155</v>
      </c>
      <c r="K1595" s="33"/>
      <c r="L1595" s="33">
        <v>2374678</v>
      </c>
      <c r="M1595" s="33">
        <v>585592</v>
      </c>
      <c r="N1595" s="33">
        <v>1460952</v>
      </c>
      <c r="O1595" s="33">
        <v>38366</v>
      </c>
      <c r="P1595" s="33">
        <v>289767</v>
      </c>
      <c r="Q1595"/>
    </row>
    <row r="1596" spans="1:17">
      <c r="A1596" s="38" t="str">
        <f t="shared" ca="1" si="24"/>
        <v>203745</v>
      </c>
      <c r="B1596" s="39" cm="1">
        <f t="array" aca="1" ref="B1596" ca="1">INDIRECT(_xlfn.CONCAT("D",ROW(C1596)-C1596-3))</f>
        <v>2037</v>
      </c>
      <c r="C1596" s="32">
        <v>45</v>
      </c>
      <c r="D1596" s="33">
        <v>4832743</v>
      </c>
      <c r="E1596" s="33"/>
      <c r="F1596" s="33">
        <v>2428327</v>
      </c>
      <c r="G1596" s="33">
        <v>773154</v>
      </c>
      <c r="H1596" s="33">
        <v>1360831</v>
      </c>
      <c r="I1596" s="33">
        <v>17136</v>
      </c>
      <c r="J1596" s="33">
        <v>277206</v>
      </c>
      <c r="K1596" s="33"/>
      <c r="L1596" s="33">
        <v>2404416</v>
      </c>
      <c r="M1596" s="33">
        <v>624825</v>
      </c>
      <c r="N1596" s="33">
        <v>1438410</v>
      </c>
      <c r="O1596" s="33">
        <v>47442</v>
      </c>
      <c r="P1596" s="33">
        <v>293738</v>
      </c>
      <c r="Q1596"/>
    </row>
    <row r="1597" spans="1:17">
      <c r="A1597" s="38" t="str">
        <f t="shared" ca="1" si="24"/>
        <v>203746</v>
      </c>
      <c r="B1597" s="39" cm="1">
        <f t="array" aca="1" ref="B1597" ca="1">INDIRECT(_xlfn.CONCAT("D",ROW(C1597)-C1597-3))</f>
        <v>2037</v>
      </c>
      <c r="C1597" s="32">
        <v>46</v>
      </c>
      <c r="D1597" s="33">
        <v>4879457</v>
      </c>
      <c r="E1597" s="33"/>
      <c r="F1597" s="33">
        <v>2448757</v>
      </c>
      <c r="G1597" s="33">
        <v>724961</v>
      </c>
      <c r="H1597" s="33">
        <v>1432805</v>
      </c>
      <c r="I1597" s="33">
        <v>14097</v>
      </c>
      <c r="J1597" s="33">
        <v>276895</v>
      </c>
      <c r="K1597" s="33"/>
      <c r="L1597" s="33">
        <v>2430699</v>
      </c>
      <c r="M1597" s="33">
        <v>588251</v>
      </c>
      <c r="N1597" s="33">
        <v>1499385</v>
      </c>
      <c r="O1597" s="33">
        <v>46414</v>
      </c>
      <c r="P1597" s="33">
        <v>296648</v>
      </c>
      <c r="Q1597"/>
    </row>
    <row r="1598" spans="1:17">
      <c r="A1598" s="38" t="str">
        <f t="shared" ca="1" si="24"/>
        <v>203747</v>
      </c>
      <c r="B1598" s="39" cm="1">
        <f t="array" aca="1" ref="B1598" ca="1">INDIRECT(_xlfn.CONCAT("D",ROW(C1598)-C1598-3))</f>
        <v>2037</v>
      </c>
      <c r="C1598" s="32">
        <v>47</v>
      </c>
      <c r="D1598" s="33">
        <v>4736894</v>
      </c>
      <c r="E1598" s="33"/>
      <c r="F1598" s="33">
        <v>2369758</v>
      </c>
      <c r="G1598" s="33">
        <v>710224</v>
      </c>
      <c r="H1598" s="33">
        <v>1323006</v>
      </c>
      <c r="I1598" s="33">
        <v>26119</v>
      </c>
      <c r="J1598" s="33">
        <v>310409</v>
      </c>
      <c r="K1598" s="33"/>
      <c r="L1598" s="33">
        <v>2367136</v>
      </c>
      <c r="M1598" s="33">
        <v>575409</v>
      </c>
      <c r="N1598" s="33">
        <v>1472280</v>
      </c>
      <c r="O1598" s="33">
        <v>49378</v>
      </c>
      <c r="P1598" s="33">
        <v>270069</v>
      </c>
      <c r="Q1598"/>
    </row>
    <row r="1599" spans="1:17">
      <c r="A1599" s="38" t="str">
        <f t="shared" ca="1" si="24"/>
        <v>203748</v>
      </c>
      <c r="B1599" s="39" cm="1">
        <f t="array" aca="1" ref="B1599" ca="1">INDIRECT(_xlfn.CONCAT("D",ROW(C1599)-C1599-3))</f>
        <v>2037</v>
      </c>
      <c r="C1599" s="32">
        <v>48</v>
      </c>
      <c r="D1599" s="33">
        <v>4620183</v>
      </c>
      <c r="E1599" s="33"/>
      <c r="F1599" s="33">
        <v>2302985</v>
      </c>
      <c r="G1599" s="33">
        <v>701738</v>
      </c>
      <c r="H1599" s="33">
        <v>1308104</v>
      </c>
      <c r="I1599" s="33">
        <v>17067</v>
      </c>
      <c r="J1599" s="33">
        <v>276077</v>
      </c>
      <c r="K1599" s="33"/>
      <c r="L1599" s="33">
        <v>2317198</v>
      </c>
      <c r="M1599" s="33">
        <v>586849</v>
      </c>
      <c r="N1599" s="33">
        <v>1358913</v>
      </c>
      <c r="O1599" s="33">
        <v>59390</v>
      </c>
      <c r="P1599" s="33">
        <v>312047</v>
      </c>
      <c r="Q1599"/>
    </row>
    <row r="1600" spans="1:17">
      <c r="A1600" s="38" t="str">
        <f t="shared" ca="1" si="24"/>
        <v>203749</v>
      </c>
      <c r="B1600" s="39" cm="1">
        <f t="array" aca="1" ref="B1600" ca="1">INDIRECT(_xlfn.CONCAT("D",ROW(C1600)-C1600-3))</f>
        <v>2037</v>
      </c>
      <c r="C1600" s="32">
        <v>49</v>
      </c>
      <c r="D1600" s="33">
        <v>4501969</v>
      </c>
      <c r="E1600" s="33"/>
      <c r="F1600" s="33">
        <v>2242044</v>
      </c>
      <c r="G1600" s="33">
        <v>631294</v>
      </c>
      <c r="H1600" s="33">
        <v>1309610</v>
      </c>
      <c r="I1600" s="33">
        <v>21010</v>
      </c>
      <c r="J1600" s="33">
        <v>280130</v>
      </c>
      <c r="K1600" s="33"/>
      <c r="L1600" s="33">
        <v>2259925</v>
      </c>
      <c r="M1600" s="33">
        <v>548652</v>
      </c>
      <c r="N1600" s="33">
        <v>1352538</v>
      </c>
      <c r="O1600" s="33">
        <v>56272</v>
      </c>
      <c r="P1600" s="33">
        <v>302462</v>
      </c>
      <c r="Q1600"/>
    </row>
    <row r="1601" spans="1:17">
      <c r="A1601" s="38" t="str">
        <f t="shared" ca="1" si="24"/>
        <v>203750</v>
      </c>
      <c r="B1601" s="39" cm="1">
        <f t="array" aca="1" ref="B1601" ca="1">INDIRECT(_xlfn.CONCAT("D",ROW(C1601)-C1601-3))</f>
        <v>2037</v>
      </c>
      <c r="C1601" s="32">
        <v>50</v>
      </c>
      <c r="D1601" s="33">
        <v>4451732</v>
      </c>
      <c r="E1601" s="33"/>
      <c r="F1601" s="33">
        <v>2213366</v>
      </c>
      <c r="G1601" s="33">
        <v>607826</v>
      </c>
      <c r="H1601" s="33">
        <v>1330619</v>
      </c>
      <c r="I1601" s="33">
        <v>18995</v>
      </c>
      <c r="J1601" s="33">
        <v>255927</v>
      </c>
      <c r="K1601" s="33"/>
      <c r="L1601" s="33">
        <v>2238366</v>
      </c>
      <c r="M1601" s="33">
        <v>541265</v>
      </c>
      <c r="N1601" s="33">
        <v>1273328</v>
      </c>
      <c r="O1601" s="33">
        <v>75315</v>
      </c>
      <c r="P1601" s="33">
        <v>348458</v>
      </c>
      <c r="Q1601"/>
    </row>
    <row r="1602" spans="1:17">
      <c r="A1602" s="38" t="str">
        <f t="shared" ca="1" si="24"/>
        <v>203751</v>
      </c>
      <c r="B1602" s="39" cm="1">
        <f t="array" aca="1" ref="B1602" ca="1">INDIRECT(_xlfn.CONCAT("D",ROW(C1602)-C1602-3))</f>
        <v>2037</v>
      </c>
      <c r="C1602" s="32">
        <v>51</v>
      </c>
      <c r="D1602" s="33">
        <v>4455426</v>
      </c>
      <c r="E1602" s="33"/>
      <c r="F1602" s="33">
        <v>2216073</v>
      </c>
      <c r="G1602" s="33">
        <v>609295</v>
      </c>
      <c r="H1602" s="33">
        <v>1297628</v>
      </c>
      <c r="I1602" s="33">
        <v>21010</v>
      </c>
      <c r="J1602" s="33">
        <v>288140</v>
      </c>
      <c r="K1602" s="33"/>
      <c r="L1602" s="33">
        <v>2239353</v>
      </c>
      <c r="M1602" s="33">
        <v>487471</v>
      </c>
      <c r="N1602" s="33">
        <v>1337782</v>
      </c>
      <c r="O1602" s="33">
        <v>80408</v>
      </c>
      <c r="P1602" s="33">
        <v>333692</v>
      </c>
      <c r="Q1602"/>
    </row>
    <row r="1603" spans="1:17">
      <c r="A1603" s="38" t="str">
        <f t="shared" ca="1" si="24"/>
        <v>203752</v>
      </c>
      <c r="B1603" s="39" cm="1">
        <f t="array" aca="1" ref="B1603" ca="1">INDIRECT(_xlfn.CONCAT("D",ROW(C1603)-C1603-3))</f>
        <v>2037</v>
      </c>
      <c r="C1603" s="32">
        <v>52</v>
      </c>
      <c r="D1603" s="33">
        <v>4357791</v>
      </c>
      <c r="E1603" s="33"/>
      <c r="F1603" s="33">
        <v>2163430</v>
      </c>
      <c r="G1603" s="33">
        <v>538858</v>
      </c>
      <c r="H1603" s="33">
        <v>1326651</v>
      </c>
      <c r="I1603" s="33">
        <v>19995</v>
      </c>
      <c r="J1603" s="33">
        <v>277927</v>
      </c>
      <c r="K1603" s="33"/>
      <c r="L1603" s="33">
        <v>2194360</v>
      </c>
      <c r="M1603" s="33">
        <v>477384</v>
      </c>
      <c r="N1603" s="33">
        <v>1316817</v>
      </c>
      <c r="O1603" s="33">
        <v>73212</v>
      </c>
      <c r="P1603" s="33">
        <v>326948</v>
      </c>
      <c r="Q1603"/>
    </row>
    <row r="1604" spans="1:17">
      <c r="A1604" s="38" t="str">
        <f t="shared" ca="1" si="24"/>
        <v>203753</v>
      </c>
      <c r="B1604" s="39" cm="1">
        <f t="array" aca="1" ref="B1604" ca="1">INDIRECT(_xlfn.CONCAT("D",ROW(C1604)-C1604-3))</f>
        <v>2037</v>
      </c>
      <c r="C1604" s="32">
        <v>53</v>
      </c>
      <c r="D1604" s="33">
        <v>4326587</v>
      </c>
      <c r="E1604" s="33"/>
      <c r="F1604" s="33">
        <v>2153316</v>
      </c>
      <c r="G1604" s="33">
        <v>489072</v>
      </c>
      <c r="H1604" s="33">
        <v>1364200</v>
      </c>
      <c r="I1604" s="33">
        <v>25004</v>
      </c>
      <c r="J1604" s="33">
        <v>275040</v>
      </c>
      <c r="K1604" s="33"/>
      <c r="L1604" s="33">
        <v>2173271</v>
      </c>
      <c r="M1604" s="33">
        <v>430838</v>
      </c>
      <c r="N1604" s="33">
        <v>1297535</v>
      </c>
      <c r="O1604" s="33">
        <v>99424</v>
      </c>
      <c r="P1604" s="33">
        <v>345474</v>
      </c>
      <c r="Q1604"/>
    </row>
    <row r="1605" spans="1:17">
      <c r="A1605" s="38" t="str">
        <f t="shared" ca="1" si="24"/>
        <v>203754</v>
      </c>
      <c r="B1605" s="39" cm="1">
        <f t="array" aca="1" ref="B1605" ca="1">INDIRECT(_xlfn.CONCAT("D",ROW(C1605)-C1605-3))</f>
        <v>2037</v>
      </c>
      <c r="C1605" s="32">
        <v>54</v>
      </c>
      <c r="D1605" s="33">
        <v>4391382</v>
      </c>
      <c r="E1605" s="33"/>
      <c r="F1605" s="33">
        <v>2189271</v>
      </c>
      <c r="G1605" s="33">
        <v>540561</v>
      </c>
      <c r="H1605" s="33">
        <v>1344395</v>
      </c>
      <c r="I1605" s="33">
        <v>22023</v>
      </c>
      <c r="J1605" s="33">
        <v>282293</v>
      </c>
      <c r="K1605" s="33"/>
      <c r="L1605" s="33">
        <v>2202111</v>
      </c>
      <c r="M1605" s="33">
        <v>446442</v>
      </c>
      <c r="N1605" s="33">
        <v>1301202</v>
      </c>
      <c r="O1605" s="33">
        <v>114369</v>
      </c>
      <c r="P1605" s="33">
        <v>340098</v>
      </c>
      <c r="Q1605"/>
    </row>
    <row r="1606" spans="1:17">
      <c r="A1606" s="38" t="str">
        <f t="shared" ca="1" si="24"/>
        <v>203755</v>
      </c>
      <c r="B1606" s="39" cm="1">
        <f t="array" aca="1" ref="B1606" ca="1">INDIRECT(_xlfn.CONCAT("D",ROW(C1606)-C1606-3))</f>
        <v>2037</v>
      </c>
      <c r="C1606" s="32">
        <v>55</v>
      </c>
      <c r="D1606" s="33">
        <v>4296326</v>
      </c>
      <c r="E1606" s="33"/>
      <c r="F1606" s="33">
        <v>2141747</v>
      </c>
      <c r="G1606" s="33">
        <v>485623</v>
      </c>
      <c r="H1606" s="33">
        <v>1364750</v>
      </c>
      <c r="I1606" s="33">
        <v>28036</v>
      </c>
      <c r="J1606" s="33">
        <v>263338</v>
      </c>
      <c r="K1606" s="33"/>
      <c r="L1606" s="33">
        <v>2154579</v>
      </c>
      <c r="M1606" s="33">
        <v>407867</v>
      </c>
      <c r="N1606" s="33">
        <v>1281724</v>
      </c>
      <c r="O1606" s="33">
        <v>128273</v>
      </c>
      <c r="P1606" s="33">
        <v>336716</v>
      </c>
      <c r="Q1606"/>
    </row>
    <row r="1607" spans="1:17">
      <c r="A1607" s="38" t="str">
        <f t="shared" ca="1" si="24"/>
        <v>203756</v>
      </c>
      <c r="B1607" s="39" cm="1">
        <f t="array" aca="1" ref="B1607" ca="1">INDIRECT(_xlfn.CONCAT("D",ROW(C1607)-C1607-3))</f>
        <v>2037</v>
      </c>
      <c r="C1607" s="32">
        <v>56</v>
      </c>
      <c r="D1607" s="33">
        <v>4334092</v>
      </c>
      <c r="E1607" s="33"/>
      <c r="F1607" s="33">
        <v>2165154</v>
      </c>
      <c r="G1607" s="33">
        <v>475935</v>
      </c>
      <c r="H1607" s="33">
        <v>1400864</v>
      </c>
      <c r="I1607" s="33">
        <v>34922</v>
      </c>
      <c r="J1607" s="33">
        <v>253433</v>
      </c>
      <c r="K1607" s="33"/>
      <c r="L1607" s="33">
        <v>2168938</v>
      </c>
      <c r="M1607" s="33">
        <v>401988</v>
      </c>
      <c r="N1607" s="33">
        <v>1284963</v>
      </c>
      <c r="O1607" s="33">
        <v>117997</v>
      </c>
      <c r="P1607" s="33">
        <v>363990</v>
      </c>
      <c r="Q1607"/>
    </row>
    <row r="1608" spans="1:17">
      <c r="A1608" s="38" t="str">
        <f t="shared" ca="1" si="24"/>
        <v>203757</v>
      </c>
      <c r="B1608" s="39" cm="1">
        <f t="array" aca="1" ref="B1608" ca="1">INDIRECT(_xlfn.CONCAT("D",ROW(C1608)-C1608-3))</f>
        <v>2037</v>
      </c>
      <c r="C1608" s="32">
        <v>57</v>
      </c>
      <c r="D1608" s="33">
        <v>4148410</v>
      </c>
      <c r="E1608" s="33"/>
      <c r="F1608" s="33">
        <v>2068509</v>
      </c>
      <c r="G1608" s="33">
        <v>437473</v>
      </c>
      <c r="H1608" s="33">
        <v>1332396</v>
      </c>
      <c r="I1608" s="33">
        <v>39952</v>
      </c>
      <c r="J1608" s="33">
        <v>258689</v>
      </c>
      <c r="K1608" s="33"/>
      <c r="L1608" s="33">
        <v>2079900</v>
      </c>
      <c r="M1608" s="33">
        <v>324984</v>
      </c>
      <c r="N1608" s="33">
        <v>1339936</v>
      </c>
      <c r="O1608" s="33">
        <v>115994</v>
      </c>
      <c r="P1608" s="33">
        <v>298986</v>
      </c>
      <c r="Q1608"/>
    </row>
    <row r="1609" spans="1:17">
      <c r="A1609" s="38" t="str">
        <f t="shared" ca="1" si="24"/>
        <v>203758</v>
      </c>
      <c r="B1609" s="39" cm="1">
        <f t="array" aca="1" ref="B1609" ca="1">INDIRECT(_xlfn.CONCAT("D",ROW(C1609)-C1609-3))</f>
        <v>2037</v>
      </c>
      <c r="C1609" s="32">
        <v>58</v>
      </c>
      <c r="D1609" s="33">
        <v>3994063</v>
      </c>
      <c r="E1609" s="33"/>
      <c r="F1609" s="33">
        <v>1987361</v>
      </c>
      <c r="G1609" s="33">
        <v>380113</v>
      </c>
      <c r="H1609" s="33">
        <v>1328898</v>
      </c>
      <c r="I1609" s="33">
        <v>29930</v>
      </c>
      <c r="J1609" s="33">
        <v>248420</v>
      </c>
      <c r="K1609" s="33"/>
      <c r="L1609" s="33">
        <v>2006702</v>
      </c>
      <c r="M1609" s="33">
        <v>315325</v>
      </c>
      <c r="N1609" s="33">
        <v>1247328</v>
      </c>
      <c r="O1609" s="33">
        <v>133714</v>
      </c>
      <c r="P1609" s="33">
        <v>310335</v>
      </c>
      <c r="Q1609"/>
    </row>
    <row r="1610" spans="1:17">
      <c r="A1610" s="38" t="str">
        <f t="shared" ca="1" si="24"/>
        <v>203759</v>
      </c>
      <c r="B1610" s="39" cm="1">
        <f t="array" aca="1" ref="B1610" ca="1">INDIRECT(_xlfn.CONCAT("D",ROW(C1610)-C1610-3))</f>
        <v>2037</v>
      </c>
      <c r="C1610" s="32">
        <v>59</v>
      </c>
      <c r="D1610" s="33">
        <v>3946657</v>
      </c>
      <c r="E1610" s="33"/>
      <c r="F1610" s="33">
        <v>1958010</v>
      </c>
      <c r="G1610" s="33">
        <v>343126</v>
      </c>
      <c r="H1610" s="33">
        <v>1308665</v>
      </c>
      <c r="I1610" s="33">
        <v>59848</v>
      </c>
      <c r="J1610" s="33">
        <v>246372</v>
      </c>
      <c r="K1610" s="33"/>
      <c r="L1610" s="33">
        <v>1988647</v>
      </c>
      <c r="M1610" s="33">
        <v>298647</v>
      </c>
      <c r="N1610" s="33">
        <v>1216561</v>
      </c>
      <c r="O1610" s="33">
        <v>141832</v>
      </c>
      <c r="P1610" s="33">
        <v>331608</v>
      </c>
      <c r="Q1610"/>
    </row>
    <row r="1611" spans="1:17">
      <c r="A1611" s="38" t="str">
        <f t="shared" ca="1" si="24"/>
        <v>203760</v>
      </c>
      <c r="B1611" s="39" cm="1">
        <f t="array" aca="1" ref="B1611" ca="1">INDIRECT(_xlfn.CONCAT("D",ROW(C1611)-C1611-3))</f>
        <v>2037</v>
      </c>
      <c r="C1611" s="32">
        <v>60</v>
      </c>
      <c r="D1611" s="33">
        <v>3780323</v>
      </c>
      <c r="E1611" s="33"/>
      <c r="F1611" s="33">
        <v>1870355</v>
      </c>
      <c r="G1611" s="33">
        <v>319523</v>
      </c>
      <c r="H1611" s="33">
        <v>1291032</v>
      </c>
      <c r="I1611" s="33">
        <v>46784</v>
      </c>
      <c r="J1611" s="33">
        <v>213015</v>
      </c>
      <c r="K1611" s="33"/>
      <c r="L1611" s="33">
        <v>1909968</v>
      </c>
      <c r="M1611" s="33">
        <v>281259</v>
      </c>
      <c r="N1611" s="33">
        <v>1175902</v>
      </c>
      <c r="O1611" s="33">
        <v>150603</v>
      </c>
      <c r="P1611" s="33">
        <v>302204</v>
      </c>
      <c r="Q1611"/>
    </row>
    <row r="1612" spans="1:17">
      <c r="A1612" s="38" t="str">
        <f t="shared" ref="A1612:A1675" ca="1" si="25">B1612&amp;C1612</f>
        <v>203761</v>
      </c>
      <c r="B1612" s="39" cm="1">
        <f t="array" aca="1" ref="B1612" ca="1">INDIRECT(_xlfn.CONCAT("D",ROW(C1612)-C1612-3))</f>
        <v>2037</v>
      </c>
      <c r="C1612" s="32">
        <v>61</v>
      </c>
      <c r="D1612" s="33">
        <v>3724484</v>
      </c>
      <c r="E1612" s="33"/>
      <c r="F1612" s="33">
        <v>1838487</v>
      </c>
      <c r="G1612" s="33">
        <v>325440</v>
      </c>
      <c r="H1612" s="33">
        <v>1239677</v>
      </c>
      <c r="I1612" s="33">
        <v>45061</v>
      </c>
      <c r="J1612" s="33">
        <v>228309</v>
      </c>
      <c r="K1612" s="33"/>
      <c r="L1612" s="33">
        <v>1885997</v>
      </c>
      <c r="M1612" s="33">
        <v>263860</v>
      </c>
      <c r="N1612" s="33">
        <v>1169378</v>
      </c>
      <c r="O1612" s="33">
        <v>140925</v>
      </c>
      <c r="P1612" s="33">
        <v>311834</v>
      </c>
      <c r="Q1612"/>
    </row>
    <row r="1613" spans="1:17">
      <c r="A1613" s="38" t="str">
        <f t="shared" ca="1" si="25"/>
        <v>203762</v>
      </c>
      <c r="B1613" s="39" cm="1">
        <f t="array" aca="1" ref="B1613" ca="1">INDIRECT(_xlfn.CONCAT("D",ROW(C1613)-C1613-3))</f>
        <v>2037</v>
      </c>
      <c r="C1613" s="32">
        <v>62</v>
      </c>
      <c r="D1613" s="33">
        <v>3685609</v>
      </c>
      <c r="E1613" s="33"/>
      <c r="F1613" s="33">
        <v>1814883</v>
      </c>
      <c r="G1613" s="33">
        <v>314898</v>
      </c>
      <c r="H1613" s="33">
        <v>1202969</v>
      </c>
      <c r="I1613" s="33">
        <v>48675</v>
      </c>
      <c r="J1613" s="33">
        <v>248342</v>
      </c>
      <c r="K1613" s="33"/>
      <c r="L1613" s="33">
        <v>1870726</v>
      </c>
      <c r="M1613" s="33">
        <v>274201</v>
      </c>
      <c r="N1613" s="33">
        <v>1096804</v>
      </c>
      <c r="O1613" s="33">
        <v>171872</v>
      </c>
      <c r="P1613" s="33">
        <v>327849</v>
      </c>
      <c r="Q1613"/>
    </row>
    <row r="1614" spans="1:17">
      <c r="A1614" s="38" t="str">
        <f t="shared" ca="1" si="25"/>
        <v>203763</v>
      </c>
      <c r="B1614" s="39" cm="1">
        <f t="array" aca="1" ref="B1614" ca="1">INDIRECT(_xlfn.CONCAT("D",ROW(C1614)-C1614-3))</f>
        <v>2037</v>
      </c>
      <c r="C1614" s="32">
        <v>63</v>
      </c>
      <c r="D1614" s="33">
        <v>3593109</v>
      </c>
      <c r="E1614" s="33"/>
      <c r="F1614" s="33">
        <v>1761403</v>
      </c>
      <c r="G1614" s="33">
        <v>268992</v>
      </c>
      <c r="H1614" s="33">
        <v>1208474</v>
      </c>
      <c r="I1614" s="33">
        <v>43836</v>
      </c>
      <c r="J1614" s="33">
        <v>240101</v>
      </c>
      <c r="K1614" s="33"/>
      <c r="L1614" s="33">
        <v>1831706</v>
      </c>
      <c r="M1614" s="33">
        <v>245826</v>
      </c>
      <c r="N1614" s="33">
        <v>1087232</v>
      </c>
      <c r="O1614" s="33">
        <v>166882</v>
      </c>
      <c r="P1614" s="33">
        <v>331766</v>
      </c>
      <c r="Q1614"/>
    </row>
    <row r="1615" spans="1:17">
      <c r="A1615" s="38" t="str">
        <f t="shared" ca="1" si="25"/>
        <v>203764</v>
      </c>
      <c r="B1615" s="39" cm="1">
        <f t="array" aca="1" ref="B1615" ca="1">INDIRECT(_xlfn.CONCAT("D",ROW(C1615)-C1615-3))</f>
        <v>2037</v>
      </c>
      <c r="C1615" s="32">
        <v>64</v>
      </c>
      <c r="D1615" s="33">
        <v>3705362</v>
      </c>
      <c r="E1615" s="33"/>
      <c r="F1615" s="33">
        <v>1812064</v>
      </c>
      <c r="G1615" s="33">
        <v>286272</v>
      </c>
      <c r="H1615" s="33">
        <v>1227591</v>
      </c>
      <c r="I1615" s="33">
        <v>60634</v>
      </c>
      <c r="J1615" s="33">
        <v>237566</v>
      </c>
      <c r="K1615" s="33"/>
      <c r="L1615" s="33">
        <v>1893298</v>
      </c>
      <c r="M1615" s="33">
        <v>250058</v>
      </c>
      <c r="N1615" s="33">
        <v>1104424</v>
      </c>
      <c r="O1615" s="33">
        <v>200443</v>
      </c>
      <c r="P1615" s="33">
        <v>338373</v>
      </c>
      <c r="Q1615"/>
    </row>
    <row r="1616" spans="1:17">
      <c r="A1616" s="38" t="str">
        <f t="shared" ca="1" si="25"/>
        <v>203765</v>
      </c>
      <c r="B1616" s="39" cm="1">
        <f t="array" aca="1" ref="B1616" ca="1">INDIRECT(_xlfn.CONCAT("D",ROW(C1616)-C1616-3))</f>
        <v>2037</v>
      </c>
      <c r="C1616" s="32">
        <v>65</v>
      </c>
      <c r="D1616" s="33">
        <v>3837182</v>
      </c>
      <c r="E1616" s="33"/>
      <c r="F1616" s="33">
        <v>1873284</v>
      </c>
      <c r="G1616" s="33">
        <v>270872</v>
      </c>
      <c r="H1616" s="33">
        <v>1273992</v>
      </c>
      <c r="I1616" s="33">
        <v>72431</v>
      </c>
      <c r="J1616" s="33">
        <v>255989</v>
      </c>
      <c r="K1616" s="33"/>
      <c r="L1616" s="33">
        <v>1963898</v>
      </c>
      <c r="M1616" s="33">
        <v>225724</v>
      </c>
      <c r="N1616" s="33">
        <v>1120665</v>
      </c>
      <c r="O1616" s="33">
        <v>220752</v>
      </c>
      <c r="P1616" s="33">
        <v>396757</v>
      </c>
      <c r="Q1616"/>
    </row>
    <row r="1617" spans="1:17">
      <c r="A1617" s="38" t="str">
        <f t="shared" ca="1" si="25"/>
        <v>203766</v>
      </c>
      <c r="B1617" s="39" cm="1">
        <f t="array" aca="1" ref="B1617" ca="1">INDIRECT(_xlfn.CONCAT("D",ROW(C1617)-C1617-3))</f>
        <v>2037</v>
      </c>
      <c r="C1617" s="32">
        <v>66</v>
      </c>
      <c r="D1617" s="33">
        <v>3962121</v>
      </c>
      <c r="E1617" s="33"/>
      <c r="F1617" s="33">
        <v>1929813</v>
      </c>
      <c r="G1617" s="33">
        <v>271303</v>
      </c>
      <c r="H1617" s="33">
        <v>1319877</v>
      </c>
      <c r="I1617" s="33">
        <v>78222</v>
      </c>
      <c r="J1617" s="33">
        <v>260411</v>
      </c>
      <c r="K1617" s="33"/>
      <c r="L1617" s="33">
        <v>2032308</v>
      </c>
      <c r="M1617" s="33">
        <v>237517</v>
      </c>
      <c r="N1617" s="33">
        <v>1201496</v>
      </c>
      <c r="O1617" s="33">
        <v>252424</v>
      </c>
      <c r="P1617" s="33">
        <v>340871</v>
      </c>
      <c r="Q1617"/>
    </row>
    <row r="1618" spans="1:17">
      <c r="A1618" s="38" t="str">
        <f t="shared" ca="1" si="25"/>
        <v>203767</v>
      </c>
      <c r="B1618" s="39" cm="1">
        <f t="array" aca="1" ref="B1618" ca="1">INDIRECT(_xlfn.CONCAT("D",ROW(C1618)-C1618-3))</f>
        <v>2037</v>
      </c>
      <c r="C1618" s="32">
        <v>67</v>
      </c>
      <c r="D1618" s="33">
        <v>3749617</v>
      </c>
      <c r="E1618" s="33"/>
      <c r="F1618" s="33">
        <v>1818346</v>
      </c>
      <c r="G1618" s="33">
        <v>237859</v>
      </c>
      <c r="H1618" s="33">
        <v>1222715</v>
      </c>
      <c r="I1618" s="33">
        <v>82563</v>
      </c>
      <c r="J1618" s="33">
        <v>275209</v>
      </c>
      <c r="K1618" s="33"/>
      <c r="L1618" s="33">
        <v>1931271</v>
      </c>
      <c r="M1618" s="33">
        <v>200127</v>
      </c>
      <c r="N1618" s="33">
        <v>1153439</v>
      </c>
      <c r="O1618" s="33">
        <v>242518</v>
      </c>
      <c r="P1618" s="33">
        <v>335187</v>
      </c>
      <c r="Q1618"/>
    </row>
    <row r="1619" spans="1:17">
      <c r="A1619" s="38" t="str">
        <f t="shared" ca="1" si="25"/>
        <v>203768</v>
      </c>
      <c r="B1619" s="39" cm="1">
        <f t="array" aca="1" ref="B1619" ca="1">INDIRECT(_xlfn.CONCAT("D",ROW(C1619)-C1619-3))</f>
        <v>2037</v>
      </c>
      <c r="C1619" s="32">
        <v>68</v>
      </c>
      <c r="D1619" s="33">
        <v>3601282</v>
      </c>
      <c r="E1619" s="33"/>
      <c r="F1619" s="33">
        <v>1740710</v>
      </c>
      <c r="G1619" s="33">
        <v>240642</v>
      </c>
      <c r="H1619" s="33">
        <v>1171651</v>
      </c>
      <c r="I1619" s="33">
        <v>90734</v>
      </c>
      <c r="J1619" s="33">
        <v>237683</v>
      </c>
      <c r="K1619" s="33"/>
      <c r="L1619" s="33">
        <v>1860572</v>
      </c>
      <c r="M1619" s="33">
        <v>201570</v>
      </c>
      <c r="N1619" s="33">
        <v>1095791</v>
      </c>
      <c r="O1619" s="33">
        <v>246034</v>
      </c>
      <c r="P1619" s="33">
        <v>317177</v>
      </c>
      <c r="Q1619"/>
    </row>
    <row r="1620" spans="1:17">
      <c r="A1620" s="38" t="str">
        <f t="shared" ca="1" si="25"/>
        <v>203769</v>
      </c>
      <c r="B1620" s="39" cm="1">
        <f t="array" aca="1" ref="B1620" ca="1">INDIRECT(_xlfn.CONCAT("D",ROW(C1620)-C1620-3))</f>
        <v>2037</v>
      </c>
      <c r="C1620" s="32">
        <v>69</v>
      </c>
      <c r="D1620" s="33">
        <v>3513715</v>
      </c>
      <c r="E1620" s="33"/>
      <c r="F1620" s="33">
        <v>1689619</v>
      </c>
      <c r="G1620" s="33">
        <v>218333</v>
      </c>
      <c r="H1620" s="33">
        <v>1104448</v>
      </c>
      <c r="I1620" s="33">
        <v>112117</v>
      </c>
      <c r="J1620" s="33">
        <v>254721</v>
      </c>
      <c r="K1620" s="33"/>
      <c r="L1620" s="33">
        <v>1824096</v>
      </c>
      <c r="M1620" s="33">
        <v>193569</v>
      </c>
      <c r="N1620" s="33">
        <v>1041918</v>
      </c>
      <c r="O1620" s="33">
        <v>263689</v>
      </c>
      <c r="P1620" s="33">
        <v>324920</v>
      </c>
      <c r="Q1620"/>
    </row>
    <row r="1621" spans="1:17">
      <c r="A1621" s="38" t="str">
        <f t="shared" ca="1" si="25"/>
        <v>203770</v>
      </c>
      <c r="B1621" s="39" cm="1">
        <f t="array" aca="1" ref="B1621" ca="1">INDIRECT(_xlfn.CONCAT("D",ROW(C1621)-C1621-3))</f>
        <v>2037</v>
      </c>
      <c r="C1621" s="32">
        <v>70</v>
      </c>
      <c r="D1621" s="33">
        <v>3505771</v>
      </c>
      <c r="E1621" s="33"/>
      <c r="F1621" s="33">
        <v>1679794</v>
      </c>
      <c r="G1621" s="33">
        <v>234070</v>
      </c>
      <c r="H1621" s="33">
        <v>1098554</v>
      </c>
      <c r="I1621" s="33">
        <v>98349</v>
      </c>
      <c r="J1621" s="33">
        <v>248822</v>
      </c>
      <c r="K1621" s="33"/>
      <c r="L1621" s="33">
        <v>1825976</v>
      </c>
      <c r="M1621" s="33">
        <v>181709</v>
      </c>
      <c r="N1621" s="33">
        <v>1024087</v>
      </c>
      <c r="O1621" s="33">
        <v>307127</v>
      </c>
      <c r="P1621" s="33">
        <v>313053</v>
      </c>
      <c r="Q1621"/>
    </row>
    <row r="1622" spans="1:17">
      <c r="A1622" s="38" t="str">
        <f t="shared" ca="1" si="25"/>
        <v>203771</v>
      </c>
      <c r="B1622" s="39" cm="1">
        <f t="array" aca="1" ref="B1622" ca="1">INDIRECT(_xlfn.CONCAT("D",ROW(C1622)-C1622-3))</f>
        <v>2037</v>
      </c>
      <c r="C1622" s="32">
        <v>71</v>
      </c>
      <c r="D1622" s="33">
        <v>3564694</v>
      </c>
      <c r="E1622" s="33"/>
      <c r="F1622" s="33">
        <v>1701888</v>
      </c>
      <c r="G1622" s="33">
        <v>205842</v>
      </c>
      <c r="H1622" s="33">
        <v>1085347</v>
      </c>
      <c r="I1622" s="33">
        <v>147733</v>
      </c>
      <c r="J1622" s="33">
        <v>262965</v>
      </c>
      <c r="K1622" s="33"/>
      <c r="L1622" s="33">
        <v>1862807</v>
      </c>
      <c r="M1622" s="33">
        <v>183810</v>
      </c>
      <c r="N1622" s="33">
        <v>1014908</v>
      </c>
      <c r="O1622" s="33">
        <v>341926</v>
      </c>
      <c r="P1622" s="33">
        <v>322162</v>
      </c>
      <c r="Q1622"/>
    </row>
    <row r="1623" spans="1:17">
      <c r="A1623" s="38" t="str">
        <f t="shared" ca="1" si="25"/>
        <v>203772</v>
      </c>
      <c r="B1623" s="39" cm="1">
        <f t="array" aca="1" ref="B1623" ca="1">INDIRECT(_xlfn.CONCAT("D",ROW(C1623)-C1623-3))</f>
        <v>2037</v>
      </c>
      <c r="C1623" s="32">
        <v>72</v>
      </c>
      <c r="D1623" s="33">
        <v>3669649</v>
      </c>
      <c r="E1623" s="33"/>
      <c r="F1623" s="33">
        <v>1740320</v>
      </c>
      <c r="G1623" s="33">
        <v>192931</v>
      </c>
      <c r="H1623" s="33">
        <v>1147745</v>
      </c>
      <c r="I1623" s="33">
        <v>126980</v>
      </c>
      <c r="J1623" s="33">
        <v>272663</v>
      </c>
      <c r="K1623" s="33"/>
      <c r="L1623" s="33">
        <v>1929329</v>
      </c>
      <c r="M1623" s="33">
        <v>179794</v>
      </c>
      <c r="N1623" s="33">
        <v>1080740</v>
      </c>
      <c r="O1623" s="33">
        <v>344770</v>
      </c>
      <c r="P1623" s="33">
        <v>324025</v>
      </c>
      <c r="Q1623"/>
    </row>
    <row r="1624" spans="1:17">
      <c r="A1624" s="38" t="str">
        <f t="shared" ca="1" si="25"/>
        <v>203773</v>
      </c>
      <c r="B1624" s="39" cm="1">
        <f t="array" aca="1" ref="B1624" ca="1">INDIRECT(_xlfn.CONCAT("D",ROW(C1624)-C1624-3))</f>
        <v>2037</v>
      </c>
      <c r="C1624" s="32">
        <v>73</v>
      </c>
      <c r="D1624" s="33">
        <v>3612173</v>
      </c>
      <c r="E1624" s="33"/>
      <c r="F1624" s="33">
        <v>1705343</v>
      </c>
      <c r="G1624" s="33">
        <v>195598</v>
      </c>
      <c r="H1624" s="33">
        <v>1098889</v>
      </c>
      <c r="I1624" s="33">
        <v>158248</v>
      </c>
      <c r="J1624" s="33">
        <v>252607</v>
      </c>
      <c r="K1624" s="33"/>
      <c r="L1624" s="33">
        <v>1906831</v>
      </c>
      <c r="M1624" s="33">
        <v>171733</v>
      </c>
      <c r="N1624" s="33">
        <v>1038295</v>
      </c>
      <c r="O1624" s="33">
        <v>373076</v>
      </c>
      <c r="P1624" s="33">
        <v>323727</v>
      </c>
      <c r="Q1624"/>
    </row>
    <row r="1625" spans="1:17">
      <c r="A1625" s="38" t="str">
        <f t="shared" ca="1" si="25"/>
        <v>203774</v>
      </c>
      <c r="B1625" s="39" cm="1">
        <f t="array" aca="1" ref="B1625" ca="1">INDIRECT(_xlfn.CONCAT("D",ROW(C1625)-C1625-3))</f>
        <v>2037</v>
      </c>
      <c r="C1625" s="32">
        <v>74</v>
      </c>
      <c r="D1625" s="33">
        <v>3560359</v>
      </c>
      <c r="E1625" s="33"/>
      <c r="F1625" s="33">
        <v>1670334</v>
      </c>
      <c r="G1625" s="33">
        <v>162311</v>
      </c>
      <c r="H1625" s="33">
        <v>1077159</v>
      </c>
      <c r="I1625" s="33">
        <v>152475</v>
      </c>
      <c r="J1625" s="33">
        <v>278389</v>
      </c>
      <c r="K1625" s="33"/>
      <c r="L1625" s="33">
        <v>1890026</v>
      </c>
      <c r="M1625" s="33">
        <v>154952</v>
      </c>
      <c r="N1625" s="33">
        <v>995841</v>
      </c>
      <c r="O1625" s="33">
        <v>424392</v>
      </c>
      <c r="P1625" s="33">
        <v>314840</v>
      </c>
      <c r="Q1625"/>
    </row>
    <row r="1626" spans="1:17">
      <c r="A1626" s="38" t="str">
        <f t="shared" ca="1" si="25"/>
        <v>203775</v>
      </c>
      <c r="B1626" s="39" cm="1">
        <f t="array" aca="1" ref="B1626" ca="1">INDIRECT(_xlfn.CONCAT("D",ROW(C1626)-C1626-3))</f>
        <v>2037</v>
      </c>
      <c r="C1626" s="32">
        <v>75</v>
      </c>
      <c r="D1626" s="33">
        <v>3476951</v>
      </c>
      <c r="E1626" s="33"/>
      <c r="F1626" s="33">
        <v>1622435</v>
      </c>
      <c r="G1626" s="33">
        <v>172076</v>
      </c>
      <c r="H1626" s="33">
        <v>1085557</v>
      </c>
      <c r="I1626" s="33">
        <v>150444</v>
      </c>
      <c r="J1626" s="33">
        <v>214358</v>
      </c>
      <c r="K1626" s="33"/>
      <c r="L1626" s="33">
        <v>1854516</v>
      </c>
      <c r="M1626" s="33">
        <v>149032</v>
      </c>
      <c r="N1626" s="33">
        <v>975126</v>
      </c>
      <c r="O1626" s="33">
        <v>423410</v>
      </c>
      <c r="P1626" s="33">
        <v>306948</v>
      </c>
      <c r="Q1626"/>
    </row>
    <row r="1627" spans="1:17">
      <c r="A1627" s="38" t="str">
        <f t="shared" ca="1" si="25"/>
        <v>203776</v>
      </c>
      <c r="B1627" s="39" cm="1">
        <f t="array" aca="1" ref="B1627" ca="1">INDIRECT(_xlfn.CONCAT("D",ROW(C1627)-C1627-3))</f>
        <v>2037</v>
      </c>
      <c r="C1627" s="32">
        <v>76</v>
      </c>
      <c r="D1627" s="33">
        <v>3429427</v>
      </c>
      <c r="E1627" s="33"/>
      <c r="F1627" s="33">
        <v>1589336</v>
      </c>
      <c r="G1627" s="33">
        <v>140640</v>
      </c>
      <c r="H1627" s="33">
        <v>1026774</v>
      </c>
      <c r="I1627" s="33">
        <v>172113</v>
      </c>
      <c r="J1627" s="33">
        <v>249809</v>
      </c>
      <c r="K1627" s="33"/>
      <c r="L1627" s="33">
        <v>1840091</v>
      </c>
      <c r="M1627" s="33">
        <v>153012</v>
      </c>
      <c r="N1627" s="33">
        <v>923994</v>
      </c>
      <c r="O1627" s="33">
        <v>448177</v>
      </c>
      <c r="P1627" s="33">
        <v>314908</v>
      </c>
      <c r="Q1627"/>
    </row>
    <row r="1628" spans="1:17">
      <c r="A1628" s="38" t="str">
        <f t="shared" ca="1" si="25"/>
        <v>203777</v>
      </c>
      <c r="B1628" s="39" cm="1">
        <f t="array" aca="1" ref="B1628" ca="1">INDIRECT(_xlfn.CONCAT("D",ROW(C1628)-C1628-3))</f>
        <v>2037</v>
      </c>
      <c r="C1628" s="32">
        <v>77</v>
      </c>
      <c r="D1628" s="33">
        <v>3268931</v>
      </c>
      <c r="E1628" s="33"/>
      <c r="F1628" s="33">
        <v>1504571</v>
      </c>
      <c r="G1628" s="33">
        <v>126939</v>
      </c>
      <c r="H1628" s="33">
        <v>938758</v>
      </c>
      <c r="I1628" s="33">
        <v>199757</v>
      </c>
      <c r="J1628" s="33">
        <v>239118</v>
      </c>
      <c r="K1628" s="33"/>
      <c r="L1628" s="33">
        <v>1764360</v>
      </c>
      <c r="M1628" s="33">
        <v>151062</v>
      </c>
      <c r="N1628" s="33">
        <v>855028</v>
      </c>
      <c r="O1628" s="33">
        <v>486754</v>
      </c>
      <c r="P1628" s="33">
        <v>271516</v>
      </c>
      <c r="Q1628"/>
    </row>
    <row r="1629" spans="1:17">
      <c r="A1629" s="38" t="str">
        <f t="shared" ca="1" si="25"/>
        <v>203778</v>
      </c>
      <c r="B1629" s="39" cm="1">
        <f t="array" aca="1" ref="B1629" ca="1">INDIRECT(_xlfn.CONCAT("D",ROW(C1629)-C1629-3))</f>
        <v>2037</v>
      </c>
      <c r="C1629" s="32">
        <v>78</v>
      </c>
      <c r="D1629" s="33">
        <v>3102942</v>
      </c>
      <c r="E1629" s="33"/>
      <c r="F1629" s="33">
        <v>1413008</v>
      </c>
      <c r="G1629" s="33">
        <v>105581</v>
      </c>
      <c r="H1629" s="33">
        <v>925560</v>
      </c>
      <c r="I1629" s="33">
        <v>180573</v>
      </c>
      <c r="J1629" s="33">
        <v>201294</v>
      </c>
      <c r="K1629" s="33"/>
      <c r="L1629" s="33">
        <v>1689934</v>
      </c>
      <c r="M1629" s="33">
        <v>131439</v>
      </c>
      <c r="N1629" s="33">
        <v>776776</v>
      </c>
      <c r="O1629" s="33">
        <v>489191</v>
      </c>
      <c r="P1629" s="33">
        <v>292526</v>
      </c>
      <c r="Q1629"/>
    </row>
    <row r="1630" spans="1:17">
      <c r="A1630" s="38" t="str">
        <f t="shared" ca="1" si="25"/>
        <v>203779</v>
      </c>
      <c r="B1630" s="39" cm="1">
        <f t="array" aca="1" ref="B1630" ca="1">INDIRECT(_xlfn.CONCAT("D",ROW(C1630)-C1630-3))</f>
        <v>2037</v>
      </c>
      <c r="C1630" s="32">
        <v>79</v>
      </c>
      <c r="D1630" s="33">
        <v>3027228</v>
      </c>
      <c r="E1630" s="33"/>
      <c r="F1630" s="33">
        <v>1370225</v>
      </c>
      <c r="G1630" s="33">
        <v>95896</v>
      </c>
      <c r="H1630" s="33">
        <v>883825</v>
      </c>
      <c r="I1630" s="33">
        <v>181906</v>
      </c>
      <c r="J1630" s="33">
        <v>208599</v>
      </c>
      <c r="K1630" s="33"/>
      <c r="L1630" s="33">
        <v>1657004</v>
      </c>
      <c r="M1630" s="33">
        <v>120978</v>
      </c>
      <c r="N1630" s="33">
        <v>770492</v>
      </c>
      <c r="O1630" s="33">
        <v>517628</v>
      </c>
      <c r="P1630" s="33">
        <v>247906</v>
      </c>
      <c r="Q1630"/>
    </row>
    <row r="1631" spans="1:17">
      <c r="A1631" s="38" t="str">
        <f t="shared" ca="1" si="25"/>
        <v>203780</v>
      </c>
      <c r="B1631" s="39" cm="1">
        <f t="array" aca="1" ref="B1631" ca="1">INDIRECT(_xlfn.CONCAT("D",ROW(C1631)-C1631-3))</f>
        <v>2037</v>
      </c>
      <c r="C1631" s="32">
        <v>80</v>
      </c>
      <c r="D1631" s="33">
        <v>2836564</v>
      </c>
      <c r="E1631" s="33"/>
      <c r="F1631" s="33">
        <v>1270660</v>
      </c>
      <c r="G1631" s="33">
        <v>79478</v>
      </c>
      <c r="H1631" s="33">
        <v>822601</v>
      </c>
      <c r="I1631" s="33">
        <v>200683</v>
      </c>
      <c r="J1631" s="33">
        <v>167898</v>
      </c>
      <c r="K1631" s="33"/>
      <c r="L1631" s="33">
        <v>1565904</v>
      </c>
      <c r="M1631" s="33">
        <v>112633</v>
      </c>
      <c r="N1631" s="33">
        <v>643905</v>
      </c>
      <c r="O1631" s="33">
        <v>545226</v>
      </c>
      <c r="P1631" s="33">
        <v>264140</v>
      </c>
      <c r="Q1631"/>
    </row>
    <row r="1632" spans="1:17">
      <c r="A1632" s="38" t="str">
        <f t="shared" ca="1" si="25"/>
        <v>203781</v>
      </c>
      <c r="B1632" s="39" cm="1">
        <f t="array" aca="1" ref="B1632" ca="1">INDIRECT(_xlfn.CONCAT("D",ROW(C1632)-C1632-3))</f>
        <v>2037</v>
      </c>
      <c r="C1632" s="32">
        <v>81</v>
      </c>
      <c r="D1632" s="33">
        <v>2638138</v>
      </c>
      <c r="E1632" s="33"/>
      <c r="F1632" s="33">
        <v>1169831</v>
      </c>
      <c r="G1632" s="33">
        <v>65710</v>
      </c>
      <c r="H1632" s="33">
        <v>782543</v>
      </c>
      <c r="I1632" s="33">
        <v>187173</v>
      </c>
      <c r="J1632" s="33">
        <v>134406</v>
      </c>
      <c r="K1632" s="33"/>
      <c r="L1632" s="33">
        <v>1468306</v>
      </c>
      <c r="M1632" s="33">
        <v>106877</v>
      </c>
      <c r="N1632" s="33">
        <v>552363</v>
      </c>
      <c r="O1632" s="33">
        <v>574337</v>
      </c>
      <c r="P1632" s="33">
        <v>234729</v>
      </c>
      <c r="Q1632"/>
    </row>
    <row r="1633" spans="1:17">
      <c r="A1633" s="38" t="str">
        <f t="shared" ca="1" si="25"/>
        <v>203782</v>
      </c>
      <c r="B1633" s="39" cm="1">
        <f t="array" aca="1" ref="B1633" ca="1">INDIRECT(_xlfn.CONCAT("D",ROW(C1633)-C1633-3))</f>
        <v>2037</v>
      </c>
      <c r="C1633" s="32">
        <v>82</v>
      </c>
      <c r="D1633" s="33">
        <v>2477860</v>
      </c>
      <c r="E1633" s="33"/>
      <c r="F1633" s="33">
        <v>1087837</v>
      </c>
      <c r="G1633" s="33">
        <v>54941</v>
      </c>
      <c r="H1633" s="33">
        <v>707244</v>
      </c>
      <c r="I1633" s="33">
        <v>202783</v>
      </c>
      <c r="J1633" s="33">
        <v>122869</v>
      </c>
      <c r="K1633" s="33"/>
      <c r="L1633" s="33">
        <v>1390023</v>
      </c>
      <c r="M1633" s="33">
        <v>83121</v>
      </c>
      <c r="N1633" s="33">
        <v>550802</v>
      </c>
      <c r="O1633" s="33">
        <v>547797</v>
      </c>
      <c r="P1633" s="33">
        <v>208303</v>
      </c>
      <c r="Q1633"/>
    </row>
    <row r="1634" spans="1:17">
      <c r="A1634" s="38" t="str">
        <f t="shared" ca="1" si="25"/>
        <v>203783</v>
      </c>
      <c r="B1634" s="39" cm="1">
        <f t="array" aca="1" ref="B1634" ca="1">INDIRECT(_xlfn.CONCAT("D",ROW(C1634)-C1634-3))</f>
        <v>2037</v>
      </c>
      <c r="C1634" s="32">
        <v>83</v>
      </c>
      <c r="D1634" s="33">
        <v>2241444</v>
      </c>
      <c r="E1634" s="33"/>
      <c r="F1634" s="33">
        <v>971415</v>
      </c>
      <c r="G1634" s="33">
        <v>56024</v>
      </c>
      <c r="H1634" s="33">
        <v>621265</v>
      </c>
      <c r="I1634" s="33">
        <v>175075</v>
      </c>
      <c r="J1634" s="33">
        <v>119051</v>
      </c>
      <c r="K1634" s="33"/>
      <c r="L1634" s="33">
        <v>1270028</v>
      </c>
      <c r="M1634" s="33">
        <v>81258</v>
      </c>
      <c r="N1634" s="33">
        <v>460461</v>
      </c>
      <c r="O1634" s="33">
        <v>555763</v>
      </c>
      <c r="P1634" s="33">
        <v>172547</v>
      </c>
      <c r="Q1634"/>
    </row>
    <row r="1635" spans="1:17">
      <c r="A1635" s="38" t="str">
        <f t="shared" ca="1" si="25"/>
        <v>203784</v>
      </c>
      <c r="B1635" s="39" cm="1">
        <f t="array" aca="1" ref="B1635" ca="1">INDIRECT(_xlfn.CONCAT("D",ROW(C1635)-C1635-3))</f>
        <v>2037</v>
      </c>
      <c r="C1635" s="32">
        <v>84</v>
      </c>
      <c r="D1635" s="33">
        <v>2076667</v>
      </c>
      <c r="E1635" s="33"/>
      <c r="F1635" s="33">
        <v>889145</v>
      </c>
      <c r="G1635" s="33">
        <v>42959</v>
      </c>
      <c r="H1635" s="33">
        <v>567454</v>
      </c>
      <c r="I1635" s="33">
        <v>173833</v>
      </c>
      <c r="J1635" s="33">
        <v>104899</v>
      </c>
      <c r="K1635" s="33"/>
      <c r="L1635" s="33">
        <v>1187522</v>
      </c>
      <c r="M1635" s="33">
        <v>67143</v>
      </c>
      <c r="N1635" s="33">
        <v>405862</v>
      </c>
      <c r="O1635" s="33">
        <v>553175</v>
      </c>
      <c r="P1635" s="33">
        <v>161343</v>
      </c>
      <c r="Q1635"/>
    </row>
    <row r="1636" spans="1:17">
      <c r="A1636" s="38" t="str">
        <f t="shared" ca="1" si="25"/>
        <v>203785</v>
      </c>
      <c r="B1636" s="39" cm="1">
        <f t="array" aca="1" ref="B1636" ca="1">INDIRECT(_xlfn.CONCAT("D",ROW(C1636)-C1636-3))</f>
        <v>2037</v>
      </c>
      <c r="C1636" s="32">
        <v>85</v>
      </c>
      <c r="D1636" s="33">
        <v>1854228</v>
      </c>
      <c r="E1636" s="33"/>
      <c r="F1636" s="33">
        <v>783945</v>
      </c>
      <c r="G1636" s="33">
        <v>40048</v>
      </c>
      <c r="H1636" s="33">
        <v>503607</v>
      </c>
      <c r="I1636" s="33">
        <v>155187</v>
      </c>
      <c r="J1636" s="33">
        <v>85103</v>
      </c>
      <c r="K1636" s="33"/>
      <c r="L1636" s="33">
        <v>1070283</v>
      </c>
      <c r="M1636" s="33">
        <v>64137</v>
      </c>
      <c r="N1636" s="33">
        <v>374800</v>
      </c>
      <c r="O1636" s="33">
        <v>485035</v>
      </c>
      <c r="P1636" s="33">
        <v>146312</v>
      </c>
      <c r="Q1636"/>
    </row>
    <row r="1637" spans="1:17">
      <c r="A1637" s="38" t="str">
        <f t="shared" ca="1" si="25"/>
        <v>203786</v>
      </c>
      <c r="B1637" s="39" cm="1">
        <f t="array" aca="1" ref="B1637" ca="1">INDIRECT(_xlfn.CONCAT("D",ROW(C1637)-C1637-3))</f>
        <v>2037</v>
      </c>
      <c r="C1637" s="32">
        <v>86</v>
      </c>
      <c r="D1637" s="33">
        <v>1641124</v>
      </c>
      <c r="E1637" s="33"/>
      <c r="F1637" s="33">
        <v>684220</v>
      </c>
      <c r="G1637" s="33">
        <v>22741</v>
      </c>
      <c r="H1637" s="33">
        <v>460761</v>
      </c>
      <c r="I1637" s="33">
        <v>153257</v>
      </c>
      <c r="J1637" s="33">
        <v>47460</v>
      </c>
      <c r="K1637" s="33"/>
      <c r="L1637" s="33">
        <v>956905</v>
      </c>
      <c r="M1637" s="33">
        <v>47499</v>
      </c>
      <c r="N1637" s="33">
        <v>287962</v>
      </c>
      <c r="O1637" s="33">
        <v>500717</v>
      </c>
      <c r="P1637" s="33">
        <v>120726</v>
      </c>
      <c r="Q1637"/>
    </row>
    <row r="1638" spans="1:17">
      <c r="A1638" s="38" t="str">
        <f t="shared" ca="1" si="25"/>
        <v>203787</v>
      </c>
      <c r="B1638" s="39" cm="1">
        <f t="array" aca="1" ref="B1638" ca="1">INDIRECT(_xlfn.CONCAT("D",ROW(C1638)-C1638-3))</f>
        <v>2037</v>
      </c>
      <c r="C1638" s="32">
        <v>87</v>
      </c>
      <c r="D1638" s="33">
        <v>1463409</v>
      </c>
      <c r="E1638" s="33"/>
      <c r="F1638" s="33">
        <v>602620</v>
      </c>
      <c r="G1638" s="33">
        <v>16961</v>
      </c>
      <c r="H1638" s="33">
        <v>414052</v>
      </c>
      <c r="I1638" s="33">
        <v>126710</v>
      </c>
      <c r="J1638" s="33">
        <v>44897</v>
      </c>
      <c r="K1638" s="33"/>
      <c r="L1638" s="33">
        <v>860788</v>
      </c>
      <c r="M1638" s="33">
        <v>45723</v>
      </c>
      <c r="N1638" s="33">
        <v>236568</v>
      </c>
      <c r="O1638" s="33">
        <v>474129</v>
      </c>
      <c r="P1638" s="33">
        <v>104368</v>
      </c>
      <c r="Q1638"/>
    </row>
    <row r="1639" spans="1:17">
      <c r="A1639" s="38" t="str">
        <f t="shared" ca="1" si="25"/>
        <v>203788</v>
      </c>
      <c r="B1639" s="39" cm="1">
        <f t="array" aca="1" ref="B1639" ca="1">INDIRECT(_xlfn.CONCAT("D",ROW(C1639)-C1639-3))</f>
        <v>2037</v>
      </c>
      <c r="C1639" s="32">
        <v>88</v>
      </c>
      <c r="D1639" s="33">
        <v>1287834</v>
      </c>
      <c r="E1639" s="33"/>
      <c r="F1639" s="33">
        <v>522115</v>
      </c>
      <c r="G1639" s="33">
        <v>9870</v>
      </c>
      <c r="H1639" s="33">
        <v>335575</v>
      </c>
      <c r="I1639" s="33">
        <v>135217</v>
      </c>
      <c r="J1639" s="33">
        <v>41453</v>
      </c>
      <c r="K1639" s="33"/>
      <c r="L1639" s="33">
        <v>765719</v>
      </c>
      <c r="M1639" s="33">
        <v>31454</v>
      </c>
      <c r="N1639" s="33">
        <v>186761</v>
      </c>
      <c r="O1639" s="33">
        <v>436430</v>
      </c>
      <c r="P1639" s="33">
        <v>111073</v>
      </c>
      <c r="Q1639"/>
    </row>
    <row r="1640" spans="1:17">
      <c r="A1640" s="38" t="str">
        <f t="shared" ca="1" si="25"/>
        <v>203789</v>
      </c>
      <c r="B1640" s="39" cm="1">
        <f t="array" aca="1" ref="B1640" ca="1">INDIRECT(_xlfn.CONCAT("D",ROW(C1640)-C1640-3))</f>
        <v>2037</v>
      </c>
      <c r="C1640" s="32">
        <v>89</v>
      </c>
      <c r="D1640" s="33">
        <v>1172998</v>
      </c>
      <c r="E1640" s="33"/>
      <c r="F1640" s="33">
        <v>468153</v>
      </c>
      <c r="G1640" s="33">
        <v>14691</v>
      </c>
      <c r="H1640" s="33">
        <v>290882</v>
      </c>
      <c r="I1640" s="33">
        <v>130260</v>
      </c>
      <c r="J1640" s="33">
        <v>32320</v>
      </c>
      <c r="K1640" s="33"/>
      <c r="L1640" s="33">
        <v>704846</v>
      </c>
      <c r="M1640" s="33">
        <v>36021</v>
      </c>
      <c r="N1640" s="33">
        <v>168423</v>
      </c>
      <c r="O1640" s="33">
        <v>409862</v>
      </c>
      <c r="P1640" s="33">
        <v>90540</v>
      </c>
      <c r="Q1640"/>
    </row>
    <row r="1641" spans="1:17">
      <c r="A1641" s="38" t="str">
        <f t="shared" ca="1" si="25"/>
        <v>203790</v>
      </c>
      <c r="B1641" s="39" cm="1">
        <f t="array" aca="1" ref="B1641" ca="1">INDIRECT(_xlfn.CONCAT("D",ROW(C1641)-C1641-3))</f>
        <v>2037</v>
      </c>
      <c r="C1641" s="32">
        <v>90</v>
      </c>
      <c r="D1641" s="33">
        <v>906623</v>
      </c>
      <c r="E1641" s="33"/>
      <c r="F1641" s="33">
        <v>354227</v>
      </c>
      <c r="G1641" s="33">
        <v>7743</v>
      </c>
      <c r="H1641" s="33">
        <v>199374</v>
      </c>
      <c r="I1641" s="33">
        <v>115172</v>
      </c>
      <c r="J1641" s="33">
        <v>31938</v>
      </c>
      <c r="K1641" s="33"/>
      <c r="L1641" s="33">
        <v>552396</v>
      </c>
      <c r="M1641" s="33">
        <v>23097</v>
      </c>
      <c r="N1641" s="33">
        <v>104898</v>
      </c>
      <c r="O1641" s="33">
        <v>360886</v>
      </c>
      <c r="P1641" s="33">
        <v>63516</v>
      </c>
      <c r="Q1641"/>
    </row>
    <row r="1642" spans="1:17">
      <c r="A1642" s="38" t="str">
        <f t="shared" ca="1" si="25"/>
        <v>203791</v>
      </c>
      <c r="B1642" s="39" cm="1">
        <f t="array" aca="1" ref="B1642" ca="1">INDIRECT(_xlfn.CONCAT("D",ROW(C1642)-C1642-3))</f>
        <v>2037</v>
      </c>
      <c r="C1642" s="32">
        <v>91</v>
      </c>
      <c r="D1642" s="33">
        <v>634941</v>
      </c>
      <c r="E1642" s="33"/>
      <c r="F1642" s="33">
        <v>239663</v>
      </c>
      <c r="G1642" s="33">
        <v>3804</v>
      </c>
      <c r="H1642" s="33">
        <v>132195</v>
      </c>
      <c r="I1642" s="33">
        <v>88447</v>
      </c>
      <c r="J1642" s="33">
        <v>15217</v>
      </c>
      <c r="K1642" s="33"/>
      <c r="L1642" s="33">
        <v>395278</v>
      </c>
      <c r="M1642" s="33">
        <v>12293</v>
      </c>
      <c r="N1642" s="33">
        <v>71869</v>
      </c>
      <c r="O1642" s="33">
        <v>260997</v>
      </c>
      <c r="P1642" s="33">
        <v>50119</v>
      </c>
      <c r="Q1642"/>
    </row>
    <row r="1643" spans="1:17">
      <c r="A1643" s="38" t="str">
        <f t="shared" ca="1" si="25"/>
        <v>203792</v>
      </c>
      <c r="B1643" s="39" cm="1">
        <f t="array" aca="1" ref="B1643" ca="1">INDIRECT(_xlfn.CONCAT("D",ROW(C1643)-C1643-3))</f>
        <v>2037</v>
      </c>
      <c r="C1643" s="32">
        <v>92</v>
      </c>
      <c r="D1643" s="33">
        <v>532649</v>
      </c>
      <c r="E1643" s="33"/>
      <c r="F1643" s="33">
        <v>196124</v>
      </c>
      <c r="G1643" s="33">
        <v>1886</v>
      </c>
      <c r="H1643" s="33">
        <v>116920</v>
      </c>
      <c r="I1643" s="33">
        <v>67889</v>
      </c>
      <c r="J1643" s="33">
        <v>9429</v>
      </c>
      <c r="K1643" s="33"/>
      <c r="L1643" s="33">
        <v>336525</v>
      </c>
      <c r="M1643" s="33">
        <v>13983</v>
      </c>
      <c r="N1643" s="33">
        <v>59661</v>
      </c>
      <c r="O1643" s="33">
        <v>220000</v>
      </c>
      <c r="P1643" s="33">
        <v>42881</v>
      </c>
      <c r="Q1643"/>
    </row>
    <row r="1644" spans="1:17">
      <c r="A1644" s="38" t="str">
        <f t="shared" ca="1" si="25"/>
        <v>203793</v>
      </c>
      <c r="B1644" s="39" cm="1">
        <f t="array" aca="1" ref="B1644" ca="1">INDIRECT(_xlfn.CONCAT("D",ROW(C1644)-C1644-3))</f>
        <v>2037</v>
      </c>
      <c r="C1644" s="32">
        <v>93</v>
      </c>
      <c r="D1644" s="33">
        <v>441339</v>
      </c>
      <c r="E1644" s="33"/>
      <c r="F1644" s="33">
        <v>157789</v>
      </c>
      <c r="G1644" s="33">
        <v>4641</v>
      </c>
      <c r="H1644" s="33">
        <v>103955</v>
      </c>
      <c r="I1644" s="33">
        <v>40839</v>
      </c>
      <c r="J1644" s="33">
        <v>8354</v>
      </c>
      <c r="K1644" s="33"/>
      <c r="L1644" s="33">
        <v>283551</v>
      </c>
      <c r="M1644" s="33">
        <v>11968</v>
      </c>
      <c r="N1644" s="33">
        <v>43269</v>
      </c>
      <c r="O1644" s="33">
        <v>192410</v>
      </c>
      <c r="P1644" s="33">
        <v>35904</v>
      </c>
      <c r="Q1644"/>
    </row>
    <row r="1645" spans="1:17">
      <c r="A1645" s="38" t="str">
        <f t="shared" ca="1" si="25"/>
        <v>203794</v>
      </c>
      <c r="B1645" s="39" cm="1">
        <f t="array" aca="1" ref="B1645" ca="1">INDIRECT(_xlfn.CONCAT("D",ROW(C1645)-C1645-3))</f>
        <v>2037</v>
      </c>
      <c r="C1645" s="32">
        <v>94</v>
      </c>
      <c r="D1645" s="33">
        <v>339650</v>
      </c>
      <c r="E1645" s="33"/>
      <c r="F1645" s="33">
        <v>117653</v>
      </c>
      <c r="G1645" s="33">
        <v>912</v>
      </c>
      <c r="H1645" s="33">
        <v>67491</v>
      </c>
      <c r="I1645" s="33">
        <v>44690</v>
      </c>
      <c r="J1645" s="33">
        <v>4560</v>
      </c>
      <c r="K1645" s="33"/>
      <c r="L1645" s="33">
        <v>221998</v>
      </c>
      <c r="M1645" s="33">
        <v>9967</v>
      </c>
      <c r="N1645" s="33">
        <v>19028</v>
      </c>
      <c r="O1645" s="33">
        <v>166725</v>
      </c>
      <c r="P1645" s="33">
        <v>26277</v>
      </c>
      <c r="Q1645"/>
    </row>
    <row r="1646" spans="1:17">
      <c r="A1646" s="38" t="str">
        <f t="shared" ca="1" si="25"/>
        <v>203795</v>
      </c>
      <c r="B1646" s="39" cm="1">
        <f t="array" aca="1" ref="B1646" ca="1">INDIRECT(_xlfn.CONCAT("D",ROW(C1646)-C1646-3))</f>
        <v>2037</v>
      </c>
      <c r="C1646" s="32">
        <v>95</v>
      </c>
      <c r="D1646" s="33">
        <v>233593</v>
      </c>
      <c r="E1646" s="33"/>
      <c r="F1646" s="33">
        <v>77615</v>
      </c>
      <c r="G1646" s="33">
        <v>0</v>
      </c>
      <c r="H1646" s="33">
        <v>35198</v>
      </c>
      <c r="I1646" s="33">
        <v>40613</v>
      </c>
      <c r="J1646" s="33">
        <v>1805</v>
      </c>
      <c r="K1646" s="33"/>
      <c r="L1646" s="33">
        <v>155978</v>
      </c>
      <c r="M1646" s="33">
        <v>7130</v>
      </c>
      <c r="N1646" s="33">
        <v>17826</v>
      </c>
      <c r="O1646" s="33">
        <v>114087</v>
      </c>
      <c r="P1646" s="33">
        <v>16935</v>
      </c>
      <c r="Q1646"/>
    </row>
    <row r="1647" spans="1:17">
      <c r="A1647" s="38" t="str">
        <f t="shared" ca="1" si="25"/>
        <v>203796</v>
      </c>
      <c r="B1647" s="39" cm="1">
        <f t="array" aca="1" ref="B1647" ca="1">INDIRECT(_xlfn.CONCAT("D",ROW(C1647)-C1647-3))</f>
        <v>2037</v>
      </c>
      <c r="C1647" s="32">
        <v>96</v>
      </c>
      <c r="D1647" s="33">
        <v>168136</v>
      </c>
      <c r="E1647" s="33"/>
      <c r="F1647" s="33">
        <v>53398</v>
      </c>
      <c r="G1647" s="33">
        <v>1751</v>
      </c>
      <c r="H1647" s="33">
        <v>18383</v>
      </c>
      <c r="I1647" s="33">
        <v>30638</v>
      </c>
      <c r="J1647" s="33">
        <v>2626</v>
      </c>
      <c r="K1647" s="33"/>
      <c r="L1647" s="33">
        <v>114739</v>
      </c>
      <c r="M1647" s="33">
        <v>7007</v>
      </c>
      <c r="N1647" s="33">
        <v>9635</v>
      </c>
      <c r="O1647" s="33">
        <v>84959</v>
      </c>
      <c r="P1647" s="33">
        <v>13138</v>
      </c>
      <c r="Q1647"/>
    </row>
    <row r="1648" spans="1:17">
      <c r="A1648" s="38" t="str">
        <f t="shared" ca="1" si="25"/>
        <v>203797</v>
      </c>
      <c r="B1648" s="39" cm="1">
        <f t="array" aca="1" ref="B1648" ca="1">INDIRECT(_xlfn.CONCAT("D",ROW(C1648)-C1648-3))</f>
        <v>2037</v>
      </c>
      <c r="C1648" s="32">
        <v>97</v>
      </c>
      <c r="D1648" s="33">
        <v>118140</v>
      </c>
      <c r="E1648" s="33"/>
      <c r="F1648" s="33">
        <v>35954</v>
      </c>
      <c r="G1648" s="33">
        <v>0</v>
      </c>
      <c r="H1648" s="33">
        <v>18415</v>
      </c>
      <c r="I1648" s="33">
        <v>15785</v>
      </c>
      <c r="J1648" s="33">
        <v>1754</v>
      </c>
      <c r="K1648" s="33"/>
      <c r="L1648" s="33">
        <v>82186</v>
      </c>
      <c r="M1648" s="33">
        <v>1730</v>
      </c>
      <c r="N1648" s="33">
        <v>5191</v>
      </c>
      <c r="O1648" s="33">
        <v>63154</v>
      </c>
      <c r="P1648" s="33">
        <v>12112</v>
      </c>
      <c r="Q1648"/>
    </row>
    <row r="1649" spans="1:17">
      <c r="A1649" s="38" t="str">
        <f t="shared" ca="1" si="25"/>
        <v>203798</v>
      </c>
      <c r="B1649" s="39" cm="1">
        <f t="array" aca="1" ref="B1649" ca="1">INDIRECT(_xlfn.CONCAT("D",ROW(C1649)-C1649-3))</f>
        <v>2037</v>
      </c>
      <c r="C1649" s="32">
        <v>98</v>
      </c>
      <c r="D1649" s="33">
        <v>84911</v>
      </c>
      <c r="E1649" s="33"/>
      <c r="F1649" s="33">
        <v>24638</v>
      </c>
      <c r="G1649" s="33">
        <v>850</v>
      </c>
      <c r="H1649" s="33">
        <v>9345</v>
      </c>
      <c r="I1649" s="33">
        <v>14443</v>
      </c>
      <c r="J1649" s="33">
        <v>0</v>
      </c>
      <c r="K1649" s="33"/>
      <c r="L1649" s="33">
        <v>60274</v>
      </c>
      <c r="M1649" s="33">
        <v>1698</v>
      </c>
      <c r="N1649" s="33">
        <v>3396</v>
      </c>
      <c r="O1649" s="33">
        <v>51784</v>
      </c>
      <c r="P1649" s="33">
        <v>3396</v>
      </c>
      <c r="Q1649"/>
    </row>
    <row r="1650" spans="1:17">
      <c r="A1650" s="38" t="str">
        <f t="shared" ca="1" si="25"/>
        <v>203799</v>
      </c>
      <c r="B1650" s="39" cm="1">
        <f t="array" aca="1" ref="B1650" ca="1">INDIRECT(_xlfn.CONCAT("D",ROW(C1650)-C1650-3))</f>
        <v>2037</v>
      </c>
      <c r="C1650" s="32">
        <v>99</v>
      </c>
      <c r="D1650" s="33">
        <v>57258</v>
      </c>
      <c r="E1650" s="33"/>
      <c r="F1650" s="33">
        <v>15822</v>
      </c>
      <c r="G1650" s="33">
        <v>833</v>
      </c>
      <c r="H1650" s="33">
        <v>7494</v>
      </c>
      <c r="I1650" s="33">
        <v>7494</v>
      </c>
      <c r="J1650" s="33">
        <v>0</v>
      </c>
      <c r="K1650" s="33"/>
      <c r="L1650" s="33">
        <v>41436</v>
      </c>
      <c r="M1650" s="33">
        <v>846</v>
      </c>
      <c r="N1650" s="33">
        <v>2537</v>
      </c>
      <c r="O1650" s="33">
        <v>33825</v>
      </c>
      <c r="P1650" s="33">
        <v>4228</v>
      </c>
      <c r="Q1650"/>
    </row>
    <row r="1651" spans="1:17">
      <c r="A1651" s="38" t="str">
        <f t="shared" ca="1" si="25"/>
        <v>2037100</v>
      </c>
      <c r="B1651" s="39" cm="1">
        <f t="array" aca="1" ref="B1651" ca="1">INDIRECT(_xlfn.CONCAT("D",ROW(C1651)-C1651-3))</f>
        <v>2037</v>
      </c>
      <c r="C1651" s="32">
        <v>100</v>
      </c>
      <c r="D1651" s="33">
        <v>102819</v>
      </c>
      <c r="E1651" s="33"/>
      <c r="F1651" s="33">
        <v>24368</v>
      </c>
      <c r="G1651" s="33">
        <v>786</v>
      </c>
      <c r="H1651" s="33">
        <v>9433</v>
      </c>
      <c r="I1651" s="33">
        <v>13363</v>
      </c>
      <c r="J1651" s="33">
        <v>786</v>
      </c>
      <c r="K1651" s="33"/>
      <c r="L1651" s="33">
        <v>78451</v>
      </c>
      <c r="M1651" s="33">
        <v>2504</v>
      </c>
      <c r="N1651" s="33">
        <v>2504</v>
      </c>
      <c r="O1651" s="33">
        <v>66767</v>
      </c>
      <c r="P1651" s="33">
        <v>6677</v>
      </c>
      <c r="Q1651"/>
    </row>
    <row r="1652" spans="1:17">
      <c r="A1652" s="38" t="str">
        <f t="shared" ca="1" si="25"/>
        <v>84911</v>
      </c>
      <c r="B1652" s="39" cm="1">
        <f t="array" aca="1" ref="B1652" ca="1">INDIRECT(_xlfn.CONCAT("D",ROW(C1652)-C1652-3))</f>
        <v>84911</v>
      </c>
      <c r="C1652" s="34"/>
      <c r="D1652" s="31"/>
      <c r="E1652" s="31"/>
      <c r="F1652" s="31"/>
      <c r="G1652" s="31"/>
      <c r="H1652" s="31"/>
      <c r="I1652" s="31"/>
      <c r="J1652" s="31"/>
      <c r="K1652" s="31"/>
      <c r="L1652" s="31"/>
      <c r="M1652" s="31"/>
      <c r="N1652" s="31"/>
      <c r="O1652" s="31"/>
      <c r="P1652" s="31"/>
      <c r="Q1652"/>
    </row>
    <row r="1653" spans="1:17">
      <c r="A1653" s="38" t="str">
        <f t="shared" ca="1" si="25"/>
        <v>57258</v>
      </c>
      <c r="B1653" s="39" cm="1">
        <f t="array" aca="1" ref="B1653" ca="1">INDIRECT(_xlfn.CONCAT("D",ROW(C1653)-C1653-3))</f>
        <v>57258</v>
      </c>
      <c r="Q1653"/>
    </row>
    <row r="1654" spans="1:17">
      <c r="A1654" s="38" t="str">
        <f t="shared" ca="1" si="25"/>
        <v>102819</v>
      </c>
      <c r="B1654" s="39" cm="1">
        <f t="array" aca="1" ref="B1654" ca="1">INDIRECT(_xlfn.CONCAT("D",ROW(C1654)-C1654-3))</f>
        <v>102819</v>
      </c>
      <c r="Q1654"/>
    </row>
    <row r="1655" spans="1:17">
      <c r="A1655" s="38" t="str">
        <f t="shared" ca="1" si="25"/>
        <v>0</v>
      </c>
      <c r="B1655" s="39" cm="1">
        <f t="array" aca="1" ref="B1655" ca="1">INDIRECT(_xlfn.CONCAT("D",ROW(C1655)-C1655-3))</f>
        <v>0</v>
      </c>
      <c r="Q1655"/>
    </row>
    <row r="1656" spans="1:17">
      <c r="A1656" s="38" t="str">
        <f t="shared" ca="1" si="25"/>
        <v>0</v>
      </c>
      <c r="B1656" s="39" cm="1">
        <f t="array" aca="1" ref="B1656" ca="1">INDIRECT(_xlfn.CONCAT("D",ROW(C1656)-C1656-3))</f>
        <v>0</v>
      </c>
      <c r="Q1656"/>
    </row>
    <row r="1657" spans="1:17">
      <c r="A1657" s="38" t="str">
        <f t="shared" ca="1" si="25"/>
        <v>0</v>
      </c>
      <c r="B1657" s="39" cm="1">
        <f t="array" aca="1" ref="B1657" ca="1">INDIRECT(_xlfn.CONCAT("D",ROW(C1657)-C1657-3))</f>
        <v>0</v>
      </c>
      <c r="Q1657"/>
    </row>
    <row r="1658" spans="1:17">
      <c r="A1658" s="38" t="str">
        <f t="shared" ca="1" si="25"/>
        <v>0</v>
      </c>
      <c r="B1658" s="39" cm="1">
        <f t="array" aca="1" ref="B1658" ca="1">INDIRECT(_xlfn.CONCAT("D",ROW(C1658)-C1658-3))</f>
        <v>0</v>
      </c>
      <c r="D1658" s="47">
        <v>2038</v>
      </c>
      <c r="E1658" s="47"/>
      <c r="F1658" s="47"/>
      <c r="G1658" s="47"/>
      <c r="H1658" s="47"/>
      <c r="I1658" s="47"/>
      <c r="J1658" s="47"/>
      <c r="K1658" s="47"/>
      <c r="L1658" s="47"/>
      <c r="M1658" s="47"/>
      <c r="N1658" s="47"/>
      <c r="O1658" s="47"/>
      <c r="P1658" s="47"/>
      <c r="Q1658"/>
    </row>
    <row r="1659" spans="1:17">
      <c r="A1659" s="38" t="str">
        <f t="shared" ca="1" si="25"/>
        <v>0</v>
      </c>
      <c r="B1659" s="39" cm="1">
        <f t="array" aca="1" ref="B1659" ca="1">INDIRECT(_xlfn.CONCAT("D",ROW(C1659)-C1659-3))</f>
        <v>0</v>
      </c>
      <c r="F1659" s="48" t="s">
        <v>184</v>
      </c>
      <c r="G1659" s="48"/>
      <c r="H1659" s="48"/>
      <c r="I1659" s="48"/>
      <c r="J1659" s="48"/>
      <c r="K1659" s="30"/>
      <c r="L1659" s="48" t="s">
        <v>185</v>
      </c>
      <c r="M1659" s="48"/>
      <c r="N1659" s="48"/>
      <c r="O1659" s="48"/>
      <c r="P1659" s="48"/>
      <c r="Q1659"/>
    </row>
    <row r="1660" spans="1:17">
      <c r="A1660" s="38" t="e">
        <f t="shared" ca="1" si="25"/>
        <v>#VALUE!</v>
      </c>
      <c r="B1660" s="39" t="e" cm="1">
        <f t="array" aca="1" ref="B1660" ca="1">INDIRECT(_xlfn.CONCAT("D",ROW(C1660)-C1660-3))</f>
        <v>#VALUE!</v>
      </c>
      <c r="C1660" s="30" t="s">
        <v>186</v>
      </c>
      <c r="D1660" s="30" t="s">
        <v>0</v>
      </c>
      <c r="E1660" s="30"/>
      <c r="F1660" s="30" t="s">
        <v>0</v>
      </c>
      <c r="G1660" s="30" t="s">
        <v>187</v>
      </c>
      <c r="H1660" s="30" t="s">
        <v>188</v>
      </c>
      <c r="I1660" s="30" t="s">
        <v>189</v>
      </c>
      <c r="J1660" s="30" t="s">
        <v>190</v>
      </c>
      <c r="K1660" s="30"/>
      <c r="L1660" s="30" t="s">
        <v>0</v>
      </c>
      <c r="M1660" s="30" t="s">
        <v>187</v>
      </c>
      <c r="N1660" s="30" t="s">
        <v>188</v>
      </c>
      <c r="O1660" s="30" t="s">
        <v>189</v>
      </c>
      <c r="P1660" s="30" t="s">
        <v>190</v>
      </c>
      <c r="Q1660"/>
    </row>
    <row r="1661" spans="1:17">
      <c r="A1661" s="38" t="str">
        <f t="shared" ca="1" si="25"/>
        <v>20380</v>
      </c>
      <c r="B1661" s="39" cm="1">
        <f t="array" aca="1" ref="B1661" ca="1">INDIRECT(_xlfn.CONCAT("D",ROW(C1661)-C1661-3))</f>
        <v>2038</v>
      </c>
      <c r="C1661" s="32">
        <v>0</v>
      </c>
      <c r="D1661" s="33">
        <v>4011623</v>
      </c>
      <c r="E1661" s="33"/>
      <c r="F1661" s="33">
        <v>2052017</v>
      </c>
      <c r="G1661" s="33">
        <v>2052017</v>
      </c>
      <c r="H1661" s="33">
        <v>0</v>
      </c>
      <c r="I1661" s="33">
        <v>0</v>
      </c>
      <c r="J1661" s="33">
        <v>0</v>
      </c>
      <c r="K1661" s="33"/>
      <c r="L1661" s="33">
        <v>1959605</v>
      </c>
      <c r="M1661" s="33">
        <v>1959605</v>
      </c>
      <c r="N1661" s="33">
        <v>0</v>
      </c>
      <c r="O1661" s="33">
        <v>0</v>
      </c>
      <c r="P1661" s="33">
        <v>0</v>
      </c>
      <c r="Q1661"/>
    </row>
    <row r="1662" spans="1:17">
      <c r="A1662" s="38" t="str">
        <f t="shared" ca="1" si="25"/>
        <v>20381</v>
      </c>
      <c r="B1662" s="39" cm="1">
        <f t="array" aca="1" ref="B1662" ca="1">INDIRECT(_xlfn.CONCAT("D",ROW(C1662)-C1662-3))</f>
        <v>2038</v>
      </c>
      <c r="C1662" s="32">
        <v>1</v>
      </c>
      <c r="D1662" s="33">
        <v>4019226</v>
      </c>
      <c r="E1662" s="33"/>
      <c r="F1662" s="33">
        <v>2056381</v>
      </c>
      <c r="G1662" s="33">
        <v>2056381</v>
      </c>
      <c r="H1662" s="33">
        <v>0</v>
      </c>
      <c r="I1662" s="33">
        <v>0</v>
      </c>
      <c r="J1662" s="33">
        <v>0</v>
      </c>
      <c r="K1662" s="33"/>
      <c r="L1662" s="33">
        <v>1962845</v>
      </c>
      <c r="M1662" s="33">
        <v>1962845</v>
      </c>
      <c r="N1662" s="33">
        <v>0</v>
      </c>
      <c r="O1662" s="33">
        <v>0</v>
      </c>
      <c r="P1662" s="33">
        <v>0</v>
      </c>
      <c r="Q1662"/>
    </row>
    <row r="1663" spans="1:17">
      <c r="A1663" s="38" t="str">
        <f t="shared" ca="1" si="25"/>
        <v>20382</v>
      </c>
      <c r="B1663" s="39" cm="1">
        <f t="array" aca="1" ref="B1663" ca="1">INDIRECT(_xlfn.CONCAT("D",ROW(C1663)-C1663-3))</f>
        <v>2038</v>
      </c>
      <c r="C1663" s="32">
        <v>2</v>
      </c>
      <c r="D1663" s="33">
        <v>4033932</v>
      </c>
      <c r="E1663" s="33"/>
      <c r="F1663" s="33">
        <v>2063981</v>
      </c>
      <c r="G1663" s="33">
        <v>2063981</v>
      </c>
      <c r="H1663" s="33">
        <v>0</v>
      </c>
      <c r="I1663" s="33">
        <v>0</v>
      </c>
      <c r="J1663" s="33">
        <v>0</v>
      </c>
      <c r="K1663" s="33"/>
      <c r="L1663" s="33">
        <v>1969951</v>
      </c>
      <c r="M1663" s="33">
        <v>1969951</v>
      </c>
      <c r="N1663" s="33">
        <v>0</v>
      </c>
      <c r="O1663" s="33">
        <v>0</v>
      </c>
      <c r="P1663" s="33">
        <v>0</v>
      </c>
      <c r="Q1663"/>
    </row>
    <row r="1664" spans="1:17">
      <c r="A1664" s="38" t="str">
        <f t="shared" ca="1" si="25"/>
        <v>20383</v>
      </c>
      <c r="B1664" s="39" cm="1">
        <f t="array" aca="1" ref="B1664" ca="1">INDIRECT(_xlfn.CONCAT("D",ROW(C1664)-C1664-3))</f>
        <v>2038</v>
      </c>
      <c r="C1664" s="32">
        <v>3</v>
      </c>
      <c r="D1664" s="33">
        <v>4048626</v>
      </c>
      <c r="E1664" s="33"/>
      <c r="F1664" s="33">
        <v>2071581</v>
      </c>
      <c r="G1664" s="33">
        <v>2071581</v>
      </c>
      <c r="H1664" s="33">
        <v>0</v>
      </c>
      <c r="I1664" s="33">
        <v>0</v>
      </c>
      <c r="J1664" s="33">
        <v>0</v>
      </c>
      <c r="K1664" s="33"/>
      <c r="L1664" s="33">
        <v>1977045</v>
      </c>
      <c r="M1664" s="33">
        <v>1977045</v>
      </c>
      <c r="N1664" s="33">
        <v>0</v>
      </c>
      <c r="O1664" s="33">
        <v>0</v>
      </c>
      <c r="P1664" s="33">
        <v>0</v>
      </c>
      <c r="Q1664"/>
    </row>
    <row r="1665" spans="1:17">
      <c r="A1665" s="38" t="str">
        <f t="shared" ca="1" si="25"/>
        <v>20384</v>
      </c>
      <c r="B1665" s="39" cm="1">
        <f t="array" aca="1" ref="B1665" ca="1">INDIRECT(_xlfn.CONCAT("D",ROW(C1665)-C1665-3))</f>
        <v>2038</v>
      </c>
      <c r="C1665" s="32">
        <v>4</v>
      </c>
      <c r="D1665" s="33">
        <v>4061962</v>
      </c>
      <c r="E1665" s="33"/>
      <c r="F1665" s="33">
        <v>2078684</v>
      </c>
      <c r="G1665" s="33">
        <v>2078684</v>
      </c>
      <c r="H1665" s="33">
        <v>0</v>
      </c>
      <c r="I1665" s="33">
        <v>0</v>
      </c>
      <c r="J1665" s="33">
        <v>0</v>
      </c>
      <c r="K1665" s="33"/>
      <c r="L1665" s="33">
        <v>1983278</v>
      </c>
      <c r="M1665" s="33">
        <v>1983278</v>
      </c>
      <c r="N1665" s="33">
        <v>0</v>
      </c>
      <c r="O1665" s="33">
        <v>0</v>
      </c>
      <c r="P1665" s="33">
        <v>0</v>
      </c>
      <c r="Q1665"/>
    </row>
    <row r="1666" spans="1:17">
      <c r="A1666" s="38" t="str">
        <f t="shared" ca="1" si="25"/>
        <v>20385</v>
      </c>
      <c r="B1666" s="39" cm="1">
        <f t="array" aca="1" ref="B1666" ca="1">INDIRECT(_xlfn.CONCAT("D",ROW(C1666)-C1666-3))</f>
        <v>2038</v>
      </c>
      <c r="C1666" s="32">
        <v>5</v>
      </c>
      <c r="D1666" s="33">
        <v>4075114</v>
      </c>
      <c r="E1666" s="33"/>
      <c r="F1666" s="33">
        <v>2085625</v>
      </c>
      <c r="G1666" s="33">
        <v>2085625</v>
      </c>
      <c r="H1666" s="33">
        <v>0</v>
      </c>
      <c r="I1666" s="33">
        <v>0</v>
      </c>
      <c r="J1666" s="33">
        <v>0</v>
      </c>
      <c r="K1666" s="33"/>
      <c r="L1666" s="33">
        <v>1989489</v>
      </c>
      <c r="M1666" s="33">
        <v>1989489</v>
      </c>
      <c r="N1666" s="33">
        <v>0</v>
      </c>
      <c r="O1666" s="33">
        <v>0</v>
      </c>
      <c r="P1666" s="33">
        <v>0</v>
      </c>
      <c r="Q1666"/>
    </row>
    <row r="1667" spans="1:17">
      <c r="A1667" s="38" t="str">
        <f t="shared" ca="1" si="25"/>
        <v>20386</v>
      </c>
      <c r="B1667" s="39" cm="1">
        <f t="array" aca="1" ref="B1667" ca="1">INDIRECT(_xlfn.CONCAT("D",ROW(C1667)-C1667-3))</f>
        <v>2038</v>
      </c>
      <c r="C1667" s="32">
        <v>6</v>
      </c>
      <c r="D1667" s="33">
        <v>4089729</v>
      </c>
      <c r="E1667" s="33"/>
      <c r="F1667" s="33">
        <v>2093217</v>
      </c>
      <c r="G1667" s="33">
        <v>2093217</v>
      </c>
      <c r="H1667" s="33">
        <v>0</v>
      </c>
      <c r="I1667" s="33">
        <v>0</v>
      </c>
      <c r="J1667" s="33">
        <v>0</v>
      </c>
      <c r="K1667" s="33"/>
      <c r="L1667" s="33">
        <v>1996512</v>
      </c>
      <c r="M1667" s="33">
        <v>1996512</v>
      </c>
      <c r="N1667" s="33">
        <v>0</v>
      </c>
      <c r="O1667" s="33">
        <v>0</v>
      </c>
      <c r="P1667" s="33">
        <v>0</v>
      </c>
      <c r="Q1667"/>
    </row>
    <row r="1668" spans="1:17">
      <c r="A1668" s="38" t="str">
        <f t="shared" ca="1" si="25"/>
        <v>20387</v>
      </c>
      <c r="B1668" s="39" cm="1">
        <f t="array" aca="1" ref="B1668" ca="1">INDIRECT(_xlfn.CONCAT("D",ROW(C1668)-C1668-3))</f>
        <v>2038</v>
      </c>
      <c r="C1668" s="32">
        <v>7</v>
      </c>
      <c r="D1668" s="33">
        <v>4095241</v>
      </c>
      <c r="E1668" s="33"/>
      <c r="F1668" s="33">
        <v>2096009</v>
      </c>
      <c r="G1668" s="33">
        <v>2096009</v>
      </c>
      <c r="H1668" s="33">
        <v>0</v>
      </c>
      <c r="I1668" s="33">
        <v>0</v>
      </c>
      <c r="J1668" s="33">
        <v>0</v>
      </c>
      <c r="K1668" s="33"/>
      <c r="L1668" s="33">
        <v>1999232</v>
      </c>
      <c r="M1668" s="33">
        <v>1999232</v>
      </c>
      <c r="N1668" s="33">
        <v>0</v>
      </c>
      <c r="O1668" s="33">
        <v>0</v>
      </c>
      <c r="P1668" s="33">
        <v>0</v>
      </c>
      <c r="Q1668"/>
    </row>
    <row r="1669" spans="1:17">
      <c r="A1669" s="38" t="str">
        <f t="shared" ca="1" si="25"/>
        <v>20388</v>
      </c>
      <c r="B1669" s="39" cm="1">
        <f t="array" aca="1" ref="B1669" ca="1">INDIRECT(_xlfn.CONCAT("D",ROW(C1669)-C1669-3))</f>
        <v>2038</v>
      </c>
      <c r="C1669" s="32">
        <v>8</v>
      </c>
      <c r="D1669" s="33">
        <v>4086436</v>
      </c>
      <c r="E1669" s="33"/>
      <c r="F1669" s="33">
        <v>2091644</v>
      </c>
      <c r="G1669" s="33">
        <v>2091644</v>
      </c>
      <c r="H1669" s="33">
        <v>0</v>
      </c>
      <c r="I1669" s="33">
        <v>0</v>
      </c>
      <c r="J1669" s="33">
        <v>0</v>
      </c>
      <c r="K1669" s="33"/>
      <c r="L1669" s="33">
        <v>1994792</v>
      </c>
      <c r="M1669" s="33">
        <v>1994792</v>
      </c>
      <c r="N1669" s="33">
        <v>0</v>
      </c>
      <c r="O1669" s="33">
        <v>0</v>
      </c>
      <c r="P1669" s="33">
        <v>0</v>
      </c>
      <c r="Q1669"/>
    </row>
    <row r="1670" spans="1:17">
      <c r="A1670" s="38" t="str">
        <f t="shared" ca="1" si="25"/>
        <v>20389</v>
      </c>
      <c r="B1670" s="39" cm="1">
        <f t="array" aca="1" ref="B1670" ca="1">INDIRECT(_xlfn.CONCAT("D",ROW(C1670)-C1670-3))</f>
        <v>2038</v>
      </c>
      <c r="C1670" s="32">
        <v>9</v>
      </c>
      <c r="D1670" s="33">
        <v>4068314</v>
      </c>
      <c r="E1670" s="33"/>
      <c r="F1670" s="33">
        <v>2082839</v>
      </c>
      <c r="G1670" s="33">
        <v>2082839</v>
      </c>
      <c r="H1670" s="33">
        <v>0</v>
      </c>
      <c r="I1670" s="33">
        <v>0</v>
      </c>
      <c r="J1670" s="33">
        <v>0</v>
      </c>
      <c r="K1670" s="33"/>
      <c r="L1670" s="33">
        <v>1985475</v>
      </c>
      <c r="M1670" s="33">
        <v>1985475</v>
      </c>
      <c r="N1670" s="33">
        <v>0</v>
      </c>
      <c r="O1670" s="33">
        <v>0</v>
      </c>
      <c r="P1670" s="33">
        <v>0</v>
      </c>
      <c r="Q1670"/>
    </row>
    <row r="1671" spans="1:17">
      <c r="A1671" s="38" t="str">
        <f t="shared" ca="1" si="25"/>
        <v>203810</v>
      </c>
      <c r="B1671" s="39" cm="1">
        <f t="array" aca="1" ref="B1671" ca="1">INDIRECT(_xlfn.CONCAT("D",ROW(C1671)-C1671-3))</f>
        <v>2038</v>
      </c>
      <c r="C1671" s="32">
        <v>10</v>
      </c>
      <c r="D1671" s="33">
        <v>4045382</v>
      </c>
      <c r="E1671" s="33"/>
      <c r="F1671" s="33">
        <v>2071761</v>
      </c>
      <c r="G1671" s="33">
        <v>2071761</v>
      </c>
      <c r="H1671" s="33">
        <v>0</v>
      </c>
      <c r="I1671" s="33">
        <v>0</v>
      </c>
      <c r="J1671" s="33">
        <v>0</v>
      </c>
      <c r="K1671" s="33"/>
      <c r="L1671" s="33">
        <v>1973621</v>
      </c>
      <c r="M1671" s="33">
        <v>1973621</v>
      </c>
      <c r="N1671" s="33">
        <v>0</v>
      </c>
      <c r="O1671" s="33">
        <v>0</v>
      </c>
      <c r="P1671" s="33">
        <v>0</v>
      </c>
      <c r="Q1671"/>
    </row>
    <row r="1672" spans="1:17">
      <c r="A1672" s="38" t="str">
        <f t="shared" ca="1" si="25"/>
        <v>203811</v>
      </c>
      <c r="B1672" s="39" cm="1">
        <f t="array" aca="1" ref="B1672" ca="1">INDIRECT(_xlfn.CONCAT("D",ROW(C1672)-C1672-3))</f>
        <v>2038</v>
      </c>
      <c r="C1672" s="32">
        <v>11</v>
      </c>
      <c r="D1672" s="33">
        <v>4021581</v>
      </c>
      <c r="E1672" s="33"/>
      <c r="F1672" s="33">
        <v>2060127</v>
      </c>
      <c r="G1672" s="33">
        <v>2060127</v>
      </c>
      <c r="H1672" s="33">
        <v>0</v>
      </c>
      <c r="I1672" s="33">
        <v>0</v>
      </c>
      <c r="J1672" s="33">
        <v>0</v>
      </c>
      <c r="K1672" s="33"/>
      <c r="L1672" s="33">
        <v>1961454</v>
      </c>
      <c r="M1672" s="33">
        <v>1961454</v>
      </c>
      <c r="N1672" s="33">
        <v>0</v>
      </c>
      <c r="O1672" s="33">
        <v>0</v>
      </c>
      <c r="P1672" s="33">
        <v>0</v>
      </c>
      <c r="Q1672"/>
    </row>
    <row r="1673" spans="1:17">
      <c r="A1673" s="38" t="str">
        <f t="shared" ca="1" si="25"/>
        <v>203812</v>
      </c>
      <c r="B1673" s="39" cm="1">
        <f t="array" aca="1" ref="B1673" ca="1">INDIRECT(_xlfn.CONCAT("D",ROW(C1673)-C1673-3))</f>
        <v>2038</v>
      </c>
      <c r="C1673" s="32">
        <v>12</v>
      </c>
      <c r="D1673" s="33">
        <v>4001198</v>
      </c>
      <c r="E1673" s="33"/>
      <c r="F1673" s="33">
        <v>2049981</v>
      </c>
      <c r="G1673" s="33">
        <v>2049981</v>
      </c>
      <c r="H1673" s="33">
        <v>0</v>
      </c>
      <c r="I1673" s="33">
        <v>0</v>
      </c>
      <c r="J1673" s="33">
        <v>0</v>
      </c>
      <c r="K1673" s="33"/>
      <c r="L1673" s="33">
        <v>1951217</v>
      </c>
      <c r="M1673" s="33">
        <v>1951217</v>
      </c>
      <c r="N1673" s="33">
        <v>0</v>
      </c>
      <c r="O1673" s="33">
        <v>0</v>
      </c>
      <c r="P1673" s="33">
        <v>0</v>
      </c>
      <c r="Q1673"/>
    </row>
    <row r="1674" spans="1:17">
      <c r="A1674" s="38" t="str">
        <f t="shared" ca="1" si="25"/>
        <v>203813</v>
      </c>
      <c r="B1674" s="39" cm="1">
        <f t="array" aca="1" ref="B1674" ca="1">INDIRECT(_xlfn.CONCAT("D",ROW(C1674)-C1674-3))</f>
        <v>2038</v>
      </c>
      <c r="C1674" s="32">
        <v>13</v>
      </c>
      <c r="D1674" s="33">
        <v>3989185</v>
      </c>
      <c r="E1674" s="33"/>
      <c r="F1674" s="33">
        <v>2043933</v>
      </c>
      <c r="G1674" s="33">
        <v>2043933</v>
      </c>
      <c r="H1674" s="33">
        <v>0</v>
      </c>
      <c r="I1674" s="33">
        <v>0</v>
      </c>
      <c r="J1674" s="33">
        <v>0</v>
      </c>
      <c r="K1674" s="33"/>
      <c r="L1674" s="33">
        <v>1945252</v>
      </c>
      <c r="M1674" s="33">
        <v>1945252</v>
      </c>
      <c r="N1674" s="33">
        <v>0</v>
      </c>
      <c r="O1674" s="33">
        <v>0</v>
      </c>
      <c r="P1674" s="33">
        <v>0</v>
      </c>
      <c r="Q1674"/>
    </row>
    <row r="1675" spans="1:17">
      <c r="A1675" s="38" t="str">
        <f t="shared" ca="1" si="25"/>
        <v>203814</v>
      </c>
      <c r="B1675" s="39" cm="1">
        <f t="array" aca="1" ref="B1675" ca="1">INDIRECT(_xlfn.CONCAT("D",ROW(C1675)-C1675-3))</f>
        <v>2038</v>
      </c>
      <c r="C1675" s="32">
        <v>14</v>
      </c>
      <c r="D1675" s="33">
        <v>3989379</v>
      </c>
      <c r="E1675" s="33"/>
      <c r="F1675" s="33">
        <v>2044220</v>
      </c>
      <c r="G1675" s="33">
        <v>2044220</v>
      </c>
      <c r="H1675" s="33">
        <v>0</v>
      </c>
      <c r="I1675" s="33">
        <v>0</v>
      </c>
      <c r="J1675" s="33">
        <v>0</v>
      </c>
      <c r="K1675" s="33"/>
      <c r="L1675" s="33">
        <v>1945159</v>
      </c>
      <c r="M1675" s="33">
        <v>1945159</v>
      </c>
      <c r="N1675" s="33">
        <v>0</v>
      </c>
      <c r="O1675" s="33">
        <v>0</v>
      </c>
      <c r="P1675" s="33">
        <v>0</v>
      </c>
      <c r="Q1675"/>
    </row>
    <row r="1676" spans="1:17">
      <c r="A1676" s="38" t="str">
        <f t="shared" ref="A1676:A1739" ca="1" si="26">B1676&amp;C1676</f>
        <v>203815</v>
      </c>
      <c r="B1676" s="39" cm="1">
        <f t="array" aca="1" ref="B1676" ca="1">INDIRECT(_xlfn.CONCAT("D",ROW(C1676)-C1676-3))</f>
        <v>2038</v>
      </c>
      <c r="C1676" s="32">
        <v>15</v>
      </c>
      <c r="D1676" s="33">
        <v>3989866</v>
      </c>
      <c r="E1676" s="33"/>
      <c r="F1676" s="33">
        <v>2044887</v>
      </c>
      <c r="G1676" s="33">
        <v>2044887</v>
      </c>
      <c r="H1676" s="33">
        <v>0</v>
      </c>
      <c r="I1676" s="33">
        <v>0</v>
      </c>
      <c r="J1676" s="33">
        <v>0</v>
      </c>
      <c r="K1676" s="33"/>
      <c r="L1676" s="33">
        <v>1944978</v>
      </c>
      <c r="M1676" s="33">
        <v>1944978</v>
      </c>
      <c r="N1676" s="33">
        <v>0</v>
      </c>
      <c r="O1676" s="33">
        <v>0</v>
      </c>
      <c r="P1676" s="33">
        <v>0</v>
      </c>
      <c r="Q1676"/>
    </row>
    <row r="1677" spans="1:17">
      <c r="A1677" s="38" t="str">
        <f t="shared" ca="1" si="26"/>
        <v>203816</v>
      </c>
      <c r="B1677" s="39" cm="1">
        <f t="array" aca="1" ref="B1677" ca="1">INDIRECT(_xlfn.CONCAT("D",ROW(C1677)-C1677-3))</f>
        <v>2038</v>
      </c>
      <c r="C1677" s="32">
        <v>16</v>
      </c>
      <c r="D1677" s="33">
        <v>4001574</v>
      </c>
      <c r="E1677" s="33"/>
      <c r="F1677" s="33">
        <v>2051765</v>
      </c>
      <c r="G1677" s="33">
        <v>2046578</v>
      </c>
      <c r="H1677" s="33">
        <v>5186</v>
      </c>
      <c r="I1677" s="33">
        <v>0</v>
      </c>
      <c r="J1677" s="33">
        <v>0</v>
      </c>
      <c r="K1677" s="33"/>
      <c r="L1677" s="33">
        <v>1949810</v>
      </c>
      <c r="M1677" s="33">
        <v>1946698</v>
      </c>
      <c r="N1677" s="33">
        <v>3111</v>
      </c>
      <c r="O1677" s="33">
        <v>0</v>
      </c>
      <c r="P1677" s="33">
        <v>0</v>
      </c>
      <c r="Q1677"/>
    </row>
    <row r="1678" spans="1:17">
      <c r="A1678" s="38" t="str">
        <f t="shared" ca="1" si="26"/>
        <v>203817</v>
      </c>
      <c r="B1678" s="39" cm="1">
        <f t="array" aca="1" ref="B1678" ca="1">INDIRECT(_xlfn.CONCAT("D",ROW(C1678)-C1678-3))</f>
        <v>2038</v>
      </c>
      <c r="C1678" s="32">
        <v>17</v>
      </c>
      <c r="D1678" s="33">
        <v>3961810</v>
      </c>
      <c r="E1678" s="33"/>
      <c r="F1678" s="33">
        <v>2030759</v>
      </c>
      <c r="G1678" s="33">
        <v>2020111</v>
      </c>
      <c r="H1678" s="33">
        <v>10647</v>
      </c>
      <c r="I1678" s="33">
        <v>0</v>
      </c>
      <c r="J1678" s="33">
        <v>0</v>
      </c>
      <c r="K1678" s="33"/>
      <c r="L1678" s="33">
        <v>1931051</v>
      </c>
      <c r="M1678" s="33">
        <v>1910683</v>
      </c>
      <c r="N1678" s="33">
        <v>20368</v>
      </c>
      <c r="O1678" s="33">
        <v>0</v>
      </c>
      <c r="P1678" s="33">
        <v>0</v>
      </c>
      <c r="Q1678"/>
    </row>
    <row r="1679" spans="1:17">
      <c r="A1679" s="38" t="str">
        <f t="shared" ca="1" si="26"/>
        <v>203818</v>
      </c>
      <c r="B1679" s="39" cm="1">
        <f t="array" aca="1" ref="B1679" ca="1">INDIRECT(_xlfn.CONCAT("D",ROW(C1679)-C1679-3))</f>
        <v>2038</v>
      </c>
      <c r="C1679" s="32">
        <v>18</v>
      </c>
      <c r="D1679" s="33">
        <v>4107743</v>
      </c>
      <c r="E1679" s="33"/>
      <c r="F1679" s="33">
        <v>2107383</v>
      </c>
      <c r="G1679" s="33">
        <v>2088379</v>
      </c>
      <c r="H1679" s="33">
        <v>19004</v>
      </c>
      <c r="I1679" s="33">
        <v>0</v>
      </c>
      <c r="J1679" s="33">
        <v>0</v>
      </c>
      <c r="K1679" s="33"/>
      <c r="L1679" s="33">
        <v>2000360</v>
      </c>
      <c r="M1679" s="33">
        <v>1983323</v>
      </c>
      <c r="N1679" s="33">
        <v>17037</v>
      </c>
      <c r="O1679" s="33">
        <v>0</v>
      </c>
      <c r="P1679" s="33">
        <v>0</v>
      </c>
      <c r="Q1679"/>
    </row>
    <row r="1680" spans="1:17">
      <c r="A1680" s="38" t="str">
        <f t="shared" ca="1" si="26"/>
        <v>203819</v>
      </c>
      <c r="B1680" s="39" cm="1">
        <f t="array" aca="1" ref="B1680" ca="1">INDIRECT(_xlfn.CONCAT("D",ROW(C1680)-C1680-3))</f>
        <v>2038</v>
      </c>
      <c r="C1680" s="32">
        <v>19</v>
      </c>
      <c r="D1680" s="33">
        <v>4185988</v>
      </c>
      <c r="E1680" s="33"/>
      <c r="F1680" s="33">
        <v>2148432</v>
      </c>
      <c r="G1680" s="33">
        <v>2120255</v>
      </c>
      <c r="H1680" s="33">
        <v>26164</v>
      </c>
      <c r="I1680" s="33">
        <v>0</v>
      </c>
      <c r="J1680" s="33">
        <v>2013</v>
      </c>
      <c r="K1680" s="33"/>
      <c r="L1680" s="33">
        <v>2037556</v>
      </c>
      <c r="M1680" s="33">
        <v>1995233</v>
      </c>
      <c r="N1680" s="33">
        <v>41316</v>
      </c>
      <c r="O1680" s="33">
        <v>0</v>
      </c>
      <c r="P1680" s="33">
        <v>1008</v>
      </c>
      <c r="Q1680"/>
    </row>
    <row r="1681" spans="1:17">
      <c r="A1681" s="38" t="str">
        <f t="shared" ca="1" si="26"/>
        <v>203820</v>
      </c>
      <c r="B1681" s="39" cm="1">
        <f t="array" aca="1" ref="B1681" ca="1">INDIRECT(_xlfn.CONCAT("D",ROW(C1681)-C1681-3))</f>
        <v>2038</v>
      </c>
      <c r="C1681" s="32">
        <v>20</v>
      </c>
      <c r="D1681" s="33">
        <v>4275962</v>
      </c>
      <c r="E1681" s="33"/>
      <c r="F1681" s="33">
        <v>2196534</v>
      </c>
      <c r="G1681" s="33">
        <v>2140032</v>
      </c>
      <c r="H1681" s="33">
        <v>55493</v>
      </c>
      <c r="I1681" s="33">
        <v>0</v>
      </c>
      <c r="J1681" s="33">
        <v>1009</v>
      </c>
      <c r="K1681" s="33"/>
      <c r="L1681" s="33">
        <v>2079427</v>
      </c>
      <c r="M1681" s="33">
        <v>1966481</v>
      </c>
      <c r="N1681" s="33">
        <v>111938</v>
      </c>
      <c r="O1681" s="33">
        <v>0</v>
      </c>
      <c r="P1681" s="33">
        <v>1009</v>
      </c>
      <c r="Q1681"/>
    </row>
    <row r="1682" spans="1:17">
      <c r="A1682" s="38" t="str">
        <f t="shared" ca="1" si="26"/>
        <v>203821</v>
      </c>
      <c r="B1682" s="39" cm="1">
        <f t="array" aca="1" ref="B1682" ca="1">INDIRECT(_xlfn.CONCAT("D",ROW(C1682)-C1682-3))</f>
        <v>2038</v>
      </c>
      <c r="C1682" s="32">
        <v>21</v>
      </c>
      <c r="D1682" s="33">
        <v>4394247</v>
      </c>
      <c r="E1682" s="33"/>
      <c r="F1682" s="33">
        <v>2255637</v>
      </c>
      <c r="G1682" s="33">
        <v>2161234</v>
      </c>
      <c r="H1682" s="33">
        <v>89382</v>
      </c>
      <c r="I1682" s="33">
        <v>0</v>
      </c>
      <c r="J1682" s="33">
        <v>5022</v>
      </c>
      <c r="K1682" s="33"/>
      <c r="L1682" s="33">
        <v>2138610</v>
      </c>
      <c r="M1682" s="33">
        <v>1982837</v>
      </c>
      <c r="N1682" s="33">
        <v>149743</v>
      </c>
      <c r="O1682" s="33">
        <v>0</v>
      </c>
      <c r="P1682" s="33">
        <v>6030</v>
      </c>
      <c r="Q1682"/>
    </row>
    <row r="1683" spans="1:17">
      <c r="A1683" s="38" t="str">
        <f t="shared" ca="1" si="26"/>
        <v>203822</v>
      </c>
      <c r="B1683" s="39" cm="1">
        <f t="array" aca="1" ref="B1683" ca="1">INDIRECT(_xlfn.CONCAT("D",ROW(C1683)-C1683-3))</f>
        <v>2038</v>
      </c>
      <c r="C1683" s="32">
        <v>22</v>
      </c>
      <c r="D1683" s="33">
        <v>4451766</v>
      </c>
      <c r="E1683" s="33"/>
      <c r="F1683" s="33">
        <v>2285074</v>
      </c>
      <c r="G1683" s="33">
        <v>2173681</v>
      </c>
      <c r="H1683" s="33">
        <v>106376</v>
      </c>
      <c r="I1683" s="33">
        <v>0</v>
      </c>
      <c r="J1683" s="33">
        <v>5018</v>
      </c>
      <c r="K1683" s="33"/>
      <c r="L1683" s="33">
        <v>2166692</v>
      </c>
      <c r="M1683" s="33">
        <v>1925837</v>
      </c>
      <c r="N1683" s="33">
        <v>232827</v>
      </c>
      <c r="O1683" s="33">
        <v>0</v>
      </c>
      <c r="P1683" s="33">
        <v>8028</v>
      </c>
      <c r="Q1683"/>
    </row>
    <row r="1684" spans="1:17">
      <c r="A1684" s="38" t="str">
        <f t="shared" ca="1" si="26"/>
        <v>203823</v>
      </c>
      <c r="B1684" s="39" cm="1">
        <f t="array" aca="1" ref="B1684" ca="1">INDIRECT(_xlfn.CONCAT("D",ROW(C1684)-C1684-3))</f>
        <v>2038</v>
      </c>
      <c r="C1684" s="32">
        <v>23</v>
      </c>
      <c r="D1684" s="33">
        <v>4484063</v>
      </c>
      <c r="E1684" s="33"/>
      <c r="F1684" s="33">
        <v>2299914</v>
      </c>
      <c r="G1684" s="33">
        <v>2129253</v>
      </c>
      <c r="H1684" s="33">
        <v>163634</v>
      </c>
      <c r="I1684" s="33">
        <v>0</v>
      </c>
      <c r="J1684" s="33">
        <v>7027</v>
      </c>
      <c r="K1684" s="33"/>
      <c r="L1684" s="33">
        <v>2184148</v>
      </c>
      <c r="M1684" s="33">
        <v>1872844</v>
      </c>
      <c r="N1684" s="33">
        <v>295237</v>
      </c>
      <c r="O1684" s="33">
        <v>1004</v>
      </c>
      <c r="P1684" s="33">
        <v>15063</v>
      </c>
      <c r="Q1684"/>
    </row>
    <row r="1685" spans="1:17">
      <c r="A1685" s="38" t="str">
        <f t="shared" ca="1" si="26"/>
        <v>203824</v>
      </c>
      <c r="B1685" s="39" cm="1">
        <f t="array" aca="1" ref="B1685" ca="1">INDIRECT(_xlfn.CONCAT("D",ROW(C1685)-C1685-3))</f>
        <v>2038</v>
      </c>
      <c r="C1685" s="32">
        <v>24</v>
      </c>
      <c r="D1685" s="33">
        <v>4449222</v>
      </c>
      <c r="E1685" s="33"/>
      <c r="F1685" s="33">
        <v>2281441</v>
      </c>
      <c r="G1685" s="33">
        <v>2036427</v>
      </c>
      <c r="H1685" s="33">
        <v>232964</v>
      </c>
      <c r="I1685" s="33">
        <v>0</v>
      </c>
      <c r="J1685" s="33">
        <v>12050</v>
      </c>
      <c r="K1685" s="33"/>
      <c r="L1685" s="33">
        <v>2167781</v>
      </c>
      <c r="M1685" s="33">
        <v>1733623</v>
      </c>
      <c r="N1685" s="33">
        <v>413102</v>
      </c>
      <c r="O1685" s="33">
        <v>1003</v>
      </c>
      <c r="P1685" s="33">
        <v>20053</v>
      </c>
      <c r="Q1685"/>
    </row>
    <row r="1686" spans="1:17">
      <c r="A1686" s="38" t="str">
        <f t="shared" ca="1" si="26"/>
        <v>203825</v>
      </c>
      <c r="B1686" s="39" cm="1">
        <f t="array" aca="1" ref="B1686" ca="1">INDIRECT(_xlfn.CONCAT("D",ROW(C1686)-C1686-3))</f>
        <v>2038</v>
      </c>
      <c r="C1686" s="32">
        <v>25</v>
      </c>
      <c r="D1686" s="33">
        <v>4486184</v>
      </c>
      <c r="E1686" s="33"/>
      <c r="F1686" s="33">
        <v>2295661</v>
      </c>
      <c r="G1686" s="33">
        <v>1937687</v>
      </c>
      <c r="H1686" s="33">
        <v>345908</v>
      </c>
      <c r="I1686" s="33">
        <v>0</v>
      </c>
      <c r="J1686" s="33">
        <v>12066</v>
      </c>
      <c r="K1686" s="33"/>
      <c r="L1686" s="33">
        <v>2190523</v>
      </c>
      <c r="M1686" s="33">
        <v>1611269</v>
      </c>
      <c r="N1686" s="33">
        <v>545121</v>
      </c>
      <c r="O1686" s="33">
        <v>1004</v>
      </c>
      <c r="P1686" s="33">
        <v>33129</v>
      </c>
      <c r="Q1686"/>
    </row>
    <row r="1687" spans="1:17">
      <c r="A1687" s="38" t="str">
        <f t="shared" ca="1" si="26"/>
        <v>203826</v>
      </c>
      <c r="B1687" s="39" cm="1">
        <f t="array" aca="1" ref="B1687" ca="1">INDIRECT(_xlfn.CONCAT("D",ROW(C1687)-C1687-3))</f>
        <v>2038</v>
      </c>
      <c r="C1687" s="32">
        <v>26</v>
      </c>
      <c r="D1687" s="33">
        <v>4498998</v>
      </c>
      <c r="E1687" s="33"/>
      <c r="F1687" s="33">
        <v>2301133</v>
      </c>
      <c r="G1687" s="33">
        <v>1826216</v>
      </c>
      <c r="H1687" s="33">
        <v>455799</v>
      </c>
      <c r="I1687" s="33">
        <v>0</v>
      </c>
      <c r="J1687" s="33">
        <v>19117</v>
      </c>
      <c r="K1687" s="33"/>
      <c r="L1687" s="33">
        <v>2197865</v>
      </c>
      <c r="M1687" s="33">
        <v>1492377</v>
      </c>
      <c r="N1687" s="33">
        <v>667299</v>
      </c>
      <c r="O1687" s="33">
        <v>5025</v>
      </c>
      <c r="P1687" s="33">
        <v>33164</v>
      </c>
      <c r="Q1687"/>
    </row>
    <row r="1688" spans="1:17">
      <c r="A1688" s="38" t="str">
        <f t="shared" ca="1" si="26"/>
        <v>203827</v>
      </c>
      <c r="B1688" s="39" cm="1">
        <f t="array" aca="1" ref="B1688" ca="1">INDIRECT(_xlfn.CONCAT("D",ROW(C1688)-C1688-3))</f>
        <v>2038</v>
      </c>
      <c r="C1688" s="32">
        <v>27</v>
      </c>
      <c r="D1688" s="33">
        <v>4604989</v>
      </c>
      <c r="E1688" s="33"/>
      <c r="F1688" s="33">
        <v>2350926</v>
      </c>
      <c r="G1688" s="33">
        <v>1766963</v>
      </c>
      <c r="H1688" s="33">
        <v>547779</v>
      </c>
      <c r="I1688" s="33">
        <v>3015</v>
      </c>
      <c r="J1688" s="33">
        <v>33168</v>
      </c>
      <c r="K1688" s="33"/>
      <c r="L1688" s="33">
        <v>2254064</v>
      </c>
      <c r="M1688" s="33">
        <v>1386114</v>
      </c>
      <c r="N1688" s="33">
        <v>817837</v>
      </c>
      <c r="O1688" s="33">
        <v>1002</v>
      </c>
      <c r="P1688" s="33">
        <v>49110</v>
      </c>
      <c r="Q1688"/>
    </row>
    <row r="1689" spans="1:17">
      <c r="A1689" s="38" t="str">
        <f t="shared" ca="1" si="26"/>
        <v>203828</v>
      </c>
      <c r="B1689" s="39" cm="1">
        <f t="array" aca="1" ref="B1689" ca="1">INDIRECT(_xlfn.CONCAT("D",ROW(C1689)-C1689-3))</f>
        <v>2038</v>
      </c>
      <c r="C1689" s="32">
        <v>28</v>
      </c>
      <c r="D1689" s="33">
        <v>4696183</v>
      </c>
      <c r="E1689" s="33"/>
      <c r="F1689" s="33">
        <v>2393518</v>
      </c>
      <c r="G1689" s="33">
        <v>1687530</v>
      </c>
      <c r="H1689" s="33">
        <v>665760</v>
      </c>
      <c r="I1689" s="33">
        <v>1006</v>
      </c>
      <c r="J1689" s="33">
        <v>39222</v>
      </c>
      <c r="K1689" s="33"/>
      <c r="L1689" s="33">
        <v>2302665</v>
      </c>
      <c r="M1689" s="33">
        <v>1303206</v>
      </c>
      <c r="N1689" s="33">
        <v>941316</v>
      </c>
      <c r="O1689" s="33">
        <v>7017</v>
      </c>
      <c r="P1689" s="33">
        <v>51126</v>
      </c>
      <c r="Q1689"/>
    </row>
    <row r="1690" spans="1:17">
      <c r="A1690" s="38" t="str">
        <f t="shared" ca="1" si="26"/>
        <v>203829</v>
      </c>
      <c r="B1690" s="39" cm="1">
        <f t="array" aca="1" ref="B1690" ca="1">INDIRECT(_xlfn.CONCAT("D",ROW(C1690)-C1690-3))</f>
        <v>2038</v>
      </c>
      <c r="C1690" s="32">
        <v>29</v>
      </c>
      <c r="D1690" s="33">
        <v>4873785</v>
      </c>
      <c r="E1690" s="33"/>
      <c r="F1690" s="33">
        <v>2481501</v>
      </c>
      <c r="G1690" s="33">
        <v>1631878</v>
      </c>
      <c r="H1690" s="33">
        <v>796333</v>
      </c>
      <c r="I1690" s="33">
        <v>2011</v>
      </c>
      <c r="J1690" s="33">
        <v>51279</v>
      </c>
      <c r="K1690" s="33"/>
      <c r="L1690" s="33">
        <v>2392284</v>
      </c>
      <c r="M1690" s="33">
        <v>1213725</v>
      </c>
      <c r="N1690" s="33">
        <v>1086123</v>
      </c>
      <c r="O1690" s="33">
        <v>8038</v>
      </c>
      <c r="P1690" s="33">
        <v>84398</v>
      </c>
      <c r="Q1690"/>
    </row>
    <row r="1691" spans="1:17">
      <c r="A1691" s="38" t="str">
        <f t="shared" ca="1" si="26"/>
        <v>203830</v>
      </c>
      <c r="B1691" s="39" cm="1">
        <f t="array" aca="1" ref="B1691" ca="1">INDIRECT(_xlfn.CONCAT("D",ROW(C1691)-C1691-3))</f>
        <v>2038</v>
      </c>
      <c r="C1691" s="32">
        <v>30</v>
      </c>
      <c r="D1691" s="33">
        <v>4912440</v>
      </c>
      <c r="E1691" s="33"/>
      <c r="F1691" s="33">
        <v>2498600</v>
      </c>
      <c r="G1691" s="33">
        <v>1479870</v>
      </c>
      <c r="H1691" s="33">
        <v>923286</v>
      </c>
      <c r="I1691" s="33">
        <v>4019</v>
      </c>
      <c r="J1691" s="33">
        <v>91425</v>
      </c>
      <c r="K1691" s="33"/>
      <c r="L1691" s="33">
        <v>2413841</v>
      </c>
      <c r="M1691" s="33">
        <v>1144191</v>
      </c>
      <c r="N1691" s="33">
        <v>1146198</v>
      </c>
      <c r="O1691" s="33">
        <v>18066</v>
      </c>
      <c r="P1691" s="33">
        <v>105386</v>
      </c>
      <c r="Q1691"/>
    </row>
    <row r="1692" spans="1:17">
      <c r="A1692" s="38" t="str">
        <f t="shared" ca="1" si="26"/>
        <v>203831</v>
      </c>
      <c r="B1692" s="39" cm="1">
        <f t="array" aca="1" ref="B1692" ca="1">INDIRECT(_xlfn.CONCAT("D",ROW(C1692)-C1692-3))</f>
        <v>2038</v>
      </c>
      <c r="C1692" s="32">
        <v>31</v>
      </c>
      <c r="D1692" s="33">
        <v>4862417</v>
      </c>
      <c r="E1692" s="33"/>
      <c r="F1692" s="33">
        <v>2473618</v>
      </c>
      <c r="G1692" s="33">
        <v>1380484</v>
      </c>
      <c r="H1692" s="33">
        <v>998691</v>
      </c>
      <c r="I1692" s="33">
        <v>6028</v>
      </c>
      <c r="J1692" s="33">
        <v>88415</v>
      </c>
      <c r="K1692" s="33"/>
      <c r="L1692" s="33">
        <v>2388799</v>
      </c>
      <c r="M1692" s="33">
        <v>1046732</v>
      </c>
      <c r="N1692" s="33">
        <v>1210472</v>
      </c>
      <c r="O1692" s="33">
        <v>10045</v>
      </c>
      <c r="P1692" s="33">
        <v>121549</v>
      </c>
      <c r="Q1692"/>
    </row>
    <row r="1693" spans="1:17">
      <c r="A1693" s="38" t="str">
        <f t="shared" ca="1" si="26"/>
        <v>203832</v>
      </c>
      <c r="B1693" s="39" cm="1">
        <f t="array" aca="1" ref="B1693" ca="1">INDIRECT(_xlfn.CONCAT("D",ROW(C1693)-C1693-3))</f>
        <v>2038</v>
      </c>
      <c r="C1693" s="32">
        <v>32</v>
      </c>
      <c r="D1693" s="33">
        <v>4766599</v>
      </c>
      <c r="E1693" s="33"/>
      <c r="F1693" s="33">
        <v>2423709</v>
      </c>
      <c r="G1693" s="33">
        <v>1210344</v>
      </c>
      <c r="H1693" s="33">
        <v>1092532</v>
      </c>
      <c r="I1693" s="33">
        <v>6042</v>
      </c>
      <c r="J1693" s="33">
        <v>114791</v>
      </c>
      <c r="K1693" s="33"/>
      <c r="L1693" s="33">
        <v>2342890</v>
      </c>
      <c r="M1693" s="33">
        <v>937958</v>
      </c>
      <c r="N1693" s="33">
        <v>1254619</v>
      </c>
      <c r="O1693" s="33">
        <v>5011</v>
      </c>
      <c r="P1693" s="33">
        <v>145303</v>
      </c>
      <c r="Q1693"/>
    </row>
    <row r="1694" spans="1:17">
      <c r="A1694" s="38" t="str">
        <f t="shared" ca="1" si="26"/>
        <v>203833</v>
      </c>
      <c r="B1694" s="39" cm="1">
        <f t="array" aca="1" ref="B1694" ca="1">INDIRECT(_xlfn.CONCAT("D",ROW(C1694)-C1694-3))</f>
        <v>2038</v>
      </c>
      <c r="C1694" s="32">
        <v>33</v>
      </c>
      <c r="D1694" s="33">
        <v>4728977</v>
      </c>
      <c r="E1694" s="33"/>
      <c r="F1694" s="33">
        <v>2402547</v>
      </c>
      <c r="G1694" s="33">
        <v>1237005</v>
      </c>
      <c r="H1694" s="33">
        <v>1039728</v>
      </c>
      <c r="I1694" s="33">
        <v>9059</v>
      </c>
      <c r="J1694" s="33">
        <v>116756</v>
      </c>
      <c r="K1694" s="33"/>
      <c r="L1694" s="33">
        <v>2326430</v>
      </c>
      <c r="M1694" s="33">
        <v>879565</v>
      </c>
      <c r="N1694" s="33">
        <v>1298262</v>
      </c>
      <c r="O1694" s="33">
        <v>8032</v>
      </c>
      <c r="P1694" s="33">
        <v>140570</v>
      </c>
      <c r="Q1694"/>
    </row>
    <row r="1695" spans="1:17">
      <c r="A1695" s="38" t="str">
        <f t="shared" ca="1" si="26"/>
        <v>203834</v>
      </c>
      <c r="B1695" s="39" cm="1">
        <f t="array" aca="1" ref="B1695" ca="1">INDIRECT(_xlfn.CONCAT("D",ROW(C1695)-C1695-3))</f>
        <v>2038</v>
      </c>
      <c r="C1695" s="32">
        <v>34</v>
      </c>
      <c r="D1695" s="33">
        <v>4702892</v>
      </c>
      <c r="E1695" s="33"/>
      <c r="F1695" s="33">
        <v>2388196</v>
      </c>
      <c r="G1695" s="33">
        <v>1091776</v>
      </c>
      <c r="H1695" s="33">
        <v>1148230</v>
      </c>
      <c r="I1695" s="33">
        <v>4032</v>
      </c>
      <c r="J1695" s="33">
        <v>144159</v>
      </c>
      <c r="K1695" s="33"/>
      <c r="L1695" s="33">
        <v>2314696</v>
      </c>
      <c r="M1695" s="33">
        <v>824096</v>
      </c>
      <c r="N1695" s="33">
        <v>1280812</v>
      </c>
      <c r="O1695" s="33">
        <v>19072</v>
      </c>
      <c r="P1695" s="33">
        <v>190717</v>
      </c>
      <c r="Q1695"/>
    </row>
    <row r="1696" spans="1:17">
      <c r="A1696" s="38" t="str">
        <f t="shared" ca="1" si="26"/>
        <v>203835</v>
      </c>
      <c r="B1696" s="39" cm="1">
        <f t="array" aca="1" ref="B1696" ca="1">INDIRECT(_xlfn.CONCAT("D",ROW(C1696)-C1696-3))</f>
        <v>2038</v>
      </c>
      <c r="C1696" s="32">
        <v>35</v>
      </c>
      <c r="D1696" s="33">
        <v>4656193</v>
      </c>
      <c r="E1696" s="33"/>
      <c r="F1696" s="33">
        <v>2361639</v>
      </c>
      <c r="G1696" s="33">
        <v>1020511</v>
      </c>
      <c r="H1696" s="33">
        <v>1172222</v>
      </c>
      <c r="I1696" s="33">
        <v>4046</v>
      </c>
      <c r="J1696" s="33">
        <v>164860</v>
      </c>
      <c r="K1696" s="33"/>
      <c r="L1696" s="33">
        <v>2294554</v>
      </c>
      <c r="M1696" s="33">
        <v>754112</v>
      </c>
      <c r="N1696" s="33">
        <v>1330016</v>
      </c>
      <c r="O1696" s="33">
        <v>18123</v>
      </c>
      <c r="P1696" s="33">
        <v>192304</v>
      </c>
      <c r="Q1696"/>
    </row>
    <row r="1697" spans="1:17">
      <c r="A1697" s="38" t="str">
        <f t="shared" ca="1" si="26"/>
        <v>203836</v>
      </c>
      <c r="B1697" s="39" cm="1">
        <f t="array" aca="1" ref="B1697" ca="1">INDIRECT(_xlfn.CONCAT("D",ROW(C1697)-C1697-3))</f>
        <v>2038</v>
      </c>
      <c r="C1697" s="32">
        <v>36</v>
      </c>
      <c r="D1697" s="33">
        <v>4658227</v>
      </c>
      <c r="E1697" s="33"/>
      <c r="F1697" s="33">
        <v>2359895</v>
      </c>
      <c r="G1697" s="33">
        <v>946390</v>
      </c>
      <c r="H1697" s="33">
        <v>1208826</v>
      </c>
      <c r="I1697" s="33">
        <v>6080</v>
      </c>
      <c r="J1697" s="33">
        <v>198600</v>
      </c>
      <c r="K1697" s="33"/>
      <c r="L1697" s="33">
        <v>2298331</v>
      </c>
      <c r="M1697" s="33">
        <v>712614</v>
      </c>
      <c r="N1697" s="33">
        <v>1357600</v>
      </c>
      <c r="O1697" s="33">
        <v>16150</v>
      </c>
      <c r="P1697" s="33">
        <v>211967</v>
      </c>
      <c r="Q1697"/>
    </row>
    <row r="1698" spans="1:17">
      <c r="A1698" s="38" t="str">
        <f t="shared" ca="1" si="26"/>
        <v>203837</v>
      </c>
      <c r="B1698" s="39" cm="1">
        <f t="array" aca="1" ref="B1698" ca="1">INDIRECT(_xlfn.CONCAT("D",ROW(C1698)-C1698-3))</f>
        <v>2038</v>
      </c>
      <c r="C1698" s="32">
        <v>37</v>
      </c>
      <c r="D1698" s="33">
        <v>4744390</v>
      </c>
      <c r="E1698" s="33"/>
      <c r="F1698" s="33">
        <v>2403441</v>
      </c>
      <c r="G1698" s="33">
        <v>997712</v>
      </c>
      <c r="H1698" s="33">
        <v>1182436</v>
      </c>
      <c r="I1698" s="33">
        <v>6090</v>
      </c>
      <c r="J1698" s="33">
        <v>217203</v>
      </c>
      <c r="K1698" s="33"/>
      <c r="L1698" s="33">
        <v>2340950</v>
      </c>
      <c r="M1698" s="33">
        <v>688931</v>
      </c>
      <c r="N1698" s="33">
        <v>1427433</v>
      </c>
      <c r="O1698" s="33">
        <v>22256</v>
      </c>
      <c r="P1698" s="33">
        <v>202329</v>
      </c>
      <c r="Q1698"/>
    </row>
    <row r="1699" spans="1:17">
      <c r="A1699" s="38" t="str">
        <f t="shared" ca="1" si="26"/>
        <v>203838</v>
      </c>
      <c r="B1699" s="39" cm="1">
        <f t="array" aca="1" ref="B1699" ca="1">INDIRECT(_xlfn.CONCAT("D",ROW(C1699)-C1699-3))</f>
        <v>2038</v>
      </c>
      <c r="C1699" s="32">
        <v>38</v>
      </c>
      <c r="D1699" s="33">
        <v>4673932</v>
      </c>
      <c r="E1699" s="33"/>
      <c r="F1699" s="33">
        <v>2367977</v>
      </c>
      <c r="G1699" s="33">
        <v>866631</v>
      </c>
      <c r="H1699" s="33">
        <v>1247053</v>
      </c>
      <c r="I1699" s="33">
        <v>8137</v>
      </c>
      <c r="J1699" s="33">
        <v>246156</v>
      </c>
      <c r="K1699" s="33"/>
      <c r="L1699" s="33">
        <v>2305955</v>
      </c>
      <c r="M1699" s="33">
        <v>648866</v>
      </c>
      <c r="N1699" s="33">
        <v>1375677</v>
      </c>
      <c r="O1699" s="33">
        <v>27331</v>
      </c>
      <c r="P1699" s="33">
        <v>254080</v>
      </c>
      <c r="Q1699"/>
    </row>
    <row r="1700" spans="1:17">
      <c r="A1700" s="38" t="str">
        <f t="shared" ca="1" si="26"/>
        <v>203839</v>
      </c>
      <c r="B1700" s="39" cm="1">
        <f t="array" aca="1" ref="B1700" ca="1">INDIRECT(_xlfn.CONCAT("D",ROW(C1700)-C1700-3))</f>
        <v>2038</v>
      </c>
      <c r="C1700" s="32">
        <v>39</v>
      </c>
      <c r="D1700" s="33">
        <v>4665483</v>
      </c>
      <c r="E1700" s="33"/>
      <c r="F1700" s="33">
        <v>2359745</v>
      </c>
      <c r="G1700" s="33">
        <v>851820</v>
      </c>
      <c r="H1700" s="33">
        <v>1253392</v>
      </c>
      <c r="I1700" s="33">
        <v>19267</v>
      </c>
      <c r="J1700" s="33">
        <v>235265</v>
      </c>
      <c r="K1700" s="33"/>
      <c r="L1700" s="33">
        <v>2305739</v>
      </c>
      <c r="M1700" s="33">
        <v>658783</v>
      </c>
      <c r="N1700" s="33">
        <v>1390314</v>
      </c>
      <c r="O1700" s="33">
        <v>22229</v>
      </c>
      <c r="P1700" s="33">
        <v>234413</v>
      </c>
      <c r="Q1700"/>
    </row>
    <row r="1701" spans="1:17">
      <c r="A1701" s="38" t="str">
        <f t="shared" ca="1" si="26"/>
        <v>203840</v>
      </c>
      <c r="B1701" s="39" cm="1">
        <f t="array" aca="1" ref="B1701" ca="1">INDIRECT(_xlfn.CONCAT("D",ROW(C1701)-C1701-3))</f>
        <v>2038</v>
      </c>
      <c r="C1701" s="32">
        <v>40</v>
      </c>
      <c r="D1701" s="33">
        <v>4594636</v>
      </c>
      <c r="E1701" s="33"/>
      <c r="F1701" s="33">
        <v>2322615</v>
      </c>
      <c r="G1701" s="33">
        <v>778926</v>
      </c>
      <c r="H1701" s="33">
        <v>1259432</v>
      </c>
      <c r="I1701" s="33">
        <v>22255</v>
      </c>
      <c r="J1701" s="33">
        <v>262002</v>
      </c>
      <c r="K1701" s="33"/>
      <c r="L1701" s="33">
        <v>2272022</v>
      </c>
      <c r="M1701" s="33">
        <v>613021</v>
      </c>
      <c r="N1701" s="33">
        <v>1403069</v>
      </c>
      <c r="O1701" s="33">
        <v>32371</v>
      </c>
      <c r="P1701" s="33">
        <v>223561</v>
      </c>
      <c r="Q1701"/>
    </row>
    <row r="1702" spans="1:17">
      <c r="A1702" s="38" t="str">
        <f t="shared" ca="1" si="26"/>
        <v>203841</v>
      </c>
      <c r="B1702" s="39" cm="1">
        <f t="array" aca="1" ref="B1702" ca="1">INDIRECT(_xlfn.CONCAT("D",ROW(C1702)-C1702-3))</f>
        <v>2038</v>
      </c>
      <c r="C1702" s="32">
        <v>41</v>
      </c>
      <c r="D1702" s="33">
        <v>4607136</v>
      </c>
      <c r="E1702" s="33"/>
      <c r="F1702" s="33">
        <v>2323266</v>
      </c>
      <c r="G1702" s="33">
        <v>780480</v>
      </c>
      <c r="H1702" s="33">
        <v>1301473</v>
      </c>
      <c r="I1702" s="33">
        <v>9087</v>
      </c>
      <c r="J1702" s="33">
        <v>232226</v>
      </c>
      <c r="K1702" s="33"/>
      <c r="L1702" s="33">
        <v>2283870</v>
      </c>
      <c r="M1702" s="33">
        <v>621585</v>
      </c>
      <c r="N1702" s="33">
        <v>1414258</v>
      </c>
      <c r="O1702" s="33">
        <v>25309</v>
      </c>
      <c r="P1702" s="33">
        <v>222718</v>
      </c>
      <c r="Q1702"/>
    </row>
    <row r="1703" spans="1:17">
      <c r="A1703" s="38" t="str">
        <f t="shared" ca="1" si="26"/>
        <v>203842</v>
      </c>
      <c r="B1703" s="39" cm="1">
        <f t="array" aca="1" ref="B1703" ca="1">INDIRECT(_xlfn.CONCAT("D",ROW(C1703)-C1703-3))</f>
        <v>2038</v>
      </c>
      <c r="C1703" s="32">
        <v>42</v>
      </c>
      <c r="D1703" s="33">
        <v>4622550</v>
      </c>
      <c r="E1703" s="33"/>
      <c r="F1703" s="33">
        <v>2331118</v>
      </c>
      <c r="G1703" s="33">
        <v>760830</v>
      </c>
      <c r="H1703" s="33">
        <v>1297767</v>
      </c>
      <c r="I1703" s="33">
        <v>19249</v>
      </c>
      <c r="J1703" s="33">
        <v>253272</v>
      </c>
      <c r="K1703" s="33"/>
      <c r="L1703" s="33">
        <v>2291432</v>
      </c>
      <c r="M1703" s="33">
        <v>567286</v>
      </c>
      <c r="N1703" s="33">
        <v>1436450</v>
      </c>
      <c r="O1703" s="33">
        <v>23299</v>
      </c>
      <c r="P1703" s="33">
        <v>264396</v>
      </c>
      <c r="Q1703"/>
    </row>
    <row r="1704" spans="1:17">
      <c r="A1704" s="38" t="str">
        <f t="shared" ca="1" si="26"/>
        <v>203843</v>
      </c>
      <c r="B1704" s="39" cm="1">
        <f t="array" aca="1" ref="B1704" ca="1">INDIRECT(_xlfn.CONCAT("D",ROW(C1704)-C1704-3))</f>
        <v>2038</v>
      </c>
      <c r="C1704" s="32">
        <v>43</v>
      </c>
      <c r="D1704" s="33">
        <v>4650376</v>
      </c>
      <c r="E1704" s="33"/>
      <c r="F1704" s="33">
        <v>2343733</v>
      </c>
      <c r="G1704" s="33">
        <v>727679</v>
      </c>
      <c r="H1704" s="33">
        <v>1324982</v>
      </c>
      <c r="I1704" s="33">
        <v>21224</v>
      </c>
      <c r="J1704" s="33">
        <v>269848</v>
      </c>
      <c r="K1704" s="33"/>
      <c r="L1704" s="33">
        <v>2306644</v>
      </c>
      <c r="M1704" s="33">
        <v>560199</v>
      </c>
      <c r="N1704" s="33">
        <v>1431395</v>
      </c>
      <c r="O1704" s="33">
        <v>38495</v>
      </c>
      <c r="P1704" s="33">
        <v>276554</v>
      </c>
      <c r="Q1704"/>
    </row>
    <row r="1705" spans="1:17">
      <c r="A1705" s="38" t="str">
        <f t="shared" ca="1" si="26"/>
        <v>203844</v>
      </c>
      <c r="B1705" s="39" cm="1">
        <f t="array" aca="1" ref="B1705" ca="1">INDIRECT(_xlfn.CONCAT("D",ROW(C1705)-C1705-3))</f>
        <v>2038</v>
      </c>
      <c r="C1705" s="32">
        <v>44</v>
      </c>
      <c r="D1705" s="33">
        <v>4701830</v>
      </c>
      <c r="E1705" s="33"/>
      <c r="F1705" s="33">
        <v>2369177</v>
      </c>
      <c r="G1705" s="33">
        <v>776249</v>
      </c>
      <c r="H1705" s="33">
        <v>1300824</v>
      </c>
      <c r="I1705" s="33">
        <v>16172</v>
      </c>
      <c r="J1705" s="33">
        <v>275932</v>
      </c>
      <c r="K1705" s="33"/>
      <c r="L1705" s="33">
        <v>2332653</v>
      </c>
      <c r="M1705" s="33">
        <v>605398</v>
      </c>
      <c r="N1705" s="33">
        <v>1420008</v>
      </c>
      <c r="O1705" s="33">
        <v>36384</v>
      </c>
      <c r="P1705" s="33">
        <v>270863</v>
      </c>
      <c r="Q1705"/>
    </row>
    <row r="1706" spans="1:17">
      <c r="A1706" s="38" t="str">
        <f t="shared" ca="1" si="26"/>
        <v>203845</v>
      </c>
      <c r="B1706" s="39" cm="1">
        <f t="array" aca="1" ref="B1706" ca="1">INDIRECT(_xlfn.CONCAT("D",ROW(C1706)-C1706-3))</f>
        <v>2038</v>
      </c>
      <c r="C1706" s="32">
        <v>45</v>
      </c>
      <c r="D1706" s="33">
        <v>4788378</v>
      </c>
      <c r="E1706" s="33"/>
      <c r="F1706" s="33">
        <v>2413043</v>
      </c>
      <c r="G1706" s="33">
        <v>778498</v>
      </c>
      <c r="H1706" s="33">
        <v>1350539</v>
      </c>
      <c r="I1706" s="33">
        <v>17121</v>
      </c>
      <c r="J1706" s="33">
        <v>266885</v>
      </c>
      <c r="K1706" s="33"/>
      <c r="L1706" s="33">
        <v>2375335</v>
      </c>
      <c r="M1706" s="33">
        <v>576420</v>
      </c>
      <c r="N1706" s="33">
        <v>1460735</v>
      </c>
      <c r="O1706" s="33">
        <v>42399</v>
      </c>
      <c r="P1706" s="33">
        <v>295781</v>
      </c>
      <c r="Q1706"/>
    </row>
    <row r="1707" spans="1:17">
      <c r="A1707" s="38" t="str">
        <f t="shared" ca="1" si="26"/>
        <v>203846</v>
      </c>
      <c r="B1707" s="39" cm="1">
        <f t="array" aca="1" ref="B1707" ca="1">INDIRECT(_xlfn.CONCAT("D",ROW(C1707)-C1707-3))</f>
        <v>2038</v>
      </c>
      <c r="C1707" s="32">
        <v>46</v>
      </c>
      <c r="D1707" s="33">
        <v>4828946</v>
      </c>
      <c r="E1707" s="33"/>
      <c r="F1707" s="33">
        <v>2424455</v>
      </c>
      <c r="G1707" s="33">
        <v>758461</v>
      </c>
      <c r="H1707" s="33">
        <v>1352739</v>
      </c>
      <c r="I1707" s="33">
        <v>19138</v>
      </c>
      <c r="J1707" s="33">
        <v>294117</v>
      </c>
      <c r="K1707" s="33"/>
      <c r="L1707" s="33">
        <v>2404491</v>
      </c>
      <c r="M1707" s="33">
        <v>622113</v>
      </c>
      <c r="N1707" s="33">
        <v>1432376</v>
      </c>
      <c r="O1707" s="33">
        <v>51590</v>
      </c>
      <c r="P1707" s="33">
        <v>298412</v>
      </c>
      <c r="Q1707"/>
    </row>
    <row r="1708" spans="1:17">
      <c r="A1708" s="38" t="str">
        <f t="shared" ca="1" si="26"/>
        <v>203847</v>
      </c>
      <c r="B1708" s="39" cm="1">
        <f t="array" aca="1" ref="B1708" ca="1">INDIRECT(_xlfn.CONCAT("D",ROW(C1708)-C1708-3))</f>
        <v>2038</v>
      </c>
      <c r="C1708" s="32">
        <v>47</v>
      </c>
      <c r="D1708" s="33">
        <v>4874252</v>
      </c>
      <c r="E1708" s="33"/>
      <c r="F1708" s="33">
        <v>2444138</v>
      </c>
      <c r="G1708" s="33">
        <v>708256</v>
      </c>
      <c r="H1708" s="33">
        <v>1437669</v>
      </c>
      <c r="I1708" s="33">
        <v>16120</v>
      </c>
      <c r="J1708" s="33">
        <v>282093</v>
      </c>
      <c r="K1708" s="33"/>
      <c r="L1708" s="33">
        <v>2430115</v>
      </c>
      <c r="M1708" s="33">
        <v>574757</v>
      </c>
      <c r="N1708" s="33">
        <v>1493361</v>
      </c>
      <c r="O1708" s="33">
        <v>52434</v>
      </c>
      <c r="P1708" s="33">
        <v>309562</v>
      </c>
      <c r="Q1708"/>
    </row>
    <row r="1709" spans="1:17">
      <c r="A1709" s="38" t="str">
        <f t="shared" ca="1" si="26"/>
        <v>203848</v>
      </c>
      <c r="B1709" s="39" cm="1">
        <f t="array" aca="1" ref="B1709" ca="1">INDIRECT(_xlfn.CONCAT("D",ROW(C1709)-C1709-3))</f>
        <v>2038</v>
      </c>
      <c r="C1709" s="32">
        <v>48</v>
      </c>
      <c r="D1709" s="33">
        <v>4730988</v>
      </c>
      <c r="E1709" s="33"/>
      <c r="F1709" s="33">
        <v>2364713</v>
      </c>
      <c r="G1709" s="33">
        <v>698870</v>
      </c>
      <c r="H1709" s="33">
        <v>1326448</v>
      </c>
      <c r="I1709" s="33">
        <v>27111</v>
      </c>
      <c r="J1709" s="33">
        <v>312283</v>
      </c>
      <c r="K1709" s="33"/>
      <c r="L1709" s="33">
        <v>2366276</v>
      </c>
      <c r="M1709" s="33">
        <v>570369</v>
      </c>
      <c r="N1709" s="33">
        <v>1449647</v>
      </c>
      <c r="O1709" s="33">
        <v>57542</v>
      </c>
      <c r="P1709" s="33">
        <v>288718</v>
      </c>
      <c r="Q1709"/>
    </row>
    <row r="1710" spans="1:17">
      <c r="A1710" s="38" t="str">
        <f t="shared" ca="1" si="26"/>
        <v>203849</v>
      </c>
      <c r="B1710" s="39" cm="1">
        <f t="array" aca="1" ref="B1710" ca="1">INDIRECT(_xlfn.CONCAT("D",ROW(C1710)-C1710-3))</f>
        <v>2038</v>
      </c>
      <c r="C1710" s="32">
        <v>49</v>
      </c>
      <c r="D1710" s="33">
        <v>4613502</v>
      </c>
      <c r="E1710" s="33"/>
      <c r="F1710" s="33">
        <v>2297470</v>
      </c>
      <c r="G1710" s="33">
        <v>691948</v>
      </c>
      <c r="H1710" s="33">
        <v>1314702</v>
      </c>
      <c r="I1710" s="33">
        <v>14040</v>
      </c>
      <c r="J1710" s="33">
        <v>276779</v>
      </c>
      <c r="K1710" s="33"/>
      <c r="L1710" s="33">
        <v>2316033</v>
      </c>
      <c r="M1710" s="33">
        <v>578505</v>
      </c>
      <c r="N1710" s="33">
        <v>1355211</v>
      </c>
      <c r="O1710" s="33">
        <v>65396</v>
      </c>
      <c r="P1710" s="33">
        <v>316920</v>
      </c>
      <c r="Q1710"/>
    </row>
    <row r="1711" spans="1:17">
      <c r="A1711" s="38" t="str">
        <f t="shared" ca="1" si="26"/>
        <v>203850</v>
      </c>
      <c r="B1711" s="39" cm="1">
        <f t="array" aca="1" ref="B1711" ca="1">INDIRECT(_xlfn.CONCAT("D",ROW(C1711)-C1711-3))</f>
        <v>2038</v>
      </c>
      <c r="C1711" s="32">
        <v>50</v>
      </c>
      <c r="D1711" s="33">
        <v>4494448</v>
      </c>
      <c r="E1711" s="33"/>
      <c r="F1711" s="33">
        <v>2236032</v>
      </c>
      <c r="G1711" s="33">
        <v>626570</v>
      </c>
      <c r="H1711" s="33">
        <v>1311192</v>
      </c>
      <c r="I1711" s="33">
        <v>20018</v>
      </c>
      <c r="J1711" s="33">
        <v>278253</v>
      </c>
      <c r="K1711" s="33"/>
      <c r="L1711" s="33">
        <v>2258416</v>
      </c>
      <c r="M1711" s="33">
        <v>546764</v>
      </c>
      <c r="N1711" s="33">
        <v>1336757</v>
      </c>
      <c r="O1711" s="33">
        <v>65330</v>
      </c>
      <c r="P1711" s="33">
        <v>309565</v>
      </c>
      <c r="Q1711"/>
    </row>
    <row r="1712" spans="1:17">
      <c r="A1712" s="38" t="str">
        <f t="shared" ca="1" si="26"/>
        <v>203851</v>
      </c>
      <c r="B1712" s="39" cm="1">
        <f t="array" aca="1" ref="B1712" ca="1">INDIRECT(_xlfn.CONCAT("D",ROW(C1712)-C1712-3))</f>
        <v>2038</v>
      </c>
      <c r="C1712" s="32">
        <v>51</v>
      </c>
      <c r="D1712" s="33">
        <v>4442772</v>
      </c>
      <c r="E1712" s="33"/>
      <c r="F1712" s="33">
        <v>2206410</v>
      </c>
      <c r="G1712" s="33">
        <v>597840</v>
      </c>
      <c r="H1712" s="33">
        <v>1325645</v>
      </c>
      <c r="I1712" s="33">
        <v>19995</v>
      </c>
      <c r="J1712" s="33">
        <v>262930</v>
      </c>
      <c r="K1712" s="33"/>
      <c r="L1712" s="33">
        <v>2236362</v>
      </c>
      <c r="M1712" s="33">
        <v>538253</v>
      </c>
      <c r="N1712" s="33">
        <v>1268310</v>
      </c>
      <c r="O1712" s="33">
        <v>82345</v>
      </c>
      <c r="P1712" s="33">
        <v>347455</v>
      </c>
      <c r="Q1712"/>
    </row>
    <row r="1713" spans="1:17">
      <c r="A1713" s="38" t="str">
        <f t="shared" ca="1" si="26"/>
        <v>203852</v>
      </c>
      <c r="B1713" s="39" cm="1">
        <f t="array" aca="1" ref="B1713" ca="1">INDIRECT(_xlfn.CONCAT("D",ROW(C1713)-C1713-3))</f>
        <v>2038</v>
      </c>
      <c r="C1713" s="32">
        <v>52</v>
      </c>
      <c r="D1713" s="33">
        <v>4444867</v>
      </c>
      <c r="E1713" s="33"/>
      <c r="F1713" s="33">
        <v>2208026</v>
      </c>
      <c r="G1713" s="33">
        <v>605556</v>
      </c>
      <c r="H1713" s="33">
        <v>1292186</v>
      </c>
      <c r="I1713" s="33">
        <v>21019</v>
      </c>
      <c r="J1713" s="33">
        <v>289265</v>
      </c>
      <c r="K1713" s="33"/>
      <c r="L1713" s="33">
        <v>2236841</v>
      </c>
      <c r="M1713" s="33">
        <v>483913</v>
      </c>
      <c r="N1713" s="33">
        <v>1318210</v>
      </c>
      <c r="O1713" s="33">
        <v>89353</v>
      </c>
      <c r="P1713" s="33">
        <v>345365</v>
      </c>
      <c r="Q1713"/>
    </row>
    <row r="1714" spans="1:17">
      <c r="A1714" s="38" t="str">
        <f t="shared" ca="1" si="26"/>
        <v>203853</v>
      </c>
      <c r="B1714" s="39" cm="1">
        <f t="array" aca="1" ref="B1714" ca="1">INDIRECT(_xlfn.CONCAT("D",ROW(C1714)-C1714-3))</f>
        <v>2038</v>
      </c>
      <c r="C1714" s="32">
        <v>53</v>
      </c>
      <c r="D1714" s="33">
        <v>4345804</v>
      </c>
      <c r="E1714" s="33"/>
      <c r="F1714" s="33">
        <v>2154491</v>
      </c>
      <c r="G1714" s="33">
        <v>535129</v>
      </c>
      <c r="H1714" s="33">
        <v>1324843</v>
      </c>
      <c r="I1714" s="33">
        <v>24959</v>
      </c>
      <c r="J1714" s="33">
        <v>269561</v>
      </c>
      <c r="K1714" s="33"/>
      <c r="L1714" s="33">
        <v>2191312</v>
      </c>
      <c r="M1714" s="33">
        <v>477813</v>
      </c>
      <c r="N1714" s="33">
        <v>1291901</v>
      </c>
      <c r="O1714" s="33">
        <v>80305</v>
      </c>
      <c r="P1714" s="33">
        <v>341295</v>
      </c>
      <c r="Q1714"/>
    </row>
    <row r="1715" spans="1:17">
      <c r="A1715" s="38" t="str">
        <f t="shared" ca="1" si="26"/>
        <v>203854</v>
      </c>
      <c r="B1715" s="39" cm="1">
        <f t="array" aca="1" ref="B1715" ca="1">INDIRECT(_xlfn.CONCAT("D",ROW(C1715)-C1715-3))</f>
        <v>2038</v>
      </c>
      <c r="C1715" s="32">
        <v>54</v>
      </c>
      <c r="D1715" s="33">
        <v>4312803</v>
      </c>
      <c r="E1715" s="33"/>
      <c r="F1715" s="33">
        <v>2143212</v>
      </c>
      <c r="G1715" s="33">
        <v>478163</v>
      </c>
      <c r="H1715" s="33">
        <v>1354293</v>
      </c>
      <c r="I1715" s="33">
        <v>29071</v>
      </c>
      <c r="J1715" s="33">
        <v>281685</v>
      </c>
      <c r="K1715" s="33"/>
      <c r="L1715" s="33">
        <v>2169592</v>
      </c>
      <c r="M1715" s="33">
        <v>428698</v>
      </c>
      <c r="N1715" s="33">
        <v>1288101</v>
      </c>
      <c r="O1715" s="33">
        <v>106422</v>
      </c>
      <c r="P1715" s="33">
        <v>346372</v>
      </c>
      <c r="Q1715"/>
    </row>
    <row r="1716" spans="1:17">
      <c r="A1716" s="38" t="str">
        <f t="shared" ca="1" si="26"/>
        <v>203855</v>
      </c>
      <c r="B1716" s="39" cm="1">
        <f t="array" aca="1" ref="B1716" ca="1">INDIRECT(_xlfn.CONCAT("D",ROW(C1716)-C1716-3))</f>
        <v>2038</v>
      </c>
      <c r="C1716" s="32">
        <v>55</v>
      </c>
      <c r="D1716" s="33">
        <v>4374599</v>
      </c>
      <c r="E1716" s="33"/>
      <c r="F1716" s="33">
        <v>2177295</v>
      </c>
      <c r="G1716" s="33">
        <v>533827</v>
      </c>
      <c r="H1716" s="33">
        <v>1348563</v>
      </c>
      <c r="I1716" s="33">
        <v>20993</v>
      </c>
      <c r="J1716" s="33">
        <v>273911</v>
      </c>
      <c r="K1716" s="33"/>
      <c r="L1716" s="33">
        <v>2197304</v>
      </c>
      <c r="M1716" s="33">
        <v>447877</v>
      </c>
      <c r="N1716" s="33">
        <v>1286520</v>
      </c>
      <c r="O1716" s="33">
        <v>118232</v>
      </c>
      <c r="P1716" s="33">
        <v>344675</v>
      </c>
      <c r="Q1716"/>
    </row>
    <row r="1717" spans="1:17">
      <c r="A1717" s="38" t="str">
        <f t="shared" ca="1" si="26"/>
        <v>203856</v>
      </c>
      <c r="B1717" s="39" cm="1">
        <f t="array" aca="1" ref="B1717" ca="1">INDIRECT(_xlfn.CONCAT("D",ROW(C1717)-C1717-3))</f>
        <v>2038</v>
      </c>
      <c r="C1717" s="32">
        <v>56</v>
      </c>
      <c r="D1717" s="33">
        <v>4277426</v>
      </c>
      <c r="E1717" s="33"/>
      <c r="F1717" s="33">
        <v>2128453</v>
      </c>
      <c r="G1717" s="33">
        <v>474101</v>
      </c>
      <c r="H1717" s="33">
        <v>1354289</v>
      </c>
      <c r="I1717" s="33">
        <v>33007</v>
      </c>
      <c r="J1717" s="33">
        <v>267057</v>
      </c>
      <c r="K1717" s="33"/>
      <c r="L1717" s="33">
        <v>2148972</v>
      </c>
      <c r="M1717" s="33">
        <v>404748</v>
      </c>
      <c r="N1717" s="33">
        <v>1267343</v>
      </c>
      <c r="O1717" s="33">
        <v>140259</v>
      </c>
      <c r="P1717" s="33">
        <v>336622</v>
      </c>
      <c r="Q1717"/>
    </row>
    <row r="1718" spans="1:17">
      <c r="A1718" s="38" t="str">
        <f t="shared" ca="1" si="26"/>
        <v>203857</v>
      </c>
      <c r="B1718" s="39" cm="1">
        <f t="array" aca="1" ref="B1718" ca="1">INDIRECT(_xlfn.CONCAT("D",ROW(C1718)-C1718-3))</f>
        <v>2038</v>
      </c>
      <c r="C1718" s="32">
        <v>57</v>
      </c>
      <c r="D1718" s="33">
        <v>4312636</v>
      </c>
      <c r="E1718" s="33"/>
      <c r="F1718" s="33">
        <v>2150252</v>
      </c>
      <c r="G1718" s="33">
        <v>469837</v>
      </c>
      <c r="H1718" s="33">
        <v>1383519</v>
      </c>
      <c r="I1718" s="33">
        <v>38986</v>
      </c>
      <c r="J1718" s="33">
        <v>257910</v>
      </c>
      <c r="K1718" s="33"/>
      <c r="L1718" s="33">
        <v>2162384</v>
      </c>
      <c r="M1718" s="33">
        <v>392251</v>
      </c>
      <c r="N1718" s="33">
        <v>1274816</v>
      </c>
      <c r="O1718" s="33">
        <v>125080</v>
      </c>
      <c r="P1718" s="33">
        <v>370237</v>
      </c>
      <c r="Q1718"/>
    </row>
    <row r="1719" spans="1:17">
      <c r="A1719" s="38" t="str">
        <f t="shared" ca="1" si="26"/>
        <v>203858</v>
      </c>
      <c r="B1719" s="39" cm="1">
        <f t="array" aca="1" ref="B1719" ca="1">INDIRECT(_xlfn.CONCAT("D",ROW(C1719)-C1719-3))</f>
        <v>2038</v>
      </c>
      <c r="C1719" s="32">
        <v>58</v>
      </c>
      <c r="D1719" s="33">
        <v>4125694</v>
      </c>
      <c r="E1719" s="33"/>
      <c r="F1719" s="33">
        <v>2052879</v>
      </c>
      <c r="G1719" s="33">
        <v>428766</v>
      </c>
      <c r="H1719" s="33">
        <v>1329274</v>
      </c>
      <c r="I1719" s="33">
        <v>40978</v>
      </c>
      <c r="J1719" s="33">
        <v>253861</v>
      </c>
      <c r="K1719" s="33"/>
      <c r="L1719" s="33">
        <v>2072815</v>
      </c>
      <c r="M1719" s="33">
        <v>323971</v>
      </c>
      <c r="N1719" s="33">
        <v>1315883</v>
      </c>
      <c r="O1719" s="33">
        <v>122989</v>
      </c>
      <c r="P1719" s="33">
        <v>309972</v>
      </c>
      <c r="Q1719"/>
    </row>
    <row r="1720" spans="1:17">
      <c r="A1720" s="38" t="str">
        <f t="shared" ca="1" si="26"/>
        <v>203859</v>
      </c>
      <c r="B1720" s="39" cm="1">
        <f t="array" aca="1" ref="B1720" ca="1">INDIRECT(_xlfn.CONCAT("D",ROW(C1720)-C1720-3))</f>
        <v>2038</v>
      </c>
      <c r="C1720" s="32">
        <v>59</v>
      </c>
      <c r="D1720" s="33">
        <v>3969912</v>
      </c>
      <c r="E1720" s="33"/>
      <c r="F1720" s="33">
        <v>1970896</v>
      </c>
      <c r="G1720" s="33">
        <v>370792</v>
      </c>
      <c r="H1720" s="33">
        <v>1329255</v>
      </c>
      <c r="I1720" s="33">
        <v>29983</v>
      </c>
      <c r="J1720" s="33">
        <v>240865</v>
      </c>
      <c r="K1720" s="33"/>
      <c r="L1720" s="33">
        <v>1999016</v>
      </c>
      <c r="M1720" s="33">
        <v>307924</v>
      </c>
      <c r="N1720" s="33">
        <v>1238673</v>
      </c>
      <c r="O1720" s="33">
        <v>141506</v>
      </c>
      <c r="P1720" s="33">
        <v>310914</v>
      </c>
      <c r="Q1720"/>
    </row>
    <row r="1721" spans="1:17">
      <c r="A1721" s="38" t="str">
        <f t="shared" ca="1" si="26"/>
        <v>203860</v>
      </c>
      <c r="B1721" s="39" cm="1">
        <f t="array" aca="1" ref="B1721" ca="1">INDIRECT(_xlfn.CONCAT("D",ROW(C1721)-C1721-3))</f>
        <v>2038</v>
      </c>
      <c r="C1721" s="32">
        <v>60</v>
      </c>
      <c r="D1721" s="33">
        <v>3920367</v>
      </c>
      <c r="E1721" s="33"/>
      <c r="F1721" s="33">
        <v>1940336</v>
      </c>
      <c r="G1721" s="33">
        <v>340131</v>
      </c>
      <c r="H1721" s="33">
        <v>1300851</v>
      </c>
      <c r="I1721" s="33">
        <v>53705</v>
      </c>
      <c r="J1721" s="33">
        <v>245650</v>
      </c>
      <c r="K1721" s="33"/>
      <c r="L1721" s="33">
        <v>1980031</v>
      </c>
      <c r="M1721" s="33">
        <v>296555</v>
      </c>
      <c r="N1721" s="33">
        <v>1200200</v>
      </c>
      <c r="O1721" s="33">
        <v>156765</v>
      </c>
      <c r="P1721" s="33">
        <v>326510</v>
      </c>
      <c r="Q1721"/>
    </row>
    <row r="1722" spans="1:17">
      <c r="A1722" s="38" t="str">
        <f t="shared" ca="1" si="26"/>
        <v>203861</v>
      </c>
      <c r="B1722" s="39" cm="1">
        <f t="array" aca="1" ref="B1722" ca="1">INDIRECT(_xlfn.CONCAT("D",ROW(C1722)-C1722-3))</f>
        <v>2038</v>
      </c>
      <c r="C1722" s="32">
        <v>61</v>
      </c>
      <c r="D1722" s="33">
        <v>3752793</v>
      </c>
      <c r="E1722" s="33"/>
      <c r="F1722" s="33">
        <v>1852047</v>
      </c>
      <c r="G1722" s="33">
        <v>315497</v>
      </c>
      <c r="H1722" s="33">
        <v>1282954</v>
      </c>
      <c r="I1722" s="33">
        <v>50919</v>
      </c>
      <c r="J1722" s="33">
        <v>202677</v>
      </c>
      <c r="K1722" s="33"/>
      <c r="L1722" s="33">
        <v>1900746</v>
      </c>
      <c r="M1722" s="33">
        <v>279521</v>
      </c>
      <c r="N1722" s="33">
        <v>1151029</v>
      </c>
      <c r="O1722" s="33">
        <v>163720</v>
      </c>
      <c r="P1722" s="33">
        <v>306475</v>
      </c>
      <c r="Q1722"/>
    </row>
    <row r="1723" spans="1:17">
      <c r="A1723" s="38" t="str">
        <f t="shared" ca="1" si="26"/>
        <v>203862</v>
      </c>
      <c r="B1723" s="39" cm="1">
        <f t="array" aca="1" ref="B1723" ca="1">INDIRECT(_xlfn.CONCAT("D",ROW(C1723)-C1723-3))</f>
        <v>2038</v>
      </c>
      <c r="C1723" s="32">
        <v>62</v>
      </c>
      <c r="D1723" s="33">
        <v>3694913</v>
      </c>
      <c r="E1723" s="33"/>
      <c r="F1723" s="33">
        <v>1819054</v>
      </c>
      <c r="G1723" s="33">
        <v>317961</v>
      </c>
      <c r="H1723" s="33">
        <v>1232969</v>
      </c>
      <c r="I1723" s="33">
        <v>45850</v>
      </c>
      <c r="J1723" s="33">
        <v>222273</v>
      </c>
      <c r="K1723" s="33"/>
      <c r="L1723" s="33">
        <v>1875859</v>
      </c>
      <c r="M1723" s="33">
        <v>262840</v>
      </c>
      <c r="N1723" s="33">
        <v>1152299</v>
      </c>
      <c r="O1723" s="33">
        <v>147910</v>
      </c>
      <c r="P1723" s="33">
        <v>312810</v>
      </c>
      <c r="Q1723"/>
    </row>
    <row r="1724" spans="1:17">
      <c r="A1724" s="38" t="str">
        <f t="shared" ca="1" si="26"/>
        <v>203863</v>
      </c>
      <c r="B1724" s="39" cm="1">
        <f t="array" aca="1" ref="B1724" ca="1">INDIRECT(_xlfn.CONCAT("D",ROW(C1724)-C1724-3))</f>
        <v>2038</v>
      </c>
      <c r="C1724" s="32">
        <v>63</v>
      </c>
      <c r="D1724" s="33">
        <v>3653918</v>
      </c>
      <c r="E1724" s="33"/>
      <c r="F1724" s="33">
        <v>1794304</v>
      </c>
      <c r="G1724" s="33">
        <v>310188</v>
      </c>
      <c r="H1724" s="33">
        <v>1191881</v>
      </c>
      <c r="I1724" s="33">
        <v>54856</v>
      </c>
      <c r="J1724" s="33">
        <v>237379</v>
      </c>
      <c r="K1724" s="33"/>
      <c r="L1724" s="33">
        <v>1859614</v>
      </c>
      <c r="M1724" s="33">
        <v>267792</v>
      </c>
      <c r="N1724" s="33">
        <v>1080129</v>
      </c>
      <c r="O1724" s="33">
        <v>189147</v>
      </c>
      <c r="P1724" s="33">
        <v>322545</v>
      </c>
      <c r="Q1724"/>
    </row>
    <row r="1725" spans="1:17">
      <c r="A1725" s="38" t="str">
        <f t="shared" ca="1" si="26"/>
        <v>203864</v>
      </c>
      <c r="B1725" s="39" cm="1">
        <f t="array" aca="1" ref="B1725" ca="1">INDIRECT(_xlfn.CONCAT("D",ROW(C1725)-C1725-3))</f>
        <v>2038</v>
      </c>
      <c r="C1725" s="32">
        <v>64</v>
      </c>
      <c r="D1725" s="33">
        <v>3559906</v>
      </c>
      <c r="E1725" s="33"/>
      <c r="F1725" s="33">
        <v>1740077</v>
      </c>
      <c r="G1725" s="33">
        <v>262503</v>
      </c>
      <c r="H1725" s="33">
        <v>1191207</v>
      </c>
      <c r="I1725" s="33">
        <v>51705</v>
      </c>
      <c r="J1725" s="33">
        <v>234662</v>
      </c>
      <c r="K1725" s="33"/>
      <c r="L1725" s="33">
        <v>1819828</v>
      </c>
      <c r="M1725" s="33">
        <v>245761</v>
      </c>
      <c r="N1725" s="33">
        <v>1072594</v>
      </c>
      <c r="O1725" s="33">
        <v>176112</v>
      </c>
      <c r="P1725" s="33">
        <v>325360</v>
      </c>
      <c r="Q1725"/>
    </row>
    <row r="1726" spans="1:17">
      <c r="A1726" s="38" t="str">
        <f t="shared" ca="1" si="26"/>
        <v>203865</v>
      </c>
      <c r="B1726" s="39" cm="1">
        <f t="array" aca="1" ref="B1726" ca="1">INDIRECT(_xlfn.CONCAT("D",ROW(C1726)-C1726-3))</f>
        <v>2038</v>
      </c>
      <c r="C1726" s="32">
        <v>65</v>
      </c>
      <c r="D1726" s="33">
        <v>3669785</v>
      </c>
      <c r="E1726" s="33"/>
      <c r="F1726" s="33">
        <v>1789429</v>
      </c>
      <c r="G1726" s="33">
        <v>276746</v>
      </c>
      <c r="H1726" s="33">
        <v>1208162</v>
      </c>
      <c r="I1726" s="33">
        <v>69435</v>
      </c>
      <c r="J1726" s="33">
        <v>235086</v>
      </c>
      <c r="K1726" s="33"/>
      <c r="L1726" s="33">
        <v>1880356</v>
      </c>
      <c r="M1726" s="33">
        <v>248593</v>
      </c>
      <c r="N1726" s="33">
        <v>1083864</v>
      </c>
      <c r="O1726" s="33">
        <v>208818</v>
      </c>
      <c r="P1726" s="33">
        <v>339081</v>
      </c>
      <c r="Q1726"/>
    </row>
    <row r="1727" spans="1:17">
      <c r="A1727" s="38" t="str">
        <f t="shared" ca="1" si="26"/>
        <v>203866</v>
      </c>
      <c r="B1727" s="39" cm="1">
        <f t="array" aca="1" ref="B1727" ca="1">INDIRECT(_xlfn.CONCAT("D",ROW(C1727)-C1727-3))</f>
        <v>2038</v>
      </c>
      <c r="C1727" s="32">
        <v>66</v>
      </c>
      <c r="D1727" s="33">
        <v>3798682</v>
      </c>
      <c r="E1727" s="33"/>
      <c r="F1727" s="33">
        <v>1849006</v>
      </c>
      <c r="G1727" s="33">
        <v>268820</v>
      </c>
      <c r="H1727" s="33">
        <v>1247881</v>
      </c>
      <c r="I1727" s="33">
        <v>80348</v>
      </c>
      <c r="J1727" s="33">
        <v>251957</v>
      </c>
      <c r="K1727" s="33"/>
      <c r="L1727" s="33">
        <v>1949675</v>
      </c>
      <c r="M1727" s="33">
        <v>221169</v>
      </c>
      <c r="N1727" s="33">
        <v>1099868</v>
      </c>
      <c r="O1727" s="33">
        <v>239102</v>
      </c>
      <c r="P1727" s="33">
        <v>389537</v>
      </c>
      <c r="Q1727"/>
    </row>
    <row r="1728" spans="1:17">
      <c r="A1728" s="38" t="str">
        <f t="shared" ca="1" si="26"/>
        <v>203867</v>
      </c>
      <c r="B1728" s="39" cm="1">
        <f t="array" aca="1" ref="B1728" ca="1">INDIRECT(_xlfn.CONCAT("D",ROW(C1728)-C1728-3))</f>
        <v>2038</v>
      </c>
      <c r="C1728" s="32">
        <v>67</v>
      </c>
      <c r="D1728" s="33">
        <v>3918949</v>
      </c>
      <c r="E1728" s="33"/>
      <c r="F1728" s="33">
        <v>1902886</v>
      </c>
      <c r="G1728" s="33">
        <v>263385</v>
      </c>
      <c r="H1728" s="33">
        <v>1292266</v>
      </c>
      <c r="I1728" s="33">
        <v>85822</v>
      </c>
      <c r="J1728" s="33">
        <v>261413</v>
      </c>
      <c r="K1728" s="33"/>
      <c r="L1728" s="33">
        <v>2016063</v>
      </c>
      <c r="M1728" s="33">
        <v>234862</v>
      </c>
      <c r="N1728" s="33">
        <v>1181218</v>
      </c>
      <c r="O1728" s="33">
        <v>265453</v>
      </c>
      <c r="P1728" s="33">
        <v>334530</v>
      </c>
      <c r="Q1728"/>
    </row>
    <row r="1729" spans="1:17">
      <c r="A1729" s="38" t="str">
        <f t="shared" ca="1" si="26"/>
        <v>203868</v>
      </c>
      <c r="B1729" s="39" cm="1">
        <f t="array" aca="1" ref="B1729" ca="1">INDIRECT(_xlfn.CONCAT("D",ROW(C1729)-C1729-3))</f>
        <v>2038</v>
      </c>
      <c r="C1729" s="32">
        <v>68</v>
      </c>
      <c r="D1729" s="33">
        <v>3705502</v>
      </c>
      <c r="E1729" s="33"/>
      <c r="F1729" s="33">
        <v>1791196</v>
      </c>
      <c r="G1729" s="33">
        <v>229084</v>
      </c>
      <c r="H1729" s="33">
        <v>1207626</v>
      </c>
      <c r="I1729" s="33">
        <v>88869</v>
      </c>
      <c r="J1729" s="33">
        <v>265618</v>
      </c>
      <c r="K1729" s="33"/>
      <c r="L1729" s="33">
        <v>1914306</v>
      </c>
      <c r="M1729" s="33">
        <v>196974</v>
      </c>
      <c r="N1729" s="33">
        <v>1141259</v>
      </c>
      <c r="O1729" s="33">
        <v>249434</v>
      </c>
      <c r="P1729" s="33">
        <v>326640</v>
      </c>
      <c r="Q1729"/>
    </row>
    <row r="1730" spans="1:17">
      <c r="A1730" s="38" t="str">
        <f t="shared" ca="1" si="26"/>
        <v>203869</v>
      </c>
      <c r="B1730" s="39" cm="1">
        <f t="array" aca="1" ref="B1730" ca="1">INDIRECT(_xlfn.CONCAT("D",ROW(C1730)-C1730-3))</f>
        <v>2038</v>
      </c>
      <c r="C1730" s="32">
        <v>69</v>
      </c>
      <c r="D1730" s="33">
        <v>3555433</v>
      </c>
      <c r="E1730" s="33"/>
      <c r="F1730" s="33">
        <v>1712894</v>
      </c>
      <c r="G1730" s="33">
        <v>233442</v>
      </c>
      <c r="H1730" s="33">
        <v>1151451</v>
      </c>
      <c r="I1730" s="33">
        <v>96529</v>
      </c>
      <c r="J1730" s="33">
        <v>231472</v>
      </c>
      <c r="K1730" s="33"/>
      <c r="L1730" s="33">
        <v>1842539</v>
      </c>
      <c r="M1730" s="33">
        <v>198686</v>
      </c>
      <c r="N1730" s="33">
        <v>1068554</v>
      </c>
      <c r="O1730" s="33">
        <v>265903</v>
      </c>
      <c r="P1730" s="33">
        <v>309396</v>
      </c>
      <c r="Q1730"/>
    </row>
    <row r="1731" spans="1:17">
      <c r="A1731" s="38" t="str">
        <f t="shared" ca="1" si="26"/>
        <v>203870</v>
      </c>
      <c r="B1731" s="39" cm="1">
        <f t="array" aca="1" ref="B1731" ca="1">INDIRECT(_xlfn.CONCAT("D",ROW(C1731)-C1731-3))</f>
        <v>2038</v>
      </c>
      <c r="C1731" s="32">
        <v>70</v>
      </c>
      <c r="D1731" s="33">
        <v>3465581</v>
      </c>
      <c r="E1731" s="33"/>
      <c r="F1731" s="33">
        <v>1660888</v>
      </c>
      <c r="G1731" s="33">
        <v>207488</v>
      </c>
      <c r="H1731" s="33">
        <v>1087592</v>
      </c>
      <c r="I1731" s="33">
        <v>117019</v>
      </c>
      <c r="J1731" s="33">
        <v>248789</v>
      </c>
      <c r="K1731" s="33"/>
      <c r="L1731" s="33">
        <v>1804692</v>
      </c>
      <c r="M1731" s="33">
        <v>190539</v>
      </c>
      <c r="N1731" s="33">
        <v>1009956</v>
      </c>
      <c r="O1731" s="33">
        <v>288277</v>
      </c>
      <c r="P1731" s="33">
        <v>315920</v>
      </c>
      <c r="Q1731"/>
    </row>
    <row r="1732" spans="1:17">
      <c r="A1732" s="38" t="str">
        <f t="shared" ca="1" si="26"/>
        <v>203871</v>
      </c>
      <c r="B1732" s="39" cm="1">
        <f t="array" aca="1" ref="B1732" ca="1">INDIRECT(_xlfn.CONCAT("D",ROW(C1732)-C1732-3))</f>
        <v>2038</v>
      </c>
      <c r="C1732" s="32">
        <v>71</v>
      </c>
      <c r="D1732" s="33">
        <v>3453814</v>
      </c>
      <c r="E1732" s="33"/>
      <c r="F1732" s="33">
        <v>1649247</v>
      </c>
      <c r="G1732" s="33">
        <v>227313</v>
      </c>
      <c r="H1732" s="33">
        <v>1071617</v>
      </c>
      <c r="I1732" s="33">
        <v>105292</v>
      </c>
      <c r="J1732" s="33">
        <v>245025</v>
      </c>
      <c r="K1732" s="33"/>
      <c r="L1732" s="33">
        <v>1804567</v>
      </c>
      <c r="M1732" s="33">
        <v>173744</v>
      </c>
      <c r="N1732" s="33">
        <v>999027</v>
      </c>
      <c r="O1732" s="33">
        <v>326757</v>
      </c>
      <c r="P1732" s="33">
        <v>305039</v>
      </c>
      <c r="Q1732"/>
    </row>
    <row r="1733" spans="1:17">
      <c r="A1733" s="38" t="str">
        <f t="shared" ca="1" si="26"/>
        <v>203872</v>
      </c>
      <c r="B1733" s="39" cm="1">
        <f t="array" aca="1" ref="B1733" ca="1">INDIRECT(_xlfn.CONCAT("D",ROW(C1733)-C1733-3))</f>
        <v>2038</v>
      </c>
      <c r="C1733" s="32">
        <v>72</v>
      </c>
      <c r="D1733" s="33">
        <v>3506791</v>
      </c>
      <c r="E1733" s="33"/>
      <c r="F1733" s="33">
        <v>1668287</v>
      </c>
      <c r="G1733" s="33">
        <v>197832</v>
      </c>
      <c r="H1733" s="33">
        <v>1061011</v>
      </c>
      <c r="I1733" s="33">
        <v>148620</v>
      </c>
      <c r="J1733" s="33">
        <v>260824</v>
      </c>
      <c r="K1733" s="33"/>
      <c r="L1733" s="33">
        <v>1838504</v>
      </c>
      <c r="M1733" s="33">
        <v>179800</v>
      </c>
      <c r="N1733" s="33">
        <v>984948</v>
      </c>
      <c r="O1733" s="33">
        <v>356636</v>
      </c>
      <c r="P1733" s="33">
        <v>317120</v>
      </c>
      <c r="Q1733"/>
    </row>
    <row r="1734" spans="1:17">
      <c r="A1734" s="38" t="str">
        <f t="shared" ca="1" si="26"/>
        <v>203873</v>
      </c>
      <c r="B1734" s="39" cm="1">
        <f t="array" aca="1" ref="B1734" ca="1">INDIRECT(_xlfn.CONCAT("D",ROW(C1734)-C1734-3))</f>
        <v>2038</v>
      </c>
      <c r="C1734" s="32">
        <v>73</v>
      </c>
      <c r="D1734" s="33">
        <v>3604164</v>
      </c>
      <c r="E1734" s="33"/>
      <c r="F1734" s="33">
        <v>1702802</v>
      </c>
      <c r="G1734" s="33">
        <v>183182</v>
      </c>
      <c r="H1734" s="33">
        <v>1123711</v>
      </c>
      <c r="I1734" s="33">
        <v>131970</v>
      </c>
      <c r="J1734" s="33">
        <v>263939</v>
      </c>
      <c r="K1734" s="33"/>
      <c r="L1734" s="33">
        <v>1901363</v>
      </c>
      <c r="M1734" s="33">
        <v>174827</v>
      </c>
      <c r="N1734" s="33">
        <v>1051923</v>
      </c>
      <c r="O1734" s="33">
        <v>353604</v>
      </c>
      <c r="P1734" s="33">
        <v>321009</v>
      </c>
      <c r="Q1734"/>
    </row>
    <row r="1735" spans="1:17">
      <c r="A1735" s="38" t="str">
        <f t="shared" ca="1" si="26"/>
        <v>203874</v>
      </c>
      <c r="B1735" s="39" cm="1">
        <f t="array" aca="1" ref="B1735" ca="1">INDIRECT(_xlfn.CONCAT("D",ROW(C1735)-C1735-3))</f>
        <v>2038</v>
      </c>
      <c r="C1735" s="32">
        <v>74</v>
      </c>
      <c r="D1735" s="33">
        <v>3541238</v>
      </c>
      <c r="E1735" s="33"/>
      <c r="F1735" s="33">
        <v>1665040</v>
      </c>
      <c r="G1735" s="33">
        <v>181945</v>
      </c>
      <c r="H1735" s="33">
        <v>1072982</v>
      </c>
      <c r="I1735" s="33">
        <v>166209</v>
      </c>
      <c r="J1735" s="33">
        <v>243904</v>
      </c>
      <c r="K1735" s="33"/>
      <c r="L1735" s="33">
        <v>1876199</v>
      </c>
      <c r="M1735" s="33">
        <v>165808</v>
      </c>
      <c r="N1735" s="33">
        <v>995836</v>
      </c>
      <c r="O1735" s="33">
        <v>400703</v>
      </c>
      <c r="P1735" s="33">
        <v>313851</v>
      </c>
      <c r="Q1735"/>
    </row>
    <row r="1736" spans="1:17">
      <c r="A1736" s="38" t="str">
        <f t="shared" ca="1" si="26"/>
        <v>203875</v>
      </c>
      <c r="B1736" s="39" cm="1">
        <f t="array" aca="1" ref="B1736" ca="1">INDIRECT(_xlfn.CONCAT("D",ROW(C1736)-C1736-3))</f>
        <v>2038</v>
      </c>
      <c r="C1736" s="32">
        <v>75</v>
      </c>
      <c r="D1736" s="33">
        <v>3482564</v>
      </c>
      <c r="E1736" s="33"/>
      <c r="F1736" s="33">
        <v>1626527</v>
      </c>
      <c r="G1736" s="33">
        <v>153409</v>
      </c>
      <c r="H1736" s="33">
        <v>1049277</v>
      </c>
      <c r="I1736" s="33">
        <v>162259</v>
      </c>
      <c r="J1736" s="33">
        <v>261582</v>
      </c>
      <c r="K1736" s="33"/>
      <c r="L1736" s="33">
        <v>1856038</v>
      </c>
      <c r="M1736" s="33">
        <v>145049</v>
      </c>
      <c r="N1736" s="33">
        <v>956141</v>
      </c>
      <c r="O1736" s="33">
        <v>445015</v>
      </c>
      <c r="P1736" s="33">
        <v>309833</v>
      </c>
      <c r="Q1736"/>
    </row>
    <row r="1737" spans="1:17">
      <c r="A1737" s="38" t="str">
        <f t="shared" ca="1" si="26"/>
        <v>203876</v>
      </c>
      <c r="B1737" s="39" cm="1">
        <f t="array" aca="1" ref="B1737" ca="1">INDIRECT(_xlfn.CONCAT("D",ROW(C1737)-C1737-3))</f>
        <v>2038</v>
      </c>
      <c r="C1737" s="32">
        <v>76</v>
      </c>
      <c r="D1737" s="33">
        <v>3392031</v>
      </c>
      <c r="E1737" s="33"/>
      <c r="F1737" s="33">
        <v>1575023</v>
      </c>
      <c r="G1737" s="33">
        <v>161238</v>
      </c>
      <c r="H1737" s="33">
        <v>1041167</v>
      </c>
      <c r="I1737" s="33">
        <v>162222</v>
      </c>
      <c r="J1737" s="33">
        <v>210396</v>
      </c>
      <c r="K1737" s="33"/>
      <c r="L1737" s="33">
        <v>1817009</v>
      </c>
      <c r="M1737" s="33">
        <v>145992</v>
      </c>
      <c r="N1737" s="33">
        <v>936125</v>
      </c>
      <c r="O1737" s="33">
        <v>438962</v>
      </c>
      <c r="P1737" s="33">
        <v>295930</v>
      </c>
      <c r="Q1737"/>
    </row>
    <row r="1738" spans="1:17">
      <c r="A1738" s="38" t="str">
        <f t="shared" ca="1" si="26"/>
        <v>203877</v>
      </c>
      <c r="B1738" s="39" cm="1">
        <f t="array" aca="1" ref="B1738" ca="1">INDIRECT(_xlfn.CONCAT("D",ROW(C1738)-C1738-3))</f>
        <v>2038</v>
      </c>
      <c r="C1738" s="32">
        <v>77</v>
      </c>
      <c r="D1738" s="33">
        <v>3336357</v>
      </c>
      <c r="E1738" s="33"/>
      <c r="F1738" s="33">
        <v>1537893</v>
      </c>
      <c r="G1738" s="33">
        <v>133815</v>
      </c>
      <c r="H1738" s="33">
        <v>983936</v>
      </c>
      <c r="I1738" s="33">
        <v>181044</v>
      </c>
      <c r="J1738" s="33">
        <v>239097</v>
      </c>
      <c r="K1738" s="33"/>
      <c r="L1738" s="33">
        <v>1798465</v>
      </c>
      <c r="M1738" s="33">
        <v>148144</v>
      </c>
      <c r="N1738" s="33">
        <v>871085</v>
      </c>
      <c r="O1738" s="33">
        <v>477023</v>
      </c>
      <c r="P1738" s="33">
        <v>302213</v>
      </c>
      <c r="Q1738"/>
    </row>
    <row r="1739" spans="1:17">
      <c r="A1739" s="38" t="str">
        <f t="shared" ca="1" si="26"/>
        <v>203878</v>
      </c>
      <c r="B1739" s="39" cm="1">
        <f t="array" aca="1" ref="B1739" ca="1">INDIRECT(_xlfn.CONCAT("D",ROW(C1739)-C1739-3))</f>
        <v>2038</v>
      </c>
      <c r="C1739" s="32">
        <v>78</v>
      </c>
      <c r="D1739" s="33">
        <v>3170569</v>
      </c>
      <c r="E1739" s="33"/>
      <c r="F1739" s="33">
        <v>1450792</v>
      </c>
      <c r="G1739" s="33">
        <v>113189</v>
      </c>
      <c r="H1739" s="33">
        <v>903546</v>
      </c>
      <c r="I1739" s="33">
        <v>208662</v>
      </c>
      <c r="J1739" s="33">
        <v>225394</v>
      </c>
      <c r="K1739" s="33"/>
      <c r="L1739" s="33">
        <v>1719778</v>
      </c>
      <c r="M1739" s="33">
        <v>144220</v>
      </c>
      <c r="N1739" s="33">
        <v>804078</v>
      </c>
      <c r="O1739" s="33">
        <v>509710</v>
      </c>
      <c r="P1739" s="33">
        <v>261770</v>
      </c>
      <c r="Q1739"/>
    </row>
    <row r="1740" spans="1:17">
      <c r="A1740" s="38" t="str">
        <f t="shared" ref="A1740:A1803" ca="1" si="27">B1740&amp;C1740</f>
        <v>203879</v>
      </c>
      <c r="B1740" s="39" cm="1">
        <f t="array" aca="1" ref="B1740" ca="1">INDIRECT(_xlfn.CONCAT("D",ROW(C1740)-C1740-3))</f>
        <v>2038</v>
      </c>
      <c r="C1740" s="32">
        <v>79</v>
      </c>
      <c r="D1740" s="33">
        <v>2999567</v>
      </c>
      <c r="E1740" s="33"/>
      <c r="F1740" s="33">
        <v>1357324</v>
      </c>
      <c r="G1740" s="33">
        <v>94697</v>
      </c>
      <c r="H1740" s="33">
        <v>888771</v>
      </c>
      <c r="I1740" s="33">
        <v>186435</v>
      </c>
      <c r="J1740" s="33">
        <v>187421</v>
      </c>
      <c r="K1740" s="33"/>
      <c r="L1740" s="33">
        <v>1642243</v>
      </c>
      <c r="M1740" s="33">
        <v>126555</v>
      </c>
      <c r="N1740" s="33">
        <v>733621</v>
      </c>
      <c r="O1740" s="33">
        <v>500286</v>
      </c>
      <c r="P1740" s="33">
        <v>281782</v>
      </c>
      <c r="Q1740"/>
    </row>
    <row r="1741" spans="1:17">
      <c r="A1741" s="38" t="str">
        <f t="shared" ca="1" si="27"/>
        <v>203880</v>
      </c>
      <c r="B1741" s="39" cm="1">
        <f t="array" aca="1" ref="B1741" ca="1">INDIRECT(_xlfn.CONCAT("D",ROW(C1741)-C1741-3))</f>
        <v>2038</v>
      </c>
      <c r="C1741" s="32">
        <v>80</v>
      </c>
      <c r="D1741" s="33">
        <v>2912704</v>
      </c>
      <c r="E1741" s="33"/>
      <c r="F1741" s="33">
        <v>1309243</v>
      </c>
      <c r="G1741" s="33">
        <v>86095</v>
      </c>
      <c r="H1741" s="33">
        <v>844130</v>
      </c>
      <c r="I1741" s="33">
        <v>187035</v>
      </c>
      <c r="J1741" s="33">
        <v>191983</v>
      </c>
      <c r="K1741" s="33"/>
      <c r="L1741" s="33">
        <v>1603461</v>
      </c>
      <c r="M1741" s="33">
        <v>112193</v>
      </c>
      <c r="N1741" s="33">
        <v>721806</v>
      </c>
      <c r="O1741" s="33">
        <v>533163</v>
      </c>
      <c r="P1741" s="33">
        <v>236300</v>
      </c>
      <c r="Q1741"/>
    </row>
    <row r="1742" spans="1:17">
      <c r="A1742" s="38" t="str">
        <f t="shared" ca="1" si="27"/>
        <v>203881</v>
      </c>
      <c r="B1742" s="39" cm="1">
        <f t="array" aca="1" ref="B1742" ca="1">INDIRECT(_xlfn.CONCAT("D",ROW(C1742)-C1742-3))</f>
        <v>2038</v>
      </c>
      <c r="C1742" s="32">
        <v>81</v>
      </c>
      <c r="D1742" s="33">
        <v>2714517</v>
      </c>
      <c r="E1742" s="33"/>
      <c r="F1742" s="33">
        <v>1206629</v>
      </c>
      <c r="G1742" s="33">
        <v>69632</v>
      </c>
      <c r="H1742" s="33">
        <v>785851</v>
      </c>
      <c r="I1742" s="33">
        <v>203923</v>
      </c>
      <c r="J1742" s="33">
        <v>147223</v>
      </c>
      <c r="K1742" s="33"/>
      <c r="L1742" s="33">
        <v>1507887</v>
      </c>
      <c r="M1742" s="33">
        <v>104853</v>
      </c>
      <c r="N1742" s="33">
        <v>606151</v>
      </c>
      <c r="O1742" s="33">
        <v>549231</v>
      </c>
      <c r="P1742" s="33">
        <v>247653</v>
      </c>
      <c r="Q1742"/>
    </row>
    <row r="1743" spans="1:17">
      <c r="A1743" s="38" t="str">
        <f t="shared" ca="1" si="27"/>
        <v>203882</v>
      </c>
      <c r="B1743" s="39" cm="1">
        <f t="array" aca="1" ref="B1743" ca="1">INDIRECT(_xlfn.CONCAT("D",ROW(C1743)-C1743-3))</f>
        <v>2038</v>
      </c>
      <c r="C1743" s="32">
        <v>82</v>
      </c>
      <c r="D1743" s="33">
        <v>2511194</v>
      </c>
      <c r="E1743" s="33"/>
      <c r="F1743" s="33">
        <v>1104189</v>
      </c>
      <c r="G1743" s="33">
        <v>55807</v>
      </c>
      <c r="H1743" s="33">
        <v>722506</v>
      </c>
      <c r="I1743" s="33">
        <v>203298</v>
      </c>
      <c r="J1743" s="33">
        <v>122577</v>
      </c>
      <c r="K1743" s="33"/>
      <c r="L1743" s="33">
        <v>1407005</v>
      </c>
      <c r="M1743" s="33">
        <v>102000</v>
      </c>
      <c r="N1743" s="33">
        <v>512002</v>
      </c>
      <c r="O1743" s="33">
        <v>568002</v>
      </c>
      <c r="P1743" s="33">
        <v>225001</v>
      </c>
      <c r="Q1743"/>
    </row>
    <row r="1744" spans="1:17">
      <c r="A1744" s="38" t="str">
        <f t="shared" ca="1" si="27"/>
        <v>203883</v>
      </c>
      <c r="B1744" s="39" cm="1">
        <f t="array" aca="1" ref="B1744" ca="1">INDIRECT(_xlfn.CONCAT("D",ROW(C1744)-C1744-3))</f>
        <v>2038</v>
      </c>
      <c r="C1744" s="32">
        <v>83</v>
      </c>
      <c r="D1744" s="33">
        <v>2344466</v>
      </c>
      <c r="E1744" s="33"/>
      <c r="F1744" s="33">
        <v>1019804</v>
      </c>
      <c r="G1744" s="33">
        <v>45991</v>
      </c>
      <c r="H1744" s="33">
        <v>673870</v>
      </c>
      <c r="I1744" s="33">
        <v>195962</v>
      </c>
      <c r="J1744" s="33">
        <v>103980</v>
      </c>
      <c r="K1744" s="33"/>
      <c r="L1744" s="33">
        <v>1324662</v>
      </c>
      <c r="M1744" s="33">
        <v>78157</v>
      </c>
      <c r="N1744" s="33">
        <v>506017</v>
      </c>
      <c r="O1744" s="33">
        <v>551108</v>
      </c>
      <c r="P1744" s="33">
        <v>189381</v>
      </c>
      <c r="Q1744"/>
    </row>
    <row r="1745" spans="1:17">
      <c r="A1745" s="38" t="str">
        <f t="shared" ca="1" si="27"/>
        <v>203884</v>
      </c>
      <c r="B1745" s="39" cm="1">
        <f t="array" aca="1" ref="B1745" ca="1">INDIRECT(_xlfn.CONCAT("D",ROW(C1745)-C1745-3))</f>
        <v>2038</v>
      </c>
      <c r="C1745" s="32">
        <v>84</v>
      </c>
      <c r="D1745" s="33">
        <v>2106542</v>
      </c>
      <c r="E1745" s="33"/>
      <c r="F1745" s="33">
        <v>903704</v>
      </c>
      <c r="G1745" s="33">
        <v>46036</v>
      </c>
      <c r="H1745" s="33">
        <v>579451</v>
      </c>
      <c r="I1745" s="33">
        <v>175136</v>
      </c>
      <c r="J1745" s="33">
        <v>103080</v>
      </c>
      <c r="K1745" s="33"/>
      <c r="L1745" s="33">
        <v>1202838</v>
      </c>
      <c r="M1745" s="33">
        <v>71227</v>
      </c>
      <c r="N1745" s="33">
        <v>410309</v>
      </c>
      <c r="O1745" s="33">
        <v>562796</v>
      </c>
      <c r="P1745" s="33">
        <v>158506</v>
      </c>
      <c r="Q1745"/>
    </row>
    <row r="1746" spans="1:17">
      <c r="A1746" s="38" t="str">
        <f t="shared" ca="1" si="27"/>
        <v>203885</v>
      </c>
      <c r="B1746" s="39" cm="1">
        <f t="array" aca="1" ref="B1746" ca="1">INDIRECT(_xlfn.CONCAT("D",ROW(C1746)-C1746-3))</f>
        <v>2038</v>
      </c>
      <c r="C1746" s="32">
        <v>85</v>
      </c>
      <c r="D1746" s="33">
        <v>1934400</v>
      </c>
      <c r="E1746" s="33"/>
      <c r="F1746" s="33">
        <v>818806</v>
      </c>
      <c r="G1746" s="33">
        <v>34992</v>
      </c>
      <c r="H1746" s="33">
        <v>513878</v>
      </c>
      <c r="I1746" s="33">
        <v>176958</v>
      </c>
      <c r="J1746" s="33">
        <v>92978</v>
      </c>
      <c r="K1746" s="33"/>
      <c r="L1746" s="33">
        <v>1115594</v>
      </c>
      <c r="M1746" s="33">
        <v>65093</v>
      </c>
      <c r="N1746" s="33">
        <v>349499</v>
      </c>
      <c r="O1746" s="33">
        <v>552790</v>
      </c>
      <c r="P1746" s="33">
        <v>148212</v>
      </c>
      <c r="Q1746"/>
    </row>
    <row r="1747" spans="1:17">
      <c r="A1747" s="38" t="str">
        <f t="shared" ca="1" si="27"/>
        <v>203886</v>
      </c>
      <c r="B1747" s="39" cm="1">
        <f t="array" aca="1" ref="B1747" ca="1">INDIRECT(_xlfn.CONCAT("D",ROW(C1747)-C1747-3))</f>
        <v>2038</v>
      </c>
      <c r="C1747" s="32">
        <v>86</v>
      </c>
      <c r="D1747" s="33">
        <v>1709830</v>
      </c>
      <c r="E1747" s="33"/>
      <c r="F1747" s="33">
        <v>713635</v>
      </c>
      <c r="G1747" s="33">
        <v>34030</v>
      </c>
      <c r="H1747" s="33">
        <v>450401</v>
      </c>
      <c r="I1747" s="33">
        <v>157140</v>
      </c>
      <c r="J1747" s="33">
        <v>72064</v>
      </c>
      <c r="K1747" s="33"/>
      <c r="L1747" s="33">
        <v>996194</v>
      </c>
      <c r="M1747" s="33">
        <v>59071</v>
      </c>
      <c r="N1747" s="33">
        <v>321385</v>
      </c>
      <c r="O1747" s="33">
        <v>480576</v>
      </c>
      <c r="P1747" s="33">
        <v>135162</v>
      </c>
      <c r="Q1747"/>
    </row>
    <row r="1748" spans="1:17">
      <c r="A1748" s="38" t="str">
        <f t="shared" ca="1" si="27"/>
        <v>203887</v>
      </c>
      <c r="B1748" s="39" cm="1">
        <f t="array" aca="1" ref="B1748" ca="1">INDIRECT(_xlfn.CONCAT("D",ROW(C1748)-C1748-3))</f>
        <v>2038</v>
      </c>
      <c r="C1748" s="32">
        <v>87</v>
      </c>
      <c r="D1748" s="33">
        <v>1498261</v>
      </c>
      <c r="E1748" s="33"/>
      <c r="F1748" s="33">
        <v>615816</v>
      </c>
      <c r="G1748" s="33">
        <v>19769</v>
      </c>
      <c r="H1748" s="33">
        <v>407249</v>
      </c>
      <c r="I1748" s="33">
        <v>148270</v>
      </c>
      <c r="J1748" s="33">
        <v>40527</v>
      </c>
      <c r="K1748" s="33"/>
      <c r="L1748" s="33">
        <v>882444</v>
      </c>
      <c r="M1748" s="33">
        <v>44468</v>
      </c>
      <c r="N1748" s="33">
        <v>248033</v>
      </c>
      <c r="O1748" s="33">
        <v>479267</v>
      </c>
      <c r="P1748" s="33">
        <v>110676</v>
      </c>
      <c r="Q1748"/>
    </row>
    <row r="1749" spans="1:17">
      <c r="A1749" s="38" t="str">
        <f t="shared" ca="1" si="27"/>
        <v>203888</v>
      </c>
      <c r="B1749" s="39" cm="1">
        <f t="array" aca="1" ref="B1749" ca="1">INDIRECT(_xlfn.CONCAT("D",ROW(C1749)-C1749-3))</f>
        <v>2038</v>
      </c>
      <c r="C1749" s="32">
        <v>88</v>
      </c>
      <c r="D1749" s="33">
        <v>1321057</v>
      </c>
      <c r="E1749" s="33"/>
      <c r="F1749" s="33">
        <v>535507</v>
      </c>
      <c r="G1749" s="33">
        <v>16953</v>
      </c>
      <c r="H1749" s="33">
        <v>365979</v>
      </c>
      <c r="I1749" s="33">
        <v>119666</v>
      </c>
      <c r="J1749" s="33">
        <v>32908</v>
      </c>
      <c r="K1749" s="33"/>
      <c r="L1749" s="33">
        <v>785550</v>
      </c>
      <c r="M1749" s="33">
        <v>41658</v>
      </c>
      <c r="N1749" s="33">
        <v>200355</v>
      </c>
      <c r="O1749" s="33">
        <v>454270</v>
      </c>
      <c r="P1749" s="33">
        <v>89267</v>
      </c>
      <c r="Q1749"/>
    </row>
    <row r="1750" spans="1:17">
      <c r="A1750" s="38" t="str">
        <f t="shared" ca="1" si="27"/>
        <v>203889</v>
      </c>
      <c r="B1750" s="39" cm="1">
        <f t="array" aca="1" ref="B1750" ca="1">INDIRECT(_xlfn.CONCAT("D",ROW(C1750)-C1750-3))</f>
        <v>2038</v>
      </c>
      <c r="C1750" s="32">
        <v>89</v>
      </c>
      <c r="D1750" s="33">
        <v>1148105</v>
      </c>
      <c r="E1750" s="33"/>
      <c r="F1750" s="33">
        <v>457440</v>
      </c>
      <c r="G1750" s="33">
        <v>7887</v>
      </c>
      <c r="H1750" s="33">
        <v>286886</v>
      </c>
      <c r="I1750" s="33">
        <v>129148</v>
      </c>
      <c r="J1750" s="33">
        <v>33519</v>
      </c>
      <c r="K1750" s="33"/>
      <c r="L1750" s="33">
        <v>690665</v>
      </c>
      <c r="M1750" s="33">
        <v>26489</v>
      </c>
      <c r="N1750" s="33">
        <v>151083</v>
      </c>
      <c r="O1750" s="33">
        <v>411063</v>
      </c>
      <c r="P1750" s="33">
        <v>102030</v>
      </c>
      <c r="Q1750"/>
    </row>
    <row r="1751" spans="1:17">
      <c r="A1751" s="38" t="str">
        <f t="shared" ca="1" si="27"/>
        <v>203890</v>
      </c>
      <c r="B1751" s="39" cm="1">
        <f t="array" aca="1" ref="B1751" ca="1">INDIRECT(_xlfn.CONCAT("D",ROW(C1751)-C1751-3))</f>
        <v>2038</v>
      </c>
      <c r="C1751" s="32">
        <v>90</v>
      </c>
      <c r="D1751" s="33">
        <v>1028425</v>
      </c>
      <c r="E1751" s="33"/>
      <c r="F1751" s="33">
        <v>402471</v>
      </c>
      <c r="G1751" s="33">
        <v>10772</v>
      </c>
      <c r="H1751" s="33">
        <v>241874</v>
      </c>
      <c r="I1751" s="33">
        <v>121427</v>
      </c>
      <c r="J1751" s="33">
        <v>28398</v>
      </c>
      <c r="K1751" s="33"/>
      <c r="L1751" s="33">
        <v>625954</v>
      </c>
      <c r="M1751" s="33">
        <v>31103</v>
      </c>
      <c r="N1751" s="33">
        <v>138993</v>
      </c>
      <c r="O1751" s="33">
        <v>373240</v>
      </c>
      <c r="P1751" s="33">
        <v>82618</v>
      </c>
      <c r="Q1751"/>
    </row>
    <row r="1752" spans="1:17">
      <c r="A1752" s="38" t="str">
        <f t="shared" ca="1" si="27"/>
        <v>203891</v>
      </c>
      <c r="B1752" s="39" cm="1">
        <f t="array" aca="1" ref="B1752" ca="1">INDIRECT(_xlfn.CONCAT("D",ROW(C1752)-C1752-3))</f>
        <v>2038</v>
      </c>
      <c r="C1752" s="32">
        <v>91</v>
      </c>
      <c r="D1752" s="33">
        <v>780132</v>
      </c>
      <c r="E1752" s="33"/>
      <c r="F1752" s="33">
        <v>298083</v>
      </c>
      <c r="G1752" s="33">
        <v>6775</v>
      </c>
      <c r="H1752" s="33">
        <v>163558</v>
      </c>
      <c r="I1752" s="33">
        <v>100651</v>
      </c>
      <c r="J1752" s="33">
        <v>27098</v>
      </c>
      <c r="K1752" s="33"/>
      <c r="L1752" s="33">
        <v>482049</v>
      </c>
      <c r="M1752" s="33">
        <v>22086</v>
      </c>
      <c r="N1752" s="33">
        <v>77781</v>
      </c>
      <c r="O1752" s="33">
        <v>331289</v>
      </c>
      <c r="P1752" s="33">
        <v>50894</v>
      </c>
      <c r="Q1752"/>
    </row>
    <row r="1753" spans="1:17">
      <c r="A1753" s="38" t="str">
        <f t="shared" ca="1" si="27"/>
        <v>203892</v>
      </c>
      <c r="B1753" s="39" cm="1">
        <f t="array" aca="1" ref="B1753" ca="1">INDIRECT(_xlfn.CONCAT("D",ROW(C1753)-C1753-3))</f>
        <v>2038</v>
      </c>
      <c r="C1753" s="32">
        <v>92</v>
      </c>
      <c r="D1753" s="33">
        <v>537064</v>
      </c>
      <c r="E1753" s="33"/>
      <c r="F1753" s="33">
        <v>197740</v>
      </c>
      <c r="G1753" s="33">
        <v>3803</v>
      </c>
      <c r="H1753" s="33">
        <v>99821</v>
      </c>
      <c r="I1753" s="33">
        <v>81758</v>
      </c>
      <c r="J1753" s="33">
        <v>12359</v>
      </c>
      <c r="K1753" s="33"/>
      <c r="L1753" s="33">
        <v>339324</v>
      </c>
      <c r="M1753" s="33">
        <v>10397</v>
      </c>
      <c r="N1753" s="33">
        <v>55766</v>
      </c>
      <c r="O1753" s="33">
        <v>227791</v>
      </c>
      <c r="P1753" s="33">
        <v>45369</v>
      </c>
      <c r="Q1753"/>
    </row>
    <row r="1754" spans="1:17">
      <c r="A1754" s="38" t="str">
        <f t="shared" ca="1" si="27"/>
        <v>203893</v>
      </c>
      <c r="B1754" s="39" cm="1">
        <f t="array" aca="1" ref="B1754" ca="1">INDIRECT(_xlfn.CONCAT("D",ROW(C1754)-C1754-3))</f>
        <v>2038</v>
      </c>
      <c r="C1754" s="32">
        <v>93</v>
      </c>
      <c r="D1754" s="33">
        <v>442114</v>
      </c>
      <c r="E1754" s="33"/>
      <c r="F1754" s="33">
        <v>158366</v>
      </c>
      <c r="G1754" s="33">
        <v>1885</v>
      </c>
      <c r="H1754" s="33">
        <v>97093</v>
      </c>
      <c r="I1754" s="33">
        <v>53731</v>
      </c>
      <c r="J1754" s="33">
        <v>5656</v>
      </c>
      <c r="K1754" s="33"/>
      <c r="L1754" s="33">
        <v>283748</v>
      </c>
      <c r="M1754" s="33">
        <v>13067</v>
      </c>
      <c r="N1754" s="33">
        <v>41069</v>
      </c>
      <c r="O1754" s="33">
        <v>191343</v>
      </c>
      <c r="P1754" s="33">
        <v>38269</v>
      </c>
      <c r="Q1754"/>
    </row>
    <row r="1755" spans="1:17">
      <c r="A1755" s="38" t="str">
        <f t="shared" ca="1" si="27"/>
        <v>203894</v>
      </c>
      <c r="B1755" s="39" cm="1">
        <f t="array" aca="1" ref="B1755" ca="1">INDIRECT(_xlfn.CONCAT("D",ROW(C1755)-C1755-3))</f>
        <v>2038</v>
      </c>
      <c r="C1755" s="32">
        <v>94</v>
      </c>
      <c r="D1755" s="33">
        <v>358932</v>
      </c>
      <c r="E1755" s="33"/>
      <c r="F1755" s="33">
        <v>124465</v>
      </c>
      <c r="G1755" s="33">
        <v>3715</v>
      </c>
      <c r="H1755" s="33">
        <v>79881</v>
      </c>
      <c r="I1755" s="33">
        <v>30652</v>
      </c>
      <c r="J1755" s="33">
        <v>10217</v>
      </c>
      <c r="K1755" s="33"/>
      <c r="L1755" s="33">
        <v>234467</v>
      </c>
      <c r="M1755" s="33">
        <v>11034</v>
      </c>
      <c r="N1755" s="33">
        <v>33101</v>
      </c>
      <c r="O1755" s="33">
        <v>162748</v>
      </c>
      <c r="P1755" s="33">
        <v>27584</v>
      </c>
      <c r="Q1755"/>
    </row>
    <row r="1756" spans="1:17">
      <c r="A1756" s="38" t="str">
        <f t="shared" ca="1" si="27"/>
        <v>203895</v>
      </c>
      <c r="B1756" s="39" cm="1">
        <f t="array" aca="1" ref="B1756" ca="1">INDIRECT(_xlfn.CONCAT("D",ROW(C1756)-C1756-3))</f>
        <v>2038</v>
      </c>
      <c r="C1756" s="32">
        <v>95</v>
      </c>
      <c r="D1756" s="33">
        <v>269584</v>
      </c>
      <c r="E1756" s="33"/>
      <c r="F1756" s="33">
        <v>90251</v>
      </c>
      <c r="G1756" s="33">
        <v>912</v>
      </c>
      <c r="H1756" s="33">
        <v>50140</v>
      </c>
      <c r="I1756" s="33">
        <v>35553</v>
      </c>
      <c r="J1756" s="33">
        <v>3647</v>
      </c>
      <c r="K1756" s="33"/>
      <c r="L1756" s="33">
        <v>179333</v>
      </c>
      <c r="M1756" s="33">
        <v>8151</v>
      </c>
      <c r="N1756" s="33">
        <v>11774</v>
      </c>
      <c r="O1756" s="33">
        <v>135858</v>
      </c>
      <c r="P1756" s="33">
        <v>23549</v>
      </c>
      <c r="Q1756"/>
    </row>
    <row r="1757" spans="1:17">
      <c r="A1757" s="38" t="str">
        <f t="shared" ca="1" si="27"/>
        <v>203896</v>
      </c>
      <c r="B1757" s="39" cm="1">
        <f t="array" aca="1" ref="B1757" ca="1">INDIRECT(_xlfn.CONCAT("D",ROW(C1757)-C1757-3))</f>
        <v>2038</v>
      </c>
      <c r="C1757" s="32">
        <v>96</v>
      </c>
      <c r="D1757" s="33">
        <v>180740</v>
      </c>
      <c r="E1757" s="33"/>
      <c r="F1757" s="33">
        <v>57817</v>
      </c>
      <c r="G1757" s="33">
        <v>0</v>
      </c>
      <c r="H1757" s="33">
        <v>28005</v>
      </c>
      <c r="I1757" s="33">
        <v>28909</v>
      </c>
      <c r="J1757" s="33">
        <v>903</v>
      </c>
      <c r="K1757" s="33"/>
      <c r="L1757" s="33">
        <v>122923</v>
      </c>
      <c r="M1757" s="33">
        <v>7178</v>
      </c>
      <c r="N1757" s="33">
        <v>11664</v>
      </c>
      <c r="O1757" s="33">
        <v>89725</v>
      </c>
      <c r="P1757" s="33">
        <v>14356</v>
      </c>
      <c r="Q1757"/>
    </row>
    <row r="1758" spans="1:17">
      <c r="A1758" s="38" t="str">
        <f t="shared" ca="1" si="27"/>
        <v>203897</v>
      </c>
      <c r="B1758" s="39" cm="1">
        <f t="array" aca="1" ref="B1758" ca="1">INDIRECT(_xlfn.CONCAT("D",ROW(C1758)-C1758-3))</f>
        <v>2038</v>
      </c>
      <c r="C1758" s="32">
        <v>97</v>
      </c>
      <c r="D1758" s="33">
        <v>127260</v>
      </c>
      <c r="E1758" s="33"/>
      <c r="F1758" s="33">
        <v>38796</v>
      </c>
      <c r="G1758" s="33">
        <v>882</v>
      </c>
      <c r="H1758" s="33">
        <v>14108</v>
      </c>
      <c r="I1758" s="33">
        <v>21161</v>
      </c>
      <c r="J1758" s="33">
        <v>2645</v>
      </c>
      <c r="K1758" s="33"/>
      <c r="L1758" s="33">
        <v>88464</v>
      </c>
      <c r="M1758" s="33">
        <v>4379</v>
      </c>
      <c r="N1758" s="33">
        <v>7007</v>
      </c>
      <c r="O1758" s="33">
        <v>69195</v>
      </c>
      <c r="P1758" s="33">
        <v>7883</v>
      </c>
      <c r="Q1758"/>
    </row>
    <row r="1759" spans="1:17">
      <c r="A1759" s="38" t="str">
        <f t="shared" ca="1" si="27"/>
        <v>203898</v>
      </c>
      <c r="B1759" s="39" cm="1">
        <f t="array" aca="1" ref="B1759" ca="1">INDIRECT(_xlfn.CONCAT("D",ROW(C1759)-C1759-3))</f>
        <v>2038</v>
      </c>
      <c r="C1759" s="32">
        <v>98</v>
      </c>
      <c r="D1759" s="33">
        <v>87521</v>
      </c>
      <c r="E1759" s="33"/>
      <c r="F1759" s="33">
        <v>25506</v>
      </c>
      <c r="G1759" s="33">
        <v>0</v>
      </c>
      <c r="H1759" s="33">
        <v>11434</v>
      </c>
      <c r="I1759" s="33">
        <v>13193</v>
      </c>
      <c r="J1759" s="33">
        <v>880</v>
      </c>
      <c r="K1759" s="33"/>
      <c r="L1759" s="33">
        <v>62015</v>
      </c>
      <c r="M1759" s="33">
        <v>873</v>
      </c>
      <c r="N1759" s="33">
        <v>3494</v>
      </c>
      <c r="O1759" s="33">
        <v>47167</v>
      </c>
      <c r="P1759" s="33">
        <v>10481</v>
      </c>
      <c r="Q1759"/>
    </row>
    <row r="1760" spans="1:17">
      <c r="A1760" s="38" t="str">
        <f t="shared" ca="1" si="27"/>
        <v>203899</v>
      </c>
      <c r="B1760" s="39" cm="1">
        <f t="array" aca="1" ref="B1760" ca="1">INDIRECT(_xlfn.CONCAT("D",ROW(C1760)-C1760-3))</f>
        <v>2038</v>
      </c>
      <c r="C1760" s="32">
        <v>99</v>
      </c>
      <c r="D1760" s="33">
        <v>61640</v>
      </c>
      <c r="E1760" s="33"/>
      <c r="F1760" s="33">
        <v>17096</v>
      </c>
      <c r="G1760" s="33">
        <v>855</v>
      </c>
      <c r="H1760" s="33">
        <v>5984</v>
      </c>
      <c r="I1760" s="33">
        <v>10258</v>
      </c>
      <c r="J1760" s="33">
        <v>0</v>
      </c>
      <c r="K1760" s="33"/>
      <c r="L1760" s="33">
        <v>44544</v>
      </c>
      <c r="M1760" s="33">
        <v>857</v>
      </c>
      <c r="N1760" s="33">
        <v>2570</v>
      </c>
      <c r="O1760" s="33">
        <v>38548</v>
      </c>
      <c r="P1760" s="33">
        <v>2570</v>
      </c>
      <c r="Q1760"/>
    </row>
    <row r="1761" spans="1:17">
      <c r="A1761" s="38" t="str">
        <f t="shared" ca="1" si="27"/>
        <v>2038100</v>
      </c>
      <c r="B1761" s="39" cm="1">
        <f t="array" aca="1" ref="B1761" ca="1">INDIRECT(_xlfn.CONCAT("D",ROW(C1761)-C1761-3))</f>
        <v>2038</v>
      </c>
      <c r="C1761" s="32">
        <v>100</v>
      </c>
      <c r="D1761" s="33">
        <v>109022</v>
      </c>
      <c r="E1761" s="33"/>
      <c r="F1761" s="33">
        <v>26217</v>
      </c>
      <c r="G1761" s="33">
        <v>819</v>
      </c>
      <c r="H1761" s="33">
        <v>9012</v>
      </c>
      <c r="I1761" s="33">
        <v>15566</v>
      </c>
      <c r="J1761" s="33">
        <v>819</v>
      </c>
      <c r="K1761" s="33"/>
      <c r="L1761" s="33">
        <v>82805</v>
      </c>
      <c r="M1761" s="33">
        <v>1690</v>
      </c>
      <c r="N1761" s="33">
        <v>845</v>
      </c>
      <c r="O1761" s="33">
        <v>75201</v>
      </c>
      <c r="P1761" s="33">
        <v>5070</v>
      </c>
      <c r="Q1761"/>
    </row>
    <row r="1762" spans="1:17">
      <c r="A1762" s="38" t="str">
        <f t="shared" ca="1" si="27"/>
        <v>87521</v>
      </c>
      <c r="B1762" s="39" cm="1">
        <f t="array" aca="1" ref="B1762" ca="1">INDIRECT(_xlfn.CONCAT("D",ROW(C1762)-C1762-3))</f>
        <v>87521</v>
      </c>
      <c r="C1762" s="34"/>
      <c r="D1762" s="31"/>
      <c r="E1762" s="31"/>
      <c r="F1762" s="31"/>
      <c r="G1762" s="31"/>
      <c r="H1762" s="31"/>
      <c r="I1762" s="31"/>
      <c r="J1762" s="31"/>
      <c r="K1762" s="31"/>
      <c r="L1762" s="31"/>
      <c r="M1762" s="31"/>
      <c r="N1762" s="31"/>
      <c r="O1762" s="31"/>
      <c r="P1762" s="31"/>
      <c r="Q1762"/>
    </row>
    <row r="1763" spans="1:17">
      <c r="A1763" s="38" t="str">
        <f t="shared" ca="1" si="27"/>
        <v>61640</v>
      </c>
      <c r="B1763" s="39" cm="1">
        <f t="array" aca="1" ref="B1763" ca="1">INDIRECT(_xlfn.CONCAT("D",ROW(C1763)-C1763-3))</f>
        <v>61640</v>
      </c>
      <c r="Q1763"/>
    </row>
    <row r="1764" spans="1:17">
      <c r="A1764" s="38" t="str">
        <f t="shared" ca="1" si="27"/>
        <v>109022</v>
      </c>
      <c r="B1764" s="39" cm="1">
        <f t="array" aca="1" ref="B1764" ca="1">INDIRECT(_xlfn.CONCAT("D",ROW(C1764)-C1764-3))</f>
        <v>109022</v>
      </c>
      <c r="Q1764"/>
    </row>
    <row r="1765" spans="1:17">
      <c r="A1765" s="38" t="str">
        <f t="shared" ca="1" si="27"/>
        <v>0</v>
      </c>
      <c r="B1765" s="39" cm="1">
        <f t="array" aca="1" ref="B1765" ca="1">INDIRECT(_xlfn.CONCAT("D",ROW(C1765)-C1765-3))</f>
        <v>0</v>
      </c>
      <c r="Q1765"/>
    </row>
    <row r="1766" spans="1:17">
      <c r="A1766" s="38" t="str">
        <f t="shared" ca="1" si="27"/>
        <v>0</v>
      </c>
      <c r="B1766" s="39" cm="1">
        <f t="array" aca="1" ref="B1766" ca="1">INDIRECT(_xlfn.CONCAT("D",ROW(C1766)-C1766-3))</f>
        <v>0</v>
      </c>
      <c r="Q1766"/>
    </row>
    <row r="1767" spans="1:17">
      <c r="A1767" s="38" t="str">
        <f t="shared" ca="1" si="27"/>
        <v>0</v>
      </c>
      <c r="B1767" s="39" cm="1">
        <f t="array" aca="1" ref="B1767" ca="1">INDIRECT(_xlfn.CONCAT("D",ROW(C1767)-C1767-3))</f>
        <v>0</v>
      </c>
      <c r="Q1767"/>
    </row>
    <row r="1768" spans="1:17">
      <c r="A1768" s="38" t="str">
        <f t="shared" ca="1" si="27"/>
        <v>0</v>
      </c>
      <c r="B1768" s="39" cm="1">
        <f t="array" aca="1" ref="B1768" ca="1">INDIRECT(_xlfn.CONCAT("D",ROW(C1768)-C1768-3))</f>
        <v>0</v>
      </c>
      <c r="D1768" s="47">
        <v>2039</v>
      </c>
      <c r="E1768" s="47"/>
      <c r="F1768" s="47"/>
      <c r="G1768" s="47"/>
      <c r="H1768" s="47"/>
      <c r="I1768" s="47"/>
      <c r="J1768" s="47"/>
      <c r="K1768" s="47"/>
      <c r="L1768" s="47"/>
      <c r="M1768" s="47"/>
      <c r="N1768" s="47"/>
      <c r="O1768" s="47"/>
      <c r="P1768" s="47"/>
      <c r="Q1768"/>
    </row>
    <row r="1769" spans="1:17">
      <c r="A1769" s="38" t="str">
        <f t="shared" ca="1" si="27"/>
        <v>0</v>
      </c>
      <c r="B1769" s="39" cm="1">
        <f t="array" aca="1" ref="B1769" ca="1">INDIRECT(_xlfn.CONCAT("D",ROW(C1769)-C1769-3))</f>
        <v>0</v>
      </c>
      <c r="F1769" s="48" t="s">
        <v>184</v>
      </c>
      <c r="G1769" s="48"/>
      <c r="H1769" s="48"/>
      <c r="I1769" s="48"/>
      <c r="J1769" s="48"/>
      <c r="K1769" s="30"/>
      <c r="L1769" s="48" t="s">
        <v>185</v>
      </c>
      <c r="M1769" s="48"/>
      <c r="N1769" s="48"/>
      <c r="O1769" s="48"/>
      <c r="P1769" s="48"/>
      <c r="Q1769"/>
    </row>
    <row r="1770" spans="1:17">
      <c r="A1770" s="38" t="e">
        <f t="shared" ca="1" si="27"/>
        <v>#VALUE!</v>
      </c>
      <c r="B1770" s="39" t="e" cm="1">
        <f t="array" aca="1" ref="B1770" ca="1">INDIRECT(_xlfn.CONCAT("D",ROW(C1770)-C1770-3))</f>
        <v>#VALUE!</v>
      </c>
      <c r="C1770" s="30" t="s">
        <v>186</v>
      </c>
      <c r="D1770" s="30" t="s">
        <v>0</v>
      </c>
      <c r="E1770" s="30"/>
      <c r="F1770" s="30" t="s">
        <v>0</v>
      </c>
      <c r="G1770" s="30" t="s">
        <v>187</v>
      </c>
      <c r="H1770" s="30" t="s">
        <v>188</v>
      </c>
      <c r="I1770" s="30" t="s">
        <v>189</v>
      </c>
      <c r="J1770" s="30" t="s">
        <v>190</v>
      </c>
      <c r="K1770" s="30"/>
      <c r="L1770" s="30" t="s">
        <v>0</v>
      </c>
      <c r="M1770" s="30" t="s">
        <v>187</v>
      </c>
      <c r="N1770" s="30" t="s">
        <v>188</v>
      </c>
      <c r="O1770" s="30" t="s">
        <v>189</v>
      </c>
      <c r="P1770" s="30" t="s">
        <v>190</v>
      </c>
      <c r="Q1770"/>
    </row>
    <row r="1771" spans="1:17">
      <c r="A1771" s="38" t="str">
        <f t="shared" ca="1" si="27"/>
        <v>20390</v>
      </c>
      <c r="B1771" s="39" cm="1">
        <f t="array" aca="1" ref="B1771" ca="1">INDIRECT(_xlfn.CONCAT("D",ROW(C1771)-C1771-3))</f>
        <v>2039</v>
      </c>
      <c r="C1771" s="32">
        <v>0</v>
      </c>
      <c r="D1771" s="33">
        <v>4012202</v>
      </c>
      <c r="E1771" s="33"/>
      <c r="F1771" s="33">
        <v>2052326</v>
      </c>
      <c r="G1771" s="33">
        <v>2052326</v>
      </c>
      <c r="H1771" s="33">
        <v>0</v>
      </c>
      <c r="I1771" s="33">
        <v>0</v>
      </c>
      <c r="J1771" s="33">
        <v>0</v>
      </c>
      <c r="K1771" s="33"/>
      <c r="L1771" s="33">
        <v>1959876</v>
      </c>
      <c r="M1771" s="33">
        <v>1959876</v>
      </c>
      <c r="N1771" s="33">
        <v>0</v>
      </c>
      <c r="O1771" s="33">
        <v>0</v>
      </c>
      <c r="P1771" s="33">
        <v>0</v>
      </c>
      <c r="Q1771"/>
    </row>
    <row r="1772" spans="1:17">
      <c r="A1772" s="38" t="str">
        <f t="shared" ca="1" si="27"/>
        <v>20391</v>
      </c>
      <c r="B1772" s="39" cm="1">
        <f t="array" aca="1" ref="B1772" ca="1">INDIRECT(_xlfn.CONCAT("D",ROW(C1772)-C1772-3))</f>
        <v>2039</v>
      </c>
      <c r="C1772" s="32">
        <v>1</v>
      </c>
      <c r="D1772" s="33">
        <v>4023160</v>
      </c>
      <c r="E1772" s="33"/>
      <c r="F1772" s="33">
        <v>2058412</v>
      </c>
      <c r="G1772" s="33">
        <v>2058412</v>
      </c>
      <c r="H1772" s="33">
        <v>0</v>
      </c>
      <c r="I1772" s="33">
        <v>0</v>
      </c>
      <c r="J1772" s="33">
        <v>0</v>
      </c>
      <c r="K1772" s="33"/>
      <c r="L1772" s="33">
        <v>1964748</v>
      </c>
      <c r="M1772" s="33">
        <v>1964748</v>
      </c>
      <c r="N1772" s="33">
        <v>0</v>
      </c>
      <c r="O1772" s="33">
        <v>0</v>
      </c>
      <c r="P1772" s="33">
        <v>0</v>
      </c>
      <c r="Q1772"/>
    </row>
    <row r="1773" spans="1:17">
      <c r="A1773" s="38" t="str">
        <f t="shared" ca="1" si="27"/>
        <v>20392</v>
      </c>
      <c r="B1773" s="39" cm="1">
        <f t="array" aca="1" ref="B1773" ca="1">INDIRECT(_xlfn.CONCAT("D",ROW(C1773)-C1773-3))</f>
        <v>2039</v>
      </c>
      <c r="C1773" s="32">
        <v>2</v>
      </c>
      <c r="D1773" s="33">
        <v>4039947</v>
      </c>
      <c r="E1773" s="33"/>
      <c r="F1773" s="33">
        <v>2067078</v>
      </c>
      <c r="G1773" s="33">
        <v>2067078</v>
      </c>
      <c r="H1773" s="33">
        <v>0</v>
      </c>
      <c r="I1773" s="33">
        <v>0</v>
      </c>
      <c r="J1773" s="33">
        <v>0</v>
      </c>
      <c r="K1773" s="33"/>
      <c r="L1773" s="33">
        <v>1972869</v>
      </c>
      <c r="M1773" s="33">
        <v>1972869</v>
      </c>
      <c r="N1773" s="33">
        <v>0</v>
      </c>
      <c r="O1773" s="33">
        <v>0</v>
      </c>
      <c r="P1773" s="33">
        <v>0</v>
      </c>
      <c r="Q1773"/>
    </row>
    <row r="1774" spans="1:17">
      <c r="A1774" s="38" t="str">
        <f t="shared" ca="1" si="27"/>
        <v>20393</v>
      </c>
      <c r="B1774" s="39" cm="1">
        <f t="array" aca="1" ref="B1774" ca="1">INDIRECT(_xlfn.CONCAT("D",ROW(C1774)-C1774-3))</f>
        <v>2039</v>
      </c>
      <c r="C1774" s="32">
        <v>3</v>
      </c>
      <c r="D1774" s="33">
        <v>4055294</v>
      </c>
      <c r="E1774" s="33"/>
      <c r="F1774" s="33">
        <v>2075013</v>
      </c>
      <c r="G1774" s="33">
        <v>2075013</v>
      </c>
      <c r="H1774" s="33">
        <v>0</v>
      </c>
      <c r="I1774" s="33">
        <v>0</v>
      </c>
      <c r="J1774" s="33">
        <v>0</v>
      </c>
      <c r="K1774" s="33"/>
      <c r="L1774" s="33">
        <v>1980281</v>
      </c>
      <c r="M1774" s="33">
        <v>1980281</v>
      </c>
      <c r="N1774" s="33">
        <v>0</v>
      </c>
      <c r="O1774" s="33">
        <v>0</v>
      </c>
      <c r="P1774" s="33">
        <v>0</v>
      </c>
      <c r="Q1774"/>
    </row>
    <row r="1775" spans="1:17">
      <c r="A1775" s="38" t="str">
        <f t="shared" ca="1" si="27"/>
        <v>20394</v>
      </c>
      <c r="B1775" s="39" cm="1">
        <f t="array" aca="1" ref="B1775" ca="1">INDIRECT(_xlfn.CONCAT("D",ROW(C1775)-C1775-3))</f>
        <v>2039</v>
      </c>
      <c r="C1775" s="32">
        <v>4</v>
      </c>
      <c r="D1775" s="33">
        <v>4068107</v>
      </c>
      <c r="E1775" s="33"/>
      <c r="F1775" s="33">
        <v>2081853</v>
      </c>
      <c r="G1775" s="33">
        <v>2081853</v>
      </c>
      <c r="H1775" s="33">
        <v>0</v>
      </c>
      <c r="I1775" s="33">
        <v>0</v>
      </c>
      <c r="J1775" s="33">
        <v>0</v>
      </c>
      <c r="K1775" s="33"/>
      <c r="L1775" s="33">
        <v>1986254</v>
      </c>
      <c r="M1775" s="33">
        <v>1986254</v>
      </c>
      <c r="N1775" s="33">
        <v>0</v>
      </c>
      <c r="O1775" s="33">
        <v>0</v>
      </c>
      <c r="P1775" s="33">
        <v>0</v>
      </c>
      <c r="Q1775"/>
    </row>
    <row r="1776" spans="1:17">
      <c r="A1776" s="38" t="str">
        <f t="shared" ca="1" si="27"/>
        <v>20395</v>
      </c>
      <c r="B1776" s="39" cm="1">
        <f t="array" aca="1" ref="B1776" ca="1">INDIRECT(_xlfn.CONCAT("D",ROW(C1776)-C1776-3))</f>
        <v>2039</v>
      </c>
      <c r="C1776" s="32">
        <v>5</v>
      </c>
      <c r="D1776" s="33">
        <v>4080319</v>
      </c>
      <c r="E1776" s="33"/>
      <c r="F1776" s="33">
        <v>2088314</v>
      </c>
      <c r="G1776" s="33">
        <v>2088314</v>
      </c>
      <c r="H1776" s="33">
        <v>0</v>
      </c>
      <c r="I1776" s="33">
        <v>0</v>
      </c>
      <c r="J1776" s="33">
        <v>0</v>
      </c>
      <c r="K1776" s="33"/>
      <c r="L1776" s="33">
        <v>1992005</v>
      </c>
      <c r="M1776" s="33">
        <v>1992005</v>
      </c>
      <c r="N1776" s="33">
        <v>0</v>
      </c>
      <c r="O1776" s="33">
        <v>0</v>
      </c>
      <c r="P1776" s="33">
        <v>0</v>
      </c>
      <c r="Q1776"/>
    </row>
    <row r="1777" spans="1:17">
      <c r="A1777" s="38" t="str">
        <f t="shared" ca="1" si="27"/>
        <v>20396</v>
      </c>
      <c r="B1777" s="39" cm="1">
        <f t="array" aca="1" ref="B1777" ca="1">INDIRECT(_xlfn.CONCAT("D",ROW(C1777)-C1777-3))</f>
        <v>2039</v>
      </c>
      <c r="C1777" s="32">
        <v>6</v>
      </c>
      <c r="D1777" s="33">
        <v>4094361</v>
      </c>
      <c r="E1777" s="33"/>
      <c r="F1777" s="33">
        <v>2095614</v>
      </c>
      <c r="G1777" s="33">
        <v>2095614</v>
      </c>
      <c r="H1777" s="33">
        <v>0</v>
      </c>
      <c r="I1777" s="33">
        <v>0</v>
      </c>
      <c r="J1777" s="33">
        <v>0</v>
      </c>
      <c r="K1777" s="33"/>
      <c r="L1777" s="33">
        <v>1998747</v>
      </c>
      <c r="M1777" s="33">
        <v>1998747</v>
      </c>
      <c r="N1777" s="33">
        <v>0</v>
      </c>
      <c r="O1777" s="33">
        <v>0</v>
      </c>
      <c r="P1777" s="33">
        <v>0</v>
      </c>
      <c r="Q1777"/>
    </row>
    <row r="1778" spans="1:17">
      <c r="A1778" s="38" t="str">
        <f t="shared" ca="1" si="27"/>
        <v>20397</v>
      </c>
      <c r="B1778" s="39" cm="1">
        <f t="array" aca="1" ref="B1778" ca="1">INDIRECT(_xlfn.CONCAT("D",ROW(C1778)-C1778-3))</f>
        <v>2039</v>
      </c>
      <c r="C1778" s="32">
        <v>7</v>
      </c>
      <c r="D1778" s="33">
        <v>4108209</v>
      </c>
      <c r="E1778" s="33"/>
      <c r="F1778" s="33">
        <v>2102670</v>
      </c>
      <c r="G1778" s="33">
        <v>2102670</v>
      </c>
      <c r="H1778" s="33">
        <v>0</v>
      </c>
      <c r="I1778" s="33">
        <v>0</v>
      </c>
      <c r="J1778" s="33">
        <v>0</v>
      </c>
      <c r="K1778" s="33"/>
      <c r="L1778" s="33">
        <v>2005539</v>
      </c>
      <c r="M1778" s="33">
        <v>2005539</v>
      </c>
      <c r="N1778" s="33">
        <v>0</v>
      </c>
      <c r="O1778" s="33">
        <v>0</v>
      </c>
      <c r="P1778" s="33">
        <v>0</v>
      </c>
      <c r="Q1778"/>
    </row>
    <row r="1779" spans="1:17">
      <c r="A1779" s="38" t="str">
        <f t="shared" ca="1" si="27"/>
        <v>20398</v>
      </c>
      <c r="B1779" s="39" cm="1">
        <f t="array" aca="1" ref="B1779" ca="1">INDIRECT(_xlfn.CONCAT("D",ROW(C1779)-C1779-3))</f>
        <v>2039</v>
      </c>
      <c r="C1779" s="32">
        <v>8</v>
      </c>
      <c r="D1779" s="33">
        <v>4113749</v>
      </c>
      <c r="E1779" s="33"/>
      <c r="F1779" s="33">
        <v>2105644</v>
      </c>
      <c r="G1779" s="33">
        <v>2105644</v>
      </c>
      <c r="H1779" s="33">
        <v>0</v>
      </c>
      <c r="I1779" s="33">
        <v>0</v>
      </c>
      <c r="J1779" s="33">
        <v>0</v>
      </c>
      <c r="K1779" s="33"/>
      <c r="L1779" s="33">
        <v>2008105</v>
      </c>
      <c r="M1779" s="33">
        <v>2008105</v>
      </c>
      <c r="N1779" s="33">
        <v>0</v>
      </c>
      <c r="O1779" s="33">
        <v>0</v>
      </c>
      <c r="P1779" s="33">
        <v>0</v>
      </c>
      <c r="Q1779"/>
    </row>
    <row r="1780" spans="1:17">
      <c r="A1780" s="38" t="str">
        <f t="shared" ca="1" si="27"/>
        <v>20399</v>
      </c>
      <c r="B1780" s="39" cm="1">
        <f t="array" aca="1" ref="B1780" ca="1">INDIRECT(_xlfn.CONCAT("D",ROW(C1780)-C1780-3))</f>
        <v>2039</v>
      </c>
      <c r="C1780" s="32">
        <v>9</v>
      </c>
      <c r="D1780" s="33">
        <v>4105861</v>
      </c>
      <c r="E1780" s="33"/>
      <c r="F1780" s="33">
        <v>2102073</v>
      </c>
      <c r="G1780" s="33">
        <v>2102073</v>
      </c>
      <c r="H1780" s="33">
        <v>0</v>
      </c>
      <c r="I1780" s="33">
        <v>0</v>
      </c>
      <c r="J1780" s="33">
        <v>0</v>
      </c>
      <c r="K1780" s="33"/>
      <c r="L1780" s="33">
        <v>2003788</v>
      </c>
      <c r="M1780" s="33">
        <v>2003788</v>
      </c>
      <c r="N1780" s="33">
        <v>0</v>
      </c>
      <c r="O1780" s="33">
        <v>0</v>
      </c>
      <c r="P1780" s="33">
        <v>0</v>
      </c>
      <c r="Q1780"/>
    </row>
    <row r="1781" spans="1:17">
      <c r="A1781" s="38" t="str">
        <f t="shared" ca="1" si="27"/>
        <v>203910</v>
      </c>
      <c r="B1781" s="39" cm="1">
        <f t="array" aca="1" ref="B1781" ca="1">INDIRECT(_xlfn.CONCAT("D",ROW(C1781)-C1781-3))</f>
        <v>2039</v>
      </c>
      <c r="C1781" s="32">
        <v>10</v>
      </c>
      <c r="D1781" s="33">
        <v>4088762</v>
      </c>
      <c r="E1781" s="33"/>
      <c r="F1781" s="33">
        <v>2093980</v>
      </c>
      <c r="G1781" s="33">
        <v>2093980</v>
      </c>
      <c r="H1781" s="33">
        <v>0</v>
      </c>
      <c r="I1781" s="33">
        <v>0</v>
      </c>
      <c r="J1781" s="33">
        <v>0</v>
      </c>
      <c r="K1781" s="33"/>
      <c r="L1781" s="33">
        <v>1994782</v>
      </c>
      <c r="M1781" s="33">
        <v>1994782</v>
      </c>
      <c r="N1781" s="33">
        <v>0</v>
      </c>
      <c r="O1781" s="33">
        <v>0</v>
      </c>
      <c r="P1781" s="33">
        <v>0</v>
      </c>
      <c r="Q1781"/>
    </row>
    <row r="1782" spans="1:17">
      <c r="A1782" s="38" t="str">
        <f t="shared" ca="1" si="27"/>
        <v>203911</v>
      </c>
      <c r="B1782" s="39" cm="1">
        <f t="array" aca="1" ref="B1782" ca="1">INDIRECT(_xlfn.CONCAT("D",ROW(C1782)-C1782-3))</f>
        <v>2039</v>
      </c>
      <c r="C1782" s="32">
        <v>11</v>
      </c>
      <c r="D1782" s="33">
        <v>4066360</v>
      </c>
      <c r="E1782" s="33"/>
      <c r="F1782" s="33">
        <v>2083070</v>
      </c>
      <c r="G1782" s="33">
        <v>2083070</v>
      </c>
      <c r="H1782" s="33">
        <v>0</v>
      </c>
      <c r="I1782" s="33">
        <v>0</v>
      </c>
      <c r="J1782" s="33">
        <v>0</v>
      </c>
      <c r="K1782" s="33"/>
      <c r="L1782" s="33">
        <v>1983290</v>
      </c>
      <c r="M1782" s="33">
        <v>1983290</v>
      </c>
      <c r="N1782" s="33">
        <v>0</v>
      </c>
      <c r="O1782" s="33">
        <v>0</v>
      </c>
      <c r="P1782" s="33">
        <v>0</v>
      </c>
      <c r="Q1782"/>
    </row>
    <row r="1783" spans="1:17">
      <c r="A1783" s="38" t="str">
        <f t="shared" ca="1" si="27"/>
        <v>203912</v>
      </c>
      <c r="B1783" s="39" cm="1">
        <f t="array" aca="1" ref="B1783" ca="1">INDIRECT(_xlfn.CONCAT("D",ROW(C1783)-C1783-3))</f>
        <v>2039</v>
      </c>
      <c r="C1783" s="32">
        <v>12</v>
      </c>
      <c r="D1783" s="33">
        <v>4043126</v>
      </c>
      <c r="E1783" s="33"/>
      <c r="F1783" s="33">
        <v>2071487</v>
      </c>
      <c r="G1783" s="33">
        <v>2071487</v>
      </c>
      <c r="H1783" s="33">
        <v>0</v>
      </c>
      <c r="I1783" s="33">
        <v>0</v>
      </c>
      <c r="J1783" s="33">
        <v>0</v>
      </c>
      <c r="K1783" s="33"/>
      <c r="L1783" s="33">
        <v>1971639</v>
      </c>
      <c r="M1783" s="33">
        <v>1971639</v>
      </c>
      <c r="N1783" s="33">
        <v>0</v>
      </c>
      <c r="O1783" s="33">
        <v>0</v>
      </c>
      <c r="P1783" s="33">
        <v>0</v>
      </c>
      <c r="Q1783"/>
    </row>
    <row r="1784" spans="1:17">
      <c r="A1784" s="38" t="str">
        <f t="shared" ca="1" si="27"/>
        <v>203913</v>
      </c>
      <c r="B1784" s="39" cm="1">
        <f t="array" aca="1" ref="B1784" ca="1">INDIRECT(_xlfn.CONCAT("D",ROW(C1784)-C1784-3))</f>
        <v>2039</v>
      </c>
      <c r="C1784" s="32">
        <v>13</v>
      </c>
      <c r="D1784" s="33">
        <v>4023398</v>
      </c>
      <c r="E1784" s="33"/>
      <c r="F1784" s="33">
        <v>2061519</v>
      </c>
      <c r="G1784" s="33">
        <v>2061519</v>
      </c>
      <c r="H1784" s="33">
        <v>0</v>
      </c>
      <c r="I1784" s="33">
        <v>0</v>
      </c>
      <c r="J1784" s="33">
        <v>0</v>
      </c>
      <c r="K1784" s="33"/>
      <c r="L1784" s="33">
        <v>1961879</v>
      </c>
      <c r="M1784" s="33">
        <v>1961879</v>
      </c>
      <c r="N1784" s="33">
        <v>0</v>
      </c>
      <c r="O1784" s="33">
        <v>0</v>
      </c>
      <c r="P1784" s="33">
        <v>0</v>
      </c>
      <c r="Q1784"/>
    </row>
    <row r="1785" spans="1:17">
      <c r="A1785" s="38" t="str">
        <f t="shared" ca="1" si="27"/>
        <v>203914</v>
      </c>
      <c r="B1785" s="39" cm="1">
        <f t="array" aca="1" ref="B1785" ca="1">INDIRECT(_xlfn.CONCAT("D",ROW(C1785)-C1785-3))</f>
        <v>2039</v>
      </c>
      <c r="C1785" s="32">
        <v>14</v>
      </c>
      <c r="D1785" s="33">
        <v>4011900</v>
      </c>
      <c r="E1785" s="33"/>
      <c r="F1785" s="33">
        <v>2055694</v>
      </c>
      <c r="G1785" s="33">
        <v>2055694</v>
      </c>
      <c r="H1785" s="33">
        <v>0</v>
      </c>
      <c r="I1785" s="33">
        <v>0</v>
      </c>
      <c r="J1785" s="33">
        <v>0</v>
      </c>
      <c r="K1785" s="33"/>
      <c r="L1785" s="33">
        <v>1956206</v>
      </c>
      <c r="M1785" s="33">
        <v>1956206</v>
      </c>
      <c r="N1785" s="33">
        <v>0</v>
      </c>
      <c r="O1785" s="33">
        <v>0</v>
      </c>
      <c r="P1785" s="33">
        <v>0</v>
      </c>
      <c r="Q1785"/>
    </row>
    <row r="1786" spans="1:17">
      <c r="A1786" s="38" t="str">
        <f t="shared" ca="1" si="27"/>
        <v>203915</v>
      </c>
      <c r="B1786" s="39" cm="1">
        <f t="array" aca="1" ref="B1786" ca="1">INDIRECT(_xlfn.CONCAT("D",ROW(C1786)-C1786-3))</f>
        <v>2039</v>
      </c>
      <c r="C1786" s="32">
        <v>15</v>
      </c>
      <c r="D1786" s="33">
        <v>4013445</v>
      </c>
      <c r="E1786" s="33"/>
      <c r="F1786" s="33">
        <v>2056814</v>
      </c>
      <c r="G1786" s="33">
        <v>2056814</v>
      </c>
      <c r="H1786" s="33">
        <v>0</v>
      </c>
      <c r="I1786" s="33">
        <v>0</v>
      </c>
      <c r="J1786" s="33">
        <v>0</v>
      </c>
      <c r="K1786" s="33"/>
      <c r="L1786" s="33">
        <v>1956632</v>
      </c>
      <c r="M1786" s="33">
        <v>1956632</v>
      </c>
      <c r="N1786" s="33">
        <v>0</v>
      </c>
      <c r="O1786" s="33">
        <v>0</v>
      </c>
      <c r="P1786" s="33">
        <v>0</v>
      </c>
      <c r="Q1786"/>
    </row>
    <row r="1787" spans="1:17">
      <c r="A1787" s="38" t="str">
        <f t="shared" ca="1" si="27"/>
        <v>203916</v>
      </c>
      <c r="B1787" s="39" cm="1">
        <f t="array" aca="1" ref="B1787" ca="1">INDIRECT(_xlfn.CONCAT("D",ROW(C1787)-C1787-3))</f>
        <v>2039</v>
      </c>
      <c r="C1787" s="32">
        <v>16</v>
      </c>
      <c r="D1787" s="33">
        <v>4015990</v>
      </c>
      <c r="E1787" s="33"/>
      <c r="F1787" s="33">
        <v>2059048</v>
      </c>
      <c r="G1787" s="33">
        <v>2052908</v>
      </c>
      <c r="H1787" s="33">
        <v>6140</v>
      </c>
      <c r="I1787" s="33">
        <v>0</v>
      </c>
      <c r="J1787" s="33">
        <v>0</v>
      </c>
      <c r="K1787" s="33"/>
      <c r="L1787" s="33">
        <v>1956942</v>
      </c>
      <c r="M1787" s="33">
        <v>1949793</v>
      </c>
      <c r="N1787" s="33">
        <v>7149</v>
      </c>
      <c r="O1787" s="33">
        <v>0</v>
      </c>
      <c r="P1787" s="33">
        <v>0</v>
      </c>
      <c r="Q1787"/>
    </row>
    <row r="1788" spans="1:17">
      <c r="A1788" s="38" t="str">
        <f t="shared" ca="1" si="27"/>
        <v>203917</v>
      </c>
      <c r="B1788" s="39" cm="1">
        <f t="array" aca="1" ref="B1788" ca="1">INDIRECT(_xlfn.CONCAT("D",ROW(C1788)-C1788-3))</f>
        <v>2039</v>
      </c>
      <c r="C1788" s="32">
        <v>17</v>
      </c>
      <c r="D1788" s="33">
        <v>4030809</v>
      </c>
      <c r="E1788" s="33"/>
      <c r="F1788" s="33">
        <v>2068319</v>
      </c>
      <c r="G1788" s="33">
        <v>2060058</v>
      </c>
      <c r="H1788" s="33">
        <v>8261</v>
      </c>
      <c r="I1788" s="33">
        <v>0</v>
      </c>
      <c r="J1788" s="33">
        <v>0</v>
      </c>
      <c r="K1788" s="33"/>
      <c r="L1788" s="33">
        <v>1962490</v>
      </c>
      <c r="M1788" s="33">
        <v>1949041</v>
      </c>
      <c r="N1788" s="33">
        <v>13449</v>
      </c>
      <c r="O1788" s="33">
        <v>0</v>
      </c>
      <c r="P1788" s="33">
        <v>0</v>
      </c>
      <c r="Q1788"/>
    </row>
    <row r="1789" spans="1:17">
      <c r="A1789" s="38" t="str">
        <f t="shared" ca="1" si="27"/>
        <v>203918</v>
      </c>
      <c r="B1789" s="39" cm="1">
        <f t="array" aca="1" ref="B1789" ca="1">INDIRECT(_xlfn.CONCAT("D",ROW(C1789)-C1789-3))</f>
        <v>2039</v>
      </c>
      <c r="C1789" s="32">
        <v>18</v>
      </c>
      <c r="D1789" s="33">
        <v>3993649</v>
      </c>
      <c r="E1789" s="33"/>
      <c r="F1789" s="33">
        <v>2049194</v>
      </c>
      <c r="G1789" s="33">
        <v>2030802</v>
      </c>
      <c r="H1789" s="33">
        <v>18392</v>
      </c>
      <c r="I1789" s="33">
        <v>0</v>
      </c>
      <c r="J1789" s="33">
        <v>0</v>
      </c>
      <c r="K1789" s="33"/>
      <c r="L1789" s="33">
        <v>1944455</v>
      </c>
      <c r="M1789" s="33">
        <v>1913437</v>
      </c>
      <c r="N1789" s="33">
        <v>31018</v>
      </c>
      <c r="O1789" s="33">
        <v>0</v>
      </c>
      <c r="P1789" s="33">
        <v>0</v>
      </c>
      <c r="Q1789"/>
    </row>
    <row r="1790" spans="1:17">
      <c r="A1790" s="38" t="str">
        <f t="shared" ca="1" si="27"/>
        <v>203919</v>
      </c>
      <c r="B1790" s="39" cm="1">
        <f t="array" aca="1" ref="B1790" ca="1">INDIRECT(_xlfn.CONCAT("D",ROW(C1790)-C1790-3))</f>
        <v>2039</v>
      </c>
      <c r="C1790" s="32">
        <v>19</v>
      </c>
      <c r="D1790" s="33">
        <v>4139121</v>
      </c>
      <c r="E1790" s="33"/>
      <c r="F1790" s="33">
        <v>2125231</v>
      </c>
      <c r="G1790" s="33">
        <v>2097214</v>
      </c>
      <c r="H1790" s="33">
        <v>27016</v>
      </c>
      <c r="I1790" s="33">
        <v>0</v>
      </c>
      <c r="J1790" s="33">
        <v>1001</v>
      </c>
      <c r="K1790" s="33"/>
      <c r="L1790" s="33">
        <v>2013890</v>
      </c>
      <c r="M1790" s="33">
        <v>1973813</v>
      </c>
      <c r="N1790" s="33">
        <v>40077</v>
      </c>
      <c r="O1790" s="33">
        <v>0</v>
      </c>
      <c r="P1790" s="33">
        <v>0</v>
      </c>
      <c r="Q1790"/>
    </row>
    <row r="1791" spans="1:17">
      <c r="A1791" s="38" t="str">
        <f t="shared" ca="1" si="27"/>
        <v>203920</v>
      </c>
      <c r="B1791" s="39" cm="1">
        <f t="array" aca="1" ref="B1791" ca="1">INDIRECT(_xlfn.CONCAT("D",ROW(C1791)-C1791-3))</f>
        <v>2039</v>
      </c>
      <c r="C1791" s="32">
        <v>20</v>
      </c>
      <c r="D1791" s="33">
        <v>4216016</v>
      </c>
      <c r="E1791" s="33"/>
      <c r="F1791" s="33">
        <v>2164414</v>
      </c>
      <c r="G1791" s="33">
        <v>2112041</v>
      </c>
      <c r="H1791" s="33">
        <v>49351</v>
      </c>
      <c r="I1791" s="33">
        <v>0</v>
      </c>
      <c r="J1791" s="33">
        <v>3022</v>
      </c>
      <c r="K1791" s="33"/>
      <c r="L1791" s="33">
        <v>2051601</v>
      </c>
      <c r="M1791" s="33">
        <v>1942720</v>
      </c>
      <c r="N1791" s="33">
        <v>107873</v>
      </c>
      <c r="O1791" s="33">
        <v>0</v>
      </c>
      <c r="P1791" s="33">
        <v>1008</v>
      </c>
      <c r="Q1791"/>
    </row>
    <row r="1792" spans="1:17">
      <c r="A1792" s="38" t="str">
        <f t="shared" ca="1" si="27"/>
        <v>203921</v>
      </c>
      <c r="B1792" s="39" cm="1">
        <f t="array" aca="1" ref="B1792" ca="1">INDIRECT(_xlfn.CONCAT("D",ROW(C1792)-C1792-3))</f>
        <v>2039</v>
      </c>
      <c r="C1792" s="32">
        <v>21</v>
      </c>
      <c r="D1792" s="33">
        <v>4306990</v>
      </c>
      <c r="E1792" s="33"/>
      <c r="F1792" s="33">
        <v>2212598</v>
      </c>
      <c r="G1792" s="33">
        <v>2127886</v>
      </c>
      <c r="H1792" s="33">
        <v>83703</v>
      </c>
      <c r="I1792" s="33">
        <v>0</v>
      </c>
      <c r="J1792" s="33">
        <v>1009</v>
      </c>
      <c r="K1792" s="33"/>
      <c r="L1792" s="33">
        <v>2094393</v>
      </c>
      <c r="M1792" s="33">
        <v>1951204</v>
      </c>
      <c r="N1792" s="33">
        <v>141172</v>
      </c>
      <c r="O1792" s="33">
        <v>0</v>
      </c>
      <c r="P1792" s="33">
        <v>2017</v>
      </c>
      <c r="Q1792"/>
    </row>
    <row r="1793" spans="1:17">
      <c r="A1793" s="38" t="str">
        <f t="shared" ca="1" si="27"/>
        <v>203922</v>
      </c>
      <c r="B1793" s="39" cm="1">
        <f t="array" aca="1" ref="B1793" ca="1">INDIRECT(_xlfn.CONCAT("D",ROW(C1793)-C1793-3))</f>
        <v>2039</v>
      </c>
      <c r="C1793" s="32">
        <v>22</v>
      </c>
      <c r="D1793" s="33">
        <v>4421872</v>
      </c>
      <c r="E1793" s="33"/>
      <c r="F1793" s="33">
        <v>2269179</v>
      </c>
      <c r="G1793" s="33">
        <v>2136526</v>
      </c>
      <c r="H1793" s="33">
        <v>126624</v>
      </c>
      <c r="I1793" s="33">
        <v>0</v>
      </c>
      <c r="J1793" s="33">
        <v>6030</v>
      </c>
      <c r="K1793" s="33"/>
      <c r="L1793" s="33">
        <v>2152693</v>
      </c>
      <c r="M1793" s="33">
        <v>1936417</v>
      </c>
      <c r="N1793" s="33">
        <v>206216</v>
      </c>
      <c r="O1793" s="33">
        <v>1006</v>
      </c>
      <c r="P1793" s="33">
        <v>9053</v>
      </c>
      <c r="Q1793"/>
    </row>
    <row r="1794" spans="1:17">
      <c r="A1794" s="38" t="str">
        <f t="shared" ca="1" si="27"/>
        <v>203923</v>
      </c>
      <c r="B1794" s="39" cm="1">
        <f t="array" aca="1" ref="B1794" ca="1">INDIRECT(_xlfn.CONCAT("D",ROW(C1794)-C1794-3))</f>
        <v>2039</v>
      </c>
      <c r="C1794" s="32">
        <v>23</v>
      </c>
      <c r="D1794" s="33">
        <v>4476441</v>
      </c>
      <c r="E1794" s="33"/>
      <c r="F1794" s="33">
        <v>2296453</v>
      </c>
      <c r="G1794" s="33">
        <v>2115551</v>
      </c>
      <c r="H1794" s="33">
        <v>174872</v>
      </c>
      <c r="I1794" s="33">
        <v>0</v>
      </c>
      <c r="J1794" s="33">
        <v>6030</v>
      </c>
      <c r="K1794" s="33"/>
      <c r="L1794" s="33">
        <v>2179988</v>
      </c>
      <c r="M1794" s="33">
        <v>1860818</v>
      </c>
      <c r="N1794" s="33">
        <v>306122</v>
      </c>
      <c r="O1794" s="33">
        <v>1004</v>
      </c>
      <c r="P1794" s="33">
        <v>12044</v>
      </c>
      <c r="Q1794"/>
    </row>
    <row r="1795" spans="1:17">
      <c r="A1795" s="38" t="str">
        <f t="shared" ca="1" si="27"/>
        <v>203924</v>
      </c>
      <c r="B1795" s="39" cm="1">
        <f t="array" aca="1" ref="B1795" ca="1">INDIRECT(_xlfn.CONCAT("D",ROW(C1795)-C1795-3))</f>
        <v>2039</v>
      </c>
      <c r="C1795" s="32">
        <v>24</v>
      </c>
      <c r="D1795" s="33">
        <v>4507765</v>
      </c>
      <c r="E1795" s="33"/>
      <c r="F1795" s="33">
        <v>2310359</v>
      </c>
      <c r="G1795" s="33">
        <v>2063573</v>
      </c>
      <c r="H1795" s="33">
        <v>240767</v>
      </c>
      <c r="I1795" s="33">
        <v>0</v>
      </c>
      <c r="J1795" s="33">
        <v>6019</v>
      </c>
      <c r="K1795" s="33"/>
      <c r="L1795" s="33">
        <v>2197406</v>
      </c>
      <c r="M1795" s="33">
        <v>1755514</v>
      </c>
      <c r="N1795" s="33">
        <v>422810</v>
      </c>
      <c r="O1795" s="33">
        <v>1004</v>
      </c>
      <c r="P1795" s="33">
        <v>18077</v>
      </c>
      <c r="Q1795"/>
    </row>
    <row r="1796" spans="1:17">
      <c r="A1796" s="38" t="str">
        <f t="shared" ca="1" si="27"/>
        <v>203925</v>
      </c>
      <c r="B1796" s="39" cm="1">
        <f t="array" aca="1" ref="B1796" ca="1">INDIRECT(_xlfn.CONCAT("D",ROW(C1796)-C1796-3))</f>
        <v>2039</v>
      </c>
      <c r="C1796" s="32">
        <v>25</v>
      </c>
      <c r="D1796" s="33">
        <v>4472451</v>
      </c>
      <c r="E1796" s="33"/>
      <c r="F1796" s="33">
        <v>2291197</v>
      </c>
      <c r="G1796" s="33">
        <v>1951537</v>
      </c>
      <c r="H1796" s="33">
        <v>322577</v>
      </c>
      <c r="I1796" s="33">
        <v>1005</v>
      </c>
      <c r="J1796" s="33">
        <v>16078</v>
      </c>
      <c r="K1796" s="33"/>
      <c r="L1796" s="33">
        <v>2181253</v>
      </c>
      <c r="M1796" s="33">
        <v>1629418</v>
      </c>
      <c r="N1796" s="33">
        <v>521735</v>
      </c>
      <c r="O1796" s="33">
        <v>5017</v>
      </c>
      <c r="P1796" s="33">
        <v>25083</v>
      </c>
      <c r="Q1796"/>
    </row>
    <row r="1797" spans="1:17">
      <c r="A1797" s="38" t="str">
        <f t="shared" ca="1" si="27"/>
        <v>203926</v>
      </c>
      <c r="B1797" s="39" cm="1">
        <f t="array" aca="1" ref="B1797" ca="1">INDIRECT(_xlfn.CONCAT("D",ROW(C1797)-C1797-3))</f>
        <v>2039</v>
      </c>
      <c r="C1797" s="32">
        <v>26</v>
      </c>
      <c r="D1797" s="33">
        <v>4508444</v>
      </c>
      <c r="E1797" s="33"/>
      <c r="F1797" s="33">
        <v>2304682</v>
      </c>
      <c r="G1797" s="33">
        <v>1849175</v>
      </c>
      <c r="H1797" s="33">
        <v>438412</v>
      </c>
      <c r="I1797" s="33">
        <v>0</v>
      </c>
      <c r="J1797" s="33">
        <v>17094</v>
      </c>
      <c r="K1797" s="33"/>
      <c r="L1797" s="33">
        <v>2203763</v>
      </c>
      <c r="M1797" s="33">
        <v>1466832</v>
      </c>
      <c r="N1797" s="33">
        <v>693759</v>
      </c>
      <c r="O1797" s="33">
        <v>1004</v>
      </c>
      <c r="P1797" s="33">
        <v>42168</v>
      </c>
      <c r="Q1797"/>
    </row>
    <row r="1798" spans="1:17">
      <c r="A1798" s="38" t="str">
        <f t="shared" ca="1" si="27"/>
        <v>203927</v>
      </c>
      <c r="B1798" s="39" cm="1">
        <f t="array" aca="1" ref="B1798" ca="1">INDIRECT(_xlfn.CONCAT("D",ROW(C1798)-C1798-3))</f>
        <v>2039</v>
      </c>
      <c r="C1798" s="32">
        <v>27</v>
      </c>
      <c r="D1798" s="33">
        <v>4520159</v>
      </c>
      <c r="E1798" s="33"/>
      <c r="F1798" s="33">
        <v>2309595</v>
      </c>
      <c r="G1798" s="33">
        <v>1732951</v>
      </c>
      <c r="H1798" s="33">
        <v>550478</v>
      </c>
      <c r="I1798" s="33">
        <v>0</v>
      </c>
      <c r="J1798" s="33">
        <v>26165</v>
      </c>
      <c r="K1798" s="33"/>
      <c r="L1798" s="33">
        <v>2210564</v>
      </c>
      <c r="M1798" s="33">
        <v>1343204</v>
      </c>
      <c r="N1798" s="33">
        <v>820178</v>
      </c>
      <c r="O1798" s="33">
        <v>6023</v>
      </c>
      <c r="P1798" s="33">
        <v>41159</v>
      </c>
      <c r="Q1798"/>
    </row>
    <row r="1799" spans="1:17">
      <c r="A1799" s="38" t="str">
        <f t="shared" ca="1" si="27"/>
        <v>203928</v>
      </c>
      <c r="B1799" s="39" cm="1">
        <f t="array" aca="1" ref="B1799" ca="1">INDIRECT(_xlfn.CONCAT("D",ROW(C1799)-C1799-3))</f>
        <v>2039</v>
      </c>
      <c r="C1799" s="32">
        <v>28</v>
      </c>
      <c r="D1799" s="33">
        <v>4624841</v>
      </c>
      <c r="E1799" s="33"/>
      <c r="F1799" s="33">
        <v>2358900</v>
      </c>
      <c r="G1799" s="33">
        <v>1658665</v>
      </c>
      <c r="H1799" s="33">
        <v>656031</v>
      </c>
      <c r="I1799" s="33">
        <v>3014</v>
      </c>
      <c r="J1799" s="33">
        <v>41190</v>
      </c>
      <c r="K1799" s="33"/>
      <c r="L1799" s="33">
        <v>2265940</v>
      </c>
      <c r="M1799" s="33">
        <v>1271015</v>
      </c>
      <c r="N1799" s="33">
        <v>927660</v>
      </c>
      <c r="O1799" s="33">
        <v>4016</v>
      </c>
      <c r="P1799" s="33">
        <v>63250</v>
      </c>
      <c r="Q1799"/>
    </row>
    <row r="1800" spans="1:17">
      <c r="A1800" s="38" t="str">
        <f t="shared" ca="1" si="27"/>
        <v>203929</v>
      </c>
      <c r="B1800" s="39" cm="1">
        <f t="array" aca="1" ref="B1800" ca="1">INDIRECT(_xlfn.CONCAT("D",ROW(C1800)-C1800-3))</f>
        <v>2039</v>
      </c>
      <c r="C1800" s="32">
        <v>29</v>
      </c>
      <c r="D1800" s="33">
        <v>4714621</v>
      </c>
      <c r="E1800" s="33"/>
      <c r="F1800" s="33">
        <v>2401071</v>
      </c>
      <c r="G1800" s="33">
        <v>1562155</v>
      </c>
      <c r="H1800" s="33">
        <v>781580</v>
      </c>
      <c r="I1800" s="33">
        <v>1006</v>
      </c>
      <c r="J1800" s="33">
        <v>56330</v>
      </c>
      <c r="K1800" s="33"/>
      <c r="L1800" s="33">
        <v>2313550</v>
      </c>
      <c r="M1800" s="33">
        <v>1193928</v>
      </c>
      <c r="N1800" s="33">
        <v>1050336</v>
      </c>
      <c r="O1800" s="33">
        <v>10042</v>
      </c>
      <c r="P1800" s="33">
        <v>59244</v>
      </c>
      <c r="Q1800"/>
    </row>
    <row r="1801" spans="1:17">
      <c r="A1801" s="38" t="str">
        <f t="shared" ca="1" si="27"/>
        <v>203930</v>
      </c>
      <c r="B1801" s="39" cm="1">
        <f t="array" aca="1" ref="B1801" ca="1">INDIRECT(_xlfn.CONCAT("D",ROW(C1801)-C1801-3))</f>
        <v>2039</v>
      </c>
      <c r="C1801" s="32">
        <v>30</v>
      </c>
      <c r="D1801" s="33">
        <v>4891765</v>
      </c>
      <c r="E1801" s="33"/>
      <c r="F1801" s="33">
        <v>2489224</v>
      </c>
      <c r="G1801" s="33">
        <v>1536930</v>
      </c>
      <c r="H1801" s="33">
        <v>898049</v>
      </c>
      <c r="I1801" s="33">
        <v>1005</v>
      </c>
      <c r="J1801" s="33">
        <v>53240</v>
      </c>
      <c r="K1801" s="33"/>
      <c r="L1801" s="33">
        <v>2402540</v>
      </c>
      <c r="M1801" s="33">
        <v>1115501</v>
      </c>
      <c r="N1801" s="33">
        <v>1169671</v>
      </c>
      <c r="O1801" s="33">
        <v>12038</v>
      </c>
      <c r="P1801" s="33">
        <v>105331</v>
      </c>
      <c r="Q1801"/>
    </row>
    <row r="1802" spans="1:17">
      <c r="A1802" s="38" t="str">
        <f t="shared" ca="1" si="27"/>
        <v>203931</v>
      </c>
      <c r="B1802" s="39" cm="1">
        <f t="array" aca="1" ref="B1802" ca="1">INDIRECT(_xlfn.CONCAT("D",ROW(C1802)-C1802-3))</f>
        <v>2039</v>
      </c>
      <c r="C1802" s="32">
        <v>31</v>
      </c>
      <c r="D1802" s="33">
        <v>4928646</v>
      </c>
      <c r="E1802" s="33"/>
      <c r="F1802" s="33">
        <v>2505627</v>
      </c>
      <c r="G1802" s="33">
        <v>1374280</v>
      </c>
      <c r="H1802" s="33">
        <v>1022930</v>
      </c>
      <c r="I1802" s="33">
        <v>5019</v>
      </c>
      <c r="J1802" s="33">
        <v>103397</v>
      </c>
      <c r="K1802" s="33"/>
      <c r="L1802" s="33">
        <v>2423018</v>
      </c>
      <c r="M1802" s="33">
        <v>1052483</v>
      </c>
      <c r="N1802" s="33">
        <v>1233081</v>
      </c>
      <c r="O1802" s="33">
        <v>20066</v>
      </c>
      <c r="P1802" s="33">
        <v>117388</v>
      </c>
      <c r="Q1802"/>
    </row>
    <row r="1803" spans="1:17">
      <c r="A1803" s="38" t="str">
        <f t="shared" ca="1" si="27"/>
        <v>203932</v>
      </c>
      <c r="B1803" s="39" cm="1">
        <f t="array" aca="1" ref="B1803" ca="1">INDIRECT(_xlfn.CONCAT("D",ROW(C1803)-C1803-3))</f>
        <v>2039</v>
      </c>
      <c r="C1803" s="32">
        <v>32</v>
      </c>
      <c r="D1803" s="33">
        <v>4876665</v>
      </c>
      <c r="E1803" s="33"/>
      <c r="F1803" s="33">
        <v>2479722</v>
      </c>
      <c r="G1803" s="33">
        <v>1281123</v>
      </c>
      <c r="H1803" s="33">
        <v>1088904</v>
      </c>
      <c r="I1803" s="33">
        <v>6038</v>
      </c>
      <c r="J1803" s="33">
        <v>103657</v>
      </c>
      <c r="K1803" s="33"/>
      <c r="L1803" s="33">
        <v>2396942</v>
      </c>
      <c r="M1803" s="33">
        <v>977647</v>
      </c>
      <c r="N1803" s="33">
        <v>1274756</v>
      </c>
      <c r="O1803" s="33">
        <v>10037</v>
      </c>
      <c r="P1803" s="33">
        <v>134502</v>
      </c>
      <c r="Q1803"/>
    </row>
    <row r="1804" spans="1:17">
      <c r="A1804" s="38" t="str">
        <f t="shared" ref="A1804:A1867" ca="1" si="28">B1804&amp;C1804</f>
        <v>203933</v>
      </c>
      <c r="B1804" s="39" cm="1">
        <f t="array" aca="1" ref="B1804" ca="1">INDIRECT(_xlfn.CONCAT("D",ROW(C1804)-C1804-3))</f>
        <v>2039</v>
      </c>
      <c r="C1804" s="32">
        <v>33</v>
      </c>
      <c r="D1804" s="33">
        <v>4778856</v>
      </c>
      <c r="E1804" s="33"/>
      <c r="F1804" s="33">
        <v>2428772</v>
      </c>
      <c r="G1804" s="33">
        <v>1145438</v>
      </c>
      <c r="H1804" s="33">
        <v>1150471</v>
      </c>
      <c r="I1804" s="33">
        <v>6039</v>
      </c>
      <c r="J1804" s="33">
        <v>126824</v>
      </c>
      <c r="K1804" s="33"/>
      <c r="L1804" s="33">
        <v>2350085</v>
      </c>
      <c r="M1804" s="33">
        <v>892450</v>
      </c>
      <c r="N1804" s="33">
        <v>1289987</v>
      </c>
      <c r="O1804" s="33">
        <v>11043</v>
      </c>
      <c r="P1804" s="33">
        <v>156605</v>
      </c>
      <c r="Q1804"/>
    </row>
    <row r="1805" spans="1:17">
      <c r="A1805" s="38" t="str">
        <f t="shared" ca="1" si="28"/>
        <v>203934</v>
      </c>
      <c r="B1805" s="39" cm="1">
        <f t="array" aca="1" ref="B1805" ca="1">INDIRECT(_xlfn.CONCAT("D",ROW(C1805)-C1805-3))</f>
        <v>2039</v>
      </c>
      <c r="C1805" s="32">
        <v>34</v>
      </c>
      <c r="D1805" s="33">
        <v>4738960</v>
      </c>
      <c r="E1805" s="33"/>
      <c r="F1805" s="33">
        <v>2406406</v>
      </c>
      <c r="G1805" s="33">
        <v>1171964</v>
      </c>
      <c r="H1805" s="33">
        <v>1094371</v>
      </c>
      <c r="I1805" s="33">
        <v>10077</v>
      </c>
      <c r="J1805" s="33">
        <v>129994</v>
      </c>
      <c r="K1805" s="33"/>
      <c r="L1805" s="33">
        <v>2332554</v>
      </c>
      <c r="M1805" s="33">
        <v>822368</v>
      </c>
      <c r="N1805" s="33">
        <v>1341495</v>
      </c>
      <c r="O1805" s="33">
        <v>10041</v>
      </c>
      <c r="P1805" s="33">
        <v>158650</v>
      </c>
      <c r="Q1805"/>
    </row>
    <row r="1806" spans="1:17">
      <c r="A1806" s="38" t="str">
        <f t="shared" ca="1" si="28"/>
        <v>203935</v>
      </c>
      <c r="B1806" s="39" cm="1">
        <f t="array" aca="1" ref="B1806" ca="1">INDIRECT(_xlfn.CONCAT("D",ROW(C1806)-C1806-3))</f>
        <v>2039</v>
      </c>
      <c r="C1806" s="32">
        <v>35</v>
      </c>
      <c r="D1806" s="33">
        <v>4710899</v>
      </c>
      <c r="E1806" s="33"/>
      <c r="F1806" s="33">
        <v>2391040</v>
      </c>
      <c r="G1806" s="33">
        <v>1046206</v>
      </c>
      <c r="H1806" s="33">
        <v>1175342</v>
      </c>
      <c r="I1806" s="33">
        <v>6053</v>
      </c>
      <c r="J1806" s="33">
        <v>163438</v>
      </c>
      <c r="K1806" s="33"/>
      <c r="L1806" s="33">
        <v>2319859</v>
      </c>
      <c r="M1806" s="33">
        <v>773621</v>
      </c>
      <c r="N1806" s="33">
        <v>1312142</v>
      </c>
      <c r="O1806" s="33">
        <v>25118</v>
      </c>
      <c r="P1806" s="33">
        <v>208978</v>
      </c>
      <c r="Q1806"/>
    </row>
    <row r="1807" spans="1:17">
      <c r="A1807" s="38" t="str">
        <f t="shared" ca="1" si="28"/>
        <v>203936</v>
      </c>
      <c r="B1807" s="39" cm="1">
        <f t="array" aca="1" ref="B1807" ca="1">INDIRECT(_xlfn.CONCAT("D",ROW(C1807)-C1807-3))</f>
        <v>2039</v>
      </c>
      <c r="C1807" s="32">
        <v>36</v>
      </c>
      <c r="D1807" s="33">
        <v>4662715</v>
      </c>
      <c r="E1807" s="33"/>
      <c r="F1807" s="33">
        <v>2363678</v>
      </c>
      <c r="G1807" s="33">
        <v>964292</v>
      </c>
      <c r="H1807" s="33">
        <v>1205112</v>
      </c>
      <c r="I1807" s="33">
        <v>6071</v>
      </c>
      <c r="J1807" s="33">
        <v>188204</v>
      </c>
      <c r="K1807" s="33"/>
      <c r="L1807" s="33">
        <v>2299036</v>
      </c>
      <c r="M1807" s="33">
        <v>723417</v>
      </c>
      <c r="N1807" s="33">
        <v>1354268</v>
      </c>
      <c r="O1807" s="33">
        <v>19117</v>
      </c>
      <c r="P1807" s="33">
        <v>202235</v>
      </c>
      <c r="Q1807"/>
    </row>
    <row r="1808" spans="1:17">
      <c r="A1808" s="38" t="str">
        <f t="shared" ca="1" si="28"/>
        <v>203937</v>
      </c>
      <c r="B1808" s="39" cm="1">
        <f t="array" aca="1" ref="B1808" ca="1">INDIRECT(_xlfn.CONCAT("D",ROW(C1808)-C1808-3))</f>
        <v>2039</v>
      </c>
      <c r="C1808" s="32">
        <v>37</v>
      </c>
      <c r="D1808" s="33">
        <v>4663441</v>
      </c>
      <c r="E1808" s="33"/>
      <c r="F1808" s="33">
        <v>2361126</v>
      </c>
      <c r="G1808" s="33">
        <v>908437</v>
      </c>
      <c r="H1808" s="33">
        <v>1225075</v>
      </c>
      <c r="I1808" s="33">
        <v>7081</v>
      </c>
      <c r="J1808" s="33">
        <v>220534</v>
      </c>
      <c r="K1808" s="33"/>
      <c r="L1808" s="33">
        <v>2302315</v>
      </c>
      <c r="M1808" s="33">
        <v>680413</v>
      </c>
      <c r="N1808" s="33">
        <v>1385018</v>
      </c>
      <c r="O1808" s="33">
        <v>14112</v>
      </c>
      <c r="P1808" s="33">
        <v>222772</v>
      </c>
      <c r="Q1808"/>
    </row>
    <row r="1809" spans="1:17">
      <c r="A1809" s="38" t="str">
        <f t="shared" ca="1" si="28"/>
        <v>203938</v>
      </c>
      <c r="B1809" s="39" cm="1">
        <f t="array" aca="1" ref="B1809" ca="1">INDIRECT(_xlfn.CONCAT("D",ROW(C1809)-C1809-3))</f>
        <v>2039</v>
      </c>
      <c r="C1809" s="32">
        <v>38</v>
      </c>
      <c r="D1809" s="33">
        <v>4748459</v>
      </c>
      <c r="E1809" s="33"/>
      <c r="F1809" s="33">
        <v>2403939</v>
      </c>
      <c r="G1809" s="33">
        <v>937800</v>
      </c>
      <c r="H1809" s="33">
        <v>1221274</v>
      </c>
      <c r="I1809" s="33">
        <v>7112</v>
      </c>
      <c r="J1809" s="33">
        <v>237752</v>
      </c>
      <c r="K1809" s="33"/>
      <c r="L1809" s="33">
        <v>2344521</v>
      </c>
      <c r="M1809" s="33">
        <v>670875</v>
      </c>
      <c r="N1809" s="33">
        <v>1433831</v>
      </c>
      <c r="O1809" s="33">
        <v>29344</v>
      </c>
      <c r="P1809" s="33">
        <v>210471</v>
      </c>
      <c r="Q1809"/>
    </row>
    <row r="1810" spans="1:17">
      <c r="A1810" s="38" t="str">
        <f t="shared" ca="1" si="28"/>
        <v>203939</v>
      </c>
      <c r="B1810" s="39" cm="1">
        <f t="array" aca="1" ref="B1810" ca="1">INDIRECT(_xlfn.CONCAT("D",ROW(C1810)-C1810-3))</f>
        <v>2039</v>
      </c>
      <c r="C1810" s="32">
        <v>39</v>
      </c>
      <c r="D1810" s="33">
        <v>4677111</v>
      </c>
      <c r="E1810" s="33"/>
      <c r="F1810" s="33">
        <v>2367901</v>
      </c>
      <c r="G1810" s="33">
        <v>836746</v>
      </c>
      <c r="H1810" s="33">
        <v>1276979</v>
      </c>
      <c r="I1810" s="33">
        <v>9150</v>
      </c>
      <c r="J1810" s="33">
        <v>245025</v>
      </c>
      <c r="K1810" s="33"/>
      <c r="L1810" s="33">
        <v>2309210</v>
      </c>
      <c r="M1810" s="33">
        <v>630705</v>
      </c>
      <c r="N1810" s="33">
        <v>1395043</v>
      </c>
      <c r="O1810" s="33">
        <v>29359</v>
      </c>
      <c r="P1810" s="33">
        <v>254104</v>
      </c>
      <c r="Q1810"/>
    </row>
    <row r="1811" spans="1:17">
      <c r="A1811" s="38" t="str">
        <f t="shared" ca="1" si="28"/>
        <v>203940</v>
      </c>
      <c r="B1811" s="39" cm="1">
        <f t="array" aca="1" ref="B1811" ca="1">INDIRECT(_xlfn.CONCAT("D",ROW(C1811)-C1811-3))</f>
        <v>2039</v>
      </c>
      <c r="C1811" s="32">
        <v>40</v>
      </c>
      <c r="D1811" s="33">
        <v>4668354</v>
      </c>
      <c r="E1811" s="33"/>
      <c r="F1811" s="33">
        <v>2359469</v>
      </c>
      <c r="G1811" s="33">
        <v>822977</v>
      </c>
      <c r="H1811" s="33">
        <v>1276019</v>
      </c>
      <c r="I1811" s="33">
        <v>16216</v>
      </c>
      <c r="J1811" s="33">
        <v>244258</v>
      </c>
      <c r="K1811" s="33"/>
      <c r="L1811" s="33">
        <v>2308885</v>
      </c>
      <c r="M1811" s="33">
        <v>636864</v>
      </c>
      <c r="N1811" s="33">
        <v>1397057</v>
      </c>
      <c r="O1811" s="33">
        <v>25272</v>
      </c>
      <c r="P1811" s="33">
        <v>249691</v>
      </c>
      <c r="Q1811"/>
    </row>
    <row r="1812" spans="1:17">
      <c r="A1812" s="38" t="str">
        <f t="shared" ca="1" si="28"/>
        <v>203941</v>
      </c>
      <c r="B1812" s="39" cm="1">
        <f t="array" aca="1" ref="B1812" ca="1">INDIRECT(_xlfn.CONCAT("D",ROW(C1812)-C1812-3))</f>
        <v>2039</v>
      </c>
      <c r="C1812" s="32">
        <v>41</v>
      </c>
      <c r="D1812" s="33">
        <v>4597135</v>
      </c>
      <c r="E1812" s="33"/>
      <c r="F1812" s="33">
        <v>2322136</v>
      </c>
      <c r="G1812" s="33">
        <v>750120</v>
      </c>
      <c r="H1812" s="33">
        <v>1283898</v>
      </c>
      <c r="I1812" s="33">
        <v>25274</v>
      </c>
      <c r="J1812" s="33">
        <v>262845</v>
      </c>
      <c r="K1812" s="33"/>
      <c r="L1812" s="33">
        <v>2274999</v>
      </c>
      <c r="M1812" s="33">
        <v>598098</v>
      </c>
      <c r="N1812" s="33">
        <v>1409730</v>
      </c>
      <c r="O1812" s="33">
        <v>33396</v>
      </c>
      <c r="P1812" s="33">
        <v>233774</v>
      </c>
      <c r="Q1812"/>
    </row>
    <row r="1813" spans="1:17">
      <c r="A1813" s="38" t="str">
        <f t="shared" ca="1" si="28"/>
        <v>203942</v>
      </c>
      <c r="B1813" s="39" cm="1">
        <f t="array" aca="1" ref="B1813" ca="1">INDIRECT(_xlfn.CONCAT("D",ROW(C1813)-C1813-3))</f>
        <v>2039</v>
      </c>
      <c r="C1813" s="32">
        <v>42</v>
      </c>
      <c r="D1813" s="33">
        <v>4608341</v>
      </c>
      <c r="E1813" s="33"/>
      <c r="F1813" s="33">
        <v>2322110</v>
      </c>
      <c r="G1813" s="33">
        <v>762211</v>
      </c>
      <c r="H1813" s="33">
        <v>1311571</v>
      </c>
      <c r="I1813" s="33">
        <v>9122</v>
      </c>
      <c r="J1813" s="33">
        <v>239205</v>
      </c>
      <c r="K1813" s="33"/>
      <c r="L1813" s="33">
        <v>2286232</v>
      </c>
      <c r="M1813" s="33">
        <v>608784</v>
      </c>
      <c r="N1813" s="33">
        <v>1411041</v>
      </c>
      <c r="O1813" s="33">
        <v>30389</v>
      </c>
      <c r="P1813" s="33">
        <v>236018</v>
      </c>
      <c r="Q1813"/>
    </row>
    <row r="1814" spans="1:17">
      <c r="A1814" s="38" t="str">
        <f t="shared" ca="1" si="28"/>
        <v>203943</v>
      </c>
      <c r="B1814" s="39" cm="1">
        <f t="array" aca="1" ref="B1814" ca="1">INDIRECT(_xlfn.CONCAT("D",ROW(C1814)-C1814-3))</f>
        <v>2039</v>
      </c>
      <c r="C1814" s="32">
        <v>43</v>
      </c>
      <c r="D1814" s="33">
        <v>4622598</v>
      </c>
      <c r="E1814" s="33"/>
      <c r="F1814" s="33">
        <v>2329315</v>
      </c>
      <c r="G1814" s="33">
        <v>741743</v>
      </c>
      <c r="H1814" s="33">
        <v>1315734</v>
      </c>
      <c r="I1814" s="33">
        <v>18190</v>
      </c>
      <c r="J1814" s="33">
        <v>253648</v>
      </c>
      <c r="K1814" s="33"/>
      <c r="L1814" s="33">
        <v>2293284</v>
      </c>
      <c r="M1814" s="33">
        <v>546261</v>
      </c>
      <c r="N1814" s="33">
        <v>1457707</v>
      </c>
      <c r="O1814" s="33">
        <v>22255</v>
      </c>
      <c r="P1814" s="33">
        <v>267061</v>
      </c>
      <c r="Q1814"/>
    </row>
    <row r="1815" spans="1:17">
      <c r="A1815" s="38" t="str">
        <f t="shared" ca="1" si="28"/>
        <v>203944</v>
      </c>
      <c r="B1815" s="39" cm="1">
        <f t="array" aca="1" ref="B1815" ca="1">INDIRECT(_xlfn.CONCAT("D",ROW(C1815)-C1815-3))</f>
        <v>2039</v>
      </c>
      <c r="C1815" s="32">
        <v>44</v>
      </c>
      <c r="D1815" s="33">
        <v>4649116</v>
      </c>
      <c r="E1815" s="33"/>
      <c r="F1815" s="33">
        <v>2341204</v>
      </c>
      <c r="G1815" s="33">
        <v>713683</v>
      </c>
      <c r="H1815" s="33">
        <v>1333354</v>
      </c>
      <c r="I1815" s="33">
        <v>24261</v>
      </c>
      <c r="J1815" s="33">
        <v>269906</v>
      </c>
      <c r="K1815" s="33"/>
      <c r="L1815" s="33">
        <v>2307912</v>
      </c>
      <c r="M1815" s="33">
        <v>547623</v>
      </c>
      <c r="N1815" s="33">
        <v>1450543</v>
      </c>
      <c r="O1815" s="33">
        <v>35429</v>
      </c>
      <c r="P1815" s="33">
        <v>274318</v>
      </c>
      <c r="Q1815"/>
    </row>
    <row r="1816" spans="1:17">
      <c r="A1816" s="38" t="str">
        <f t="shared" ca="1" si="28"/>
        <v>203945</v>
      </c>
      <c r="B1816" s="39" cm="1">
        <f t="array" aca="1" ref="B1816" ca="1">INDIRECT(_xlfn.CONCAT("D",ROW(C1816)-C1816-3))</f>
        <v>2039</v>
      </c>
      <c r="C1816" s="32">
        <v>45</v>
      </c>
      <c r="D1816" s="33">
        <v>4699539</v>
      </c>
      <c r="E1816" s="33"/>
      <c r="F1816" s="33">
        <v>2366162</v>
      </c>
      <c r="G1816" s="33">
        <v>756123</v>
      </c>
      <c r="H1816" s="33">
        <v>1310613</v>
      </c>
      <c r="I1816" s="33">
        <v>18147</v>
      </c>
      <c r="J1816" s="33">
        <v>281278</v>
      </c>
      <c r="K1816" s="33"/>
      <c r="L1816" s="33">
        <v>2333378</v>
      </c>
      <c r="M1816" s="33">
        <v>594208</v>
      </c>
      <c r="N1816" s="33">
        <v>1442066</v>
      </c>
      <c r="O1816" s="33">
        <v>34359</v>
      </c>
      <c r="P1816" s="33">
        <v>262745</v>
      </c>
      <c r="Q1816"/>
    </row>
    <row r="1817" spans="1:17">
      <c r="A1817" s="38" t="str">
        <f t="shared" ca="1" si="28"/>
        <v>203946</v>
      </c>
      <c r="B1817" s="39" cm="1">
        <f t="array" aca="1" ref="B1817" ca="1">INDIRECT(_xlfn.CONCAT("D",ROW(C1817)-C1817-3))</f>
        <v>2039</v>
      </c>
      <c r="C1817" s="32">
        <v>46</v>
      </c>
      <c r="D1817" s="33">
        <v>4784613</v>
      </c>
      <c r="E1817" s="33"/>
      <c r="F1817" s="33">
        <v>2409234</v>
      </c>
      <c r="G1817" s="33">
        <v>769868</v>
      </c>
      <c r="H1817" s="33">
        <v>1363622</v>
      </c>
      <c r="I1817" s="33">
        <v>17108</v>
      </c>
      <c r="J1817" s="33">
        <v>258635</v>
      </c>
      <c r="K1817" s="33"/>
      <c r="L1817" s="33">
        <v>2375378</v>
      </c>
      <c r="M1817" s="33">
        <v>566863</v>
      </c>
      <c r="N1817" s="33">
        <v>1453469</v>
      </c>
      <c r="O1817" s="33">
        <v>50433</v>
      </c>
      <c r="P1817" s="33">
        <v>304613</v>
      </c>
      <c r="Q1817"/>
    </row>
    <row r="1818" spans="1:17">
      <c r="A1818" s="38" t="str">
        <f t="shared" ca="1" si="28"/>
        <v>203947</v>
      </c>
      <c r="B1818" s="39" cm="1">
        <f t="array" aca="1" ref="B1818" ca="1">INDIRECT(_xlfn.CONCAT("D",ROW(C1818)-C1818-3))</f>
        <v>2039</v>
      </c>
      <c r="C1818" s="32">
        <v>47</v>
      </c>
      <c r="D1818" s="33">
        <v>4823761</v>
      </c>
      <c r="E1818" s="33"/>
      <c r="F1818" s="33">
        <v>2419891</v>
      </c>
      <c r="G1818" s="33">
        <v>738460</v>
      </c>
      <c r="H1818" s="33">
        <v>1362070</v>
      </c>
      <c r="I1818" s="33">
        <v>22164</v>
      </c>
      <c r="J1818" s="33">
        <v>297197</v>
      </c>
      <c r="K1818" s="33"/>
      <c r="L1818" s="33">
        <v>2403870</v>
      </c>
      <c r="M1818" s="33">
        <v>610571</v>
      </c>
      <c r="N1818" s="33">
        <v>1424328</v>
      </c>
      <c r="O1818" s="33">
        <v>54588</v>
      </c>
      <c r="P1818" s="33">
        <v>314383</v>
      </c>
      <c r="Q1818"/>
    </row>
    <row r="1819" spans="1:17">
      <c r="A1819" s="38" t="str">
        <f t="shared" ca="1" si="28"/>
        <v>203948</v>
      </c>
      <c r="B1819" s="39" cm="1">
        <f t="array" aca="1" ref="B1819" ca="1">INDIRECT(_xlfn.CONCAT("D",ROW(C1819)-C1819-3))</f>
        <v>2039</v>
      </c>
      <c r="C1819" s="32">
        <v>48</v>
      </c>
      <c r="D1819" s="33">
        <v>4867924</v>
      </c>
      <c r="E1819" s="33"/>
      <c r="F1819" s="33">
        <v>2438893</v>
      </c>
      <c r="G1819" s="33">
        <v>691070</v>
      </c>
      <c r="H1819" s="33">
        <v>1450643</v>
      </c>
      <c r="I1819" s="33">
        <v>18133</v>
      </c>
      <c r="J1819" s="33">
        <v>279047</v>
      </c>
      <c r="K1819" s="33"/>
      <c r="L1819" s="33">
        <v>2429031</v>
      </c>
      <c r="M1819" s="33">
        <v>568862</v>
      </c>
      <c r="N1819" s="33">
        <v>1494400</v>
      </c>
      <c r="O1819" s="33">
        <v>53552</v>
      </c>
      <c r="P1819" s="33">
        <v>312217</v>
      </c>
      <c r="Q1819"/>
    </row>
    <row r="1820" spans="1:17">
      <c r="A1820" s="38" t="str">
        <f t="shared" ca="1" si="28"/>
        <v>203949</v>
      </c>
      <c r="B1820" s="39" cm="1">
        <f t="array" aca="1" ref="B1820" ca="1">INDIRECT(_xlfn.CONCAT("D",ROW(C1820)-C1820-3))</f>
        <v>2039</v>
      </c>
      <c r="C1820" s="32">
        <v>49</v>
      </c>
      <c r="D1820" s="33">
        <v>4724098</v>
      </c>
      <c r="E1820" s="33"/>
      <c r="F1820" s="33">
        <v>2359102</v>
      </c>
      <c r="G1820" s="33">
        <v>679486</v>
      </c>
      <c r="H1820" s="33">
        <v>1358972</v>
      </c>
      <c r="I1820" s="33">
        <v>25129</v>
      </c>
      <c r="J1820" s="33">
        <v>295516</v>
      </c>
      <c r="K1820" s="33"/>
      <c r="L1820" s="33">
        <v>2364996</v>
      </c>
      <c r="M1820" s="33">
        <v>564294</v>
      </c>
      <c r="N1820" s="33">
        <v>1438949</v>
      </c>
      <c r="O1820" s="33">
        <v>70537</v>
      </c>
      <c r="P1820" s="33">
        <v>291216</v>
      </c>
      <c r="Q1820"/>
    </row>
    <row r="1821" spans="1:17">
      <c r="A1821" s="38" t="str">
        <f t="shared" ca="1" si="28"/>
        <v>203950</v>
      </c>
      <c r="B1821" s="39" cm="1">
        <f t="array" aca="1" ref="B1821" ca="1">INDIRECT(_xlfn.CONCAT("D",ROW(C1821)-C1821-3))</f>
        <v>2039</v>
      </c>
      <c r="C1821" s="32">
        <v>50</v>
      </c>
      <c r="D1821" s="33">
        <v>4605905</v>
      </c>
      <c r="E1821" s="33"/>
      <c r="F1821" s="33">
        <v>2291451</v>
      </c>
      <c r="G1821" s="33">
        <v>681920</v>
      </c>
      <c r="H1821" s="33">
        <v>1327738</v>
      </c>
      <c r="I1821" s="33">
        <v>15042</v>
      </c>
      <c r="J1821" s="33">
        <v>266751</v>
      </c>
      <c r="K1821" s="33"/>
      <c r="L1821" s="33">
        <v>2314454</v>
      </c>
      <c r="M1821" s="33">
        <v>575845</v>
      </c>
      <c r="N1821" s="33">
        <v>1357062</v>
      </c>
      <c r="O1821" s="33">
        <v>64430</v>
      </c>
      <c r="P1821" s="33">
        <v>317118</v>
      </c>
      <c r="Q1821"/>
    </row>
    <row r="1822" spans="1:17">
      <c r="A1822" s="38" t="str">
        <f t="shared" ca="1" si="28"/>
        <v>203951</v>
      </c>
      <c r="B1822" s="39" cm="1">
        <f t="array" aca="1" ref="B1822" ca="1">INDIRECT(_xlfn.CONCAT("D",ROW(C1822)-C1822-3))</f>
        <v>2039</v>
      </c>
      <c r="C1822" s="32">
        <v>51</v>
      </c>
      <c r="D1822" s="33">
        <v>4485668</v>
      </c>
      <c r="E1822" s="33"/>
      <c r="F1822" s="33">
        <v>2229216</v>
      </c>
      <c r="G1822" s="33">
        <v>620173</v>
      </c>
      <c r="H1822" s="33">
        <v>1299457</v>
      </c>
      <c r="I1822" s="33">
        <v>26049</v>
      </c>
      <c r="J1822" s="33">
        <v>283536</v>
      </c>
      <c r="K1822" s="33"/>
      <c r="L1822" s="33">
        <v>2256453</v>
      </c>
      <c r="M1822" s="33">
        <v>542997</v>
      </c>
      <c r="N1822" s="33">
        <v>1337380</v>
      </c>
      <c r="O1822" s="33">
        <v>70388</v>
      </c>
      <c r="P1822" s="33">
        <v>305687</v>
      </c>
      <c r="Q1822"/>
    </row>
    <row r="1823" spans="1:17">
      <c r="A1823" s="38" t="str">
        <f t="shared" ca="1" si="28"/>
        <v>203952</v>
      </c>
      <c r="B1823" s="39" cm="1">
        <f t="array" aca="1" ref="B1823" ca="1">INDIRECT(_xlfn.CONCAT("D",ROW(C1823)-C1823-3))</f>
        <v>2039</v>
      </c>
      <c r="C1823" s="32">
        <v>52</v>
      </c>
      <c r="D1823" s="33">
        <v>4432585</v>
      </c>
      <c r="E1823" s="33"/>
      <c r="F1823" s="33">
        <v>2198645</v>
      </c>
      <c r="G1823" s="33">
        <v>594716</v>
      </c>
      <c r="H1823" s="33">
        <v>1326596</v>
      </c>
      <c r="I1823" s="33">
        <v>25030</v>
      </c>
      <c r="J1823" s="33">
        <v>252304</v>
      </c>
      <c r="K1823" s="33"/>
      <c r="L1823" s="33">
        <v>2233939</v>
      </c>
      <c r="M1823" s="33">
        <v>537429</v>
      </c>
      <c r="N1823" s="33">
        <v>1258346</v>
      </c>
      <c r="O1823" s="33">
        <v>84224</v>
      </c>
      <c r="P1823" s="33">
        <v>353941</v>
      </c>
      <c r="Q1823"/>
    </row>
    <row r="1824" spans="1:17">
      <c r="A1824" s="38" t="str">
        <f t="shared" ca="1" si="28"/>
        <v>203953</v>
      </c>
      <c r="B1824" s="39" cm="1">
        <f t="array" aca="1" ref="B1824" ca="1">INDIRECT(_xlfn.CONCAT("D",ROW(C1824)-C1824-3))</f>
        <v>2039</v>
      </c>
      <c r="C1824" s="32">
        <v>53</v>
      </c>
      <c r="D1824" s="33">
        <v>4432763</v>
      </c>
      <c r="E1824" s="33"/>
      <c r="F1824" s="33">
        <v>2199003</v>
      </c>
      <c r="G1824" s="33">
        <v>603001</v>
      </c>
      <c r="H1824" s="33">
        <v>1294002</v>
      </c>
      <c r="I1824" s="33">
        <v>24000</v>
      </c>
      <c r="J1824" s="33">
        <v>278000</v>
      </c>
      <c r="K1824" s="33"/>
      <c r="L1824" s="33">
        <v>2233760</v>
      </c>
      <c r="M1824" s="33">
        <v>482758</v>
      </c>
      <c r="N1824" s="33">
        <v>1299423</v>
      </c>
      <c r="O1824" s="33">
        <v>103592</v>
      </c>
      <c r="P1824" s="33">
        <v>347988</v>
      </c>
      <c r="Q1824"/>
    </row>
    <row r="1825" spans="1:17">
      <c r="A1825" s="38" t="str">
        <f t="shared" ca="1" si="28"/>
        <v>203954</v>
      </c>
      <c r="B1825" s="39" cm="1">
        <f t="array" aca="1" ref="B1825" ca="1">INDIRECT(_xlfn.CONCAT("D",ROW(C1825)-C1825-3))</f>
        <v>2039</v>
      </c>
      <c r="C1825" s="32">
        <v>54</v>
      </c>
      <c r="D1825" s="33">
        <v>4332222</v>
      </c>
      <c r="E1825" s="33"/>
      <c r="F1825" s="33">
        <v>2144543</v>
      </c>
      <c r="G1825" s="33">
        <v>527657</v>
      </c>
      <c r="H1825" s="33">
        <v>1315652</v>
      </c>
      <c r="I1825" s="33">
        <v>28926</v>
      </c>
      <c r="J1825" s="33">
        <v>272307</v>
      </c>
      <c r="K1825" s="33"/>
      <c r="L1825" s="33">
        <v>2187678</v>
      </c>
      <c r="M1825" s="33">
        <v>474097</v>
      </c>
      <c r="N1825" s="33">
        <v>1275644</v>
      </c>
      <c r="O1825" s="33">
        <v>90400</v>
      </c>
      <c r="P1825" s="33">
        <v>347537</v>
      </c>
      <c r="Q1825"/>
    </row>
    <row r="1826" spans="1:17">
      <c r="A1826" s="38" t="str">
        <f t="shared" ca="1" si="28"/>
        <v>203955</v>
      </c>
      <c r="B1826" s="39" cm="1">
        <f t="array" aca="1" ref="B1826" ca="1">INDIRECT(_xlfn.CONCAT("D",ROW(C1826)-C1826-3))</f>
        <v>2039</v>
      </c>
      <c r="C1826" s="32">
        <v>55</v>
      </c>
      <c r="D1826" s="33">
        <v>4296663</v>
      </c>
      <c r="E1826" s="33"/>
      <c r="F1826" s="33">
        <v>2131639</v>
      </c>
      <c r="G1826" s="33">
        <v>468459</v>
      </c>
      <c r="H1826" s="33">
        <v>1354218</v>
      </c>
      <c r="I1826" s="33">
        <v>27084</v>
      </c>
      <c r="J1826" s="33">
        <v>281878</v>
      </c>
      <c r="K1826" s="33"/>
      <c r="L1826" s="33">
        <v>2165024</v>
      </c>
      <c r="M1826" s="33">
        <v>425775</v>
      </c>
      <c r="N1826" s="33">
        <v>1274311</v>
      </c>
      <c r="O1826" s="33">
        <v>113473</v>
      </c>
      <c r="P1826" s="33">
        <v>351465</v>
      </c>
      <c r="Q1826"/>
    </row>
    <row r="1827" spans="1:17">
      <c r="A1827" s="38" t="str">
        <f t="shared" ca="1" si="28"/>
        <v>203956</v>
      </c>
      <c r="B1827" s="39" cm="1">
        <f t="array" aca="1" ref="B1827" ca="1">INDIRECT(_xlfn.CONCAT("D",ROW(C1827)-C1827-3))</f>
        <v>2039</v>
      </c>
      <c r="C1827" s="32">
        <v>56</v>
      </c>
      <c r="D1827" s="33">
        <v>4355438</v>
      </c>
      <c r="E1827" s="33"/>
      <c r="F1827" s="33">
        <v>2163866</v>
      </c>
      <c r="G1827" s="33">
        <v>528967</v>
      </c>
      <c r="H1827" s="33">
        <v>1345917</v>
      </c>
      <c r="I1827" s="33">
        <v>21999</v>
      </c>
      <c r="J1827" s="33">
        <v>266983</v>
      </c>
      <c r="K1827" s="33"/>
      <c r="L1827" s="33">
        <v>2191572</v>
      </c>
      <c r="M1827" s="33">
        <v>438715</v>
      </c>
      <c r="N1827" s="33">
        <v>1296113</v>
      </c>
      <c r="O1827" s="33">
        <v>125204</v>
      </c>
      <c r="P1827" s="33">
        <v>331540</v>
      </c>
      <c r="Q1827"/>
    </row>
    <row r="1828" spans="1:17">
      <c r="A1828" s="38" t="str">
        <f t="shared" ca="1" si="28"/>
        <v>203957</v>
      </c>
      <c r="B1828" s="39" cm="1">
        <f t="array" aca="1" ref="B1828" ca="1">INDIRECT(_xlfn.CONCAT("D",ROW(C1828)-C1828-3))</f>
        <v>2039</v>
      </c>
      <c r="C1828" s="32">
        <v>57</v>
      </c>
      <c r="D1828" s="33">
        <v>4256565</v>
      </c>
      <c r="E1828" s="33"/>
      <c r="F1828" s="33">
        <v>2113980</v>
      </c>
      <c r="G1828" s="33">
        <v>468996</v>
      </c>
      <c r="H1828" s="33">
        <v>1344987</v>
      </c>
      <c r="I1828" s="33">
        <v>35000</v>
      </c>
      <c r="J1828" s="33">
        <v>264998</v>
      </c>
      <c r="K1828" s="33"/>
      <c r="L1828" s="33">
        <v>2142585</v>
      </c>
      <c r="M1828" s="33">
        <v>401672</v>
      </c>
      <c r="N1828" s="33">
        <v>1254098</v>
      </c>
      <c r="O1828" s="33">
        <v>145243</v>
      </c>
      <c r="P1828" s="33">
        <v>341571</v>
      </c>
      <c r="Q1828"/>
    </row>
    <row r="1829" spans="1:17">
      <c r="A1829" s="38" t="str">
        <f t="shared" ca="1" si="28"/>
        <v>203958</v>
      </c>
      <c r="B1829" s="39" cm="1">
        <f t="array" aca="1" ref="B1829" ca="1">INDIRECT(_xlfn.CONCAT("D",ROW(C1829)-C1829-3))</f>
        <v>2039</v>
      </c>
      <c r="C1829" s="32">
        <v>58</v>
      </c>
      <c r="D1829" s="33">
        <v>4289133</v>
      </c>
      <c r="E1829" s="33"/>
      <c r="F1829" s="33">
        <v>2134139</v>
      </c>
      <c r="G1829" s="33">
        <v>457529</v>
      </c>
      <c r="H1829" s="33">
        <v>1372587</v>
      </c>
      <c r="I1829" s="33">
        <v>42862</v>
      </c>
      <c r="J1829" s="33">
        <v>261160</v>
      </c>
      <c r="K1829" s="33"/>
      <c r="L1829" s="33">
        <v>2154994</v>
      </c>
      <c r="M1829" s="33">
        <v>386254</v>
      </c>
      <c r="N1829" s="33">
        <v>1263099</v>
      </c>
      <c r="O1829" s="33">
        <v>130423</v>
      </c>
      <c r="P1829" s="33">
        <v>375218</v>
      </c>
      <c r="Q1829"/>
    </row>
    <row r="1830" spans="1:17">
      <c r="A1830" s="38" t="str">
        <f t="shared" ca="1" si="28"/>
        <v>203959</v>
      </c>
      <c r="B1830" s="39" cm="1">
        <f t="array" aca="1" ref="B1830" ca="1">INDIRECT(_xlfn.CONCAT("D",ROW(C1830)-C1830-3))</f>
        <v>2039</v>
      </c>
      <c r="C1830" s="32">
        <v>59</v>
      </c>
      <c r="D1830" s="33">
        <v>4100944</v>
      </c>
      <c r="E1830" s="33"/>
      <c r="F1830" s="33">
        <v>2036050</v>
      </c>
      <c r="G1830" s="33">
        <v>425384</v>
      </c>
      <c r="H1830" s="33">
        <v>1311100</v>
      </c>
      <c r="I1830" s="33">
        <v>39942</v>
      </c>
      <c r="J1830" s="33">
        <v>259624</v>
      </c>
      <c r="K1830" s="33"/>
      <c r="L1830" s="33">
        <v>2064894</v>
      </c>
      <c r="M1830" s="33">
        <v>320828</v>
      </c>
      <c r="N1830" s="33">
        <v>1298305</v>
      </c>
      <c r="O1830" s="33">
        <v>132929</v>
      </c>
      <c r="P1830" s="33">
        <v>312833</v>
      </c>
      <c r="Q1830"/>
    </row>
    <row r="1831" spans="1:17">
      <c r="A1831" s="38" t="str">
        <f t="shared" ca="1" si="28"/>
        <v>203960</v>
      </c>
      <c r="B1831" s="39" cm="1">
        <f t="array" aca="1" ref="B1831" ca="1">INDIRECT(_xlfn.CONCAT("D",ROW(C1831)-C1831-3))</f>
        <v>2039</v>
      </c>
      <c r="C1831" s="32">
        <v>60</v>
      </c>
      <c r="D1831" s="33">
        <v>3943860</v>
      </c>
      <c r="E1831" s="33"/>
      <c r="F1831" s="33">
        <v>1953347</v>
      </c>
      <c r="G1831" s="33">
        <v>358513</v>
      </c>
      <c r="H1831" s="33">
        <v>1324202</v>
      </c>
      <c r="I1831" s="33">
        <v>32955</v>
      </c>
      <c r="J1831" s="33">
        <v>237677</v>
      </c>
      <c r="K1831" s="33"/>
      <c r="L1831" s="33">
        <v>1990513</v>
      </c>
      <c r="M1831" s="33">
        <v>305312</v>
      </c>
      <c r="N1831" s="33">
        <v>1223242</v>
      </c>
      <c r="O1831" s="33">
        <v>146669</v>
      </c>
      <c r="P1831" s="33">
        <v>315289</v>
      </c>
      <c r="Q1831"/>
    </row>
    <row r="1832" spans="1:17">
      <c r="A1832" s="38" t="str">
        <f t="shared" ca="1" si="28"/>
        <v>203961</v>
      </c>
      <c r="B1832" s="39" cm="1">
        <f t="array" aca="1" ref="B1832" ca="1">INDIRECT(_xlfn.CONCAT("D",ROW(C1832)-C1832-3))</f>
        <v>2039</v>
      </c>
      <c r="C1832" s="32">
        <v>61</v>
      </c>
      <c r="D1832" s="33">
        <v>3892057</v>
      </c>
      <c r="E1832" s="33"/>
      <c r="F1832" s="33">
        <v>1921510</v>
      </c>
      <c r="G1832" s="33">
        <v>329373</v>
      </c>
      <c r="H1832" s="33">
        <v>1290626</v>
      </c>
      <c r="I1832" s="33">
        <v>55725</v>
      </c>
      <c r="J1832" s="33">
        <v>245786</v>
      </c>
      <c r="K1832" s="33"/>
      <c r="L1832" s="33">
        <v>1970546</v>
      </c>
      <c r="M1832" s="33">
        <v>293634</v>
      </c>
      <c r="N1832" s="33">
        <v>1188520</v>
      </c>
      <c r="O1832" s="33">
        <v>164795</v>
      </c>
      <c r="P1832" s="33">
        <v>323597</v>
      </c>
      <c r="Q1832"/>
    </row>
    <row r="1833" spans="1:17">
      <c r="A1833" s="38" t="str">
        <f t="shared" ca="1" si="28"/>
        <v>203962</v>
      </c>
      <c r="B1833" s="39" cm="1">
        <f t="array" aca="1" ref="B1833" ca="1">INDIRECT(_xlfn.CONCAT("D",ROW(C1833)-C1833-3))</f>
        <v>2039</v>
      </c>
      <c r="C1833" s="32">
        <v>62</v>
      </c>
      <c r="D1833" s="33">
        <v>3723397</v>
      </c>
      <c r="E1833" s="33"/>
      <c r="F1833" s="33">
        <v>1832687</v>
      </c>
      <c r="G1833" s="33">
        <v>303451</v>
      </c>
      <c r="H1833" s="33">
        <v>1276692</v>
      </c>
      <c r="I1833" s="33">
        <v>55899</v>
      </c>
      <c r="J1833" s="33">
        <v>196645</v>
      </c>
      <c r="K1833" s="33"/>
      <c r="L1833" s="33">
        <v>1890710</v>
      </c>
      <c r="M1833" s="33">
        <v>276495</v>
      </c>
      <c r="N1833" s="33">
        <v>1133829</v>
      </c>
      <c r="O1833" s="33">
        <v>176042</v>
      </c>
      <c r="P1833" s="33">
        <v>304344</v>
      </c>
      <c r="Q1833"/>
    </row>
    <row r="1834" spans="1:17">
      <c r="A1834" s="38" t="str">
        <f t="shared" ca="1" si="28"/>
        <v>203963</v>
      </c>
      <c r="B1834" s="39" cm="1">
        <f t="array" aca="1" ref="B1834" ca="1">INDIRECT(_xlfn.CONCAT("D",ROW(C1834)-C1834-3))</f>
        <v>2039</v>
      </c>
      <c r="C1834" s="32">
        <v>63</v>
      </c>
      <c r="D1834" s="33">
        <v>3663562</v>
      </c>
      <c r="E1834" s="33"/>
      <c r="F1834" s="33">
        <v>1798653</v>
      </c>
      <c r="G1834" s="33">
        <v>308255</v>
      </c>
      <c r="H1834" s="33">
        <v>1221049</v>
      </c>
      <c r="I1834" s="33">
        <v>52872</v>
      </c>
      <c r="J1834" s="33">
        <v>216477</v>
      </c>
      <c r="K1834" s="33"/>
      <c r="L1834" s="33">
        <v>1864910</v>
      </c>
      <c r="M1834" s="33">
        <v>263000</v>
      </c>
      <c r="N1834" s="33">
        <v>1126716</v>
      </c>
      <c r="O1834" s="33">
        <v>170352</v>
      </c>
      <c r="P1834" s="33">
        <v>304841</v>
      </c>
      <c r="Q1834"/>
    </row>
    <row r="1835" spans="1:17">
      <c r="A1835" s="38" t="str">
        <f t="shared" ca="1" si="28"/>
        <v>203964</v>
      </c>
      <c r="B1835" s="39" cm="1">
        <f t="array" aca="1" ref="B1835" ca="1">INDIRECT(_xlfn.CONCAT("D",ROW(C1835)-C1835-3))</f>
        <v>2039</v>
      </c>
      <c r="C1835" s="32">
        <v>64</v>
      </c>
      <c r="D1835" s="33">
        <v>3620489</v>
      </c>
      <c r="E1835" s="33"/>
      <c r="F1835" s="33">
        <v>1772770</v>
      </c>
      <c r="G1835" s="33">
        <v>305788</v>
      </c>
      <c r="H1835" s="33">
        <v>1182180</v>
      </c>
      <c r="I1835" s="33">
        <v>54962</v>
      </c>
      <c r="J1835" s="33">
        <v>229841</v>
      </c>
      <c r="K1835" s="33"/>
      <c r="L1835" s="33">
        <v>1847719</v>
      </c>
      <c r="M1835" s="33">
        <v>266527</v>
      </c>
      <c r="N1835" s="33">
        <v>1066107</v>
      </c>
      <c r="O1835" s="33">
        <v>201642</v>
      </c>
      <c r="P1835" s="33">
        <v>313443</v>
      </c>
      <c r="Q1835"/>
    </row>
    <row r="1836" spans="1:17">
      <c r="A1836" s="38" t="str">
        <f t="shared" ca="1" si="28"/>
        <v>203965</v>
      </c>
      <c r="B1836" s="39" cm="1">
        <f t="array" aca="1" ref="B1836" ca="1">INDIRECT(_xlfn.CONCAT("D",ROW(C1836)-C1836-3))</f>
        <v>2039</v>
      </c>
      <c r="C1836" s="32">
        <v>65</v>
      </c>
      <c r="D1836" s="33">
        <v>3526271</v>
      </c>
      <c r="E1836" s="33"/>
      <c r="F1836" s="33">
        <v>1718580</v>
      </c>
      <c r="G1836" s="33">
        <v>259166</v>
      </c>
      <c r="H1836" s="33">
        <v>1176596</v>
      </c>
      <c r="I1836" s="33">
        <v>58140</v>
      </c>
      <c r="J1836" s="33">
        <v>224677</v>
      </c>
      <c r="K1836" s="33"/>
      <c r="L1836" s="33">
        <v>1807692</v>
      </c>
      <c r="M1836" s="33">
        <v>242750</v>
      </c>
      <c r="N1836" s="33">
        <v>1057554</v>
      </c>
      <c r="O1836" s="33">
        <v>190021</v>
      </c>
      <c r="P1836" s="33">
        <v>317366</v>
      </c>
      <c r="Q1836"/>
    </row>
    <row r="1837" spans="1:17">
      <c r="A1837" s="38" t="str">
        <f t="shared" ca="1" si="28"/>
        <v>203966</v>
      </c>
      <c r="B1837" s="39" cm="1">
        <f t="array" aca="1" ref="B1837" ca="1">INDIRECT(_xlfn.CONCAT("D",ROW(C1837)-C1837-3))</f>
        <v>2039</v>
      </c>
      <c r="C1837" s="32">
        <v>66</v>
      </c>
      <c r="D1837" s="33">
        <v>3633610</v>
      </c>
      <c r="E1837" s="33"/>
      <c r="F1837" s="33">
        <v>1766553</v>
      </c>
      <c r="G1837" s="33">
        <v>277146</v>
      </c>
      <c r="H1837" s="33">
        <v>1187339</v>
      </c>
      <c r="I1837" s="33">
        <v>72776</v>
      </c>
      <c r="J1837" s="33">
        <v>229293</v>
      </c>
      <c r="K1837" s="33"/>
      <c r="L1837" s="33">
        <v>1867057</v>
      </c>
      <c r="M1837" s="33">
        <v>245561</v>
      </c>
      <c r="N1837" s="33">
        <v>1069730</v>
      </c>
      <c r="O1837" s="33">
        <v>220706</v>
      </c>
      <c r="P1837" s="33">
        <v>331060</v>
      </c>
      <c r="Q1837"/>
    </row>
    <row r="1838" spans="1:17">
      <c r="A1838" s="38" t="str">
        <f t="shared" ca="1" si="28"/>
        <v>203967</v>
      </c>
      <c r="B1838" s="39" cm="1">
        <f t="array" aca="1" ref="B1838" ca="1">INDIRECT(_xlfn.CONCAT("D",ROW(C1838)-C1838-3))</f>
        <v>2039</v>
      </c>
      <c r="C1838" s="32">
        <v>67</v>
      </c>
      <c r="D1838" s="33">
        <v>3758014</v>
      </c>
      <c r="E1838" s="33"/>
      <c r="F1838" s="33">
        <v>1823588</v>
      </c>
      <c r="G1838" s="33">
        <v>261217</v>
      </c>
      <c r="H1838" s="33">
        <v>1235111</v>
      </c>
      <c r="I1838" s="33">
        <v>84772</v>
      </c>
      <c r="J1838" s="33">
        <v>242488</v>
      </c>
      <c r="K1838" s="33"/>
      <c r="L1838" s="33">
        <v>1934426</v>
      </c>
      <c r="M1838" s="33">
        <v>221219</v>
      </c>
      <c r="N1838" s="33">
        <v>1088239</v>
      </c>
      <c r="O1838" s="33">
        <v>247011</v>
      </c>
      <c r="P1838" s="33">
        <v>377957</v>
      </c>
      <c r="Q1838"/>
    </row>
    <row r="1839" spans="1:17">
      <c r="A1839" s="38" t="str">
        <f t="shared" ca="1" si="28"/>
        <v>203968</v>
      </c>
      <c r="B1839" s="39" cm="1">
        <f t="array" aca="1" ref="B1839" ca="1">INDIRECT(_xlfn.CONCAT("D",ROW(C1839)-C1839-3))</f>
        <v>2039</v>
      </c>
      <c r="C1839" s="32">
        <v>68</v>
      </c>
      <c r="D1839" s="33">
        <v>3873443</v>
      </c>
      <c r="E1839" s="33"/>
      <c r="F1839" s="33">
        <v>1874837</v>
      </c>
      <c r="G1839" s="33">
        <v>253143</v>
      </c>
      <c r="H1839" s="33">
        <v>1278568</v>
      </c>
      <c r="I1839" s="33">
        <v>91962</v>
      </c>
      <c r="J1839" s="33">
        <v>251165</v>
      </c>
      <c r="K1839" s="33"/>
      <c r="L1839" s="33">
        <v>1998605</v>
      </c>
      <c r="M1839" s="33">
        <v>229121</v>
      </c>
      <c r="N1839" s="33">
        <v>1155521</v>
      </c>
      <c r="O1839" s="33">
        <v>281689</v>
      </c>
      <c r="P1839" s="33">
        <v>332274</v>
      </c>
      <c r="Q1839"/>
    </row>
    <row r="1840" spans="1:17">
      <c r="A1840" s="38" t="str">
        <f t="shared" ca="1" si="28"/>
        <v>203969</v>
      </c>
      <c r="B1840" s="39" cm="1">
        <f t="array" aca="1" ref="B1840" ca="1">INDIRECT(_xlfn.CONCAT("D",ROW(C1840)-C1840-3))</f>
        <v>2039</v>
      </c>
      <c r="C1840" s="32">
        <v>69</v>
      </c>
      <c r="D1840" s="33">
        <v>3659028</v>
      </c>
      <c r="E1840" s="33"/>
      <c r="F1840" s="33">
        <v>1762978</v>
      </c>
      <c r="G1840" s="33">
        <v>222962</v>
      </c>
      <c r="H1840" s="33">
        <v>1181896</v>
      </c>
      <c r="I1840" s="33">
        <v>94709</v>
      </c>
      <c r="J1840" s="33">
        <v>263411</v>
      </c>
      <c r="K1840" s="33"/>
      <c r="L1840" s="33">
        <v>1896050</v>
      </c>
      <c r="M1840" s="33">
        <v>194949</v>
      </c>
      <c r="N1840" s="33">
        <v>1110317</v>
      </c>
      <c r="O1840" s="33">
        <v>270157</v>
      </c>
      <c r="P1840" s="33">
        <v>320626</v>
      </c>
      <c r="Q1840"/>
    </row>
    <row r="1841" spans="1:17">
      <c r="A1841" s="38" t="str">
        <f t="shared" ca="1" si="28"/>
        <v>203970</v>
      </c>
      <c r="B1841" s="39" cm="1">
        <f t="array" aca="1" ref="B1841" ca="1">INDIRECT(_xlfn.CONCAT("D",ROW(C1841)-C1841-3))</f>
        <v>2039</v>
      </c>
      <c r="C1841" s="32">
        <v>70</v>
      </c>
      <c r="D1841" s="33">
        <v>3507461</v>
      </c>
      <c r="E1841" s="33"/>
      <c r="F1841" s="33">
        <v>1684190</v>
      </c>
      <c r="G1841" s="33">
        <v>228231</v>
      </c>
      <c r="H1841" s="33">
        <v>1131319</v>
      </c>
      <c r="I1841" s="33">
        <v>101327</v>
      </c>
      <c r="J1841" s="33">
        <v>223313</v>
      </c>
      <c r="K1841" s="33"/>
      <c r="L1841" s="33">
        <v>1823271</v>
      </c>
      <c r="M1841" s="33">
        <v>192599</v>
      </c>
      <c r="N1841" s="33">
        <v>1045961</v>
      </c>
      <c r="O1841" s="33">
        <v>278528</v>
      </c>
      <c r="P1841" s="33">
        <v>306183</v>
      </c>
      <c r="Q1841"/>
    </row>
    <row r="1842" spans="1:17">
      <c r="A1842" s="38" t="str">
        <f t="shared" ca="1" si="28"/>
        <v>203971</v>
      </c>
      <c r="B1842" s="39" cm="1">
        <f t="array" aca="1" ref="B1842" ca="1">INDIRECT(_xlfn.CONCAT("D",ROW(C1842)-C1842-3))</f>
        <v>2039</v>
      </c>
      <c r="C1842" s="32">
        <v>71</v>
      </c>
      <c r="D1842" s="33">
        <v>3414969</v>
      </c>
      <c r="E1842" s="33"/>
      <c r="F1842" s="33">
        <v>1631101</v>
      </c>
      <c r="G1842" s="33">
        <v>198723</v>
      </c>
      <c r="H1842" s="33">
        <v>1070348</v>
      </c>
      <c r="I1842" s="33">
        <v>122972</v>
      </c>
      <c r="J1842" s="33">
        <v>239058</v>
      </c>
      <c r="K1842" s="33"/>
      <c r="L1842" s="33">
        <v>1783868</v>
      </c>
      <c r="M1842" s="33">
        <v>185491</v>
      </c>
      <c r="N1842" s="33">
        <v>989613</v>
      </c>
      <c r="O1842" s="33">
        <v>300929</v>
      </c>
      <c r="P1842" s="33">
        <v>307836</v>
      </c>
      <c r="Q1842"/>
    </row>
    <row r="1843" spans="1:17">
      <c r="A1843" s="38" t="str">
        <f t="shared" ca="1" si="28"/>
        <v>203972</v>
      </c>
      <c r="B1843" s="39" cm="1">
        <f t="array" aca="1" ref="B1843" ca="1">INDIRECT(_xlfn.CONCAT("D",ROW(C1843)-C1843-3))</f>
        <v>2039</v>
      </c>
      <c r="C1843" s="32">
        <v>72</v>
      </c>
      <c r="D1843" s="33">
        <v>3398520</v>
      </c>
      <c r="E1843" s="33"/>
      <c r="F1843" s="33">
        <v>1617128</v>
      </c>
      <c r="G1843" s="33">
        <v>219222</v>
      </c>
      <c r="H1843" s="33">
        <v>1041057</v>
      </c>
      <c r="I1843" s="33">
        <v>114035</v>
      </c>
      <c r="J1843" s="33">
        <v>242815</v>
      </c>
      <c r="K1843" s="33"/>
      <c r="L1843" s="33">
        <v>1781392</v>
      </c>
      <c r="M1843" s="33">
        <v>170832</v>
      </c>
      <c r="N1843" s="33">
        <v>968706</v>
      </c>
      <c r="O1843" s="33">
        <v>343639</v>
      </c>
      <c r="P1843" s="33">
        <v>298215</v>
      </c>
      <c r="Q1843"/>
    </row>
    <row r="1844" spans="1:17">
      <c r="A1844" s="38" t="str">
        <f t="shared" ca="1" si="28"/>
        <v>203973</v>
      </c>
      <c r="B1844" s="39" cm="1">
        <f t="array" aca="1" ref="B1844" ca="1">INDIRECT(_xlfn.CONCAT("D",ROW(C1844)-C1844-3))</f>
        <v>2039</v>
      </c>
      <c r="C1844" s="32">
        <v>73</v>
      </c>
      <c r="D1844" s="33">
        <v>3445055</v>
      </c>
      <c r="E1844" s="33"/>
      <c r="F1844" s="33">
        <v>1632800</v>
      </c>
      <c r="G1844" s="33">
        <v>182188</v>
      </c>
      <c r="H1844" s="33">
        <v>1039950</v>
      </c>
      <c r="I1844" s="33">
        <v>155599</v>
      </c>
      <c r="J1844" s="33">
        <v>255064</v>
      </c>
      <c r="K1844" s="33"/>
      <c r="L1844" s="33">
        <v>1812255</v>
      </c>
      <c r="M1844" s="33">
        <v>173818</v>
      </c>
      <c r="N1844" s="33">
        <v>956001</v>
      </c>
      <c r="O1844" s="33">
        <v>375290</v>
      </c>
      <c r="P1844" s="33">
        <v>307145</v>
      </c>
      <c r="Q1844"/>
    </row>
    <row r="1845" spans="1:17">
      <c r="A1845" s="38" t="str">
        <f t="shared" ca="1" si="28"/>
        <v>203974</v>
      </c>
      <c r="B1845" s="39" cm="1">
        <f t="array" aca="1" ref="B1845" ca="1">INDIRECT(_xlfn.CONCAT("D",ROW(C1845)-C1845-3))</f>
        <v>2039</v>
      </c>
      <c r="C1845" s="32">
        <v>74</v>
      </c>
      <c r="D1845" s="33">
        <v>3534258</v>
      </c>
      <c r="E1845" s="33"/>
      <c r="F1845" s="33">
        <v>1663052</v>
      </c>
      <c r="G1845" s="33">
        <v>174384</v>
      </c>
      <c r="H1845" s="33">
        <v>1098521</v>
      </c>
      <c r="I1845" s="33">
        <v>135960</v>
      </c>
      <c r="J1845" s="33">
        <v>254187</v>
      </c>
      <c r="K1845" s="33"/>
      <c r="L1845" s="33">
        <v>1871206</v>
      </c>
      <c r="M1845" s="33">
        <v>172985</v>
      </c>
      <c r="N1845" s="33">
        <v>1009245</v>
      </c>
      <c r="O1845" s="33">
        <v>375625</v>
      </c>
      <c r="P1845" s="33">
        <v>313350</v>
      </c>
      <c r="Q1845"/>
    </row>
    <row r="1846" spans="1:17">
      <c r="A1846" s="38" t="str">
        <f t="shared" ca="1" si="28"/>
        <v>203975</v>
      </c>
      <c r="B1846" s="39" cm="1">
        <f t="array" aca="1" ref="B1846" ca="1">INDIRECT(_xlfn.CONCAT("D",ROW(C1846)-C1846-3))</f>
        <v>2039</v>
      </c>
      <c r="C1846" s="32">
        <v>75</v>
      </c>
      <c r="D1846" s="33">
        <v>3464739</v>
      </c>
      <c r="E1846" s="33"/>
      <c r="F1846" s="33">
        <v>1621880</v>
      </c>
      <c r="G1846" s="33">
        <v>174089</v>
      </c>
      <c r="H1846" s="33">
        <v>1034699</v>
      </c>
      <c r="I1846" s="33">
        <v>179990</v>
      </c>
      <c r="J1846" s="33">
        <v>233102</v>
      </c>
      <c r="K1846" s="33"/>
      <c r="L1846" s="33">
        <v>1842859</v>
      </c>
      <c r="M1846" s="33">
        <v>160979</v>
      </c>
      <c r="N1846" s="33">
        <v>968834</v>
      </c>
      <c r="O1846" s="33">
        <v>407878</v>
      </c>
      <c r="P1846" s="33">
        <v>305168</v>
      </c>
      <c r="Q1846"/>
    </row>
    <row r="1847" spans="1:17">
      <c r="A1847" s="38" t="str">
        <f t="shared" ca="1" si="28"/>
        <v>203976</v>
      </c>
      <c r="B1847" s="39" cm="1">
        <f t="array" aca="1" ref="B1847" ca="1">INDIRECT(_xlfn.CONCAT("D",ROW(C1847)-C1847-3))</f>
        <v>2039</v>
      </c>
      <c r="C1847" s="32">
        <v>76</v>
      </c>
      <c r="D1847" s="33">
        <v>3398432</v>
      </c>
      <c r="E1847" s="33"/>
      <c r="F1847" s="33">
        <v>1579519</v>
      </c>
      <c r="G1847" s="33">
        <v>144576</v>
      </c>
      <c r="H1847" s="33">
        <v>1011049</v>
      </c>
      <c r="I1847" s="33">
        <v>174081</v>
      </c>
      <c r="J1847" s="33">
        <v>249812</v>
      </c>
      <c r="K1847" s="33"/>
      <c r="L1847" s="33">
        <v>1818913</v>
      </c>
      <c r="M1847" s="33">
        <v>138170</v>
      </c>
      <c r="N1847" s="33">
        <v>922780</v>
      </c>
      <c r="O1847" s="33">
        <v>458923</v>
      </c>
      <c r="P1847" s="33">
        <v>299040</v>
      </c>
      <c r="Q1847"/>
    </row>
    <row r="1848" spans="1:17">
      <c r="A1848" s="38" t="str">
        <f t="shared" ca="1" si="28"/>
        <v>203977</v>
      </c>
      <c r="B1848" s="39" cm="1">
        <f t="array" aca="1" ref="B1848" ca="1">INDIRECT(_xlfn.CONCAT("D",ROW(C1848)-C1848-3))</f>
        <v>2039</v>
      </c>
      <c r="C1848" s="32">
        <v>77</v>
      </c>
      <c r="D1848" s="33">
        <v>3300990</v>
      </c>
      <c r="E1848" s="33"/>
      <c r="F1848" s="33">
        <v>1524619</v>
      </c>
      <c r="G1848" s="33">
        <v>152462</v>
      </c>
      <c r="H1848" s="33">
        <v>999363</v>
      </c>
      <c r="I1848" s="33">
        <v>176069</v>
      </c>
      <c r="J1848" s="33">
        <v>196725</v>
      </c>
      <c r="K1848" s="33"/>
      <c r="L1848" s="33">
        <v>1776370</v>
      </c>
      <c r="M1848" s="33">
        <v>144163</v>
      </c>
      <c r="N1848" s="33">
        <v>889666</v>
      </c>
      <c r="O1848" s="33">
        <v>455201</v>
      </c>
      <c r="P1848" s="33">
        <v>287339</v>
      </c>
      <c r="Q1848"/>
    </row>
    <row r="1849" spans="1:17">
      <c r="A1849" s="38" t="str">
        <f t="shared" ca="1" si="28"/>
        <v>203978</v>
      </c>
      <c r="B1849" s="39" cm="1">
        <f t="array" aca="1" ref="B1849" ca="1">INDIRECT(_xlfn.CONCAT("D",ROW(C1849)-C1849-3))</f>
        <v>2039</v>
      </c>
      <c r="C1849" s="32">
        <v>78</v>
      </c>
      <c r="D1849" s="33">
        <v>3237080</v>
      </c>
      <c r="E1849" s="33"/>
      <c r="F1849" s="33">
        <v>1483544</v>
      </c>
      <c r="G1849" s="33">
        <v>126008</v>
      </c>
      <c r="H1849" s="33">
        <v>946042</v>
      </c>
      <c r="I1849" s="33">
        <v>186058</v>
      </c>
      <c r="J1849" s="33">
        <v>225436</v>
      </c>
      <c r="K1849" s="33"/>
      <c r="L1849" s="33">
        <v>1753536</v>
      </c>
      <c r="M1849" s="33">
        <v>139295</v>
      </c>
      <c r="N1849" s="33">
        <v>813048</v>
      </c>
      <c r="O1849" s="33">
        <v>510748</v>
      </c>
      <c r="P1849" s="33">
        <v>290445</v>
      </c>
      <c r="Q1849"/>
    </row>
    <row r="1850" spans="1:17">
      <c r="A1850" s="38" t="str">
        <f t="shared" ca="1" si="28"/>
        <v>203979</v>
      </c>
      <c r="B1850" s="39" cm="1">
        <f t="array" aca="1" ref="B1850" ca="1">INDIRECT(_xlfn.CONCAT("D",ROW(C1850)-C1850-3))</f>
        <v>2039</v>
      </c>
      <c r="C1850" s="32">
        <v>79</v>
      </c>
      <c r="D1850" s="33">
        <v>3066113</v>
      </c>
      <c r="E1850" s="33"/>
      <c r="F1850" s="33">
        <v>1394288</v>
      </c>
      <c r="G1850" s="33">
        <v>103390</v>
      </c>
      <c r="H1850" s="33">
        <v>876353</v>
      </c>
      <c r="I1850" s="33">
        <v>204811</v>
      </c>
      <c r="J1850" s="33">
        <v>209734</v>
      </c>
      <c r="K1850" s="33"/>
      <c r="L1850" s="33">
        <v>1671825</v>
      </c>
      <c r="M1850" s="33">
        <v>135367</v>
      </c>
      <c r="N1850" s="33">
        <v>753902</v>
      </c>
      <c r="O1850" s="33">
        <v>524669</v>
      </c>
      <c r="P1850" s="33">
        <v>257888</v>
      </c>
      <c r="Q1850"/>
    </row>
    <row r="1851" spans="1:17">
      <c r="A1851" s="38" t="str">
        <f t="shared" ca="1" si="28"/>
        <v>203980</v>
      </c>
      <c r="B1851" s="39" cm="1">
        <f t="array" aca="1" ref="B1851" ca="1">INDIRECT(_xlfn.CONCAT("D",ROW(C1851)-C1851-3))</f>
        <v>2039</v>
      </c>
      <c r="C1851" s="32">
        <v>80</v>
      </c>
      <c r="D1851" s="33">
        <v>2887402</v>
      </c>
      <c r="E1851" s="33"/>
      <c r="F1851" s="33">
        <v>1297601</v>
      </c>
      <c r="G1851" s="33">
        <v>87822</v>
      </c>
      <c r="H1851" s="33">
        <v>847634</v>
      </c>
      <c r="I1851" s="33">
        <v>186499</v>
      </c>
      <c r="J1851" s="33">
        <v>175645</v>
      </c>
      <c r="K1851" s="33"/>
      <c r="L1851" s="33">
        <v>1589801</v>
      </c>
      <c r="M1851" s="33">
        <v>124652</v>
      </c>
      <c r="N1851" s="33">
        <v>690530</v>
      </c>
      <c r="O1851" s="33">
        <v>509488</v>
      </c>
      <c r="P1851" s="33">
        <v>265132</v>
      </c>
      <c r="Q1851"/>
    </row>
    <row r="1852" spans="1:17">
      <c r="A1852" s="38" t="str">
        <f t="shared" ca="1" si="28"/>
        <v>203981</v>
      </c>
      <c r="B1852" s="39" cm="1">
        <f t="array" aca="1" ref="B1852" ca="1">INDIRECT(_xlfn.CONCAT("D",ROW(C1852)-C1852-3))</f>
        <v>2039</v>
      </c>
      <c r="C1852" s="32">
        <v>81</v>
      </c>
      <c r="D1852" s="33">
        <v>2788700</v>
      </c>
      <c r="E1852" s="33"/>
      <c r="F1852" s="33">
        <v>1243973</v>
      </c>
      <c r="G1852" s="33">
        <v>73291</v>
      </c>
      <c r="H1852" s="33">
        <v>807196</v>
      </c>
      <c r="I1852" s="33">
        <v>186200</v>
      </c>
      <c r="J1852" s="33">
        <v>177286</v>
      </c>
      <c r="K1852" s="33"/>
      <c r="L1852" s="33">
        <v>1544726</v>
      </c>
      <c r="M1852" s="33">
        <v>110338</v>
      </c>
      <c r="N1852" s="33">
        <v>671966</v>
      </c>
      <c r="O1852" s="33">
        <v>539760</v>
      </c>
      <c r="P1852" s="33">
        <v>222663</v>
      </c>
      <c r="Q1852"/>
    </row>
    <row r="1853" spans="1:17">
      <c r="A1853" s="38" t="str">
        <f t="shared" ca="1" si="28"/>
        <v>203982</v>
      </c>
      <c r="B1853" s="39" cm="1">
        <f t="array" aca="1" ref="B1853" ca="1">INDIRECT(_xlfn.CONCAT("D",ROW(C1853)-C1853-3))</f>
        <v>2039</v>
      </c>
      <c r="C1853" s="32">
        <v>82</v>
      </c>
      <c r="D1853" s="33">
        <v>2585401</v>
      </c>
      <c r="E1853" s="33"/>
      <c r="F1853" s="33">
        <v>1139695</v>
      </c>
      <c r="G1853" s="33">
        <v>59774</v>
      </c>
      <c r="H1853" s="33">
        <v>744189</v>
      </c>
      <c r="I1853" s="33">
        <v>200244</v>
      </c>
      <c r="J1853" s="33">
        <v>135488</v>
      </c>
      <c r="K1853" s="33"/>
      <c r="L1853" s="33">
        <v>1445706</v>
      </c>
      <c r="M1853" s="33">
        <v>96913</v>
      </c>
      <c r="N1853" s="33">
        <v>560498</v>
      </c>
      <c r="O1853" s="33">
        <v>554504</v>
      </c>
      <c r="P1853" s="33">
        <v>233791</v>
      </c>
      <c r="Q1853"/>
    </row>
    <row r="1854" spans="1:17">
      <c r="A1854" s="38" t="str">
        <f t="shared" ca="1" si="28"/>
        <v>203983</v>
      </c>
      <c r="B1854" s="39" cm="1">
        <f t="array" aca="1" ref="B1854" ca="1">INDIRECT(_xlfn.CONCAT("D",ROW(C1854)-C1854-3))</f>
        <v>2039</v>
      </c>
      <c r="C1854" s="32">
        <v>83</v>
      </c>
      <c r="D1854" s="33">
        <v>2377696</v>
      </c>
      <c r="E1854" s="33"/>
      <c r="F1854" s="33">
        <v>1035974</v>
      </c>
      <c r="G1854" s="33">
        <v>50900</v>
      </c>
      <c r="H1854" s="33">
        <v>676677</v>
      </c>
      <c r="I1854" s="33">
        <v>200608</v>
      </c>
      <c r="J1854" s="33">
        <v>107789</v>
      </c>
      <c r="K1854" s="33"/>
      <c r="L1854" s="33">
        <v>1341723</v>
      </c>
      <c r="M1854" s="33">
        <v>96052</v>
      </c>
      <c r="N1854" s="33">
        <v>466251</v>
      </c>
      <c r="O1854" s="33">
        <v>577311</v>
      </c>
      <c r="P1854" s="33">
        <v>202109</v>
      </c>
      <c r="Q1854"/>
    </row>
    <row r="1855" spans="1:17">
      <c r="A1855" s="38" t="str">
        <f t="shared" ca="1" si="28"/>
        <v>203984</v>
      </c>
      <c r="B1855" s="39" cm="1">
        <f t="array" aca="1" ref="B1855" ca="1">INDIRECT(_xlfn.CONCAT("D",ROW(C1855)-C1855-3))</f>
        <v>2039</v>
      </c>
      <c r="C1855" s="32">
        <v>84</v>
      </c>
      <c r="D1855" s="33">
        <v>2205179</v>
      </c>
      <c r="E1855" s="33"/>
      <c r="F1855" s="33">
        <v>949621</v>
      </c>
      <c r="G1855" s="33">
        <v>42027</v>
      </c>
      <c r="H1855" s="33">
        <v>612400</v>
      </c>
      <c r="I1855" s="33">
        <v>201131</v>
      </c>
      <c r="J1855" s="33">
        <v>94061</v>
      </c>
      <c r="K1855" s="33"/>
      <c r="L1855" s="33">
        <v>1255558</v>
      </c>
      <c r="M1855" s="33">
        <v>71145</v>
      </c>
      <c r="N1855" s="33">
        <v>448915</v>
      </c>
      <c r="O1855" s="33">
        <v>555131</v>
      </c>
      <c r="P1855" s="33">
        <v>180367</v>
      </c>
      <c r="Q1855"/>
    </row>
    <row r="1856" spans="1:17">
      <c r="A1856" s="38" t="str">
        <f t="shared" ca="1" si="28"/>
        <v>203985</v>
      </c>
      <c r="B1856" s="39" cm="1">
        <f t="array" aca="1" ref="B1856" ca="1">INDIRECT(_xlfn.CONCAT("D",ROW(C1856)-C1856-3))</f>
        <v>2039</v>
      </c>
      <c r="C1856" s="32">
        <v>85</v>
      </c>
      <c r="D1856" s="33">
        <v>1964055</v>
      </c>
      <c r="E1856" s="33"/>
      <c r="F1856" s="33">
        <v>833087</v>
      </c>
      <c r="G1856" s="33">
        <v>38050</v>
      </c>
      <c r="H1856" s="33">
        <v>536701</v>
      </c>
      <c r="I1856" s="33">
        <v>167218</v>
      </c>
      <c r="J1856" s="33">
        <v>91119</v>
      </c>
      <c r="K1856" s="33"/>
      <c r="L1856" s="33">
        <v>1130968</v>
      </c>
      <c r="M1856" s="33">
        <v>63166</v>
      </c>
      <c r="N1856" s="33">
        <v>364958</v>
      </c>
      <c r="O1856" s="33">
        <v>555458</v>
      </c>
      <c r="P1856" s="33">
        <v>147387</v>
      </c>
      <c r="Q1856"/>
    </row>
    <row r="1857" spans="1:17">
      <c r="A1857" s="38" t="str">
        <f t="shared" ca="1" si="28"/>
        <v>203986</v>
      </c>
      <c r="B1857" s="39" cm="1">
        <f t="array" aca="1" ref="B1857" ca="1">INDIRECT(_xlfn.CONCAT("D",ROW(C1857)-C1857-3))</f>
        <v>2039</v>
      </c>
      <c r="C1857" s="32">
        <v>86</v>
      </c>
      <c r="D1857" s="33">
        <v>1785579</v>
      </c>
      <c r="E1857" s="33"/>
      <c r="F1857" s="33">
        <v>746215</v>
      </c>
      <c r="G1857" s="33">
        <v>32009</v>
      </c>
      <c r="H1857" s="33">
        <v>460133</v>
      </c>
      <c r="I1857" s="33">
        <v>174050</v>
      </c>
      <c r="J1857" s="33">
        <v>80023</v>
      </c>
      <c r="K1857" s="33"/>
      <c r="L1857" s="33">
        <v>1039364</v>
      </c>
      <c r="M1857" s="33">
        <v>59021</v>
      </c>
      <c r="N1857" s="33">
        <v>306107</v>
      </c>
      <c r="O1857" s="33">
        <v>539189</v>
      </c>
      <c r="P1857" s="33">
        <v>135047</v>
      </c>
      <c r="Q1857"/>
    </row>
    <row r="1858" spans="1:17">
      <c r="A1858" s="38" t="str">
        <f t="shared" ca="1" si="28"/>
        <v>203987</v>
      </c>
      <c r="B1858" s="39" cm="1">
        <f t="array" aca="1" ref="B1858" ca="1">INDIRECT(_xlfn.CONCAT("D",ROW(C1858)-C1858-3))</f>
        <v>2039</v>
      </c>
      <c r="C1858" s="32">
        <v>87</v>
      </c>
      <c r="D1858" s="33">
        <v>1562827</v>
      </c>
      <c r="E1858" s="33"/>
      <c r="F1858" s="33">
        <v>643132</v>
      </c>
      <c r="G1858" s="33">
        <v>26005</v>
      </c>
      <c r="H1858" s="33">
        <v>403082</v>
      </c>
      <c r="I1858" s="33">
        <v>154031</v>
      </c>
      <c r="J1858" s="33">
        <v>60012</v>
      </c>
      <c r="K1858" s="33"/>
      <c r="L1858" s="33">
        <v>919696</v>
      </c>
      <c r="M1858" s="33">
        <v>57043</v>
      </c>
      <c r="N1858" s="33">
        <v>267202</v>
      </c>
      <c r="O1858" s="33">
        <v>472357</v>
      </c>
      <c r="P1858" s="33">
        <v>123093</v>
      </c>
      <c r="Q1858"/>
    </row>
    <row r="1859" spans="1:17">
      <c r="A1859" s="38" t="str">
        <f t="shared" ca="1" si="28"/>
        <v>203988</v>
      </c>
      <c r="B1859" s="39" cm="1">
        <f t="array" aca="1" ref="B1859" ca="1">INDIRECT(_xlfn.CONCAT("D",ROW(C1859)-C1859-3))</f>
        <v>2039</v>
      </c>
      <c r="C1859" s="32">
        <v>88</v>
      </c>
      <c r="D1859" s="33">
        <v>1354386</v>
      </c>
      <c r="E1859" s="33"/>
      <c r="F1859" s="33">
        <v>548050</v>
      </c>
      <c r="G1859" s="33">
        <v>16787</v>
      </c>
      <c r="H1859" s="33">
        <v>363391</v>
      </c>
      <c r="I1859" s="33">
        <v>134297</v>
      </c>
      <c r="J1859" s="33">
        <v>33574</v>
      </c>
      <c r="K1859" s="33"/>
      <c r="L1859" s="33">
        <v>806336</v>
      </c>
      <c r="M1859" s="33">
        <v>38491</v>
      </c>
      <c r="N1859" s="33">
        <v>208246</v>
      </c>
      <c r="O1859" s="33">
        <v>458931</v>
      </c>
      <c r="P1859" s="33">
        <v>100669</v>
      </c>
      <c r="Q1859"/>
    </row>
    <row r="1860" spans="1:17">
      <c r="A1860" s="38" t="str">
        <f t="shared" ca="1" si="28"/>
        <v>203989</v>
      </c>
      <c r="B1860" s="39" cm="1">
        <f t="array" aca="1" ref="B1860" ca="1">INDIRECT(_xlfn.CONCAT("D",ROW(C1860)-C1860-3))</f>
        <v>2039</v>
      </c>
      <c r="C1860" s="32">
        <v>89</v>
      </c>
      <c r="D1860" s="33">
        <v>1179528</v>
      </c>
      <c r="E1860" s="33"/>
      <c r="F1860" s="33">
        <v>469960</v>
      </c>
      <c r="G1860" s="33">
        <v>13969</v>
      </c>
      <c r="H1860" s="33">
        <v>303329</v>
      </c>
      <c r="I1860" s="33">
        <v>124724</v>
      </c>
      <c r="J1860" s="33">
        <v>27938</v>
      </c>
      <c r="K1860" s="33"/>
      <c r="L1860" s="33">
        <v>709568</v>
      </c>
      <c r="M1860" s="33">
        <v>36668</v>
      </c>
      <c r="N1860" s="33">
        <v>168473</v>
      </c>
      <c r="O1860" s="33">
        <v>425146</v>
      </c>
      <c r="P1860" s="33">
        <v>79281</v>
      </c>
      <c r="Q1860"/>
    </row>
    <row r="1861" spans="1:17">
      <c r="A1861" s="38" t="str">
        <f t="shared" ca="1" si="28"/>
        <v>203990</v>
      </c>
      <c r="B1861" s="39" cm="1">
        <f t="array" aca="1" ref="B1861" ca="1">INDIRECT(_xlfn.CONCAT("D",ROW(C1861)-C1861-3))</f>
        <v>2039</v>
      </c>
      <c r="C1861" s="32">
        <v>90</v>
      </c>
      <c r="D1861" s="33">
        <v>1008196</v>
      </c>
      <c r="E1861" s="33"/>
      <c r="F1861" s="33">
        <v>393934</v>
      </c>
      <c r="G1861" s="33">
        <v>7898</v>
      </c>
      <c r="H1861" s="33">
        <v>246826</v>
      </c>
      <c r="I1861" s="33">
        <v>113540</v>
      </c>
      <c r="J1861" s="33">
        <v>25670</v>
      </c>
      <c r="K1861" s="33"/>
      <c r="L1861" s="33">
        <v>614262</v>
      </c>
      <c r="M1861" s="33">
        <v>22533</v>
      </c>
      <c r="N1861" s="33">
        <v>125400</v>
      </c>
      <c r="O1861" s="33">
        <v>373260</v>
      </c>
      <c r="P1861" s="33">
        <v>93070</v>
      </c>
      <c r="Q1861"/>
    </row>
    <row r="1862" spans="1:17">
      <c r="A1862" s="38" t="str">
        <f t="shared" ca="1" si="28"/>
        <v>203991</v>
      </c>
      <c r="B1862" s="39" cm="1">
        <f t="array" aca="1" ref="B1862" ca="1">INDIRECT(_xlfn.CONCAT("D",ROW(C1862)-C1862-3))</f>
        <v>2039</v>
      </c>
      <c r="C1862" s="32">
        <v>91</v>
      </c>
      <c r="D1862" s="33">
        <v>886272</v>
      </c>
      <c r="E1862" s="33"/>
      <c r="F1862" s="33">
        <v>339242</v>
      </c>
      <c r="G1862" s="33">
        <v>8824</v>
      </c>
      <c r="H1862" s="33">
        <v>191191</v>
      </c>
      <c r="I1862" s="33">
        <v>114715</v>
      </c>
      <c r="J1862" s="33">
        <v>24512</v>
      </c>
      <c r="K1862" s="33"/>
      <c r="L1862" s="33">
        <v>547029</v>
      </c>
      <c r="M1862" s="33">
        <v>26234</v>
      </c>
      <c r="N1862" s="33">
        <v>107851</v>
      </c>
      <c r="O1862" s="33">
        <v>343958</v>
      </c>
      <c r="P1862" s="33">
        <v>68986</v>
      </c>
      <c r="Q1862"/>
    </row>
    <row r="1863" spans="1:17">
      <c r="A1863" s="38" t="str">
        <f t="shared" ca="1" si="28"/>
        <v>203992</v>
      </c>
      <c r="B1863" s="39" cm="1">
        <f t="array" aca="1" ref="B1863" ca="1">INDIRECT(_xlfn.CONCAT("D",ROW(C1863)-C1863-3))</f>
        <v>2039</v>
      </c>
      <c r="C1863" s="32">
        <v>92</v>
      </c>
      <c r="D1863" s="33">
        <v>660841</v>
      </c>
      <c r="E1863" s="33"/>
      <c r="F1863" s="33">
        <v>246380</v>
      </c>
      <c r="G1863" s="33">
        <v>6790</v>
      </c>
      <c r="H1863" s="33">
        <v>130950</v>
      </c>
      <c r="I1863" s="33">
        <v>88270</v>
      </c>
      <c r="J1863" s="33">
        <v>20370</v>
      </c>
      <c r="K1863" s="33"/>
      <c r="L1863" s="33">
        <v>414461</v>
      </c>
      <c r="M1863" s="33">
        <v>16348</v>
      </c>
      <c r="N1863" s="33">
        <v>63467</v>
      </c>
      <c r="O1863" s="33">
        <v>291373</v>
      </c>
      <c r="P1863" s="33">
        <v>43273</v>
      </c>
      <c r="Q1863"/>
    </row>
    <row r="1864" spans="1:17">
      <c r="A1864" s="38" t="str">
        <f t="shared" ca="1" si="28"/>
        <v>203993</v>
      </c>
      <c r="B1864" s="39" cm="1">
        <f t="array" aca="1" ref="B1864" ca="1">INDIRECT(_xlfn.CONCAT("D",ROW(C1864)-C1864-3))</f>
        <v>2039</v>
      </c>
      <c r="C1864" s="32">
        <v>93</v>
      </c>
      <c r="D1864" s="33">
        <v>446602</v>
      </c>
      <c r="E1864" s="33"/>
      <c r="F1864" s="33">
        <v>159993</v>
      </c>
      <c r="G1864" s="33">
        <v>3809</v>
      </c>
      <c r="H1864" s="33">
        <v>76187</v>
      </c>
      <c r="I1864" s="33">
        <v>68568</v>
      </c>
      <c r="J1864" s="33">
        <v>11428</v>
      </c>
      <c r="K1864" s="33"/>
      <c r="L1864" s="33">
        <v>286608</v>
      </c>
      <c r="M1864" s="33">
        <v>8513</v>
      </c>
      <c r="N1864" s="33">
        <v>38782</v>
      </c>
      <c r="O1864" s="33">
        <v>196748</v>
      </c>
      <c r="P1864" s="33">
        <v>42566</v>
      </c>
      <c r="Q1864"/>
    </row>
    <row r="1865" spans="1:17">
      <c r="A1865" s="38" t="str">
        <f t="shared" ca="1" si="28"/>
        <v>203994</v>
      </c>
      <c r="B1865" s="39" cm="1">
        <f t="array" aca="1" ref="B1865" ca="1">INDIRECT(_xlfn.CONCAT("D",ROW(C1865)-C1865-3))</f>
        <v>2039</v>
      </c>
      <c r="C1865" s="32">
        <v>94</v>
      </c>
      <c r="D1865" s="33">
        <v>360270</v>
      </c>
      <c r="E1865" s="33"/>
      <c r="F1865" s="33">
        <v>125196</v>
      </c>
      <c r="G1865" s="33">
        <v>1883</v>
      </c>
      <c r="H1865" s="33">
        <v>68717</v>
      </c>
      <c r="I1865" s="33">
        <v>50832</v>
      </c>
      <c r="J1865" s="33">
        <v>3765</v>
      </c>
      <c r="K1865" s="33"/>
      <c r="L1865" s="33">
        <v>235074</v>
      </c>
      <c r="M1865" s="33">
        <v>10261</v>
      </c>
      <c r="N1865" s="33">
        <v>32649</v>
      </c>
      <c r="O1865" s="33">
        <v>160447</v>
      </c>
      <c r="P1865" s="33">
        <v>31716</v>
      </c>
      <c r="Q1865"/>
    </row>
    <row r="1866" spans="1:17">
      <c r="A1866" s="38" t="str">
        <f t="shared" ca="1" si="28"/>
        <v>203995</v>
      </c>
      <c r="B1866" s="39" cm="1">
        <f t="array" aca="1" ref="B1866" ca="1">INDIRECT(_xlfn.CONCAT("D",ROW(C1866)-C1866-3))</f>
        <v>2039</v>
      </c>
      <c r="C1866" s="32">
        <v>95</v>
      </c>
      <c r="D1866" s="33">
        <v>285445</v>
      </c>
      <c r="E1866" s="33"/>
      <c r="F1866" s="33">
        <v>95683</v>
      </c>
      <c r="G1866" s="33">
        <v>2787</v>
      </c>
      <c r="H1866" s="33">
        <v>63170</v>
      </c>
      <c r="I1866" s="33">
        <v>24153</v>
      </c>
      <c r="J1866" s="33">
        <v>5574</v>
      </c>
      <c r="K1866" s="33"/>
      <c r="L1866" s="33">
        <v>189761</v>
      </c>
      <c r="M1866" s="33">
        <v>6448</v>
      </c>
      <c r="N1866" s="33">
        <v>22108</v>
      </c>
      <c r="O1866" s="33">
        <v>135412</v>
      </c>
      <c r="P1866" s="33">
        <v>25793</v>
      </c>
      <c r="Q1866"/>
    </row>
    <row r="1867" spans="1:17">
      <c r="A1867" s="38" t="str">
        <f t="shared" ca="1" si="28"/>
        <v>203996</v>
      </c>
      <c r="B1867" s="39" cm="1">
        <f t="array" aca="1" ref="B1867" ca="1">INDIRECT(_xlfn.CONCAT("D",ROW(C1867)-C1867-3))</f>
        <v>2039</v>
      </c>
      <c r="C1867" s="32">
        <v>96</v>
      </c>
      <c r="D1867" s="33">
        <v>208947</v>
      </c>
      <c r="E1867" s="33"/>
      <c r="F1867" s="33">
        <v>67366</v>
      </c>
      <c r="G1867" s="33">
        <v>910</v>
      </c>
      <c r="H1867" s="33">
        <v>37324</v>
      </c>
      <c r="I1867" s="33">
        <v>27310</v>
      </c>
      <c r="J1867" s="33">
        <v>1821</v>
      </c>
      <c r="K1867" s="33"/>
      <c r="L1867" s="33">
        <v>141582</v>
      </c>
      <c r="M1867" s="33">
        <v>3630</v>
      </c>
      <c r="N1867" s="33">
        <v>9076</v>
      </c>
      <c r="O1867" s="33">
        <v>108909</v>
      </c>
      <c r="P1867" s="33">
        <v>19967</v>
      </c>
      <c r="Q1867"/>
    </row>
    <row r="1868" spans="1:17">
      <c r="A1868" s="38" t="str">
        <f t="shared" ref="A1868:A1931" ca="1" si="29">B1868&amp;C1868</f>
        <v>203997</v>
      </c>
      <c r="B1868" s="39" cm="1">
        <f t="array" aca="1" ref="B1868" ca="1">INDIRECT(_xlfn.CONCAT("D",ROW(C1868)-C1868-3))</f>
        <v>2039</v>
      </c>
      <c r="C1868" s="32">
        <v>97</v>
      </c>
      <c r="D1868" s="33">
        <v>137057</v>
      </c>
      <c r="E1868" s="33"/>
      <c r="F1868" s="33">
        <v>42099</v>
      </c>
      <c r="G1868" s="33">
        <v>0</v>
      </c>
      <c r="H1868" s="33">
        <v>18810</v>
      </c>
      <c r="I1868" s="33">
        <v>23289</v>
      </c>
      <c r="J1868" s="33">
        <v>0</v>
      </c>
      <c r="K1868" s="33"/>
      <c r="L1868" s="33">
        <v>94957</v>
      </c>
      <c r="M1868" s="33">
        <v>5375</v>
      </c>
      <c r="N1868" s="33">
        <v>6271</v>
      </c>
      <c r="O1868" s="33">
        <v>72562</v>
      </c>
      <c r="P1868" s="33">
        <v>10750</v>
      </c>
      <c r="Q1868"/>
    </row>
    <row r="1869" spans="1:17">
      <c r="A1869" s="38" t="str">
        <f t="shared" ca="1" si="29"/>
        <v>203998</v>
      </c>
      <c r="B1869" s="39" cm="1">
        <f t="array" aca="1" ref="B1869" ca="1">INDIRECT(_xlfn.CONCAT("D",ROW(C1869)-C1869-3))</f>
        <v>2039</v>
      </c>
      <c r="C1869" s="32">
        <v>98</v>
      </c>
      <c r="D1869" s="33">
        <v>94473</v>
      </c>
      <c r="E1869" s="33"/>
      <c r="F1869" s="33">
        <v>27586</v>
      </c>
      <c r="G1869" s="33">
        <v>890</v>
      </c>
      <c r="H1869" s="33">
        <v>10678</v>
      </c>
      <c r="I1869" s="33">
        <v>14238</v>
      </c>
      <c r="J1869" s="33">
        <v>1780</v>
      </c>
      <c r="K1869" s="33"/>
      <c r="L1869" s="33">
        <v>66887</v>
      </c>
      <c r="M1869" s="33">
        <v>4400</v>
      </c>
      <c r="N1869" s="33">
        <v>4400</v>
      </c>
      <c r="O1869" s="33">
        <v>53686</v>
      </c>
      <c r="P1869" s="33">
        <v>4400</v>
      </c>
      <c r="Q1869"/>
    </row>
    <row r="1870" spans="1:17">
      <c r="A1870" s="38" t="str">
        <f t="shared" ca="1" si="29"/>
        <v>203999</v>
      </c>
      <c r="B1870" s="39" cm="1">
        <f t="array" aca="1" ref="B1870" ca="1">INDIRECT(_xlfn.CONCAT("D",ROW(C1870)-C1870-3))</f>
        <v>2039</v>
      </c>
      <c r="C1870" s="32">
        <v>99</v>
      </c>
      <c r="D1870" s="33">
        <v>63673</v>
      </c>
      <c r="E1870" s="33"/>
      <c r="F1870" s="33">
        <v>17742</v>
      </c>
      <c r="G1870" s="33">
        <v>0</v>
      </c>
      <c r="H1870" s="33">
        <v>8871</v>
      </c>
      <c r="I1870" s="33">
        <v>8871</v>
      </c>
      <c r="J1870" s="33">
        <v>0</v>
      </c>
      <c r="K1870" s="33"/>
      <c r="L1870" s="33">
        <v>45931</v>
      </c>
      <c r="M1870" s="33">
        <v>883</v>
      </c>
      <c r="N1870" s="33">
        <v>1767</v>
      </c>
      <c r="O1870" s="33">
        <v>33565</v>
      </c>
      <c r="P1870" s="33">
        <v>9716</v>
      </c>
      <c r="Q1870"/>
    </row>
    <row r="1871" spans="1:17">
      <c r="A1871" s="38" t="str">
        <f t="shared" ca="1" si="29"/>
        <v>2039100</v>
      </c>
      <c r="B1871" s="39" cm="1">
        <f t="array" aca="1" ref="B1871" ca="1">INDIRECT(_xlfn.CONCAT("D",ROW(C1871)-C1871-3))</f>
        <v>2039</v>
      </c>
      <c r="C1871" s="32">
        <v>100</v>
      </c>
      <c r="D1871" s="33">
        <v>116568</v>
      </c>
      <c r="E1871" s="33"/>
      <c r="F1871" s="33">
        <v>28337</v>
      </c>
      <c r="G1871" s="33">
        <v>1667</v>
      </c>
      <c r="H1871" s="33">
        <v>9168</v>
      </c>
      <c r="I1871" s="33">
        <v>16669</v>
      </c>
      <c r="J1871" s="33">
        <v>833</v>
      </c>
      <c r="K1871" s="33"/>
      <c r="L1871" s="33">
        <v>88232</v>
      </c>
      <c r="M1871" s="33">
        <v>2595</v>
      </c>
      <c r="N1871" s="33">
        <v>865</v>
      </c>
      <c r="O1871" s="33">
        <v>78716</v>
      </c>
      <c r="P1871" s="33">
        <v>6055</v>
      </c>
      <c r="Q1871"/>
    </row>
    <row r="1872" spans="1:17">
      <c r="A1872" s="38" t="str">
        <f t="shared" ca="1" si="29"/>
        <v>94473</v>
      </c>
      <c r="B1872" s="39" cm="1">
        <f t="array" aca="1" ref="B1872" ca="1">INDIRECT(_xlfn.CONCAT("D",ROW(C1872)-C1872-3))</f>
        <v>94473</v>
      </c>
      <c r="C1872" s="34"/>
      <c r="D1872" s="31"/>
      <c r="E1872" s="31"/>
      <c r="F1872" s="31"/>
      <c r="G1872" s="31"/>
      <c r="H1872" s="31"/>
      <c r="I1872" s="31"/>
      <c r="J1872" s="31"/>
      <c r="K1872" s="31"/>
      <c r="L1872" s="31"/>
      <c r="M1872" s="31"/>
      <c r="N1872" s="31"/>
      <c r="O1872" s="31"/>
      <c r="P1872" s="31"/>
      <c r="Q1872"/>
    </row>
    <row r="1873" spans="1:17">
      <c r="A1873" s="38" t="str">
        <f t="shared" ca="1" si="29"/>
        <v>63673</v>
      </c>
      <c r="B1873" s="39" cm="1">
        <f t="array" aca="1" ref="B1873" ca="1">INDIRECT(_xlfn.CONCAT("D",ROW(C1873)-C1873-3))</f>
        <v>63673</v>
      </c>
      <c r="Q1873"/>
    </row>
    <row r="1874" spans="1:17">
      <c r="A1874" s="38" t="str">
        <f t="shared" ca="1" si="29"/>
        <v>116568</v>
      </c>
      <c r="B1874" s="39" cm="1">
        <f t="array" aca="1" ref="B1874" ca="1">INDIRECT(_xlfn.CONCAT("D",ROW(C1874)-C1874-3))</f>
        <v>116568</v>
      </c>
      <c r="Q1874"/>
    </row>
    <row r="1875" spans="1:17">
      <c r="A1875" s="38" t="str">
        <f t="shared" ca="1" si="29"/>
        <v>0</v>
      </c>
      <c r="B1875" s="39" cm="1">
        <f t="array" aca="1" ref="B1875" ca="1">INDIRECT(_xlfn.CONCAT("D",ROW(C1875)-C1875-3))</f>
        <v>0</v>
      </c>
      <c r="Q1875"/>
    </row>
    <row r="1876" spans="1:17">
      <c r="A1876" s="38" t="str">
        <f t="shared" ca="1" si="29"/>
        <v>0</v>
      </c>
      <c r="B1876" s="39" cm="1">
        <f t="array" aca="1" ref="B1876" ca="1">INDIRECT(_xlfn.CONCAT("D",ROW(C1876)-C1876-3))</f>
        <v>0</v>
      </c>
      <c r="Q1876"/>
    </row>
    <row r="1877" spans="1:17">
      <c r="A1877" s="38" t="str">
        <f t="shared" ca="1" si="29"/>
        <v>0</v>
      </c>
      <c r="B1877" s="39" cm="1">
        <f t="array" aca="1" ref="B1877" ca="1">INDIRECT(_xlfn.CONCAT("D",ROW(C1877)-C1877-3))</f>
        <v>0</v>
      </c>
      <c r="Q1877"/>
    </row>
    <row r="1878" spans="1:17">
      <c r="A1878" s="38" t="str">
        <f t="shared" ca="1" si="29"/>
        <v>0</v>
      </c>
      <c r="B1878" s="39" cm="1">
        <f t="array" aca="1" ref="B1878" ca="1">INDIRECT(_xlfn.CONCAT("D",ROW(C1878)-C1878-3))</f>
        <v>0</v>
      </c>
      <c r="D1878" s="47">
        <v>2040</v>
      </c>
      <c r="E1878" s="47"/>
      <c r="F1878" s="47"/>
      <c r="G1878" s="47"/>
      <c r="H1878" s="47"/>
      <c r="I1878" s="47"/>
      <c r="J1878" s="47"/>
      <c r="K1878" s="47"/>
      <c r="L1878" s="47"/>
      <c r="M1878" s="47"/>
      <c r="N1878" s="47"/>
      <c r="O1878" s="47"/>
      <c r="P1878" s="47"/>
      <c r="Q1878"/>
    </row>
    <row r="1879" spans="1:17">
      <c r="A1879" s="38" t="str">
        <f t="shared" ca="1" si="29"/>
        <v>0</v>
      </c>
      <c r="B1879" s="39" cm="1">
        <f t="array" aca="1" ref="B1879" ca="1">INDIRECT(_xlfn.CONCAT("D",ROW(C1879)-C1879-3))</f>
        <v>0</v>
      </c>
      <c r="F1879" s="48" t="s">
        <v>184</v>
      </c>
      <c r="G1879" s="48"/>
      <c r="H1879" s="48"/>
      <c r="I1879" s="48"/>
      <c r="J1879" s="48"/>
      <c r="K1879" s="30"/>
      <c r="L1879" s="48" t="s">
        <v>185</v>
      </c>
      <c r="M1879" s="48"/>
      <c r="N1879" s="48"/>
      <c r="O1879" s="48"/>
      <c r="P1879" s="48"/>
      <c r="Q1879"/>
    </row>
    <row r="1880" spans="1:17">
      <c r="A1880" s="38" t="e">
        <f t="shared" ca="1" si="29"/>
        <v>#VALUE!</v>
      </c>
      <c r="B1880" s="39" t="e" cm="1">
        <f t="array" aca="1" ref="B1880" ca="1">INDIRECT(_xlfn.CONCAT("D",ROW(C1880)-C1880-3))</f>
        <v>#VALUE!</v>
      </c>
      <c r="C1880" s="30" t="s">
        <v>186</v>
      </c>
      <c r="D1880" s="30" t="s">
        <v>0</v>
      </c>
      <c r="E1880" s="30"/>
      <c r="F1880" s="30" t="s">
        <v>0</v>
      </c>
      <c r="G1880" s="30" t="s">
        <v>187</v>
      </c>
      <c r="H1880" s="30" t="s">
        <v>188</v>
      </c>
      <c r="I1880" s="30" t="s">
        <v>189</v>
      </c>
      <c r="J1880" s="30" t="s">
        <v>190</v>
      </c>
      <c r="K1880" s="30"/>
      <c r="L1880" s="30" t="s">
        <v>0</v>
      </c>
      <c r="M1880" s="30" t="s">
        <v>187</v>
      </c>
      <c r="N1880" s="30" t="s">
        <v>188</v>
      </c>
      <c r="O1880" s="30" t="s">
        <v>189</v>
      </c>
      <c r="P1880" s="30" t="s">
        <v>190</v>
      </c>
      <c r="Q1880"/>
    </row>
    <row r="1881" spans="1:17">
      <c r="A1881" s="38" t="str">
        <f t="shared" ca="1" si="29"/>
        <v>20400</v>
      </c>
      <c r="B1881" s="39" cm="1">
        <f t="array" aca="1" ref="B1881" ca="1">INDIRECT(_xlfn.CONCAT("D",ROW(C1881)-C1881-3))</f>
        <v>2040</v>
      </c>
      <c r="C1881" s="32">
        <v>0</v>
      </c>
      <c r="D1881" s="33">
        <v>4009026</v>
      </c>
      <c r="E1881" s="33"/>
      <c r="F1881" s="33">
        <v>2050711</v>
      </c>
      <c r="G1881" s="33">
        <v>2050711</v>
      </c>
      <c r="H1881" s="33">
        <v>0</v>
      </c>
      <c r="I1881" s="33">
        <v>0</v>
      </c>
      <c r="J1881" s="33">
        <v>0</v>
      </c>
      <c r="K1881" s="33"/>
      <c r="L1881" s="33">
        <v>1958315</v>
      </c>
      <c r="M1881" s="33">
        <v>1958315</v>
      </c>
      <c r="N1881" s="33">
        <v>0</v>
      </c>
      <c r="O1881" s="33">
        <v>0</v>
      </c>
      <c r="P1881" s="33">
        <v>0</v>
      </c>
      <c r="Q1881"/>
    </row>
    <row r="1882" spans="1:17">
      <c r="A1882" s="38" t="str">
        <f t="shared" ca="1" si="29"/>
        <v>20401</v>
      </c>
      <c r="B1882" s="39" cm="1">
        <f t="array" aca="1" ref="B1882" ca="1">INDIRECT(_xlfn.CONCAT("D",ROW(C1882)-C1882-3))</f>
        <v>2040</v>
      </c>
      <c r="C1882" s="32">
        <v>1</v>
      </c>
      <c r="D1882" s="33">
        <v>4023895</v>
      </c>
      <c r="E1882" s="33"/>
      <c r="F1882" s="33">
        <v>2058806</v>
      </c>
      <c r="G1882" s="33">
        <v>2058806</v>
      </c>
      <c r="H1882" s="33">
        <v>0</v>
      </c>
      <c r="I1882" s="33">
        <v>0</v>
      </c>
      <c r="J1882" s="33">
        <v>0</v>
      </c>
      <c r="K1882" s="33"/>
      <c r="L1882" s="33">
        <v>1965088</v>
      </c>
      <c r="M1882" s="33">
        <v>1965088</v>
      </c>
      <c r="N1882" s="33">
        <v>0</v>
      </c>
      <c r="O1882" s="33">
        <v>0</v>
      </c>
      <c r="P1882" s="33">
        <v>0</v>
      </c>
      <c r="Q1882"/>
    </row>
    <row r="1883" spans="1:17">
      <c r="A1883" s="38" t="str">
        <f t="shared" ca="1" si="29"/>
        <v>20402</v>
      </c>
      <c r="B1883" s="39" cm="1">
        <f t="array" aca="1" ref="B1883" ca="1">INDIRECT(_xlfn.CONCAT("D",ROW(C1883)-C1883-3))</f>
        <v>2040</v>
      </c>
      <c r="C1883" s="32">
        <v>2</v>
      </c>
      <c r="D1883" s="33">
        <v>4044012</v>
      </c>
      <c r="E1883" s="33"/>
      <c r="F1883" s="33">
        <v>2069178</v>
      </c>
      <c r="G1883" s="33">
        <v>2069178</v>
      </c>
      <c r="H1883" s="33">
        <v>0</v>
      </c>
      <c r="I1883" s="33">
        <v>0</v>
      </c>
      <c r="J1883" s="33">
        <v>0</v>
      </c>
      <c r="K1883" s="33"/>
      <c r="L1883" s="33">
        <v>1974835</v>
      </c>
      <c r="M1883" s="33">
        <v>1974835</v>
      </c>
      <c r="N1883" s="33">
        <v>0</v>
      </c>
      <c r="O1883" s="33">
        <v>0</v>
      </c>
      <c r="P1883" s="33">
        <v>0</v>
      </c>
      <c r="Q1883"/>
    </row>
    <row r="1884" spans="1:17">
      <c r="A1884" s="38" t="str">
        <f t="shared" ca="1" si="29"/>
        <v>20403</v>
      </c>
      <c r="B1884" s="39" cm="1">
        <f t="array" aca="1" ref="B1884" ca="1">INDIRECT(_xlfn.CONCAT("D",ROW(C1884)-C1884-3))</f>
        <v>2040</v>
      </c>
      <c r="C1884" s="32">
        <v>3</v>
      </c>
      <c r="D1884" s="33">
        <v>4061437</v>
      </c>
      <c r="E1884" s="33"/>
      <c r="F1884" s="33">
        <v>2078177</v>
      </c>
      <c r="G1884" s="33">
        <v>2078177</v>
      </c>
      <c r="H1884" s="33">
        <v>0</v>
      </c>
      <c r="I1884" s="33">
        <v>0</v>
      </c>
      <c r="J1884" s="33">
        <v>0</v>
      </c>
      <c r="K1884" s="33"/>
      <c r="L1884" s="33">
        <v>1983260</v>
      </c>
      <c r="M1884" s="33">
        <v>1983260</v>
      </c>
      <c r="N1884" s="33">
        <v>0</v>
      </c>
      <c r="O1884" s="33">
        <v>0</v>
      </c>
      <c r="P1884" s="33">
        <v>0</v>
      </c>
      <c r="Q1884"/>
    </row>
    <row r="1885" spans="1:17">
      <c r="A1885" s="38" t="str">
        <f t="shared" ca="1" si="29"/>
        <v>20404</v>
      </c>
      <c r="B1885" s="39" cm="1">
        <f t="array" aca="1" ref="B1885" ca="1">INDIRECT(_xlfn.CONCAT("D",ROW(C1885)-C1885-3))</f>
        <v>2040</v>
      </c>
      <c r="C1885" s="32">
        <v>4</v>
      </c>
      <c r="D1885" s="33">
        <v>4074892</v>
      </c>
      <c r="E1885" s="33"/>
      <c r="F1885" s="33">
        <v>2085347</v>
      </c>
      <c r="G1885" s="33">
        <v>2085347</v>
      </c>
      <c r="H1885" s="33">
        <v>0</v>
      </c>
      <c r="I1885" s="33">
        <v>0</v>
      </c>
      <c r="J1885" s="33">
        <v>0</v>
      </c>
      <c r="K1885" s="33"/>
      <c r="L1885" s="33">
        <v>1989545</v>
      </c>
      <c r="M1885" s="33">
        <v>1989545</v>
      </c>
      <c r="N1885" s="33">
        <v>0</v>
      </c>
      <c r="O1885" s="33">
        <v>0</v>
      </c>
      <c r="P1885" s="33">
        <v>0</v>
      </c>
      <c r="Q1885"/>
    </row>
    <row r="1886" spans="1:17">
      <c r="A1886" s="38" t="str">
        <f t="shared" ca="1" si="29"/>
        <v>20405</v>
      </c>
      <c r="B1886" s="39" cm="1">
        <f t="array" aca="1" ref="B1886" ca="1">INDIRECT(_xlfn.CONCAT("D",ROW(C1886)-C1886-3))</f>
        <v>2040</v>
      </c>
      <c r="C1886" s="32">
        <v>5</v>
      </c>
      <c r="D1886" s="33">
        <v>4086576</v>
      </c>
      <c r="E1886" s="33"/>
      <c r="F1886" s="33">
        <v>2091542</v>
      </c>
      <c r="G1886" s="33">
        <v>2091542</v>
      </c>
      <c r="H1886" s="33">
        <v>0</v>
      </c>
      <c r="I1886" s="33">
        <v>0</v>
      </c>
      <c r="J1886" s="33">
        <v>0</v>
      </c>
      <c r="K1886" s="33"/>
      <c r="L1886" s="33">
        <v>1995034</v>
      </c>
      <c r="M1886" s="33">
        <v>1995034</v>
      </c>
      <c r="N1886" s="33">
        <v>0</v>
      </c>
      <c r="O1886" s="33">
        <v>0</v>
      </c>
      <c r="P1886" s="33">
        <v>0</v>
      </c>
      <c r="Q1886"/>
    </row>
    <row r="1887" spans="1:17">
      <c r="A1887" s="38" t="str">
        <f t="shared" ca="1" si="29"/>
        <v>20406</v>
      </c>
      <c r="B1887" s="39" cm="1">
        <f t="array" aca="1" ref="B1887" ca="1">INDIRECT(_xlfn.CONCAT("D",ROW(C1887)-C1887-3))</f>
        <v>2040</v>
      </c>
      <c r="C1887" s="32">
        <v>6</v>
      </c>
      <c r="D1887" s="33">
        <v>4099683</v>
      </c>
      <c r="E1887" s="33"/>
      <c r="F1887" s="33">
        <v>2098363</v>
      </c>
      <c r="G1887" s="33">
        <v>2098363</v>
      </c>
      <c r="H1887" s="33">
        <v>0</v>
      </c>
      <c r="I1887" s="33">
        <v>0</v>
      </c>
      <c r="J1887" s="33">
        <v>0</v>
      </c>
      <c r="K1887" s="33"/>
      <c r="L1887" s="33">
        <v>2001320</v>
      </c>
      <c r="M1887" s="33">
        <v>2001320</v>
      </c>
      <c r="N1887" s="33">
        <v>0</v>
      </c>
      <c r="O1887" s="33">
        <v>0</v>
      </c>
      <c r="P1887" s="33">
        <v>0</v>
      </c>
      <c r="Q1887"/>
    </row>
    <row r="1888" spans="1:17">
      <c r="A1888" s="38" t="str">
        <f t="shared" ca="1" si="29"/>
        <v>20407</v>
      </c>
      <c r="B1888" s="39" cm="1">
        <f t="array" aca="1" ref="B1888" ca="1">INDIRECT(_xlfn.CONCAT("D",ROW(C1888)-C1888-3))</f>
        <v>2040</v>
      </c>
      <c r="C1888" s="32">
        <v>7</v>
      </c>
      <c r="D1888" s="33">
        <v>4112955</v>
      </c>
      <c r="E1888" s="33"/>
      <c r="F1888" s="33">
        <v>2105125</v>
      </c>
      <c r="G1888" s="33">
        <v>2105125</v>
      </c>
      <c r="H1888" s="33">
        <v>0</v>
      </c>
      <c r="I1888" s="33">
        <v>0</v>
      </c>
      <c r="J1888" s="33">
        <v>0</v>
      </c>
      <c r="K1888" s="33"/>
      <c r="L1888" s="33">
        <v>2007830</v>
      </c>
      <c r="M1888" s="33">
        <v>2007830</v>
      </c>
      <c r="N1888" s="33">
        <v>0</v>
      </c>
      <c r="O1888" s="33">
        <v>0</v>
      </c>
      <c r="P1888" s="33">
        <v>0</v>
      </c>
      <c r="Q1888"/>
    </row>
    <row r="1889" spans="1:17">
      <c r="A1889" s="38" t="str">
        <f t="shared" ca="1" si="29"/>
        <v>20408</v>
      </c>
      <c r="B1889" s="39" cm="1">
        <f t="array" aca="1" ref="B1889" ca="1">INDIRECT(_xlfn.CONCAT("D",ROW(C1889)-C1889-3))</f>
        <v>2040</v>
      </c>
      <c r="C1889" s="32">
        <v>8</v>
      </c>
      <c r="D1889" s="33">
        <v>4126830</v>
      </c>
      <c r="E1889" s="33"/>
      <c r="F1889" s="33">
        <v>2112364</v>
      </c>
      <c r="G1889" s="33">
        <v>2112364</v>
      </c>
      <c r="H1889" s="33">
        <v>0</v>
      </c>
      <c r="I1889" s="33">
        <v>0</v>
      </c>
      <c r="J1889" s="33">
        <v>0</v>
      </c>
      <c r="K1889" s="33"/>
      <c r="L1889" s="33">
        <v>2014466</v>
      </c>
      <c r="M1889" s="33">
        <v>2014466</v>
      </c>
      <c r="N1889" s="33">
        <v>0</v>
      </c>
      <c r="O1889" s="33">
        <v>0</v>
      </c>
      <c r="P1889" s="33">
        <v>0</v>
      </c>
      <c r="Q1889"/>
    </row>
    <row r="1890" spans="1:17">
      <c r="A1890" s="38" t="str">
        <f t="shared" ca="1" si="29"/>
        <v>20409</v>
      </c>
      <c r="B1890" s="39" cm="1">
        <f t="array" aca="1" ref="B1890" ca="1">INDIRECT(_xlfn.CONCAT("D",ROW(C1890)-C1890-3))</f>
        <v>2040</v>
      </c>
      <c r="C1890" s="32">
        <v>9</v>
      </c>
      <c r="D1890" s="33">
        <v>4133292</v>
      </c>
      <c r="E1890" s="33"/>
      <c r="F1890" s="33">
        <v>2116137</v>
      </c>
      <c r="G1890" s="33">
        <v>2116137</v>
      </c>
      <c r="H1890" s="33">
        <v>0</v>
      </c>
      <c r="I1890" s="33">
        <v>0</v>
      </c>
      <c r="J1890" s="33">
        <v>0</v>
      </c>
      <c r="K1890" s="33"/>
      <c r="L1890" s="33">
        <v>2017156</v>
      </c>
      <c r="M1890" s="33">
        <v>2017156</v>
      </c>
      <c r="N1890" s="33">
        <v>0</v>
      </c>
      <c r="O1890" s="33">
        <v>0</v>
      </c>
      <c r="P1890" s="33">
        <v>0</v>
      </c>
      <c r="Q1890"/>
    </row>
    <row r="1891" spans="1:17">
      <c r="A1891" s="38" t="str">
        <f t="shared" ca="1" si="29"/>
        <v>204010</v>
      </c>
      <c r="B1891" s="39" cm="1">
        <f t="array" aca="1" ref="B1891" ca="1">INDIRECT(_xlfn.CONCAT("D",ROW(C1891)-C1891-3))</f>
        <v>2040</v>
      </c>
      <c r="C1891" s="32">
        <v>10</v>
      </c>
      <c r="D1891" s="33">
        <v>4126430</v>
      </c>
      <c r="E1891" s="33"/>
      <c r="F1891" s="33">
        <v>2113280</v>
      </c>
      <c r="G1891" s="33">
        <v>2113280</v>
      </c>
      <c r="H1891" s="33">
        <v>0</v>
      </c>
      <c r="I1891" s="33">
        <v>0</v>
      </c>
      <c r="J1891" s="33">
        <v>0</v>
      </c>
      <c r="K1891" s="33"/>
      <c r="L1891" s="33">
        <v>2013150</v>
      </c>
      <c r="M1891" s="33">
        <v>2013150</v>
      </c>
      <c r="N1891" s="33">
        <v>0</v>
      </c>
      <c r="O1891" s="33">
        <v>0</v>
      </c>
      <c r="P1891" s="33">
        <v>0</v>
      </c>
      <c r="Q1891"/>
    </row>
    <row r="1892" spans="1:17">
      <c r="A1892" s="38" t="str">
        <f t="shared" ca="1" si="29"/>
        <v>204011</v>
      </c>
      <c r="B1892" s="39" cm="1">
        <f t="array" aca="1" ref="B1892" ca="1">INDIRECT(_xlfn.CONCAT("D",ROW(C1892)-C1892-3))</f>
        <v>2040</v>
      </c>
      <c r="C1892" s="32">
        <v>11</v>
      </c>
      <c r="D1892" s="33">
        <v>4109866</v>
      </c>
      <c r="E1892" s="33"/>
      <c r="F1892" s="33">
        <v>2105357</v>
      </c>
      <c r="G1892" s="33">
        <v>2105357</v>
      </c>
      <c r="H1892" s="33">
        <v>0</v>
      </c>
      <c r="I1892" s="33">
        <v>0</v>
      </c>
      <c r="J1892" s="33">
        <v>0</v>
      </c>
      <c r="K1892" s="33"/>
      <c r="L1892" s="33">
        <v>2004510</v>
      </c>
      <c r="M1892" s="33">
        <v>2004510</v>
      </c>
      <c r="N1892" s="33">
        <v>0</v>
      </c>
      <c r="O1892" s="33">
        <v>0</v>
      </c>
      <c r="P1892" s="33">
        <v>0</v>
      </c>
      <c r="Q1892"/>
    </row>
    <row r="1893" spans="1:17">
      <c r="A1893" s="38" t="str">
        <f t="shared" ca="1" si="29"/>
        <v>204012</v>
      </c>
      <c r="B1893" s="39" cm="1">
        <f t="array" aca="1" ref="B1893" ca="1">INDIRECT(_xlfn.CONCAT("D",ROW(C1893)-C1893-3))</f>
        <v>2040</v>
      </c>
      <c r="C1893" s="32">
        <v>12</v>
      </c>
      <c r="D1893" s="33">
        <v>4088036</v>
      </c>
      <c r="E1893" s="33"/>
      <c r="F1893" s="33">
        <v>2094499</v>
      </c>
      <c r="G1893" s="33">
        <v>2094499</v>
      </c>
      <c r="H1893" s="33">
        <v>0</v>
      </c>
      <c r="I1893" s="33">
        <v>0</v>
      </c>
      <c r="J1893" s="33">
        <v>0</v>
      </c>
      <c r="K1893" s="33"/>
      <c r="L1893" s="33">
        <v>1993537</v>
      </c>
      <c r="M1893" s="33">
        <v>1993537</v>
      </c>
      <c r="N1893" s="33">
        <v>0</v>
      </c>
      <c r="O1893" s="33">
        <v>0</v>
      </c>
      <c r="P1893" s="33">
        <v>0</v>
      </c>
      <c r="Q1893"/>
    </row>
    <row r="1894" spans="1:17">
      <c r="A1894" s="38" t="str">
        <f t="shared" ca="1" si="29"/>
        <v>204013</v>
      </c>
      <c r="B1894" s="39" cm="1">
        <f t="array" aca="1" ref="B1894" ca="1">INDIRECT(_xlfn.CONCAT("D",ROW(C1894)-C1894-3))</f>
        <v>2040</v>
      </c>
      <c r="C1894" s="32">
        <v>13</v>
      </c>
      <c r="D1894" s="33">
        <v>4065501</v>
      </c>
      <c r="E1894" s="33"/>
      <c r="F1894" s="33">
        <v>2083116</v>
      </c>
      <c r="G1894" s="33">
        <v>2083116</v>
      </c>
      <c r="H1894" s="33">
        <v>0</v>
      </c>
      <c r="I1894" s="33">
        <v>0</v>
      </c>
      <c r="J1894" s="33">
        <v>0</v>
      </c>
      <c r="K1894" s="33"/>
      <c r="L1894" s="33">
        <v>1982385</v>
      </c>
      <c r="M1894" s="33">
        <v>1982385</v>
      </c>
      <c r="N1894" s="33">
        <v>0</v>
      </c>
      <c r="O1894" s="33">
        <v>0</v>
      </c>
      <c r="P1894" s="33">
        <v>0</v>
      </c>
      <c r="Q1894"/>
    </row>
    <row r="1895" spans="1:17">
      <c r="A1895" s="38" t="str">
        <f t="shared" ca="1" si="29"/>
        <v>204014</v>
      </c>
      <c r="B1895" s="39" cm="1">
        <f t="array" aca="1" ref="B1895" ca="1">INDIRECT(_xlfn.CONCAT("D",ROW(C1895)-C1895-3))</f>
        <v>2040</v>
      </c>
      <c r="C1895" s="32">
        <v>14</v>
      </c>
      <c r="D1895" s="33">
        <v>4046309</v>
      </c>
      <c r="E1895" s="33"/>
      <c r="F1895" s="33">
        <v>2073385</v>
      </c>
      <c r="G1895" s="33">
        <v>2073385</v>
      </c>
      <c r="H1895" s="33">
        <v>0</v>
      </c>
      <c r="I1895" s="33">
        <v>0</v>
      </c>
      <c r="J1895" s="33">
        <v>0</v>
      </c>
      <c r="K1895" s="33"/>
      <c r="L1895" s="33">
        <v>1972924</v>
      </c>
      <c r="M1895" s="33">
        <v>1972924</v>
      </c>
      <c r="N1895" s="33">
        <v>0</v>
      </c>
      <c r="O1895" s="33">
        <v>0</v>
      </c>
      <c r="P1895" s="33">
        <v>0</v>
      </c>
      <c r="Q1895"/>
    </row>
    <row r="1896" spans="1:17">
      <c r="A1896" s="38" t="str">
        <f t="shared" ca="1" si="29"/>
        <v>204015</v>
      </c>
      <c r="B1896" s="39" cm="1">
        <f t="array" aca="1" ref="B1896" ca="1">INDIRECT(_xlfn.CONCAT("D",ROW(C1896)-C1896-3))</f>
        <v>2040</v>
      </c>
      <c r="C1896" s="32">
        <v>15</v>
      </c>
      <c r="D1896" s="33">
        <v>4036154</v>
      </c>
      <c r="E1896" s="33"/>
      <c r="F1896" s="33">
        <v>2068389</v>
      </c>
      <c r="G1896" s="33">
        <v>2068389</v>
      </c>
      <c r="H1896" s="33">
        <v>0</v>
      </c>
      <c r="I1896" s="33">
        <v>0</v>
      </c>
      <c r="J1896" s="33">
        <v>0</v>
      </c>
      <c r="K1896" s="33"/>
      <c r="L1896" s="33">
        <v>1967765</v>
      </c>
      <c r="M1896" s="33">
        <v>1967765</v>
      </c>
      <c r="N1896" s="33">
        <v>0</v>
      </c>
      <c r="O1896" s="33">
        <v>0</v>
      </c>
      <c r="P1896" s="33">
        <v>0</v>
      </c>
      <c r="Q1896"/>
    </row>
    <row r="1897" spans="1:17">
      <c r="A1897" s="38" t="str">
        <f t="shared" ca="1" si="29"/>
        <v>204016</v>
      </c>
      <c r="B1897" s="39" cm="1">
        <f t="array" aca="1" ref="B1897" ca="1">INDIRECT(_xlfn.CONCAT("D",ROW(C1897)-C1897-3))</f>
        <v>2040</v>
      </c>
      <c r="C1897" s="32">
        <v>16</v>
      </c>
      <c r="D1897" s="33">
        <v>4039730</v>
      </c>
      <c r="E1897" s="33"/>
      <c r="F1897" s="33">
        <v>2071062</v>
      </c>
      <c r="G1897" s="33">
        <v>2060988</v>
      </c>
      <c r="H1897" s="33">
        <v>10073</v>
      </c>
      <c r="I1897" s="33">
        <v>0</v>
      </c>
      <c r="J1897" s="33">
        <v>0</v>
      </c>
      <c r="K1897" s="33"/>
      <c r="L1897" s="33">
        <v>1968668</v>
      </c>
      <c r="M1897" s="33">
        <v>1962636</v>
      </c>
      <c r="N1897" s="33">
        <v>6033</v>
      </c>
      <c r="O1897" s="33">
        <v>0</v>
      </c>
      <c r="P1897" s="33">
        <v>0</v>
      </c>
      <c r="Q1897"/>
    </row>
    <row r="1898" spans="1:17">
      <c r="A1898" s="38" t="str">
        <f t="shared" ca="1" si="29"/>
        <v>204017</v>
      </c>
      <c r="B1898" s="39" cm="1">
        <f t="array" aca="1" ref="B1898" ca="1">INDIRECT(_xlfn.CONCAT("D",ROW(C1898)-C1898-3))</f>
        <v>2040</v>
      </c>
      <c r="C1898" s="32">
        <v>17</v>
      </c>
      <c r="D1898" s="33">
        <v>4045344</v>
      </c>
      <c r="E1898" s="33"/>
      <c r="F1898" s="33">
        <v>2075676</v>
      </c>
      <c r="G1898" s="33">
        <v>2063418</v>
      </c>
      <c r="H1898" s="33">
        <v>12258</v>
      </c>
      <c r="I1898" s="33">
        <v>0</v>
      </c>
      <c r="J1898" s="33">
        <v>0</v>
      </c>
      <c r="K1898" s="33"/>
      <c r="L1898" s="33">
        <v>1969669</v>
      </c>
      <c r="M1898" s="33">
        <v>1943107</v>
      </c>
      <c r="N1898" s="33">
        <v>26562</v>
      </c>
      <c r="O1898" s="33">
        <v>0</v>
      </c>
      <c r="P1898" s="33">
        <v>0</v>
      </c>
      <c r="Q1898"/>
    </row>
    <row r="1899" spans="1:17">
      <c r="A1899" s="38" t="str">
        <f t="shared" ca="1" si="29"/>
        <v>204018</v>
      </c>
      <c r="B1899" s="39" cm="1">
        <f t="array" aca="1" ref="B1899" ca="1">INDIRECT(_xlfn.CONCAT("D",ROW(C1899)-C1899-3))</f>
        <v>2040</v>
      </c>
      <c r="C1899" s="32">
        <v>18</v>
      </c>
      <c r="D1899" s="33">
        <v>4062758</v>
      </c>
      <c r="E1899" s="33"/>
      <c r="F1899" s="33">
        <v>2086819</v>
      </c>
      <c r="G1899" s="33">
        <v>2071315</v>
      </c>
      <c r="H1899" s="33">
        <v>15504</v>
      </c>
      <c r="I1899" s="33">
        <v>0</v>
      </c>
      <c r="J1899" s="33">
        <v>0</v>
      </c>
      <c r="K1899" s="33"/>
      <c r="L1899" s="33">
        <v>1975940</v>
      </c>
      <c r="M1899" s="33">
        <v>1957347</v>
      </c>
      <c r="N1899" s="33">
        <v>18592</v>
      </c>
      <c r="O1899" s="33">
        <v>0</v>
      </c>
      <c r="P1899" s="33">
        <v>0</v>
      </c>
      <c r="Q1899"/>
    </row>
    <row r="1900" spans="1:17">
      <c r="A1900" s="38" t="str">
        <f t="shared" ca="1" si="29"/>
        <v>204019</v>
      </c>
      <c r="B1900" s="39" cm="1">
        <f t="array" aca="1" ref="B1900" ca="1">INDIRECT(_xlfn.CONCAT("D",ROW(C1900)-C1900-3))</f>
        <v>2040</v>
      </c>
      <c r="C1900" s="32">
        <v>19</v>
      </c>
      <c r="D1900" s="33">
        <v>4025166</v>
      </c>
      <c r="E1900" s="33"/>
      <c r="F1900" s="33">
        <v>2067142</v>
      </c>
      <c r="G1900" s="33">
        <v>2040019</v>
      </c>
      <c r="H1900" s="33">
        <v>26154</v>
      </c>
      <c r="I1900" s="33">
        <v>0</v>
      </c>
      <c r="J1900" s="33">
        <v>969</v>
      </c>
      <c r="K1900" s="33"/>
      <c r="L1900" s="33">
        <v>1958024</v>
      </c>
      <c r="M1900" s="33">
        <v>1900834</v>
      </c>
      <c r="N1900" s="33">
        <v>57190</v>
      </c>
      <c r="O1900" s="33">
        <v>0</v>
      </c>
      <c r="P1900" s="33">
        <v>0</v>
      </c>
      <c r="Q1900"/>
    </row>
    <row r="1901" spans="1:17">
      <c r="A1901" s="38" t="str">
        <f t="shared" ca="1" si="29"/>
        <v>204020</v>
      </c>
      <c r="B1901" s="39" cm="1">
        <f t="array" aca="1" ref="B1901" ca="1">INDIRECT(_xlfn.CONCAT("D",ROW(C1901)-C1901-3))</f>
        <v>2040</v>
      </c>
      <c r="C1901" s="32">
        <v>20</v>
      </c>
      <c r="D1901" s="33">
        <v>4169247</v>
      </c>
      <c r="E1901" s="33"/>
      <c r="F1901" s="33">
        <v>2141284</v>
      </c>
      <c r="G1901" s="33">
        <v>2087226</v>
      </c>
      <c r="H1901" s="33">
        <v>52055</v>
      </c>
      <c r="I1901" s="33">
        <v>0</v>
      </c>
      <c r="J1901" s="33">
        <v>2002</v>
      </c>
      <c r="K1901" s="33"/>
      <c r="L1901" s="33">
        <v>2027963</v>
      </c>
      <c r="M1901" s="33">
        <v>1915744</v>
      </c>
      <c r="N1901" s="33">
        <v>111217</v>
      </c>
      <c r="O1901" s="33">
        <v>1002</v>
      </c>
      <c r="P1901" s="33">
        <v>0</v>
      </c>
      <c r="Q1901"/>
    </row>
    <row r="1902" spans="1:17">
      <c r="A1902" s="38" t="str">
        <f t="shared" ca="1" si="29"/>
        <v>204021</v>
      </c>
      <c r="B1902" s="39" cm="1">
        <f t="array" aca="1" ref="B1902" ca="1">INDIRECT(_xlfn.CONCAT("D",ROW(C1902)-C1902-3))</f>
        <v>2040</v>
      </c>
      <c r="C1902" s="32">
        <v>21</v>
      </c>
      <c r="D1902" s="33">
        <v>4247135</v>
      </c>
      <c r="E1902" s="33"/>
      <c r="F1902" s="33">
        <v>2180550</v>
      </c>
      <c r="G1902" s="33">
        <v>2104039</v>
      </c>
      <c r="H1902" s="33">
        <v>72484</v>
      </c>
      <c r="I1902" s="33">
        <v>0</v>
      </c>
      <c r="J1902" s="33">
        <v>4027</v>
      </c>
      <c r="K1902" s="33"/>
      <c r="L1902" s="33">
        <v>2066586</v>
      </c>
      <c r="M1902" s="33">
        <v>1902267</v>
      </c>
      <c r="N1902" s="33">
        <v>156254</v>
      </c>
      <c r="O1902" s="33">
        <v>2016</v>
      </c>
      <c r="P1902" s="33">
        <v>6048</v>
      </c>
      <c r="Q1902"/>
    </row>
    <row r="1903" spans="1:17">
      <c r="A1903" s="38" t="str">
        <f t="shared" ca="1" si="29"/>
        <v>204022</v>
      </c>
      <c r="B1903" s="39" cm="1">
        <f t="array" aca="1" ref="B1903" ca="1">INDIRECT(_xlfn.CONCAT("D",ROW(C1903)-C1903-3))</f>
        <v>2040</v>
      </c>
      <c r="C1903" s="32">
        <v>22</v>
      </c>
      <c r="D1903" s="33">
        <v>4334708</v>
      </c>
      <c r="E1903" s="33"/>
      <c r="F1903" s="33">
        <v>2226217</v>
      </c>
      <c r="G1903" s="33">
        <v>2093128</v>
      </c>
      <c r="H1903" s="33">
        <v>129056</v>
      </c>
      <c r="I1903" s="33">
        <v>0</v>
      </c>
      <c r="J1903" s="33">
        <v>4033</v>
      </c>
      <c r="K1903" s="33"/>
      <c r="L1903" s="33">
        <v>2108491</v>
      </c>
      <c r="M1903" s="33">
        <v>1891693</v>
      </c>
      <c r="N1903" s="33">
        <v>210748</v>
      </c>
      <c r="O1903" s="33">
        <v>0</v>
      </c>
      <c r="P1903" s="33">
        <v>6050</v>
      </c>
      <c r="Q1903"/>
    </row>
    <row r="1904" spans="1:17">
      <c r="A1904" s="38" t="str">
        <f t="shared" ca="1" si="29"/>
        <v>204023</v>
      </c>
      <c r="B1904" s="39" cm="1">
        <f t="array" aca="1" ref="B1904" ca="1">INDIRECT(_xlfn.CONCAT("D",ROW(C1904)-C1904-3))</f>
        <v>2040</v>
      </c>
      <c r="C1904" s="32">
        <v>23</v>
      </c>
      <c r="D1904" s="33">
        <v>4446613</v>
      </c>
      <c r="E1904" s="33"/>
      <c r="F1904" s="33">
        <v>2280612</v>
      </c>
      <c r="G1904" s="33">
        <v>2084701</v>
      </c>
      <c r="H1904" s="33">
        <v>183855</v>
      </c>
      <c r="I1904" s="33">
        <v>1005</v>
      </c>
      <c r="J1904" s="33">
        <v>11051</v>
      </c>
      <c r="K1904" s="33"/>
      <c r="L1904" s="33">
        <v>2166001</v>
      </c>
      <c r="M1904" s="33">
        <v>1861171</v>
      </c>
      <c r="N1904" s="33">
        <v>288733</v>
      </c>
      <c r="O1904" s="33">
        <v>1006</v>
      </c>
      <c r="P1904" s="33">
        <v>15091</v>
      </c>
      <c r="Q1904"/>
    </row>
    <row r="1905" spans="1:17">
      <c r="A1905" s="38" t="str">
        <f t="shared" ca="1" si="29"/>
        <v>204024</v>
      </c>
      <c r="B1905" s="39" cm="1">
        <f t="array" aca="1" ref="B1905" ca="1">INDIRECT(_xlfn.CONCAT("D",ROW(C1905)-C1905-3))</f>
        <v>2040</v>
      </c>
      <c r="C1905" s="32">
        <v>24</v>
      </c>
      <c r="D1905" s="33">
        <v>4500192</v>
      </c>
      <c r="E1905" s="33"/>
      <c r="F1905" s="33">
        <v>2306931</v>
      </c>
      <c r="G1905" s="33">
        <v>2055959</v>
      </c>
      <c r="H1905" s="33">
        <v>241937</v>
      </c>
      <c r="I1905" s="33">
        <v>0</v>
      </c>
      <c r="J1905" s="33">
        <v>9035</v>
      </c>
      <c r="K1905" s="33"/>
      <c r="L1905" s="33">
        <v>2193261</v>
      </c>
      <c r="M1905" s="33">
        <v>1754007</v>
      </c>
      <c r="N1905" s="33">
        <v>420199</v>
      </c>
      <c r="O1905" s="33">
        <v>1003</v>
      </c>
      <c r="P1905" s="33">
        <v>18052</v>
      </c>
      <c r="Q1905"/>
    </row>
    <row r="1906" spans="1:17">
      <c r="A1906" s="38" t="str">
        <f t="shared" ca="1" si="29"/>
        <v>204025</v>
      </c>
      <c r="B1906" s="39" cm="1">
        <f t="array" aca="1" ref="B1906" ca="1">INDIRECT(_xlfn.CONCAT("D",ROW(C1906)-C1906-3))</f>
        <v>2040</v>
      </c>
      <c r="C1906" s="32">
        <v>25</v>
      </c>
      <c r="D1906" s="33">
        <v>4530953</v>
      </c>
      <c r="E1906" s="33"/>
      <c r="F1906" s="33">
        <v>2320089</v>
      </c>
      <c r="G1906" s="33">
        <v>1975740</v>
      </c>
      <c r="H1906" s="33">
        <v>337321</v>
      </c>
      <c r="I1906" s="33">
        <v>0</v>
      </c>
      <c r="J1906" s="33">
        <v>7028</v>
      </c>
      <c r="K1906" s="33"/>
      <c r="L1906" s="33">
        <v>2210863</v>
      </c>
      <c r="M1906" s="33">
        <v>1633549</v>
      </c>
      <c r="N1906" s="33">
        <v>555226</v>
      </c>
      <c r="O1906" s="33">
        <v>1004</v>
      </c>
      <c r="P1906" s="33">
        <v>21085</v>
      </c>
      <c r="Q1906"/>
    </row>
    <row r="1907" spans="1:17">
      <c r="A1907" s="38" t="str">
        <f t="shared" ca="1" si="29"/>
        <v>204026</v>
      </c>
      <c r="B1907" s="39" cm="1">
        <f t="array" aca="1" ref="B1907" ca="1">INDIRECT(_xlfn.CONCAT("D",ROW(C1907)-C1907-3))</f>
        <v>2040</v>
      </c>
      <c r="C1907" s="32">
        <v>26</v>
      </c>
      <c r="D1907" s="33">
        <v>4494727</v>
      </c>
      <c r="E1907" s="33"/>
      <c r="F1907" s="33">
        <v>2300220</v>
      </c>
      <c r="G1907" s="33">
        <v>1858875</v>
      </c>
      <c r="H1907" s="33">
        <v>418222</v>
      </c>
      <c r="I1907" s="33">
        <v>2011</v>
      </c>
      <c r="J1907" s="33">
        <v>21112</v>
      </c>
      <c r="K1907" s="33"/>
      <c r="L1907" s="33">
        <v>2194507</v>
      </c>
      <c r="M1907" s="33">
        <v>1487087</v>
      </c>
      <c r="N1907" s="33">
        <v>669289</v>
      </c>
      <c r="O1907" s="33">
        <v>5017</v>
      </c>
      <c r="P1907" s="33">
        <v>33113</v>
      </c>
      <c r="Q1907"/>
    </row>
    <row r="1908" spans="1:17">
      <c r="A1908" s="38" t="str">
        <f t="shared" ca="1" si="29"/>
        <v>204027</v>
      </c>
      <c r="B1908" s="39" cm="1">
        <f t="array" aca="1" ref="B1908" ca="1">INDIRECT(_xlfn.CONCAT("D",ROW(C1908)-C1908-3))</f>
        <v>2040</v>
      </c>
      <c r="C1908" s="32">
        <v>27</v>
      </c>
      <c r="D1908" s="33">
        <v>4529609</v>
      </c>
      <c r="E1908" s="33"/>
      <c r="F1908" s="33">
        <v>2313133</v>
      </c>
      <c r="G1908" s="33">
        <v>1764066</v>
      </c>
      <c r="H1908" s="33">
        <v>522873</v>
      </c>
      <c r="I1908" s="33">
        <v>0</v>
      </c>
      <c r="J1908" s="33">
        <v>26194</v>
      </c>
      <c r="K1908" s="33"/>
      <c r="L1908" s="33">
        <v>2216477</v>
      </c>
      <c r="M1908" s="33">
        <v>1359814</v>
      </c>
      <c r="N1908" s="33">
        <v>800422</v>
      </c>
      <c r="O1908" s="33">
        <v>2009</v>
      </c>
      <c r="P1908" s="33">
        <v>54232</v>
      </c>
      <c r="Q1908"/>
    </row>
    <row r="1909" spans="1:17">
      <c r="A1909" s="38" t="str">
        <f t="shared" ca="1" si="29"/>
        <v>204028</v>
      </c>
      <c r="B1909" s="39" cm="1">
        <f t="array" aca="1" ref="B1909" ca="1">INDIRECT(_xlfn.CONCAT("D",ROW(C1909)-C1909-3))</f>
        <v>2040</v>
      </c>
      <c r="C1909" s="32">
        <v>28</v>
      </c>
      <c r="D1909" s="33">
        <v>4540343</v>
      </c>
      <c r="E1909" s="33"/>
      <c r="F1909" s="33">
        <v>2317748</v>
      </c>
      <c r="G1909" s="33">
        <v>1619510</v>
      </c>
      <c r="H1909" s="33">
        <v>667094</v>
      </c>
      <c r="I1909" s="33">
        <v>0</v>
      </c>
      <c r="J1909" s="33">
        <v>31145</v>
      </c>
      <c r="K1909" s="33"/>
      <c r="L1909" s="33">
        <v>2222594</v>
      </c>
      <c r="M1909" s="33">
        <v>1235333</v>
      </c>
      <c r="N1909" s="33">
        <v>917963</v>
      </c>
      <c r="O1909" s="33">
        <v>6026</v>
      </c>
      <c r="P1909" s="33">
        <v>63273</v>
      </c>
      <c r="Q1909"/>
    </row>
    <row r="1910" spans="1:17">
      <c r="A1910" s="38" t="str">
        <f t="shared" ca="1" si="29"/>
        <v>204029</v>
      </c>
      <c r="B1910" s="39" cm="1">
        <f t="array" aca="1" ref="B1910" ca="1">INDIRECT(_xlfn.CONCAT("D",ROW(C1910)-C1910-3))</f>
        <v>2040</v>
      </c>
      <c r="C1910" s="32">
        <v>29</v>
      </c>
      <c r="D1910" s="33">
        <v>4643589</v>
      </c>
      <c r="E1910" s="33"/>
      <c r="F1910" s="33">
        <v>2366630</v>
      </c>
      <c r="G1910" s="33">
        <v>1553635</v>
      </c>
      <c r="H1910" s="33">
        <v>745664</v>
      </c>
      <c r="I1910" s="33">
        <v>4020</v>
      </c>
      <c r="J1910" s="33">
        <v>63311</v>
      </c>
      <c r="K1910" s="33"/>
      <c r="L1910" s="33">
        <v>2276959</v>
      </c>
      <c r="M1910" s="33">
        <v>1177633</v>
      </c>
      <c r="N1910" s="33">
        <v>1008970</v>
      </c>
      <c r="O1910" s="33">
        <v>5020</v>
      </c>
      <c r="P1910" s="33">
        <v>85336</v>
      </c>
      <c r="Q1910"/>
    </row>
    <row r="1911" spans="1:17">
      <c r="A1911" s="38" t="str">
        <f t="shared" ca="1" si="29"/>
        <v>204030</v>
      </c>
      <c r="B1911" s="39" cm="1">
        <f t="array" aca="1" ref="B1911" ca="1">INDIRECT(_xlfn.CONCAT("D",ROW(C1911)-C1911-3))</f>
        <v>2040</v>
      </c>
      <c r="C1911" s="32">
        <v>30</v>
      </c>
      <c r="D1911" s="33">
        <v>4733003</v>
      </c>
      <c r="E1911" s="33"/>
      <c r="F1911" s="33">
        <v>2409046</v>
      </c>
      <c r="G1911" s="33">
        <v>1456679</v>
      </c>
      <c r="H1911" s="33">
        <v>880035</v>
      </c>
      <c r="I1911" s="33">
        <v>2009</v>
      </c>
      <c r="J1911" s="33">
        <v>70322</v>
      </c>
      <c r="K1911" s="33"/>
      <c r="L1911" s="33">
        <v>2323958</v>
      </c>
      <c r="M1911" s="33">
        <v>1104206</v>
      </c>
      <c r="N1911" s="33">
        <v>1132339</v>
      </c>
      <c r="O1911" s="33">
        <v>11052</v>
      </c>
      <c r="P1911" s="33">
        <v>76360</v>
      </c>
      <c r="Q1911"/>
    </row>
    <row r="1912" spans="1:17">
      <c r="A1912" s="38" t="str">
        <f t="shared" ca="1" si="29"/>
        <v>204031</v>
      </c>
      <c r="B1912" s="39" cm="1">
        <f t="array" aca="1" ref="B1912" ca="1">INDIRECT(_xlfn.CONCAT("D",ROW(C1912)-C1912-3))</f>
        <v>2040</v>
      </c>
      <c r="C1912" s="32">
        <v>31</v>
      </c>
      <c r="D1912" s="33">
        <v>4908196</v>
      </c>
      <c r="E1912" s="33"/>
      <c r="F1912" s="33">
        <v>2496377</v>
      </c>
      <c r="G1912" s="33">
        <v>1440720</v>
      </c>
      <c r="H1912" s="33">
        <v>983269</v>
      </c>
      <c r="I1912" s="33">
        <v>0</v>
      </c>
      <c r="J1912" s="33">
        <v>72388</v>
      </c>
      <c r="K1912" s="33"/>
      <c r="L1912" s="33">
        <v>2411818</v>
      </c>
      <c r="M1912" s="33">
        <v>1025324</v>
      </c>
      <c r="N1912" s="33">
        <v>1245036</v>
      </c>
      <c r="O1912" s="33">
        <v>13042</v>
      </c>
      <c r="P1912" s="33">
        <v>128416</v>
      </c>
      <c r="Q1912"/>
    </row>
    <row r="1913" spans="1:17">
      <c r="A1913" s="38" t="str">
        <f t="shared" ca="1" si="29"/>
        <v>204032</v>
      </c>
      <c r="B1913" s="39" cm="1">
        <f t="array" aca="1" ref="B1913" ca="1">INDIRECT(_xlfn.CONCAT("D",ROW(C1913)-C1913-3))</f>
        <v>2040</v>
      </c>
      <c r="C1913" s="32">
        <v>32</v>
      </c>
      <c r="D1913" s="33">
        <v>4943022</v>
      </c>
      <c r="E1913" s="33"/>
      <c r="F1913" s="33">
        <v>2511788</v>
      </c>
      <c r="G1913" s="33">
        <v>1289023</v>
      </c>
      <c r="H1913" s="33">
        <v>1097276</v>
      </c>
      <c r="I1913" s="33">
        <v>6024</v>
      </c>
      <c r="J1913" s="33">
        <v>119466</v>
      </c>
      <c r="K1913" s="33"/>
      <c r="L1913" s="33">
        <v>2431234</v>
      </c>
      <c r="M1913" s="33">
        <v>986937</v>
      </c>
      <c r="N1913" s="33">
        <v>1295856</v>
      </c>
      <c r="O1913" s="33">
        <v>17051</v>
      </c>
      <c r="P1913" s="33">
        <v>131391</v>
      </c>
      <c r="Q1913"/>
    </row>
    <row r="1914" spans="1:17">
      <c r="A1914" s="38" t="str">
        <f t="shared" ca="1" si="29"/>
        <v>204033</v>
      </c>
      <c r="B1914" s="39" cm="1">
        <f t="array" aca="1" ref="B1914" ca="1">INDIRECT(_xlfn.CONCAT("D",ROW(C1914)-C1914-3))</f>
        <v>2040</v>
      </c>
      <c r="C1914" s="32">
        <v>33</v>
      </c>
      <c r="D1914" s="33">
        <v>4888969</v>
      </c>
      <c r="E1914" s="33"/>
      <c r="F1914" s="33">
        <v>2484772</v>
      </c>
      <c r="G1914" s="33">
        <v>1215738</v>
      </c>
      <c r="H1914" s="33">
        <v>1136298</v>
      </c>
      <c r="I1914" s="33">
        <v>6034</v>
      </c>
      <c r="J1914" s="33">
        <v>126702</v>
      </c>
      <c r="K1914" s="33"/>
      <c r="L1914" s="33">
        <v>2404198</v>
      </c>
      <c r="M1914" s="33">
        <v>897808</v>
      </c>
      <c r="N1914" s="33">
        <v>1329640</v>
      </c>
      <c r="O1914" s="33">
        <v>10043</v>
      </c>
      <c r="P1914" s="33">
        <v>166707</v>
      </c>
      <c r="Q1914"/>
    </row>
    <row r="1915" spans="1:17">
      <c r="A1915" s="38" t="str">
        <f t="shared" ca="1" si="29"/>
        <v>204034</v>
      </c>
      <c r="B1915" s="39" cm="1">
        <f t="array" aca="1" ref="B1915" ca="1">INDIRECT(_xlfn.CONCAT("D",ROW(C1915)-C1915-3))</f>
        <v>2040</v>
      </c>
      <c r="C1915" s="32">
        <v>34</v>
      </c>
      <c r="D1915" s="33">
        <v>4788973</v>
      </c>
      <c r="E1915" s="33"/>
      <c r="F1915" s="33">
        <v>2432669</v>
      </c>
      <c r="G1915" s="33">
        <v>1088352</v>
      </c>
      <c r="H1915" s="33">
        <v>1199203</v>
      </c>
      <c r="I1915" s="33">
        <v>4031</v>
      </c>
      <c r="J1915" s="33">
        <v>141083</v>
      </c>
      <c r="K1915" s="33"/>
      <c r="L1915" s="33">
        <v>2356304</v>
      </c>
      <c r="M1915" s="33">
        <v>840318</v>
      </c>
      <c r="N1915" s="33">
        <v>1325233</v>
      </c>
      <c r="O1915" s="33">
        <v>15059</v>
      </c>
      <c r="P1915" s="33">
        <v>175694</v>
      </c>
      <c r="Q1915"/>
    </row>
    <row r="1916" spans="1:17">
      <c r="A1916" s="38" t="str">
        <f t="shared" ca="1" si="29"/>
        <v>204035</v>
      </c>
      <c r="B1916" s="39" cm="1">
        <f t="array" aca="1" ref="B1916" ca="1">INDIRECT(_xlfn.CONCAT("D",ROW(C1916)-C1916-3))</f>
        <v>2040</v>
      </c>
      <c r="C1916" s="32">
        <v>35</v>
      </c>
      <c r="D1916" s="33">
        <v>4747082</v>
      </c>
      <c r="E1916" s="33"/>
      <c r="F1916" s="33">
        <v>2409280</v>
      </c>
      <c r="G1916" s="33">
        <v>1121509</v>
      </c>
      <c r="H1916" s="33">
        <v>1115464</v>
      </c>
      <c r="I1916" s="33">
        <v>9069</v>
      </c>
      <c r="J1916" s="33">
        <v>163239</v>
      </c>
      <c r="K1916" s="33"/>
      <c r="L1916" s="33">
        <v>2337801</v>
      </c>
      <c r="M1916" s="33">
        <v>782948</v>
      </c>
      <c r="N1916" s="33">
        <v>1364136</v>
      </c>
      <c r="O1916" s="33">
        <v>12045</v>
      </c>
      <c r="P1916" s="33">
        <v>178673</v>
      </c>
      <c r="Q1916"/>
    </row>
    <row r="1917" spans="1:17">
      <c r="A1917" s="38" t="str">
        <f t="shared" ca="1" si="29"/>
        <v>204036</v>
      </c>
      <c r="B1917" s="39" cm="1">
        <f t="array" aca="1" ref="B1917" ca="1">INDIRECT(_xlfn.CONCAT("D",ROW(C1917)-C1917-3))</f>
        <v>2040</v>
      </c>
      <c r="C1917" s="32">
        <v>36</v>
      </c>
      <c r="D1917" s="33">
        <v>4717391</v>
      </c>
      <c r="E1917" s="33"/>
      <c r="F1917" s="33">
        <v>2393036</v>
      </c>
      <c r="G1917" s="33">
        <v>994915</v>
      </c>
      <c r="H1917" s="33">
        <v>1201558</v>
      </c>
      <c r="I1917" s="33">
        <v>7056</v>
      </c>
      <c r="J1917" s="33">
        <v>189507</v>
      </c>
      <c r="K1917" s="33"/>
      <c r="L1917" s="33">
        <v>2324355</v>
      </c>
      <c r="M1917" s="33">
        <v>743994</v>
      </c>
      <c r="N1917" s="33">
        <v>1327342</v>
      </c>
      <c r="O1917" s="33">
        <v>23093</v>
      </c>
      <c r="P1917" s="33">
        <v>229925</v>
      </c>
      <c r="Q1917"/>
    </row>
    <row r="1918" spans="1:17">
      <c r="A1918" s="38" t="str">
        <f t="shared" ca="1" si="29"/>
        <v>204037</v>
      </c>
      <c r="B1918" s="39" cm="1">
        <f t="array" aca="1" ref="B1918" ca="1">INDIRECT(_xlfn.CONCAT("D",ROW(C1918)-C1918-3))</f>
        <v>2040</v>
      </c>
      <c r="C1918" s="32">
        <v>37</v>
      </c>
      <c r="D1918" s="33">
        <v>4668008</v>
      </c>
      <c r="E1918" s="33"/>
      <c r="F1918" s="33">
        <v>2364938</v>
      </c>
      <c r="G1918" s="33">
        <v>920709</v>
      </c>
      <c r="H1918" s="33">
        <v>1236034</v>
      </c>
      <c r="I1918" s="33">
        <v>8085</v>
      </c>
      <c r="J1918" s="33">
        <v>200110</v>
      </c>
      <c r="K1918" s="33"/>
      <c r="L1918" s="33">
        <v>2303070</v>
      </c>
      <c r="M1918" s="33">
        <v>684778</v>
      </c>
      <c r="N1918" s="33">
        <v>1380634</v>
      </c>
      <c r="O1918" s="33">
        <v>18127</v>
      </c>
      <c r="P1918" s="33">
        <v>219532</v>
      </c>
      <c r="Q1918"/>
    </row>
    <row r="1919" spans="1:17">
      <c r="A1919" s="38" t="str">
        <f t="shared" ca="1" si="29"/>
        <v>204038</v>
      </c>
      <c r="B1919" s="39" cm="1">
        <f t="array" aca="1" ref="B1919" ca="1">INDIRECT(_xlfn.CONCAT("D",ROW(C1919)-C1919-3))</f>
        <v>2040</v>
      </c>
      <c r="C1919" s="32">
        <v>38</v>
      </c>
      <c r="D1919" s="33">
        <v>4667670</v>
      </c>
      <c r="E1919" s="33"/>
      <c r="F1919" s="33">
        <v>2361732</v>
      </c>
      <c r="G1919" s="33">
        <v>855685</v>
      </c>
      <c r="H1919" s="33">
        <v>1274425</v>
      </c>
      <c r="I1919" s="33">
        <v>7080</v>
      </c>
      <c r="J1919" s="33">
        <v>224541</v>
      </c>
      <c r="K1919" s="33"/>
      <c r="L1919" s="33">
        <v>2305938</v>
      </c>
      <c r="M1919" s="33">
        <v>649176</v>
      </c>
      <c r="N1919" s="33">
        <v>1420514</v>
      </c>
      <c r="O1919" s="33">
        <v>13125</v>
      </c>
      <c r="P1919" s="33">
        <v>223123</v>
      </c>
      <c r="Q1919"/>
    </row>
    <row r="1920" spans="1:17">
      <c r="A1920" s="38" t="str">
        <f t="shared" ca="1" si="29"/>
        <v>204039</v>
      </c>
      <c r="B1920" s="39" cm="1">
        <f t="array" aca="1" ref="B1920" ca="1">INDIRECT(_xlfn.CONCAT("D",ROW(C1920)-C1920-3))</f>
        <v>2040</v>
      </c>
      <c r="C1920" s="32">
        <v>39</v>
      </c>
      <c r="D1920" s="33">
        <v>4751507</v>
      </c>
      <c r="E1920" s="33"/>
      <c r="F1920" s="33">
        <v>2403773</v>
      </c>
      <c r="G1920" s="33">
        <v>898749</v>
      </c>
      <c r="H1920" s="33">
        <v>1244031</v>
      </c>
      <c r="I1920" s="33">
        <v>8124</v>
      </c>
      <c r="J1920" s="33">
        <v>252869</v>
      </c>
      <c r="K1920" s="33"/>
      <c r="L1920" s="33">
        <v>2347733</v>
      </c>
      <c r="M1920" s="33">
        <v>656921</v>
      </c>
      <c r="N1920" s="33">
        <v>1440172</v>
      </c>
      <c r="O1920" s="33">
        <v>30319</v>
      </c>
      <c r="P1920" s="33">
        <v>220321</v>
      </c>
      <c r="Q1920"/>
    </row>
    <row r="1921" spans="1:17">
      <c r="A1921" s="38" t="str">
        <f t="shared" ca="1" si="29"/>
        <v>204040</v>
      </c>
      <c r="B1921" s="39" cm="1">
        <f t="array" aca="1" ref="B1921" ca="1">INDIRECT(_xlfn.CONCAT("D",ROW(C1921)-C1921-3))</f>
        <v>2040</v>
      </c>
      <c r="C1921" s="32">
        <v>40</v>
      </c>
      <c r="D1921" s="33">
        <v>4680036</v>
      </c>
      <c r="E1921" s="33"/>
      <c r="F1921" s="33">
        <v>2367641</v>
      </c>
      <c r="G1921" s="33">
        <v>802780</v>
      </c>
      <c r="H1921" s="33">
        <v>1302355</v>
      </c>
      <c r="I1921" s="33">
        <v>9157</v>
      </c>
      <c r="J1921" s="33">
        <v>253349</v>
      </c>
      <c r="K1921" s="33"/>
      <c r="L1921" s="33">
        <v>2312395</v>
      </c>
      <c r="M1921" s="33">
        <v>608205</v>
      </c>
      <c r="N1921" s="33">
        <v>1427916</v>
      </c>
      <c r="O1921" s="33">
        <v>29348</v>
      </c>
      <c r="P1921" s="33">
        <v>246925</v>
      </c>
      <c r="Q1921"/>
    </row>
    <row r="1922" spans="1:17">
      <c r="A1922" s="38" t="str">
        <f t="shared" ca="1" si="29"/>
        <v>204041</v>
      </c>
      <c r="B1922" s="39" cm="1">
        <f t="array" aca="1" ref="B1922" ca="1">INDIRECT(_xlfn.CONCAT("D",ROW(C1922)-C1922-3))</f>
        <v>2040</v>
      </c>
      <c r="C1922" s="32">
        <v>41</v>
      </c>
      <c r="D1922" s="33">
        <v>4670825</v>
      </c>
      <c r="E1922" s="33"/>
      <c r="F1922" s="33">
        <v>2358973</v>
      </c>
      <c r="G1922" s="33">
        <v>791051</v>
      </c>
      <c r="H1922" s="33">
        <v>1293434</v>
      </c>
      <c r="I1922" s="33">
        <v>17219</v>
      </c>
      <c r="J1922" s="33">
        <v>257269</v>
      </c>
      <c r="K1922" s="33"/>
      <c r="L1922" s="33">
        <v>2311852</v>
      </c>
      <c r="M1922" s="33">
        <v>617370</v>
      </c>
      <c r="N1922" s="33">
        <v>1409543</v>
      </c>
      <c r="O1922" s="33">
        <v>32334</v>
      </c>
      <c r="P1922" s="33">
        <v>252606</v>
      </c>
      <c r="Q1922"/>
    </row>
    <row r="1923" spans="1:17">
      <c r="A1923" s="38" t="str">
        <f t="shared" ca="1" si="29"/>
        <v>204042</v>
      </c>
      <c r="B1923" s="39" cm="1">
        <f t="array" aca="1" ref="B1923" ca="1">INDIRECT(_xlfn.CONCAT("D",ROW(C1923)-C1923-3))</f>
        <v>2040</v>
      </c>
      <c r="C1923" s="32">
        <v>42</v>
      </c>
      <c r="D1923" s="33">
        <v>4598766</v>
      </c>
      <c r="E1923" s="33"/>
      <c r="F1923" s="33">
        <v>2321222</v>
      </c>
      <c r="G1923" s="33">
        <v>724181</v>
      </c>
      <c r="H1923" s="33">
        <v>1297659</v>
      </c>
      <c r="I1923" s="33">
        <v>26297</v>
      </c>
      <c r="J1923" s="33">
        <v>273085</v>
      </c>
      <c r="K1923" s="33"/>
      <c r="L1923" s="33">
        <v>2277544</v>
      </c>
      <c r="M1923" s="33">
        <v>589316</v>
      </c>
      <c r="N1923" s="33">
        <v>1407698</v>
      </c>
      <c r="O1923" s="33">
        <v>35319</v>
      </c>
      <c r="P1923" s="33">
        <v>245212</v>
      </c>
      <c r="Q1923"/>
    </row>
    <row r="1924" spans="1:17">
      <c r="A1924" s="38" t="str">
        <f t="shared" ca="1" si="29"/>
        <v>204043</v>
      </c>
      <c r="B1924" s="39" cm="1">
        <f t="array" aca="1" ref="B1924" ca="1">INDIRECT(_xlfn.CONCAT("D",ROW(C1924)-C1924-3))</f>
        <v>2040</v>
      </c>
      <c r="C1924" s="32">
        <v>43</v>
      </c>
      <c r="D1924" s="33">
        <v>4608673</v>
      </c>
      <c r="E1924" s="33"/>
      <c r="F1924" s="33">
        <v>2320505</v>
      </c>
      <c r="G1924" s="33">
        <v>739124</v>
      </c>
      <c r="H1924" s="33">
        <v>1310403</v>
      </c>
      <c r="I1924" s="33">
        <v>12133</v>
      </c>
      <c r="J1924" s="33">
        <v>258845</v>
      </c>
      <c r="K1924" s="33"/>
      <c r="L1924" s="33">
        <v>2288168</v>
      </c>
      <c r="M1924" s="33">
        <v>603906</v>
      </c>
      <c r="N1924" s="33">
        <v>1402034</v>
      </c>
      <c r="O1924" s="33">
        <v>31359</v>
      </c>
      <c r="P1924" s="33">
        <v>250869</v>
      </c>
      <c r="Q1924"/>
    </row>
    <row r="1925" spans="1:17">
      <c r="A1925" s="38" t="str">
        <f t="shared" ca="1" si="29"/>
        <v>204044</v>
      </c>
      <c r="B1925" s="39" cm="1">
        <f t="array" aca="1" ref="B1925" ca="1">INDIRECT(_xlfn.CONCAT("D",ROW(C1925)-C1925-3))</f>
        <v>2040</v>
      </c>
      <c r="C1925" s="32">
        <v>44</v>
      </c>
      <c r="D1925" s="33">
        <v>4621616</v>
      </c>
      <c r="E1925" s="33"/>
      <c r="F1925" s="33">
        <v>2326988</v>
      </c>
      <c r="G1925" s="33">
        <v>726109</v>
      </c>
      <c r="H1925" s="33">
        <v>1329852</v>
      </c>
      <c r="I1925" s="33">
        <v>17192</v>
      </c>
      <c r="J1925" s="33">
        <v>253835</v>
      </c>
      <c r="K1925" s="33"/>
      <c r="L1925" s="33">
        <v>2294628</v>
      </c>
      <c r="M1925" s="33">
        <v>541998</v>
      </c>
      <c r="N1925" s="33">
        <v>1449719</v>
      </c>
      <c r="O1925" s="33">
        <v>28366</v>
      </c>
      <c r="P1925" s="33">
        <v>274545</v>
      </c>
      <c r="Q1925"/>
    </row>
    <row r="1926" spans="1:17">
      <c r="A1926" s="38" t="str">
        <f t="shared" ca="1" si="29"/>
        <v>204045</v>
      </c>
      <c r="B1926" s="39" cm="1">
        <f t="array" aca="1" ref="B1926" ca="1">INDIRECT(_xlfn.CONCAT("D",ROW(C1926)-C1926-3))</f>
        <v>2040</v>
      </c>
      <c r="C1926" s="32">
        <v>45</v>
      </c>
      <c r="D1926" s="33">
        <v>4647137</v>
      </c>
      <c r="E1926" s="33"/>
      <c r="F1926" s="33">
        <v>2338423</v>
      </c>
      <c r="G1926" s="33">
        <v>701931</v>
      </c>
      <c r="H1926" s="33">
        <v>1332052</v>
      </c>
      <c r="I1926" s="33">
        <v>22251</v>
      </c>
      <c r="J1926" s="33">
        <v>282188</v>
      </c>
      <c r="K1926" s="33"/>
      <c r="L1926" s="33">
        <v>2308714</v>
      </c>
      <c r="M1926" s="33">
        <v>542750</v>
      </c>
      <c r="N1926" s="33">
        <v>1450035</v>
      </c>
      <c r="O1926" s="33">
        <v>38479</v>
      </c>
      <c r="P1926" s="33">
        <v>277451</v>
      </c>
      <c r="Q1926"/>
    </row>
    <row r="1927" spans="1:17">
      <c r="A1927" s="38" t="str">
        <f t="shared" ca="1" si="29"/>
        <v>204046</v>
      </c>
      <c r="B1927" s="39" cm="1">
        <f t="array" aca="1" ref="B1927" ca="1">INDIRECT(_xlfn.CONCAT("D",ROW(C1927)-C1927-3))</f>
        <v>2040</v>
      </c>
      <c r="C1927" s="32">
        <v>46</v>
      </c>
      <c r="D1927" s="33">
        <v>4696115</v>
      </c>
      <c r="E1927" s="33"/>
      <c r="F1927" s="33">
        <v>2362631</v>
      </c>
      <c r="G1927" s="33">
        <v>740028</v>
      </c>
      <c r="H1927" s="33">
        <v>1315269</v>
      </c>
      <c r="I1927" s="33">
        <v>19208</v>
      </c>
      <c r="J1927" s="33">
        <v>288126</v>
      </c>
      <c r="K1927" s="33"/>
      <c r="L1927" s="33">
        <v>2333484</v>
      </c>
      <c r="M1927" s="33">
        <v>581853</v>
      </c>
      <c r="N1927" s="33">
        <v>1430853</v>
      </c>
      <c r="O1927" s="33">
        <v>42501</v>
      </c>
      <c r="P1927" s="33">
        <v>278278</v>
      </c>
      <c r="Q1927"/>
    </row>
    <row r="1928" spans="1:17">
      <c r="A1928" s="38" t="str">
        <f t="shared" ca="1" si="29"/>
        <v>204047</v>
      </c>
      <c r="B1928" s="39" cm="1">
        <f t="array" aca="1" ref="B1928" ca="1">INDIRECT(_xlfn.CONCAT("D",ROW(C1928)-C1928-3))</f>
        <v>2040</v>
      </c>
      <c r="C1928" s="32">
        <v>47</v>
      </c>
      <c r="D1928" s="33">
        <v>4779461</v>
      </c>
      <c r="E1928" s="33"/>
      <c r="F1928" s="33">
        <v>2404736</v>
      </c>
      <c r="G1928" s="33">
        <v>751291</v>
      </c>
      <c r="H1928" s="33">
        <v>1365801</v>
      </c>
      <c r="I1928" s="33">
        <v>16092</v>
      </c>
      <c r="J1928" s="33">
        <v>271551</v>
      </c>
      <c r="K1928" s="33"/>
      <c r="L1928" s="33">
        <v>2374725</v>
      </c>
      <c r="M1928" s="33">
        <v>560657</v>
      </c>
      <c r="N1928" s="33">
        <v>1452061</v>
      </c>
      <c r="O1928" s="33">
        <v>56469</v>
      </c>
      <c r="P1928" s="33">
        <v>305538</v>
      </c>
      <c r="Q1928"/>
    </row>
    <row r="1929" spans="1:17">
      <c r="A1929" s="38" t="str">
        <f t="shared" ca="1" si="29"/>
        <v>204048</v>
      </c>
      <c r="B1929" s="39" cm="1">
        <f t="array" aca="1" ref="B1929" ca="1">INDIRECT(_xlfn.CONCAT("D",ROW(C1929)-C1929-3))</f>
        <v>2040</v>
      </c>
      <c r="C1929" s="32">
        <v>48</v>
      </c>
      <c r="D1929" s="33">
        <v>4817477</v>
      </c>
      <c r="E1929" s="33"/>
      <c r="F1929" s="33">
        <v>2414718</v>
      </c>
      <c r="G1929" s="33">
        <v>712523</v>
      </c>
      <c r="H1929" s="33">
        <v>1374656</v>
      </c>
      <c r="I1929" s="33">
        <v>24188</v>
      </c>
      <c r="J1929" s="33">
        <v>303351</v>
      </c>
      <c r="K1929" s="33"/>
      <c r="L1929" s="33">
        <v>2402759</v>
      </c>
      <c r="M1929" s="33">
        <v>605244</v>
      </c>
      <c r="N1929" s="33">
        <v>1419996</v>
      </c>
      <c r="O1929" s="33">
        <v>56678</v>
      </c>
      <c r="P1929" s="33">
        <v>320840</v>
      </c>
      <c r="Q1929"/>
    </row>
    <row r="1930" spans="1:17">
      <c r="A1930" s="38" t="str">
        <f t="shared" ca="1" si="29"/>
        <v>204049</v>
      </c>
      <c r="B1930" s="39" cm="1">
        <f t="array" aca="1" ref="B1930" ca="1">INDIRECT(_xlfn.CONCAT("D",ROW(C1930)-C1930-3))</f>
        <v>2040</v>
      </c>
      <c r="C1930" s="32">
        <v>49</v>
      </c>
      <c r="D1930" s="33">
        <v>4860622</v>
      </c>
      <c r="E1930" s="33"/>
      <c r="F1930" s="33">
        <v>2433085</v>
      </c>
      <c r="G1930" s="33">
        <v>674289</v>
      </c>
      <c r="H1930" s="33">
        <v>1465495</v>
      </c>
      <c r="I1930" s="33">
        <v>19150</v>
      </c>
      <c r="J1930" s="33">
        <v>274151</v>
      </c>
      <c r="K1930" s="33"/>
      <c r="L1930" s="33">
        <v>2427537</v>
      </c>
      <c r="M1930" s="33">
        <v>564473</v>
      </c>
      <c r="N1930" s="33">
        <v>1479344</v>
      </c>
      <c r="O1930" s="33">
        <v>58568</v>
      </c>
      <c r="P1930" s="33">
        <v>325153</v>
      </c>
      <c r="Q1930"/>
    </row>
    <row r="1931" spans="1:17">
      <c r="A1931" s="38" t="str">
        <f t="shared" ca="1" si="29"/>
        <v>204050</v>
      </c>
      <c r="B1931" s="39" cm="1">
        <f t="array" aca="1" ref="B1931" ca="1">INDIRECT(_xlfn.CONCAT("D",ROW(C1931)-C1931-3))</f>
        <v>2040</v>
      </c>
      <c r="C1931" s="32">
        <v>50</v>
      </c>
      <c r="D1931" s="33">
        <v>4716291</v>
      </c>
      <c r="E1931" s="33"/>
      <c r="F1931" s="33">
        <v>2352985</v>
      </c>
      <c r="G1931" s="33">
        <v>678881</v>
      </c>
      <c r="H1931" s="33">
        <v>1351736</v>
      </c>
      <c r="I1931" s="33">
        <v>22094</v>
      </c>
      <c r="J1931" s="33">
        <v>300274</v>
      </c>
      <c r="K1931" s="33"/>
      <c r="L1931" s="33">
        <v>2363306</v>
      </c>
      <c r="M1931" s="33">
        <v>561588</v>
      </c>
      <c r="N1931" s="33">
        <v>1443794</v>
      </c>
      <c r="O1931" s="33">
        <v>70577</v>
      </c>
      <c r="P1931" s="33">
        <v>287347</v>
      </c>
      <c r="Q1931"/>
    </row>
    <row r="1932" spans="1:17">
      <c r="A1932" s="38" t="str">
        <f t="shared" ref="A1932:A1995" ca="1" si="30">B1932&amp;C1932</f>
        <v>204051</v>
      </c>
      <c r="B1932" s="39" cm="1">
        <f t="array" aca="1" ref="B1932" ca="1">INDIRECT(_xlfn.CONCAT("D",ROW(C1932)-C1932-3))</f>
        <v>2040</v>
      </c>
      <c r="C1932" s="32">
        <v>51</v>
      </c>
      <c r="D1932" s="33">
        <v>4597033</v>
      </c>
      <c r="E1932" s="33"/>
      <c r="F1932" s="33">
        <v>2284622</v>
      </c>
      <c r="G1932" s="33">
        <v>677855</v>
      </c>
      <c r="H1932" s="33">
        <v>1321566</v>
      </c>
      <c r="I1932" s="33">
        <v>17072</v>
      </c>
      <c r="J1932" s="33">
        <v>268129</v>
      </c>
      <c r="K1932" s="33"/>
      <c r="L1932" s="33">
        <v>2312411</v>
      </c>
      <c r="M1932" s="33">
        <v>575332</v>
      </c>
      <c r="N1932" s="33">
        <v>1348151</v>
      </c>
      <c r="O1932" s="33">
        <v>78592</v>
      </c>
      <c r="P1932" s="33">
        <v>310337</v>
      </c>
      <c r="Q1932"/>
    </row>
    <row r="1933" spans="1:17">
      <c r="A1933" s="38" t="str">
        <f t="shared" ca="1" si="30"/>
        <v>204052</v>
      </c>
      <c r="B1933" s="39" cm="1">
        <f t="array" aca="1" ref="B1933" ca="1">INDIRECT(_xlfn.CONCAT("D",ROW(C1933)-C1933-3))</f>
        <v>2040</v>
      </c>
      <c r="C1933" s="32">
        <v>52</v>
      </c>
      <c r="D1933" s="33">
        <v>4475667</v>
      </c>
      <c r="E1933" s="33"/>
      <c r="F1933" s="33">
        <v>2221597</v>
      </c>
      <c r="G1933" s="33">
        <v>615165</v>
      </c>
      <c r="H1933" s="33">
        <v>1293347</v>
      </c>
      <c r="I1933" s="33">
        <v>27007</v>
      </c>
      <c r="J1933" s="33">
        <v>286077</v>
      </c>
      <c r="K1933" s="33"/>
      <c r="L1933" s="33">
        <v>2254071</v>
      </c>
      <c r="M1933" s="33">
        <v>546685</v>
      </c>
      <c r="N1933" s="33">
        <v>1322495</v>
      </c>
      <c r="O1933" s="33">
        <v>74365</v>
      </c>
      <c r="P1933" s="33">
        <v>310525</v>
      </c>
      <c r="Q1933"/>
    </row>
    <row r="1934" spans="1:17">
      <c r="A1934" s="38" t="str">
        <f t="shared" ca="1" si="30"/>
        <v>204053</v>
      </c>
      <c r="B1934" s="39" cm="1">
        <f t="array" aca="1" ref="B1934" ca="1">INDIRECT(_xlfn.CONCAT("D",ROW(C1934)-C1934-3))</f>
        <v>2040</v>
      </c>
      <c r="C1934" s="32">
        <v>53</v>
      </c>
      <c r="D1934" s="33">
        <v>4420881</v>
      </c>
      <c r="E1934" s="33"/>
      <c r="F1934" s="33">
        <v>2189929</v>
      </c>
      <c r="G1934" s="33">
        <v>588324</v>
      </c>
      <c r="H1934" s="33">
        <v>1321975</v>
      </c>
      <c r="I1934" s="33">
        <v>31070</v>
      </c>
      <c r="J1934" s="33">
        <v>248559</v>
      </c>
      <c r="K1934" s="33"/>
      <c r="L1934" s="33">
        <v>2230952</v>
      </c>
      <c r="M1934" s="33">
        <v>536393</v>
      </c>
      <c r="N1934" s="33">
        <v>1232498</v>
      </c>
      <c r="O1934" s="33">
        <v>92412</v>
      </c>
      <c r="P1934" s="33">
        <v>369649</v>
      </c>
      <c r="Q1934"/>
    </row>
    <row r="1935" spans="1:17">
      <c r="A1935" s="38" t="str">
        <f t="shared" ca="1" si="30"/>
        <v>204054</v>
      </c>
      <c r="B1935" s="39" cm="1">
        <f t="array" aca="1" ref="B1935" ca="1">INDIRECT(_xlfn.CONCAT("D",ROW(C1935)-C1935-3))</f>
        <v>2040</v>
      </c>
      <c r="C1935" s="32">
        <v>54</v>
      </c>
      <c r="D1935" s="33">
        <v>4419069</v>
      </c>
      <c r="E1935" s="33"/>
      <c r="F1935" s="33">
        <v>2188981</v>
      </c>
      <c r="G1935" s="33">
        <v>590073</v>
      </c>
      <c r="H1935" s="33">
        <v>1305374</v>
      </c>
      <c r="I1935" s="33">
        <v>27049</v>
      </c>
      <c r="J1935" s="33">
        <v>266485</v>
      </c>
      <c r="K1935" s="33"/>
      <c r="L1935" s="33">
        <v>2230087</v>
      </c>
      <c r="M1935" s="33">
        <v>483839</v>
      </c>
      <c r="N1935" s="33">
        <v>1289568</v>
      </c>
      <c r="O1935" s="33">
        <v>106626</v>
      </c>
      <c r="P1935" s="33">
        <v>350054</v>
      </c>
      <c r="Q1935"/>
    </row>
    <row r="1936" spans="1:17">
      <c r="A1936" s="38" t="str">
        <f t="shared" ca="1" si="30"/>
        <v>204055</v>
      </c>
      <c r="B1936" s="39" cm="1">
        <f t="array" aca="1" ref="B1936" ca="1">INDIRECT(_xlfn.CONCAT("D",ROW(C1936)-C1936-3))</f>
        <v>2040</v>
      </c>
      <c r="C1936" s="32">
        <v>55</v>
      </c>
      <c r="D1936" s="33">
        <v>4316315</v>
      </c>
      <c r="E1936" s="33"/>
      <c r="F1936" s="33">
        <v>2133158</v>
      </c>
      <c r="G1936" s="33">
        <v>524793</v>
      </c>
      <c r="H1936" s="33">
        <v>1314481</v>
      </c>
      <c r="I1936" s="33">
        <v>30988</v>
      </c>
      <c r="J1936" s="33">
        <v>262896</v>
      </c>
      <c r="K1936" s="33"/>
      <c r="L1936" s="33">
        <v>2183157</v>
      </c>
      <c r="M1936" s="33">
        <v>467963</v>
      </c>
      <c r="N1936" s="33">
        <v>1264303</v>
      </c>
      <c r="O1936" s="33">
        <v>98413</v>
      </c>
      <c r="P1936" s="33">
        <v>352478</v>
      </c>
      <c r="Q1936"/>
    </row>
    <row r="1937" spans="1:17">
      <c r="A1937" s="38" t="str">
        <f t="shared" ca="1" si="30"/>
        <v>204056</v>
      </c>
      <c r="B1937" s="39" cm="1">
        <f t="array" aca="1" ref="B1937" ca="1">INDIRECT(_xlfn.CONCAT("D",ROW(C1937)-C1937-3))</f>
        <v>2040</v>
      </c>
      <c r="C1937" s="32">
        <v>56</v>
      </c>
      <c r="D1937" s="33">
        <v>4278227</v>
      </c>
      <c r="E1937" s="33"/>
      <c r="F1937" s="33">
        <v>2118679</v>
      </c>
      <c r="G1937" s="33">
        <v>461930</v>
      </c>
      <c r="H1937" s="33">
        <v>1345796</v>
      </c>
      <c r="I1937" s="33">
        <v>25996</v>
      </c>
      <c r="J1937" s="33">
        <v>284957</v>
      </c>
      <c r="K1937" s="33"/>
      <c r="L1937" s="33">
        <v>2159548</v>
      </c>
      <c r="M1937" s="33">
        <v>419466</v>
      </c>
      <c r="N1937" s="33">
        <v>1261409</v>
      </c>
      <c r="O1937" s="33">
        <v>121424</v>
      </c>
      <c r="P1937" s="33">
        <v>357249</v>
      </c>
      <c r="Q1937"/>
    </row>
    <row r="1938" spans="1:17">
      <c r="A1938" s="38" t="str">
        <f t="shared" ca="1" si="30"/>
        <v>204057</v>
      </c>
      <c r="B1938" s="39" cm="1">
        <f t="array" aca="1" ref="B1938" ca="1">INDIRECT(_xlfn.CONCAT("D",ROW(C1938)-C1938-3))</f>
        <v>2040</v>
      </c>
      <c r="C1938" s="32">
        <v>57</v>
      </c>
      <c r="D1938" s="33">
        <v>4334338</v>
      </c>
      <c r="E1938" s="33"/>
      <c r="F1938" s="33">
        <v>2149283</v>
      </c>
      <c r="G1938" s="33">
        <v>516108</v>
      </c>
      <c r="H1938" s="33">
        <v>1352661</v>
      </c>
      <c r="I1938" s="33">
        <v>22960</v>
      </c>
      <c r="J1938" s="33">
        <v>257555</v>
      </c>
      <c r="K1938" s="33"/>
      <c r="L1938" s="33">
        <v>2185055</v>
      </c>
      <c r="M1938" s="33">
        <v>430785</v>
      </c>
      <c r="N1938" s="33">
        <v>1285327</v>
      </c>
      <c r="O1938" s="33">
        <v>134558</v>
      </c>
      <c r="P1938" s="33">
        <v>334386</v>
      </c>
      <c r="Q1938"/>
    </row>
    <row r="1939" spans="1:17">
      <c r="A1939" s="38" t="str">
        <f t="shared" ca="1" si="30"/>
        <v>204058</v>
      </c>
      <c r="B1939" s="39" cm="1">
        <f t="array" aca="1" ref="B1939" ca="1">INDIRECT(_xlfn.CONCAT("D",ROW(C1939)-C1939-3))</f>
        <v>2040</v>
      </c>
      <c r="C1939" s="32">
        <v>58</v>
      </c>
      <c r="D1939" s="33">
        <v>4233729</v>
      </c>
      <c r="E1939" s="33"/>
      <c r="F1939" s="33">
        <v>2098353</v>
      </c>
      <c r="G1939" s="33">
        <v>462400</v>
      </c>
      <c r="H1939" s="33">
        <v>1330027</v>
      </c>
      <c r="I1939" s="33">
        <v>40122</v>
      </c>
      <c r="J1939" s="33">
        <v>265805</v>
      </c>
      <c r="K1939" s="33"/>
      <c r="L1939" s="33">
        <v>2135376</v>
      </c>
      <c r="M1939" s="33">
        <v>398257</v>
      </c>
      <c r="N1939" s="33">
        <v>1237798</v>
      </c>
      <c r="O1939" s="33">
        <v>150097</v>
      </c>
      <c r="P1939" s="33">
        <v>349225</v>
      </c>
      <c r="Q1939"/>
    </row>
    <row r="1940" spans="1:17">
      <c r="A1940" s="38" t="str">
        <f t="shared" ca="1" si="30"/>
        <v>204059</v>
      </c>
      <c r="B1940" s="39" cm="1">
        <f t="array" aca="1" ref="B1940" ca="1">INDIRECT(_xlfn.CONCAT("D",ROW(C1940)-C1940-3))</f>
        <v>2040</v>
      </c>
      <c r="C1940" s="32">
        <v>59</v>
      </c>
      <c r="D1940" s="33">
        <v>4263577</v>
      </c>
      <c r="E1940" s="33"/>
      <c r="F1940" s="33">
        <v>2116827</v>
      </c>
      <c r="G1940" s="33">
        <v>451323</v>
      </c>
      <c r="H1940" s="33">
        <v>1361958</v>
      </c>
      <c r="I1940" s="33">
        <v>42936</v>
      </c>
      <c r="J1940" s="33">
        <v>260609</v>
      </c>
      <c r="K1940" s="33"/>
      <c r="L1940" s="33">
        <v>2146750</v>
      </c>
      <c r="M1940" s="33">
        <v>385031</v>
      </c>
      <c r="N1940" s="33">
        <v>1237314</v>
      </c>
      <c r="O1940" s="33">
        <v>139373</v>
      </c>
      <c r="P1940" s="33">
        <v>385031</v>
      </c>
      <c r="Q1940"/>
    </row>
    <row r="1941" spans="1:17">
      <c r="A1941" s="38" t="str">
        <f t="shared" ca="1" si="30"/>
        <v>204060</v>
      </c>
      <c r="B1941" s="39" cm="1">
        <f t="array" aca="1" ref="B1941" ca="1">INDIRECT(_xlfn.CONCAT("D",ROW(C1941)-C1941-3))</f>
        <v>2040</v>
      </c>
      <c r="C1941" s="32">
        <v>60</v>
      </c>
      <c r="D1941" s="33">
        <v>4074282</v>
      </c>
      <c r="E1941" s="33"/>
      <c r="F1941" s="33">
        <v>2018142</v>
      </c>
      <c r="G1941" s="33">
        <v>419822</v>
      </c>
      <c r="H1941" s="33">
        <v>1295449</v>
      </c>
      <c r="I1941" s="33">
        <v>42982</v>
      </c>
      <c r="J1941" s="33">
        <v>259889</v>
      </c>
      <c r="K1941" s="33"/>
      <c r="L1941" s="33">
        <v>2056140</v>
      </c>
      <c r="M1941" s="33">
        <v>313869</v>
      </c>
      <c r="N1941" s="33">
        <v>1277466</v>
      </c>
      <c r="O1941" s="33">
        <v>142940</v>
      </c>
      <c r="P1941" s="33">
        <v>321866</v>
      </c>
      <c r="Q1941"/>
    </row>
    <row r="1942" spans="1:17">
      <c r="A1942" s="38" t="str">
        <f t="shared" ca="1" si="30"/>
        <v>204061</v>
      </c>
      <c r="B1942" s="39" cm="1">
        <f t="array" aca="1" ref="B1942" ca="1">INDIRECT(_xlfn.CONCAT("D",ROW(C1942)-C1942-3))</f>
        <v>2040</v>
      </c>
      <c r="C1942" s="32">
        <v>61</v>
      </c>
      <c r="D1942" s="33">
        <v>3915808</v>
      </c>
      <c r="E1942" s="33"/>
      <c r="F1942" s="33">
        <v>1934672</v>
      </c>
      <c r="G1942" s="33">
        <v>350852</v>
      </c>
      <c r="H1942" s="33">
        <v>1307722</v>
      </c>
      <c r="I1942" s="33">
        <v>36879</v>
      </c>
      <c r="J1942" s="33">
        <v>239218</v>
      </c>
      <c r="K1942" s="33"/>
      <c r="L1942" s="33">
        <v>1981137</v>
      </c>
      <c r="M1942" s="33">
        <v>304790</v>
      </c>
      <c r="N1942" s="33">
        <v>1207209</v>
      </c>
      <c r="O1942" s="33">
        <v>157375</v>
      </c>
      <c r="P1942" s="33">
        <v>311763</v>
      </c>
      <c r="Q1942"/>
    </row>
    <row r="1943" spans="1:17">
      <c r="A1943" s="38" t="str">
        <f t="shared" ca="1" si="30"/>
        <v>204062</v>
      </c>
      <c r="B1943" s="39" cm="1">
        <f t="array" aca="1" ref="B1943" ca="1">INDIRECT(_xlfn.CONCAT("D",ROW(C1943)-C1943-3))</f>
        <v>2040</v>
      </c>
      <c r="C1943" s="32">
        <v>62</v>
      </c>
      <c r="D1943" s="33">
        <v>3861847</v>
      </c>
      <c r="E1943" s="33"/>
      <c r="F1943" s="33">
        <v>1901627</v>
      </c>
      <c r="G1943" s="33">
        <v>320421</v>
      </c>
      <c r="H1943" s="33">
        <v>1284668</v>
      </c>
      <c r="I1943" s="33">
        <v>57716</v>
      </c>
      <c r="J1943" s="33">
        <v>238823</v>
      </c>
      <c r="K1943" s="33"/>
      <c r="L1943" s="33">
        <v>1960220</v>
      </c>
      <c r="M1943" s="33">
        <v>291587</v>
      </c>
      <c r="N1943" s="33">
        <v>1175333</v>
      </c>
      <c r="O1943" s="33">
        <v>173754</v>
      </c>
      <c r="P1943" s="33">
        <v>319547</v>
      </c>
      <c r="Q1943"/>
    </row>
    <row r="1944" spans="1:17">
      <c r="A1944" s="38" t="str">
        <f t="shared" ca="1" si="30"/>
        <v>204063</v>
      </c>
      <c r="B1944" s="39" cm="1">
        <f t="array" aca="1" ref="B1944" ca="1">INDIRECT(_xlfn.CONCAT("D",ROW(C1944)-C1944-3))</f>
        <v>2040</v>
      </c>
      <c r="C1944" s="32">
        <v>63</v>
      </c>
      <c r="D1944" s="33">
        <v>3692229</v>
      </c>
      <c r="E1944" s="33"/>
      <c r="F1944" s="33">
        <v>1812379</v>
      </c>
      <c r="G1944" s="33">
        <v>297898</v>
      </c>
      <c r="H1944" s="33">
        <v>1267566</v>
      </c>
      <c r="I1944" s="33">
        <v>56980</v>
      </c>
      <c r="J1944" s="33">
        <v>189935</v>
      </c>
      <c r="K1944" s="33"/>
      <c r="L1944" s="33">
        <v>1879850</v>
      </c>
      <c r="M1944" s="33">
        <v>274540</v>
      </c>
      <c r="N1944" s="33">
        <v>1120123</v>
      </c>
      <c r="O1944" s="33">
        <v>185689</v>
      </c>
      <c r="P1944" s="33">
        <v>299498</v>
      </c>
      <c r="Q1944"/>
    </row>
    <row r="1945" spans="1:17">
      <c r="A1945" s="38" t="str">
        <f t="shared" ca="1" si="30"/>
        <v>204064</v>
      </c>
      <c r="B1945" s="39" cm="1">
        <f t="array" aca="1" ref="B1945" ca="1">INDIRECT(_xlfn.CONCAT("D",ROW(C1945)-C1945-3))</f>
        <v>2040</v>
      </c>
      <c r="C1945" s="32">
        <v>64</v>
      </c>
      <c r="D1945" s="33">
        <v>3630477</v>
      </c>
      <c r="E1945" s="33"/>
      <c r="F1945" s="33">
        <v>1777311</v>
      </c>
      <c r="G1945" s="33">
        <v>300852</v>
      </c>
      <c r="H1945" s="33">
        <v>1208373</v>
      </c>
      <c r="I1945" s="33">
        <v>55603</v>
      </c>
      <c r="J1945" s="33">
        <v>212483</v>
      </c>
      <c r="K1945" s="33"/>
      <c r="L1945" s="33">
        <v>1853166</v>
      </c>
      <c r="M1945" s="33">
        <v>259184</v>
      </c>
      <c r="N1945" s="33">
        <v>1107513</v>
      </c>
      <c r="O1945" s="33">
        <v>188407</v>
      </c>
      <c r="P1945" s="33">
        <v>298062</v>
      </c>
      <c r="Q1945"/>
    </row>
    <row r="1946" spans="1:17">
      <c r="A1946" s="38" t="str">
        <f t="shared" ca="1" si="30"/>
        <v>204065</v>
      </c>
      <c r="B1946" s="39" cm="1">
        <f t="array" aca="1" ref="B1946" ca="1">INDIRECT(_xlfn.CONCAT("D",ROW(C1946)-C1946-3))</f>
        <v>2040</v>
      </c>
      <c r="C1946" s="32">
        <v>65</v>
      </c>
      <c r="D1946" s="33">
        <v>3586622</v>
      </c>
      <c r="E1946" s="33"/>
      <c r="F1946" s="33">
        <v>1751072</v>
      </c>
      <c r="G1946" s="33">
        <v>300639</v>
      </c>
      <c r="H1946" s="33">
        <v>1174681</v>
      </c>
      <c r="I1946" s="33">
        <v>59730</v>
      </c>
      <c r="J1946" s="33">
        <v>216022</v>
      </c>
      <c r="K1946" s="33"/>
      <c r="L1946" s="33">
        <v>1835551</v>
      </c>
      <c r="M1946" s="33">
        <v>261511</v>
      </c>
      <c r="N1946" s="33">
        <v>1060960</v>
      </c>
      <c r="O1946" s="33">
        <v>210800</v>
      </c>
      <c r="P1946" s="33">
        <v>302279</v>
      </c>
      <c r="Q1946"/>
    </row>
    <row r="1947" spans="1:17">
      <c r="A1947" s="38" t="str">
        <f t="shared" ca="1" si="30"/>
        <v>204066</v>
      </c>
      <c r="B1947" s="39" cm="1">
        <f t="array" aca="1" ref="B1947" ca="1">INDIRECT(_xlfn.CONCAT("D",ROW(C1947)-C1947-3))</f>
        <v>2040</v>
      </c>
      <c r="C1947" s="32">
        <v>66</v>
      </c>
      <c r="D1947" s="33">
        <v>3492034</v>
      </c>
      <c r="E1947" s="33"/>
      <c r="F1947" s="33">
        <v>1696849</v>
      </c>
      <c r="G1947" s="33">
        <v>246670</v>
      </c>
      <c r="H1947" s="33">
        <v>1162729</v>
      </c>
      <c r="I1947" s="33">
        <v>63657</v>
      </c>
      <c r="J1947" s="33">
        <v>223793</v>
      </c>
      <c r="K1947" s="33"/>
      <c r="L1947" s="33">
        <v>1795185</v>
      </c>
      <c r="M1947" s="33">
        <v>238960</v>
      </c>
      <c r="N1947" s="33">
        <v>1043458</v>
      </c>
      <c r="O1947" s="33">
        <v>199133</v>
      </c>
      <c r="P1947" s="33">
        <v>313635</v>
      </c>
      <c r="Q1947"/>
    </row>
    <row r="1948" spans="1:17">
      <c r="A1948" s="38" t="str">
        <f t="shared" ca="1" si="30"/>
        <v>204067</v>
      </c>
      <c r="B1948" s="39" cm="1">
        <f t="array" aca="1" ref="B1948" ca="1">INDIRECT(_xlfn.CONCAT("D",ROW(C1948)-C1948-3))</f>
        <v>2040</v>
      </c>
      <c r="C1948" s="32">
        <v>67</v>
      </c>
      <c r="D1948" s="33">
        <v>3595321</v>
      </c>
      <c r="E1948" s="33"/>
      <c r="F1948" s="33">
        <v>1742576</v>
      </c>
      <c r="G1948" s="33">
        <v>268089</v>
      </c>
      <c r="H1948" s="33">
        <v>1171902</v>
      </c>
      <c r="I1948" s="33">
        <v>82792</v>
      </c>
      <c r="J1948" s="33">
        <v>219793</v>
      </c>
      <c r="K1948" s="33"/>
      <c r="L1948" s="33">
        <v>1852745</v>
      </c>
      <c r="M1948" s="33">
        <v>242999</v>
      </c>
      <c r="N1948" s="33">
        <v>1049360</v>
      </c>
      <c r="O1948" s="33">
        <v>235065</v>
      </c>
      <c r="P1948" s="33">
        <v>325322</v>
      </c>
      <c r="Q1948"/>
    </row>
    <row r="1949" spans="1:17">
      <c r="A1949" s="38" t="str">
        <f t="shared" ca="1" si="30"/>
        <v>204068</v>
      </c>
      <c r="B1949" s="39" cm="1">
        <f t="array" aca="1" ref="B1949" ca="1">INDIRECT(_xlfn.CONCAT("D",ROW(C1949)-C1949-3))</f>
        <v>2040</v>
      </c>
      <c r="C1949" s="32">
        <v>68</v>
      </c>
      <c r="D1949" s="33">
        <v>3715051</v>
      </c>
      <c r="E1949" s="33"/>
      <c r="F1949" s="33">
        <v>1797070</v>
      </c>
      <c r="G1949" s="33">
        <v>250639</v>
      </c>
      <c r="H1949" s="33">
        <v>1218520</v>
      </c>
      <c r="I1949" s="33">
        <v>90151</v>
      </c>
      <c r="J1949" s="33">
        <v>237760</v>
      </c>
      <c r="K1949" s="33"/>
      <c r="L1949" s="33">
        <v>1917981</v>
      </c>
      <c r="M1949" s="33">
        <v>214544</v>
      </c>
      <c r="N1949" s="33">
        <v>1067752</v>
      </c>
      <c r="O1949" s="33">
        <v>260234</v>
      </c>
      <c r="P1949" s="33">
        <v>375452</v>
      </c>
      <c r="Q1949"/>
    </row>
    <row r="1950" spans="1:17">
      <c r="A1950" s="38" t="str">
        <f t="shared" ca="1" si="30"/>
        <v>204069</v>
      </c>
      <c r="B1950" s="39" cm="1">
        <f t="array" aca="1" ref="B1950" ca="1">INDIRECT(_xlfn.CONCAT("D",ROW(C1950)-C1950-3))</f>
        <v>2040</v>
      </c>
      <c r="C1950" s="32">
        <v>69</v>
      </c>
      <c r="D1950" s="33">
        <v>3825421</v>
      </c>
      <c r="E1950" s="33"/>
      <c r="F1950" s="33">
        <v>1845644</v>
      </c>
      <c r="G1950" s="33">
        <v>246284</v>
      </c>
      <c r="H1950" s="33">
        <v>1253178</v>
      </c>
      <c r="I1950" s="33">
        <v>99898</v>
      </c>
      <c r="J1950" s="33">
        <v>246284</v>
      </c>
      <c r="K1950" s="33"/>
      <c r="L1950" s="33">
        <v>1979777</v>
      </c>
      <c r="M1950" s="33">
        <v>222068</v>
      </c>
      <c r="N1950" s="33">
        <v>1133142</v>
      </c>
      <c r="O1950" s="33">
        <v>299395</v>
      </c>
      <c r="P1950" s="33">
        <v>325171</v>
      </c>
      <c r="Q1950"/>
    </row>
    <row r="1951" spans="1:17">
      <c r="A1951" s="38" t="str">
        <f t="shared" ca="1" si="30"/>
        <v>204070</v>
      </c>
      <c r="B1951" s="39" cm="1">
        <f t="array" aca="1" ref="B1951" ca="1">INDIRECT(_xlfn.CONCAT("D",ROW(C1951)-C1951-3))</f>
        <v>2040</v>
      </c>
      <c r="C1951" s="32">
        <v>70</v>
      </c>
      <c r="D1951" s="33">
        <v>3610305</v>
      </c>
      <c r="E1951" s="33"/>
      <c r="F1951" s="33">
        <v>1733810</v>
      </c>
      <c r="G1951" s="33">
        <v>213893</v>
      </c>
      <c r="H1951" s="33">
        <v>1153245</v>
      </c>
      <c r="I1951" s="33">
        <v>105468</v>
      </c>
      <c r="J1951" s="33">
        <v>261205</v>
      </c>
      <c r="K1951" s="33"/>
      <c r="L1951" s="33">
        <v>1876495</v>
      </c>
      <c r="M1951" s="33">
        <v>187056</v>
      </c>
      <c r="N1951" s="33">
        <v>1081756</v>
      </c>
      <c r="O1951" s="33">
        <v>289986</v>
      </c>
      <c r="P1951" s="33">
        <v>317698</v>
      </c>
      <c r="Q1951"/>
    </row>
    <row r="1952" spans="1:17">
      <c r="A1952" s="38" t="str">
        <f t="shared" ca="1" si="30"/>
        <v>204071</v>
      </c>
      <c r="B1952" s="39" cm="1">
        <f t="array" aca="1" ref="B1952" ca="1">INDIRECT(_xlfn.CONCAT("D",ROW(C1952)-C1952-3))</f>
        <v>2040</v>
      </c>
      <c r="C1952" s="32">
        <v>71</v>
      </c>
      <c r="D1952" s="33">
        <v>3456910</v>
      </c>
      <c r="E1952" s="33"/>
      <c r="F1952" s="33">
        <v>1654374</v>
      </c>
      <c r="G1952" s="33">
        <v>221304</v>
      </c>
      <c r="H1952" s="33">
        <v>1105539</v>
      </c>
      <c r="I1952" s="33">
        <v>109177</v>
      </c>
      <c r="J1952" s="33">
        <v>218354</v>
      </c>
      <c r="K1952" s="33"/>
      <c r="L1952" s="33">
        <v>1802536</v>
      </c>
      <c r="M1952" s="33">
        <v>189637</v>
      </c>
      <c r="N1952" s="33">
        <v>1013371</v>
      </c>
      <c r="O1952" s="33">
        <v>291369</v>
      </c>
      <c r="P1952" s="33">
        <v>308160</v>
      </c>
      <c r="Q1952"/>
    </row>
    <row r="1953" spans="1:17">
      <c r="A1953" s="38" t="str">
        <f t="shared" ca="1" si="30"/>
        <v>204072</v>
      </c>
      <c r="B1953" s="39" cm="1">
        <f t="array" aca="1" ref="B1953" ca="1">INDIRECT(_xlfn.CONCAT("D",ROW(C1953)-C1953-3))</f>
        <v>2040</v>
      </c>
      <c r="C1953" s="32">
        <v>72</v>
      </c>
      <c r="D1953" s="33">
        <v>3360988</v>
      </c>
      <c r="E1953" s="33"/>
      <c r="F1953" s="33">
        <v>1599721</v>
      </c>
      <c r="G1953" s="33">
        <v>188781</v>
      </c>
      <c r="H1953" s="33">
        <v>1047144</v>
      </c>
      <c r="I1953" s="33">
        <v>128804</v>
      </c>
      <c r="J1953" s="33">
        <v>234993</v>
      </c>
      <c r="K1953" s="33"/>
      <c r="L1953" s="33">
        <v>1761267</v>
      </c>
      <c r="M1953" s="33">
        <v>179782</v>
      </c>
      <c r="N1953" s="33">
        <v>960152</v>
      </c>
      <c r="O1953" s="33">
        <v>319063</v>
      </c>
      <c r="P1953" s="33">
        <v>302270</v>
      </c>
      <c r="Q1953"/>
    </row>
    <row r="1954" spans="1:17">
      <c r="A1954" s="38" t="str">
        <f t="shared" ca="1" si="30"/>
        <v>204073</v>
      </c>
      <c r="B1954" s="39" cm="1">
        <f t="array" aca="1" ref="B1954" ca="1">INDIRECT(_xlfn.CONCAT("D",ROW(C1954)-C1954-3))</f>
        <v>2040</v>
      </c>
      <c r="C1954" s="32">
        <v>73</v>
      </c>
      <c r="D1954" s="33">
        <v>3339440</v>
      </c>
      <c r="E1954" s="33"/>
      <c r="F1954" s="33">
        <v>1583142</v>
      </c>
      <c r="G1954" s="33">
        <v>209707</v>
      </c>
      <c r="H1954" s="33">
        <v>1014077</v>
      </c>
      <c r="I1954" s="33">
        <v>121098</v>
      </c>
      <c r="J1954" s="33">
        <v>238259</v>
      </c>
      <c r="K1954" s="33"/>
      <c r="L1954" s="33">
        <v>1756298</v>
      </c>
      <c r="M1954" s="33">
        <v>160920</v>
      </c>
      <c r="N1954" s="33">
        <v>941826</v>
      </c>
      <c r="O1954" s="33">
        <v>363304</v>
      </c>
      <c r="P1954" s="33">
        <v>290248</v>
      </c>
      <c r="Q1954"/>
    </row>
    <row r="1955" spans="1:17">
      <c r="A1955" s="38" t="str">
        <f t="shared" ca="1" si="30"/>
        <v>204074</v>
      </c>
      <c r="B1955" s="39" cm="1">
        <f t="array" aca="1" ref="B1955" ca="1">INDIRECT(_xlfn.CONCAT("D",ROW(C1955)-C1955-3))</f>
        <v>2040</v>
      </c>
      <c r="C1955" s="32">
        <v>74</v>
      </c>
      <c r="D1955" s="33">
        <v>3379021</v>
      </c>
      <c r="E1955" s="33"/>
      <c r="F1955" s="33">
        <v>1595138</v>
      </c>
      <c r="G1955" s="33">
        <v>176253</v>
      </c>
      <c r="H1955" s="33">
        <v>1008285</v>
      </c>
      <c r="I1955" s="33">
        <v>161483</v>
      </c>
      <c r="J1955" s="33">
        <v>249117</v>
      </c>
      <c r="K1955" s="33"/>
      <c r="L1955" s="33">
        <v>1783883</v>
      </c>
      <c r="M1955" s="33">
        <v>168011</v>
      </c>
      <c r="N1955" s="33">
        <v>928015</v>
      </c>
      <c r="O1955" s="33">
        <v>391367</v>
      </c>
      <c r="P1955" s="33">
        <v>296490</v>
      </c>
      <c r="Q1955"/>
    </row>
    <row r="1956" spans="1:17">
      <c r="A1956" s="38" t="str">
        <f t="shared" ca="1" si="30"/>
        <v>204075</v>
      </c>
      <c r="B1956" s="39" cm="1">
        <f t="array" aca="1" ref="B1956" ca="1">INDIRECT(_xlfn.CONCAT("D",ROW(C1956)-C1956-3))</f>
        <v>2040</v>
      </c>
      <c r="C1956" s="32">
        <v>75</v>
      </c>
      <c r="D1956" s="33">
        <v>3458733</v>
      </c>
      <c r="E1956" s="33"/>
      <c r="F1956" s="33">
        <v>1620411</v>
      </c>
      <c r="G1956" s="33">
        <v>166373</v>
      </c>
      <c r="H1956" s="33">
        <v>1069117</v>
      </c>
      <c r="I1956" s="33">
        <v>140777</v>
      </c>
      <c r="J1956" s="33">
        <v>244145</v>
      </c>
      <c r="K1956" s="33"/>
      <c r="L1956" s="33">
        <v>1838322</v>
      </c>
      <c r="M1956" s="33">
        <v>168019</v>
      </c>
      <c r="N1956" s="33">
        <v>964625</v>
      </c>
      <c r="O1956" s="33">
        <v>397315</v>
      </c>
      <c r="P1956" s="33">
        <v>308364</v>
      </c>
      <c r="Q1956"/>
    </row>
    <row r="1957" spans="1:17">
      <c r="A1957" s="38" t="str">
        <f t="shared" ca="1" si="30"/>
        <v>204076</v>
      </c>
      <c r="B1957" s="39" cm="1">
        <f t="array" aca="1" ref="B1957" ca="1">INDIRECT(_xlfn.CONCAT("D",ROW(C1957)-C1957-3))</f>
        <v>2040</v>
      </c>
      <c r="C1957" s="32">
        <v>76</v>
      </c>
      <c r="D1957" s="33">
        <v>3381892</v>
      </c>
      <c r="E1957" s="33"/>
      <c r="F1957" s="33">
        <v>1575501</v>
      </c>
      <c r="G1957" s="33">
        <v>162474</v>
      </c>
      <c r="H1957" s="33">
        <v>1009305</v>
      </c>
      <c r="I1957" s="33">
        <v>189060</v>
      </c>
      <c r="J1957" s="33">
        <v>214662</v>
      </c>
      <c r="K1957" s="33"/>
      <c r="L1957" s="33">
        <v>1806391</v>
      </c>
      <c r="M1957" s="33">
        <v>156047</v>
      </c>
      <c r="N1957" s="33">
        <v>918504</v>
      </c>
      <c r="O1957" s="33">
        <v>432586</v>
      </c>
      <c r="P1957" s="33">
        <v>299255</v>
      </c>
      <c r="Q1957"/>
    </row>
    <row r="1958" spans="1:17">
      <c r="A1958" s="38" t="str">
        <f t="shared" ca="1" si="30"/>
        <v>204077</v>
      </c>
      <c r="B1958" s="39" cm="1">
        <f t="array" aca="1" ref="B1958" ca="1">INDIRECT(_xlfn.CONCAT("D",ROW(C1958)-C1958-3))</f>
        <v>2040</v>
      </c>
      <c r="C1958" s="32">
        <v>77</v>
      </c>
      <c r="D1958" s="33">
        <v>3308161</v>
      </c>
      <c r="E1958" s="33"/>
      <c r="F1958" s="33">
        <v>1529501</v>
      </c>
      <c r="G1958" s="33">
        <v>137793</v>
      </c>
      <c r="H1958" s="33">
        <v>972424</v>
      </c>
      <c r="I1958" s="33">
        <v>186020</v>
      </c>
      <c r="J1958" s="33">
        <v>233264</v>
      </c>
      <c r="K1958" s="33"/>
      <c r="L1958" s="33">
        <v>1778659</v>
      </c>
      <c r="M1958" s="33">
        <v>136288</v>
      </c>
      <c r="N1958" s="33">
        <v>877972</v>
      </c>
      <c r="O1958" s="33">
        <v>479971</v>
      </c>
      <c r="P1958" s="33">
        <v>284428</v>
      </c>
      <c r="Q1958"/>
    </row>
    <row r="1959" spans="1:17">
      <c r="A1959" s="38" t="str">
        <f t="shared" ca="1" si="30"/>
        <v>204078</v>
      </c>
      <c r="B1959" s="39" cm="1">
        <f t="array" aca="1" ref="B1959" ca="1">INDIRECT(_xlfn.CONCAT("D",ROW(C1959)-C1959-3))</f>
        <v>2040</v>
      </c>
      <c r="C1959" s="32">
        <v>78</v>
      </c>
      <c r="D1959" s="33">
        <v>3203818</v>
      </c>
      <c r="E1959" s="33"/>
      <c r="F1959" s="33">
        <v>1471330</v>
      </c>
      <c r="G1959" s="33">
        <v>142704</v>
      </c>
      <c r="H1959" s="33">
        <v>959563</v>
      </c>
      <c r="I1959" s="33">
        <v>183055</v>
      </c>
      <c r="J1959" s="33">
        <v>186008</v>
      </c>
      <c r="K1959" s="33"/>
      <c r="L1959" s="33">
        <v>1732487</v>
      </c>
      <c r="M1959" s="33">
        <v>138283</v>
      </c>
      <c r="N1959" s="33">
        <v>841550</v>
      </c>
      <c r="O1959" s="33">
        <v>481027</v>
      </c>
      <c r="P1959" s="33">
        <v>271627</v>
      </c>
      <c r="Q1959"/>
    </row>
    <row r="1960" spans="1:17">
      <c r="A1960" s="38" t="str">
        <f t="shared" ca="1" si="30"/>
        <v>204079</v>
      </c>
      <c r="B1960" s="39" cm="1">
        <f t="array" aca="1" ref="B1960" ca="1">INDIRECT(_xlfn.CONCAT("D",ROW(C1960)-C1960-3))</f>
        <v>2040</v>
      </c>
      <c r="C1960" s="32">
        <v>79</v>
      </c>
      <c r="D1960" s="33">
        <v>3131611</v>
      </c>
      <c r="E1960" s="33"/>
      <c r="F1960" s="33">
        <v>1426411</v>
      </c>
      <c r="G1960" s="33">
        <v>117307</v>
      </c>
      <c r="H1960" s="33">
        <v>905924</v>
      </c>
      <c r="I1960" s="33">
        <v>188282</v>
      </c>
      <c r="J1960" s="33">
        <v>214898</v>
      </c>
      <c r="K1960" s="33"/>
      <c r="L1960" s="33">
        <v>1705200</v>
      </c>
      <c r="M1960" s="33">
        <v>134439</v>
      </c>
      <c r="N1960" s="33">
        <v>769070</v>
      </c>
      <c r="O1960" s="33">
        <v>530836</v>
      </c>
      <c r="P1960" s="33">
        <v>270855</v>
      </c>
      <c r="Q1960"/>
    </row>
    <row r="1961" spans="1:17">
      <c r="A1961" s="38" t="str">
        <f t="shared" ca="1" si="30"/>
        <v>204080</v>
      </c>
      <c r="B1961" s="39" cm="1">
        <f t="array" aca="1" ref="B1961" ca="1">INDIRECT(_xlfn.CONCAT("D",ROW(C1961)-C1961-3))</f>
        <v>2040</v>
      </c>
      <c r="C1961" s="32">
        <v>80</v>
      </c>
      <c r="D1961" s="33">
        <v>2952600</v>
      </c>
      <c r="E1961" s="33"/>
      <c r="F1961" s="33">
        <v>1333580</v>
      </c>
      <c r="G1961" s="33">
        <v>95678</v>
      </c>
      <c r="H1961" s="33">
        <v>845324</v>
      </c>
      <c r="I1961" s="33">
        <v>210098</v>
      </c>
      <c r="J1961" s="33">
        <v>182479</v>
      </c>
      <c r="K1961" s="33"/>
      <c r="L1961" s="33">
        <v>1619020</v>
      </c>
      <c r="M1961" s="33">
        <v>126671</v>
      </c>
      <c r="N1961" s="33">
        <v>701641</v>
      </c>
      <c r="O1961" s="33">
        <v>549240</v>
      </c>
      <c r="P1961" s="33">
        <v>241467</v>
      </c>
      <c r="Q1961"/>
    </row>
    <row r="1962" spans="1:17">
      <c r="A1962" s="38" t="str">
        <f t="shared" ca="1" si="30"/>
        <v>204081</v>
      </c>
      <c r="B1962" s="39" cm="1">
        <f t="array" aca="1" ref="B1962" ca="1">INDIRECT(_xlfn.CONCAT("D",ROW(C1962)-C1962-3))</f>
        <v>2040</v>
      </c>
      <c r="C1962" s="32">
        <v>81</v>
      </c>
      <c r="D1962" s="33">
        <v>2765763</v>
      </c>
      <c r="E1962" s="33"/>
      <c r="F1962" s="33">
        <v>1233570</v>
      </c>
      <c r="G1962" s="33">
        <v>80987</v>
      </c>
      <c r="H1962" s="33">
        <v>803944</v>
      </c>
      <c r="I1962" s="33">
        <v>183702</v>
      </c>
      <c r="J1962" s="33">
        <v>164937</v>
      </c>
      <c r="K1962" s="33"/>
      <c r="L1962" s="33">
        <v>1532193</v>
      </c>
      <c r="M1962" s="33">
        <v>113973</v>
      </c>
      <c r="N1962" s="33">
        <v>649150</v>
      </c>
      <c r="O1962" s="33">
        <v>518329</v>
      </c>
      <c r="P1962" s="33">
        <v>250741</v>
      </c>
      <c r="Q1962"/>
    </row>
    <row r="1963" spans="1:17">
      <c r="A1963" s="38" t="str">
        <f t="shared" ca="1" si="30"/>
        <v>204082</v>
      </c>
      <c r="B1963" s="39" cm="1">
        <f t="array" aca="1" ref="B1963" ca="1">INDIRECT(_xlfn.CONCAT("D",ROW(C1963)-C1963-3))</f>
        <v>2040</v>
      </c>
      <c r="C1963" s="32">
        <v>82</v>
      </c>
      <c r="D1963" s="33">
        <v>2657454</v>
      </c>
      <c r="E1963" s="33"/>
      <c r="F1963" s="33">
        <v>1175702</v>
      </c>
      <c r="G1963" s="33">
        <v>68401</v>
      </c>
      <c r="H1963" s="33">
        <v>767280</v>
      </c>
      <c r="I1963" s="33">
        <v>186368</v>
      </c>
      <c r="J1963" s="33">
        <v>153654</v>
      </c>
      <c r="K1963" s="33"/>
      <c r="L1963" s="33">
        <v>1481752</v>
      </c>
      <c r="M1963" s="33">
        <v>100441</v>
      </c>
      <c r="N1963" s="33">
        <v>609607</v>
      </c>
      <c r="O1963" s="33">
        <v>557894</v>
      </c>
      <c r="P1963" s="33">
        <v>213810</v>
      </c>
      <c r="Q1963"/>
    </row>
    <row r="1964" spans="1:17">
      <c r="A1964" s="38" t="str">
        <f t="shared" ca="1" si="30"/>
        <v>204083</v>
      </c>
      <c r="B1964" s="39" cm="1">
        <f t="array" aca="1" ref="B1964" ca="1">INDIRECT(_xlfn.CONCAT("D",ROW(C1964)-C1964-3))</f>
        <v>2040</v>
      </c>
      <c r="C1964" s="32">
        <v>83</v>
      </c>
      <c r="D1964" s="33">
        <v>2449523</v>
      </c>
      <c r="E1964" s="33"/>
      <c r="F1964" s="33">
        <v>1070079</v>
      </c>
      <c r="G1964" s="33">
        <v>53853</v>
      </c>
      <c r="H1964" s="33">
        <v>694105</v>
      </c>
      <c r="I1964" s="33">
        <v>195466</v>
      </c>
      <c r="J1964" s="33">
        <v>126654</v>
      </c>
      <c r="K1964" s="33"/>
      <c r="L1964" s="33">
        <v>1379445</v>
      </c>
      <c r="M1964" s="33">
        <v>92963</v>
      </c>
      <c r="N1964" s="33">
        <v>501798</v>
      </c>
      <c r="O1964" s="33">
        <v>570770</v>
      </c>
      <c r="P1964" s="33">
        <v>213914</v>
      </c>
      <c r="Q1964"/>
    </row>
    <row r="1965" spans="1:17">
      <c r="A1965" s="38" t="str">
        <f t="shared" ca="1" si="30"/>
        <v>204084</v>
      </c>
      <c r="B1965" s="39" cm="1">
        <f t="array" aca="1" ref="B1965" ca="1">INDIRECT(_xlfn.CONCAT("D",ROW(C1965)-C1965-3))</f>
        <v>2040</v>
      </c>
      <c r="C1965" s="32">
        <v>84</v>
      </c>
      <c r="D1965" s="33">
        <v>2238158</v>
      </c>
      <c r="E1965" s="33"/>
      <c r="F1965" s="33">
        <v>965525</v>
      </c>
      <c r="G1965" s="33">
        <v>42934</v>
      </c>
      <c r="H1965" s="33">
        <v>632034</v>
      </c>
      <c r="I1965" s="33">
        <v>192706</v>
      </c>
      <c r="J1965" s="33">
        <v>97851</v>
      </c>
      <c r="K1965" s="33"/>
      <c r="L1965" s="33">
        <v>1272633</v>
      </c>
      <c r="M1965" s="33">
        <v>89044</v>
      </c>
      <c r="N1965" s="33">
        <v>419209</v>
      </c>
      <c r="O1965" s="33">
        <v>575286</v>
      </c>
      <c r="P1965" s="33">
        <v>189094</v>
      </c>
      <c r="Q1965"/>
    </row>
    <row r="1966" spans="1:17">
      <c r="A1966" s="38" t="str">
        <f t="shared" ca="1" si="30"/>
        <v>204085</v>
      </c>
      <c r="B1966" s="39" cm="1">
        <f t="array" aca="1" ref="B1966" ca="1">INDIRECT(_xlfn.CONCAT("D",ROW(C1966)-C1966-3))</f>
        <v>2040</v>
      </c>
      <c r="C1966" s="32">
        <v>85</v>
      </c>
      <c r="D1966" s="33">
        <v>2057709</v>
      </c>
      <c r="E1966" s="33"/>
      <c r="F1966" s="33">
        <v>876245</v>
      </c>
      <c r="G1966" s="33">
        <v>38054</v>
      </c>
      <c r="H1966" s="33">
        <v>561798</v>
      </c>
      <c r="I1966" s="33">
        <v>196279</v>
      </c>
      <c r="J1966" s="33">
        <v>80114</v>
      </c>
      <c r="K1966" s="33"/>
      <c r="L1966" s="33">
        <v>1181463</v>
      </c>
      <c r="M1966" s="33">
        <v>66138</v>
      </c>
      <c r="N1966" s="33">
        <v>390815</v>
      </c>
      <c r="O1966" s="33">
        <v>566181</v>
      </c>
      <c r="P1966" s="33">
        <v>158330</v>
      </c>
      <c r="Q1966"/>
    </row>
    <row r="1967" spans="1:17">
      <c r="A1967" s="38" t="str">
        <f t="shared" ca="1" si="30"/>
        <v>204086</v>
      </c>
      <c r="B1967" s="39" cm="1">
        <f t="array" aca="1" ref="B1967" ca="1">INDIRECT(_xlfn.CONCAT("D",ROW(C1967)-C1967-3))</f>
        <v>2040</v>
      </c>
      <c r="C1967" s="32">
        <v>86</v>
      </c>
      <c r="D1967" s="33">
        <v>1814614</v>
      </c>
      <c r="E1967" s="33"/>
      <c r="F1967" s="33">
        <v>760015</v>
      </c>
      <c r="G1967" s="33">
        <v>35093</v>
      </c>
      <c r="H1967" s="33">
        <v>482278</v>
      </c>
      <c r="I1967" s="33">
        <v>161428</v>
      </c>
      <c r="J1967" s="33">
        <v>81215</v>
      </c>
      <c r="K1967" s="33"/>
      <c r="L1967" s="33">
        <v>1054600</v>
      </c>
      <c r="M1967" s="33">
        <v>58143</v>
      </c>
      <c r="N1967" s="33">
        <v>317783</v>
      </c>
      <c r="O1967" s="33">
        <v>541334</v>
      </c>
      <c r="P1967" s="33">
        <v>137339</v>
      </c>
      <c r="Q1967"/>
    </row>
    <row r="1968" spans="1:17">
      <c r="A1968" s="38" t="str">
        <f t="shared" ca="1" si="30"/>
        <v>204087</v>
      </c>
      <c r="B1968" s="39" cm="1">
        <f t="array" aca="1" ref="B1968" ca="1">INDIRECT(_xlfn.CONCAT("D",ROW(C1968)-C1968-3))</f>
        <v>2040</v>
      </c>
      <c r="C1968" s="32">
        <v>87</v>
      </c>
      <c r="D1968" s="33">
        <v>1633791</v>
      </c>
      <c r="E1968" s="33"/>
      <c r="F1968" s="33">
        <v>673286</v>
      </c>
      <c r="G1968" s="33">
        <v>28012</v>
      </c>
      <c r="H1968" s="33">
        <v>405172</v>
      </c>
      <c r="I1968" s="33">
        <v>169072</v>
      </c>
      <c r="J1968" s="33">
        <v>71030</v>
      </c>
      <c r="K1968" s="33"/>
      <c r="L1968" s="33">
        <v>960505</v>
      </c>
      <c r="M1968" s="33">
        <v>53972</v>
      </c>
      <c r="N1968" s="33">
        <v>266863</v>
      </c>
      <c r="O1968" s="33">
        <v>517733</v>
      </c>
      <c r="P1968" s="33">
        <v>121937</v>
      </c>
      <c r="Q1968"/>
    </row>
    <row r="1969" spans="1:17">
      <c r="A1969" s="38" t="str">
        <f t="shared" ca="1" si="30"/>
        <v>204088</v>
      </c>
      <c r="B1969" s="39" cm="1">
        <f t="array" aca="1" ref="B1969" ca="1">INDIRECT(_xlfn.CONCAT("D",ROW(C1969)-C1969-3))</f>
        <v>2040</v>
      </c>
      <c r="C1969" s="32">
        <v>88</v>
      </c>
      <c r="D1969" s="33">
        <v>1414457</v>
      </c>
      <c r="E1969" s="33"/>
      <c r="F1969" s="33">
        <v>573128</v>
      </c>
      <c r="G1969" s="33">
        <v>21078</v>
      </c>
      <c r="H1969" s="33">
        <v>342271</v>
      </c>
      <c r="I1969" s="33">
        <v>154574</v>
      </c>
      <c r="J1969" s="33">
        <v>55205</v>
      </c>
      <c r="K1969" s="33"/>
      <c r="L1969" s="33">
        <v>841330</v>
      </c>
      <c r="M1969" s="33">
        <v>50959</v>
      </c>
      <c r="N1969" s="33">
        <v>222822</v>
      </c>
      <c r="O1969" s="33">
        <v>450641</v>
      </c>
      <c r="P1969" s="33">
        <v>116907</v>
      </c>
      <c r="Q1969"/>
    </row>
    <row r="1970" spans="1:17">
      <c r="A1970" s="38" t="str">
        <f t="shared" ca="1" si="30"/>
        <v>204089</v>
      </c>
      <c r="B1970" s="39" cm="1">
        <f t="array" aca="1" ref="B1970" ca="1">INDIRECT(_xlfn.CONCAT("D",ROW(C1970)-C1970-3))</f>
        <v>2040</v>
      </c>
      <c r="C1970" s="32">
        <v>89</v>
      </c>
      <c r="D1970" s="33">
        <v>1210978</v>
      </c>
      <c r="E1970" s="33"/>
      <c r="F1970" s="33">
        <v>481698</v>
      </c>
      <c r="G1970" s="33">
        <v>11869</v>
      </c>
      <c r="H1970" s="33">
        <v>308604</v>
      </c>
      <c r="I1970" s="33">
        <v>136498</v>
      </c>
      <c r="J1970" s="33">
        <v>24728</v>
      </c>
      <c r="K1970" s="33"/>
      <c r="L1970" s="33">
        <v>729280</v>
      </c>
      <c r="M1970" s="33">
        <v>34540</v>
      </c>
      <c r="N1970" s="33">
        <v>166777</v>
      </c>
      <c r="O1970" s="33">
        <v>432239</v>
      </c>
      <c r="P1970" s="33">
        <v>95724</v>
      </c>
      <c r="Q1970"/>
    </row>
    <row r="1971" spans="1:17">
      <c r="A1971" s="38" t="str">
        <f t="shared" ca="1" si="30"/>
        <v>204090</v>
      </c>
      <c r="B1971" s="39" cm="1">
        <f t="array" aca="1" ref="B1971" ca="1">INDIRECT(_xlfn.CONCAT("D",ROW(C1971)-C1971-3))</f>
        <v>2040</v>
      </c>
      <c r="C1971" s="32">
        <v>90</v>
      </c>
      <c r="D1971" s="33">
        <v>1037232</v>
      </c>
      <c r="E1971" s="33"/>
      <c r="F1971" s="33">
        <v>405335</v>
      </c>
      <c r="G1971" s="33">
        <v>11980</v>
      </c>
      <c r="H1971" s="33">
        <v>259574</v>
      </c>
      <c r="I1971" s="33">
        <v>108821</v>
      </c>
      <c r="J1971" s="33">
        <v>24959</v>
      </c>
      <c r="K1971" s="33"/>
      <c r="L1971" s="33">
        <v>631897</v>
      </c>
      <c r="M1971" s="33">
        <v>33675</v>
      </c>
      <c r="N1971" s="33">
        <v>131728</v>
      </c>
      <c r="O1971" s="33">
        <v>395183</v>
      </c>
      <c r="P1971" s="33">
        <v>71311</v>
      </c>
      <c r="Q1971"/>
    </row>
    <row r="1972" spans="1:17">
      <c r="A1972" s="38" t="str">
        <f t="shared" ca="1" si="30"/>
        <v>204091</v>
      </c>
      <c r="B1972" s="39" cm="1">
        <f t="array" aca="1" ref="B1972" ca="1">INDIRECT(_xlfn.CONCAT("D",ROW(C1972)-C1972-3))</f>
        <v>2040</v>
      </c>
      <c r="C1972" s="32">
        <v>91</v>
      </c>
      <c r="D1972" s="33">
        <v>870063</v>
      </c>
      <c r="E1972" s="33"/>
      <c r="F1972" s="33">
        <v>332551</v>
      </c>
      <c r="G1972" s="33">
        <v>5921</v>
      </c>
      <c r="H1972" s="33">
        <v>198346</v>
      </c>
      <c r="I1972" s="33">
        <v>106574</v>
      </c>
      <c r="J1972" s="33">
        <v>21710</v>
      </c>
      <c r="K1972" s="33"/>
      <c r="L1972" s="33">
        <v>537512</v>
      </c>
      <c r="M1972" s="33">
        <v>21579</v>
      </c>
      <c r="N1972" s="33">
        <v>94163</v>
      </c>
      <c r="O1972" s="33">
        <v>335455</v>
      </c>
      <c r="P1972" s="33">
        <v>86316</v>
      </c>
      <c r="Q1972"/>
    </row>
    <row r="1973" spans="1:17">
      <c r="A1973" s="38" t="str">
        <f t="shared" ca="1" si="30"/>
        <v>204092</v>
      </c>
      <c r="B1973" s="39" cm="1">
        <f t="array" aca="1" ref="B1973" ca="1">INDIRECT(_xlfn.CONCAT("D",ROW(C1973)-C1973-3))</f>
        <v>2040</v>
      </c>
      <c r="C1973" s="32">
        <v>92</v>
      </c>
      <c r="D1973" s="33">
        <v>751847</v>
      </c>
      <c r="E1973" s="33"/>
      <c r="F1973" s="33">
        <v>280855</v>
      </c>
      <c r="G1973" s="33">
        <v>8838</v>
      </c>
      <c r="H1973" s="33">
        <v>151230</v>
      </c>
      <c r="I1973" s="33">
        <v>100165</v>
      </c>
      <c r="J1973" s="33">
        <v>20622</v>
      </c>
      <c r="K1973" s="33"/>
      <c r="L1973" s="33">
        <v>470992</v>
      </c>
      <c r="M1973" s="33">
        <v>23355</v>
      </c>
      <c r="N1973" s="33">
        <v>89527</v>
      </c>
      <c r="O1973" s="33">
        <v>297776</v>
      </c>
      <c r="P1973" s="33">
        <v>60334</v>
      </c>
      <c r="Q1973"/>
    </row>
    <row r="1974" spans="1:17">
      <c r="A1974" s="38" t="str">
        <f t="shared" ca="1" si="30"/>
        <v>204093</v>
      </c>
      <c r="B1974" s="39" cm="1">
        <f t="array" aca="1" ref="B1974" ca="1">INDIRECT(_xlfn.CONCAT("D",ROW(C1974)-C1974-3))</f>
        <v>2040</v>
      </c>
      <c r="C1974" s="32">
        <v>93</v>
      </c>
      <c r="D1974" s="33">
        <v>550301</v>
      </c>
      <c r="E1974" s="33"/>
      <c r="F1974" s="33">
        <v>199696</v>
      </c>
      <c r="G1974" s="33">
        <v>5845</v>
      </c>
      <c r="H1974" s="33">
        <v>104232</v>
      </c>
      <c r="I1974" s="33">
        <v>73060</v>
      </c>
      <c r="J1974" s="33">
        <v>16560</v>
      </c>
      <c r="K1974" s="33"/>
      <c r="L1974" s="33">
        <v>350605</v>
      </c>
      <c r="M1974" s="33">
        <v>12522</v>
      </c>
      <c r="N1974" s="33">
        <v>48160</v>
      </c>
      <c r="O1974" s="33">
        <v>256211</v>
      </c>
      <c r="P1974" s="33">
        <v>33712</v>
      </c>
      <c r="Q1974"/>
    </row>
    <row r="1975" spans="1:17">
      <c r="A1975" s="38" t="str">
        <f t="shared" ca="1" si="30"/>
        <v>204094</v>
      </c>
      <c r="B1975" s="39" cm="1">
        <f t="array" aca="1" ref="B1975" ca="1">INDIRECT(_xlfn.CONCAT("D",ROW(C1975)-C1975-3))</f>
        <v>2040</v>
      </c>
      <c r="C1975" s="32">
        <v>94</v>
      </c>
      <c r="D1975" s="33">
        <v>364581</v>
      </c>
      <c r="E1975" s="33"/>
      <c r="F1975" s="33">
        <v>126734</v>
      </c>
      <c r="G1975" s="33">
        <v>3812</v>
      </c>
      <c r="H1975" s="33">
        <v>63844</v>
      </c>
      <c r="I1975" s="33">
        <v>51456</v>
      </c>
      <c r="J1975" s="33">
        <v>7623</v>
      </c>
      <c r="K1975" s="33"/>
      <c r="L1975" s="33">
        <v>237847</v>
      </c>
      <c r="M1975" s="33">
        <v>6633</v>
      </c>
      <c r="N1975" s="33">
        <v>29376</v>
      </c>
      <c r="O1975" s="33">
        <v>171515</v>
      </c>
      <c r="P1975" s="33">
        <v>30323</v>
      </c>
      <c r="Q1975"/>
    </row>
    <row r="1976" spans="1:17">
      <c r="A1976" s="38" t="str">
        <f t="shared" ca="1" si="30"/>
        <v>204095</v>
      </c>
      <c r="B1976" s="39" cm="1">
        <f t="array" aca="1" ref="B1976" ca="1">INDIRECT(_xlfn.CONCAT("D",ROW(C1976)-C1976-3))</f>
        <v>2040</v>
      </c>
      <c r="C1976" s="32">
        <v>95</v>
      </c>
      <c r="D1976" s="33">
        <v>287008</v>
      </c>
      <c r="E1976" s="33"/>
      <c r="F1976" s="33">
        <v>96436</v>
      </c>
      <c r="G1976" s="33">
        <v>1891</v>
      </c>
      <c r="H1976" s="33">
        <v>56727</v>
      </c>
      <c r="I1976" s="33">
        <v>34982</v>
      </c>
      <c r="J1976" s="33">
        <v>2836</v>
      </c>
      <c r="K1976" s="33"/>
      <c r="L1976" s="33">
        <v>190572</v>
      </c>
      <c r="M1976" s="33">
        <v>7510</v>
      </c>
      <c r="N1976" s="33">
        <v>25347</v>
      </c>
      <c r="O1976" s="33">
        <v>129552</v>
      </c>
      <c r="P1976" s="33">
        <v>28163</v>
      </c>
      <c r="Q1976"/>
    </row>
    <row r="1977" spans="1:17">
      <c r="A1977" s="38" t="str">
        <f t="shared" ca="1" si="30"/>
        <v>204096</v>
      </c>
      <c r="B1977" s="39" cm="1">
        <f t="array" aca="1" ref="B1977" ca="1">INDIRECT(_xlfn.CONCAT("D",ROW(C1977)-C1977-3))</f>
        <v>2040</v>
      </c>
      <c r="C1977" s="32">
        <v>96</v>
      </c>
      <c r="D1977" s="33">
        <v>221610</v>
      </c>
      <c r="E1977" s="33"/>
      <c r="F1977" s="33">
        <v>71552</v>
      </c>
      <c r="G1977" s="33">
        <v>1858</v>
      </c>
      <c r="H1977" s="33">
        <v>43675</v>
      </c>
      <c r="I1977" s="33">
        <v>20444</v>
      </c>
      <c r="J1977" s="33">
        <v>5576</v>
      </c>
      <c r="K1977" s="33"/>
      <c r="L1977" s="33">
        <v>150058</v>
      </c>
      <c r="M1977" s="33">
        <v>5558</v>
      </c>
      <c r="N1977" s="33">
        <v>13894</v>
      </c>
      <c r="O1977" s="33">
        <v>112080</v>
      </c>
      <c r="P1977" s="33">
        <v>18526</v>
      </c>
      <c r="Q1977"/>
    </row>
    <row r="1978" spans="1:17">
      <c r="A1978" s="38" t="str">
        <f t="shared" ca="1" si="30"/>
        <v>204097</v>
      </c>
      <c r="B1978" s="39" cm="1">
        <f t="array" aca="1" ref="B1978" ca="1">INDIRECT(_xlfn.CONCAT("D",ROW(C1978)-C1978-3))</f>
        <v>2040</v>
      </c>
      <c r="C1978" s="32">
        <v>97</v>
      </c>
      <c r="D1978" s="33">
        <v>158701</v>
      </c>
      <c r="E1978" s="33"/>
      <c r="F1978" s="33">
        <v>49144</v>
      </c>
      <c r="G1978" s="33">
        <v>910</v>
      </c>
      <c r="H1978" s="33">
        <v>25482</v>
      </c>
      <c r="I1978" s="33">
        <v>20932</v>
      </c>
      <c r="J1978" s="33">
        <v>1820</v>
      </c>
      <c r="K1978" s="33"/>
      <c r="L1978" s="33">
        <v>109557</v>
      </c>
      <c r="M1978" s="33">
        <v>3652</v>
      </c>
      <c r="N1978" s="33">
        <v>4565</v>
      </c>
      <c r="O1978" s="33">
        <v>85819</v>
      </c>
      <c r="P1978" s="33">
        <v>15521</v>
      </c>
      <c r="Q1978"/>
    </row>
    <row r="1979" spans="1:17">
      <c r="A1979" s="38" t="str">
        <f t="shared" ca="1" si="30"/>
        <v>204098</v>
      </c>
      <c r="B1979" s="39" cm="1">
        <f t="array" aca="1" ref="B1979" ca="1">INDIRECT(_xlfn.CONCAT("D",ROW(C1979)-C1979-3))</f>
        <v>2040</v>
      </c>
      <c r="C1979" s="32">
        <v>98</v>
      </c>
      <c r="D1979" s="33">
        <v>101922</v>
      </c>
      <c r="E1979" s="33"/>
      <c r="F1979" s="33">
        <v>29995</v>
      </c>
      <c r="G1979" s="33">
        <v>0</v>
      </c>
      <c r="H1979" s="33">
        <v>10907</v>
      </c>
      <c r="I1979" s="33">
        <v>19088</v>
      </c>
      <c r="J1979" s="33">
        <v>0</v>
      </c>
      <c r="K1979" s="33"/>
      <c r="L1979" s="33">
        <v>71927</v>
      </c>
      <c r="M1979" s="33">
        <v>4495</v>
      </c>
      <c r="N1979" s="33">
        <v>3596</v>
      </c>
      <c r="O1979" s="33">
        <v>55744</v>
      </c>
      <c r="P1979" s="33">
        <v>8092</v>
      </c>
      <c r="Q1979"/>
    </row>
    <row r="1980" spans="1:17">
      <c r="A1980" s="38" t="str">
        <f t="shared" ca="1" si="30"/>
        <v>204099</v>
      </c>
      <c r="B1980" s="39" cm="1">
        <f t="array" aca="1" ref="B1980" ca="1">INDIRECT(_xlfn.CONCAT("D",ROW(C1980)-C1980-3))</f>
        <v>2040</v>
      </c>
      <c r="C1980" s="32">
        <v>99</v>
      </c>
      <c r="D1980" s="33">
        <v>68863</v>
      </c>
      <c r="E1980" s="33"/>
      <c r="F1980" s="33">
        <v>19230</v>
      </c>
      <c r="G1980" s="33">
        <v>874</v>
      </c>
      <c r="H1980" s="33">
        <v>6993</v>
      </c>
      <c r="I1980" s="33">
        <v>9615</v>
      </c>
      <c r="J1980" s="33">
        <v>1748</v>
      </c>
      <c r="K1980" s="33"/>
      <c r="L1980" s="33">
        <v>49633</v>
      </c>
      <c r="M1980" s="33">
        <v>3545</v>
      </c>
      <c r="N1980" s="33">
        <v>3545</v>
      </c>
      <c r="O1980" s="33">
        <v>38997</v>
      </c>
      <c r="P1980" s="33">
        <v>3545</v>
      </c>
      <c r="Q1980"/>
    </row>
    <row r="1981" spans="1:17">
      <c r="A1981" s="38" t="str">
        <f t="shared" ca="1" si="30"/>
        <v>2040100</v>
      </c>
      <c r="B1981" s="39" cm="1">
        <f t="array" aca="1" ref="B1981" ca="1">INDIRECT(_xlfn.CONCAT("D",ROW(C1981)-C1981-3))</f>
        <v>2040</v>
      </c>
      <c r="C1981" s="32">
        <v>100</v>
      </c>
      <c r="D1981" s="33">
        <v>123348</v>
      </c>
      <c r="E1981" s="33"/>
      <c r="F1981" s="33">
        <v>30205</v>
      </c>
      <c r="G1981" s="33">
        <v>1726</v>
      </c>
      <c r="H1981" s="33">
        <v>9493</v>
      </c>
      <c r="I1981" s="33">
        <v>18986</v>
      </c>
      <c r="J1981" s="33">
        <v>0</v>
      </c>
      <c r="K1981" s="33"/>
      <c r="L1981" s="33">
        <v>93143</v>
      </c>
      <c r="M1981" s="33">
        <v>2611</v>
      </c>
      <c r="N1981" s="33">
        <v>3482</v>
      </c>
      <c r="O1981" s="33">
        <v>73992</v>
      </c>
      <c r="P1981" s="33">
        <v>13057</v>
      </c>
      <c r="Q1981"/>
    </row>
    <row r="1982" spans="1:17">
      <c r="A1982" s="38" t="str">
        <f t="shared" ca="1" si="30"/>
        <v>101922</v>
      </c>
      <c r="B1982" s="39" cm="1">
        <f t="array" aca="1" ref="B1982" ca="1">INDIRECT(_xlfn.CONCAT("D",ROW(C1982)-C1982-3))</f>
        <v>101922</v>
      </c>
      <c r="C1982" s="34"/>
      <c r="D1982" s="31"/>
      <c r="E1982" s="31"/>
      <c r="F1982" s="31"/>
      <c r="G1982" s="31"/>
      <c r="H1982" s="31"/>
      <c r="I1982" s="31"/>
      <c r="J1982" s="31"/>
      <c r="K1982" s="31"/>
      <c r="L1982" s="31"/>
      <c r="M1982" s="31"/>
      <c r="N1982" s="31"/>
      <c r="O1982" s="31"/>
      <c r="P1982" s="31"/>
      <c r="Q1982"/>
    </row>
    <row r="1983" spans="1:17">
      <c r="A1983" s="38" t="str">
        <f t="shared" ca="1" si="30"/>
        <v>68863</v>
      </c>
      <c r="B1983" s="39" cm="1">
        <f t="array" aca="1" ref="B1983" ca="1">INDIRECT(_xlfn.CONCAT("D",ROW(C1983)-C1983-3))</f>
        <v>68863</v>
      </c>
      <c r="Q1983"/>
    </row>
    <row r="1984" spans="1:17">
      <c r="A1984" s="38" t="str">
        <f t="shared" ca="1" si="30"/>
        <v>123348</v>
      </c>
      <c r="B1984" s="39" cm="1">
        <f t="array" aca="1" ref="B1984" ca="1">INDIRECT(_xlfn.CONCAT("D",ROW(C1984)-C1984-3))</f>
        <v>123348</v>
      </c>
      <c r="Q1984"/>
    </row>
    <row r="1985" spans="1:17">
      <c r="A1985" s="38" t="str">
        <f t="shared" ca="1" si="30"/>
        <v>0</v>
      </c>
      <c r="B1985" s="39" cm="1">
        <f t="array" aca="1" ref="B1985" ca="1">INDIRECT(_xlfn.CONCAT("D",ROW(C1985)-C1985-3))</f>
        <v>0</v>
      </c>
      <c r="Q1985"/>
    </row>
    <row r="1986" spans="1:17">
      <c r="A1986" s="38" t="str">
        <f t="shared" ca="1" si="30"/>
        <v>0</v>
      </c>
      <c r="B1986" s="39" cm="1">
        <f t="array" aca="1" ref="B1986" ca="1">INDIRECT(_xlfn.CONCAT("D",ROW(C1986)-C1986-3))</f>
        <v>0</v>
      </c>
      <c r="Q1986"/>
    </row>
    <row r="1987" spans="1:17">
      <c r="A1987" s="38" t="str">
        <f t="shared" ca="1" si="30"/>
        <v>0</v>
      </c>
      <c r="B1987" s="39" cm="1">
        <f t="array" aca="1" ref="B1987" ca="1">INDIRECT(_xlfn.CONCAT("D",ROW(C1987)-C1987-3))</f>
        <v>0</v>
      </c>
      <c r="Q1987"/>
    </row>
    <row r="1988" spans="1:17">
      <c r="A1988" s="38" t="str">
        <f t="shared" ca="1" si="30"/>
        <v>0</v>
      </c>
      <c r="B1988" s="39" cm="1">
        <f t="array" aca="1" ref="B1988" ca="1">INDIRECT(_xlfn.CONCAT("D",ROW(C1988)-C1988-3))</f>
        <v>0</v>
      </c>
      <c r="D1988" s="47">
        <v>2041</v>
      </c>
      <c r="E1988" s="47"/>
      <c r="F1988" s="47"/>
      <c r="G1988" s="47"/>
      <c r="H1988" s="47"/>
      <c r="I1988" s="47"/>
      <c r="J1988" s="47"/>
      <c r="K1988" s="47"/>
      <c r="L1988" s="47"/>
      <c r="M1988" s="47"/>
      <c r="N1988" s="47"/>
      <c r="O1988" s="47"/>
      <c r="P1988" s="47"/>
      <c r="Q1988"/>
    </row>
    <row r="1989" spans="1:17">
      <c r="A1989" s="38" t="str">
        <f t="shared" ca="1" si="30"/>
        <v>0</v>
      </c>
      <c r="B1989" s="39" cm="1">
        <f t="array" aca="1" ref="B1989" ca="1">INDIRECT(_xlfn.CONCAT("D",ROW(C1989)-C1989-3))</f>
        <v>0</v>
      </c>
      <c r="F1989" s="48" t="s">
        <v>184</v>
      </c>
      <c r="G1989" s="48"/>
      <c r="H1989" s="48"/>
      <c r="I1989" s="48"/>
      <c r="J1989" s="48"/>
      <c r="K1989" s="30"/>
      <c r="L1989" s="48" t="s">
        <v>185</v>
      </c>
      <c r="M1989" s="48"/>
      <c r="N1989" s="48"/>
      <c r="O1989" s="48"/>
      <c r="P1989" s="48"/>
      <c r="Q1989"/>
    </row>
    <row r="1990" spans="1:17">
      <c r="A1990" s="38" t="e">
        <f t="shared" ca="1" si="30"/>
        <v>#VALUE!</v>
      </c>
      <c r="B1990" s="39" t="e" cm="1">
        <f t="array" aca="1" ref="B1990" ca="1">INDIRECT(_xlfn.CONCAT("D",ROW(C1990)-C1990-3))</f>
        <v>#VALUE!</v>
      </c>
      <c r="C1990" s="30" t="s">
        <v>186</v>
      </c>
      <c r="D1990" s="30" t="s">
        <v>0</v>
      </c>
      <c r="E1990" s="30"/>
      <c r="F1990" s="30" t="s">
        <v>0</v>
      </c>
      <c r="G1990" s="30" t="s">
        <v>187</v>
      </c>
      <c r="H1990" s="30" t="s">
        <v>188</v>
      </c>
      <c r="I1990" s="30" t="s">
        <v>189</v>
      </c>
      <c r="J1990" s="30" t="s">
        <v>190</v>
      </c>
      <c r="K1990" s="30"/>
      <c r="L1990" s="30" t="s">
        <v>0</v>
      </c>
      <c r="M1990" s="30" t="s">
        <v>187</v>
      </c>
      <c r="N1990" s="30" t="s">
        <v>188</v>
      </c>
      <c r="O1990" s="30" t="s">
        <v>189</v>
      </c>
      <c r="P1990" s="30" t="s">
        <v>190</v>
      </c>
      <c r="Q1990"/>
    </row>
    <row r="1991" spans="1:17">
      <c r="A1991" s="38" t="str">
        <f t="shared" ca="1" si="30"/>
        <v>20410</v>
      </c>
      <c r="B1991" s="39" cm="1">
        <f t="array" aca="1" ref="B1991" ca="1">INDIRECT(_xlfn.CONCAT("D",ROW(C1991)-C1991-3))</f>
        <v>2041</v>
      </c>
      <c r="C1991" s="32">
        <v>0</v>
      </c>
      <c r="D1991" s="33">
        <v>4002304</v>
      </c>
      <c r="E1991" s="33"/>
      <c r="F1991" s="33">
        <v>2047284</v>
      </c>
      <c r="G1991" s="33">
        <v>2047284</v>
      </c>
      <c r="H1991" s="33">
        <v>0</v>
      </c>
      <c r="I1991" s="33">
        <v>0</v>
      </c>
      <c r="J1991" s="33">
        <v>0</v>
      </c>
      <c r="K1991" s="33"/>
      <c r="L1991" s="33">
        <v>1955020</v>
      </c>
      <c r="M1991" s="33">
        <v>1955020</v>
      </c>
      <c r="N1991" s="33">
        <v>0</v>
      </c>
      <c r="O1991" s="33">
        <v>0</v>
      </c>
      <c r="P1991" s="33">
        <v>0</v>
      </c>
      <c r="Q1991"/>
    </row>
    <row r="1992" spans="1:17">
      <c r="A1992" s="38" t="str">
        <f t="shared" ca="1" si="30"/>
        <v>20411</v>
      </c>
      <c r="B1992" s="39" cm="1">
        <f t="array" aca="1" ref="B1992" ca="1">INDIRECT(_xlfn.CONCAT("D",ROW(C1992)-C1992-3))</f>
        <v>2041</v>
      </c>
      <c r="C1992" s="32">
        <v>1</v>
      </c>
      <c r="D1992" s="33">
        <v>4020874</v>
      </c>
      <c r="E1992" s="33"/>
      <c r="F1992" s="33">
        <v>2057278</v>
      </c>
      <c r="G1992" s="33">
        <v>2057278</v>
      </c>
      <c r="H1992" s="33">
        <v>0</v>
      </c>
      <c r="I1992" s="33">
        <v>0</v>
      </c>
      <c r="J1992" s="33">
        <v>0</v>
      </c>
      <c r="K1992" s="33"/>
      <c r="L1992" s="33">
        <v>1963596</v>
      </c>
      <c r="M1992" s="33">
        <v>1963596</v>
      </c>
      <c r="N1992" s="33">
        <v>0</v>
      </c>
      <c r="O1992" s="33">
        <v>0</v>
      </c>
      <c r="P1992" s="33">
        <v>0</v>
      </c>
      <c r="Q1992"/>
    </row>
    <row r="1993" spans="1:17">
      <c r="A1993" s="38" t="str">
        <f t="shared" ca="1" si="30"/>
        <v>20412</v>
      </c>
      <c r="B1993" s="39" cm="1">
        <f t="array" aca="1" ref="B1993" ca="1">INDIRECT(_xlfn.CONCAT("D",ROW(C1993)-C1993-3))</f>
        <v>2041</v>
      </c>
      <c r="C1993" s="32">
        <v>2</v>
      </c>
      <c r="D1993" s="33">
        <v>4044877</v>
      </c>
      <c r="E1993" s="33"/>
      <c r="F1993" s="33">
        <v>2069640</v>
      </c>
      <c r="G1993" s="33">
        <v>2069640</v>
      </c>
      <c r="H1993" s="33">
        <v>0</v>
      </c>
      <c r="I1993" s="33">
        <v>0</v>
      </c>
      <c r="J1993" s="33">
        <v>0</v>
      </c>
      <c r="K1993" s="33"/>
      <c r="L1993" s="33">
        <v>1975237</v>
      </c>
      <c r="M1993" s="33">
        <v>1975237</v>
      </c>
      <c r="N1993" s="33">
        <v>0</v>
      </c>
      <c r="O1993" s="33">
        <v>0</v>
      </c>
      <c r="P1993" s="33">
        <v>0</v>
      </c>
      <c r="Q1993"/>
    </row>
    <row r="1994" spans="1:17">
      <c r="A1994" s="38" t="str">
        <f t="shared" ca="1" si="30"/>
        <v>20413</v>
      </c>
      <c r="B1994" s="39" cm="1">
        <f t="array" aca="1" ref="B1994" ca="1">INDIRECT(_xlfn.CONCAT("D",ROW(C1994)-C1994-3))</f>
        <v>2041</v>
      </c>
      <c r="C1994" s="32">
        <v>3</v>
      </c>
      <c r="D1994" s="33">
        <v>4065629</v>
      </c>
      <c r="E1994" s="33"/>
      <c r="F1994" s="33">
        <v>2080343</v>
      </c>
      <c r="G1994" s="33">
        <v>2080343</v>
      </c>
      <c r="H1994" s="33">
        <v>0</v>
      </c>
      <c r="I1994" s="33">
        <v>0</v>
      </c>
      <c r="J1994" s="33">
        <v>0</v>
      </c>
      <c r="K1994" s="33"/>
      <c r="L1994" s="33">
        <v>1985287</v>
      </c>
      <c r="M1994" s="33">
        <v>1985287</v>
      </c>
      <c r="N1994" s="33">
        <v>0</v>
      </c>
      <c r="O1994" s="33">
        <v>0</v>
      </c>
      <c r="P1994" s="33">
        <v>0</v>
      </c>
      <c r="Q1994"/>
    </row>
    <row r="1995" spans="1:17">
      <c r="A1995" s="38" t="str">
        <f t="shared" ca="1" si="30"/>
        <v>20414</v>
      </c>
      <c r="B1995" s="39" cm="1">
        <f t="array" aca="1" ref="B1995" ca="1">INDIRECT(_xlfn.CONCAT("D",ROW(C1995)-C1995-3))</f>
        <v>2041</v>
      </c>
      <c r="C1995" s="32">
        <v>4</v>
      </c>
      <c r="D1995" s="33">
        <v>4081152</v>
      </c>
      <c r="E1995" s="33"/>
      <c r="F1995" s="33">
        <v>2088572</v>
      </c>
      <c r="G1995" s="33">
        <v>2088572</v>
      </c>
      <c r="H1995" s="33">
        <v>0</v>
      </c>
      <c r="I1995" s="33">
        <v>0</v>
      </c>
      <c r="J1995" s="33">
        <v>0</v>
      </c>
      <c r="K1995" s="33"/>
      <c r="L1995" s="33">
        <v>1992579</v>
      </c>
      <c r="M1995" s="33">
        <v>1992579</v>
      </c>
      <c r="N1995" s="33">
        <v>0</v>
      </c>
      <c r="O1995" s="33">
        <v>0</v>
      </c>
      <c r="P1995" s="33">
        <v>0</v>
      </c>
      <c r="Q1995"/>
    </row>
    <row r="1996" spans="1:17">
      <c r="A1996" s="38" t="str">
        <f t="shared" ref="A1996:A2059" ca="1" si="31">B1996&amp;C1996</f>
        <v>20415</v>
      </c>
      <c r="B1996" s="39" cm="1">
        <f t="array" aca="1" ref="B1996" ca="1">INDIRECT(_xlfn.CONCAT("D",ROW(C1996)-C1996-3))</f>
        <v>2041</v>
      </c>
      <c r="C1996" s="32">
        <v>5</v>
      </c>
      <c r="D1996" s="33">
        <v>4093472</v>
      </c>
      <c r="E1996" s="33"/>
      <c r="F1996" s="33">
        <v>2095094</v>
      </c>
      <c r="G1996" s="33">
        <v>2095094</v>
      </c>
      <c r="H1996" s="33">
        <v>0</v>
      </c>
      <c r="I1996" s="33">
        <v>0</v>
      </c>
      <c r="J1996" s="33">
        <v>0</v>
      </c>
      <c r="K1996" s="33"/>
      <c r="L1996" s="33">
        <v>1998378</v>
      </c>
      <c r="M1996" s="33">
        <v>1998378</v>
      </c>
      <c r="N1996" s="33">
        <v>0</v>
      </c>
      <c r="O1996" s="33">
        <v>0</v>
      </c>
      <c r="P1996" s="33">
        <v>0</v>
      </c>
      <c r="Q1996"/>
    </row>
    <row r="1997" spans="1:17">
      <c r="A1997" s="38" t="str">
        <f t="shared" ca="1" si="31"/>
        <v>20416</v>
      </c>
      <c r="B1997" s="39" cm="1">
        <f t="array" aca="1" ref="B1997" ca="1">INDIRECT(_xlfn.CONCAT("D",ROW(C1997)-C1997-3))</f>
        <v>2041</v>
      </c>
      <c r="C1997" s="32">
        <v>6</v>
      </c>
      <c r="D1997" s="33">
        <v>4106055</v>
      </c>
      <c r="E1997" s="33"/>
      <c r="F1997" s="33">
        <v>2101651</v>
      </c>
      <c r="G1997" s="33">
        <v>2101651</v>
      </c>
      <c r="H1997" s="33">
        <v>0</v>
      </c>
      <c r="I1997" s="33">
        <v>0</v>
      </c>
      <c r="J1997" s="33">
        <v>0</v>
      </c>
      <c r="K1997" s="33"/>
      <c r="L1997" s="33">
        <v>2004404</v>
      </c>
      <c r="M1997" s="33">
        <v>2004404</v>
      </c>
      <c r="N1997" s="33">
        <v>0</v>
      </c>
      <c r="O1997" s="33">
        <v>0</v>
      </c>
      <c r="P1997" s="33">
        <v>0</v>
      </c>
      <c r="Q1997"/>
    </row>
    <row r="1998" spans="1:17">
      <c r="A1998" s="38" t="str">
        <f t="shared" ca="1" si="31"/>
        <v>20417</v>
      </c>
      <c r="B1998" s="39" cm="1">
        <f t="array" aca="1" ref="B1998" ca="1">INDIRECT(_xlfn.CONCAT("D",ROW(C1998)-C1998-3))</f>
        <v>2041</v>
      </c>
      <c r="C1998" s="32">
        <v>7</v>
      </c>
      <c r="D1998" s="33">
        <v>4118390</v>
      </c>
      <c r="E1998" s="33"/>
      <c r="F1998" s="33">
        <v>2107933</v>
      </c>
      <c r="G1998" s="33">
        <v>2107933</v>
      </c>
      <c r="H1998" s="33">
        <v>0</v>
      </c>
      <c r="I1998" s="33">
        <v>0</v>
      </c>
      <c r="J1998" s="33">
        <v>0</v>
      </c>
      <c r="K1998" s="33"/>
      <c r="L1998" s="33">
        <v>2010457</v>
      </c>
      <c r="M1998" s="33">
        <v>2010457</v>
      </c>
      <c r="N1998" s="33">
        <v>0</v>
      </c>
      <c r="O1998" s="33">
        <v>0</v>
      </c>
      <c r="P1998" s="33">
        <v>0</v>
      </c>
      <c r="Q1998"/>
    </row>
    <row r="1999" spans="1:17">
      <c r="A1999" s="38" t="str">
        <f t="shared" ca="1" si="31"/>
        <v>20418</v>
      </c>
      <c r="B1999" s="39" cm="1">
        <f t="array" aca="1" ref="B1999" ca="1">INDIRECT(_xlfn.CONCAT("D",ROW(C1999)-C1999-3))</f>
        <v>2041</v>
      </c>
      <c r="C1999" s="32">
        <v>8</v>
      </c>
      <c r="D1999" s="33">
        <v>4131689</v>
      </c>
      <c r="E1999" s="33"/>
      <c r="F1999" s="33">
        <v>2114879</v>
      </c>
      <c r="G1999" s="33">
        <v>2114879</v>
      </c>
      <c r="H1999" s="33">
        <v>0</v>
      </c>
      <c r="I1999" s="33">
        <v>0</v>
      </c>
      <c r="J1999" s="33">
        <v>0</v>
      </c>
      <c r="K1999" s="33"/>
      <c r="L1999" s="33">
        <v>2016810</v>
      </c>
      <c r="M1999" s="33">
        <v>2016810</v>
      </c>
      <c r="N1999" s="33">
        <v>0</v>
      </c>
      <c r="O1999" s="33">
        <v>0</v>
      </c>
      <c r="P1999" s="33">
        <v>0</v>
      </c>
      <c r="Q1999"/>
    </row>
    <row r="2000" spans="1:17">
      <c r="A2000" s="38" t="str">
        <f t="shared" ca="1" si="31"/>
        <v>20419</v>
      </c>
      <c r="B2000" s="39" cm="1">
        <f t="array" aca="1" ref="B2000" ca="1">INDIRECT(_xlfn.CONCAT("D",ROW(C2000)-C2000-3))</f>
        <v>2041</v>
      </c>
      <c r="C2000" s="32">
        <v>9</v>
      </c>
      <c r="D2000" s="33">
        <v>4146490</v>
      </c>
      <c r="E2000" s="33"/>
      <c r="F2000" s="33">
        <v>2122919</v>
      </c>
      <c r="G2000" s="33">
        <v>2122919</v>
      </c>
      <c r="H2000" s="33">
        <v>0</v>
      </c>
      <c r="I2000" s="33">
        <v>0</v>
      </c>
      <c r="J2000" s="33">
        <v>0</v>
      </c>
      <c r="K2000" s="33"/>
      <c r="L2000" s="33">
        <v>2023571</v>
      </c>
      <c r="M2000" s="33">
        <v>2023571</v>
      </c>
      <c r="N2000" s="33">
        <v>0</v>
      </c>
      <c r="O2000" s="33">
        <v>0</v>
      </c>
      <c r="P2000" s="33">
        <v>0</v>
      </c>
      <c r="Q2000"/>
    </row>
    <row r="2001" spans="1:17">
      <c r="A2001" s="38" t="str">
        <f t="shared" ca="1" si="31"/>
        <v>204110</v>
      </c>
      <c r="B2001" s="39" cm="1">
        <f t="array" aca="1" ref="B2001" ca="1">INDIRECT(_xlfn.CONCAT("D",ROW(C2001)-C2001-3))</f>
        <v>2041</v>
      </c>
      <c r="C2001" s="32">
        <v>10</v>
      </c>
      <c r="D2001" s="33">
        <v>4153983</v>
      </c>
      <c r="E2001" s="33"/>
      <c r="F2001" s="33">
        <v>2127409</v>
      </c>
      <c r="G2001" s="33">
        <v>2127409</v>
      </c>
      <c r="H2001" s="33">
        <v>0</v>
      </c>
      <c r="I2001" s="33">
        <v>0</v>
      </c>
      <c r="J2001" s="33">
        <v>0</v>
      </c>
      <c r="K2001" s="33"/>
      <c r="L2001" s="33">
        <v>2026574</v>
      </c>
      <c r="M2001" s="33">
        <v>2026574</v>
      </c>
      <c r="N2001" s="33">
        <v>0</v>
      </c>
      <c r="O2001" s="33">
        <v>0</v>
      </c>
      <c r="P2001" s="33">
        <v>0</v>
      </c>
      <c r="Q2001"/>
    </row>
    <row r="2002" spans="1:17">
      <c r="A2002" s="38" t="str">
        <f t="shared" ca="1" si="31"/>
        <v>204111</v>
      </c>
      <c r="B2002" s="39" cm="1">
        <f t="array" aca="1" ref="B2002" ca="1">INDIRECT(_xlfn.CONCAT("D",ROW(C2002)-C2002-3))</f>
        <v>2041</v>
      </c>
      <c r="C2002" s="32">
        <v>11</v>
      </c>
      <c r="D2002" s="33">
        <v>4147660</v>
      </c>
      <c r="E2002" s="33"/>
      <c r="F2002" s="33">
        <v>2124724</v>
      </c>
      <c r="G2002" s="33">
        <v>2124724</v>
      </c>
      <c r="H2002" s="33">
        <v>0</v>
      </c>
      <c r="I2002" s="33">
        <v>0</v>
      </c>
      <c r="J2002" s="33">
        <v>0</v>
      </c>
      <c r="K2002" s="33"/>
      <c r="L2002" s="33">
        <v>2022936</v>
      </c>
      <c r="M2002" s="33">
        <v>2022936</v>
      </c>
      <c r="N2002" s="33">
        <v>0</v>
      </c>
      <c r="O2002" s="33">
        <v>0</v>
      </c>
      <c r="P2002" s="33">
        <v>0</v>
      </c>
      <c r="Q2002"/>
    </row>
    <row r="2003" spans="1:17">
      <c r="A2003" s="38" t="str">
        <f t="shared" ca="1" si="31"/>
        <v>204112</v>
      </c>
      <c r="B2003" s="39" cm="1">
        <f t="array" aca="1" ref="B2003" ca="1">INDIRECT(_xlfn.CONCAT("D",ROW(C2003)-C2003-3))</f>
        <v>2041</v>
      </c>
      <c r="C2003" s="32">
        <v>12</v>
      </c>
      <c r="D2003" s="33">
        <v>4131673</v>
      </c>
      <c r="E2003" s="33"/>
      <c r="F2003" s="33">
        <v>2116854</v>
      </c>
      <c r="G2003" s="33">
        <v>2116854</v>
      </c>
      <c r="H2003" s="33">
        <v>0</v>
      </c>
      <c r="I2003" s="33">
        <v>0</v>
      </c>
      <c r="J2003" s="33">
        <v>0</v>
      </c>
      <c r="K2003" s="33"/>
      <c r="L2003" s="33">
        <v>2014818</v>
      </c>
      <c r="M2003" s="33">
        <v>2014818</v>
      </c>
      <c r="N2003" s="33">
        <v>0</v>
      </c>
      <c r="O2003" s="33">
        <v>0</v>
      </c>
      <c r="P2003" s="33">
        <v>0</v>
      </c>
      <c r="Q2003"/>
    </row>
    <row r="2004" spans="1:17">
      <c r="A2004" s="38" t="str">
        <f t="shared" ca="1" si="31"/>
        <v>204113</v>
      </c>
      <c r="B2004" s="39" cm="1">
        <f t="array" aca="1" ref="B2004" ca="1">INDIRECT(_xlfn.CONCAT("D",ROW(C2004)-C2004-3))</f>
        <v>2041</v>
      </c>
      <c r="C2004" s="32">
        <v>13</v>
      </c>
      <c r="D2004" s="33">
        <v>4110546</v>
      </c>
      <c r="E2004" s="33"/>
      <c r="F2004" s="33">
        <v>2106199</v>
      </c>
      <c r="G2004" s="33">
        <v>2106199</v>
      </c>
      <c r="H2004" s="33">
        <v>0</v>
      </c>
      <c r="I2004" s="33">
        <v>0</v>
      </c>
      <c r="J2004" s="33">
        <v>0</v>
      </c>
      <c r="K2004" s="33"/>
      <c r="L2004" s="33">
        <v>2004347</v>
      </c>
      <c r="M2004" s="33">
        <v>2004347</v>
      </c>
      <c r="N2004" s="33">
        <v>0</v>
      </c>
      <c r="O2004" s="33">
        <v>0</v>
      </c>
      <c r="P2004" s="33">
        <v>0</v>
      </c>
      <c r="Q2004"/>
    </row>
    <row r="2005" spans="1:17">
      <c r="A2005" s="38" t="str">
        <f t="shared" ca="1" si="31"/>
        <v>204114</v>
      </c>
      <c r="B2005" s="39" cm="1">
        <f t="array" aca="1" ref="B2005" ca="1">INDIRECT(_xlfn.CONCAT("D",ROW(C2005)-C2005-3))</f>
        <v>2041</v>
      </c>
      <c r="C2005" s="32">
        <v>14</v>
      </c>
      <c r="D2005" s="33">
        <v>4088592</v>
      </c>
      <c r="E2005" s="33"/>
      <c r="F2005" s="33">
        <v>2095076</v>
      </c>
      <c r="G2005" s="33">
        <v>2095076</v>
      </c>
      <c r="H2005" s="33">
        <v>0</v>
      </c>
      <c r="I2005" s="33">
        <v>0</v>
      </c>
      <c r="J2005" s="33">
        <v>0</v>
      </c>
      <c r="K2005" s="33"/>
      <c r="L2005" s="33">
        <v>1993515</v>
      </c>
      <c r="M2005" s="33">
        <v>1993515</v>
      </c>
      <c r="N2005" s="33">
        <v>0</v>
      </c>
      <c r="O2005" s="33">
        <v>0</v>
      </c>
      <c r="P2005" s="33">
        <v>0</v>
      </c>
      <c r="Q2005"/>
    </row>
    <row r="2006" spans="1:17">
      <c r="A2006" s="38" t="str">
        <f t="shared" ca="1" si="31"/>
        <v>204115</v>
      </c>
      <c r="B2006" s="39" cm="1">
        <f t="array" aca="1" ref="B2006" ca="1">INDIRECT(_xlfn.CONCAT("D",ROW(C2006)-C2006-3))</f>
        <v>2041</v>
      </c>
      <c r="C2006" s="32">
        <v>15</v>
      </c>
      <c r="D2006" s="33">
        <v>4070761</v>
      </c>
      <c r="E2006" s="33"/>
      <c r="F2006" s="33">
        <v>2086187</v>
      </c>
      <c r="G2006" s="33">
        <v>2086187</v>
      </c>
      <c r="H2006" s="33">
        <v>0</v>
      </c>
      <c r="I2006" s="33">
        <v>0</v>
      </c>
      <c r="J2006" s="33">
        <v>0</v>
      </c>
      <c r="K2006" s="33"/>
      <c r="L2006" s="33">
        <v>1984575</v>
      </c>
      <c r="M2006" s="33">
        <v>1984575</v>
      </c>
      <c r="N2006" s="33">
        <v>0</v>
      </c>
      <c r="O2006" s="33">
        <v>0</v>
      </c>
      <c r="P2006" s="33">
        <v>0</v>
      </c>
      <c r="Q2006"/>
    </row>
    <row r="2007" spans="1:17">
      <c r="A2007" s="38" t="str">
        <f t="shared" ca="1" si="31"/>
        <v>204116</v>
      </c>
      <c r="B2007" s="39" cm="1">
        <f t="array" aca="1" ref="B2007" ca="1">INDIRECT(_xlfn.CONCAT("D",ROW(C2007)-C2007-3))</f>
        <v>2041</v>
      </c>
      <c r="C2007" s="32">
        <v>16</v>
      </c>
      <c r="D2007" s="33">
        <v>4062636</v>
      </c>
      <c r="E2007" s="33"/>
      <c r="F2007" s="33">
        <v>2082744</v>
      </c>
      <c r="G2007" s="33">
        <v>2075831</v>
      </c>
      <c r="H2007" s="33">
        <v>6913</v>
      </c>
      <c r="I2007" s="33">
        <v>0</v>
      </c>
      <c r="J2007" s="33">
        <v>0</v>
      </c>
      <c r="K2007" s="33"/>
      <c r="L2007" s="33">
        <v>1979892</v>
      </c>
      <c r="M2007" s="33">
        <v>1976925</v>
      </c>
      <c r="N2007" s="33">
        <v>2967</v>
      </c>
      <c r="O2007" s="33">
        <v>0</v>
      </c>
      <c r="P2007" s="33">
        <v>0</v>
      </c>
      <c r="Q2007"/>
    </row>
    <row r="2008" spans="1:17">
      <c r="A2008" s="38" t="str">
        <f t="shared" ca="1" si="31"/>
        <v>204117</v>
      </c>
      <c r="B2008" s="39" cm="1">
        <f t="array" aca="1" ref="B2008" ca="1">INDIRECT(_xlfn.CONCAT("D",ROW(C2008)-C2008-3))</f>
        <v>2041</v>
      </c>
      <c r="C2008" s="32">
        <v>17</v>
      </c>
      <c r="D2008" s="33">
        <v>4069259</v>
      </c>
      <c r="E2008" s="33"/>
      <c r="F2008" s="33">
        <v>2087789</v>
      </c>
      <c r="G2008" s="33">
        <v>2072711</v>
      </c>
      <c r="H2008" s="33">
        <v>15078</v>
      </c>
      <c r="I2008" s="33">
        <v>0</v>
      </c>
      <c r="J2008" s="33">
        <v>0</v>
      </c>
      <c r="K2008" s="33"/>
      <c r="L2008" s="33">
        <v>1981471</v>
      </c>
      <c r="M2008" s="33">
        <v>1961313</v>
      </c>
      <c r="N2008" s="33">
        <v>19150</v>
      </c>
      <c r="O2008" s="33">
        <v>0</v>
      </c>
      <c r="P2008" s="33">
        <v>1008</v>
      </c>
      <c r="Q2008"/>
    </row>
    <row r="2009" spans="1:17">
      <c r="A2009" s="38" t="str">
        <f t="shared" ca="1" si="31"/>
        <v>204118</v>
      </c>
      <c r="B2009" s="39" cm="1">
        <f t="array" aca="1" ref="B2009" ca="1">INDIRECT(_xlfn.CONCAT("D",ROW(C2009)-C2009-3))</f>
        <v>2041</v>
      </c>
      <c r="C2009" s="32">
        <v>18</v>
      </c>
      <c r="D2009" s="33">
        <v>4077429</v>
      </c>
      <c r="E2009" s="33"/>
      <c r="F2009" s="33">
        <v>2094260</v>
      </c>
      <c r="G2009" s="33">
        <v>2078951</v>
      </c>
      <c r="H2009" s="33">
        <v>15309</v>
      </c>
      <c r="I2009" s="33">
        <v>0</v>
      </c>
      <c r="J2009" s="33">
        <v>0</v>
      </c>
      <c r="K2009" s="33"/>
      <c r="L2009" s="33">
        <v>1983169</v>
      </c>
      <c r="M2009" s="33">
        <v>1948448</v>
      </c>
      <c r="N2009" s="33">
        <v>34721</v>
      </c>
      <c r="O2009" s="33">
        <v>0</v>
      </c>
      <c r="P2009" s="33">
        <v>0</v>
      </c>
      <c r="Q2009"/>
    </row>
    <row r="2010" spans="1:17">
      <c r="A2010" s="38" t="str">
        <f t="shared" ca="1" si="31"/>
        <v>204119</v>
      </c>
      <c r="B2010" s="39" cm="1">
        <f t="array" aca="1" ref="B2010" ca="1">INDIRECT(_xlfn.CONCAT("D",ROW(C2010)-C2010-3))</f>
        <v>2041</v>
      </c>
      <c r="C2010" s="32">
        <v>19</v>
      </c>
      <c r="D2010" s="33">
        <v>4094367</v>
      </c>
      <c r="E2010" s="33"/>
      <c r="F2010" s="33">
        <v>2104821</v>
      </c>
      <c r="G2010" s="33">
        <v>2080046</v>
      </c>
      <c r="H2010" s="33">
        <v>24775</v>
      </c>
      <c r="I2010" s="33">
        <v>0</v>
      </c>
      <c r="J2010" s="33">
        <v>0</v>
      </c>
      <c r="K2010" s="33"/>
      <c r="L2010" s="33">
        <v>1989546</v>
      </c>
      <c r="M2010" s="33">
        <v>1942028</v>
      </c>
      <c r="N2010" s="33">
        <v>47518</v>
      </c>
      <c r="O2010" s="33">
        <v>0</v>
      </c>
      <c r="P2010" s="33">
        <v>0</v>
      </c>
      <c r="Q2010"/>
    </row>
    <row r="2011" spans="1:17">
      <c r="A2011" s="38" t="str">
        <f t="shared" ca="1" si="31"/>
        <v>204120</v>
      </c>
      <c r="B2011" s="39" cm="1">
        <f t="array" aca="1" ref="B2011" ca="1">INDIRECT(_xlfn.CONCAT("D",ROW(C2011)-C2011-3))</f>
        <v>2041</v>
      </c>
      <c r="C2011" s="32">
        <v>20</v>
      </c>
      <c r="D2011" s="33">
        <v>4055421</v>
      </c>
      <c r="E2011" s="33"/>
      <c r="F2011" s="33">
        <v>2083288</v>
      </c>
      <c r="G2011" s="33">
        <v>2034840</v>
      </c>
      <c r="H2011" s="33">
        <v>47480</v>
      </c>
      <c r="I2011" s="33">
        <v>0</v>
      </c>
      <c r="J2011" s="33">
        <v>969</v>
      </c>
      <c r="K2011" s="33"/>
      <c r="L2011" s="33">
        <v>1972133</v>
      </c>
      <c r="M2011" s="33">
        <v>1849965</v>
      </c>
      <c r="N2011" s="33">
        <v>118289</v>
      </c>
      <c r="O2011" s="33">
        <v>0</v>
      </c>
      <c r="P2011" s="33">
        <v>3878</v>
      </c>
      <c r="Q2011"/>
    </row>
    <row r="2012" spans="1:17">
      <c r="A2012" s="38" t="str">
        <f t="shared" ca="1" si="31"/>
        <v>204121</v>
      </c>
      <c r="B2012" s="39" cm="1">
        <f t="array" aca="1" ref="B2012" ca="1">INDIRECT(_xlfn.CONCAT("D",ROW(C2012)-C2012-3))</f>
        <v>2041</v>
      </c>
      <c r="C2012" s="32">
        <v>21</v>
      </c>
      <c r="D2012" s="33">
        <v>4200424</v>
      </c>
      <c r="E2012" s="33"/>
      <c r="F2012" s="33">
        <v>2157469</v>
      </c>
      <c r="G2012" s="33">
        <v>2083419</v>
      </c>
      <c r="H2012" s="33">
        <v>69047</v>
      </c>
      <c r="I2012" s="33">
        <v>0</v>
      </c>
      <c r="J2012" s="33">
        <v>5003</v>
      </c>
      <c r="K2012" s="33"/>
      <c r="L2012" s="33">
        <v>2042955</v>
      </c>
      <c r="M2012" s="33">
        <v>1908761</v>
      </c>
      <c r="N2012" s="33">
        <v>128185</v>
      </c>
      <c r="O2012" s="33">
        <v>1001</v>
      </c>
      <c r="P2012" s="33">
        <v>5007</v>
      </c>
      <c r="Q2012"/>
    </row>
    <row r="2013" spans="1:17">
      <c r="A2013" s="38" t="str">
        <f t="shared" ca="1" si="31"/>
        <v>204122</v>
      </c>
      <c r="B2013" s="39" cm="1">
        <f t="array" aca="1" ref="B2013" ca="1">INDIRECT(_xlfn.CONCAT("D",ROW(C2013)-C2013-3))</f>
        <v>2041</v>
      </c>
      <c r="C2013" s="32">
        <v>22</v>
      </c>
      <c r="D2013" s="33">
        <v>4274871</v>
      </c>
      <c r="E2013" s="33"/>
      <c r="F2013" s="33">
        <v>2194203</v>
      </c>
      <c r="G2013" s="33">
        <v>2080571</v>
      </c>
      <c r="H2013" s="33">
        <v>109610</v>
      </c>
      <c r="I2013" s="33">
        <v>0</v>
      </c>
      <c r="J2013" s="33">
        <v>4022</v>
      </c>
      <c r="K2013" s="33"/>
      <c r="L2013" s="33">
        <v>2080668</v>
      </c>
      <c r="M2013" s="33">
        <v>1846794</v>
      </c>
      <c r="N2013" s="33">
        <v>221776</v>
      </c>
      <c r="O2013" s="33">
        <v>2016</v>
      </c>
      <c r="P2013" s="33">
        <v>10081</v>
      </c>
      <c r="Q2013"/>
    </row>
    <row r="2014" spans="1:17">
      <c r="A2014" s="38" t="str">
        <f t="shared" ca="1" si="31"/>
        <v>204123</v>
      </c>
      <c r="B2014" s="39" cm="1">
        <f t="array" aca="1" ref="B2014" ca="1">INDIRECT(_xlfn.CONCAT("D",ROW(C2014)-C2014-3))</f>
        <v>2041</v>
      </c>
      <c r="C2014" s="32">
        <v>23</v>
      </c>
      <c r="D2014" s="33">
        <v>4359520</v>
      </c>
      <c r="E2014" s="33"/>
      <c r="F2014" s="33">
        <v>2237715</v>
      </c>
      <c r="G2014" s="33">
        <v>2040151</v>
      </c>
      <c r="H2014" s="33">
        <v>192524</v>
      </c>
      <c r="I2014" s="33">
        <v>0</v>
      </c>
      <c r="J2014" s="33">
        <v>5040</v>
      </c>
      <c r="K2014" s="33"/>
      <c r="L2014" s="33">
        <v>2121806</v>
      </c>
      <c r="M2014" s="33">
        <v>1821141</v>
      </c>
      <c r="N2014" s="33">
        <v>287549</v>
      </c>
      <c r="O2014" s="33">
        <v>1009</v>
      </c>
      <c r="P2014" s="33">
        <v>12107</v>
      </c>
      <c r="Q2014"/>
    </row>
    <row r="2015" spans="1:17">
      <c r="A2015" s="38" t="str">
        <f t="shared" ca="1" si="31"/>
        <v>204124</v>
      </c>
      <c r="B2015" s="39" cm="1">
        <f t="array" aca="1" ref="B2015" ca="1">INDIRECT(_xlfn.CONCAT("D",ROW(C2015)-C2015-3))</f>
        <v>2041</v>
      </c>
      <c r="C2015" s="32">
        <v>24</v>
      </c>
      <c r="D2015" s="33">
        <v>4470437</v>
      </c>
      <c r="E2015" s="33"/>
      <c r="F2015" s="33">
        <v>2291146</v>
      </c>
      <c r="G2015" s="33">
        <v>2005633</v>
      </c>
      <c r="H2015" s="33">
        <v>267418</v>
      </c>
      <c r="I2015" s="33">
        <v>1005</v>
      </c>
      <c r="J2015" s="33">
        <v>17091</v>
      </c>
      <c r="K2015" s="33"/>
      <c r="L2015" s="33">
        <v>2179291</v>
      </c>
      <c r="M2015" s="33">
        <v>1745446</v>
      </c>
      <c r="N2015" s="33">
        <v>412706</v>
      </c>
      <c r="O2015" s="33">
        <v>1007</v>
      </c>
      <c r="P2015" s="33">
        <v>20132</v>
      </c>
      <c r="Q2015"/>
    </row>
    <row r="2016" spans="1:17">
      <c r="A2016" s="38" t="str">
        <f t="shared" ca="1" si="31"/>
        <v>204125</v>
      </c>
      <c r="B2016" s="39" cm="1">
        <f t="array" aca="1" ref="B2016" ca="1">INDIRECT(_xlfn.CONCAT("D",ROW(C2016)-C2016-3))</f>
        <v>2041</v>
      </c>
      <c r="C2016" s="32">
        <v>25</v>
      </c>
      <c r="D2016" s="33">
        <v>4523447</v>
      </c>
      <c r="E2016" s="33"/>
      <c r="F2016" s="33">
        <v>2316701</v>
      </c>
      <c r="G2016" s="33">
        <v>1970250</v>
      </c>
      <c r="H2016" s="33">
        <v>330383</v>
      </c>
      <c r="I2016" s="33">
        <v>1004</v>
      </c>
      <c r="J2016" s="33">
        <v>15063</v>
      </c>
      <c r="K2016" s="33"/>
      <c r="L2016" s="33">
        <v>2206747</v>
      </c>
      <c r="M2016" s="33">
        <v>1639498</v>
      </c>
      <c r="N2016" s="33">
        <v>540141</v>
      </c>
      <c r="O2016" s="33">
        <v>1004</v>
      </c>
      <c r="P2016" s="33">
        <v>26103</v>
      </c>
      <c r="Q2016"/>
    </row>
    <row r="2017" spans="1:17">
      <c r="A2017" s="38" t="str">
        <f t="shared" ca="1" si="31"/>
        <v>204126</v>
      </c>
      <c r="B2017" s="39" cm="1">
        <f t="array" aca="1" ref="B2017" ca="1">INDIRECT(_xlfn.CONCAT("D",ROW(C2017)-C2017-3))</f>
        <v>2041</v>
      </c>
      <c r="C2017" s="32">
        <v>26</v>
      </c>
      <c r="D2017" s="33">
        <v>4553183</v>
      </c>
      <c r="E2017" s="33"/>
      <c r="F2017" s="33">
        <v>2329079</v>
      </c>
      <c r="G2017" s="33">
        <v>1871097</v>
      </c>
      <c r="H2017" s="33">
        <v>448943</v>
      </c>
      <c r="I2017" s="33">
        <v>0</v>
      </c>
      <c r="J2017" s="33">
        <v>9039</v>
      </c>
      <c r="K2017" s="33"/>
      <c r="L2017" s="33">
        <v>2224104</v>
      </c>
      <c r="M2017" s="33">
        <v>1503803</v>
      </c>
      <c r="N2017" s="33">
        <v>692211</v>
      </c>
      <c r="O2017" s="33">
        <v>3010</v>
      </c>
      <c r="P2017" s="33">
        <v>25080</v>
      </c>
      <c r="Q2017"/>
    </row>
    <row r="2018" spans="1:17">
      <c r="A2018" s="38" t="str">
        <f t="shared" ca="1" si="31"/>
        <v>204127</v>
      </c>
      <c r="B2018" s="39" cm="1">
        <f t="array" aca="1" ref="B2018" ca="1">INDIRECT(_xlfn.CONCAT("D",ROW(C2018)-C2018-3))</f>
        <v>2041</v>
      </c>
      <c r="C2018" s="32">
        <v>27</v>
      </c>
      <c r="D2018" s="33">
        <v>4515912</v>
      </c>
      <c r="E2018" s="33"/>
      <c r="F2018" s="33">
        <v>2308675</v>
      </c>
      <c r="G2018" s="33">
        <v>1753830</v>
      </c>
      <c r="H2018" s="33">
        <v>520731</v>
      </c>
      <c r="I2018" s="33">
        <v>2007</v>
      </c>
      <c r="J2018" s="33">
        <v>32107</v>
      </c>
      <c r="K2018" s="33"/>
      <c r="L2018" s="33">
        <v>2207237</v>
      </c>
      <c r="M2018" s="33">
        <v>1363323</v>
      </c>
      <c r="N2018" s="33">
        <v>794686</v>
      </c>
      <c r="O2018" s="33">
        <v>4019</v>
      </c>
      <c r="P2018" s="33">
        <v>45210</v>
      </c>
      <c r="Q2018"/>
    </row>
    <row r="2019" spans="1:17">
      <c r="A2019" s="38" t="str">
        <f t="shared" ca="1" si="31"/>
        <v>204128</v>
      </c>
      <c r="B2019" s="39" cm="1">
        <f t="array" aca="1" ref="B2019" ca="1">INDIRECT(_xlfn.CONCAT("D",ROW(C2019)-C2019-3))</f>
        <v>2041</v>
      </c>
      <c r="C2019" s="32">
        <v>28</v>
      </c>
      <c r="D2019" s="33">
        <v>4549809</v>
      </c>
      <c r="E2019" s="33"/>
      <c r="F2019" s="33">
        <v>2321284</v>
      </c>
      <c r="G2019" s="33">
        <v>1677431</v>
      </c>
      <c r="H2019" s="33">
        <v>610706</v>
      </c>
      <c r="I2019" s="33">
        <v>1004</v>
      </c>
      <c r="J2019" s="33">
        <v>32142</v>
      </c>
      <c r="K2019" s="33"/>
      <c r="L2019" s="33">
        <v>2228525</v>
      </c>
      <c r="M2019" s="33">
        <v>1232267</v>
      </c>
      <c r="N2019" s="33">
        <v>921941</v>
      </c>
      <c r="O2019" s="33">
        <v>5022</v>
      </c>
      <c r="P2019" s="33">
        <v>69296</v>
      </c>
      <c r="Q2019"/>
    </row>
    <row r="2020" spans="1:17">
      <c r="A2020" s="38" t="str">
        <f t="shared" ca="1" si="31"/>
        <v>204129</v>
      </c>
      <c r="B2020" s="39" cm="1">
        <f t="array" aca="1" ref="B2020" ca="1">INDIRECT(_xlfn.CONCAT("D",ROW(C2020)-C2020-3))</f>
        <v>2041</v>
      </c>
      <c r="C2020" s="32">
        <v>29</v>
      </c>
      <c r="D2020" s="33">
        <v>4559421</v>
      </c>
      <c r="E2020" s="33"/>
      <c r="F2020" s="33">
        <v>2325658</v>
      </c>
      <c r="G2020" s="33">
        <v>1517914</v>
      </c>
      <c r="H2020" s="33">
        <v>755437</v>
      </c>
      <c r="I2020" s="33">
        <v>0</v>
      </c>
      <c r="J2020" s="33">
        <v>52307</v>
      </c>
      <c r="K2020" s="33"/>
      <c r="L2020" s="33">
        <v>2233762</v>
      </c>
      <c r="M2020" s="33">
        <v>1120895</v>
      </c>
      <c r="N2020" s="33">
        <v>1025564</v>
      </c>
      <c r="O2020" s="33">
        <v>8028</v>
      </c>
      <c r="P2020" s="33">
        <v>79276</v>
      </c>
      <c r="Q2020"/>
    </row>
    <row r="2021" spans="1:17">
      <c r="A2021" s="38" t="str">
        <f t="shared" ca="1" si="31"/>
        <v>204130</v>
      </c>
      <c r="B2021" s="39" cm="1">
        <f t="array" aca="1" ref="B2021" ca="1">INDIRECT(_xlfn.CONCAT("D",ROW(C2021)-C2021-3))</f>
        <v>2041</v>
      </c>
      <c r="C2021" s="32">
        <v>30</v>
      </c>
      <c r="D2021" s="33">
        <v>4662279</v>
      </c>
      <c r="E2021" s="33"/>
      <c r="F2021" s="33">
        <v>2374783</v>
      </c>
      <c r="G2021" s="33">
        <v>1455057</v>
      </c>
      <c r="H2021" s="33">
        <v>835199</v>
      </c>
      <c r="I2021" s="33">
        <v>4025</v>
      </c>
      <c r="J2021" s="33">
        <v>80501</v>
      </c>
      <c r="K2021" s="33"/>
      <c r="L2021" s="33">
        <v>2287497</v>
      </c>
      <c r="M2021" s="33">
        <v>1090096</v>
      </c>
      <c r="N2021" s="33">
        <v>1079065</v>
      </c>
      <c r="O2021" s="33">
        <v>9026</v>
      </c>
      <c r="P2021" s="33">
        <v>109311</v>
      </c>
      <c r="Q2021"/>
    </row>
    <row r="2022" spans="1:17">
      <c r="A2022" s="38" t="str">
        <f t="shared" ca="1" si="31"/>
        <v>204131</v>
      </c>
      <c r="B2022" s="39" cm="1">
        <f t="array" aca="1" ref="B2022" ca="1">INDIRECT(_xlfn.CONCAT("D",ROW(C2022)-C2022-3))</f>
        <v>2041</v>
      </c>
      <c r="C2022" s="32">
        <v>31</v>
      </c>
      <c r="D2022" s="33">
        <v>4749845</v>
      </c>
      <c r="E2022" s="33"/>
      <c r="F2022" s="33">
        <v>2416457</v>
      </c>
      <c r="G2022" s="33">
        <v>1344041</v>
      </c>
      <c r="H2022" s="33">
        <v>978856</v>
      </c>
      <c r="I2022" s="33">
        <v>3018</v>
      </c>
      <c r="J2022" s="33">
        <v>90542</v>
      </c>
      <c r="K2022" s="33"/>
      <c r="L2022" s="33">
        <v>2333387</v>
      </c>
      <c r="M2022" s="33">
        <v>1020104</v>
      </c>
      <c r="N2022" s="33">
        <v>1188782</v>
      </c>
      <c r="O2022" s="33">
        <v>13053</v>
      </c>
      <c r="P2022" s="33">
        <v>111448</v>
      </c>
      <c r="Q2022"/>
    </row>
    <row r="2023" spans="1:17">
      <c r="A2023" s="38" t="str">
        <f t="shared" ca="1" si="31"/>
        <v>204132</v>
      </c>
      <c r="B2023" s="39" cm="1">
        <f t="array" aca="1" ref="B2023" ca="1">INDIRECT(_xlfn.CONCAT("D",ROW(C2023)-C2023-3))</f>
        <v>2041</v>
      </c>
      <c r="C2023" s="32">
        <v>32</v>
      </c>
      <c r="D2023" s="33">
        <v>4922788</v>
      </c>
      <c r="E2023" s="33"/>
      <c r="F2023" s="33">
        <v>2502659</v>
      </c>
      <c r="G2023" s="33">
        <v>1326771</v>
      </c>
      <c r="H2023" s="33">
        <v>1078316</v>
      </c>
      <c r="I2023" s="33">
        <v>1006</v>
      </c>
      <c r="J2023" s="33">
        <v>96566</v>
      </c>
      <c r="K2023" s="33"/>
      <c r="L2023" s="33">
        <v>2420129</v>
      </c>
      <c r="M2023" s="33">
        <v>949582</v>
      </c>
      <c r="N2023" s="33">
        <v>1309941</v>
      </c>
      <c r="O2023" s="33">
        <v>15057</v>
      </c>
      <c r="P2023" s="33">
        <v>145549</v>
      </c>
      <c r="Q2023"/>
    </row>
    <row r="2024" spans="1:17">
      <c r="A2024" s="38" t="str">
        <f t="shared" ca="1" si="31"/>
        <v>204133</v>
      </c>
      <c r="B2024" s="39" cm="1">
        <f t="array" aca="1" ref="B2024" ca="1">INDIRECT(_xlfn.CONCAT("D",ROW(C2024)-C2024-3))</f>
        <v>2041</v>
      </c>
      <c r="C2024" s="32">
        <v>33</v>
      </c>
      <c r="D2024" s="33">
        <v>4955442</v>
      </c>
      <c r="E2024" s="33"/>
      <c r="F2024" s="33">
        <v>2516888</v>
      </c>
      <c r="G2024" s="33">
        <v>1209675</v>
      </c>
      <c r="H2024" s="33">
        <v>1153364</v>
      </c>
      <c r="I2024" s="33">
        <v>8044</v>
      </c>
      <c r="J2024" s="33">
        <v>145805</v>
      </c>
      <c r="K2024" s="33"/>
      <c r="L2024" s="33">
        <v>2438554</v>
      </c>
      <c r="M2024" s="33">
        <v>927253</v>
      </c>
      <c r="N2024" s="33">
        <v>1331671</v>
      </c>
      <c r="O2024" s="33">
        <v>20071</v>
      </c>
      <c r="P2024" s="33">
        <v>159560</v>
      </c>
      <c r="Q2024"/>
    </row>
    <row r="2025" spans="1:17">
      <c r="A2025" s="38" t="str">
        <f t="shared" ca="1" si="31"/>
        <v>204134</v>
      </c>
      <c r="B2025" s="39" cm="1">
        <f t="array" aca="1" ref="B2025" ca="1">INDIRECT(_xlfn.CONCAT("D",ROW(C2025)-C2025-3))</f>
        <v>2041</v>
      </c>
      <c r="C2025" s="32">
        <v>34</v>
      </c>
      <c r="D2025" s="33">
        <v>4899115</v>
      </c>
      <c r="E2025" s="33"/>
      <c r="F2025" s="33">
        <v>2488645</v>
      </c>
      <c r="G2025" s="33">
        <v>1142725</v>
      </c>
      <c r="H2025" s="33">
        <v>1181956</v>
      </c>
      <c r="I2025" s="33">
        <v>6035</v>
      </c>
      <c r="J2025" s="33">
        <v>157929</v>
      </c>
      <c r="K2025" s="33"/>
      <c r="L2025" s="33">
        <v>2410470</v>
      </c>
      <c r="M2025" s="33">
        <v>846325</v>
      </c>
      <c r="N2025" s="33">
        <v>1379419</v>
      </c>
      <c r="O2025" s="33">
        <v>10039</v>
      </c>
      <c r="P2025" s="33">
        <v>174686</v>
      </c>
      <c r="Q2025"/>
    </row>
    <row r="2026" spans="1:17">
      <c r="A2026" s="38" t="str">
        <f t="shared" ca="1" si="31"/>
        <v>204135</v>
      </c>
      <c r="B2026" s="39" cm="1">
        <f t="array" aca="1" ref="B2026" ca="1">INDIRECT(_xlfn.CONCAT("D",ROW(C2026)-C2026-3))</f>
        <v>2041</v>
      </c>
      <c r="C2026" s="32">
        <v>35</v>
      </c>
      <c r="D2026" s="33">
        <v>4797221</v>
      </c>
      <c r="E2026" s="33"/>
      <c r="F2026" s="33">
        <v>2435580</v>
      </c>
      <c r="G2026" s="33">
        <v>1037489</v>
      </c>
      <c r="H2026" s="33">
        <v>1237936</v>
      </c>
      <c r="I2026" s="33">
        <v>2014</v>
      </c>
      <c r="J2026" s="33">
        <v>158142</v>
      </c>
      <c r="K2026" s="33"/>
      <c r="L2026" s="33">
        <v>2361641</v>
      </c>
      <c r="M2026" s="33">
        <v>803600</v>
      </c>
      <c r="N2026" s="33">
        <v>1355385</v>
      </c>
      <c r="O2026" s="33">
        <v>16052</v>
      </c>
      <c r="P2026" s="33">
        <v>186604</v>
      </c>
      <c r="Q2026"/>
    </row>
    <row r="2027" spans="1:17">
      <c r="A2027" s="38" t="str">
        <f t="shared" ca="1" si="31"/>
        <v>204136</v>
      </c>
      <c r="B2027" s="39" cm="1">
        <f t="array" aca="1" ref="B2027" ca="1">INDIRECT(_xlfn.CONCAT("D",ROW(C2027)-C2027-3))</f>
        <v>2041</v>
      </c>
      <c r="C2027" s="32">
        <v>36</v>
      </c>
      <c r="D2027" s="33">
        <v>4753686</v>
      </c>
      <c r="E2027" s="33"/>
      <c r="F2027" s="33">
        <v>2411307</v>
      </c>
      <c r="G2027" s="33">
        <v>1085793</v>
      </c>
      <c r="H2027" s="33">
        <v>1140184</v>
      </c>
      <c r="I2027" s="33">
        <v>12087</v>
      </c>
      <c r="J2027" s="33">
        <v>173244</v>
      </c>
      <c r="K2027" s="33"/>
      <c r="L2027" s="33">
        <v>2342378</v>
      </c>
      <c r="M2027" s="33">
        <v>743660</v>
      </c>
      <c r="N2027" s="33">
        <v>1403018</v>
      </c>
      <c r="O2027" s="33">
        <v>13047</v>
      </c>
      <c r="P2027" s="33">
        <v>182653</v>
      </c>
      <c r="Q2027"/>
    </row>
    <row r="2028" spans="1:17">
      <c r="A2028" s="38" t="str">
        <f t="shared" ca="1" si="31"/>
        <v>204137</v>
      </c>
      <c r="B2028" s="39" cm="1">
        <f t="array" aca="1" ref="B2028" ca="1">INDIRECT(_xlfn.CONCAT("D",ROW(C2028)-C2028-3))</f>
        <v>2041</v>
      </c>
      <c r="C2028" s="32">
        <v>37</v>
      </c>
      <c r="D2028" s="33">
        <v>4722651</v>
      </c>
      <c r="E2028" s="33"/>
      <c r="F2028" s="33">
        <v>2394252</v>
      </c>
      <c r="G2028" s="33">
        <v>947409</v>
      </c>
      <c r="H2028" s="33">
        <v>1231935</v>
      </c>
      <c r="I2028" s="33">
        <v>10090</v>
      </c>
      <c r="J2028" s="33">
        <v>204818</v>
      </c>
      <c r="K2028" s="33"/>
      <c r="L2028" s="33">
        <v>2328399</v>
      </c>
      <c r="M2028" s="33">
        <v>703444</v>
      </c>
      <c r="N2028" s="33">
        <v>1354632</v>
      </c>
      <c r="O2028" s="33">
        <v>22108</v>
      </c>
      <c r="P2028" s="33">
        <v>248215</v>
      </c>
      <c r="Q2028"/>
    </row>
    <row r="2029" spans="1:17">
      <c r="A2029" s="38" t="str">
        <f t="shared" ca="1" si="31"/>
        <v>204138</v>
      </c>
      <c r="B2029" s="39" cm="1">
        <f t="array" aca="1" ref="B2029" ca="1">INDIRECT(_xlfn.CONCAT("D",ROW(C2029)-C2029-3))</f>
        <v>2041</v>
      </c>
      <c r="C2029" s="32">
        <v>38</v>
      </c>
      <c r="D2029" s="33">
        <v>4672316</v>
      </c>
      <c r="E2029" s="33"/>
      <c r="F2029" s="33">
        <v>2365571</v>
      </c>
      <c r="G2029" s="33">
        <v>880259</v>
      </c>
      <c r="H2029" s="33">
        <v>1256646</v>
      </c>
      <c r="I2029" s="33">
        <v>12142</v>
      </c>
      <c r="J2029" s="33">
        <v>216524</v>
      </c>
      <c r="K2029" s="33"/>
      <c r="L2029" s="33">
        <v>2306745</v>
      </c>
      <c r="M2029" s="33">
        <v>659214</v>
      </c>
      <c r="N2029" s="33">
        <v>1401962</v>
      </c>
      <c r="O2029" s="33">
        <v>20129</v>
      </c>
      <c r="P2029" s="33">
        <v>225441</v>
      </c>
      <c r="Q2029"/>
    </row>
    <row r="2030" spans="1:17">
      <c r="A2030" s="38" t="str">
        <f t="shared" ca="1" si="31"/>
        <v>204139</v>
      </c>
      <c r="B2030" s="39" cm="1">
        <f t="array" aca="1" ref="B2030" ca="1">INDIRECT(_xlfn.CONCAT("D",ROW(C2030)-C2030-3))</f>
        <v>2041</v>
      </c>
      <c r="C2030" s="32">
        <v>39</v>
      </c>
      <c r="D2030" s="33">
        <v>4670880</v>
      </c>
      <c r="E2030" s="33"/>
      <c r="F2030" s="33">
        <v>2361675</v>
      </c>
      <c r="G2030" s="33">
        <v>821011</v>
      </c>
      <c r="H2030" s="33">
        <v>1298414</v>
      </c>
      <c r="I2030" s="33">
        <v>8109</v>
      </c>
      <c r="J2030" s="33">
        <v>234140</v>
      </c>
      <c r="K2030" s="33"/>
      <c r="L2030" s="33">
        <v>2309205</v>
      </c>
      <c r="M2030" s="33">
        <v>627490</v>
      </c>
      <c r="N2030" s="33">
        <v>1424464</v>
      </c>
      <c r="O2030" s="33">
        <v>17150</v>
      </c>
      <c r="P2030" s="33">
        <v>240101</v>
      </c>
      <c r="Q2030"/>
    </row>
    <row r="2031" spans="1:17">
      <c r="A2031" s="38" t="str">
        <f t="shared" ca="1" si="31"/>
        <v>204140</v>
      </c>
      <c r="B2031" s="39" cm="1">
        <f t="array" aca="1" ref="B2031" ca="1">INDIRECT(_xlfn.CONCAT("D",ROW(C2031)-C2031-3))</f>
        <v>2041</v>
      </c>
      <c r="C2031" s="32">
        <v>40</v>
      </c>
      <c r="D2031" s="33">
        <v>4754319</v>
      </c>
      <c r="E2031" s="33"/>
      <c r="F2031" s="33">
        <v>2403436</v>
      </c>
      <c r="G2031" s="33">
        <v>864831</v>
      </c>
      <c r="H2031" s="33">
        <v>1270315</v>
      </c>
      <c r="I2031" s="33">
        <v>6098</v>
      </c>
      <c r="J2031" s="33">
        <v>262193</v>
      </c>
      <c r="K2031" s="33"/>
      <c r="L2031" s="33">
        <v>2350883</v>
      </c>
      <c r="M2031" s="33">
        <v>639586</v>
      </c>
      <c r="N2031" s="33">
        <v>1452224</v>
      </c>
      <c r="O2031" s="33">
        <v>33396</v>
      </c>
      <c r="P2031" s="33">
        <v>225677</v>
      </c>
      <c r="Q2031"/>
    </row>
    <row r="2032" spans="1:17">
      <c r="A2032" s="38" t="str">
        <f t="shared" ca="1" si="31"/>
        <v>204141</v>
      </c>
      <c r="B2032" s="39" cm="1">
        <f t="array" aca="1" ref="B2032" ca="1">INDIRECT(_xlfn.CONCAT("D",ROW(C2032)-C2032-3))</f>
        <v>2041</v>
      </c>
      <c r="C2032" s="32">
        <v>41</v>
      </c>
      <c r="D2032" s="33">
        <v>4682570</v>
      </c>
      <c r="E2032" s="33"/>
      <c r="F2032" s="33">
        <v>2367167</v>
      </c>
      <c r="G2032" s="33">
        <v>767401</v>
      </c>
      <c r="H2032" s="33">
        <v>1329755</v>
      </c>
      <c r="I2032" s="33">
        <v>12181</v>
      </c>
      <c r="J2032" s="33">
        <v>257830</v>
      </c>
      <c r="K2032" s="33"/>
      <c r="L2032" s="33">
        <v>2315403</v>
      </c>
      <c r="M2032" s="33">
        <v>597066</v>
      </c>
      <c r="N2032" s="33">
        <v>1424863</v>
      </c>
      <c r="O2032" s="33">
        <v>35419</v>
      </c>
      <c r="P2032" s="33">
        <v>258054</v>
      </c>
      <c r="Q2032"/>
    </row>
    <row r="2033" spans="1:17">
      <c r="A2033" s="38" t="str">
        <f t="shared" ca="1" si="31"/>
        <v>204142</v>
      </c>
      <c r="B2033" s="39" cm="1">
        <f t="array" aca="1" ref="B2033" ca="1">INDIRECT(_xlfn.CONCAT("D",ROW(C2033)-C2033-3))</f>
        <v>2041</v>
      </c>
      <c r="C2033" s="32">
        <v>42</v>
      </c>
      <c r="D2033" s="33">
        <v>4672429</v>
      </c>
      <c r="E2033" s="33"/>
      <c r="F2033" s="33">
        <v>2358042</v>
      </c>
      <c r="G2033" s="33">
        <v>760691</v>
      </c>
      <c r="H2033" s="33">
        <v>1314750</v>
      </c>
      <c r="I2033" s="33">
        <v>16207</v>
      </c>
      <c r="J2033" s="33">
        <v>266394</v>
      </c>
      <c r="K2033" s="33"/>
      <c r="L2033" s="33">
        <v>2314387</v>
      </c>
      <c r="M2033" s="33">
        <v>597782</v>
      </c>
      <c r="N2033" s="33">
        <v>1431850</v>
      </c>
      <c r="O2033" s="33">
        <v>32313</v>
      </c>
      <c r="P2033" s="33">
        <v>252442</v>
      </c>
      <c r="Q2033"/>
    </row>
    <row r="2034" spans="1:17">
      <c r="A2034" s="38" t="str">
        <f t="shared" ca="1" si="31"/>
        <v>204143</v>
      </c>
      <c r="B2034" s="39" cm="1">
        <f t="array" aca="1" ref="B2034" ca="1">INDIRECT(_xlfn.CONCAT("D",ROW(C2034)-C2034-3))</f>
        <v>2041</v>
      </c>
      <c r="C2034" s="32">
        <v>43</v>
      </c>
      <c r="D2034" s="33">
        <v>4599523</v>
      </c>
      <c r="E2034" s="33"/>
      <c r="F2034" s="33">
        <v>2319858</v>
      </c>
      <c r="G2034" s="33">
        <v>708508</v>
      </c>
      <c r="H2034" s="33">
        <v>1315801</v>
      </c>
      <c r="I2034" s="33">
        <v>25304</v>
      </c>
      <c r="J2034" s="33">
        <v>270245</v>
      </c>
      <c r="K2034" s="33"/>
      <c r="L2034" s="33">
        <v>2279665</v>
      </c>
      <c r="M2034" s="33">
        <v>578256</v>
      </c>
      <c r="N2034" s="33">
        <v>1422390</v>
      </c>
      <c r="O2034" s="33">
        <v>37405</v>
      </c>
      <c r="P2034" s="33">
        <v>241614</v>
      </c>
      <c r="Q2034"/>
    </row>
    <row r="2035" spans="1:17">
      <c r="A2035" s="38" t="str">
        <f t="shared" ca="1" si="31"/>
        <v>204144</v>
      </c>
      <c r="B2035" s="39" cm="1">
        <f t="array" aca="1" ref="B2035" ca="1">INDIRECT(_xlfn.CONCAT("D",ROW(C2035)-C2035-3))</f>
        <v>2041</v>
      </c>
      <c r="C2035" s="32">
        <v>44</v>
      </c>
      <c r="D2035" s="33">
        <v>4607982</v>
      </c>
      <c r="E2035" s="33"/>
      <c r="F2035" s="33">
        <v>2318380</v>
      </c>
      <c r="G2035" s="33">
        <v>723294</v>
      </c>
      <c r="H2035" s="33">
        <v>1329407</v>
      </c>
      <c r="I2035" s="33">
        <v>14143</v>
      </c>
      <c r="J2035" s="33">
        <v>251537</v>
      </c>
      <c r="K2035" s="33"/>
      <c r="L2035" s="33">
        <v>2289602</v>
      </c>
      <c r="M2035" s="33">
        <v>590604</v>
      </c>
      <c r="N2035" s="33">
        <v>1399651</v>
      </c>
      <c r="O2035" s="33">
        <v>38430</v>
      </c>
      <c r="P2035" s="33">
        <v>260918</v>
      </c>
      <c r="Q2035"/>
    </row>
    <row r="2036" spans="1:17">
      <c r="A2036" s="38" t="str">
        <f t="shared" ca="1" si="31"/>
        <v>204145</v>
      </c>
      <c r="B2036" s="39" cm="1">
        <f t="array" aca="1" ref="B2036" ca="1">INDIRECT(_xlfn.CONCAT("D",ROW(C2036)-C2036-3))</f>
        <v>2041</v>
      </c>
      <c r="C2036" s="32">
        <v>45</v>
      </c>
      <c r="D2036" s="33">
        <v>4619917</v>
      </c>
      <c r="E2036" s="33"/>
      <c r="F2036" s="33">
        <v>2324411</v>
      </c>
      <c r="G2036" s="33">
        <v>696918</v>
      </c>
      <c r="H2036" s="33">
        <v>1342251</v>
      </c>
      <c r="I2036" s="33">
        <v>17195</v>
      </c>
      <c r="J2036" s="33">
        <v>268046</v>
      </c>
      <c r="K2036" s="33"/>
      <c r="L2036" s="33">
        <v>2295506</v>
      </c>
      <c r="M2036" s="33">
        <v>531762</v>
      </c>
      <c r="N2036" s="33">
        <v>1450167</v>
      </c>
      <c r="O2036" s="33">
        <v>34504</v>
      </c>
      <c r="P2036" s="33">
        <v>279073</v>
      </c>
      <c r="Q2036"/>
    </row>
    <row r="2037" spans="1:17">
      <c r="A2037" s="38" t="str">
        <f t="shared" ca="1" si="31"/>
        <v>204146</v>
      </c>
      <c r="B2037" s="39" cm="1">
        <f t="array" aca="1" ref="B2037" ca="1">INDIRECT(_xlfn.CONCAT("D",ROW(C2037)-C2037-3))</f>
        <v>2041</v>
      </c>
      <c r="C2037" s="32">
        <v>46</v>
      </c>
      <c r="D2037" s="33">
        <v>4644023</v>
      </c>
      <c r="E2037" s="33"/>
      <c r="F2037" s="33">
        <v>2335131</v>
      </c>
      <c r="G2037" s="33">
        <v>686506</v>
      </c>
      <c r="H2037" s="33">
        <v>1353831</v>
      </c>
      <c r="I2037" s="33">
        <v>17163</v>
      </c>
      <c r="J2037" s="33">
        <v>277631</v>
      </c>
      <c r="K2037" s="33"/>
      <c r="L2037" s="33">
        <v>2308892</v>
      </c>
      <c r="M2037" s="33">
        <v>529627</v>
      </c>
      <c r="N2037" s="33">
        <v>1456222</v>
      </c>
      <c r="O2037" s="33">
        <v>45570</v>
      </c>
      <c r="P2037" s="33">
        <v>277472</v>
      </c>
      <c r="Q2037"/>
    </row>
    <row r="2038" spans="1:17">
      <c r="A2038" s="38" t="str">
        <f t="shared" ca="1" si="31"/>
        <v>204147</v>
      </c>
      <c r="B2038" s="39" cm="1">
        <f t="array" aca="1" ref="B2038" ca="1">INDIRECT(_xlfn.CONCAT("D",ROW(C2038)-C2038-3))</f>
        <v>2041</v>
      </c>
      <c r="C2038" s="32">
        <v>47</v>
      </c>
      <c r="D2038" s="33">
        <v>4691316</v>
      </c>
      <c r="E2038" s="33"/>
      <c r="F2038" s="33">
        <v>2358419</v>
      </c>
      <c r="G2038" s="33">
        <v>723732</v>
      </c>
      <c r="H2038" s="33">
        <v>1334726</v>
      </c>
      <c r="I2038" s="33">
        <v>18119</v>
      </c>
      <c r="J2038" s="33">
        <v>281843</v>
      </c>
      <c r="K2038" s="33"/>
      <c r="L2038" s="33">
        <v>2332897</v>
      </c>
      <c r="M2038" s="33">
        <v>573878</v>
      </c>
      <c r="N2038" s="33">
        <v>1414489</v>
      </c>
      <c r="O2038" s="33">
        <v>43445</v>
      </c>
      <c r="P2038" s="33">
        <v>301084</v>
      </c>
      <c r="Q2038"/>
    </row>
    <row r="2039" spans="1:17">
      <c r="A2039" s="38" t="str">
        <f t="shared" ca="1" si="31"/>
        <v>204148</v>
      </c>
      <c r="B2039" s="39" cm="1">
        <f t="array" aca="1" ref="B2039" ca="1">INDIRECT(_xlfn.CONCAT("D",ROW(C2039)-C2039-3))</f>
        <v>2041</v>
      </c>
      <c r="C2039" s="32">
        <v>48</v>
      </c>
      <c r="D2039" s="33">
        <v>4773230</v>
      </c>
      <c r="E2039" s="33"/>
      <c r="F2039" s="33">
        <v>2399637</v>
      </c>
      <c r="G2039" s="33">
        <v>735633</v>
      </c>
      <c r="H2039" s="33">
        <v>1367329</v>
      </c>
      <c r="I2039" s="33">
        <v>17155</v>
      </c>
      <c r="J2039" s="33">
        <v>279520</v>
      </c>
      <c r="K2039" s="33"/>
      <c r="L2039" s="33">
        <v>2373593</v>
      </c>
      <c r="M2039" s="33">
        <v>554984</v>
      </c>
      <c r="N2039" s="33">
        <v>1451652</v>
      </c>
      <c r="O2039" s="33">
        <v>57621</v>
      </c>
      <c r="P2039" s="33">
        <v>309335</v>
      </c>
      <c r="Q2039"/>
    </row>
    <row r="2040" spans="1:17">
      <c r="A2040" s="38" t="str">
        <f t="shared" ca="1" si="31"/>
        <v>204149</v>
      </c>
      <c r="B2040" s="39" cm="1">
        <f t="array" aca="1" ref="B2040" ca="1">INDIRECT(_xlfn.CONCAT("D",ROW(C2040)-C2040-3))</f>
        <v>2041</v>
      </c>
      <c r="C2040" s="32">
        <v>49</v>
      </c>
      <c r="D2040" s="33">
        <v>4810249</v>
      </c>
      <c r="E2040" s="33"/>
      <c r="F2040" s="33">
        <v>2408995</v>
      </c>
      <c r="G2040" s="33">
        <v>698931</v>
      </c>
      <c r="H2040" s="33">
        <v>1385776</v>
      </c>
      <c r="I2040" s="33">
        <v>23163</v>
      </c>
      <c r="J2040" s="33">
        <v>301124</v>
      </c>
      <c r="K2040" s="33"/>
      <c r="L2040" s="33">
        <v>2401254</v>
      </c>
      <c r="M2040" s="33">
        <v>596773</v>
      </c>
      <c r="N2040" s="33">
        <v>1430233</v>
      </c>
      <c r="O2040" s="33">
        <v>60689</v>
      </c>
      <c r="P2040" s="33">
        <v>313559</v>
      </c>
      <c r="Q2040"/>
    </row>
    <row r="2041" spans="1:17">
      <c r="A2041" s="38" t="str">
        <f t="shared" ca="1" si="31"/>
        <v>204150</v>
      </c>
      <c r="B2041" s="39" cm="1">
        <f t="array" aca="1" ref="B2041" ca="1">INDIRECT(_xlfn.CONCAT("D",ROW(C2041)-C2041-3))</f>
        <v>2041</v>
      </c>
      <c r="C2041" s="32">
        <v>50</v>
      </c>
      <c r="D2041" s="33">
        <v>4852394</v>
      </c>
      <c r="E2041" s="33"/>
      <c r="F2041" s="33">
        <v>2426753</v>
      </c>
      <c r="G2041" s="33">
        <v>670285</v>
      </c>
      <c r="H2041" s="33">
        <v>1462714</v>
      </c>
      <c r="I2041" s="33">
        <v>22208</v>
      </c>
      <c r="J2041" s="33">
        <v>271546</v>
      </c>
      <c r="K2041" s="33"/>
      <c r="L2041" s="33">
        <v>2425641</v>
      </c>
      <c r="M2041" s="33">
        <v>561547</v>
      </c>
      <c r="N2041" s="33">
        <v>1470910</v>
      </c>
      <c r="O2041" s="33">
        <v>64523</v>
      </c>
      <c r="P2041" s="33">
        <v>328661</v>
      </c>
      <c r="Q2041"/>
    </row>
    <row r="2042" spans="1:17">
      <c r="A2042" s="38" t="str">
        <f t="shared" ca="1" si="31"/>
        <v>204151</v>
      </c>
      <c r="B2042" s="39" cm="1">
        <f t="array" aca="1" ref="B2042" ca="1">INDIRECT(_xlfn.CONCAT("D",ROW(C2042)-C2042-3))</f>
        <v>2041</v>
      </c>
      <c r="C2042" s="32">
        <v>51</v>
      </c>
      <c r="D2042" s="33">
        <v>4707185</v>
      </c>
      <c r="E2042" s="33"/>
      <c r="F2042" s="33">
        <v>2346035</v>
      </c>
      <c r="G2042" s="33">
        <v>666133</v>
      </c>
      <c r="H2042" s="33">
        <v>1364418</v>
      </c>
      <c r="I2042" s="33">
        <v>24113</v>
      </c>
      <c r="J2042" s="33">
        <v>291370</v>
      </c>
      <c r="K2042" s="33"/>
      <c r="L2042" s="33">
        <v>2361151</v>
      </c>
      <c r="M2042" s="33">
        <v>557522</v>
      </c>
      <c r="N2042" s="33">
        <v>1448751</v>
      </c>
      <c r="O2042" s="33">
        <v>66540</v>
      </c>
      <c r="P2042" s="33">
        <v>288339</v>
      </c>
      <c r="Q2042"/>
    </row>
    <row r="2043" spans="1:17">
      <c r="A2043" s="38" t="str">
        <f t="shared" ca="1" si="31"/>
        <v>204152</v>
      </c>
      <c r="B2043" s="39" cm="1">
        <f t="array" aca="1" ref="B2043" ca="1">INDIRECT(_xlfn.CONCAT("D",ROW(C2043)-C2043-3))</f>
        <v>2041</v>
      </c>
      <c r="C2043" s="32">
        <v>52</v>
      </c>
      <c r="D2043" s="33">
        <v>4586910</v>
      </c>
      <c r="E2043" s="33"/>
      <c r="F2043" s="33">
        <v>2276964</v>
      </c>
      <c r="G2043" s="33">
        <v>668043</v>
      </c>
      <c r="H2043" s="33">
        <v>1320038</v>
      </c>
      <c r="I2043" s="33">
        <v>15046</v>
      </c>
      <c r="J2043" s="33">
        <v>273838</v>
      </c>
      <c r="K2043" s="33"/>
      <c r="L2043" s="33">
        <v>2309946</v>
      </c>
      <c r="M2043" s="33">
        <v>569672</v>
      </c>
      <c r="N2043" s="33">
        <v>1335957</v>
      </c>
      <c r="O2043" s="33">
        <v>85703</v>
      </c>
      <c r="P2043" s="33">
        <v>318613</v>
      </c>
      <c r="Q2043"/>
    </row>
    <row r="2044" spans="1:17">
      <c r="A2044" s="38" t="str">
        <f t="shared" ca="1" si="31"/>
        <v>204153</v>
      </c>
      <c r="B2044" s="39" cm="1">
        <f t="array" aca="1" ref="B2044" ca="1">INDIRECT(_xlfn.CONCAT("D",ROW(C2044)-C2044-3))</f>
        <v>2041</v>
      </c>
      <c r="C2044" s="32">
        <v>53</v>
      </c>
      <c r="D2044" s="33">
        <v>4464133</v>
      </c>
      <c r="E2044" s="33"/>
      <c r="F2044" s="33">
        <v>2213009</v>
      </c>
      <c r="G2044" s="33">
        <v>613111</v>
      </c>
      <c r="H2044" s="33">
        <v>1289336</v>
      </c>
      <c r="I2044" s="33">
        <v>30054</v>
      </c>
      <c r="J2044" s="33">
        <v>280508</v>
      </c>
      <c r="K2044" s="33"/>
      <c r="L2044" s="33">
        <v>2251125</v>
      </c>
      <c r="M2044" s="33">
        <v>544903</v>
      </c>
      <c r="N2044" s="33">
        <v>1307365</v>
      </c>
      <c r="O2044" s="33">
        <v>80577</v>
      </c>
      <c r="P2044" s="33">
        <v>318280</v>
      </c>
      <c r="Q2044"/>
    </row>
    <row r="2045" spans="1:17">
      <c r="A2045" s="38" t="str">
        <f t="shared" ca="1" si="31"/>
        <v>204154</v>
      </c>
      <c r="B2045" s="39" cm="1">
        <f t="array" aca="1" ref="B2045" ca="1">INDIRECT(_xlfn.CONCAT("D",ROW(C2045)-C2045-3))</f>
        <v>2041</v>
      </c>
      <c r="C2045" s="32">
        <v>54</v>
      </c>
      <c r="D2045" s="33">
        <v>4407581</v>
      </c>
      <c r="E2045" s="33"/>
      <c r="F2045" s="33">
        <v>2180202</v>
      </c>
      <c r="G2045" s="33">
        <v>585935</v>
      </c>
      <c r="H2045" s="33">
        <v>1313338</v>
      </c>
      <c r="I2045" s="33">
        <v>30099</v>
      </c>
      <c r="J2045" s="33">
        <v>250828</v>
      </c>
      <c r="K2045" s="33"/>
      <c r="L2045" s="33">
        <v>2227380</v>
      </c>
      <c r="M2045" s="33">
        <v>534450</v>
      </c>
      <c r="N2045" s="33">
        <v>1224908</v>
      </c>
      <c r="O2045" s="33">
        <v>96624</v>
      </c>
      <c r="P2045" s="33">
        <v>371398</v>
      </c>
      <c r="Q2045"/>
    </row>
    <row r="2046" spans="1:17">
      <c r="A2046" s="38" t="str">
        <f t="shared" ca="1" si="31"/>
        <v>204155</v>
      </c>
      <c r="B2046" s="39" cm="1">
        <f t="array" aca="1" ref="B2046" ca="1">INDIRECT(_xlfn.CONCAT("D",ROW(C2046)-C2046-3))</f>
        <v>2041</v>
      </c>
      <c r="C2046" s="32">
        <v>55</v>
      </c>
      <c r="D2046" s="33">
        <v>4403004</v>
      </c>
      <c r="E2046" s="33"/>
      <c r="F2046" s="33">
        <v>2177486</v>
      </c>
      <c r="G2046" s="33">
        <v>581794</v>
      </c>
      <c r="H2046" s="33">
        <v>1292321</v>
      </c>
      <c r="I2046" s="33">
        <v>29938</v>
      </c>
      <c r="J2046" s="33">
        <v>273433</v>
      </c>
      <c r="K2046" s="33"/>
      <c r="L2046" s="33">
        <v>2225517</v>
      </c>
      <c r="M2046" s="33">
        <v>477471</v>
      </c>
      <c r="N2046" s="33">
        <v>1288669</v>
      </c>
      <c r="O2046" s="33">
        <v>108562</v>
      </c>
      <c r="P2046" s="33">
        <v>350815</v>
      </c>
      <c r="Q2046"/>
    </row>
    <row r="2047" spans="1:17">
      <c r="A2047" s="38" t="str">
        <f t="shared" ca="1" si="31"/>
        <v>204156</v>
      </c>
      <c r="B2047" s="39" cm="1">
        <f t="array" aca="1" ref="B2047" ca="1">INDIRECT(_xlfn.CONCAT("D",ROW(C2047)-C2047-3))</f>
        <v>2041</v>
      </c>
      <c r="C2047" s="32">
        <v>56</v>
      </c>
      <c r="D2047" s="33">
        <v>4298100</v>
      </c>
      <c r="E2047" s="33"/>
      <c r="F2047" s="33">
        <v>2120372</v>
      </c>
      <c r="G2047" s="33">
        <v>515090</v>
      </c>
      <c r="H2047" s="33">
        <v>1303229</v>
      </c>
      <c r="I2047" s="33">
        <v>35006</v>
      </c>
      <c r="J2047" s="33">
        <v>267047</v>
      </c>
      <c r="K2047" s="33"/>
      <c r="L2047" s="33">
        <v>2177728</v>
      </c>
      <c r="M2047" s="33">
        <v>461851</v>
      </c>
      <c r="N2047" s="33">
        <v>1243986</v>
      </c>
      <c r="O2047" s="33">
        <v>116467</v>
      </c>
      <c r="P2047" s="33">
        <v>355425</v>
      </c>
      <c r="Q2047"/>
    </row>
    <row r="2048" spans="1:17">
      <c r="A2048" s="38" t="str">
        <f t="shared" ca="1" si="31"/>
        <v>204157</v>
      </c>
      <c r="B2048" s="39" cm="1">
        <f t="array" aca="1" ref="B2048" ca="1">INDIRECT(_xlfn.CONCAT("D",ROW(C2048)-C2048-3))</f>
        <v>2041</v>
      </c>
      <c r="C2048" s="32">
        <v>57</v>
      </c>
      <c r="D2048" s="33">
        <v>4257873</v>
      </c>
      <c r="E2048" s="33"/>
      <c r="F2048" s="33">
        <v>2104569</v>
      </c>
      <c r="G2048" s="33">
        <v>454826</v>
      </c>
      <c r="H2048" s="33">
        <v>1339543</v>
      </c>
      <c r="I2048" s="33">
        <v>26930</v>
      </c>
      <c r="J2048" s="33">
        <v>283269</v>
      </c>
      <c r="K2048" s="33"/>
      <c r="L2048" s="33">
        <v>2153304</v>
      </c>
      <c r="M2048" s="33">
        <v>418419</v>
      </c>
      <c r="N2048" s="33">
        <v>1251244</v>
      </c>
      <c r="O2048" s="33">
        <v>125425</v>
      </c>
      <c r="P2048" s="33">
        <v>358215</v>
      </c>
      <c r="Q2048"/>
    </row>
    <row r="2049" spans="1:17">
      <c r="A2049" s="38" t="str">
        <f t="shared" ca="1" si="31"/>
        <v>204158</v>
      </c>
      <c r="B2049" s="39" cm="1">
        <f t="array" aca="1" ref="B2049" ca="1">INDIRECT(_xlfn.CONCAT("D",ROW(C2049)-C2049-3))</f>
        <v>2041</v>
      </c>
      <c r="C2049" s="32">
        <v>58</v>
      </c>
      <c r="D2049" s="33">
        <v>4311227</v>
      </c>
      <c r="E2049" s="33"/>
      <c r="F2049" s="33">
        <v>2133513</v>
      </c>
      <c r="G2049" s="33">
        <v>502298</v>
      </c>
      <c r="H2049" s="33">
        <v>1338459</v>
      </c>
      <c r="I2049" s="33">
        <v>26067</v>
      </c>
      <c r="J2049" s="33">
        <v>266689</v>
      </c>
      <c r="K2049" s="33"/>
      <c r="L2049" s="33">
        <v>2177714</v>
      </c>
      <c r="M2049" s="33">
        <v>426707</v>
      </c>
      <c r="N2049" s="33">
        <v>1269078</v>
      </c>
      <c r="O2049" s="33">
        <v>143574</v>
      </c>
      <c r="P2049" s="33">
        <v>338354</v>
      </c>
      <c r="Q2049"/>
    </row>
    <row r="2050" spans="1:17">
      <c r="A2050" s="38" t="str">
        <f t="shared" ca="1" si="31"/>
        <v>204159</v>
      </c>
      <c r="B2050" s="39" cm="1">
        <f t="array" aca="1" ref="B2050" ca="1">INDIRECT(_xlfn.CONCAT("D",ROW(C2050)-C2050-3))</f>
        <v>2041</v>
      </c>
      <c r="C2050" s="32">
        <v>59</v>
      </c>
      <c r="D2050" s="33">
        <v>4208856</v>
      </c>
      <c r="E2050" s="33"/>
      <c r="F2050" s="33">
        <v>2081527</v>
      </c>
      <c r="G2050" s="33">
        <v>453679</v>
      </c>
      <c r="H2050" s="33">
        <v>1327061</v>
      </c>
      <c r="I2050" s="33">
        <v>43969</v>
      </c>
      <c r="J2050" s="33">
        <v>256818</v>
      </c>
      <c r="K2050" s="33"/>
      <c r="L2050" s="33">
        <v>2127328</v>
      </c>
      <c r="M2050" s="33">
        <v>390795</v>
      </c>
      <c r="N2050" s="33">
        <v>1222487</v>
      </c>
      <c r="O2050" s="33">
        <v>154314</v>
      </c>
      <c r="P2050" s="33">
        <v>359732</v>
      </c>
      <c r="Q2050"/>
    </row>
    <row r="2051" spans="1:17">
      <c r="A2051" s="38" t="str">
        <f t="shared" ca="1" si="31"/>
        <v>204160</v>
      </c>
      <c r="B2051" s="39" cm="1">
        <f t="array" aca="1" ref="B2051" ca="1">INDIRECT(_xlfn.CONCAT("D",ROW(C2051)-C2051-3))</f>
        <v>2041</v>
      </c>
      <c r="C2051" s="32">
        <v>60</v>
      </c>
      <c r="D2051" s="33">
        <v>4236037</v>
      </c>
      <c r="E2051" s="33"/>
      <c r="F2051" s="33">
        <v>2098379</v>
      </c>
      <c r="G2051" s="33">
        <v>446655</v>
      </c>
      <c r="H2051" s="33">
        <v>1344961</v>
      </c>
      <c r="I2051" s="33">
        <v>48962</v>
      </c>
      <c r="J2051" s="33">
        <v>257801</v>
      </c>
      <c r="K2051" s="33"/>
      <c r="L2051" s="33">
        <v>2137658</v>
      </c>
      <c r="M2051" s="33">
        <v>382011</v>
      </c>
      <c r="N2051" s="33">
        <v>1226246</v>
      </c>
      <c r="O2051" s="33">
        <v>148393</v>
      </c>
      <c r="P2051" s="33">
        <v>381008</v>
      </c>
      <c r="Q2051"/>
    </row>
    <row r="2052" spans="1:17">
      <c r="A2052" s="38" t="str">
        <f t="shared" ca="1" si="31"/>
        <v>204161</v>
      </c>
      <c r="B2052" s="39" cm="1">
        <f t="array" aca="1" ref="B2052" ca="1">INDIRECT(_xlfn.CONCAT("D",ROW(C2052)-C2052-3))</f>
        <v>2041</v>
      </c>
      <c r="C2052" s="32">
        <v>61</v>
      </c>
      <c r="D2052" s="33">
        <v>4045556</v>
      </c>
      <c r="E2052" s="33"/>
      <c r="F2052" s="33">
        <v>1999054</v>
      </c>
      <c r="G2052" s="33">
        <v>408988</v>
      </c>
      <c r="H2052" s="33">
        <v>1292801</v>
      </c>
      <c r="I2052" s="33">
        <v>41896</v>
      </c>
      <c r="J2052" s="33">
        <v>255368</v>
      </c>
      <c r="K2052" s="33"/>
      <c r="L2052" s="33">
        <v>2046502</v>
      </c>
      <c r="M2052" s="33">
        <v>312466</v>
      </c>
      <c r="N2052" s="33">
        <v>1257850</v>
      </c>
      <c r="O2052" s="33">
        <v>155734</v>
      </c>
      <c r="P2052" s="33">
        <v>320452</v>
      </c>
      <c r="Q2052"/>
    </row>
    <row r="2053" spans="1:17">
      <c r="A2053" s="38" t="str">
        <f t="shared" ca="1" si="31"/>
        <v>204162</v>
      </c>
      <c r="B2053" s="39" cm="1">
        <f t="array" aca="1" ref="B2053" ca="1">INDIRECT(_xlfn.CONCAT("D",ROW(C2053)-C2053-3))</f>
        <v>2041</v>
      </c>
      <c r="C2053" s="32">
        <v>62</v>
      </c>
      <c r="D2053" s="33">
        <v>3885841</v>
      </c>
      <c r="E2053" s="33"/>
      <c r="F2053" s="33">
        <v>1914914</v>
      </c>
      <c r="G2053" s="33">
        <v>342448</v>
      </c>
      <c r="H2053" s="33">
        <v>1289921</v>
      </c>
      <c r="I2053" s="33">
        <v>40934</v>
      </c>
      <c r="J2053" s="33">
        <v>241611</v>
      </c>
      <c r="K2053" s="33"/>
      <c r="L2053" s="33">
        <v>1970927</v>
      </c>
      <c r="M2053" s="33">
        <v>304906</v>
      </c>
      <c r="N2053" s="33">
        <v>1198698</v>
      </c>
      <c r="O2053" s="33">
        <v>161421</v>
      </c>
      <c r="P2053" s="33">
        <v>305902</v>
      </c>
      <c r="Q2053"/>
    </row>
    <row r="2054" spans="1:17">
      <c r="A2054" s="38" t="str">
        <f t="shared" ca="1" si="31"/>
        <v>204163</v>
      </c>
      <c r="B2054" s="39" cm="1">
        <f t="array" aca="1" ref="B2054" ca="1">INDIRECT(_xlfn.CONCAT("D",ROW(C2054)-C2054-3))</f>
        <v>2041</v>
      </c>
      <c r="C2054" s="32">
        <v>63</v>
      </c>
      <c r="D2054" s="33">
        <v>3829805</v>
      </c>
      <c r="E2054" s="33"/>
      <c r="F2054" s="33">
        <v>1880747</v>
      </c>
      <c r="G2054" s="33">
        <v>310473</v>
      </c>
      <c r="H2054" s="33">
        <v>1281694</v>
      </c>
      <c r="I2054" s="33">
        <v>52740</v>
      </c>
      <c r="J2054" s="33">
        <v>235840</v>
      </c>
      <c r="K2054" s="33"/>
      <c r="L2054" s="33">
        <v>1949058</v>
      </c>
      <c r="M2054" s="33">
        <v>290562</v>
      </c>
      <c r="N2054" s="33">
        <v>1157253</v>
      </c>
      <c r="O2054" s="33">
        <v>184721</v>
      </c>
      <c r="P2054" s="33">
        <v>316522</v>
      </c>
      <c r="Q2054"/>
    </row>
    <row r="2055" spans="1:17">
      <c r="A2055" s="38" t="str">
        <f t="shared" ca="1" si="31"/>
        <v>204164</v>
      </c>
      <c r="B2055" s="39" cm="1">
        <f t="array" aca="1" ref="B2055" ca="1">INDIRECT(_xlfn.CONCAT("D",ROW(C2055)-C2055-3))</f>
        <v>2041</v>
      </c>
      <c r="C2055" s="32">
        <v>64</v>
      </c>
      <c r="D2055" s="33">
        <v>3659309</v>
      </c>
      <c r="E2055" s="33"/>
      <c r="F2055" s="33">
        <v>1791111</v>
      </c>
      <c r="G2055" s="33">
        <v>290719</v>
      </c>
      <c r="H2055" s="33">
        <v>1254474</v>
      </c>
      <c r="I2055" s="33">
        <v>53763</v>
      </c>
      <c r="J2055" s="33">
        <v>192154</v>
      </c>
      <c r="K2055" s="33"/>
      <c r="L2055" s="33">
        <v>1868198</v>
      </c>
      <c r="M2055" s="33">
        <v>273006</v>
      </c>
      <c r="N2055" s="33">
        <v>1114941</v>
      </c>
      <c r="O2055" s="33">
        <v>193296</v>
      </c>
      <c r="P2055" s="33">
        <v>286955</v>
      </c>
      <c r="Q2055"/>
    </row>
    <row r="2056" spans="1:17">
      <c r="A2056" s="38" t="str">
        <f t="shared" ca="1" si="31"/>
        <v>204165</v>
      </c>
      <c r="B2056" s="39" cm="1">
        <f t="array" aca="1" ref="B2056" ca="1">INDIRECT(_xlfn.CONCAT("D",ROW(C2056)-C2056-3))</f>
        <v>2041</v>
      </c>
      <c r="C2056" s="32">
        <v>65</v>
      </c>
      <c r="D2056" s="33">
        <v>3596947</v>
      </c>
      <c r="E2056" s="33"/>
      <c r="F2056" s="33">
        <v>1755795</v>
      </c>
      <c r="G2056" s="33">
        <v>291307</v>
      </c>
      <c r="H2056" s="33">
        <v>1198037</v>
      </c>
      <c r="I2056" s="33">
        <v>57665</v>
      </c>
      <c r="J2056" s="33">
        <v>208786</v>
      </c>
      <c r="K2056" s="33"/>
      <c r="L2056" s="33">
        <v>1841153</v>
      </c>
      <c r="M2056" s="33">
        <v>254913</v>
      </c>
      <c r="N2056" s="33">
        <v>1088361</v>
      </c>
      <c r="O2056" s="33">
        <v>201143</v>
      </c>
      <c r="P2056" s="33">
        <v>296735</v>
      </c>
      <c r="Q2056"/>
    </row>
    <row r="2057" spans="1:17">
      <c r="A2057" s="38" t="str">
        <f t="shared" ca="1" si="31"/>
        <v>204166</v>
      </c>
      <c r="B2057" s="39" cm="1">
        <f t="array" aca="1" ref="B2057" ca="1">INDIRECT(_xlfn.CONCAT("D",ROW(C2057)-C2057-3))</f>
        <v>2041</v>
      </c>
      <c r="C2057" s="32">
        <v>66</v>
      </c>
      <c r="D2057" s="33">
        <v>3552151</v>
      </c>
      <c r="E2057" s="33"/>
      <c r="F2057" s="33">
        <v>1729134</v>
      </c>
      <c r="G2057" s="33">
        <v>292009</v>
      </c>
      <c r="H2057" s="33">
        <v>1156078</v>
      </c>
      <c r="I2057" s="33">
        <v>69763</v>
      </c>
      <c r="J2057" s="33">
        <v>211283</v>
      </c>
      <c r="K2057" s="33"/>
      <c r="L2057" s="33">
        <v>1823016</v>
      </c>
      <c r="M2057" s="33">
        <v>259154</v>
      </c>
      <c r="N2057" s="33">
        <v>1047539</v>
      </c>
      <c r="O2057" s="33">
        <v>220430</v>
      </c>
      <c r="P2057" s="33">
        <v>295893</v>
      </c>
      <c r="Q2057"/>
    </row>
    <row r="2058" spans="1:17">
      <c r="A2058" s="38" t="str">
        <f t="shared" ca="1" si="31"/>
        <v>204167</v>
      </c>
      <c r="B2058" s="39" cm="1">
        <f t="array" aca="1" ref="B2058" ca="1">INDIRECT(_xlfn.CONCAT("D",ROW(C2058)-C2058-3))</f>
        <v>2041</v>
      </c>
      <c r="C2058" s="32">
        <v>67</v>
      </c>
      <c r="D2058" s="33">
        <v>3455756</v>
      </c>
      <c r="E2058" s="33"/>
      <c r="F2058" s="33">
        <v>1674056</v>
      </c>
      <c r="G2058" s="33">
        <v>239997</v>
      </c>
      <c r="H2058" s="33">
        <v>1141716</v>
      </c>
      <c r="I2058" s="33">
        <v>70123</v>
      </c>
      <c r="J2058" s="33">
        <v>222220</v>
      </c>
      <c r="K2058" s="33"/>
      <c r="L2058" s="33">
        <v>1781701</v>
      </c>
      <c r="M2058" s="33">
        <v>235901</v>
      </c>
      <c r="N2058" s="33">
        <v>1023234</v>
      </c>
      <c r="O2058" s="33">
        <v>212012</v>
      </c>
      <c r="P2058" s="33">
        <v>310553</v>
      </c>
      <c r="Q2058"/>
    </row>
    <row r="2059" spans="1:17">
      <c r="A2059" s="38" t="str">
        <f t="shared" ca="1" si="31"/>
        <v>204168</v>
      </c>
      <c r="B2059" s="39" cm="1">
        <f t="array" aca="1" ref="B2059" ca="1">INDIRECT(_xlfn.CONCAT("D",ROW(C2059)-C2059-3))</f>
        <v>2041</v>
      </c>
      <c r="C2059" s="32">
        <v>68</v>
      </c>
      <c r="D2059" s="33">
        <v>3554827</v>
      </c>
      <c r="E2059" s="33"/>
      <c r="F2059" s="33">
        <v>1717542</v>
      </c>
      <c r="G2059" s="33">
        <v>258971</v>
      </c>
      <c r="H2059" s="33">
        <v>1153958</v>
      </c>
      <c r="I2059" s="33">
        <v>91285</v>
      </c>
      <c r="J2059" s="33">
        <v>213329</v>
      </c>
      <c r="K2059" s="33"/>
      <c r="L2059" s="33">
        <v>1837285</v>
      </c>
      <c r="M2059" s="33">
        <v>240597</v>
      </c>
      <c r="N2059" s="33">
        <v>1023034</v>
      </c>
      <c r="O2059" s="33">
        <v>254516</v>
      </c>
      <c r="P2059" s="33">
        <v>319139</v>
      </c>
      <c r="Q2059"/>
    </row>
    <row r="2060" spans="1:17">
      <c r="A2060" s="38" t="str">
        <f t="shared" ref="A2060:A2123" ca="1" si="32">B2060&amp;C2060</f>
        <v>204169</v>
      </c>
      <c r="B2060" s="39" cm="1">
        <f t="array" aca="1" ref="B2060" ca="1">INDIRECT(_xlfn.CONCAT("D",ROW(C2060)-C2060-3))</f>
        <v>2041</v>
      </c>
      <c r="C2060" s="32">
        <v>69</v>
      </c>
      <c r="D2060" s="33">
        <v>3669670</v>
      </c>
      <c r="E2060" s="33"/>
      <c r="F2060" s="33">
        <v>1769451</v>
      </c>
      <c r="G2060" s="33">
        <v>238366</v>
      </c>
      <c r="H2060" s="33">
        <v>1199745</v>
      </c>
      <c r="I2060" s="33">
        <v>97918</v>
      </c>
      <c r="J2060" s="33">
        <v>233421</v>
      </c>
      <c r="K2060" s="33"/>
      <c r="L2060" s="33">
        <v>1900219</v>
      </c>
      <c r="M2060" s="33">
        <v>210474</v>
      </c>
      <c r="N2060" s="33">
        <v>1040454</v>
      </c>
      <c r="O2060" s="33">
        <v>284933</v>
      </c>
      <c r="P2060" s="33">
        <v>364358</v>
      </c>
      <c r="Q2060"/>
    </row>
    <row r="2061" spans="1:17">
      <c r="A2061" s="38" t="str">
        <f t="shared" ca="1" si="32"/>
        <v>204170</v>
      </c>
      <c r="B2061" s="39" cm="1">
        <f t="array" aca="1" ref="B2061" ca="1">INDIRECT(_xlfn.CONCAT("D",ROW(C2061)-C2061-3))</f>
        <v>2041</v>
      </c>
      <c r="C2061" s="32">
        <v>70</v>
      </c>
      <c r="D2061" s="33">
        <v>3775062</v>
      </c>
      <c r="E2061" s="33"/>
      <c r="F2061" s="33">
        <v>1815460</v>
      </c>
      <c r="G2061" s="33">
        <v>234349</v>
      </c>
      <c r="H2061" s="33">
        <v>1228105</v>
      </c>
      <c r="I2061" s="33">
        <v>104814</v>
      </c>
      <c r="J2061" s="33">
        <v>248192</v>
      </c>
      <c r="K2061" s="33"/>
      <c r="L2061" s="33">
        <v>1959601</v>
      </c>
      <c r="M2061" s="33">
        <v>218285</v>
      </c>
      <c r="N2061" s="33">
        <v>1100353</v>
      </c>
      <c r="O2061" s="33">
        <v>317505</v>
      </c>
      <c r="P2061" s="33">
        <v>323458</v>
      </c>
      <c r="Q2061"/>
    </row>
    <row r="2062" spans="1:17">
      <c r="A2062" s="38" t="str">
        <f t="shared" ca="1" si="32"/>
        <v>204171</v>
      </c>
      <c r="B2062" s="39" cm="1">
        <f t="array" aca="1" ref="B2062" ca="1">INDIRECT(_xlfn.CONCAT("D",ROW(C2062)-C2062-3))</f>
        <v>2041</v>
      </c>
      <c r="C2062" s="32">
        <v>71</v>
      </c>
      <c r="D2062" s="33">
        <v>3558940</v>
      </c>
      <c r="E2062" s="33"/>
      <c r="F2062" s="33">
        <v>1703502</v>
      </c>
      <c r="G2062" s="33">
        <v>205051</v>
      </c>
      <c r="H2062" s="33">
        <v>1128767</v>
      </c>
      <c r="I2062" s="33">
        <v>109426</v>
      </c>
      <c r="J2062" s="33">
        <v>260257</v>
      </c>
      <c r="K2062" s="33"/>
      <c r="L2062" s="33">
        <v>1855437</v>
      </c>
      <c r="M2062" s="33">
        <v>183070</v>
      </c>
      <c r="N2062" s="33">
        <v>1048941</v>
      </c>
      <c r="O2062" s="33">
        <v>313693</v>
      </c>
      <c r="P2062" s="33">
        <v>309734</v>
      </c>
      <c r="Q2062"/>
    </row>
    <row r="2063" spans="1:17">
      <c r="A2063" s="38" t="str">
        <f t="shared" ca="1" si="32"/>
        <v>204172</v>
      </c>
      <c r="B2063" s="39" cm="1">
        <f t="array" aca="1" ref="B2063" ca="1">INDIRECT(_xlfn.CONCAT("D",ROW(C2063)-C2063-3))</f>
        <v>2041</v>
      </c>
      <c r="C2063" s="32">
        <v>72</v>
      </c>
      <c r="D2063" s="33">
        <v>3402961</v>
      </c>
      <c r="E2063" s="33"/>
      <c r="F2063" s="33">
        <v>1622949</v>
      </c>
      <c r="G2063" s="33">
        <v>219344</v>
      </c>
      <c r="H2063" s="33">
        <v>1079999</v>
      </c>
      <c r="I2063" s="33">
        <v>109180</v>
      </c>
      <c r="J2063" s="33">
        <v>214426</v>
      </c>
      <c r="K2063" s="33"/>
      <c r="L2063" s="33">
        <v>1780012</v>
      </c>
      <c r="M2063" s="33">
        <v>183833</v>
      </c>
      <c r="N2063" s="33">
        <v>981428</v>
      </c>
      <c r="O2063" s="33">
        <v>313306</v>
      </c>
      <c r="P2063" s="33">
        <v>301446</v>
      </c>
      <c r="Q2063"/>
    </row>
    <row r="2064" spans="1:17">
      <c r="A2064" s="38" t="str">
        <f t="shared" ca="1" si="32"/>
        <v>204173</v>
      </c>
      <c r="B2064" s="39" cm="1">
        <f t="array" aca="1" ref="B2064" ca="1">INDIRECT(_xlfn.CONCAT("D",ROW(C2064)-C2064-3))</f>
        <v>2041</v>
      </c>
      <c r="C2064" s="32">
        <v>73</v>
      </c>
      <c r="D2064" s="33">
        <v>3303285</v>
      </c>
      <c r="E2064" s="33"/>
      <c r="F2064" s="33">
        <v>1566506</v>
      </c>
      <c r="G2064" s="33">
        <v>179198</v>
      </c>
      <c r="H2064" s="33">
        <v>1024973</v>
      </c>
      <c r="I2064" s="33">
        <v>139814</v>
      </c>
      <c r="J2064" s="33">
        <v>222521</v>
      </c>
      <c r="K2064" s="33"/>
      <c r="L2064" s="33">
        <v>1736779</v>
      </c>
      <c r="M2064" s="33">
        <v>176739</v>
      </c>
      <c r="N2064" s="33">
        <v>920226</v>
      </c>
      <c r="O2064" s="33">
        <v>340642</v>
      </c>
      <c r="P2064" s="33">
        <v>299172</v>
      </c>
      <c r="Q2064"/>
    </row>
    <row r="2065" spans="1:17">
      <c r="A2065" s="38" t="str">
        <f t="shared" ca="1" si="32"/>
        <v>204174</v>
      </c>
      <c r="B2065" s="39" cm="1">
        <f t="array" aca="1" ref="B2065" ca="1">INDIRECT(_xlfn.CONCAT("D",ROW(C2065)-C2065-3))</f>
        <v>2041</v>
      </c>
      <c r="C2065" s="32">
        <v>74</v>
      </c>
      <c r="D2065" s="33">
        <v>3276221</v>
      </c>
      <c r="E2065" s="33"/>
      <c r="F2065" s="33">
        <v>1547063</v>
      </c>
      <c r="G2065" s="33">
        <v>197811</v>
      </c>
      <c r="H2065" s="33">
        <v>986105</v>
      </c>
      <c r="I2065" s="33">
        <v>128922</v>
      </c>
      <c r="J2065" s="33">
        <v>234225</v>
      </c>
      <c r="K2065" s="33"/>
      <c r="L2065" s="33">
        <v>1729158</v>
      </c>
      <c r="M2065" s="33">
        <v>153066</v>
      </c>
      <c r="N2065" s="33">
        <v>917412</v>
      </c>
      <c r="O2065" s="33">
        <v>373285</v>
      </c>
      <c r="P2065" s="33">
        <v>285395</v>
      </c>
      <c r="Q2065"/>
    </row>
    <row r="2066" spans="1:17">
      <c r="A2066" s="38" t="str">
        <f t="shared" ca="1" si="32"/>
        <v>204175</v>
      </c>
      <c r="B2066" s="39" cm="1">
        <f t="array" aca="1" ref="B2066" ca="1">INDIRECT(_xlfn.CONCAT("D",ROW(C2066)-C2066-3))</f>
        <v>2041</v>
      </c>
      <c r="C2066" s="32">
        <v>75</v>
      </c>
      <c r="D2066" s="33">
        <v>3307640</v>
      </c>
      <c r="E2066" s="33"/>
      <c r="F2066" s="33">
        <v>1554719</v>
      </c>
      <c r="G2066" s="33">
        <v>171433</v>
      </c>
      <c r="H2066" s="33">
        <v>971453</v>
      </c>
      <c r="I2066" s="33">
        <v>168477</v>
      </c>
      <c r="J2066" s="33">
        <v>243356</v>
      </c>
      <c r="K2066" s="33"/>
      <c r="L2066" s="33">
        <v>1752921</v>
      </c>
      <c r="M2066" s="33">
        <v>162143</v>
      </c>
      <c r="N2066" s="33">
        <v>881898</v>
      </c>
      <c r="O2066" s="33">
        <v>419198</v>
      </c>
      <c r="P2066" s="33">
        <v>289682</v>
      </c>
      <c r="Q2066"/>
    </row>
    <row r="2067" spans="1:17">
      <c r="A2067" s="38" t="str">
        <f t="shared" ca="1" si="32"/>
        <v>204176</v>
      </c>
      <c r="B2067" s="39" cm="1">
        <f t="array" aca="1" ref="B2067" ca="1">INDIRECT(_xlfn.CONCAT("D",ROW(C2067)-C2067-3))</f>
        <v>2041</v>
      </c>
      <c r="C2067" s="32">
        <v>76</v>
      </c>
      <c r="D2067" s="33">
        <v>3376926</v>
      </c>
      <c r="E2067" s="33"/>
      <c r="F2067" s="33">
        <v>1574582</v>
      </c>
      <c r="G2067" s="33">
        <v>161597</v>
      </c>
      <c r="H2067" s="33">
        <v>1029686</v>
      </c>
      <c r="I2067" s="33">
        <v>146817</v>
      </c>
      <c r="J2067" s="33">
        <v>236483</v>
      </c>
      <c r="K2067" s="33"/>
      <c r="L2067" s="33">
        <v>1802344</v>
      </c>
      <c r="M2067" s="33">
        <v>162142</v>
      </c>
      <c r="N2067" s="33">
        <v>908587</v>
      </c>
      <c r="O2067" s="33">
        <v>434026</v>
      </c>
      <c r="P2067" s="33">
        <v>297589</v>
      </c>
      <c r="Q2067"/>
    </row>
    <row r="2068" spans="1:17">
      <c r="A2068" s="38" t="str">
        <f t="shared" ca="1" si="32"/>
        <v>204177</v>
      </c>
      <c r="B2068" s="39" cm="1">
        <f t="array" aca="1" ref="B2068" ca="1">INDIRECT(_xlfn.CONCAT("D",ROW(C2068)-C2068-3))</f>
        <v>2041</v>
      </c>
      <c r="C2068" s="32">
        <v>77</v>
      </c>
      <c r="D2068" s="33">
        <v>3293025</v>
      </c>
      <c r="E2068" s="33"/>
      <c r="F2068" s="33">
        <v>1526164</v>
      </c>
      <c r="G2068" s="33">
        <v>159612</v>
      </c>
      <c r="H2068" s="33">
        <v>967523</v>
      </c>
      <c r="I2068" s="33">
        <v>196066</v>
      </c>
      <c r="J2068" s="33">
        <v>202963</v>
      </c>
      <c r="K2068" s="33"/>
      <c r="L2068" s="33">
        <v>1766860</v>
      </c>
      <c r="M2068" s="33">
        <v>150203</v>
      </c>
      <c r="N2068" s="33">
        <v>869596</v>
      </c>
      <c r="O2068" s="33">
        <v>457526</v>
      </c>
      <c r="P2068" s="33">
        <v>289536</v>
      </c>
      <c r="Q2068"/>
    </row>
    <row r="2069" spans="1:17">
      <c r="A2069" s="38" t="str">
        <f t="shared" ca="1" si="32"/>
        <v>204178</v>
      </c>
      <c r="B2069" s="39" cm="1">
        <f t="array" aca="1" ref="B2069" ca="1">INDIRECT(_xlfn.CONCAT("D",ROW(C2069)-C2069-3))</f>
        <v>2041</v>
      </c>
      <c r="C2069" s="32">
        <v>78</v>
      </c>
      <c r="D2069" s="33">
        <v>3211850</v>
      </c>
      <c r="E2069" s="33"/>
      <c r="F2069" s="33">
        <v>1476637</v>
      </c>
      <c r="G2069" s="33">
        <v>130031</v>
      </c>
      <c r="H2069" s="33">
        <v>952574</v>
      </c>
      <c r="I2069" s="33">
        <v>176330</v>
      </c>
      <c r="J2069" s="33">
        <v>217703</v>
      </c>
      <c r="K2069" s="33"/>
      <c r="L2069" s="33">
        <v>1735212</v>
      </c>
      <c r="M2069" s="33">
        <v>133326</v>
      </c>
      <c r="N2069" s="33">
        <v>836497</v>
      </c>
      <c r="O2069" s="33">
        <v>498738</v>
      </c>
      <c r="P2069" s="33">
        <v>266652</v>
      </c>
      <c r="Q2069"/>
    </row>
    <row r="2070" spans="1:17">
      <c r="A2070" s="38" t="str">
        <f t="shared" ca="1" si="32"/>
        <v>204179</v>
      </c>
      <c r="B2070" s="39" cm="1">
        <f t="array" aca="1" ref="B2070" ca="1">INDIRECT(_xlfn.CONCAT("D",ROW(C2070)-C2070-3))</f>
        <v>2041</v>
      </c>
      <c r="C2070" s="32">
        <v>79</v>
      </c>
      <c r="D2070" s="33">
        <v>3100621</v>
      </c>
      <c r="E2070" s="33"/>
      <c r="F2070" s="33">
        <v>1415328</v>
      </c>
      <c r="G2070" s="33">
        <v>133949</v>
      </c>
      <c r="H2070" s="33">
        <v>906125</v>
      </c>
      <c r="I2070" s="33">
        <v>196984</v>
      </c>
      <c r="J2070" s="33">
        <v>178270</v>
      </c>
      <c r="K2070" s="33"/>
      <c r="L2070" s="33">
        <v>1685293</v>
      </c>
      <c r="M2070" s="33">
        <v>135417</v>
      </c>
      <c r="N2070" s="33">
        <v>783834</v>
      </c>
      <c r="O2070" s="33">
        <v>500152</v>
      </c>
      <c r="P2070" s="33">
        <v>265891</v>
      </c>
      <c r="Q2070"/>
    </row>
    <row r="2071" spans="1:17">
      <c r="A2071" s="38" t="str">
        <f t="shared" ca="1" si="32"/>
        <v>204180</v>
      </c>
      <c r="B2071" s="39" cm="1">
        <f t="array" aca="1" ref="B2071" ca="1">INDIRECT(_xlfn.CONCAT("D",ROW(C2071)-C2071-3))</f>
        <v>2041</v>
      </c>
      <c r="C2071" s="32">
        <v>80</v>
      </c>
      <c r="D2071" s="33">
        <v>3016889</v>
      </c>
      <c r="E2071" s="33"/>
      <c r="F2071" s="33">
        <v>1364964</v>
      </c>
      <c r="G2071" s="33">
        <v>112432</v>
      </c>
      <c r="H2071" s="33">
        <v>863952</v>
      </c>
      <c r="I2071" s="33">
        <v>193304</v>
      </c>
      <c r="J2071" s="33">
        <v>195277</v>
      </c>
      <c r="K2071" s="33"/>
      <c r="L2071" s="33">
        <v>1651924</v>
      </c>
      <c r="M2071" s="33">
        <v>131482</v>
      </c>
      <c r="N2071" s="33">
        <v>719689</v>
      </c>
      <c r="O2071" s="33">
        <v>541744</v>
      </c>
      <c r="P2071" s="33">
        <v>259009</v>
      </c>
      <c r="Q2071"/>
    </row>
    <row r="2072" spans="1:17">
      <c r="A2072" s="38" t="str">
        <f t="shared" ca="1" si="32"/>
        <v>204181</v>
      </c>
      <c r="B2072" s="39" cm="1">
        <f t="array" aca="1" ref="B2072" ca="1">INDIRECT(_xlfn.CONCAT("D",ROW(C2072)-C2072-3))</f>
        <v>2041</v>
      </c>
      <c r="C2072" s="32">
        <v>81</v>
      </c>
      <c r="D2072" s="33">
        <v>2829390</v>
      </c>
      <c r="E2072" s="33"/>
      <c r="F2072" s="33">
        <v>1268428</v>
      </c>
      <c r="G2072" s="33">
        <v>88839</v>
      </c>
      <c r="H2072" s="33">
        <v>798567</v>
      </c>
      <c r="I2072" s="33">
        <v>212227</v>
      </c>
      <c r="J2072" s="33">
        <v>168795</v>
      </c>
      <c r="K2072" s="33"/>
      <c r="L2072" s="33">
        <v>1560962</v>
      </c>
      <c r="M2072" s="33">
        <v>120759</v>
      </c>
      <c r="N2072" s="33">
        <v>643389</v>
      </c>
      <c r="O2072" s="33">
        <v>569152</v>
      </c>
      <c r="P2072" s="33">
        <v>227661</v>
      </c>
      <c r="Q2072"/>
    </row>
    <row r="2073" spans="1:17">
      <c r="A2073" s="38" t="str">
        <f t="shared" ca="1" si="32"/>
        <v>204182</v>
      </c>
      <c r="B2073" s="39" cm="1">
        <f t="array" aca="1" ref="B2073" ca="1">INDIRECT(_xlfn.CONCAT("D",ROW(C2073)-C2073-3))</f>
        <v>2041</v>
      </c>
      <c r="C2073" s="32">
        <v>82</v>
      </c>
      <c r="D2073" s="33">
        <v>2637015</v>
      </c>
      <c r="E2073" s="33"/>
      <c r="F2073" s="33">
        <v>1166587</v>
      </c>
      <c r="G2073" s="33">
        <v>73159</v>
      </c>
      <c r="H2073" s="33">
        <v>737520</v>
      </c>
      <c r="I2073" s="33">
        <v>203658</v>
      </c>
      <c r="J2073" s="33">
        <v>152250</v>
      </c>
      <c r="K2073" s="33"/>
      <c r="L2073" s="33">
        <v>1470428</v>
      </c>
      <c r="M2073" s="33">
        <v>111051</v>
      </c>
      <c r="N2073" s="33">
        <v>594913</v>
      </c>
      <c r="O2073" s="33">
        <v>526498</v>
      </c>
      <c r="P2073" s="33">
        <v>237965</v>
      </c>
      <c r="Q2073"/>
    </row>
    <row r="2074" spans="1:17">
      <c r="A2074" s="38" t="str">
        <f t="shared" ca="1" si="32"/>
        <v>204183</v>
      </c>
      <c r="B2074" s="39" cm="1">
        <f t="array" aca="1" ref="B2074" ca="1">INDIRECT(_xlfn.CONCAT("D",ROW(C2074)-C2074-3))</f>
        <v>2041</v>
      </c>
      <c r="C2074" s="32">
        <v>83</v>
      </c>
      <c r="D2074" s="33">
        <v>2519302</v>
      </c>
      <c r="E2074" s="33"/>
      <c r="F2074" s="33">
        <v>1104674</v>
      </c>
      <c r="G2074" s="33">
        <v>61536</v>
      </c>
      <c r="H2074" s="33">
        <v>714614</v>
      </c>
      <c r="I2074" s="33">
        <v>192549</v>
      </c>
      <c r="J2074" s="33">
        <v>135975</v>
      </c>
      <c r="K2074" s="33"/>
      <c r="L2074" s="33">
        <v>1414629</v>
      </c>
      <c r="M2074" s="33">
        <v>97561</v>
      </c>
      <c r="N2074" s="33">
        <v>540565</v>
      </c>
      <c r="O2074" s="33">
        <v>576404</v>
      </c>
      <c r="P2074" s="33">
        <v>200099</v>
      </c>
      <c r="Q2074"/>
    </row>
    <row r="2075" spans="1:17">
      <c r="A2075" s="38" t="str">
        <f t="shared" ca="1" si="32"/>
        <v>204184</v>
      </c>
      <c r="B2075" s="39" cm="1">
        <f t="array" aca="1" ref="B2075" ca="1">INDIRECT(_xlfn.CONCAT("D",ROW(C2075)-C2075-3))</f>
        <v>2041</v>
      </c>
      <c r="C2075" s="32">
        <v>84</v>
      </c>
      <c r="D2075" s="33">
        <v>2307415</v>
      </c>
      <c r="E2075" s="33"/>
      <c r="F2075" s="33">
        <v>998137</v>
      </c>
      <c r="G2075" s="33">
        <v>51903</v>
      </c>
      <c r="H2075" s="33">
        <v>633817</v>
      </c>
      <c r="I2075" s="33">
        <v>198629</v>
      </c>
      <c r="J2075" s="33">
        <v>113788</v>
      </c>
      <c r="K2075" s="33"/>
      <c r="L2075" s="33">
        <v>1309278</v>
      </c>
      <c r="M2075" s="33">
        <v>88019</v>
      </c>
      <c r="N2075" s="33">
        <v>457097</v>
      </c>
      <c r="O2075" s="33">
        <v>563120</v>
      </c>
      <c r="P2075" s="33">
        <v>201043</v>
      </c>
      <c r="Q2075"/>
    </row>
    <row r="2076" spans="1:17">
      <c r="A2076" s="38" t="str">
        <f t="shared" ca="1" si="32"/>
        <v>204185</v>
      </c>
      <c r="B2076" s="39" cm="1">
        <f t="array" aca="1" ref="B2076" ca="1">INDIRECT(_xlfn.CONCAT("D",ROW(C2076)-C2076-3))</f>
        <v>2041</v>
      </c>
      <c r="C2076" s="32">
        <v>85</v>
      </c>
      <c r="D2076" s="33">
        <v>2090118</v>
      </c>
      <c r="E2076" s="33"/>
      <c r="F2076" s="33">
        <v>891719</v>
      </c>
      <c r="G2076" s="33">
        <v>35989</v>
      </c>
      <c r="H2076" s="33">
        <v>575819</v>
      </c>
      <c r="I2076" s="33">
        <v>194939</v>
      </c>
      <c r="J2076" s="33">
        <v>84973</v>
      </c>
      <c r="K2076" s="33"/>
      <c r="L2076" s="33">
        <v>1198399</v>
      </c>
      <c r="M2076" s="33">
        <v>84098</v>
      </c>
      <c r="N2076" s="33">
        <v>369431</v>
      </c>
      <c r="O2076" s="33">
        <v>566662</v>
      </c>
      <c r="P2076" s="33">
        <v>178208</v>
      </c>
      <c r="Q2076"/>
    </row>
    <row r="2077" spans="1:17">
      <c r="A2077" s="38" t="str">
        <f t="shared" ca="1" si="32"/>
        <v>204186</v>
      </c>
      <c r="B2077" s="39" cm="1">
        <f t="array" aca="1" ref="B2077" ca="1">INDIRECT(_xlfn.CONCAT("D",ROW(C2077)-C2077-3))</f>
        <v>2041</v>
      </c>
      <c r="C2077" s="32">
        <v>86</v>
      </c>
      <c r="D2077" s="33">
        <v>1902700</v>
      </c>
      <c r="E2077" s="33"/>
      <c r="F2077" s="33">
        <v>800151</v>
      </c>
      <c r="G2077" s="33">
        <v>32046</v>
      </c>
      <c r="H2077" s="33">
        <v>491707</v>
      </c>
      <c r="I2077" s="33">
        <v>202291</v>
      </c>
      <c r="J2077" s="33">
        <v>74107</v>
      </c>
      <c r="K2077" s="33"/>
      <c r="L2077" s="33">
        <v>1102549</v>
      </c>
      <c r="M2077" s="33">
        <v>57132</v>
      </c>
      <c r="N2077" s="33">
        <v>343795</v>
      </c>
      <c r="O2077" s="33">
        <v>555284</v>
      </c>
      <c r="P2077" s="33">
        <v>146338</v>
      </c>
      <c r="Q2077"/>
    </row>
    <row r="2078" spans="1:17">
      <c r="A2078" s="38" t="str">
        <f t="shared" ca="1" si="32"/>
        <v>204187</v>
      </c>
      <c r="B2078" s="39" cm="1">
        <f t="array" aca="1" ref="B2078" ca="1">INDIRECT(_xlfn.CONCAT("D",ROW(C2078)-C2078-3))</f>
        <v>2041</v>
      </c>
      <c r="C2078" s="32">
        <v>87</v>
      </c>
      <c r="D2078" s="33">
        <v>1661958</v>
      </c>
      <c r="E2078" s="33"/>
      <c r="F2078" s="33">
        <v>686489</v>
      </c>
      <c r="G2078" s="33">
        <v>29106</v>
      </c>
      <c r="H2078" s="33">
        <v>433572</v>
      </c>
      <c r="I2078" s="33">
        <v>156568</v>
      </c>
      <c r="J2078" s="33">
        <v>67244</v>
      </c>
      <c r="K2078" s="33"/>
      <c r="L2078" s="33">
        <v>975469</v>
      </c>
      <c r="M2078" s="33">
        <v>53080</v>
      </c>
      <c r="N2078" s="33">
        <v>267403</v>
      </c>
      <c r="O2078" s="33">
        <v>532802</v>
      </c>
      <c r="P2078" s="33">
        <v>122184</v>
      </c>
      <c r="Q2078"/>
    </row>
    <row r="2079" spans="1:17">
      <c r="A2079" s="38" t="str">
        <f t="shared" ca="1" si="32"/>
        <v>204188</v>
      </c>
      <c r="B2079" s="39" cm="1">
        <f t="array" aca="1" ref="B2079" ca="1">INDIRECT(_xlfn.CONCAT("D",ROW(C2079)-C2079-3))</f>
        <v>2041</v>
      </c>
      <c r="C2079" s="32">
        <v>88</v>
      </c>
      <c r="D2079" s="33">
        <v>1480310</v>
      </c>
      <c r="E2079" s="33"/>
      <c r="F2079" s="33">
        <v>600745</v>
      </c>
      <c r="G2079" s="33">
        <v>24030</v>
      </c>
      <c r="H2079" s="33">
        <v>363451</v>
      </c>
      <c r="I2079" s="33">
        <v>152189</v>
      </c>
      <c r="J2079" s="33">
        <v>61076</v>
      </c>
      <c r="K2079" s="33"/>
      <c r="L2079" s="33">
        <v>879565</v>
      </c>
      <c r="M2079" s="33">
        <v>43978</v>
      </c>
      <c r="N2079" s="33">
        <v>213894</v>
      </c>
      <c r="O2079" s="33">
        <v>513746</v>
      </c>
      <c r="P2079" s="33">
        <v>107947</v>
      </c>
      <c r="Q2079"/>
    </row>
    <row r="2080" spans="1:17">
      <c r="A2080" s="38" t="str">
        <f t="shared" ca="1" si="32"/>
        <v>204189</v>
      </c>
      <c r="B2080" s="39" cm="1">
        <f t="array" aca="1" ref="B2080" ca="1">INDIRECT(_xlfn.CONCAT("D",ROW(C2080)-C2080-3))</f>
        <v>2041</v>
      </c>
      <c r="C2080" s="32">
        <v>89</v>
      </c>
      <c r="D2080" s="33">
        <v>1266257</v>
      </c>
      <c r="E2080" s="33"/>
      <c r="F2080" s="33">
        <v>504444</v>
      </c>
      <c r="G2080" s="33">
        <v>18052</v>
      </c>
      <c r="H2080" s="33">
        <v>294844</v>
      </c>
      <c r="I2080" s="33">
        <v>148425</v>
      </c>
      <c r="J2080" s="33">
        <v>43123</v>
      </c>
      <c r="K2080" s="33"/>
      <c r="L2080" s="33">
        <v>761813</v>
      </c>
      <c r="M2080" s="33">
        <v>44989</v>
      </c>
      <c r="N2080" s="33">
        <v>187954</v>
      </c>
      <c r="O2080" s="33">
        <v>424896</v>
      </c>
      <c r="P2080" s="33">
        <v>103974</v>
      </c>
      <c r="Q2080"/>
    </row>
    <row r="2081" spans="1:17">
      <c r="A2081" s="38" t="str">
        <f t="shared" ca="1" si="32"/>
        <v>204190</v>
      </c>
      <c r="B2081" s="39" cm="1">
        <f t="array" aca="1" ref="B2081" ca="1">INDIRECT(_xlfn.CONCAT("D",ROW(C2081)-C2081-3))</f>
        <v>2041</v>
      </c>
      <c r="C2081" s="32">
        <v>90</v>
      </c>
      <c r="D2081" s="33">
        <v>1066249</v>
      </c>
      <c r="E2081" s="33"/>
      <c r="F2081" s="33">
        <v>416039</v>
      </c>
      <c r="G2081" s="33">
        <v>10896</v>
      </c>
      <c r="H2081" s="33">
        <v>249624</v>
      </c>
      <c r="I2081" s="33">
        <v>135708</v>
      </c>
      <c r="J2081" s="33">
        <v>19811</v>
      </c>
      <c r="K2081" s="33"/>
      <c r="L2081" s="33">
        <v>650210</v>
      </c>
      <c r="M2081" s="33">
        <v>31573</v>
      </c>
      <c r="N2081" s="33">
        <v>133199</v>
      </c>
      <c r="O2081" s="33">
        <v>403544</v>
      </c>
      <c r="P2081" s="33">
        <v>81893</v>
      </c>
      <c r="Q2081"/>
    </row>
    <row r="2082" spans="1:17">
      <c r="A2082" s="38" t="str">
        <f t="shared" ca="1" si="32"/>
        <v>204191</v>
      </c>
      <c r="B2082" s="39" cm="1">
        <f t="array" aca="1" ref="B2082" ca="1">INDIRECT(_xlfn.CONCAT("D",ROW(C2082)-C2082-3))</f>
        <v>2041</v>
      </c>
      <c r="C2082" s="32">
        <v>91</v>
      </c>
      <c r="D2082" s="33">
        <v>896221</v>
      </c>
      <c r="E2082" s="33"/>
      <c r="F2082" s="33">
        <v>342638</v>
      </c>
      <c r="G2082" s="33">
        <v>7992</v>
      </c>
      <c r="H2082" s="33">
        <v>215772</v>
      </c>
      <c r="I2082" s="33">
        <v>97897</v>
      </c>
      <c r="J2082" s="33">
        <v>20978</v>
      </c>
      <c r="K2082" s="33"/>
      <c r="L2082" s="33">
        <v>553583</v>
      </c>
      <c r="M2082" s="33">
        <v>25794</v>
      </c>
      <c r="N2082" s="33">
        <v>104169</v>
      </c>
      <c r="O2082" s="33">
        <v>363103</v>
      </c>
      <c r="P2082" s="33">
        <v>60517</v>
      </c>
      <c r="Q2082"/>
    </row>
    <row r="2083" spans="1:17">
      <c r="A2083" s="38" t="str">
        <f t="shared" ca="1" si="32"/>
        <v>204192</v>
      </c>
      <c r="B2083" s="39" cm="1">
        <f t="array" aca="1" ref="B2083" ca="1">INDIRECT(_xlfn.CONCAT("D",ROW(C2083)-C2083-3))</f>
        <v>2041</v>
      </c>
      <c r="C2083" s="32">
        <v>92</v>
      </c>
      <c r="D2083" s="33">
        <v>739123</v>
      </c>
      <c r="E2083" s="33"/>
      <c r="F2083" s="33">
        <v>275732</v>
      </c>
      <c r="G2083" s="33">
        <v>4959</v>
      </c>
      <c r="H2083" s="33">
        <v>165638</v>
      </c>
      <c r="I2083" s="33">
        <v>90258</v>
      </c>
      <c r="J2083" s="33">
        <v>14878</v>
      </c>
      <c r="K2083" s="33"/>
      <c r="L2083" s="33">
        <v>463390</v>
      </c>
      <c r="M2083" s="33">
        <v>14726</v>
      </c>
      <c r="N2083" s="33">
        <v>73632</v>
      </c>
      <c r="O2083" s="33">
        <v>303364</v>
      </c>
      <c r="P2083" s="33">
        <v>71668</v>
      </c>
      <c r="Q2083"/>
    </row>
    <row r="2084" spans="1:17">
      <c r="A2084" s="38" t="str">
        <f t="shared" ca="1" si="32"/>
        <v>204193</v>
      </c>
      <c r="B2084" s="39" cm="1">
        <f t="array" aca="1" ref="B2084" ca="1">INDIRECT(_xlfn.CONCAT("D",ROW(C2084)-C2084-3))</f>
        <v>2041</v>
      </c>
      <c r="C2084" s="32">
        <v>93</v>
      </c>
      <c r="D2084" s="33">
        <v>626983</v>
      </c>
      <c r="E2084" s="33"/>
      <c r="F2084" s="33">
        <v>228008</v>
      </c>
      <c r="G2084" s="33">
        <v>6880</v>
      </c>
      <c r="H2084" s="33">
        <v>112038</v>
      </c>
      <c r="I2084" s="33">
        <v>92383</v>
      </c>
      <c r="J2084" s="33">
        <v>16707</v>
      </c>
      <c r="K2084" s="33"/>
      <c r="L2084" s="33">
        <v>398975</v>
      </c>
      <c r="M2084" s="33">
        <v>17559</v>
      </c>
      <c r="N2084" s="33">
        <v>70235</v>
      </c>
      <c r="O2084" s="33">
        <v>263382</v>
      </c>
      <c r="P2084" s="33">
        <v>47799</v>
      </c>
      <c r="Q2084"/>
    </row>
    <row r="2085" spans="1:17">
      <c r="A2085" s="38" t="str">
        <f t="shared" ca="1" si="32"/>
        <v>204194</v>
      </c>
      <c r="B2085" s="39" cm="1">
        <f t="array" aca="1" ref="B2085" ca="1">INDIRECT(_xlfn.CONCAT("D",ROW(C2085)-C2085-3))</f>
        <v>2041</v>
      </c>
      <c r="C2085" s="32">
        <v>94</v>
      </c>
      <c r="D2085" s="33">
        <v>449844</v>
      </c>
      <c r="E2085" s="33"/>
      <c r="F2085" s="33">
        <v>158457</v>
      </c>
      <c r="G2085" s="33">
        <v>2916</v>
      </c>
      <c r="H2085" s="33">
        <v>83603</v>
      </c>
      <c r="I2085" s="33">
        <v>60272</v>
      </c>
      <c r="J2085" s="33">
        <v>11666</v>
      </c>
      <c r="K2085" s="33"/>
      <c r="L2085" s="33">
        <v>291388</v>
      </c>
      <c r="M2085" s="33">
        <v>10613</v>
      </c>
      <c r="N2085" s="33">
        <v>34735</v>
      </c>
      <c r="O2085" s="33">
        <v>214199</v>
      </c>
      <c r="P2085" s="33">
        <v>31840</v>
      </c>
      <c r="Q2085"/>
    </row>
    <row r="2086" spans="1:17">
      <c r="A2086" s="38" t="str">
        <f t="shared" ca="1" si="32"/>
        <v>204195</v>
      </c>
      <c r="B2086" s="39" cm="1">
        <f t="array" aca="1" ref="B2086" ca="1">INDIRECT(_xlfn.CONCAT("D",ROW(C2086)-C2086-3))</f>
        <v>2041</v>
      </c>
      <c r="C2086" s="32">
        <v>95</v>
      </c>
      <c r="D2086" s="33">
        <v>290907</v>
      </c>
      <c r="E2086" s="33"/>
      <c r="F2086" s="33">
        <v>97795</v>
      </c>
      <c r="G2086" s="33">
        <v>3835</v>
      </c>
      <c r="H2086" s="33">
        <v>46021</v>
      </c>
      <c r="I2086" s="33">
        <v>43145</v>
      </c>
      <c r="J2086" s="33">
        <v>4794</v>
      </c>
      <c r="K2086" s="33"/>
      <c r="L2086" s="33">
        <v>193113</v>
      </c>
      <c r="M2086" s="33">
        <v>4756</v>
      </c>
      <c r="N2086" s="33">
        <v>19977</v>
      </c>
      <c r="O2086" s="33">
        <v>141743</v>
      </c>
      <c r="P2086" s="33">
        <v>26636</v>
      </c>
      <c r="Q2086"/>
    </row>
    <row r="2087" spans="1:17">
      <c r="A2087" s="38" t="str">
        <f t="shared" ca="1" si="32"/>
        <v>204196</v>
      </c>
      <c r="B2087" s="39" cm="1">
        <f t="array" aca="1" ref="B2087" ca="1">INDIRECT(_xlfn.CONCAT("D",ROW(C2087)-C2087-3))</f>
        <v>2041</v>
      </c>
      <c r="C2087" s="32">
        <v>96</v>
      </c>
      <c r="D2087" s="33">
        <v>223156</v>
      </c>
      <c r="E2087" s="33"/>
      <c r="F2087" s="33">
        <v>72238</v>
      </c>
      <c r="G2087" s="33">
        <v>950</v>
      </c>
      <c r="H2087" s="33">
        <v>40871</v>
      </c>
      <c r="I2087" s="33">
        <v>27564</v>
      </c>
      <c r="J2087" s="33">
        <v>2851</v>
      </c>
      <c r="K2087" s="33"/>
      <c r="L2087" s="33">
        <v>150918</v>
      </c>
      <c r="M2087" s="33">
        <v>6603</v>
      </c>
      <c r="N2087" s="33">
        <v>14149</v>
      </c>
      <c r="O2087" s="33">
        <v>110359</v>
      </c>
      <c r="P2087" s="33">
        <v>19808</v>
      </c>
      <c r="Q2087"/>
    </row>
    <row r="2088" spans="1:17">
      <c r="A2088" s="38" t="str">
        <f t="shared" ca="1" si="32"/>
        <v>204197</v>
      </c>
      <c r="B2088" s="39" cm="1">
        <f t="array" aca="1" ref="B2088" ca="1">INDIRECT(_xlfn.CONCAT("D",ROW(C2088)-C2088-3))</f>
        <v>2041</v>
      </c>
      <c r="C2088" s="32">
        <v>97</v>
      </c>
      <c r="D2088" s="33">
        <v>168587</v>
      </c>
      <c r="E2088" s="33"/>
      <c r="F2088" s="33">
        <v>52292</v>
      </c>
      <c r="G2088" s="33">
        <v>1868</v>
      </c>
      <c r="H2088" s="33">
        <v>30815</v>
      </c>
      <c r="I2088" s="33">
        <v>14941</v>
      </c>
      <c r="J2088" s="33">
        <v>4669</v>
      </c>
      <c r="K2088" s="33"/>
      <c r="L2088" s="33">
        <v>116295</v>
      </c>
      <c r="M2088" s="33">
        <v>3721</v>
      </c>
      <c r="N2088" s="33">
        <v>10234</v>
      </c>
      <c r="O2088" s="33">
        <v>88384</v>
      </c>
      <c r="P2088" s="33">
        <v>13955</v>
      </c>
      <c r="Q2088"/>
    </row>
    <row r="2089" spans="1:17">
      <c r="A2089" s="38" t="str">
        <f t="shared" ca="1" si="32"/>
        <v>204198</v>
      </c>
      <c r="B2089" s="39" cm="1">
        <f t="array" aca="1" ref="B2089" ca="1">INDIRECT(_xlfn.CONCAT("D",ROW(C2089)-C2089-3))</f>
        <v>2041</v>
      </c>
      <c r="C2089" s="32">
        <v>98</v>
      </c>
      <c r="D2089" s="33">
        <v>118194</v>
      </c>
      <c r="E2089" s="33"/>
      <c r="F2089" s="33">
        <v>35076</v>
      </c>
      <c r="G2089" s="33">
        <v>923</v>
      </c>
      <c r="H2089" s="33">
        <v>14769</v>
      </c>
      <c r="I2089" s="33">
        <v>16615</v>
      </c>
      <c r="J2089" s="33">
        <v>2769</v>
      </c>
      <c r="K2089" s="33"/>
      <c r="L2089" s="33">
        <v>83118</v>
      </c>
      <c r="M2089" s="33">
        <v>1847</v>
      </c>
      <c r="N2089" s="33">
        <v>4618</v>
      </c>
      <c r="O2089" s="33">
        <v>65571</v>
      </c>
      <c r="P2089" s="33">
        <v>11082</v>
      </c>
      <c r="Q2089"/>
    </row>
    <row r="2090" spans="1:17">
      <c r="A2090" s="38" t="str">
        <f t="shared" ca="1" si="32"/>
        <v>204199</v>
      </c>
      <c r="B2090" s="39" cm="1">
        <f t="array" aca="1" ref="B2090" ca="1">INDIRECT(_xlfn.CONCAT("D",ROW(C2090)-C2090-3))</f>
        <v>2041</v>
      </c>
      <c r="C2090" s="32">
        <v>99</v>
      </c>
      <c r="D2090" s="33">
        <v>74414</v>
      </c>
      <c r="E2090" s="33"/>
      <c r="F2090" s="33">
        <v>20950</v>
      </c>
      <c r="G2090" s="33">
        <v>0</v>
      </c>
      <c r="H2090" s="33">
        <v>6376</v>
      </c>
      <c r="I2090" s="33">
        <v>14574</v>
      </c>
      <c r="J2090" s="33">
        <v>0</v>
      </c>
      <c r="K2090" s="33"/>
      <c r="L2090" s="33">
        <v>53464</v>
      </c>
      <c r="M2090" s="33">
        <v>3625</v>
      </c>
      <c r="N2090" s="33">
        <v>2719</v>
      </c>
      <c r="O2090" s="33">
        <v>40778</v>
      </c>
      <c r="P2090" s="33">
        <v>6343</v>
      </c>
      <c r="Q2090"/>
    </row>
    <row r="2091" spans="1:17">
      <c r="A2091" s="38" t="str">
        <f t="shared" ca="1" si="32"/>
        <v>2041100</v>
      </c>
      <c r="B2091" s="39" cm="1">
        <f t="array" aca="1" ref="B2091" ca="1">INDIRECT(_xlfn.CONCAT("D",ROW(C2091)-C2091-3))</f>
        <v>2041</v>
      </c>
      <c r="C2091" s="32">
        <v>100</v>
      </c>
      <c r="D2091" s="33">
        <v>131811</v>
      </c>
      <c r="E2091" s="33"/>
      <c r="F2091" s="33">
        <v>32473</v>
      </c>
      <c r="G2091" s="33">
        <v>878</v>
      </c>
      <c r="H2091" s="33">
        <v>9654</v>
      </c>
      <c r="I2091" s="33">
        <v>20186</v>
      </c>
      <c r="J2091" s="33">
        <v>1755</v>
      </c>
      <c r="K2091" s="33"/>
      <c r="L2091" s="33">
        <v>99339</v>
      </c>
      <c r="M2091" s="33">
        <v>4515</v>
      </c>
      <c r="N2091" s="33">
        <v>5418</v>
      </c>
      <c r="O2091" s="33">
        <v>75859</v>
      </c>
      <c r="P2091" s="33">
        <v>13546</v>
      </c>
      <c r="Q2091"/>
    </row>
    <row r="2092" spans="1:17">
      <c r="A2092" s="38" t="str">
        <f t="shared" ca="1" si="32"/>
        <v>118194</v>
      </c>
      <c r="B2092" s="39" cm="1">
        <f t="array" aca="1" ref="B2092" ca="1">INDIRECT(_xlfn.CONCAT("D",ROW(C2092)-C2092-3))</f>
        <v>118194</v>
      </c>
      <c r="C2092" s="34"/>
      <c r="D2092" s="31"/>
      <c r="E2092" s="31"/>
      <c r="F2092" s="31"/>
      <c r="G2092" s="31"/>
      <c r="H2092" s="31"/>
      <c r="I2092" s="31"/>
      <c r="J2092" s="31"/>
      <c r="K2092" s="31"/>
      <c r="L2092" s="31"/>
      <c r="M2092" s="31"/>
      <c r="N2092" s="31"/>
      <c r="O2092" s="31"/>
      <c r="P2092" s="31"/>
      <c r="Q2092"/>
    </row>
    <row r="2093" spans="1:17">
      <c r="A2093" s="38" t="str">
        <f t="shared" ca="1" si="32"/>
        <v>74414</v>
      </c>
      <c r="B2093" s="39" cm="1">
        <f t="array" aca="1" ref="B2093" ca="1">INDIRECT(_xlfn.CONCAT("D",ROW(C2093)-C2093-3))</f>
        <v>74414</v>
      </c>
      <c r="Q2093"/>
    </row>
    <row r="2094" spans="1:17">
      <c r="A2094" s="38" t="str">
        <f t="shared" ca="1" si="32"/>
        <v>131811</v>
      </c>
      <c r="B2094" s="39" cm="1">
        <f t="array" aca="1" ref="B2094" ca="1">INDIRECT(_xlfn.CONCAT("D",ROW(C2094)-C2094-3))</f>
        <v>131811</v>
      </c>
      <c r="Q2094"/>
    </row>
    <row r="2095" spans="1:17">
      <c r="A2095" s="38" t="str">
        <f t="shared" ca="1" si="32"/>
        <v>0</v>
      </c>
      <c r="B2095" s="39" cm="1">
        <f t="array" aca="1" ref="B2095" ca="1">INDIRECT(_xlfn.CONCAT("D",ROW(C2095)-C2095-3))</f>
        <v>0</v>
      </c>
      <c r="Q2095"/>
    </row>
    <row r="2096" spans="1:17">
      <c r="A2096" s="38" t="str">
        <f t="shared" ca="1" si="32"/>
        <v>0</v>
      </c>
      <c r="B2096" s="39" cm="1">
        <f t="array" aca="1" ref="B2096" ca="1">INDIRECT(_xlfn.CONCAT("D",ROW(C2096)-C2096-3))</f>
        <v>0</v>
      </c>
      <c r="Q2096"/>
    </row>
    <row r="2097" spans="1:17">
      <c r="A2097" s="38" t="str">
        <f t="shared" ca="1" si="32"/>
        <v>0</v>
      </c>
      <c r="B2097" s="39" cm="1">
        <f t="array" aca="1" ref="B2097" ca="1">INDIRECT(_xlfn.CONCAT("D",ROW(C2097)-C2097-3))</f>
        <v>0</v>
      </c>
      <c r="Q2097"/>
    </row>
    <row r="2098" spans="1:17">
      <c r="A2098" s="38" t="str">
        <f t="shared" ca="1" si="32"/>
        <v>0</v>
      </c>
      <c r="B2098" s="39" cm="1">
        <f t="array" aca="1" ref="B2098" ca="1">INDIRECT(_xlfn.CONCAT("D",ROW(C2098)-C2098-3))</f>
        <v>0</v>
      </c>
      <c r="D2098" s="47">
        <v>2042</v>
      </c>
      <c r="E2098" s="47"/>
      <c r="F2098" s="47"/>
      <c r="G2098" s="47"/>
      <c r="H2098" s="47"/>
      <c r="I2098" s="47"/>
      <c r="J2098" s="47"/>
      <c r="K2098" s="47"/>
      <c r="L2098" s="47"/>
      <c r="M2098" s="47"/>
      <c r="N2098" s="47"/>
      <c r="O2098" s="47"/>
      <c r="P2098" s="47"/>
      <c r="Q2098"/>
    </row>
    <row r="2099" spans="1:17">
      <c r="A2099" s="38" t="str">
        <f t="shared" ca="1" si="32"/>
        <v>0</v>
      </c>
      <c r="B2099" s="39" cm="1">
        <f t="array" aca="1" ref="B2099" ca="1">INDIRECT(_xlfn.CONCAT("D",ROW(C2099)-C2099-3))</f>
        <v>0</v>
      </c>
      <c r="F2099" s="48" t="s">
        <v>184</v>
      </c>
      <c r="G2099" s="48"/>
      <c r="H2099" s="48"/>
      <c r="I2099" s="48"/>
      <c r="J2099" s="48"/>
      <c r="K2099" s="30"/>
      <c r="L2099" s="48" t="s">
        <v>185</v>
      </c>
      <c r="M2099" s="48"/>
      <c r="N2099" s="48"/>
      <c r="O2099" s="48"/>
      <c r="P2099" s="48"/>
      <c r="Q2099"/>
    </row>
    <row r="2100" spans="1:17">
      <c r="A2100" s="38" t="e">
        <f t="shared" ca="1" si="32"/>
        <v>#VALUE!</v>
      </c>
      <c r="B2100" s="39" t="e" cm="1">
        <f t="array" aca="1" ref="B2100" ca="1">INDIRECT(_xlfn.CONCAT("D",ROW(C2100)-C2100-3))</f>
        <v>#VALUE!</v>
      </c>
      <c r="C2100" s="30" t="s">
        <v>186</v>
      </c>
      <c r="D2100" s="30" t="s">
        <v>0</v>
      </c>
      <c r="E2100" s="30"/>
      <c r="F2100" s="30" t="s">
        <v>0</v>
      </c>
      <c r="G2100" s="30" t="s">
        <v>187</v>
      </c>
      <c r="H2100" s="30" t="s">
        <v>188</v>
      </c>
      <c r="I2100" s="30" t="s">
        <v>189</v>
      </c>
      <c r="J2100" s="30" t="s">
        <v>190</v>
      </c>
      <c r="K2100" s="30"/>
      <c r="L2100" s="30" t="s">
        <v>0</v>
      </c>
      <c r="M2100" s="30" t="s">
        <v>187</v>
      </c>
      <c r="N2100" s="30" t="s">
        <v>188</v>
      </c>
      <c r="O2100" s="30" t="s">
        <v>189</v>
      </c>
      <c r="P2100" s="30" t="s">
        <v>190</v>
      </c>
      <c r="Q2100"/>
    </row>
    <row r="2101" spans="1:17">
      <c r="A2101" s="38" t="str">
        <f t="shared" ca="1" si="32"/>
        <v>20420</v>
      </c>
      <c r="B2101" s="39" cm="1">
        <f t="array" aca="1" ref="B2101" ca="1">INDIRECT(_xlfn.CONCAT("D",ROW(C2101)-C2101-3))</f>
        <v>2042</v>
      </c>
      <c r="C2101" s="32">
        <v>0</v>
      </c>
      <c r="D2101" s="33">
        <v>3992922</v>
      </c>
      <c r="E2101" s="33"/>
      <c r="F2101" s="33">
        <v>2042495</v>
      </c>
      <c r="G2101" s="33">
        <v>2042495</v>
      </c>
      <c r="H2101" s="33">
        <v>0</v>
      </c>
      <c r="I2101" s="33">
        <v>0</v>
      </c>
      <c r="J2101" s="33">
        <v>0</v>
      </c>
      <c r="K2101" s="33"/>
      <c r="L2101" s="33">
        <v>1950427</v>
      </c>
      <c r="M2101" s="33">
        <v>1950427</v>
      </c>
      <c r="N2101" s="33">
        <v>0</v>
      </c>
      <c r="O2101" s="33">
        <v>0</v>
      </c>
      <c r="P2101" s="33">
        <v>0</v>
      </c>
      <c r="Q2101"/>
    </row>
    <row r="2102" spans="1:17">
      <c r="A2102" s="38" t="str">
        <f t="shared" ca="1" si="32"/>
        <v>20421</v>
      </c>
      <c r="B2102" s="39" cm="1">
        <f t="array" aca="1" ref="B2102" ca="1">INDIRECT(_xlfn.CONCAT("D",ROW(C2102)-C2102-3))</f>
        <v>2042</v>
      </c>
      <c r="C2102" s="32">
        <v>1</v>
      </c>
      <c r="D2102" s="33">
        <v>4014306</v>
      </c>
      <c r="E2102" s="33"/>
      <c r="F2102" s="33">
        <v>2053936</v>
      </c>
      <c r="G2102" s="33">
        <v>2053936</v>
      </c>
      <c r="H2102" s="33">
        <v>0</v>
      </c>
      <c r="I2102" s="33">
        <v>0</v>
      </c>
      <c r="J2102" s="33">
        <v>0</v>
      </c>
      <c r="K2102" s="33"/>
      <c r="L2102" s="33">
        <v>1960370</v>
      </c>
      <c r="M2102" s="33">
        <v>1960370</v>
      </c>
      <c r="N2102" s="33">
        <v>0</v>
      </c>
      <c r="O2102" s="33">
        <v>0</v>
      </c>
      <c r="P2102" s="33">
        <v>0</v>
      </c>
      <c r="Q2102"/>
    </row>
    <row r="2103" spans="1:17">
      <c r="A2103" s="38" t="str">
        <f t="shared" ca="1" si="32"/>
        <v>20422</v>
      </c>
      <c r="B2103" s="39" cm="1">
        <f t="array" aca="1" ref="B2103" ca="1">INDIRECT(_xlfn.CONCAT("D",ROW(C2103)-C2103-3))</f>
        <v>2042</v>
      </c>
      <c r="C2103" s="32">
        <v>2</v>
      </c>
      <c r="D2103" s="33">
        <v>4041984</v>
      </c>
      <c r="E2103" s="33"/>
      <c r="F2103" s="33">
        <v>2068179</v>
      </c>
      <c r="G2103" s="33">
        <v>2068179</v>
      </c>
      <c r="H2103" s="33">
        <v>0</v>
      </c>
      <c r="I2103" s="33">
        <v>0</v>
      </c>
      <c r="J2103" s="33">
        <v>0</v>
      </c>
      <c r="K2103" s="33"/>
      <c r="L2103" s="33">
        <v>1973805</v>
      </c>
      <c r="M2103" s="33">
        <v>1973805</v>
      </c>
      <c r="N2103" s="33">
        <v>0</v>
      </c>
      <c r="O2103" s="33">
        <v>0</v>
      </c>
      <c r="P2103" s="33">
        <v>0</v>
      </c>
      <c r="Q2103"/>
    </row>
    <row r="2104" spans="1:17">
      <c r="A2104" s="38" t="str">
        <f t="shared" ca="1" si="32"/>
        <v>20423</v>
      </c>
      <c r="B2104" s="39" cm="1">
        <f t="array" aca="1" ref="B2104" ca="1">INDIRECT(_xlfn.CONCAT("D",ROW(C2104)-C2104-3))</f>
        <v>2042</v>
      </c>
      <c r="C2104" s="32">
        <v>3</v>
      </c>
      <c r="D2104" s="33">
        <v>4066619</v>
      </c>
      <c r="E2104" s="33"/>
      <c r="F2104" s="33">
        <v>2080870</v>
      </c>
      <c r="G2104" s="33">
        <v>2080870</v>
      </c>
      <c r="H2104" s="33">
        <v>0</v>
      </c>
      <c r="I2104" s="33">
        <v>0</v>
      </c>
      <c r="J2104" s="33">
        <v>0</v>
      </c>
      <c r="K2104" s="33"/>
      <c r="L2104" s="33">
        <v>1985748</v>
      </c>
      <c r="M2104" s="33">
        <v>1985748</v>
      </c>
      <c r="N2104" s="33">
        <v>0</v>
      </c>
      <c r="O2104" s="33">
        <v>0</v>
      </c>
      <c r="P2104" s="33">
        <v>0</v>
      </c>
      <c r="Q2104"/>
    </row>
    <row r="2105" spans="1:17">
      <c r="A2105" s="38" t="str">
        <f t="shared" ca="1" si="32"/>
        <v>20424</v>
      </c>
      <c r="B2105" s="39" cm="1">
        <f t="array" aca="1" ref="B2105" ca="1">INDIRECT(_xlfn.CONCAT("D",ROW(C2105)-C2105-3))</f>
        <v>2042</v>
      </c>
      <c r="C2105" s="32">
        <v>4</v>
      </c>
      <c r="D2105" s="33">
        <v>4085458</v>
      </c>
      <c r="E2105" s="33"/>
      <c r="F2105" s="33">
        <v>2090798</v>
      </c>
      <c r="G2105" s="33">
        <v>2090798</v>
      </c>
      <c r="H2105" s="33">
        <v>0</v>
      </c>
      <c r="I2105" s="33">
        <v>0</v>
      </c>
      <c r="J2105" s="33">
        <v>0</v>
      </c>
      <c r="K2105" s="33"/>
      <c r="L2105" s="33">
        <v>1994660</v>
      </c>
      <c r="M2105" s="33">
        <v>1994660</v>
      </c>
      <c r="N2105" s="33">
        <v>0</v>
      </c>
      <c r="O2105" s="33">
        <v>0</v>
      </c>
      <c r="P2105" s="33">
        <v>0</v>
      </c>
      <c r="Q2105"/>
    </row>
    <row r="2106" spans="1:17">
      <c r="A2106" s="38" t="str">
        <f t="shared" ca="1" si="32"/>
        <v>20425</v>
      </c>
      <c r="B2106" s="39" cm="1">
        <f t="array" aca="1" ref="B2106" ca="1">INDIRECT(_xlfn.CONCAT("D",ROW(C2106)-C2106-3))</f>
        <v>2042</v>
      </c>
      <c r="C2106" s="32">
        <v>5</v>
      </c>
      <c r="D2106" s="33">
        <v>4099840</v>
      </c>
      <c r="E2106" s="33"/>
      <c r="F2106" s="33">
        <v>2098376</v>
      </c>
      <c r="G2106" s="33">
        <v>2098376</v>
      </c>
      <c r="H2106" s="33">
        <v>0</v>
      </c>
      <c r="I2106" s="33">
        <v>0</v>
      </c>
      <c r="J2106" s="33">
        <v>0</v>
      </c>
      <c r="K2106" s="33"/>
      <c r="L2106" s="33">
        <v>2001464</v>
      </c>
      <c r="M2106" s="33">
        <v>2001464</v>
      </c>
      <c r="N2106" s="33">
        <v>0</v>
      </c>
      <c r="O2106" s="33">
        <v>0</v>
      </c>
      <c r="P2106" s="33">
        <v>0</v>
      </c>
      <c r="Q2106"/>
    </row>
    <row r="2107" spans="1:17">
      <c r="A2107" s="38" t="str">
        <f t="shared" ca="1" si="32"/>
        <v>20426</v>
      </c>
      <c r="B2107" s="39" cm="1">
        <f t="array" aca="1" ref="B2107" ca="1">INDIRECT(_xlfn.CONCAT("D",ROW(C2107)-C2107-3))</f>
        <v>2042</v>
      </c>
      <c r="C2107" s="32">
        <v>6</v>
      </c>
      <c r="D2107" s="33">
        <v>4113064</v>
      </c>
      <c r="E2107" s="33"/>
      <c r="F2107" s="33">
        <v>2105262</v>
      </c>
      <c r="G2107" s="33">
        <v>2105262</v>
      </c>
      <c r="H2107" s="33">
        <v>0</v>
      </c>
      <c r="I2107" s="33">
        <v>0</v>
      </c>
      <c r="J2107" s="33">
        <v>0</v>
      </c>
      <c r="K2107" s="33"/>
      <c r="L2107" s="33">
        <v>2007802</v>
      </c>
      <c r="M2107" s="33">
        <v>2007802</v>
      </c>
      <c r="N2107" s="33">
        <v>0</v>
      </c>
      <c r="O2107" s="33">
        <v>0</v>
      </c>
      <c r="P2107" s="33">
        <v>0</v>
      </c>
      <c r="Q2107"/>
    </row>
    <row r="2108" spans="1:17">
      <c r="A2108" s="38" t="str">
        <f t="shared" ca="1" si="32"/>
        <v>20427</v>
      </c>
      <c r="B2108" s="39" cm="1">
        <f t="array" aca="1" ref="B2108" ca="1">INDIRECT(_xlfn.CONCAT("D",ROW(C2108)-C2108-3))</f>
        <v>2042</v>
      </c>
      <c r="C2108" s="32">
        <v>7</v>
      </c>
      <c r="D2108" s="33">
        <v>4124872</v>
      </c>
      <c r="E2108" s="33"/>
      <c r="F2108" s="33">
        <v>2111278</v>
      </c>
      <c r="G2108" s="33">
        <v>2111278</v>
      </c>
      <c r="H2108" s="33">
        <v>0</v>
      </c>
      <c r="I2108" s="33">
        <v>0</v>
      </c>
      <c r="J2108" s="33">
        <v>0</v>
      </c>
      <c r="K2108" s="33"/>
      <c r="L2108" s="33">
        <v>2013594</v>
      </c>
      <c r="M2108" s="33">
        <v>2013594</v>
      </c>
      <c r="N2108" s="33">
        <v>0</v>
      </c>
      <c r="O2108" s="33">
        <v>0</v>
      </c>
      <c r="P2108" s="33">
        <v>0</v>
      </c>
      <c r="Q2108"/>
    </row>
    <row r="2109" spans="1:17">
      <c r="A2109" s="38" t="str">
        <f t="shared" ca="1" si="32"/>
        <v>20428</v>
      </c>
      <c r="B2109" s="39" cm="1">
        <f t="array" aca="1" ref="B2109" ca="1">INDIRECT(_xlfn.CONCAT("D",ROW(C2109)-C2109-3))</f>
        <v>2042</v>
      </c>
      <c r="C2109" s="32">
        <v>8</v>
      </c>
      <c r="D2109" s="33">
        <v>4137235</v>
      </c>
      <c r="E2109" s="33"/>
      <c r="F2109" s="33">
        <v>2117745</v>
      </c>
      <c r="G2109" s="33">
        <v>2117745</v>
      </c>
      <c r="H2109" s="33">
        <v>0</v>
      </c>
      <c r="I2109" s="33">
        <v>0</v>
      </c>
      <c r="J2109" s="33">
        <v>0</v>
      </c>
      <c r="K2109" s="33"/>
      <c r="L2109" s="33">
        <v>2019490</v>
      </c>
      <c r="M2109" s="33">
        <v>2019490</v>
      </c>
      <c r="N2109" s="33">
        <v>0</v>
      </c>
      <c r="O2109" s="33">
        <v>0</v>
      </c>
      <c r="P2109" s="33">
        <v>0</v>
      </c>
      <c r="Q2109"/>
    </row>
    <row r="2110" spans="1:17">
      <c r="A2110" s="38" t="str">
        <f t="shared" ca="1" si="32"/>
        <v>20429</v>
      </c>
      <c r="B2110" s="39" cm="1">
        <f t="array" aca="1" ref="B2110" ca="1">INDIRECT(_xlfn.CONCAT("D",ROW(C2110)-C2110-3))</f>
        <v>2042</v>
      </c>
      <c r="C2110" s="32">
        <v>9</v>
      </c>
      <c r="D2110" s="33">
        <v>4151465</v>
      </c>
      <c r="E2110" s="33"/>
      <c r="F2110" s="33">
        <v>2125495</v>
      </c>
      <c r="G2110" s="33">
        <v>2125495</v>
      </c>
      <c r="H2110" s="33">
        <v>0</v>
      </c>
      <c r="I2110" s="33">
        <v>0</v>
      </c>
      <c r="J2110" s="33">
        <v>0</v>
      </c>
      <c r="K2110" s="33"/>
      <c r="L2110" s="33">
        <v>2025970</v>
      </c>
      <c r="M2110" s="33">
        <v>2025970</v>
      </c>
      <c r="N2110" s="33">
        <v>0</v>
      </c>
      <c r="O2110" s="33">
        <v>0</v>
      </c>
      <c r="P2110" s="33">
        <v>0</v>
      </c>
      <c r="Q2110"/>
    </row>
    <row r="2111" spans="1:17">
      <c r="A2111" s="38" t="str">
        <f t="shared" ca="1" si="32"/>
        <v>204210</v>
      </c>
      <c r="B2111" s="39" cm="1">
        <f t="array" aca="1" ref="B2111" ca="1">INDIRECT(_xlfn.CONCAT("D",ROW(C2111)-C2111-3))</f>
        <v>2042</v>
      </c>
      <c r="C2111" s="32">
        <v>10</v>
      </c>
      <c r="D2111" s="33">
        <v>4167301</v>
      </c>
      <c r="E2111" s="33"/>
      <c r="F2111" s="33">
        <v>2134256</v>
      </c>
      <c r="G2111" s="33">
        <v>2134256</v>
      </c>
      <c r="H2111" s="33">
        <v>0</v>
      </c>
      <c r="I2111" s="33">
        <v>0</v>
      </c>
      <c r="J2111" s="33">
        <v>0</v>
      </c>
      <c r="K2111" s="33"/>
      <c r="L2111" s="33">
        <v>2033045</v>
      </c>
      <c r="M2111" s="33">
        <v>2033045</v>
      </c>
      <c r="N2111" s="33">
        <v>0</v>
      </c>
      <c r="O2111" s="33">
        <v>0</v>
      </c>
      <c r="P2111" s="33">
        <v>0</v>
      </c>
      <c r="Q2111"/>
    </row>
    <row r="2112" spans="1:17">
      <c r="A2112" s="38" t="str">
        <f t="shared" ca="1" si="32"/>
        <v>204211</v>
      </c>
      <c r="B2112" s="39" cm="1">
        <f t="array" aca="1" ref="B2112" ca="1">INDIRECT(_xlfn.CONCAT("D",ROW(C2112)-C2112-3))</f>
        <v>2042</v>
      </c>
      <c r="C2112" s="32">
        <v>11</v>
      </c>
      <c r="D2112" s="33">
        <v>4175335</v>
      </c>
      <c r="E2112" s="33"/>
      <c r="F2112" s="33">
        <v>2138918</v>
      </c>
      <c r="G2112" s="33">
        <v>2138918</v>
      </c>
      <c r="H2112" s="33">
        <v>0</v>
      </c>
      <c r="I2112" s="33">
        <v>0</v>
      </c>
      <c r="J2112" s="33">
        <v>0</v>
      </c>
      <c r="K2112" s="33"/>
      <c r="L2112" s="33">
        <v>2036417</v>
      </c>
      <c r="M2112" s="33">
        <v>2036417</v>
      </c>
      <c r="N2112" s="33">
        <v>0</v>
      </c>
      <c r="O2112" s="33">
        <v>0</v>
      </c>
      <c r="P2112" s="33">
        <v>0</v>
      </c>
      <c r="Q2112"/>
    </row>
    <row r="2113" spans="1:17">
      <c r="A2113" s="38" t="str">
        <f t="shared" ca="1" si="32"/>
        <v>204212</v>
      </c>
      <c r="B2113" s="39" cm="1">
        <f t="array" aca="1" ref="B2113" ca="1">INDIRECT(_xlfn.CONCAT("D",ROW(C2113)-C2113-3))</f>
        <v>2042</v>
      </c>
      <c r="C2113" s="32">
        <v>12</v>
      </c>
      <c r="D2113" s="33">
        <v>4169594</v>
      </c>
      <c r="E2113" s="33"/>
      <c r="F2113" s="33">
        <v>2136289</v>
      </c>
      <c r="G2113" s="33">
        <v>2136289</v>
      </c>
      <c r="H2113" s="33">
        <v>0</v>
      </c>
      <c r="I2113" s="33">
        <v>0</v>
      </c>
      <c r="J2113" s="33">
        <v>0</v>
      </c>
      <c r="K2113" s="33"/>
      <c r="L2113" s="33">
        <v>2033305</v>
      </c>
      <c r="M2113" s="33">
        <v>2033305</v>
      </c>
      <c r="N2113" s="33">
        <v>0</v>
      </c>
      <c r="O2113" s="33">
        <v>0</v>
      </c>
      <c r="P2113" s="33">
        <v>0</v>
      </c>
      <c r="Q2113"/>
    </row>
    <row r="2114" spans="1:17">
      <c r="A2114" s="38" t="str">
        <f t="shared" ca="1" si="32"/>
        <v>204213</v>
      </c>
      <c r="B2114" s="39" cm="1">
        <f t="array" aca="1" ref="B2114" ca="1">INDIRECT(_xlfn.CONCAT("D",ROW(C2114)-C2114-3))</f>
        <v>2042</v>
      </c>
      <c r="C2114" s="32">
        <v>13</v>
      </c>
      <c r="D2114" s="33">
        <v>4154317</v>
      </c>
      <c r="E2114" s="33"/>
      <c r="F2114" s="33">
        <v>2128626</v>
      </c>
      <c r="G2114" s="33">
        <v>2128626</v>
      </c>
      <c r="H2114" s="33">
        <v>0</v>
      </c>
      <c r="I2114" s="33">
        <v>0</v>
      </c>
      <c r="J2114" s="33">
        <v>0</v>
      </c>
      <c r="K2114" s="33"/>
      <c r="L2114" s="33">
        <v>2025691</v>
      </c>
      <c r="M2114" s="33">
        <v>2025691</v>
      </c>
      <c r="N2114" s="33">
        <v>0</v>
      </c>
      <c r="O2114" s="33">
        <v>0</v>
      </c>
      <c r="P2114" s="33">
        <v>0</v>
      </c>
      <c r="Q2114"/>
    </row>
    <row r="2115" spans="1:17">
      <c r="A2115" s="38" t="str">
        <f t="shared" ca="1" si="32"/>
        <v>204214</v>
      </c>
      <c r="B2115" s="39" cm="1">
        <f t="array" aca="1" ref="B2115" ca="1">INDIRECT(_xlfn.CONCAT("D",ROW(C2115)-C2115-3))</f>
        <v>2042</v>
      </c>
      <c r="C2115" s="32">
        <v>14</v>
      </c>
      <c r="D2115" s="33">
        <v>4133775</v>
      </c>
      <c r="E2115" s="33"/>
      <c r="F2115" s="33">
        <v>2118232</v>
      </c>
      <c r="G2115" s="33">
        <v>2118232</v>
      </c>
      <c r="H2115" s="33">
        <v>0</v>
      </c>
      <c r="I2115" s="33">
        <v>0</v>
      </c>
      <c r="J2115" s="33">
        <v>0</v>
      </c>
      <c r="K2115" s="33"/>
      <c r="L2115" s="33">
        <v>2015543</v>
      </c>
      <c r="M2115" s="33">
        <v>2015543</v>
      </c>
      <c r="N2115" s="33">
        <v>0</v>
      </c>
      <c r="O2115" s="33">
        <v>0</v>
      </c>
      <c r="P2115" s="33">
        <v>0</v>
      </c>
      <c r="Q2115"/>
    </row>
    <row r="2116" spans="1:17">
      <c r="A2116" s="38" t="str">
        <f t="shared" ca="1" si="32"/>
        <v>204215</v>
      </c>
      <c r="B2116" s="39" cm="1">
        <f t="array" aca="1" ref="B2116" ca="1">INDIRECT(_xlfn.CONCAT("D",ROW(C2116)-C2116-3))</f>
        <v>2042</v>
      </c>
      <c r="C2116" s="32">
        <v>15</v>
      </c>
      <c r="D2116" s="33">
        <v>4113228</v>
      </c>
      <c r="E2116" s="33"/>
      <c r="F2116" s="33">
        <v>2107975</v>
      </c>
      <c r="G2116" s="33">
        <v>2107975</v>
      </c>
      <c r="H2116" s="33">
        <v>0</v>
      </c>
      <c r="I2116" s="33">
        <v>0</v>
      </c>
      <c r="J2116" s="33">
        <v>0</v>
      </c>
      <c r="K2116" s="33"/>
      <c r="L2116" s="33">
        <v>2005253</v>
      </c>
      <c r="M2116" s="33">
        <v>2005253</v>
      </c>
      <c r="N2116" s="33">
        <v>0</v>
      </c>
      <c r="O2116" s="33">
        <v>0</v>
      </c>
      <c r="P2116" s="33">
        <v>0</v>
      </c>
      <c r="Q2116"/>
    </row>
    <row r="2117" spans="1:17">
      <c r="A2117" s="38" t="str">
        <f t="shared" ca="1" si="32"/>
        <v>204216</v>
      </c>
      <c r="B2117" s="39" cm="1">
        <f t="array" aca="1" ref="B2117" ca="1">INDIRECT(_xlfn.CONCAT("D",ROW(C2117)-C2117-3))</f>
        <v>2042</v>
      </c>
      <c r="C2117" s="32">
        <v>16</v>
      </c>
      <c r="D2117" s="33">
        <v>4097448</v>
      </c>
      <c r="E2117" s="33"/>
      <c r="F2117" s="33">
        <v>2100656</v>
      </c>
      <c r="G2117" s="33">
        <v>2094816</v>
      </c>
      <c r="H2117" s="33">
        <v>5841</v>
      </c>
      <c r="I2117" s="33">
        <v>0</v>
      </c>
      <c r="J2117" s="33">
        <v>0</v>
      </c>
      <c r="K2117" s="33"/>
      <c r="L2117" s="33">
        <v>1996792</v>
      </c>
      <c r="M2117" s="33">
        <v>1990953</v>
      </c>
      <c r="N2117" s="33">
        <v>5839</v>
      </c>
      <c r="O2117" s="33">
        <v>0</v>
      </c>
      <c r="P2117" s="33">
        <v>0</v>
      </c>
      <c r="Q2117"/>
    </row>
    <row r="2118" spans="1:17">
      <c r="A2118" s="38" t="str">
        <f t="shared" ca="1" si="32"/>
        <v>204217</v>
      </c>
      <c r="B2118" s="39" cm="1">
        <f t="array" aca="1" ref="B2118" ca="1">INDIRECT(_xlfn.CONCAT("D",ROW(C2118)-C2118-3))</f>
        <v>2042</v>
      </c>
      <c r="C2118" s="32">
        <v>17</v>
      </c>
      <c r="D2118" s="33">
        <v>4092377</v>
      </c>
      <c r="E2118" s="33"/>
      <c r="F2118" s="33">
        <v>2099591</v>
      </c>
      <c r="G2118" s="33">
        <v>2082779</v>
      </c>
      <c r="H2118" s="33">
        <v>16812</v>
      </c>
      <c r="I2118" s="33">
        <v>0</v>
      </c>
      <c r="J2118" s="33">
        <v>0</v>
      </c>
      <c r="K2118" s="33"/>
      <c r="L2118" s="33">
        <v>1992786</v>
      </c>
      <c r="M2118" s="33">
        <v>1982921</v>
      </c>
      <c r="N2118" s="33">
        <v>9865</v>
      </c>
      <c r="O2118" s="33">
        <v>0</v>
      </c>
      <c r="P2118" s="33">
        <v>0</v>
      </c>
      <c r="Q2118"/>
    </row>
    <row r="2119" spans="1:17">
      <c r="A2119" s="38" t="str">
        <f t="shared" ca="1" si="32"/>
        <v>204218</v>
      </c>
      <c r="B2119" s="39" cm="1">
        <f t="array" aca="1" ref="B2119" ca="1">INDIRECT(_xlfn.CONCAT("D",ROW(C2119)-C2119-3))</f>
        <v>2042</v>
      </c>
      <c r="C2119" s="32">
        <v>18</v>
      </c>
      <c r="D2119" s="33">
        <v>4101533</v>
      </c>
      <c r="E2119" s="33"/>
      <c r="F2119" s="33">
        <v>2106483</v>
      </c>
      <c r="G2119" s="33">
        <v>2090395</v>
      </c>
      <c r="H2119" s="33">
        <v>16088</v>
      </c>
      <c r="I2119" s="33">
        <v>0</v>
      </c>
      <c r="J2119" s="33">
        <v>0</v>
      </c>
      <c r="K2119" s="33"/>
      <c r="L2119" s="33">
        <v>1995050</v>
      </c>
      <c r="M2119" s="33">
        <v>1963862</v>
      </c>
      <c r="N2119" s="33">
        <v>29176</v>
      </c>
      <c r="O2119" s="33">
        <v>0</v>
      </c>
      <c r="P2119" s="33">
        <v>2012</v>
      </c>
      <c r="Q2119"/>
    </row>
    <row r="2120" spans="1:17">
      <c r="A2120" s="38" t="str">
        <f t="shared" ca="1" si="32"/>
        <v>204219</v>
      </c>
      <c r="B2120" s="39" cm="1">
        <f t="array" aca="1" ref="B2120" ca="1">INDIRECT(_xlfn.CONCAT("D",ROW(C2120)-C2120-3))</f>
        <v>2042</v>
      </c>
      <c r="C2120" s="32">
        <v>19</v>
      </c>
      <c r="D2120" s="33">
        <v>4109159</v>
      </c>
      <c r="E2120" s="33"/>
      <c r="F2120" s="33">
        <v>2112341</v>
      </c>
      <c r="G2120" s="33">
        <v>2088871</v>
      </c>
      <c r="H2120" s="33">
        <v>23470</v>
      </c>
      <c r="I2120" s="33">
        <v>0</v>
      </c>
      <c r="J2120" s="33">
        <v>0</v>
      </c>
      <c r="K2120" s="33"/>
      <c r="L2120" s="33">
        <v>1996818</v>
      </c>
      <c r="M2120" s="33">
        <v>1939649</v>
      </c>
      <c r="N2120" s="33">
        <v>56148</v>
      </c>
      <c r="O2120" s="33">
        <v>0</v>
      </c>
      <c r="P2120" s="33">
        <v>1021</v>
      </c>
      <c r="Q2120"/>
    </row>
    <row r="2121" spans="1:17">
      <c r="A2121" s="38" t="str">
        <f t="shared" ca="1" si="32"/>
        <v>204220</v>
      </c>
      <c r="B2121" s="39" cm="1">
        <f t="array" aca="1" ref="B2121" ca="1">INDIRECT(_xlfn.CONCAT("D",ROW(C2121)-C2121-3))</f>
        <v>2042</v>
      </c>
      <c r="C2121" s="32">
        <v>20</v>
      </c>
      <c r="D2121" s="33">
        <v>4124689</v>
      </c>
      <c r="E2121" s="33"/>
      <c r="F2121" s="33">
        <v>2121002</v>
      </c>
      <c r="G2121" s="33">
        <v>2071388</v>
      </c>
      <c r="H2121" s="33">
        <v>47547</v>
      </c>
      <c r="I2121" s="33">
        <v>0</v>
      </c>
      <c r="J2121" s="33">
        <v>2067</v>
      </c>
      <c r="K2121" s="33"/>
      <c r="L2121" s="33">
        <v>2003687</v>
      </c>
      <c r="M2121" s="33">
        <v>1890135</v>
      </c>
      <c r="N2121" s="33">
        <v>109423</v>
      </c>
      <c r="O2121" s="33">
        <v>0</v>
      </c>
      <c r="P2121" s="33">
        <v>4129</v>
      </c>
      <c r="Q2121"/>
    </row>
    <row r="2122" spans="1:17">
      <c r="A2122" s="38" t="str">
        <f t="shared" ca="1" si="32"/>
        <v>204221</v>
      </c>
      <c r="B2122" s="39" cm="1">
        <f t="array" aca="1" ref="B2122" ca="1">INDIRECT(_xlfn.CONCAT("D",ROW(C2122)-C2122-3))</f>
        <v>2042</v>
      </c>
      <c r="C2122" s="32">
        <v>21</v>
      </c>
      <c r="D2122" s="33">
        <v>4086689</v>
      </c>
      <c r="E2122" s="33"/>
      <c r="F2122" s="33">
        <v>2099549</v>
      </c>
      <c r="G2122" s="33">
        <v>2022973</v>
      </c>
      <c r="H2122" s="33">
        <v>72699</v>
      </c>
      <c r="I2122" s="33">
        <v>0</v>
      </c>
      <c r="J2122" s="33">
        <v>3877</v>
      </c>
      <c r="K2122" s="33"/>
      <c r="L2122" s="33">
        <v>1987140</v>
      </c>
      <c r="M2122" s="33">
        <v>1831001</v>
      </c>
      <c r="N2122" s="33">
        <v>148381</v>
      </c>
      <c r="O2122" s="33">
        <v>970</v>
      </c>
      <c r="P2122" s="33">
        <v>6789</v>
      </c>
      <c r="Q2122"/>
    </row>
    <row r="2123" spans="1:17">
      <c r="A2123" s="38" t="str">
        <f t="shared" ca="1" si="32"/>
        <v>204222</v>
      </c>
      <c r="B2123" s="39" cm="1">
        <f t="array" aca="1" ref="B2123" ca="1">INDIRECT(_xlfn.CONCAT("D",ROW(C2123)-C2123-3))</f>
        <v>2042</v>
      </c>
      <c r="C2123" s="32">
        <v>22</v>
      </c>
      <c r="D2123" s="33">
        <v>4228133</v>
      </c>
      <c r="E2123" s="33"/>
      <c r="F2123" s="33">
        <v>2171129</v>
      </c>
      <c r="G2123" s="33">
        <v>2058018</v>
      </c>
      <c r="H2123" s="33">
        <v>109107</v>
      </c>
      <c r="I2123" s="33">
        <v>0</v>
      </c>
      <c r="J2123" s="33">
        <v>4004</v>
      </c>
      <c r="K2123" s="33"/>
      <c r="L2123" s="33">
        <v>2057004</v>
      </c>
      <c r="M2123" s="33">
        <v>1859620</v>
      </c>
      <c r="N2123" s="33">
        <v>187365</v>
      </c>
      <c r="O2123" s="33">
        <v>1002</v>
      </c>
      <c r="P2123" s="33">
        <v>9017</v>
      </c>
      <c r="Q2123"/>
    </row>
    <row r="2124" spans="1:17">
      <c r="A2124" s="38" t="str">
        <f t="shared" ref="A2124:A2187" ca="1" si="33">B2124&amp;C2124</f>
        <v>204223</v>
      </c>
      <c r="B2124" s="39" cm="1">
        <f t="array" aca="1" ref="B2124" ca="1">INDIRECT(_xlfn.CONCAT("D",ROW(C2124)-C2124-3))</f>
        <v>2042</v>
      </c>
      <c r="C2124" s="32">
        <v>23</v>
      </c>
      <c r="D2124" s="33">
        <v>4299675</v>
      </c>
      <c r="E2124" s="33"/>
      <c r="F2124" s="33">
        <v>2205719</v>
      </c>
      <c r="G2124" s="33">
        <v>2024427</v>
      </c>
      <c r="H2124" s="33">
        <v>172227</v>
      </c>
      <c r="I2124" s="33">
        <v>2014</v>
      </c>
      <c r="J2124" s="33">
        <v>7050</v>
      </c>
      <c r="K2124" s="33"/>
      <c r="L2124" s="33">
        <v>2093956</v>
      </c>
      <c r="M2124" s="33">
        <v>1779409</v>
      </c>
      <c r="N2124" s="33">
        <v>297408</v>
      </c>
      <c r="O2124" s="33">
        <v>2016</v>
      </c>
      <c r="P2124" s="33">
        <v>15123</v>
      </c>
      <c r="Q2124"/>
    </row>
    <row r="2125" spans="1:17">
      <c r="A2125" s="38" t="str">
        <f t="shared" ca="1" si="33"/>
        <v>204224</v>
      </c>
      <c r="B2125" s="39" cm="1">
        <f t="array" aca="1" ref="B2125" ca="1">INDIRECT(_xlfn.CONCAT("D",ROW(C2125)-C2125-3))</f>
        <v>2042</v>
      </c>
      <c r="C2125" s="32">
        <v>24</v>
      </c>
      <c r="D2125" s="33">
        <v>4383428</v>
      </c>
      <c r="E2125" s="33"/>
      <c r="F2125" s="33">
        <v>2248317</v>
      </c>
      <c r="G2125" s="33">
        <v>1967782</v>
      </c>
      <c r="H2125" s="33">
        <v>270444</v>
      </c>
      <c r="I2125" s="33">
        <v>0</v>
      </c>
      <c r="J2125" s="33">
        <v>10091</v>
      </c>
      <c r="K2125" s="33"/>
      <c r="L2125" s="33">
        <v>2135111</v>
      </c>
      <c r="M2125" s="33">
        <v>1709299</v>
      </c>
      <c r="N2125" s="33">
        <v>409667</v>
      </c>
      <c r="O2125" s="33">
        <v>1009</v>
      </c>
      <c r="P2125" s="33">
        <v>15135</v>
      </c>
      <c r="Q2125"/>
    </row>
    <row r="2126" spans="1:17">
      <c r="A2126" s="38" t="str">
        <f t="shared" ca="1" si="33"/>
        <v>204225</v>
      </c>
      <c r="B2126" s="39" cm="1">
        <f t="array" aca="1" ref="B2126" ca="1">INDIRECT(_xlfn.CONCAT("D",ROW(C2126)-C2126-3))</f>
        <v>2042</v>
      </c>
      <c r="C2126" s="32">
        <v>25</v>
      </c>
      <c r="D2126" s="33">
        <v>4493785</v>
      </c>
      <c r="E2126" s="33"/>
      <c r="F2126" s="33">
        <v>2300978</v>
      </c>
      <c r="G2126" s="33">
        <v>1925863</v>
      </c>
      <c r="H2126" s="33">
        <v>349974</v>
      </c>
      <c r="I2126" s="33">
        <v>3017</v>
      </c>
      <c r="J2126" s="33">
        <v>22125</v>
      </c>
      <c r="K2126" s="33"/>
      <c r="L2126" s="33">
        <v>2192807</v>
      </c>
      <c r="M2126" s="33">
        <v>1633777</v>
      </c>
      <c r="N2126" s="33">
        <v>530826</v>
      </c>
      <c r="O2126" s="33">
        <v>1007</v>
      </c>
      <c r="P2126" s="33">
        <v>27196</v>
      </c>
      <c r="Q2126"/>
    </row>
    <row r="2127" spans="1:17">
      <c r="A2127" s="38" t="str">
        <f t="shared" ca="1" si="33"/>
        <v>204226</v>
      </c>
      <c r="B2127" s="39" cm="1">
        <f t="array" aca="1" ref="B2127" ca="1">INDIRECT(_xlfn.CONCAT("D",ROW(C2127)-C2127-3))</f>
        <v>2042</v>
      </c>
      <c r="C2127" s="32">
        <v>26</v>
      </c>
      <c r="D2127" s="33">
        <v>4545743</v>
      </c>
      <c r="E2127" s="33"/>
      <c r="F2127" s="33">
        <v>2325726</v>
      </c>
      <c r="G2127" s="33">
        <v>1866609</v>
      </c>
      <c r="H2127" s="33">
        <v>437016</v>
      </c>
      <c r="I2127" s="33">
        <v>2009</v>
      </c>
      <c r="J2127" s="33">
        <v>20093</v>
      </c>
      <c r="K2127" s="33"/>
      <c r="L2127" s="33">
        <v>2220017</v>
      </c>
      <c r="M2127" s="33">
        <v>1522498</v>
      </c>
      <c r="N2127" s="33">
        <v>660385</v>
      </c>
      <c r="O2127" s="33">
        <v>2007</v>
      </c>
      <c r="P2127" s="33">
        <v>35127</v>
      </c>
      <c r="Q2127"/>
    </row>
    <row r="2128" spans="1:17">
      <c r="A2128" s="38" t="str">
        <f t="shared" ca="1" si="33"/>
        <v>204227</v>
      </c>
      <c r="B2128" s="39" cm="1">
        <f t="array" aca="1" ref="B2128" ca="1">INDIRECT(_xlfn.CONCAT("D",ROW(C2128)-C2128-3))</f>
        <v>2042</v>
      </c>
      <c r="C2128" s="32">
        <v>27</v>
      </c>
      <c r="D2128" s="33">
        <v>4574325</v>
      </c>
      <c r="E2128" s="33"/>
      <c r="F2128" s="33">
        <v>2337501</v>
      </c>
      <c r="G2128" s="33">
        <v>1768703</v>
      </c>
      <c r="H2128" s="33">
        <v>547695</v>
      </c>
      <c r="I2128" s="33">
        <v>1005</v>
      </c>
      <c r="J2128" s="33">
        <v>20099</v>
      </c>
      <c r="K2128" s="33"/>
      <c r="L2128" s="33">
        <v>2236823</v>
      </c>
      <c r="M2128" s="33">
        <v>1374264</v>
      </c>
      <c r="N2128" s="33">
        <v>811288</v>
      </c>
      <c r="O2128" s="33">
        <v>5027</v>
      </c>
      <c r="P2128" s="33">
        <v>46245</v>
      </c>
      <c r="Q2128"/>
    </row>
    <row r="2129" spans="1:17">
      <c r="A2129" s="38" t="str">
        <f t="shared" ca="1" si="33"/>
        <v>204228</v>
      </c>
      <c r="B2129" s="39" cm="1">
        <f t="array" aca="1" ref="B2129" ca="1">INDIRECT(_xlfn.CONCAT("D",ROW(C2129)-C2129-3))</f>
        <v>2042</v>
      </c>
      <c r="C2129" s="32">
        <v>28</v>
      </c>
      <c r="D2129" s="33">
        <v>4536142</v>
      </c>
      <c r="E2129" s="33"/>
      <c r="F2129" s="33">
        <v>2316835</v>
      </c>
      <c r="G2129" s="33">
        <v>1647282</v>
      </c>
      <c r="H2129" s="33">
        <v>624381</v>
      </c>
      <c r="I2129" s="33">
        <v>2008</v>
      </c>
      <c r="J2129" s="33">
        <v>43164</v>
      </c>
      <c r="K2129" s="33"/>
      <c r="L2129" s="33">
        <v>2219307</v>
      </c>
      <c r="M2129" s="33">
        <v>1240644</v>
      </c>
      <c r="N2129" s="33">
        <v>917434</v>
      </c>
      <c r="O2129" s="33">
        <v>10037</v>
      </c>
      <c r="P2129" s="33">
        <v>51192</v>
      </c>
      <c r="Q2129"/>
    </row>
    <row r="2130" spans="1:17">
      <c r="A2130" s="38" t="str">
        <f t="shared" ca="1" si="33"/>
        <v>204229</v>
      </c>
      <c r="B2130" s="39" cm="1">
        <f t="array" aca="1" ref="B2130" ca="1">INDIRECT(_xlfn.CONCAT("D",ROW(C2130)-C2130-3))</f>
        <v>2042</v>
      </c>
      <c r="C2130" s="32">
        <v>29</v>
      </c>
      <c r="D2130" s="33">
        <v>4568913</v>
      </c>
      <c r="E2130" s="33"/>
      <c r="F2130" s="33">
        <v>2329198</v>
      </c>
      <c r="G2130" s="33">
        <v>1575604</v>
      </c>
      <c r="H2130" s="33">
        <v>696244</v>
      </c>
      <c r="I2130" s="33">
        <v>3018</v>
      </c>
      <c r="J2130" s="33">
        <v>54331</v>
      </c>
      <c r="K2130" s="33"/>
      <c r="L2130" s="33">
        <v>2239715</v>
      </c>
      <c r="M2130" s="33">
        <v>1125384</v>
      </c>
      <c r="N2130" s="33">
        <v>1021889</v>
      </c>
      <c r="O2130" s="33">
        <v>6029</v>
      </c>
      <c r="P2130" s="33">
        <v>86413</v>
      </c>
      <c r="Q2130"/>
    </row>
    <row r="2131" spans="1:17">
      <c r="A2131" s="38" t="str">
        <f t="shared" ca="1" si="33"/>
        <v>204230</v>
      </c>
      <c r="B2131" s="39" cm="1">
        <f t="array" aca="1" ref="B2131" ca="1">INDIRECT(_xlfn.CONCAT("D",ROW(C2131)-C2131-3))</f>
        <v>2042</v>
      </c>
      <c r="C2131" s="32">
        <v>30</v>
      </c>
      <c r="D2131" s="33">
        <v>4578439</v>
      </c>
      <c r="E2131" s="33"/>
      <c r="F2131" s="33">
        <v>2333995</v>
      </c>
      <c r="G2131" s="33">
        <v>1393956</v>
      </c>
      <c r="H2131" s="33">
        <v>877639</v>
      </c>
      <c r="I2131" s="33">
        <v>0</v>
      </c>
      <c r="J2131" s="33">
        <v>62401</v>
      </c>
      <c r="K2131" s="33"/>
      <c r="L2131" s="33">
        <v>2244444</v>
      </c>
      <c r="M2131" s="33">
        <v>1022759</v>
      </c>
      <c r="N2131" s="33">
        <v>1119208</v>
      </c>
      <c r="O2131" s="33">
        <v>9042</v>
      </c>
      <c r="P2131" s="33">
        <v>93435</v>
      </c>
      <c r="Q2131"/>
    </row>
    <row r="2132" spans="1:17">
      <c r="A2132" s="38" t="str">
        <f t="shared" ca="1" si="33"/>
        <v>204231</v>
      </c>
      <c r="B2132" s="39" cm="1">
        <f t="array" aca="1" ref="B2132" ca="1">INDIRECT(_xlfn.CONCAT("D",ROW(C2132)-C2132-3))</f>
        <v>2042</v>
      </c>
      <c r="C2132" s="32">
        <v>31</v>
      </c>
      <c r="D2132" s="33">
        <v>4679422</v>
      </c>
      <c r="E2132" s="33"/>
      <c r="F2132" s="33">
        <v>2382370</v>
      </c>
      <c r="G2132" s="33">
        <v>1341968</v>
      </c>
      <c r="H2132" s="33">
        <v>929828</v>
      </c>
      <c r="I2132" s="33">
        <v>8042</v>
      </c>
      <c r="J2132" s="33">
        <v>102532</v>
      </c>
      <c r="K2132" s="33"/>
      <c r="L2132" s="33">
        <v>2297052</v>
      </c>
      <c r="M2132" s="33">
        <v>1015888</v>
      </c>
      <c r="N2132" s="33">
        <v>1136468</v>
      </c>
      <c r="O2132" s="33">
        <v>10048</v>
      </c>
      <c r="P2132" s="33">
        <v>134648</v>
      </c>
      <c r="Q2132"/>
    </row>
    <row r="2133" spans="1:17">
      <c r="A2133" s="38" t="str">
        <f t="shared" ca="1" si="33"/>
        <v>204232</v>
      </c>
      <c r="B2133" s="39" cm="1">
        <f t="array" aca="1" ref="B2133" ca="1">INDIRECT(_xlfn.CONCAT("D",ROW(C2133)-C2133-3))</f>
        <v>2042</v>
      </c>
      <c r="C2133" s="32">
        <v>32</v>
      </c>
      <c r="D2133" s="33">
        <v>4764845</v>
      </c>
      <c r="E2133" s="33"/>
      <c r="F2133" s="33">
        <v>2422995</v>
      </c>
      <c r="G2133" s="33">
        <v>1235114</v>
      </c>
      <c r="H2133" s="33">
        <v>1075323</v>
      </c>
      <c r="I2133" s="33">
        <v>2010</v>
      </c>
      <c r="J2133" s="33">
        <v>110547</v>
      </c>
      <c r="K2133" s="33"/>
      <c r="L2133" s="33">
        <v>2341850</v>
      </c>
      <c r="M2133" s="33">
        <v>940357</v>
      </c>
      <c r="N2133" s="33">
        <v>1253809</v>
      </c>
      <c r="O2133" s="33">
        <v>14065</v>
      </c>
      <c r="P2133" s="33">
        <v>133619</v>
      </c>
      <c r="Q2133"/>
    </row>
    <row r="2134" spans="1:17">
      <c r="A2134" s="38" t="str">
        <f t="shared" ca="1" si="33"/>
        <v>204233</v>
      </c>
      <c r="B2134" s="39" cm="1">
        <f t="array" aca="1" ref="B2134" ca="1">INDIRECT(_xlfn.CONCAT("D",ROW(C2134)-C2134-3))</f>
        <v>2042</v>
      </c>
      <c r="C2134" s="32">
        <v>33</v>
      </c>
      <c r="D2134" s="33">
        <v>4935415</v>
      </c>
      <c r="E2134" s="33"/>
      <c r="F2134" s="33">
        <v>2507874</v>
      </c>
      <c r="G2134" s="33">
        <v>1260476</v>
      </c>
      <c r="H2134" s="33">
        <v>1115617</v>
      </c>
      <c r="I2134" s="33">
        <v>2012</v>
      </c>
      <c r="J2134" s="33">
        <v>129770</v>
      </c>
      <c r="K2134" s="33"/>
      <c r="L2134" s="33">
        <v>2427541</v>
      </c>
      <c r="M2134" s="33">
        <v>874798</v>
      </c>
      <c r="N2134" s="33">
        <v>1362918</v>
      </c>
      <c r="O2134" s="33">
        <v>21092</v>
      </c>
      <c r="P2134" s="33">
        <v>168733</v>
      </c>
      <c r="Q2134"/>
    </row>
    <row r="2135" spans="1:17">
      <c r="A2135" s="38" t="str">
        <f t="shared" ca="1" si="33"/>
        <v>204234</v>
      </c>
      <c r="B2135" s="39" cm="1">
        <f t="array" aca="1" ref="B2135" ca="1">INDIRECT(_xlfn.CONCAT("D",ROW(C2135)-C2135-3))</f>
        <v>2042</v>
      </c>
      <c r="C2135" s="32">
        <v>34</v>
      </c>
      <c r="D2135" s="33">
        <v>4965687</v>
      </c>
      <c r="E2135" s="33"/>
      <c r="F2135" s="33">
        <v>2520803</v>
      </c>
      <c r="G2135" s="33">
        <v>1139596</v>
      </c>
      <c r="H2135" s="33">
        <v>1206039</v>
      </c>
      <c r="I2135" s="33">
        <v>9060</v>
      </c>
      <c r="J2135" s="33">
        <v>166107</v>
      </c>
      <c r="K2135" s="33"/>
      <c r="L2135" s="33">
        <v>2444884</v>
      </c>
      <c r="M2135" s="33">
        <v>882206</v>
      </c>
      <c r="N2135" s="33">
        <v>1356931</v>
      </c>
      <c r="O2135" s="33">
        <v>24087</v>
      </c>
      <c r="P2135" s="33">
        <v>181660</v>
      </c>
      <c r="Q2135"/>
    </row>
    <row r="2136" spans="1:17">
      <c r="A2136" s="38" t="str">
        <f t="shared" ca="1" si="33"/>
        <v>204235</v>
      </c>
      <c r="B2136" s="39" cm="1">
        <f t="array" aca="1" ref="B2136" ca="1">INDIRECT(_xlfn.CONCAT("D",ROW(C2136)-C2136-3))</f>
        <v>2042</v>
      </c>
      <c r="C2136" s="32">
        <v>35</v>
      </c>
      <c r="D2136" s="33">
        <v>4907388</v>
      </c>
      <c r="E2136" s="33"/>
      <c r="F2136" s="33">
        <v>2491532</v>
      </c>
      <c r="G2136" s="33">
        <v>1087781</v>
      </c>
      <c r="H2136" s="33">
        <v>1226647</v>
      </c>
      <c r="I2136" s="33">
        <v>6038</v>
      </c>
      <c r="J2136" s="33">
        <v>171066</v>
      </c>
      <c r="K2136" s="33"/>
      <c r="L2136" s="33">
        <v>2415856</v>
      </c>
      <c r="M2136" s="33">
        <v>799932</v>
      </c>
      <c r="N2136" s="33">
        <v>1406155</v>
      </c>
      <c r="O2136" s="33">
        <v>13048</v>
      </c>
      <c r="P2136" s="33">
        <v>196721</v>
      </c>
      <c r="Q2136"/>
    </row>
    <row r="2137" spans="1:17">
      <c r="A2137" s="38" t="str">
        <f t="shared" ca="1" si="33"/>
        <v>204236</v>
      </c>
      <c r="B2137" s="39" cm="1">
        <f t="array" aca="1" ref="B2137" ca="1">INDIRECT(_xlfn.CONCAT("D",ROW(C2137)-C2137-3))</f>
        <v>2042</v>
      </c>
      <c r="C2137" s="32">
        <v>36</v>
      </c>
      <c r="D2137" s="33">
        <v>4803947</v>
      </c>
      <c r="E2137" s="33"/>
      <c r="F2137" s="33">
        <v>2437643</v>
      </c>
      <c r="G2137" s="33">
        <v>992555</v>
      </c>
      <c r="H2137" s="33">
        <v>1264075</v>
      </c>
      <c r="I2137" s="33">
        <v>3017</v>
      </c>
      <c r="J2137" s="33">
        <v>177996</v>
      </c>
      <c r="K2137" s="33"/>
      <c r="L2137" s="33">
        <v>2366304</v>
      </c>
      <c r="M2137" s="33">
        <v>768697</v>
      </c>
      <c r="N2137" s="33">
        <v>1380846</v>
      </c>
      <c r="O2137" s="33">
        <v>20071</v>
      </c>
      <c r="P2137" s="33">
        <v>196690</v>
      </c>
      <c r="Q2137"/>
    </row>
    <row r="2138" spans="1:17">
      <c r="A2138" s="38" t="str">
        <f t="shared" ca="1" si="33"/>
        <v>204237</v>
      </c>
      <c r="B2138" s="39" cm="1">
        <f t="array" aca="1" ref="B2138" ca="1">INDIRECT(_xlfn.CONCAT("D",ROW(C2138)-C2138-3))</f>
        <v>2042</v>
      </c>
      <c r="C2138" s="32">
        <v>37</v>
      </c>
      <c r="D2138" s="33">
        <v>4759046</v>
      </c>
      <c r="E2138" s="33"/>
      <c r="F2138" s="33">
        <v>2412548</v>
      </c>
      <c r="G2138" s="33">
        <v>1049066</v>
      </c>
      <c r="H2138" s="33">
        <v>1154879</v>
      </c>
      <c r="I2138" s="33">
        <v>12093</v>
      </c>
      <c r="J2138" s="33">
        <v>196511</v>
      </c>
      <c r="K2138" s="33"/>
      <c r="L2138" s="33">
        <v>2346498</v>
      </c>
      <c r="M2138" s="33">
        <v>704250</v>
      </c>
      <c r="N2138" s="33">
        <v>1429568</v>
      </c>
      <c r="O2138" s="33">
        <v>15048</v>
      </c>
      <c r="P2138" s="33">
        <v>197631</v>
      </c>
      <c r="Q2138"/>
    </row>
    <row r="2139" spans="1:17">
      <c r="A2139" s="38" t="str">
        <f t="shared" ca="1" si="33"/>
        <v>204238</v>
      </c>
      <c r="B2139" s="39" cm="1">
        <f t="array" aca="1" ref="B2139" ca="1">INDIRECT(_xlfn.CONCAT("D",ROW(C2139)-C2139-3))</f>
        <v>2042</v>
      </c>
      <c r="C2139" s="32">
        <v>38</v>
      </c>
      <c r="D2139" s="33">
        <v>4726920</v>
      </c>
      <c r="E2139" s="33"/>
      <c r="F2139" s="33">
        <v>2394839</v>
      </c>
      <c r="G2139" s="33">
        <v>916979</v>
      </c>
      <c r="H2139" s="33">
        <v>1254920</v>
      </c>
      <c r="I2139" s="33">
        <v>11096</v>
      </c>
      <c r="J2139" s="33">
        <v>211843</v>
      </c>
      <c r="K2139" s="33"/>
      <c r="L2139" s="33">
        <v>2332082</v>
      </c>
      <c r="M2139" s="33">
        <v>670611</v>
      </c>
      <c r="N2139" s="33">
        <v>1379372</v>
      </c>
      <c r="O2139" s="33">
        <v>23090</v>
      </c>
      <c r="P2139" s="33">
        <v>259009</v>
      </c>
      <c r="Q2139"/>
    </row>
    <row r="2140" spans="1:17">
      <c r="A2140" s="38" t="str">
        <f t="shared" ca="1" si="33"/>
        <v>204239</v>
      </c>
      <c r="B2140" s="39" cm="1">
        <f t="array" aca="1" ref="B2140" ca="1">INDIRECT(_xlfn.CONCAT("D",ROW(C2140)-C2140-3))</f>
        <v>2042</v>
      </c>
      <c r="C2140" s="32">
        <v>39</v>
      </c>
      <c r="D2140" s="33">
        <v>4675598</v>
      </c>
      <c r="E2140" s="33"/>
      <c r="F2140" s="33">
        <v>2365538</v>
      </c>
      <c r="G2140" s="33">
        <v>839058</v>
      </c>
      <c r="H2140" s="33">
        <v>1279817</v>
      </c>
      <c r="I2140" s="33">
        <v>12131</v>
      </c>
      <c r="J2140" s="33">
        <v>234532</v>
      </c>
      <c r="K2140" s="33"/>
      <c r="L2140" s="33">
        <v>2310060</v>
      </c>
      <c r="M2140" s="33">
        <v>636876</v>
      </c>
      <c r="N2140" s="33">
        <v>1418634</v>
      </c>
      <c r="O2140" s="33">
        <v>21128</v>
      </c>
      <c r="P2140" s="33">
        <v>233421</v>
      </c>
      <c r="Q2140"/>
    </row>
    <row r="2141" spans="1:17">
      <c r="A2141" s="38" t="str">
        <f t="shared" ca="1" si="33"/>
        <v>204240</v>
      </c>
      <c r="B2141" s="39" cm="1">
        <f t="array" aca="1" ref="B2141" ca="1">INDIRECT(_xlfn.CONCAT("D",ROW(C2141)-C2141-3))</f>
        <v>2042</v>
      </c>
      <c r="C2141" s="32">
        <v>40</v>
      </c>
      <c r="D2141" s="33">
        <v>4673868</v>
      </c>
      <c r="E2141" s="33"/>
      <c r="F2141" s="33">
        <v>2361452</v>
      </c>
      <c r="G2141" s="33">
        <v>785466</v>
      </c>
      <c r="H2141" s="33">
        <v>1310121</v>
      </c>
      <c r="I2141" s="33">
        <v>13142</v>
      </c>
      <c r="J2141" s="33">
        <v>252724</v>
      </c>
      <c r="K2141" s="33"/>
      <c r="L2141" s="33">
        <v>2312415</v>
      </c>
      <c r="M2141" s="33">
        <v>611398</v>
      </c>
      <c r="N2141" s="33">
        <v>1439711</v>
      </c>
      <c r="O2141" s="33">
        <v>21187</v>
      </c>
      <c r="P2141" s="33">
        <v>240120</v>
      </c>
      <c r="Q2141"/>
    </row>
    <row r="2142" spans="1:17">
      <c r="A2142" s="38" t="str">
        <f t="shared" ca="1" si="33"/>
        <v>204241</v>
      </c>
      <c r="B2142" s="39" cm="1">
        <f t="array" aca="1" ref="B2142" ca="1">INDIRECT(_xlfn.CONCAT("D",ROW(C2142)-C2142-3))</f>
        <v>2042</v>
      </c>
      <c r="C2142" s="32">
        <v>41</v>
      </c>
      <c r="D2142" s="33">
        <v>4756752</v>
      </c>
      <c r="E2142" s="33"/>
      <c r="F2142" s="33">
        <v>2402892</v>
      </c>
      <c r="G2142" s="33">
        <v>834154</v>
      </c>
      <c r="H2142" s="33">
        <v>1295428</v>
      </c>
      <c r="I2142" s="33">
        <v>7112</v>
      </c>
      <c r="J2142" s="33">
        <v>266198</v>
      </c>
      <c r="K2142" s="33"/>
      <c r="L2142" s="33">
        <v>2353860</v>
      </c>
      <c r="M2142" s="33">
        <v>621564</v>
      </c>
      <c r="N2142" s="33">
        <v>1447285</v>
      </c>
      <c r="O2142" s="33">
        <v>38406</v>
      </c>
      <c r="P2142" s="33">
        <v>246604</v>
      </c>
      <c r="Q2142"/>
    </row>
    <row r="2143" spans="1:17">
      <c r="A2143" s="38" t="str">
        <f t="shared" ca="1" si="33"/>
        <v>204242</v>
      </c>
      <c r="B2143" s="39" cm="1">
        <f t="array" aca="1" ref="B2143" ca="1">INDIRECT(_xlfn.CONCAT("D",ROW(C2143)-C2143-3))</f>
        <v>2042</v>
      </c>
      <c r="C2143" s="32">
        <v>42</v>
      </c>
      <c r="D2143" s="33">
        <v>4684242</v>
      </c>
      <c r="E2143" s="33"/>
      <c r="F2143" s="33">
        <v>2366261</v>
      </c>
      <c r="G2143" s="33">
        <v>740663</v>
      </c>
      <c r="H2143" s="33">
        <v>1322830</v>
      </c>
      <c r="I2143" s="33">
        <v>14224</v>
      </c>
      <c r="J2143" s="33">
        <v>288543</v>
      </c>
      <c r="K2143" s="33"/>
      <c r="L2143" s="33">
        <v>2317981</v>
      </c>
      <c r="M2143" s="33">
        <v>581518</v>
      </c>
      <c r="N2143" s="33">
        <v>1424972</v>
      </c>
      <c r="O2143" s="33">
        <v>50567</v>
      </c>
      <c r="P2143" s="33">
        <v>260924</v>
      </c>
      <c r="Q2143"/>
    </row>
    <row r="2144" spans="1:17">
      <c r="A2144" s="38" t="str">
        <f t="shared" ca="1" si="33"/>
        <v>204243</v>
      </c>
      <c r="B2144" s="39" cm="1">
        <f t="array" aca="1" ref="B2144" ca="1">INDIRECT(_xlfn.CONCAT("D",ROW(C2144)-C2144-3))</f>
        <v>2042</v>
      </c>
      <c r="C2144" s="32">
        <v>43</v>
      </c>
      <c r="D2144" s="33">
        <v>4673159</v>
      </c>
      <c r="E2144" s="33"/>
      <c r="F2144" s="33">
        <v>2356663</v>
      </c>
      <c r="G2144" s="33">
        <v>748099</v>
      </c>
      <c r="H2144" s="33">
        <v>1317018</v>
      </c>
      <c r="I2144" s="33">
        <v>23283</v>
      </c>
      <c r="J2144" s="33">
        <v>268263</v>
      </c>
      <c r="K2144" s="33"/>
      <c r="L2144" s="33">
        <v>2316497</v>
      </c>
      <c r="M2144" s="33">
        <v>582410</v>
      </c>
      <c r="N2144" s="33">
        <v>1441870</v>
      </c>
      <c r="O2144" s="33">
        <v>34378</v>
      </c>
      <c r="P2144" s="33">
        <v>257838</v>
      </c>
      <c r="Q2144"/>
    </row>
    <row r="2145" spans="1:17">
      <c r="A2145" s="38" t="str">
        <f t="shared" ca="1" si="33"/>
        <v>204244</v>
      </c>
      <c r="B2145" s="39" cm="1">
        <f t="array" aca="1" ref="B2145" ca="1">INDIRECT(_xlfn.CONCAT("D",ROW(C2145)-C2145-3))</f>
        <v>2042</v>
      </c>
      <c r="C2145" s="32">
        <v>44</v>
      </c>
      <c r="D2145" s="33">
        <v>4599257</v>
      </c>
      <c r="E2145" s="33"/>
      <c r="F2145" s="33">
        <v>2317974</v>
      </c>
      <c r="G2145" s="33">
        <v>697917</v>
      </c>
      <c r="H2145" s="33">
        <v>1328164</v>
      </c>
      <c r="I2145" s="33">
        <v>25250</v>
      </c>
      <c r="J2145" s="33">
        <v>266643</v>
      </c>
      <c r="K2145" s="33"/>
      <c r="L2145" s="33">
        <v>2281284</v>
      </c>
      <c r="M2145" s="33">
        <v>565015</v>
      </c>
      <c r="N2145" s="33">
        <v>1427192</v>
      </c>
      <c r="O2145" s="33">
        <v>31333</v>
      </c>
      <c r="P2145" s="33">
        <v>257744</v>
      </c>
      <c r="Q2145"/>
    </row>
    <row r="2146" spans="1:17">
      <c r="A2146" s="38" t="str">
        <f t="shared" ca="1" si="33"/>
        <v>204245</v>
      </c>
      <c r="B2146" s="39" cm="1">
        <f t="array" aca="1" ref="B2146" ca="1">INDIRECT(_xlfn.CONCAT("D",ROW(C2146)-C2146-3))</f>
        <v>2042</v>
      </c>
      <c r="C2146" s="32">
        <v>45</v>
      </c>
      <c r="D2146" s="33">
        <v>4606576</v>
      </c>
      <c r="E2146" s="33"/>
      <c r="F2146" s="33">
        <v>2316006</v>
      </c>
      <c r="G2146" s="33">
        <v>709353</v>
      </c>
      <c r="H2146" s="33">
        <v>1331805</v>
      </c>
      <c r="I2146" s="33">
        <v>14147</v>
      </c>
      <c r="J2146" s="33">
        <v>260702</v>
      </c>
      <c r="K2146" s="33"/>
      <c r="L2146" s="33">
        <v>2290570</v>
      </c>
      <c r="M2146" s="33">
        <v>583256</v>
      </c>
      <c r="N2146" s="33">
        <v>1407093</v>
      </c>
      <c r="O2146" s="33">
        <v>41445</v>
      </c>
      <c r="P2146" s="33">
        <v>258776</v>
      </c>
      <c r="Q2146"/>
    </row>
    <row r="2147" spans="1:17">
      <c r="A2147" s="38" t="str">
        <f t="shared" ca="1" si="33"/>
        <v>204246</v>
      </c>
      <c r="B2147" s="39" cm="1">
        <f t="array" aca="1" ref="B2147" ca="1">INDIRECT(_xlfn.CONCAT("D",ROW(C2147)-C2147-3))</f>
        <v>2042</v>
      </c>
      <c r="C2147" s="32">
        <v>46</v>
      </c>
      <c r="D2147" s="33">
        <v>4617073</v>
      </c>
      <c r="E2147" s="33"/>
      <c r="F2147" s="33">
        <v>2321322</v>
      </c>
      <c r="G2147" s="33">
        <v>683158</v>
      </c>
      <c r="H2147" s="33">
        <v>1353178</v>
      </c>
      <c r="I2147" s="33">
        <v>19201</v>
      </c>
      <c r="J2147" s="33">
        <v>265785</v>
      </c>
      <c r="K2147" s="33"/>
      <c r="L2147" s="33">
        <v>2295751</v>
      </c>
      <c r="M2147" s="33">
        <v>521992</v>
      </c>
      <c r="N2147" s="33">
        <v>1457523</v>
      </c>
      <c r="O2147" s="33">
        <v>40543</v>
      </c>
      <c r="P2147" s="33">
        <v>275693</v>
      </c>
      <c r="Q2147"/>
    </row>
    <row r="2148" spans="1:17">
      <c r="A2148" s="38" t="str">
        <f t="shared" ca="1" si="33"/>
        <v>204247</v>
      </c>
      <c r="B2148" s="39" cm="1">
        <f t="array" aca="1" ref="B2148" ca="1">INDIRECT(_xlfn.CONCAT("D",ROW(C2148)-C2148-3))</f>
        <v>2042</v>
      </c>
      <c r="C2148" s="32">
        <v>47</v>
      </c>
      <c r="D2148" s="33">
        <v>4639544</v>
      </c>
      <c r="E2148" s="33"/>
      <c r="F2148" s="33">
        <v>2331165</v>
      </c>
      <c r="G2148" s="33">
        <v>666336</v>
      </c>
      <c r="H2148" s="33">
        <v>1368007</v>
      </c>
      <c r="I2148" s="33">
        <v>14134</v>
      </c>
      <c r="J2148" s="33">
        <v>282688</v>
      </c>
      <c r="K2148" s="33"/>
      <c r="L2148" s="33">
        <v>2308379</v>
      </c>
      <c r="M2148" s="33">
        <v>523988</v>
      </c>
      <c r="N2148" s="33">
        <v>1458669</v>
      </c>
      <c r="O2148" s="33">
        <v>48555</v>
      </c>
      <c r="P2148" s="33">
        <v>277167</v>
      </c>
      <c r="Q2148"/>
    </row>
    <row r="2149" spans="1:17">
      <c r="A2149" s="38" t="str">
        <f t="shared" ca="1" si="33"/>
        <v>204248</v>
      </c>
      <c r="B2149" s="39" cm="1">
        <f t="array" aca="1" ref="B2149" ca="1">INDIRECT(_xlfn.CONCAT("D",ROW(C2149)-C2149-3))</f>
        <v>2042</v>
      </c>
      <c r="C2149" s="32">
        <v>48</v>
      </c>
      <c r="D2149" s="33">
        <v>4685459</v>
      </c>
      <c r="E2149" s="33"/>
      <c r="F2149" s="33">
        <v>2353618</v>
      </c>
      <c r="G2149" s="33">
        <v>709310</v>
      </c>
      <c r="H2149" s="33">
        <v>1334993</v>
      </c>
      <c r="I2149" s="33">
        <v>21158</v>
      </c>
      <c r="J2149" s="33">
        <v>288157</v>
      </c>
      <c r="K2149" s="33"/>
      <c r="L2149" s="33">
        <v>2331842</v>
      </c>
      <c r="M2149" s="33">
        <v>571828</v>
      </c>
      <c r="N2149" s="33">
        <v>1397688</v>
      </c>
      <c r="O2149" s="33">
        <v>48580</v>
      </c>
      <c r="P2149" s="33">
        <v>313746</v>
      </c>
      <c r="Q2149"/>
    </row>
    <row r="2150" spans="1:17">
      <c r="A2150" s="38" t="str">
        <f t="shared" ca="1" si="33"/>
        <v>204249</v>
      </c>
      <c r="B2150" s="39" cm="1">
        <f t="array" aca="1" ref="B2150" ca="1">INDIRECT(_xlfn.CONCAT("D",ROW(C2150)-C2150-3))</f>
        <v>2042</v>
      </c>
      <c r="C2150" s="32">
        <v>49</v>
      </c>
      <c r="D2150" s="33">
        <v>4766089</v>
      </c>
      <c r="E2150" s="33"/>
      <c r="F2150" s="33">
        <v>2394003</v>
      </c>
      <c r="G2150" s="33">
        <v>720418</v>
      </c>
      <c r="H2150" s="33">
        <v>1376350</v>
      </c>
      <c r="I2150" s="33">
        <v>15114</v>
      </c>
      <c r="J2150" s="33">
        <v>282122</v>
      </c>
      <c r="K2150" s="33"/>
      <c r="L2150" s="33">
        <v>2372086</v>
      </c>
      <c r="M2150" s="33">
        <v>551131</v>
      </c>
      <c r="N2150" s="33">
        <v>1444449</v>
      </c>
      <c r="O2150" s="33">
        <v>60564</v>
      </c>
      <c r="P2150" s="33">
        <v>315942</v>
      </c>
      <c r="Q2150"/>
    </row>
    <row r="2151" spans="1:17">
      <c r="A2151" s="38" t="str">
        <f t="shared" ca="1" si="33"/>
        <v>204250</v>
      </c>
      <c r="B2151" s="39" cm="1">
        <f t="array" aca="1" ref="B2151" ca="1">INDIRECT(_xlfn.CONCAT("D",ROW(C2151)-C2151-3))</f>
        <v>2042</v>
      </c>
      <c r="C2151" s="32">
        <v>50</v>
      </c>
      <c r="D2151" s="33">
        <v>4802149</v>
      </c>
      <c r="E2151" s="33"/>
      <c r="F2151" s="33">
        <v>2402779</v>
      </c>
      <c r="G2151" s="33">
        <v>693711</v>
      </c>
      <c r="H2151" s="33">
        <v>1397504</v>
      </c>
      <c r="I2151" s="33">
        <v>18149</v>
      </c>
      <c r="J2151" s="33">
        <v>293415</v>
      </c>
      <c r="K2151" s="33"/>
      <c r="L2151" s="33">
        <v>2399369</v>
      </c>
      <c r="M2151" s="33">
        <v>591237</v>
      </c>
      <c r="N2151" s="33">
        <v>1425448</v>
      </c>
      <c r="O2151" s="33">
        <v>62768</v>
      </c>
      <c r="P2151" s="33">
        <v>319916</v>
      </c>
      <c r="Q2151"/>
    </row>
    <row r="2152" spans="1:17">
      <c r="A2152" s="38" t="str">
        <f t="shared" ca="1" si="33"/>
        <v>204251</v>
      </c>
      <c r="B2152" s="39" cm="1">
        <f t="array" aca="1" ref="B2152" ca="1">INDIRECT(_xlfn.CONCAT("D",ROW(C2152)-C2152-3))</f>
        <v>2042</v>
      </c>
      <c r="C2152" s="32">
        <v>51</v>
      </c>
      <c r="D2152" s="33">
        <v>4842864</v>
      </c>
      <c r="E2152" s="33"/>
      <c r="F2152" s="33">
        <v>2419588</v>
      </c>
      <c r="G2152" s="33">
        <v>664833</v>
      </c>
      <c r="H2152" s="33">
        <v>1455580</v>
      </c>
      <c r="I2152" s="33">
        <v>25183</v>
      </c>
      <c r="J2152" s="33">
        <v>273992</v>
      </c>
      <c r="K2152" s="33"/>
      <c r="L2152" s="33">
        <v>2423276</v>
      </c>
      <c r="M2152" s="33">
        <v>560383</v>
      </c>
      <c r="N2152" s="33">
        <v>1452956</v>
      </c>
      <c r="O2152" s="33">
        <v>67650</v>
      </c>
      <c r="P2152" s="33">
        <v>342288</v>
      </c>
      <c r="Q2152"/>
    </row>
    <row r="2153" spans="1:17">
      <c r="A2153" s="38" t="str">
        <f t="shared" ca="1" si="33"/>
        <v>204252</v>
      </c>
      <c r="B2153" s="39" cm="1">
        <f t="array" aca="1" ref="B2153" ca="1">INDIRECT(_xlfn.CONCAT("D",ROW(C2153)-C2153-3))</f>
        <v>2042</v>
      </c>
      <c r="C2153" s="32">
        <v>52</v>
      </c>
      <c r="D2153" s="33">
        <v>4696826</v>
      </c>
      <c r="E2153" s="33"/>
      <c r="F2153" s="33">
        <v>2338256</v>
      </c>
      <c r="G2153" s="33">
        <v>662036</v>
      </c>
      <c r="H2153" s="33">
        <v>1362306</v>
      </c>
      <c r="I2153" s="33">
        <v>27166</v>
      </c>
      <c r="J2153" s="33">
        <v>286748</v>
      </c>
      <c r="K2153" s="33"/>
      <c r="L2153" s="33">
        <v>2358570</v>
      </c>
      <c r="M2153" s="33">
        <v>556856</v>
      </c>
      <c r="N2153" s="33">
        <v>1437537</v>
      </c>
      <c r="O2153" s="33">
        <v>70616</v>
      </c>
      <c r="P2153" s="33">
        <v>293560</v>
      </c>
      <c r="Q2153"/>
    </row>
    <row r="2154" spans="1:17">
      <c r="A2154" s="38" t="str">
        <f t="shared" ca="1" si="33"/>
        <v>204253</v>
      </c>
      <c r="B2154" s="39" cm="1">
        <f t="array" aca="1" ref="B2154" ca="1">INDIRECT(_xlfn.CONCAT("D",ROW(C2154)-C2154-3))</f>
        <v>2042</v>
      </c>
      <c r="C2154" s="32">
        <v>53</v>
      </c>
      <c r="D2154" s="33">
        <v>4575249</v>
      </c>
      <c r="E2154" s="33"/>
      <c r="F2154" s="33">
        <v>2268340</v>
      </c>
      <c r="G2154" s="33">
        <v>663316</v>
      </c>
      <c r="H2154" s="33">
        <v>1308542</v>
      </c>
      <c r="I2154" s="33">
        <v>20100</v>
      </c>
      <c r="J2154" s="33">
        <v>276382</v>
      </c>
      <c r="K2154" s="33"/>
      <c r="L2154" s="33">
        <v>2306909</v>
      </c>
      <c r="M2154" s="33">
        <v>569420</v>
      </c>
      <c r="N2154" s="33">
        <v>1312187</v>
      </c>
      <c r="O2154" s="33">
        <v>90704</v>
      </c>
      <c r="P2154" s="33">
        <v>334597</v>
      </c>
      <c r="Q2154"/>
    </row>
    <row r="2155" spans="1:17">
      <c r="A2155" s="38" t="str">
        <f t="shared" ca="1" si="33"/>
        <v>204254</v>
      </c>
      <c r="B2155" s="39" cm="1">
        <f t="array" aca="1" ref="B2155" ca="1">INDIRECT(_xlfn.CONCAT("D",ROW(C2155)-C2155-3))</f>
        <v>2042</v>
      </c>
      <c r="C2155" s="32">
        <v>54</v>
      </c>
      <c r="D2155" s="33">
        <v>4451015</v>
      </c>
      <c r="E2155" s="33"/>
      <c r="F2155" s="33">
        <v>2203424</v>
      </c>
      <c r="G2155" s="33">
        <v>604116</v>
      </c>
      <c r="H2155" s="33">
        <v>1297249</v>
      </c>
      <c r="I2155" s="33">
        <v>29006</v>
      </c>
      <c r="J2155" s="33">
        <v>273052</v>
      </c>
      <c r="K2155" s="33"/>
      <c r="L2155" s="33">
        <v>2247591</v>
      </c>
      <c r="M2155" s="33">
        <v>542001</v>
      </c>
      <c r="N2155" s="33">
        <v>1288511</v>
      </c>
      <c r="O2155" s="33">
        <v>90669</v>
      </c>
      <c r="P2155" s="33">
        <v>326409</v>
      </c>
      <c r="Q2155"/>
    </row>
    <row r="2156" spans="1:17">
      <c r="A2156" s="38" t="str">
        <f t="shared" ca="1" si="33"/>
        <v>204255</v>
      </c>
      <c r="B2156" s="39" cm="1">
        <f t="array" aca="1" ref="B2156" ca="1">INDIRECT(_xlfn.CONCAT("D",ROW(C2156)-C2156-3))</f>
        <v>2042</v>
      </c>
      <c r="C2156" s="32">
        <v>55</v>
      </c>
      <c r="D2156" s="33">
        <v>4391950</v>
      </c>
      <c r="E2156" s="33"/>
      <c r="F2156" s="33">
        <v>2169034</v>
      </c>
      <c r="G2156" s="33">
        <v>578877</v>
      </c>
      <c r="H2156" s="33">
        <v>1308242</v>
      </c>
      <c r="I2156" s="33">
        <v>27088</v>
      </c>
      <c r="J2156" s="33">
        <v>254826</v>
      </c>
      <c r="K2156" s="33"/>
      <c r="L2156" s="33">
        <v>2222917</v>
      </c>
      <c r="M2156" s="33">
        <v>533098</v>
      </c>
      <c r="N2156" s="33">
        <v>1217072</v>
      </c>
      <c r="O2156" s="33">
        <v>110643</v>
      </c>
      <c r="P2156" s="33">
        <v>362104</v>
      </c>
      <c r="Q2156"/>
    </row>
    <row r="2157" spans="1:17">
      <c r="A2157" s="38" t="str">
        <f t="shared" ca="1" si="33"/>
        <v>204256</v>
      </c>
      <c r="B2157" s="39" cm="1">
        <f t="array" aca="1" ref="B2157" ca="1">INDIRECT(_xlfn.CONCAT("D",ROW(C2157)-C2157-3))</f>
        <v>2042</v>
      </c>
      <c r="C2157" s="32">
        <v>56</v>
      </c>
      <c r="D2157" s="33">
        <v>4384630</v>
      </c>
      <c r="E2157" s="33"/>
      <c r="F2157" s="33">
        <v>2164597</v>
      </c>
      <c r="G2157" s="33">
        <v>561636</v>
      </c>
      <c r="H2157" s="33">
        <v>1297160</v>
      </c>
      <c r="I2157" s="33">
        <v>33978</v>
      </c>
      <c r="J2157" s="33">
        <v>271824</v>
      </c>
      <c r="K2157" s="33"/>
      <c r="L2157" s="33">
        <v>2220032</v>
      </c>
      <c r="M2157" s="33">
        <v>474572</v>
      </c>
      <c r="N2157" s="33">
        <v>1279937</v>
      </c>
      <c r="O2157" s="33">
        <v>118643</v>
      </c>
      <c r="P2157" s="33">
        <v>346880</v>
      </c>
      <c r="Q2157"/>
    </row>
    <row r="2158" spans="1:17">
      <c r="A2158" s="38" t="str">
        <f t="shared" ca="1" si="33"/>
        <v>204257</v>
      </c>
      <c r="B2158" s="39" cm="1">
        <f t="array" aca="1" ref="B2158" ca="1">INDIRECT(_xlfn.CONCAT("D",ROW(C2158)-C2158-3))</f>
        <v>2042</v>
      </c>
      <c r="C2158" s="32">
        <v>57</v>
      </c>
      <c r="D2158" s="33">
        <v>4278004</v>
      </c>
      <c r="E2158" s="33"/>
      <c r="F2158" s="33">
        <v>2106471</v>
      </c>
      <c r="G2158" s="33">
        <v>510326</v>
      </c>
      <c r="H2158" s="33">
        <v>1300378</v>
      </c>
      <c r="I2158" s="33">
        <v>35091</v>
      </c>
      <c r="J2158" s="33">
        <v>260677</v>
      </c>
      <c r="K2158" s="33"/>
      <c r="L2158" s="33">
        <v>2171533</v>
      </c>
      <c r="M2158" s="33">
        <v>457429</v>
      </c>
      <c r="N2158" s="33">
        <v>1241594</v>
      </c>
      <c r="O2158" s="33">
        <v>119635</v>
      </c>
      <c r="P2158" s="33">
        <v>352874</v>
      </c>
      <c r="Q2158"/>
    </row>
    <row r="2159" spans="1:17">
      <c r="A2159" s="38" t="str">
        <f t="shared" ca="1" si="33"/>
        <v>204258</v>
      </c>
      <c r="B2159" s="39" cm="1">
        <f t="array" aca="1" ref="B2159" ca="1">INDIRECT(_xlfn.CONCAT("D",ROW(C2159)-C2159-3))</f>
        <v>2042</v>
      </c>
      <c r="C2159" s="32">
        <v>58</v>
      </c>
      <c r="D2159" s="33">
        <v>4235585</v>
      </c>
      <c r="E2159" s="33"/>
      <c r="F2159" s="33">
        <v>2089335</v>
      </c>
      <c r="G2159" s="33">
        <v>446217</v>
      </c>
      <c r="H2159" s="33">
        <v>1341647</v>
      </c>
      <c r="I2159" s="33">
        <v>23958</v>
      </c>
      <c r="J2159" s="33">
        <v>277513</v>
      </c>
      <c r="K2159" s="33"/>
      <c r="L2159" s="33">
        <v>2146250</v>
      </c>
      <c r="M2159" s="33">
        <v>410578</v>
      </c>
      <c r="N2159" s="33">
        <v>1244785</v>
      </c>
      <c r="O2159" s="33">
        <v>132509</v>
      </c>
      <c r="P2159" s="33">
        <v>358378</v>
      </c>
      <c r="Q2159"/>
    </row>
    <row r="2160" spans="1:17">
      <c r="A2160" s="38" t="str">
        <f t="shared" ca="1" si="33"/>
        <v>204259</v>
      </c>
      <c r="B2160" s="39" cm="1">
        <f t="array" aca="1" ref="B2160" ca="1">INDIRECT(_xlfn.CONCAT("D",ROW(C2160)-C2160-3))</f>
        <v>2042</v>
      </c>
      <c r="C2160" s="32">
        <v>59</v>
      </c>
      <c r="D2160" s="33">
        <v>4286099</v>
      </c>
      <c r="E2160" s="33"/>
      <c r="F2160" s="33">
        <v>2116570</v>
      </c>
      <c r="G2160" s="33">
        <v>492365</v>
      </c>
      <c r="H2160" s="33">
        <v>1338993</v>
      </c>
      <c r="I2160" s="33">
        <v>26019</v>
      </c>
      <c r="J2160" s="33">
        <v>259192</v>
      </c>
      <c r="K2160" s="33"/>
      <c r="L2160" s="33">
        <v>2169530</v>
      </c>
      <c r="M2160" s="33">
        <v>418875</v>
      </c>
      <c r="N2160" s="33">
        <v>1260632</v>
      </c>
      <c r="O2160" s="33">
        <v>149312</v>
      </c>
      <c r="P2160" s="33">
        <v>340711</v>
      </c>
      <c r="Q2160"/>
    </row>
    <row r="2161" spans="1:17">
      <c r="A2161" s="38" t="str">
        <f t="shared" ca="1" si="33"/>
        <v>204260</v>
      </c>
      <c r="B2161" s="39" cm="1">
        <f t="array" aca="1" ref="B2161" ca="1">INDIRECT(_xlfn.CONCAT("D",ROW(C2161)-C2161-3))</f>
        <v>2042</v>
      </c>
      <c r="C2161" s="32">
        <v>60</v>
      </c>
      <c r="D2161" s="33">
        <v>4182081</v>
      </c>
      <c r="E2161" s="33"/>
      <c r="F2161" s="33">
        <v>2063630</v>
      </c>
      <c r="G2161" s="33">
        <v>443062</v>
      </c>
      <c r="H2161" s="33">
        <v>1319207</v>
      </c>
      <c r="I2161" s="33">
        <v>41911</v>
      </c>
      <c r="J2161" s="33">
        <v>259451</v>
      </c>
      <c r="K2161" s="33"/>
      <c r="L2161" s="33">
        <v>2118450</v>
      </c>
      <c r="M2161" s="33">
        <v>385355</v>
      </c>
      <c r="N2161" s="33">
        <v>1218284</v>
      </c>
      <c r="O2161" s="33">
        <v>156550</v>
      </c>
      <c r="P2161" s="33">
        <v>358260</v>
      </c>
      <c r="Q2161"/>
    </row>
    <row r="2162" spans="1:17">
      <c r="A2162" s="38" t="str">
        <f t="shared" ca="1" si="33"/>
        <v>204261</v>
      </c>
      <c r="B2162" s="39" cm="1">
        <f t="array" aca="1" ref="B2162" ca="1">INDIRECT(_xlfn.CONCAT("D",ROW(C2162)-C2162-3))</f>
        <v>2042</v>
      </c>
      <c r="C2162" s="32">
        <v>61</v>
      </c>
      <c r="D2162" s="33">
        <v>4206412</v>
      </c>
      <c r="E2162" s="33"/>
      <c r="F2162" s="33">
        <v>2078749</v>
      </c>
      <c r="G2162" s="33">
        <v>437368</v>
      </c>
      <c r="H2162" s="33">
        <v>1336124</v>
      </c>
      <c r="I2162" s="33">
        <v>45038</v>
      </c>
      <c r="J2162" s="33">
        <v>260219</v>
      </c>
      <c r="K2162" s="33"/>
      <c r="L2162" s="33">
        <v>2127663</v>
      </c>
      <c r="M2162" s="33">
        <v>376763</v>
      </c>
      <c r="N2162" s="33">
        <v>1216236</v>
      </c>
      <c r="O2162" s="33">
        <v>161898</v>
      </c>
      <c r="P2162" s="33">
        <v>372766</v>
      </c>
      <c r="Q2162"/>
    </row>
    <row r="2163" spans="1:17">
      <c r="A2163" s="38" t="str">
        <f t="shared" ca="1" si="33"/>
        <v>204262</v>
      </c>
      <c r="B2163" s="39" cm="1">
        <f t="array" aca="1" ref="B2163" ca="1">INDIRECT(_xlfn.CONCAT("D",ROW(C2163)-C2163-3))</f>
        <v>2042</v>
      </c>
      <c r="C2163" s="32">
        <v>62</v>
      </c>
      <c r="D2163" s="33">
        <v>4014901</v>
      </c>
      <c r="E2163" s="33"/>
      <c r="F2163" s="33">
        <v>1978885</v>
      </c>
      <c r="G2163" s="33">
        <v>404930</v>
      </c>
      <c r="H2163" s="33">
        <v>1269511</v>
      </c>
      <c r="I2163" s="33">
        <v>50741</v>
      </c>
      <c r="J2163" s="33">
        <v>253703</v>
      </c>
      <c r="K2163" s="33"/>
      <c r="L2163" s="33">
        <v>2036016</v>
      </c>
      <c r="M2163" s="33">
        <v>308940</v>
      </c>
      <c r="N2163" s="33">
        <v>1246724</v>
      </c>
      <c r="O2163" s="33">
        <v>159453</v>
      </c>
      <c r="P2163" s="33">
        <v>320899</v>
      </c>
      <c r="Q2163"/>
    </row>
    <row r="2164" spans="1:17">
      <c r="A2164" s="38" t="str">
        <f t="shared" ca="1" si="33"/>
        <v>204263</v>
      </c>
      <c r="B2164" s="39" cm="1">
        <f t="array" aca="1" ref="B2164" ca="1">INDIRECT(_xlfn.CONCAT("D",ROW(C2164)-C2164-3))</f>
        <v>2042</v>
      </c>
      <c r="C2164" s="32">
        <v>63</v>
      </c>
      <c r="D2164" s="33">
        <v>3854061</v>
      </c>
      <c r="E2164" s="33"/>
      <c r="F2164" s="33">
        <v>1894183</v>
      </c>
      <c r="G2164" s="33">
        <v>335439</v>
      </c>
      <c r="H2164" s="33">
        <v>1282033</v>
      </c>
      <c r="I2164" s="33">
        <v>45787</v>
      </c>
      <c r="J2164" s="33">
        <v>230925</v>
      </c>
      <c r="K2164" s="33"/>
      <c r="L2164" s="33">
        <v>1959878</v>
      </c>
      <c r="M2164" s="33">
        <v>299981</v>
      </c>
      <c r="N2164" s="33">
        <v>1185926</v>
      </c>
      <c r="O2164" s="33">
        <v>170989</v>
      </c>
      <c r="P2164" s="33">
        <v>302981</v>
      </c>
      <c r="Q2164"/>
    </row>
    <row r="2165" spans="1:17">
      <c r="A2165" s="38" t="str">
        <f t="shared" ca="1" si="33"/>
        <v>204264</v>
      </c>
      <c r="B2165" s="39" cm="1">
        <f t="array" aca="1" ref="B2165" ca="1">INDIRECT(_xlfn.CONCAT("D",ROW(C2165)-C2165-3))</f>
        <v>2042</v>
      </c>
      <c r="C2165" s="32">
        <v>64</v>
      </c>
      <c r="D2165" s="33">
        <v>3795990</v>
      </c>
      <c r="E2165" s="33"/>
      <c r="F2165" s="33">
        <v>1858905</v>
      </c>
      <c r="G2165" s="33">
        <v>302010</v>
      </c>
      <c r="H2165" s="33">
        <v>1259869</v>
      </c>
      <c r="I2165" s="33">
        <v>61797</v>
      </c>
      <c r="J2165" s="33">
        <v>235229</v>
      </c>
      <c r="K2165" s="33"/>
      <c r="L2165" s="33">
        <v>1937085</v>
      </c>
      <c r="M2165" s="33">
        <v>287972</v>
      </c>
      <c r="N2165" s="33">
        <v>1140927</v>
      </c>
      <c r="O2165" s="33">
        <v>196299</v>
      </c>
      <c r="P2165" s="33">
        <v>311887</v>
      </c>
      <c r="Q2165"/>
    </row>
    <row r="2166" spans="1:17">
      <c r="A2166" s="38" t="str">
        <f t="shared" ca="1" si="33"/>
        <v>204265</v>
      </c>
      <c r="B2166" s="39" cm="1">
        <f t="array" aca="1" ref="B2166" ca="1">INDIRECT(_xlfn.CONCAT("D",ROW(C2166)-C2166-3))</f>
        <v>2042</v>
      </c>
      <c r="C2166" s="32">
        <v>65</v>
      </c>
      <c r="D2166" s="33">
        <v>3625957</v>
      </c>
      <c r="E2166" s="33"/>
      <c r="F2166" s="33">
        <v>1769685</v>
      </c>
      <c r="G2166" s="33">
        <v>285144</v>
      </c>
      <c r="H2166" s="33">
        <v>1242269</v>
      </c>
      <c r="I2166" s="33">
        <v>53838</v>
      </c>
      <c r="J2166" s="33">
        <v>188434</v>
      </c>
      <c r="K2166" s="33"/>
      <c r="L2166" s="33">
        <v>1856272</v>
      </c>
      <c r="M2166" s="33">
        <v>266322</v>
      </c>
      <c r="N2166" s="33">
        <v>1097205</v>
      </c>
      <c r="O2166" s="33">
        <v>207472</v>
      </c>
      <c r="P2166" s="33">
        <v>285273</v>
      </c>
      <c r="Q2166"/>
    </row>
    <row r="2167" spans="1:17">
      <c r="A2167" s="38" t="str">
        <f t="shared" ca="1" si="33"/>
        <v>204266</v>
      </c>
      <c r="B2167" s="39" cm="1">
        <f t="array" aca="1" ref="B2167" ca="1">INDIRECT(_xlfn.CONCAT("D",ROW(C2167)-C2167-3))</f>
        <v>2042</v>
      </c>
      <c r="C2167" s="32">
        <v>66</v>
      </c>
      <c r="D2167" s="33">
        <v>3562822</v>
      </c>
      <c r="E2167" s="33"/>
      <c r="F2167" s="33">
        <v>1734055</v>
      </c>
      <c r="G2167" s="33">
        <v>282380</v>
      </c>
      <c r="H2167" s="33">
        <v>1185203</v>
      </c>
      <c r="I2167" s="33">
        <v>62641</v>
      </c>
      <c r="J2167" s="33">
        <v>203831</v>
      </c>
      <c r="K2167" s="33"/>
      <c r="L2167" s="33">
        <v>1828767</v>
      </c>
      <c r="M2167" s="33">
        <v>249151</v>
      </c>
      <c r="N2167" s="33">
        <v>1070352</v>
      </c>
      <c r="O2167" s="33">
        <v>213273</v>
      </c>
      <c r="P2167" s="33">
        <v>295991</v>
      </c>
      <c r="Q2167"/>
    </row>
    <row r="2168" spans="1:17">
      <c r="A2168" s="38" t="str">
        <f t="shared" ca="1" si="33"/>
        <v>204267</v>
      </c>
      <c r="B2168" s="39" cm="1">
        <f t="array" aca="1" ref="B2168" ca="1">INDIRECT(_xlfn.CONCAT("D",ROW(C2168)-C2168-3))</f>
        <v>2042</v>
      </c>
      <c r="C2168" s="32">
        <v>67</v>
      </c>
      <c r="D2168" s="33">
        <v>3515624</v>
      </c>
      <c r="E2168" s="33"/>
      <c r="F2168" s="33">
        <v>1706135</v>
      </c>
      <c r="G2168" s="33">
        <v>281231</v>
      </c>
      <c r="H2168" s="33">
        <v>1136765</v>
      </c>
      <c r="I2168" s="33">
        <v>79929</v>
      </c>
      <c r="J2168" s="33">
        <v>208210</v>
      </c>
      <c r="K2168" s="33"/>
      <c r="L2168" s="33">
        <v>1809489</v>
      </c>
      <c r="M2168" s="33">
        <v>252971</v>
      </c>
      <c r="N2168" s="33">
        <v>1028750</v>
      </c>
      <c r="O2168" s="33">
        <v>235114</v>
      </c>
      <c r="P2168" s="33">
        <v>292653</v>
      </c>
      <c r="Q2168"/>
    </row>
    <row r="2169" spans="1:17">
      <c r="A2169" s="38" t="str">
        <f t="shared" ca="1" si="33"/>
        <v>204268</v>
      </c>
      <c r="B2169" s="39" cm="1">
        <f t="array" aca="1" ref="B2169" ca="1">INDIRECT(_xlfn.CONCAT("D",ROW(C2169)-C2169-3))</f>
        <v>2042</v>
      </c>
      <c r="C2169" s="32">
        <v>68</v>
      </c>
      <c r="D2169" s="33">
        <v>3417356</v>
      </c>
      <c r="E2169" s="33"/>
      <c r="F2169" s="33">
        <v>1650259</v>
      </c>
      <c r="G2169" s="33">
        <v>229506</v>
      </c>
      <c r="H2169" s="33">
        <v>1121699</v>
      </c>
      <c r="I2169" s="33">
        <v>78489</v>
      </c>
      <c r="J2169" s="33">
        <v>220564</v>
      </c>
      <c r="K2169" s="33"/>
      <c r="L2169" s="33">
        <v>1767097</v>
      </c>
      <c r="M2169" s="33">
        <v>230837</v>
      </c>
      <c r="N2169" s="33">
        <v>1000957</v>
      </c>
      <c r="O2169" s="33">
        <v>229842</v>
      </c>
      <c r="P2169" s="33">
        <v>305461</v>
      </c>
      <c r="Q2169"/>
    </row>
    <row r="2170" spans="1:17">
      <c r="A2170" s="38" t="str">
        <f t="shared" ca="1" si="33"/>
        <v>204269</v>
      </c>
      <c r="B2170" s="39" cm="1">
        <f t="array" aca="1" ref="B2170" ca="1">INDIRECT(_xlfn.CONCAT("D",ROW(C2170)-C2170-3))</f>
        <v>2042</v>
      </c>
      <c r="C2170" s="32">
        <v>69</v>
      </c>
      <c r="D2170" s="33">
        <v>3512011</v>
      </c>
      <c r="E2170" s="33"/>
      <c r="F2170" s="33">
        <v>1691460</v>
      </c>
      <c r="G2170" s="33">
        <v>248715</v>
      </c>
      <c r="H2170" s="33">
        <v>1142503</v>
      </c>
      <c r="I2170" s="33">
        <v>89181</v>
      </c>
      <c r="J2170" s="33">
        <v>211061</v>
      </c>
      <c r="K2170" s="33"/>
      <c r="L2170" s="33">
        <v>1820552</v>
      </c>
      <c r="M2170" s="33">
        <v>240619</v>
      </c>
      <c r="N2170" s="33">
        <v>1004237</v>
      </c>
      <c r="O2170" s="33">
        <v>261499</v>
      </c>
      <c r="P2170" s="33">
        <v>314197</v>
      </c>
      <c r="Q2170"/>
    </row>
    <row r="2171" spans="1:17">
      <c r="A2171" s="38" t="str">
        <f t="shared" ca="1" si="33"/>
        <v>204270</v>
      </c>
      <c r="B2171" s="39" cm="1">
        <f t="array" aca="1" ref="B2171" ca="1">INDIRECT(_xlfn.CONCAT("D",ROW(C2171)-C2171-3))</f>
        <v>2042</v>
      </c>
      <c r="C2171" s="32">
        <v>70</v>
      </c>
      <c r="D2171" s="33">
        <v>3622036</v>
      </c>
      <c r="E2171" s="33"/>
      <c r="F2171" s="33">
        <v>1740879</v>
      </c>
      <c r="G2171" s="33">
        <v>229610</v>
      </c>
      <c r="H2171" s="33">
        <v>1162896</v>
      </c>
      <c r="I2171" s="33">
        <v>113815</v>
      </c>
      <c r="J2171" s="33">
        <v>234558</v>
      </c>
      <c r="K2171" s="33"/>
      <c r="L2171" s="33">
        <v>1881156</v>
      </c>
      <c r="M2171" s="33">
        <v>206590</v>
      </c>
      <c r="N2171" s="33">
        <v>1015069</v>
      </c>
      <c r="O2171" s="33">
        <v>305911</v>
      </c>
      <c r="P2171" s="33">
        <v>353586</v>
      </c>
      <c r="Q2171"/>
    </row>
    <row r="2172" spans="1:17">
      <c r="A2172" s="38" t="str">
        <f t="shared" ca="1" si="33"/>
        <v>204271</v>
      </c>
      <c r="B2172" s="39" cm="1">
        <f t="array" aca="1" ref="B2172" ca="1">INDIRECT(_xlfn.CONCAT("D",ROW(C2172)-C2172-3))</f>
        <v>2042</v>
      </c>
      <c r="C2172" s="32">
        <v>71</v>
      </c>
      <c r="D2172" s="33">
        <v>3721943</v>
      </c>
      <c r="E2172" s="33"/>
      <c r="F2172" s="33">
        <v>1784085</v>
      </c>
      <c r="G2172" s="33">
        <v>227209</v>
      </c>
      <c r="H2172" s="33">
        <v>1197293</v>
      </c>
      <c r="I2172" s="33">
        <v>108665</v>
      </c>
      <c r="J2172" s="33">
        <v>250918</v>
      </c>
      <c r="K2172" s="33"/>
      <c r="L2172" s="33">
        <v>1937858</v>
      </c>
      <c r="M2172" s="33">
        <v>212232</v>
      </c>
      <c r="N2172" s="33">
        <v>1076037</v>
      </c>
      <c r="O2172" s="33">
        <v>331241</v>
      </c>
      <c r="P2172" s="33">
        <v>318348</v>
      </c>
      <c r="Q2172"/>
    </row>
    <row r="2173" spans="1:17">
      <c r="A2173" s="38" t="str">
        <f t="shared" ca="1" si="33"/>
        <v>204272</v>
      </c>
      <c r="B2173" s="39" cm="1">
        <f t="array" aca="1" ref="B2173" ca="1">INDIRECT(_xlfn.CONCAT("D",ROW(C2173)-C2173-3))</f>
        <v>2042</v>
      </c>
      <c r="C2173" s="32">
        <v>72</v>
      </c>
      <c r="D2173" s="33">
        <v>3504074</v>
      </c>
      <c r="E2173" s="33"/>
      <c r="F2173" s="33">
        <v>1671537</v>
      </c>
      <c r="G2173" s="33">
        <v>196245</v>
      </c>
      <c r="H2173" s="33">
        <v>1115344</v>
      </c>
      <c r="I2173" s="33">
        <v>109463</v>
      </c>
      <c r="J2173" s="33">
        <v>250484</v>
      </c>
      <c r="K2173" s="33"/>
      <c r="L2173" s="33">
        <v>1832537</v>
      </c>
      <c r="M2173" s="33">
        <v>181175</v>
      </c>
      <c r="N2173" s="33">
        <v>1017746</v>
      </c>
      <c r="O2173" s="33">
        <v>332649</v>
      </c>
      <c r="P2173" s="33">
        <v>300968</v>
      </c>
      <c r="Q2173"/>
    </row>
    <row r="2174" spans="1:17">
      <c r="A2174" s="38" t="str">
        <f t="shared" ca="1" si="33"/>
        <v>204273</v>
      </c>
      <c r="B2174" s="39" cm="1">
        <f t="array" aca="1" ref="B2174" ca="1">INDIRECT(_xlfn.CONCAT("D",ROW(C2174)-C2174-3))</f>
        <v>2042</v>
      </c>
      <c r="C2174" s="32">
        <v>73</v>
      </c>
      <c r="D2174" s="33">
        <v>3345244</v>
      </c>
      <c r="E2174" s="33"/>
      <c r="F2174" s="33">
        <v>1589664</v>
      </c>
      <c r="G2174" s="33">
        <v>206706</v>
      </c>
      <c r="H2174" s="33">
        <v>1051245</v>
      </c>
      <c r="I2174" s="33">
        <v>115164</v>
      </c>
      <c r="J2174" s="33">
        <v>216549</v>
      </c>
      <c r="K2174" s="33"/>
      <c r="L2174" s="33">
        <v>1755580</v>
      </c>
      <c r="M2174" s="33">
        <v>175953</v>
      </c>
      <c r="N2174" s="33">
        <v>963790</v>
      </c>
      <c r="O2174" s="33">
        <v>324229</v>
      </c>
      <c r="P2174" s="33">
        <v>291608</v>
      </c>
      <c r="Q2174"/>
    </row>
    <row r="2175" spans="1:17">
      <c r="A2175" s="38" t="str">
        <f t="shared" ca="1" si="33"/>
        <v>204274</v>
      </c>
      <c r="B2175" s="39" cm="1">
        <f t="array" aca="1" ref="B2175" ca="1">INDIRECT(_xlfn.CONCAT("D",ROW(C2175)-C2175-3))</f>
        <v>2042</v>
      </c>
      <c r="C2175" s="32">
        <v>74</v>
      </c>
      <c r="D2175" s="33">
        <v>3241496</v>
      </c>
      <c r="E2175" s="33"/>
      <c r="F2175" s="33">
        <v>1531227</v>
      </c>
      <c r="G2175" s="33">
        <v>173198</v>
      </c>
      <c r="H2175" s="33">
        <v>998840</v>
      </c>
      <c r="I2175" s="33">
        <v>146628</v>
      </c>
      <c r="J2175" s="33">
        <v>212561</v>
      </c>
      <c r="K2175" s="33"/>
      <c r="L2175" s="33">
        <v>1710269</v>
      </c>
      <c r="M2175" s="33">
        <v>171817</v>
      </c>
      <c r="N2175" s="33">
        <v>902532</v>
      </c>
      <c r="O2175" s="33">
        <v>346596</v>
      </c>
      <c r="P2175" s="33">
        <v>289324</v>
      </c>
      <c r="Q2175"/>
    </row>
    <row r="2176" spans="1:17">
      <c r="A2176" s="38" t="str">
        <f t="shared" ca="1" si="33"/>
        <v>204275</v>
      </c>
      <c r="B2176" s="39" cm="1">
        <f t="array" aca="1" ref="B2176" ca="1">INDIRECT(_xlfn.CONCAT("D",ROW(C2176)-C2176-3))</f>
        <v>2042</v>
      </c>
      <c r="C2176" s="32">
        <v>75</v>
      </c>
      <c r="D2176" s="33">
        <v>3207822</v>
      </c>
      <c r="E2176" s="33"/>
      <c r="F2176" s="33">
        <v>1508314</v>
      </c>
      <c r="G2176" s="33">
        <v>187062</v>
      </c>
      <c r="H2176" s="33">
        <v>961894</v>
      </c>
      <c r="I2176" s="33">
        <v>136851</v>
      </c>
      <c r="J2176" s="33">
        <v>222506</v>
      </c>
      <c r="K2176" s="33"/>
      <c r="L2176" s="33">
        <v>1699509</v>
      </c>
      <c r="M2176" s="33">
        <v>143439</v>
      </c>
      <c r="N2176" s="33">
        <v>886356</v>
      </c>
      <c r="O2176" s="33">
        <v>388770</v>
      </c>
      <c r="P2176" s="33">
        <v>280943</v>
      </c>
      <c r="Q2176"/>
    </row>
    <row r="2177" spans="1:17">
      <c r="A2177" s="38" t="str">
        <f t="shared" ca="1" si="33"/>
        <v>204276</v>
      </c>
      <c r="B2177" s="39" cm="1">
        <f t="array" aca="1" ref="B2177" ca="1">INDIRECT(_xlfn.CONCAT("D",ROW(C2177)-C2177-3))</f>
        <v>2042</v>
      </c>
      <c r="C2177" s="32">
        <v>76</v>
      </c>
      <c r="D2177" s="33">
        <v>3230263</v>
      </c>
      <c r="E2177" s="33"/>
      <c r="F2177" s="33">
        <v>1511247</v>
      </c>
      <c r="G2177" s="33">
        <v>161567</v>
      </c>
      <c r="H2177" s="33">
        <v>950687</v>
      </c>
      <c r="I2177" s="33">
        <v>170434</v>
      </c>
      <c r="J2177" s="33">
        <v>228559</v>
      </c>
      <c r="K2177" s="33"/>
      <c r="L2177" s="33">
        <v>1719017</v>
      </c>
      <c r="M2177" s="33">
        <v>157173</v>
      </c>
      <c r="N2177" s="33">
        <v>848140</v>
      </c>
      <c r="O2177" s="33">
        <v>430990</v>
      </c>
      <c r="P2177" s="33">
        <v>282713</v>
      </c>
      <c r="Q2177"/>
    </row>
    <row r="2178" spans="1:17">
      <c r="A2178" s="38" t="str">
        <f t="shared" ca="1" si="33"/>
        <v>204277</v>
      </c>
      <c r="B2178" s="39" cm="1">
        <f t="array" aca="1" ref="B2178" ca="1">INDIRECT(_xlfn.CONCAT("D",ROW(C2178)-C2178-3))</f>
        <v>2042</v>
      </c>
      <c r="C2178" s="32">
        <v>77</v>
      </c>
      <c r="D2178" s="33">
        <v>3289158</v>
      </c>
      <c r="E2178" s="33"/>
      <c r="F2178" s="33">
        <v>1525820</v>
      </c>
      <c r="G2178" s="33">
        <v>146865</v>
      </c>
      <c r="H2178" s="33">
        <v>998486</v>
      </c>
      <c r="I2178" s="33">
        <v>150808</v>
      </c>
      <c r="J2178" s="33">
        <v>229662</v>
      </c>
      <c r="K2178" s="33"/>
      <c r="L2178" s="33">
        <v>1763339</v>
      </c>
      <c r="M2178" s="33">
        <v>158236</v>
      </c>
      <c r="N2178" s="33">
        <v>868318</v>
      </c>
      <c r="O2178" s="33">
        <v>455916</v>
      </c>
      <c r="P2178" s="33">
        <v>280868</v>
      </c>
      <c r="Q2178"/>
    </row>
    <row r="2179" spans="1:17">
      <c r="A2179" s="38" t="str">
        <f t="shared" ca="1" si="33"/>
        <v>204278</v>
      </c>
      <c r="B2179" s="39" cm="1">
        <f t="array" aca="1" ref="B2179" ca="1">INDIRECT(_xlfn.CONCAT("D",ROW(C2179)-C2179-3))</f>
        <v>2042</v>
      </c>
      <c r="C2179" s="32">
        <v>78</v>
      </c>
      <c r="D2179" s="33">
        <v>3198200</v>
      </c>
      <c r="E2179" s="33"/>
      <c r="F2179" s="33">
        <v>1474010</v>
      </c>
      <c r="G2179" s="33">
        <v>147696</v>
      </c>
      <c r="H2179" s="33">
        <v>935411</v>
      </c>
      <c r="I2179" s="33">
        <v>192990</v>
      </c>
      <c r="J2179" s="33">
        <v>197913</v>
      </c>
      <c r="K2179" s="33"/>
      <c r="L2179" s="33">
        <v>1724190</v>
      </c>
      <c r="M2179" s="33">
        <v>144259</v>
      </c>
      <c r="N2179" s="33">
        <v>836899</v>
      </c>
      <c r="O2179" s="33">
        <v>466371</v>
      </c>
      <c r="P2179" s="33">
        <v>276661</v>
      </c>
      <c r="Q2179"/>
    </row>
    <row r="2180" spans="1:17">
      <c r="A2180" s="38" t="str">
        <f t="shared" ca="1" si="33"/>
        <v>204279</v>
      </c>
      <c r="B2180" s="39" cm="1">
        <f t="array" aca="1" ref="B2180" ca="1">INDIRECT(_xlfn.CONCAT("D",ROW(C2180)-C2180-3))</f>
        <v>2042</v>
      </c>
      <c r="C2180" s="32">
        <v>79</v>
      </c>
      <c r="D2180" s="33">
        <v>3109560</v>
      </c>
      <c r="E2180" s="33"/>
      <c r="F2180" s="33">
        <v>1421072</v>
      </c>
      <c r="G2180" s="33">
        <v>119161</v>
      </c>
      <c r="H2180" s="33">
        <v>912913</v>
      </c>
      <c r="I2180" s="33">
        <v>186128</v>
      </c>
      <c r="J2180" s="33">
        <v>202870</v>
      </c>
      <c r="K2180" s="33"/>
      <c r="L2180" s="33">
        <v>1688487</v>
      </c>
      <c r="M2180" s="33">
        <v>129428</v>
      </c>
      <c r="N2180" s="33">
        <v>782494</v>
      </c>
      <c r="O2180" s="33">
        <v>518699</v>
      </c>
      <c r="P2180" s="33">
        <v>257867</v>
      </c>
      <c r="Q2180"/>
    </row>
    <row r="2181" spans="1:17">
      <c r="A2181" s="38" t="str">
        <f t="shared" ca="1" si="33"/>
        <v>204280</v>
      </c>
      <c r="B2181" s="39" cm="1">
        <f t="array" aca="1" ref="B2181" ca="1">INDIRECT(_xlfn.CONCAT("D",ROW(C2181)-C2181-3))</f>
        <v>2042</v>
      </c>
      <c r="C2181" s="32">
        <v>80</v>
      </c>
      <c r="D2181" s="33">
        <v>2988211</v>
      </c>
      <c r="E2181" s="33"/>
      <c r="F2181" s="33">
        <v>1355004</v>
      </c>
      <c r="G2181" s="33">
        <v>125153</v>
      </c>
      <c r="H2181" s="33">
        <v>875086</v>
      </c>
      <c r="I2181" s="33">
        <v>200048</v>
      </c>
      <c r="J2181" s="33">
        <v>154717</v>
      </c>
      <c r="K2181" s="33"/>
      <c r="L2181" s="33">
        <v>1633207</v>
      </c>
      <c r="M2181" s="33">
        <v>131567</v>
      </c>
      <c r="N2181" s="33">
        <v>739939</v>
      </c>
      <c r="O2181" s="33">
        <v>515385</v>
      </c>
      <c r="P2181" s="33">
        <v>246317</v>
      </c>
      <c r="Q2181"/>
    </row>
    <row r="2182" spans="1:17">
      <c r="A2182" s="38" t="str">
        <f t="shared" ca="1" si="33"/>
        <v>204281</v>
      </c>
      <c r="B2182" s="39" cm="1">
        <f t="array" aca="1" ref="B2182" ca="1">INDIRECT(_xlfn.CONCAT("D",ROW(C2182)-C2182-3))</f>
        <v>2042</v>
      </c>
      <c r="C2182" s="32">
        <v>81</v>
      </c>
      <c r="D2182" s="33">
        <v>2892199</v>
      </c>
      <c r="E2182" s="33"/>
      <c r="F2182" s="33">
        <v>1298926</v>
      </c>
      <c r="G2182" s="33">
        <v>102651</v>
      </c>
      <c r="H2182" s="33">
        <v>814296</v>
      </c>
      <c r="I2182" s="33">
        <v>198392</v>
      </c>
      <c r="J2182" s="33">
        <v>183587</v>
      </c>
      <c r="K2182" s="33"/>
      <c r="L2182" s="33">
        <v>1593274</v>
      </c>
      <c r="M2182" s="33">
        <v>121798</v>
      </c>
      <c r="N2182" s="33">
        <v>674344</v>
      </c>
      <c r="O2182" s="33">
        <v>549575</v>
      </c>
      <c r="P2182" s="33">
        <v>247557</v>
      </c>
      <c r="Q2182"/>
    </row>
    <row r="2183" spans="1:17">
      <c r="A2183" s="38" t="str">
        <f t="shared" ca="1" si="33"/>
        <v>204282</v>
      </c>
      <c r="B2183" s="39" cm="1">
        <f t="array" aca="1" ref="B2183" ca="1">INDIRECT(_xlfn.CONCAT("D",ROW(C2183)-C2183-3))</f>
        <v>2042</v>
      </c>
      <c r="C2183" s="32">
        <v>82</v>
      </c>
      <c r="D2183" s="33">
        <v>2698934</v>
      </c>
      <c r="E2183" s="33"/>
      <c r="F2183" s="33">
        <v>1200243</v>
      </c>
      <c r="G2183" s="33">
        <v>80082</v>
      </c>
      <c r="H2183" s="33">
        <v>751387</v>
      </c>
      <c r="I2183" s="33">
        <v>215530</v>
      </c>
      <c r="J2183" s="33">
        <v>153243</v>
      </c>
      <c r="K2183" s="33"/>
      <c r="L2183" s="33">
        <v>1498691</v>
      </c>
      <c r="M2183" s="33">
        <v>114139</v>
      </c>
      <c r="N2183" s="33">
        <v>592529</v>
      </c>
      <c r="O2183" s="33">
        <v>580619</v>
      </c>
      <c r="P2183" s="33">
        <v>211405</v>
      </c>
      <c r="Q2183"/>
    </row>
    <row r="2184" spans="1:17">
      <c r="A2184" s="38" t="str">
        <f t="shared" ca="1" si="33"/>
        <v>204283</v>
      </c>
      <c r="B2184" s="39" cm="1">
        <f t="array" aca="1" ref="B2184" ca="1">INDIRECT(_xlfn.CONCAT("D",ROW(C2184)-C2184-3))</f>
        <v>2042</v>
      </c>
      <c r="C2184" s="32">
        <v>83</v>
      </c>
      <c r="D2184" s="33">
        <v>2501397</v>
      </c>
      <c r="E2184" s="33"/>
      <c r="F2184" s="33">
        <v>1096848</v>
      </c>
      <c r="G2184" s="33">
        <v>60386</v>
      </c>
      <c r="H2184" s="33">
        <v>704834</v>
      </c>
      <c r="I2184" s="33">
        <v>195017</v>
      </c>
      <c r="J2184" s="33">
        <v>136611</v>
      </c>
      <c r="K2184" s="33"/>
      <c r="L2184" s="33">
        <v>1404549</v>
      </c>
      <c r="M2184" s="33">
        <v>102239</v>
      </c>
      <c r="N2184" s="33">
        <v>545938</v>
      </c>
      <c r="O2184" s="33">
        <v>537997</v>
      </c>
      <c r="P2184" s="33">
        <v>218375</v>
      </c>
      <c r="Q2184"/>
    </row>
    <row r="2185" spans="1:17">
      <c r="A2185" s="38" t="str">
        <f t="shared" ca="1" si="33"/>
        <v>204284</v>
      </c>
      <c r="B2185" s="39" cm="1">
        <f t="array" aca="1" ref="B2185" ca="1">INDIRECT(_xlfn.CONCAT("D",ROW(C2185)-C2185-3))</f>
        <v>2042</v>
      </c>
      <c r="C2185" s="32">
        <v>84</v>
      </c>
      <c r="D2185" s="33">
        <v>2374684</v>
      </c>
      <c r="E2185" s="33"/>
      <c r="F2185" s="33">
        <v>1031200</v>
      </c>
      <c r="G2185" s="33">
        <v>52704</v>
      </c>
      <c r="H2185" s="33">
        <v>668242</v>
      </c>
      <c r="I2185" s="33">
        <v>192915</v>
      </c>
      <c r="J2185" s="33">
        <v>117340</v>
      </c>
      <c r="K2185" s="33"/>
      <c r="L2185" s="33">
        <v>1343483</v>
      </c>
      <c r="M2185" s="33">
        <v>87705</v>
      </c>
      <c r="N2185" s="33">
        <v>484372</v>
      </c>
      <c r="O2185" s="33">
        <v>588023</v>
      </c>
      <c r="P2185" s="33">
        <v>183383</v>
      </c>
      <c r="Q2185"/>
    </row>
    <row r="2186" spans="1:17">
      <c r="A2186" s="38" t="str">
        <f t="shared" ca="1" si="33"/>
        <v>204285</v>
      </c>
      <c r="B2186" s="39" cm="1">
        <f t="array" aca="1" ref="B2186" ca="1">INDIRECT(_xlfn.CONCAT("D",ROW(C2186)-C2186-3))</f>
        <v>2042</v>
      </c>
      <c r="C2186" s="32">
        <v>85</v>
      </c>
      <c r="D2186" s="33">
        <v>2156305</v>
      </c>
      <c r="E2186" s="33"/>
      <c r="F2186" s="33">
        <v>922594</v>
      </c>
      <c r="G2186" s="33">
        <v>43028</v>
      </c>
      <c r="H2186" s="33">
        <v>594383</v>
      </c>
      <c r="I2186" s="33">
        <v>186120</v>
      </c>
      <c r="J2186" s="33">
        <v>99064</v>
      </c>
      <c r="K2186" s="33"/>
      <c r="L2186" s="33">
        <v>1233710</v>
      </c>
      <c r="M2186" s="33">
        <v>82114</v>
      </c>
      <c r="N2186" s="33">
        <v>413573</v>
      </c>
      <c r="O2186" s="33">
        <v>554769</v>
      </c>
      <c r="P2186" s="33">
        <v>183254</v>
      </c>
      <c r="Q2186"/>
    </row>
    <row r="2187" spans="1:17">
      <c r="A2187" s="38" t="str">
        <f t="shared" ca="1" si="33"/>
        <v>204286</v>
      </c>
      <c r="B2187" s="39" cm="1">
        <f t="array" aca="1" ref="B2187" ca="1">INDIRECT(_xlfn.CONCAT("D",ROW(C2187)-C2187-3))</f>
        <v>2042</v>
      </c>
      <c r="C2187" s="32">
        <v>86</v>
      </c>
      <c r="D2187" s="33">
        <v>1934132</v>
      </c>
      <c r="E2187" s="33"/>
      <c r="F2187" s="33">
        <v>814991</v>
      </c>
      <c r="G2187" s="33">
        <v>32000</v>
      </c>
      <c r="H2187" s="33">
        <v>521994</v>
      </c>
      <c r="I2187" s="33">
        <v>189998</v>
      </c>
      <c r="J2187" s="33">
        <v>70999</v>
      </c>
      <c r="K2187" s="33"/>
      <c r="L2187" s="33">
        <v>1119141</v>
      </c>
      <c r="M2187" s="33">
        <v>78080</v>
      </c>
      <c r="N2187" s="33">
        <v>325332</v>
      </c>
      <c r="O2187" s="33">
        <v>547558</v>
      </c>
      <c r="P2187" s="33">
        <v>168171</v>
      </c>
      <c r="Q2187"/>
    </row>
    <row r="2188" spans="1:17">
      <c r="A2188" s="38" t="str">
        <f t="shared" ref="A2188:A2251" ca="1" si="34">B2188&amp;C2188</f>
        <v>204287</v>
      </c>
      <c r="B2188" s="39" cm="1">
        <f t="array" aca="1" ref="B2188" ca="1">INDIRECT(_xlfn.CONCAT("D",ROW(C2188)-C2188-3))</f>
        <v>2042</v>
      </c>
      <c r="C2188" s="32">
        <v>87</v>
      </c>
      <c r="D2188" s="33">
        <v>1744096</v>
      </c>
      <c r="E2188" s="33"/>
      <c r="F2188" s="33">
        <v>723456</v>
      </c>
      <c r="G2188" s="33">
        <v>26089</v>
      </c>
      <c r="H2188" s="33">
        <v>445513</v>
      </c>
      <c r="I2188" s="33">
        <v>189644</v>
      </c>
      <c r="J2188" s="33">
        <v>62211</v>
      </c>
      <c r="K2188" s="33"/>
      <c r="L2188" s="33">
        <v>1020640</v>
      </c>
      <c r="M2188" s="33">
        <v>51132</v>
      </c>
      <c r="N2188" s="33">
        <v>290752</v>
      </c>
      <c r="O2188" s="33">
        <v>542403</v>
      </c>
      <c r="P2188" s="33">
        <v>136353</v>
      </c>
      <c r="Q2188"/>
    </row>
    <row r="2189" spans="1:17">
      <c r="A2189" s="38" t="str">
        <f t="shared" ca="1" si="34"/>
        <v>204288</v>
      </c>
      <c r="B2189" s="39" cm="1">
        <f t="array" aca="1" ref="B2189" ca="1">INDIRECT(_xlfn.CONCAT("D",ROW(C2189)-C2189-3))</f>
        <v>2042</v>
      </c>
      <c r="C2189" s="32">
        <v>88</v>
      </c>
      <c r="D2189" s="33">
        <v>1507302</v>
      </c>
      <c r="E2189" s="33"/>
      <c r="F2189" s="33">
        <v>613214</v>
      </c>
      <c r="G2189" s="33">
        <v>25091</v>
      </c>
      <c r="H2189" s="33">
        <v>376359</v>
      </c>
      <c r="I2189" s="33">
        <v>154558</v>
      </c>
      <c r="J2189" s="33">
        <v>57207</v>
      </c>
      <c r="K2189" s="33"/>
      <c r="L2189" s="33">
        <v>894088</v>
      </c>
      <c r="M2189" s="33">
        <v>46108</v>
      </c>
      <c r="N2189" s="33">
        <v>215503</v>
      </c>
      <c r="O2189" s="33">
        <v>521217</v>
      </c>
      <c r="P2189" s="33">
        <v>111260</v>
      </c>
      <c r="Q2189"/>
    </row>
    <row r="2190" spans="1:17">
      <c r="A2190" s="38" t="str">
        <f t="shared" ca="1" si="34"/>
        <v>204289</v>
      </c>
      <c r="B2190" s="39" cm="1">
        <f t="array" aca="1" ref="B2190" ca="1">INDIRECT(_xlfn.CONCAT("D",ROW(C2190)-C2190-3))</f>
        <v>2042</v>
      </c>
      <c r="C2190" s="32">
        <v>89</v>
      </c>
      <c r="D2190" s="33">
        <v>1326676</v>
      </c>
      <c r="E2190" s="33"/>
      <c r="F2190" s="33">
        <v>529419</v>
      </c>
      <c r="G2190" s="33">
        <v>18048</v>
      </c>
      <c r="H2190" s="33">
        <v>316850</v>
      </c>
      <c r="I2190" s="33">
        <v>143384</v>
      </c>
      <c r="J2190" s="33">
        <v>51137</v>
      </c>
      <c r="K2190" s="33"/>
      <c r="L2190" s="33">
        <v>797256</v>
      </c>
      <c r="M2190" s="33">
        <v>37012</v>
      </c>
      <c r="N2190" s="33">
        <v>173056</v>
      </c>
      <c r="O2190" s="33">
        <v>487157</v>
      </c>
      <c r="P2190" s="33">
        <v>100032</v>
      </c>
      <c r="Q2190"/>
    </row>
    <row r="2191" spans="1:17">
      <c r="A2191" s="38" t="str">
        <f t="shared" ca="1" si="34"/>
        <v>204290</v>
      </c>
      <c r="B2191" s="39" cm="1">
        <f t="array" aca="1" ref="B2191" ca="1">INDIRECT(_xlfn.CONCAT("D",ROW(C2191)-C2191-3))</f>
        <v>2042</v>
      </c>
      <c r="C2191" s="32">
        <v>90</v>
      </c>
      <c r="D2191" s="33">
        <v>1116140</v>
      </c>
      <c r="E2191" s="33"/>
      <c r="F2191" s="33">
        <v>436227</v>
      </c>
      <c r="G2191" s="33">
        <v>16045</v>
      </c>
      <c r="H2191" s="33">
        <v>243685</v>
      </c>
      <c r="I2191" s="33">
        <v>137386</v>
      </c>
      <c r="J2191" s="33">
        <v>39110</v>
      </c>
      <c r="K2191" s="33"/>
      <c r="L2191" s="33">
        <v>679913</v>
      </c>
      <c r="M2191" s="33">
        <v>38995</v>
      </c>
      <c r="N2191" s="33">
        <v>143982</v>
      </c>
      <c r="O2191" s="33">
        <v>414947</v>
      </c>
      <c r="P2191" s="33">
        <v>81990</v>
      </c>
      <c r="Q2191"/>
    </row>
    <row r="2192" spans="1:17">
      <c r="A2192" s="38" t="str">
        <f t="shared" ca="1" si="34"/>
        <v>204291</v>
      </c>
      <c r="B2192" s="39" cm="1">
        <f t="array" aca="1" ref="B2192" ca="1">INDIRECT(_xlfn.CONCAT("D",ROW(C2192)-C2192-3))</f>
        <v>2042</v>
      </c>
      <c r="C2192" s="32">
        <v>91</v>
      </c>
      <c r="D2192" s="33">
        <v>922309</v>
      </c>
      <c r="E2192" s="33"/>
      <c r="F2192" s="33">
        <v>352111</v>
      </c>
      <c r="G2192" s="33">
        <v>7935</v>
      </c>
      <c r="H2192" s="33">
        <v>198372</v>
      </c>
      <c r="I2192" s="33">
        <v>127950</v>
      </c>
      <c r="J2192" s="33">
        <v>17854</v>
      </c>
      <c r="K2192" s="33"/>
      <c r="L2192" s="33">
        <v>570198</v>
      </c>
      <c r="M2192" s="33">
        <v>28658</v>
      </c>
      <c r="N2192" s="33">
        <v>100798</v>
      </c>
      <c r="O2192" s="33">
        <v>373544</v>
      </c>
      <c r="P2192" s="33">
        <v>67198</v>
      </c>
      <c r="Q2192"/>
    </row>
    <row r="2193" spans="1:17">
      <c r="A2193" s="38" t="str">
        <f t="shared" ca="1" si="34"/>
        <v>204292</v>
      </c>
      <c r="B2193" s="39" cm="1">
        <f t="array" aca="1" ref="B2193" ca="1">INDIRECT(_xlfn.CONCAT("D",ROW(C2193)-C2193-3))</f>
        <v>2042</v>
      </c>
      <c r="C2193" s="32">
        <v>92</v>
      </c>
      <c r="D2193" s="33">
        <v>762251</v>
      </c>
      <c r="E2193" s="33"/>
      <c r="F2193" s="33">
        <v>284475</v>
      </c>
      <c r="G2193" s="33">
        <v>7012</v>
      </c>
      <c r="H2193" s="33">
        <v>170284</v>
      </c>
      <c r="I2193" s="33">
        <v>88147</v>
      </c>
      <c r="J2193" s="33">
        <v>19032</v>
      </c>
      <c r="K2193" s="33"/>
      <c r="L2193" s="33">
        <v>477776</v>
      </c>
      <c r="M2193" s="33">
        <v>22846</v>
      </c>
      <c r="N2193" s="33">
        <v>85424</v>
      </c>
      <c r="O2193" s="33">
        <v>319842</v>
      </c>
      <c r="P2193" s="33">
        <v>49665</v>
      </c>
      <c r="Q2193"/>
    </row>
    <row r="2194" spans="1:17">
      <c r="A2194" s="38" t="str">
        <f t="shared" ca="1" si="34"/>
        <v>204293</v>
      </c>
      <c r="B2194" s="39" cm="1">
        <f t="array" aca="1" ref="B2194" ca="1">INDIRECT(_xlfn.CONCAT("D",ROW(C2194)-C2194-3))</f>
        <v>2042</v>
      </c>
      <c r="C2194" s="32">
        <v>93</v>
      </c>
      <c r="D2194" s="33">
        <v>617201</v>
      </c>
      <c r="E2194" s="33"/>
      <c r="F2194" s="33">
        <v>224182</v>
      </c>
      <c r="G2194" s="33">
        <v>3968</v>
      </c>
      <c r="H2194" s="33">
        <v>132922</v>
      </c>
      <c r="I2194" s="33">
        <v>73405</v>
      </c>
      <c r="J2194" s="33">
        <v>13887</v>
      </c>
      <c r="K2194" s="33"/>
      <c r="L2194" s="33">
        <v>393020</v>
      </c>
      <c r="M2194" s="33">
        <v>14775</v>
      </c>
      <c r="N2194" s="33">
        <v>60086</v>
      </c>
      <c r="O2194" s="33">
        <v>261028</v>
      </c>
      <c r="P2194" s="33">
        <v>57131</v>
      </c>
      <c r="Q2194"/>
    </row>
    <row r="2195" spans="1:17">
      <c r="A2195" s="38" t="str">
        <f t="shared" ca="1" si="34"/>
        <v>204294</v>
      </c>
      <c r="B2195" s="39" cm="1">
        <f t="array" aca="1" ref="B2195" ca="1">INDIRECT(_xlfn.CONCAT("D",ROW(C2195)-C2195-3))</f>
        <v>2042</v>
      </c>
      <c r="C2195" s="32">
        <v>94</v>
      </c>
      <c r="D2195" s="33">
        <v>513237</v>
      </c>
      <c r="E2195" s="33"/>
      <c r="F2195" s="33">
        <v>181209</v>
      </c>
      <c r="G2195" s="33">
        <v>5909</v>
      </c>
      <c r="H2195" s="33">
        <v>83711</v>
      </c>
      <c r="I2195" s="33">
        <v>80756</v>
      </c>
      <c r="J2195" s="33">
        <v>10833</v>
      </c>
      <c r="K2195" s="33"/>
      <c r="L2195" s="33">
        <v>332027</v>
      </c>
      <c r="M2195" s="33">
        <v>12695</v>
      </c>
      <c r="N2195" s="33">
        <v>46874</v>
      </c>
      <c r="O2195" s="33">
        <v>230466</v>
      </c>
      <c r="P2195" s="33">
        <v>41992</v>
      </c>
      <c r="Q2195"/>
    </row>
    <row r="2196" spans="1:17">
      <c r="A2196" s="38" t="str">
        <f t="shared" ca="1" si="34"/>
        <v>204295</v>
      </c>
      <c r="B2196" s="39" cm="1">
        <f t="array" aca="1" ref="B2196" ca="1">INDIRECT(_xlfn.CONCAT("D",ROW(C2196)-C2196-3))</f>
        <v>2042</v>
      </c>
      <c r="C2196" s="32">
        <v>95</v>
      </c>
      <c r="D2196" s="33">
        <v>359343</v>
      </c>
      <c r="E2196" s="33"/>
      <c r="F2196" s="33">
        <v>122457</v>
      </c>
      <c r="G2196" s="33">
        <v>1959</v>
      </c>
      <c r="H2196" s="33">
        <v>55840</v>
      </c>
      <c r="I2196" s="33">
        <v>55840</v>
      </c>
      <c r="J2196" s="33">
        <v>8817</v>
      </c>
      <c r="K2196" s="33"/>
      <c r="L2196" s="33">
        <v>236886</v>
      </c>
      <c r="M2196" s="33">
        <v>7767</v>
      </c>
      <c r="N2196" s="33">
        <v>21359</v>
      </c>
      <c r="O2196" s="33">
        <v>181548</v>
      </c>
      <c r="P2196" s="33">
        <v>26213</v>
      </c>
      <c r="Q2196"/>
    </row>
    <row r="2197" spans="1:17">
      <c r="A2197" s="38" t="str">
        <f t="shared" ca="1" si="34"/>
        <v>204296</v>
      </c>
      <c r="B2197" s="39" cm="1">
        <f t="array" aca="1" ref="B2197" ca="1">INDIRECT(_xlfn.CONCAT("D",ROW(C2197)-C2197-3))</f>
        <v>2042</v>
      </c>
      <c r="C2197" s="32">
        <v>96</v>
      </c>
      <c r="D2197" s="33">
        <v>226489</v>
      </c>
      <c r="E2197" s="33"/>
      <c r="F2197" s="33">
        <v>73366</v>
      </c>
      <c r="G2197" s="33">
        <v>3861</v>
      </c>
      <c r="H2197" s="33">
        <v>33787</v>
      </c>
      <c r="I2197" s="33">
        <v>31856</v>
      </c>
      <c r="J2197" s="33">
        <v>3861</v>
      </c>
      <c r="K2197" s="33"/>
      <c r="L2197" s="33">
        <v>153123</v>
      </c>
      <c r="M2197" s="33">
        <v>4785</v>
      </c>
      <c r="N2197" s="33">
        <v>14355</v>
      </c>
      <c r="O2197" s="33">
        <v>111014</v>
      </c>
      <c r="P2197" s="33">
        <v>22968</v>
      </c>
      <c r="Q2197"/>
    </row>
    <row r="2198" spans="1:17">
      <c r="A2198" s="38" t="str">
        <f t="shared" ca="1" si="34"/>
        <v>204297</v>
      </c>
      <c r="B2198" s="39" cm="1">
        <f t="array" aca="1" ref="B2198" ca="1">INDIRECT(_xlfn.CONCAT("D",ROW(C2198)-C2198-3))</f>
        <v>2042</v>
      </c>
      <c r="C2198" s="32">
        <v>97</v>
      </c>
      <c r="D2198" s="33">
        <v>169999</v>
      </c>
      <c r="E2198" s="33"/>
      <c r="F2198" s="33">
        <v>52879</v>
      </c>
      <c r="G2198" s="33">
        <v>961</v>
      </c>
      <c r="H2198" s="33">
        <v>24997</v>
      </c>
      <c r="I2198" s="33">
        <v>24997</v>
      </c>
      <c r="J2198" s="33">
        <v>1923</v>
      </c>
      <c r="K2198" s="33"/>
      <c r="L2198" s="33">
        <v>117120</v>
      </c>
      <c r="M2198" s="33">
        <v>3809</v>
      </c>
      <c r="N2198" s="33">
        <v>7618</v>
      </c>
      <c r="O2198" s="33">
        <v>87602</v>
      </c>
      <c r="P2198" s="33">
        <v>18092</v>
      </c>
      <c r="Q2198"/>
    </row>
    <row r="2199" spans="1:17">
      <c r="A2199" s="38" t="str">
        <f t="shared" ca="1" si="34"/>
        <v>204298</v>
      </c>
      <c r="B2199" s="39" cm="1">
        <f t="array" aca="1" ref="B2199" ca="1">INDIRECT(_xlfn.CONCAT("D",ROW(C2199)-C2199-3))</f>
        <v>2042</v>
      </c>
      <c r="C2199" s="32">
        <v>98</v>
      </c>
      <c r="D2199" s="33">
        <v>125743</v>
      </c>
      <c r="E2199" s="33"/>
      <c r="F2199" s="33">
        <v>37386</v>
      </c>
      <c r="G2199" s="33">
        <v>935</v>
      </c>
      <c r="H2199" s="33">
        <v>22432</v>
      </c>
      <c r="I2199" s="33">
        <v>11216</v>
      </c>
      <c r="J2199" s="33">
        <v>2804</v>
      </c>
      <c r="K2199" s="33"/>
      <c r="L2199" s="33">
        <v>88357</v>
      </c>
      <c r="M2199" s="33">
        <v>2820</v>
      </c>
      <c r="N2199" s="33">
        <v>6580</v>
      </c>
      <c r="O2199" s="33">
        <v>71437</v>
      </c>
      <c r="P2199" s="33">
        <v>7520</v>
      </c>
      <c r="Q2199"/>
    </row>
    <row r="2200" spans="1:17">
      <c r="A2200" s="38" t="str">
        <f t="shared" ca="1" si="34"/>
        <v>204299</v>
      </c>
      <c r="B2200" s="39" cm="1">
        <f t="array" aca="1" ref="B2200" ca="1">INDIRECT(_xlfn.CONCAT("D",ROW(C2200)-C2200-3))</f>
        <v>2042</v>
      </c>
      <c r="C2200" s="32">
        <v>99</v>
      </c>
      <c r="D2200" s="33">
        <v>86410</v>
      </c>
      <c r="E2200" s="33"/>
      <c r="F2200" s="33">
        <v>24537</v>
      </c>
      <c r="G2200" s="33">
        <v>0</v>
      </c>
      <c r="H2200" s="33">
        <v>9437</v>
      </c>
      <c r="I2200" s="33">
        <v>13212</v>
      </c>
      <c r="J2200" s="33">
        <v>1887</v>
      </c>
      <c r="K2200" s="33"/>
      <c r="L2200" s="33">
        <v>61873</v>
      </c>
      <c r="M2200" s="33">
        <v>0</v>
      </c>
      <c r="N2200" s="33">
        <v>923</v>
      </c>
      <c r="O2200" s="33">
        <v>51715</v>
      </c>
      <c r="P2200" s="33">
        <v>9235</v>
      </c>
      <c r="Q2200"/>
    </row>
    <row r="2201" spans="1:17">
      <c r="A2201" s="38" t="str">
        <f t="shared" ca="1" si="34"/>
        <v>2042100</v>
      </c>
      <c r="B2201" s="39" cm="1">
        <f t="array" aca="1" ref="B2201" ca="1">INDIRECT(_xlfn.CONCAT("D",ROW(C2201)-C2201-3))</f>
        <v>2042</v>
      </c>
      <c r="C2201" s="32">
        <v>100</v>
      </c>
      <c r="D2201" s="33">
        <v>141691</v>
      </c>
      <c r="E2201" s="33"/>
      <c r="F2201" s="33">
        <v>35164</v>
      </c>
      <c r="G2201" s="33">
        <v>879</v>
      </c>
      <c r="H2201" s="33">
        <v>8791</v>
      </c>
      <c r="I2201" s="33">
        <v>24615</v>
      </c>
      <c r="J2201" s="33">
        <v>879</v>
      </c>
      <c r="K2201" s="33"/>
      <c r="L2201" s="33">
        <v>106527</v>
      </c>
      <c r="M2201" s="33">
        <v>5510</v>
      </c>
      <c r="N2201" s="33">
        <v>3673</v>
      </c>
      <c r="O2201" s="33">
        <v>84487</v>
      </c>
      <c r="P2201" s="33">
        <v>12857</v>
      </c>
      <c r="Q2201"/>
    </row>
    <row r="2202" spans="1:17">
      <c r="A2202" s="38" t="str">
        <f t="shared" ca="1" si="34"/>
        <v>125743</v>
      </c>
      <c r="B2202" s="39" cm="1">
        <f t="array" aca="1" ref="B2202" ca="1">INDIRECT(_xlfn.CONCAT("D",ROW(C2202)-C2202-3))</f>
        <v>125743</v>
      </c>
      <c r="C2202" s="34"/>
      <c r="D2202" s="31"/>
      <c r="E2202" s="31"/>
      <c r="F2202" s="31"/>
      <c r="G2202" s="31"/>
      <c r="H2202" s="31"/>
      <c r="I2202" s="31"/>
      <c r="J2202" s="31"/>
      <c r="K2202" s="31"/>
      <c r="L2202" s="31"/>
      <c r="M2202" s="31"/>
      <c r="N2202" s="31"/>
      <c r="O2202" s="31"/>
      <c r="P2202" s="31"/>
      <c r="Q2202"/>
    </row>
    <row r="2203" spans="1:17">
      <c r="A2203" s="38" t="str">
        <f t="shared" ca="1" si="34"/>
        <v>86410</v>
      </c>
      <c r="B2203" s="39" cm="1">
        <f t="array" aca="1" ref="B2203" ca="1">INDIRECT(_xlfn.CONCAT("D",ROW(C2203)-C2203-3))</f>
        <v>86410</v>
      </c>
      <c r="Q2203"/>
    </row>
    <row r="2204" spans="1:17">
      <c r="A2204" s="38" t="str">
        <f t="shared" ca="1" si="34"/>
        <v>141691</v>
      </c>
      <c r="B2204" s="39" cm="1">
        <f t="array" aca="1" ref="B2204" ca="1">INDIRECT(_xlfn.CONCAT("D",ROW(C2204)-C2204-3))</f>
        <v>141691</v>
      </c>
      <c r="Q2204"/>
    </row>
    <row r="2205" spans="1:17">
      <c r="A2205" s="38" t="str">
        <f t="shared" ca="1" si="34"/>
        <v>0</v>
      </c>
      <c r="B2205" s="39" cm="1">
        <f t="array" aca="1" ref="B2205" ca="1">INDIRECT(_xlfn.CONCAT("D",ROW(C2205)-C2205-3))</f>
        <v>0</v>
      </c>
      <c r="Q2205"/>
    </row>
    <row r="2206" spans="1:17">
      <c r="A2206" s="38" t="str">
        <f t="shared" ca="1" si="34"/>
        <v>0</v>
      </c>
      <c r="B2206" s="39" cm="1">
        <f t="array" aca="1" ref="B2206" ca="1">INDIRECT(_xlfn.CONCAT("D",ROW(C2206)-C2206-3))</f>
        <v>0</v>
      </c>
      <c r="Q2206"/>
    </row>
    <row r="2207" spans="1:17">
      <c r="A2207" s="38" t="str">
        <f t="shared" ca="1" si="34"/>
        <v>0</v>
      </c>
      <c r="B2207" s="39" cm="1">
        <f t="array" aca="1" ref="B2207" ca="1">INDIRECT(_xlfn.CONCAT("D",ROW(C2207)-C2207-3))</f>
        <v>0</v>
      </c>
      <c r="Q2207"/>
    </row>
    <row r="2208" spans="1:17">
      <c r="A2208" s="38" t="str">
        <f t="shared" ca="1" si="34"/>
        <v>0</v>
      </c>
      <c r="B2208" s="39" cm="1">
        <f t="array" aca="1" ref="B2208" ca="1">INDIRECT(_xlfn.CONCAT("D",ROW(C2208)-C2208-3))</f>
        <v>0</v>
      </c>
      <c r="D2208" s="47">
        <v>2043</v>
      </c>
      <c r="E2208" s="47"/>
      <c r="F2208" s="47"/>
      <c r="G2208" s="47"/>
      <c r="H2208" s="47"/>
      <c r="I2208" s="47"/>
      <c r="J2208" s="47"/>
      <c r="K2208" s="47"/>
      <c r="L2208" s="47"/>
      <c r="M2208" s="47"/>
      <c r="N2208" s="47"/>
      <c r="O2208" s="47"/>
      <c r="P2208" s="47"/>
      <c r="Q2208"/>
    </row>
    <row r="2209" spans="1:17">
      <c r="A2209" s="38" t="str">
        <f t="shared" ca="1" si="34"/>
        <v>0</v>
      </c>
      <c r="B2209" s="39" cm="1">
        <f t="array" aca="1" ref="B2209" ca="1">INDIRECT(_xlfn.CONCAT("D",ROW(C2209)-C2209-3))</f>
        <v>0</v>
      </c>
      <c r="F2209" s="48" t="s">
        <v>184</v>
      </c>
      <c r="G2209" s="48"/>
      <c r="H2209" s="48"/>
      <c r="I2209" s="48"/>
      <c r="J2209" s="48"/>
      <c r="K2209" s="30"/>
      <c r="L2209" s="48" t="s">
        <v>185</v>
      </c>
      <c r="M2209" s="48"/>
      <c r="N2209" s="48"/>
      <c r="O2209" s="48"/>
      <c r="P2209" s="48"/>
      <c r="Q2209"/>
    </row>
    <row r="2210" spans="1:17">
      <c r="A2210" s="38" t="e">
        <f t="shared" ca="1" si="34"/>
        <v>#VALUE!</v>
      </c>
      <c r="B2210" s="39" t="e" cm="1">
        <f t="array" aca="1" ref="B2210" ca="1">INDIRECT(_xlfn.CONCAT("D",ROW(C2210)-C2210-3))</f>
        <v>#VALUE!</v>
      </c>
      <c r="C2210" s="30" t="s">
        <v>186</v>
      </c>
      <c r="D2210" s="30" t="s">
        <v>0</v>
      </c>
      <c r="E2210" s="30"/>
      <c r="F2210" s="30" t="s">
        <v>0</v>
      </c>
      <c r="G2210" s="30" t="s">
        <v>187</v>
      </c>
      <c r="H2210" s="30" t="s">
        <v>188</v>
      </c>
      <c r="I2210" s="30" t="s">
        <v>189</v>
      </c>
      <c r="J2210" s="30" t="s">
        <v>190</v>
      </c>
      <c r="K2210" s="30"/>
      <c r="L2210" s="30" t="s">
        <v>0</v>
      </c>
      <c r="M2210" s="30" t="s">
        <v>187</v>
      </c>
      <c r="N2210" s="30" t="s">
        <v>188</v>
      </c>
      <c r="O2210" s="30" t="s">
        <v>189</v>
      </c>
      <c r="P2210" s="30" t="s">
        <v>190</v>
      </c>
      <c r="Q2210"/>
    </row>
    <row r="2211" spans="1:17">
      <c r="A2211" s="38" t="str">
        <f t="shared" ca="1" si="34"/>
        <v>20430</v>
      </c>
      <c r="B2211" s="39" cm="1">
        <f t="array" aca="1" ref="B2211" ca="1">INDIRECT(_xlfn.CONCAT("D",ROW(C2211)-C2211-3))</f>
        <v>2043</v>
      </c>
      <c r="C2211" s="32">
        <v>0</v>
      </c>
      <c r="D2211" s="33">
        <v>3981894</v>
      </c>
      <c r="E2211" s="33"/>
      <c r="F2211" s="33">
        <v>2036865</v>
      </c>
      <c r="G2211" s="33">
        <v>2036865</v>
      </c>
      <c r="H2211" s="33">
        <v>0</v>
      </c>
      <c r="I2211" s="33">
        <v>0</v>
      </c>
      <c r="J2211" s="33">
        <v>0</v>
      </c>
      <c r="K2211" s="33"/>
      <c r="L2211" s="33">
        <v>1945029</v>
      </c>
      <c r="M2211" s="33">
        <v>1945029</v>
      </c>
      <c r="N2211" s="33">
        <v>0</v>
      </c>
      <c r="O2211" s="33">
        <v>0</v>
      </c>
      <c r="P2211" s="33">
        <v>0</v>
      </c>
      <c r="Q2211"/>
    </row>
    <row r="2212" spans="1:17">
      <c r="A2212" s="38" t="str">
        <f t="shared" ca="1" si="34"/>
        <v>20431</v>
      </c>
      <c r="B2212" s="39" cm="1">
        <f t="array" aca="1" ref="B2212" ca="1">INDIRECT(_xlfn.CONCAT("D",ROW(C2212)-C2212-3))</f>
        <v>2043</v>
      </c>
      <c r="C2212" s="32">
        <v>1</v>
      </c>
      <c r="D2212" s="33">
        <v>4005076</v>
      </c>
      <c r="E2212" s="33"/>
      <c r="F2212" s="33">
        <v>2049231</v>
      </c>
      <c r="G2212" s="33">
        <v>2049231</v>
      </c>
      <c r="H2212" s="33">
        <v>0</v>
      </c>
      <c r="I2212" s="33">
        <v>0</v>
      </c>
      <c r="J2212" s="33">
        <v>0</v>
      </c>
      <c r="K2212" s="33"/>
      <c r="L2212" s="33">
        <v>1955844</v>
      </c>
      <c r="M2212" s="33">
        <v>1955844</v>
      </c>
      <c r="N2212" s="33">
        <v>0</v>
      </c>
      <c r="O2212" s="33">
        <v>0</v>
      </c>
      <c r="P2212" s="33">
        <v>0</v>
      </c>
      <c r="Q2212"/>
    </row>
    <row r="2213" spans="1:17">
      <c r="A2213" s="38" t="str">
        <f t="shared" ca="1" si="34"/>
        <v>20432</v>
      </c>
      <c r="B2213" s="39" cm="1">
        <f t="array" aca="1" ref="B2213" ca="1">INDIRECT(_xlfn.CONCAT("D",ROW(C2213)-C2213-3))</f>
        <v>2043</v>
      </c>
      <c r="C2213" s="32">
        <v>2</v>
      </c>
      <c r="D2213" s="33">
        <v>4035540</v>
      </c>
      <c r="E2213" s="33"/>
      <c r="F2213" s="33">
        <v>2064902</v>
      </c>
      <c r="G2213" s="33">
        <v>2064902</v>
      </c>
      <c r="H2213" s="33">
        <v>0</v>
      </c>
      <c r="I2213" s="33">
        <v>0</v>
      </c>
      <c r="J2213" s="33">
        <v>0</v>
      </c>
      <c r="K2213" s="33"/>
      <c r="L2213" s="33">
        <v>1970638</v>
      </c>
      <c r="M2213" s="33">
        <v>1970638</v>
      </c>
      <c r="N2213" s="33">
        <v>0</v>
      </c>
      <c r="O2213" s="33">
        <v>0</v>
      </c>
      <c r="P2213" s="33">
        <v>0</v>
      </c>
      <c r="Q2213"/>
    </row>
    <row r="2214" spans="1:17">
      <c r="A2214" s="38" t="str">
        <f t="shared" ca="1" si="34"/>
        <v>20433</v>
      </c>
      <c r="B2214" s="39" cm="1">
        <f t="array" aca="1" ref="B2214" ca="1">INDIRECT(_xlfn.CONCAT("D",ROW(C2214)-C2214-3))</f>
        <v>2043</v>
      </c>
      <c r="C2214" s="32">
        <v>3</v>
      </c>
      <c r="D2214" s="33">
        <v>4063846</v>
      </c>
      <c r="E2214" s="33"/>
      <c r="F2214" s="33">
        <v>2079472</v>
      </c>
      <c r="G2214" s="33">
        <v>2079472</v>
      </c>
      <c r="H2214" s="33">
        <v>0</v>
      </c>
      <c r="I2214" s="33">
        <v>0</v>
      </c>
      <c r="J2214" s="33">
        <v>0</v>
      </c>
      <c r="K2214" s="33"/>
      <c r="L2214" s="33">
        <v>1984374</v>
      </c>
      <c r="M2214" s="33">
        <v>1984374</v>
      </c>
      <c r="N2214" s="33">
        <v>0</v>
      </c>
      <c r="O2214" s="33">
        <v>0</v>
      </c>
      <c r="P2214" s="33">
        <v>0</v>
      </c>
      <c r="Q2214"/>
    </row>
    <row r="2215" spans="1:17">
      <c r="A2215" s="38" t="str">
        <f t="shared" ca="1" si="34"/>
        <v>20434</v>
      </c>
      <c r="B2215" s="39" cm="1">
        <f t="array" aca="1" ref="B2215" ca="1">INDIRECT(_xlfn.CONCAT("D",ROW(C2215)-C2215-3))</f>
        <v>2043</v>
      </c>
      <c r="C2215" s="32">
        <v>4</v>
      </c>
      <c r="D2215" s="33">
        <v>4086557</v>
      </c>
      <c r="E2215" s="33"/>
      <c r="F2215" s="33">
        <v>2091383</v>
      </c>
      <c r="G2215" s="33">
        <v>2091383</v>
      </c>
      <c r="H2215" s="33">
        <v>0</v>
      </c>
      <c r="I2215" s="33">
        <v>0</v>
      </c>
      <c r="J2215" s="33">
        <v>0</v>
      </c>
      <c r="K2215" s="33"/>
      <c r="L2215" s="33">
        <v>1995174</v>
      </c>
      <c r="M2215" s="33">
        <v>1995174</v>
      </c>
      <c r="N2215" s="33">
        <v>0</v>
      </c>
      <c r="O2215" s="33">
        <v>0</v>
      </c>
      <c r="P2215" s="33">
        <v>0</v>
      </c>
      <c r="Q2215"/>
    </row>
    <row r="2216" spans="1:17">
      <c r="A2216" s="38" t="str">
        <f t="shared" ca="1" si="34"/>
        <v>20435</v>
      </c>
      <c r="B2216" s="39" cm="1">
        <f t="array" aca="1" ref="B2216" ca="1">INDIRECT(_xlfn.CONCAT("D",ROW(C2216)-C2216-3))</f>
        <v>2043</v>
      </c>
      <c r="C2216" s="32">
        <v>5</v>
      </c>
      <c r="D2216" s="33">
        <v>4104251</v>
      </c>
      <c r="E2216" s="33"/>
      <c r="F2216" s="33">
        <v>2100657</v>
      </c>
      <c r="G2216" s="33">
        <v>2100657</v>
      </c>
      <c r="H2216" s="33">
        <v>0</v>
      </c>
      <c r="I2216" s="33">
        <v>0</v>
      </c>
      <c r="J2216" s="33">
        <v>0</v>
      </c>
      <c r="K2216" s="33"/>
      <c r="L2216" s="33">
        <v>2003594</v>
      </c>
      <c r="M2216" s="33">
        <v>2003594</v>
      </c>
      <c r="N2216" s="33">
        <v>0</v>
      </c>
      <c r="O2216" s="33">
        <v>0</v>
      </c>
      <c r="P2216" s="33">
        <v>0</v>
      </c>
      <c r="Q2216"/>
    </row>
    <row r="2217" spans="1:17">
      <c r="A2217" s="38" t="str">
        <f t="shared" ca="1" si="34"/>
        <v>20436</v>
      </c>
      <c r="B2217" s="39" cm="1">
        <f t="array" aca="1" ref="B2217" ca="1">INDIRECT(_xlfn.CONCAT("D",ROW(C2217)-C2217-3))</f>
        <v>2043</v>
      </c>
      <c r="C2217" s="32">
        <v>6</v>
      </c>
      <c r="D2217" s="33">
        <v>4119541</v>
      </c>
      <c r="E2217" s="33"/>
      <c r="F2217" s="33">
        <v>2108601</v>
      </c>
      <c r="G2217" s="33">
        <v>2108601</v>
      </c>
      <c r="H2217" s="33">
        <v>0</v>
      </c>
      <c r="I2217" s="33">
        <v>0</v>
      </c>
      <c r="J2217" s="33">
        <v>0</v>
      </c>
      <c r="K2217" s="33"/>
      <c r="L2217" s="33">
        <v>2010940</v>
      </c>
      <c r="M2217" s="33">
        <v>2010940</v>
      </c>
      <c r="N2217" s="33">
        <v>0</v>
      </c>
      <c r="O2217" s="33">
        <v>0</v>
      </c>
      <c r="P2217" s="33">
        <v>0</v>
      </c>
      <c r="Q2217"/>
    </row>
    <row r="2218" spans="1:17">
      <c r="A2218" s="38" t="str">
        <f t="shared" ca="1" si="34"/>
        <v>20437</v>
      </c>
      <c r="B2218" s="39" cm="1">
        <f t="array" aca="1" ref="B2218" ca="1">INDIRECT(_xlfn.CONCAT("D",ROW(C2218)-C2218-3))</f>
        <v>2043</v>
      </c>
      <c r="C2218" s="32">
        <v>7</v>
      </c>
      <c r="D2218" s="33">
        <v>4131987</v>
      </c>
      <c r="E2218" s="33"/>
      <c r="F2218" s="33">
        <v>2114944</v>
      </c>
      <c r="G2218" s="33">
        <v>2114944</v>
      </c>
      <c r="H2218" s="33">
        <v>0</v>
      </c>
      <c r="I2218" s="33">
        <v>0</v>
      </c>
      <c r="J2218" s="33">
        <v>0</v>
      </c>
      <c r="K2218" s="33"/>
      <c r="L2218" s="33">
        <v>2017043</v>
      </c>
      <c r="M2218" s="33">
        <v>2017043</v>
      </c>
      <c r="N2218" s="33">
        <v>0</v>
      </c>
      <c r="O2218" s="33">
        <v>0</v>
      </c>
      <c r="P2218" s="33">
        <v>0</v>
      </c>
      <c r="Q2218"/>
    </row>
    <row r="2219" spans="1:17">
      <c r="A2219" s="38" t="str">
        <f t="shared" ca="1" si="34"/>
        <v>20438</v>
      </c>
      <c r="B2219" s="39" cm="1">
        <f t="array" aca="1" ref="B2219" ca="1">INDIRECT(_xlfn.CONCAT("D",ROW(C2219)-C2219-3))</f>
        <v>2043</v>
      </c>
      <c r="C2219" s="32">
        <v>8</v>
      </c>
      <c r="D2219" s="33">
        <v>4143824</v>
      </c>
      <c r="E2219" s="33"/>
      <c r="F2219" s="33">
        <v>2121145</v>
      </c>
      <c r="G2219" s="33">
        <v>2121145</v>
      </c>
      <c r="H2219" s="33">
        <v>0</v>
      </c>
      <c r="I2219" s="33">
        <v>0</v>
      </c>
      <c r="J2219" s="33">
        <v>0</v>
      </c>
      <c r="K2219" s="33"/>
      <c r="L2219" s="33">
        <v>2022679</v>
      </c>
      <c r="M2219" s="33">
        <v>2022679</v>
      </c>
      <c r="N2219" s="33">
        <v>0</v>
      </c>
      <c r="O2219" s="33">
        <v>0</v>
      </c>
      <c r="P2219" s="33">
        <v>0</v>
      </c>
      <c r="Q2219"/>
    </row>
    <row r="2220" spans="1:17">
      <c r="A2220" s="38" t="str">
        <f t="shared" ca="1" si="34"/>
        <v>20439</v>
      </c>
      <c r="B2220" s="39" cm="1">
        <f t="array" aca="1" ref="B2220" ca="1">INDIRECT(_xlfn.CONCAT("D",ROW(C2220)-C2220-3))</f>
        <v>2043</v>
      </c>
      <c r="C2220" s="32">
        <v>9</v>
      </c>
      <c r="D2220" s="33">
        <v>4157122</v>
      </c>
      <c r="E2220" s="33"/>
      <c r="F2220" s="33">
        <v>2128420</v>
      </c>
      <c r="G2220" s="33">
        <v>2128420</v>
      </c>
      <c r="H2220" s="33">
        <v>0</v>
      </c>
      <c r="I2220" s="33">
        <v>0</v>
      </c>
      <c r="J2220" s="33">
        <v>0</v>
      </c>
      <c r="K2220" s="33"/>
      <c r="L2220" s="33">
        <v>2028702</v>
      </c>
      <c r="M2220" s="33">
        <v>2028702</v>
      </c>
      <c r="N2220" s="33">
        <v>0</v>
      </c>
      <c r="O2220" s="33">
        <v>0</v>
      </c>
      <c r="P2220" s="33">
        <v>0</v>
      </c>
      <c r="Q2220"/>
    </row>
    <row r="2221" spans="1:17">
      <c r="A2221" s="38" t="str">
        <f t="shared" ca="1" si="34"/>
        <v>204310</v>
      </c>
      <c r="B2221" s="39" cm="1">
        <f t="array" aca="1" ref="B2221" ca="1">INDIRECT(_xlfn.CONCAT("D",ROW(C2221)-C2221-3))</f>
        <v>2043</v>
      </c>
      <c r="C2221" s="32">
        <v>10</v>
      </c>
      <c r="D2221" s="33">
        <v>4172391</v>
      </c>
      <c r="E2221" s="33"/>
      <c r="F2221" s="33">
        <v>2136895</v>
      </c>
      <c r="G2221" s="33">
        <v>2136895</v>
      </c>
      <c r="H2221" s="33">
        <v>0</v>
      </c>
      <c r="I2221" s="33">
        <v>0</v>
      </c>
      <c r="J2221" s="33">
        <v>0</v>
      </c>
      <c r="K2221" s="33"/>
      <c r="L2221" s="33">
        <v>2035497</v>
      </c>
      <c r="M2221" s="33">
        <v>2035497</v>
      </c>
      <c r="N2221" s="33">
        <v>0</v>
      </c>
      <c r="O2221" s="33">
        <v>0</v>
      </c>
      <c r="P2221" s="33">
        <v>0</v>
      </c>
      <c r="Q2221"/>
    </row>
    <row r="2222" spans="1:17">
      <c r="A2222" s="38" t="str">
        <f t="shared" ca="1" si="34"/>
        <v>204311</v>
      </c>
      <c r="B2222" s="39" cm="1">
        <f t="array" aca="1" ref="B2222" ca="1">INDIRECT(_xlfn.CONCAT("D",ROW(C2222)-C2222-3))</f>
        <v>2043</v>
      </c>
      <c r="C2222" s="32">
        <v>11</v>
      </c>
      <c r="D2222" s="33">
        <v>4188773</v>
      </c>
      <c r="E2222" s="33"/>
      <c r="F2222" s="33">
        <v>2145830</v>
      </c>
      <c r="G2222" s="33">
        <v>2145830</v>
      </c>
      <c r="H2222" s="33">
        <v>0</v>
      </c>
      <c r="I2222" s="33">
        <v>0</v>
      </c>
      <c r="J2222" s="33">
        <v>0</v>
      </c>
      <c r="K2222" s="33"/>
      <c r="L2222" s="33">
        <v>2042943</v>
      </c>
      <c r="M2222" s="33">
        <v>2042943</v>
      </c>
      <c r="N2222" s="33">
        <v>0</v>
      </c>
      <c r="O2222" s="33">
        <v>0</v>
      </c>
      <c r="P2222" s="33">
        <v>0</v>
      </c>
      <c r="Q2222"/>
    </row>
    <row r="2223" spans="1:17">
      <c r="A2223" s="38" t="str">
        <f t="shared" ca="1" si="34"/>
        <v>204312</v>
      </c>
      <c r="B2223" s="39" cm="1">
        <f t="array" aca="1" ref="B2223" ca="1">INDIRECT(_xlfn.CONCAT("D",ROW(C2223)-C2223-3))</f>
        <v>2043</v>
      </c>
      <c r="C2223" s="32">
        <v>12</v>
      </c>
      <c r="D2223" s="33">
        <v>4197391</v>
      </c>
      <c r="E2223" s="33"/>
      <c r="F2223" s="33">
        <v>2150548</v>
      </c>
      <c r="G2223" s="33">
        <v>2150548</v>
      </c>
      <c r="H2223" s="33">
        <v>0</v>
      </c>
      <c r="I2223" s="33">
        <v>0</v>
      </c>
      <c r="J2223" s="33">
        <v>0</v>
      </c>
      <c r="K2223" s="33"/>
      <c r="L2223" s="33">
        <v>2046843</v>
      </c>
      <c r="M2223" s="33">
        <v>2046843</v>
      </c>
      <c r="N2223" s="33">
        <v>0</v>
      </c>
      <c r="O2223" s="33">
        <v>0</v>
      </c>
      <c r="P2223" s="33">
        <v>0</v>
      </c>
      <c r="Q2223"/>
    </row>
    <row r="2224" spans="1:17">
      <c r="A2224" s="38" t="str">
        <f t="shared" ca="1" si="34"/>
        <v>204313</v>
      </c>
      <c r="B2224" s="39" cm="1">
        <f t="array" aca="1" ref="B2224" ca="1">INDIRECT(_xlfn.CONCAT("D",ROW(C2224)-C2224-3))</f>
        <v>2043</v>
      </c>
      <c r="C2224" s="32">
        <v>13</v>
      </c>
      <c r="D2224" s="33">
        <v>4192366</v>
      </c>
      <c r="E2224" s="33"/>
      <c r="F2224" s="33">
        <v>2148128</v>
      </c>
      <c r="G2224" s="33">
        <v>2148128</v>
      </c>
      <c r="H2224" s="33">
        <v>0</v>
      </c>
      <c r="I2224" s="33">
        <v>0</v>
      </c>
      <c r="J2224" s="33">
        <v>0</v>
      </c>
      <c r="K2224" s="33"/>
      <c r="L2224" s="33">
        <v>2044238</v>
      </c>
      <c r="M2224" s="33">
        <v>2044238</v>
      </c>
      <c r="N2224" s="33">
        <v>0</v>
      </c>
      <c r="O2224" s="33">
        <v>0</v>
      </c>
      <c r="P2224" s="33">
        <v>0</v>
      </c>
      <c r="Q2224"/>
    </row>
    <row r="2225" spans="1:17">
      <c r="A2225" s="38" t="str">
        <f t="shared" ca="1" si="34"/>
        <v>204314</v>
      </c>
      <c r="B2225" s="39" cm="1">
        <f t="array" aca="1" ref="B2225" ca="1">INDIRECT(_xlfn.CONCAT("D",ROW(C2225)-C2225-3))</f>
        <v>2043</v>
      </c>
      <c r="C2225" s="32">
        <v>14</v>
      </c>
      <c r="D2225" s="33">
        <v>4177682</v>
      </c>
      <c r="E2225" s="33"/>
      <c r="F2225" s="33">
        <v>2140732</v>
      </c>
      <c r="G2225" s="33">
        <v>2140732</v>
      </c>
      <c r="H2225" s="33">
        <v>0</v>
      </c>
      <c r="I2225" s="33">
        <v>0</v>
      </c>
      <c r="J2225" s="33">
        <v>0</v>
      </c>
      <c r="K2225" s="33"/>
      <c r="L2225" s="33">
        <v>2036950</v>
      </c>
      <c r="M2225" s="33">
        <v>2036950</v>
      </c>
      <c r="N2225" s="33">
        <v>0</v>
      </c>
      <c r="O2225" s="33">
        <v>0</v>
      </c>
      <c r="P2225" s="33">
        <v>0</v>
      </c>
      <c r="Q2225"/>
    </row>
    <row r="2226" spans="1:17">
      <c r="A2226" s="38" t="str">
        <f t="shared" ca="1" si="34"/>
        <v>204315</v>
      </c>
      <c r="B2226" s="39" cm="1">
        <f t="array" aca="1" ref="B2226" ca="1">INDIRECT(_xlfn.CONCAT("D",ROW(C2226)-C2226-3))</f>
        <v>2043</v>
      </c>
      <c r="C2226" s="32">
        <v>15</v>
      </c>
      <c r="D2226" s="33">
        <v>4158552</v>
      </c>
      <c r="E2226" s="33"/>
      <c r="F2226" s="33">
        <v>2131206</v>
      </c>
      <c r="G2226" s="33">
        <v>2131206</v>
      </c>
      <c r="H2226" s="33">
        <v>0</v>
      </c>
      <c r="I2226" s="33">
        <v>0</v>
      </c>
      <c r="J2226" s="33">
        <v>0</v>
      </c>
      <c r="K2226" s="33"/>
      <c r="L2226" s="33">
        <v>2027346</v>
      </c>
      <c r="M2226" s="33">
        <v>2027346</v>
      </c>
      <c r="N2226" s="33">
        <v>0</v>
      </c>
      <c r="O2226" s="33">
        <v>0</v>
      </c>
      <c r="P2226" s="33">
        <v>0</v>
      </c>
      <c r="Q2226"/>
    </row>
    <row r="2227" spans="1:17">
      <c r="A2227" s="38" t="str">
        <f t="shared" ca="1" si="34"/>
        <v>204316</v>
      </c>
      <c r="B2227" s="39" cm="1">
        <f t="array" aca="1" ref="B2227" ca="1">INDIRECT(_xlfn.CONCAT("D",ROW(C2227)-C2227-3))</f>
        <v>2043</v>
      </c>
      <c r="C2227" s="32">
        <v>16</v>
      </c>
      <c r="D2227" s="33">
        <v>4140099</v>
      </c>
      <c r="E2227" s="33"/>
      <c r="F2227" s="33">
        <v>2122543</v>
      </c>
      <c r="G2227" s="33">
        <v>2114860</v>
      </c>
      <c r="H2227" s="33">
        <v>7683</v>
      </c>
      <c r="I2227" s="33">
        <v>0</v>
      </c>
      <c r="J2227" s="33">
        <v>0</v>
      </c>
      <c r="K2227" s="33"/>
      <c r="L2227" s="33">
        <v>2017556</v>
      </c>
      <c r="M2227" s="33">
        <v>2010827</v>
      </c>
      <c r="N2227" s="33">
        <v>6728</v>
      </c>
      <c r="O2227" s="33">
        <v>0</v>
      </c>
      <c r="P2227" s="33">
        <v>0</v>
      </c>
      <c r="Q2227"/>
    </row>
    <row r="2228" spans="1:17">
      <c r="A2228" s="38" t="str">
        <f t="shared" ca="1" si="34"/>
        <v>204317</v>
      </c>
      <c r="B2228" s="39" cm="1">
        <f t="array" aca="1" ref="B2228" ca="1">INDIRECT(_xlfn.CONCAT("D",ROW(C2228)-C2228-3))</f>
        <v>2043</v>
      </c>
      <c r="C2228" s="32">
        <v>17</v>
      </c>
      <c r="D2228" s="33">
        <v>4127406</v>
      </c>
      <c r="E2228" s="33"/>
      <c r="F2228" s="33">
        <v>2117625</v>
      </c>
      <c r="G2228" s="33">
        <v>2104019</v>
      </c>
      <c r="H2228" s="33">
        <v>13606</v>
      </c>
      <c r="I2228" s="33">
        <v>0</v>
      </c>
      <c r="J2228" s="33">
        <v>0</v>
      </c>
      <c r="K2228" s="33"/>
      <c r="L2228" s="33">
        <v>2009781</v>
      </c>
      <c r="M2228" s="33">
        <v>1988380</v>
      </c>
      <c r="N2228" s="33">
        <v>21401</v>
      </c>
      <c r="O2228" s="33">
        <v>0</v>
      </c>
      <c r="P2228" s="33">
        <v>0</v>
      </c>
      <c r="Q2228"/>
    </row>
    <row r="2229" spans="1:17">
      <c r="A2229" s="38" t="str">
        <f t="shared" ca="1" si="34"/>
        <v>204318</v>
      </c>
      <c r="B2229" s="39" cm="1">
        <f t="array" aca="1" ref="B2229" ca="1">INDIRECT(_xlfn.CONCAT("D",ROW(C2229)-C2229-3))</f>
        <v>2043</v>
      </c>
      <c r="C2229" s="32">
        <v>18</v>
      </c>
      <c r="D2229" s="33">
        <v>4124870</v>
      </c>
      <c r="E2229" s="33"/>
      <c r="F2229" s="33">
        <v>2118413</v>
      </c>
      <c r="G2229" s="33">
        <v>2095687</v>
      </c>
      <c r="H2229" s="33">
        <v>21737</v>
      </c>
      <c r="I2229" s="33">
        <v>0</v>
      </c>
      <c r="J2229" s="33">
        <v>988</v>
      </c>
      <c r="K2229" s="33"/>
      <c r="L2229" s="33">
        <v>2006458</v>
      </c>
      <c r="M2229" s="33">
        <v>1988667</v>
      </c>
      <c r="N2229" s="33">
        <v>17791</v>
      </c>
      <c r="O2229" s="33">
        <v>0</v>
      </c>
      <c r="P2229" s="33">
        <v>0</v>
      </c>
      <c r="Q2229"/>
    </row>
    <row r="2230" spans="1:17">
      <c r="A2230" s="38" t="str">
        <f t="shared" ca="1" si="34"/>
        <v>204319</v>
      </c>
      <c r="B2230" s="39" cm="1">
        <f t="array" aca="1" ref="B2230" ca="1">INDIRECT(_xlfn.CONCAT("D",ROW(C2230)-C2230-3))</f>
        <v>2043</v>
      </c>
      <c r="C2230" s="32">
        <v>19</v>
      </c>
      <c r="D2230" s="33">
        <v>4133449</v>
      </c>
      <c r="E2230" s="33"/>
      <c r="F2230" s="33">
        <v>2124670</v>
      </c>
      <c r="G2230" s="33">
        <v>2101532</v>
      </c>
      <c r="H2230" s="33">
        <v>21126</v>
      </c>
      <c r="I2230" s="33">
        <v>0</v>
      </c>
      <c r="J2230" s="33">
        <v>2012</v>
      </c>
      <c r="K2230" s="33"/>
      <c r="L2230" s="33">
        <v>2008779</v>
      </c>
      <c r="M2230" s="33">
        <v>1962531</v>
      </c>
      <c r="N2230" s="33">
        <v>43232</v>
      </c>
      <c r="O2230" s="33">
        <v>0</v>
      </c>
      <c r="P2230" s="33">
        <v>3016</v>
      </c>
      <c r="Q2230"/>
    </row>
    <row r="2231" spans="1:17">
      <c r="A2231" s="38" t="str">
        <f t="shared" ca="1" si="34"/>
        <v>204320</v>
      </c>
      <c r="B2231" s="39" cm="1">
        <f t="array" aca="1" ref="B2231" ca="1">INDIRECT(_xlfn.CONCAT("D",ROW(C2231)-C2231-3))</f>
        <v>2043</v>
      </c>
      <c r="C2231" s="32">
        <v>20</v>
      </c>
      <c r="D2231" s="33">
        <v>4139581</v>
      </c>
      <c r="E2231" s="33"/>
      <c r="F2231" s="33">
        <v>2128584</v>
      </c>
      <c r="G2231" s="33">
        <v>2082665</v>
      </c>
      <c r="H2231" s="33">
        <v>45919</v>
      </c>
      <c r="I2231" s="33">
        <v>0</v>
      </c>
      <c r="J2231" s="33">
        <v>0</v>
      </c>
      <c r="K2231" s="33"/>
      <c r="L2231" s="33">
        <v>2010996</v>
      </c>
      <c r="M2231" s="33">
        <v>1889582</v>
      </c>
      <c r="N2231" s="33">
        <v>117334</v>
      </c>
      <c r="O2231" s="33">
        <v>0</v>
      </c>
      <c r="P2231" s="33">
        <v>4081</v>
      </c>
      <c r="Q2231"/>
    </row>
    <row r="2232" spans="1:17">
      <c r="A2232" s="38" t="str">
        <f t="shared" ca="1" si="34"/>
        <v>204321</v>
      </c>
      <c r="B2232" s="39" cm="1">
        <f t="array" aca="1" ref="B2232" ca="1">INDIRECT(_xlfn.CONCAT("D",ROW(C2232)-C2232-3))</f>
        <v>2043</v>
      </c>
      <c r="C2232" s="32">
        <v>21</v>
      </c>
      <c r="D2232" s="33">
        <v>4155988</v>
      </c>
      <c r="E2232" s="33"/>
      <c r="F2232" s="33">
        <v>2137275</v>
      </c>
      <c r="G2232" s="33">
        <v>2067065</v>
      </c>
      <c r="H2232" s="33">
        <v>69178</v>
      </c>
      <c r="I2232" s="33">
        <v>0</v>
      </c>
      <c r="J2232" s="33">
        <v>1033</v>
      </c>
      <c r="K2232" s="33"/>
      <c r="L2232" s="33">
        <v>2018713</v>
      </c>
      <c r="M2232" s="33">
        <v>1870096</v>
      </c>
      <c r="N2232" s="33">
        <v>142424</v>
      </c>
      <c r="O2232" s="33">
        <v>0</v>
      </c>
      <c r="P2232" s="33">
        <v>6192</v>
      </c>
      <c r="Q2232"/>
    </row>
    <row r="2233" spans="1:17">
      <c r="A2233" s="38" t="str">
        <f t="shared" ca="1" si="34"/>
        <v>204322</v>
      </c>
      <c r="B2233" s="39" cm="1">
        <f t="array" aca="1" ref="B2233" ca="1">INDIRECT(_xlfn.CONCAT("D",ROW(C2233)-C2233-3))</f>
        <v>2043</v>
      </c>
      <c r="C2233" s="32">
        <v>22</v>
      </c>
      <c r="D2233" s="33">
        <v>4114404</v>
      </c>
      <c r="E2233" s="33"/>
      <c r="F2233" s="33">
        <v>2113239</v>
      </c>
      <c r="G2233" s="33">
        <v>2004669</v>
      </c>
      <c r="H2233" s="33">
        <v>104693</v>
      </c>
      <c r="I2233" s="33">
        <v>0</v>
      </c>
      <c r="J2233" s="33">
        <v>3878</v>
      </c>
      <c r="K2233" s="33"/>
      <c r="L2233" s="33">
        <v>2001165</v>
      </c>
      <c r="M2233" s="33">
        <v>1775368</v>
      </c>
      <c r="N2233" s="33">
        <v>215137</v>
      </c>
      <c r="O2233" s="33">
        <v>0</v>
      </c>
      <c r="P2233" s="33">
        <v>10660</v>
      </c>
      <c r="Q2233"/>
    </row>
    <row r="2234" spans="1:17">
      <c r="A2234" s="38" t="str">
        <f t="shared" ca="1" si="34"/>
        <v>204323</v>
      </c>
      <c r="B2234" s="39" cm="1">
        <f t="array" aca="1" ref="B2234" ca="1">INDIRECT(_xlfn.CONCAT("D",ROW(C2234)-C2234-3))</f>
        <v>2043</v>
      </c>
      <c r="C2234" s="32">
        <v>23</v>
      </c>
      <c r="D2234" s="33">
        <v>4252872</v>
      </c>
      <c r="E2234" s="33"/>
      <c r="F2234" s="33">
        <v>2182628</v>
      </c>
      <c r="G2234" s="33">
        <v>2017354</v>
      </c>
      <c r="H2234" s="33">
        <v>154256</v>
      </c>
      <c r="I2234" s="33">
        <v>0</v>
      </c>
      <c r="J2234" s="33">
        <v>11018</v>
      </c>
      <c r="K2234" s="33"/>
      <c r="L2234" s="33">
        <v>2070244</v>
      </c>
      <c r="M2234" s="33">
        <v>1787801</v>
      </c>
      <c r="N2234" s="33">
        <v>266417</v>
      </c>
      <c r="O2234" s="33">
        <v>1002</v>
      </c>
      <c r="P2234" s="33">
        <v>15024</v>
      </c>
      <c r="Q2234"/>
    </row>
    <row r="2235" spans="1:17">
      <c r="A2235" s="38" t="str">
        <f t="shared" ca="1" si="34"/>
        <v>204324</v>
      </c>
      <c r="B2235" s="39" cm="1">
        <f t="array" aca="1" ref="B2235" ca="1">INDIRECT(_xlfn.CONCAT("D",ROW(C2235)-C2235-3))</f>
        <v>2043</v>
      </c>
      <c r="C2235" s="32">
        <v>24</v>
      </c>
      <c r="D2235" s="33">
        <v>4323582</v>
      </c>
      <c r="E2235" s="33"/>
      <c r="F2235" s="33">
        <v>2216342</v>
      </c>
      <c r="G2235" s="33">
        <v>1955418</v>
      </c>
      <c r="H2235" s="33">
        <v>250850</v>
      </c>
      <c r="I2235" s="33">
        <v>2015</v>
      </c>
      <c r="J2235" s="33">
        <v>8060</v>
      </c>
      <c r="K2235" s="33"/>
      <c r="L2235" s="33">
        <v>2107240</v>
      </c>
      <c r="M2235" s="33">
        <v>1682564</v>
      </c>
      <c r="N2235" s="33">
        <v>405510</v>
      </c>
      <c r="O2235" s="33">
        <v>2017</v>
      </c>
      <c r="P2235" s="33">
        <v>17149</v>
      </c>
      <c r="Q2235"/>
    </row>
    <row r="2236" spans="1:17">
      <c r="A2236" s="38" t="str">
        <f t="shared" ca="1" si="34"/>
        <v>204325</v>
      </c>
      <c r="B2236" s="39" cm="1">
        <f t="array" aca="1" ref="B2236" ca="1">INDIRECT(_xlfn.CONCAT("D",ROW(C2236)-C2236-3))</f>
        <v>2043</v>
      </c>
      <c r="C2236" s="32">
        <v>25</v>
      </c>
      <c r="D2236" s="33">
        <v>4406880</v>
      </c>
      <c r="E2236" s="33"/>
      <c r="F2236" s="33">
        <v>2258228</v>
      </c>
      <c r="G2236" s="33">
        <v>1875803</v>
      </c>
      <c r="H2236" s="33">
        <v>369308</v>
      </c>
      <c r="I2236" s="33">
        <v>1009</v>
      </c>
      <c r="J2236" s="33">
        <v>12108</v>
      </c>
      <c r="K2236" s="33"/>
      <c r="L2236" s="33">
        <v>2148652</v>
      </c>
      <c r="M2236" s="33">
        <v>1568809</v>
      </c>
      <c r="N2236" s="33">
        <v>557619</v>
      </c>
      <c r="O2236" s="33">
        <v>2020</v>
      </c>
      <c r="P2236" s="33">
        <v>20204</v>
      </c>
      <c r="Q2236"/>
    </row>
    <row r="2237" spans="1:17">
      <c r="A2237" s="38" t="str">
        <f t="shared" ca="1" si="34"/>
        <v>204326</v>
      </c>
      <c r="B2237" s="39" cm="1">
        <f t="array" aca="1" ref="B2237" ca="1">INDIRECT(_xlfn.CONCAT("D",ROW(C2237)-C2237-3))</f>
        <v>2043</v>
      </c>
      <c r="C2237" s="32">
        <v>26</v>
      </c>
      <c r="D2237" s="33">
        <v>4516168</v>
      </c>
      <c r="E2237" s="33"/>
      <c r="F2237" s="33">
        <v>2310063</v>
      </c>
      <c r="G2237" s="33">
        <v>1828758</v>
      </c>
      <c r="H2237" s="33">
        <v>449151</v>
      </c>
      <c r="I2237" s="33">
        <v>3014</v>
      </c>
      <c r="J2237" s="33">
        <v>29140</v>
      </c>
      <c r="K2237" s="33"/>
      <c r="L2237" s="33">
        <v>2206105</v>
      </c>
      <c r="M2237" s="33">
        <v>1485826</v>
      </c>
      <c r="N2237" s="33">
        <v>677022</v>
      </c>
      <c r="O2237" s="33">
        <v>3018</v>
      </c>
      <c r="P2237" s="33">
        <v>40239</v>
      </c>
      <c r="Q2237"/>
    </row>
    <row r="2238" spans="1:17">
      <c r="A2238" s="38" t="str">
        <f t="shared" ca="1" si="34"/>
        <v>204327</v>
      </c>
      <c r="B2238" s="39" cm="1">
        <f t="array" aca="1" ref="B2238" ca="1">INDIRECT(_xlfn.CONCAT("D",ROW(C2238)-C2238-3))</f>
        <v>2043</v>
      </c>
      <c r="C2238" s="32">
        <v>27</v>
      </c>
      <c r="D2238" s="33">
        <v>4566947</v>
      </c>
      <c r="E2238" s="33"/>
      <c r="F2238" s="33">
        <v>2334183</v>
      </c>
      <c r="G2238" s="33">
        <v>1760681</v>
      </c>
      <c r="H2238" s="33">
        <v>539353</v>
      </c>
      <c r="I2238" s="33">
        <v>2009</v>
      </c>
      <c r="J2238" s="33">
        <v>32140</v>
      </c>
      <c r="K2238" s="33"/>
      <c r="L2238" s="33">
        <v>2232765</v>
      </c>
      <c r="M2238" s="33">
        <v>1415189</v>
      </c>
      <c r="N2238" s="33">
        <v>766352</v>
      </c>
      <c r="O2238" s="33">
        <v>3013</v>
      </c>
      <c r="P2238" s="33">
        <v>48211</v>
      </c>
      <c r="Q2238"/>
    </row>
    <row r="2239" spans="1:17">
      <c r="A2239" s="38" t="str">
        <f t="shared" ca="1" si="34"/>
        <v>204328</v>
      </c>
      <c r="B2239" s="39" cm="1">
        <f t="array" aca="1" ref="B2239" ca="1">INDIRECT(_xlfn.CONCAT("D",ROW(C2239)-C2239-3))</f>
        <v>2043</v>
      </c>
      <c r="C2239" s="32">
        <v>28</v>
      </c>
      <c r="D2239" s="33">
        <v>4594515</v>
      </c>
      <c r="E2239" s="33"/>
      <c r="F2239" s="33">
        <v>2345630</v>
      </c>
      <c r="G2239" s="33">
        <v>1671287</v>
      </c>
      <c r="H2239" s="33">
        <v>643189</v>
      </c>
      <c r="I2239" s="33">
        <v>1005</v>
      </c>
      <c r="J2239" s="33">
        <v>30150</v>
      </c>
      <c r="K2239" s="33"/>
      <c r="L2239" s="33">
        <v>2248884</v>
      </c>
      <c r="M2239" s="33">
        <v>1260982</v>
      </c>
      <c r="N2239" s="33">
        <v>921641</v>
      </c>
      <c r="O2239" s="33">
        <v>5020</v>
      </c>
      <c r="P2239" s="33">
        <v>61242</v>
      </c>
      <c r="Q2239"/>
    </row>
    <row r="2240" spans="1:17">
      <c r="A2240" s="38" t="str">
        <f t="shared" ca="1" si="34"/>
        <v>204329</v>
      </c>
      <c r="B2240" s="39" cm="1">
        <f t="array" aca="1" ref="B2240" ca="1">INDIRECT(_xlfn.CONCAT("D",ROW(C2240)-C2240-3))</f>
        <v>2043</v>
      </c>
      <c r="C2240" s="32">
        <v>29</v>
      </c>
      <c r="D2240" s="33">
        <v>4555287</v>
      </c>
      <c r="E2240" s="33"/>
      <c r="F2240" s="33">
        <v>2324766</v>
      </c>
      <c r="G2240" s="33">
        <v>1541126</v>
      </c>
      <c r="H2240" s="33">
        <v>730324</v>
      </c>
      <c r="I2240" s="33">
        <v>2012</v>
      </c>
      <c r="J2240" s="33">
        <v>51304</v>
      </c>
      <c r="K2240" s="33"/>
      <c r="L2240" s="33">
        <v>2230521</v>
      </c>
      <c r="M2240" s="33">
        <v>1153926</v>
      </c>
      <c r="N2240" s="33">
        <v>1000270</v>
      </c>
      <c r="O2240" s="33">
        <v>8034</v>
      </c>
      <c r="P2240" s="33">
        <v>68291</v>
      </c>
      <c r="Q2240"/>
    </row>
    <row r="2241" spans="1:17">
      <c r="A2241" s="38" t="str">
        <f t="shared" ca="1" si="34"/>
        <v>204330</v>
      </c>
      <c r="B2241" s="39" cm="1">
        <f t="array" aca="1" ref="B2241" ca="1">INDIRECT(_xlfn.CONCAT("D",ROW(C2241)-C2241-3))</f>
        <v>2043</v>
      </c>
      <c r="C2241" s="32">
        <v>30</v>
      </c>
      <c r="D2241" s="33">
        <v>4587984</v>
      </c>
      <c r="E2241" s="33"/>
      <c r="F2241" s="33">
        <v>2337556</v>
      </c>
      <c r="G2241" s="33">
        <v>1470155</v>
      </c>
      <c r="H2241" s="33">
        <v>792938</v>
      </c>
      <c r="I2241" s="33">
        <v>4025</v>
      </c>
      <c r="J2241" s="33">
        <v>70439</v>
      </c>
      <c r="K2241" s="33"/>
      <c r="L2241" s="33">
        <v>2250427</v>
      </c>
      <c r="M2241" s="33">
        <v>1045308</v>
      </c>
      <c r="N2241" s="33">
        <v>1093553</v>
      </c>
      <c r="O2241" s="33">
        <v>10051</v>
      </c>
      <c r="P2241" s="33">
        <v>101515</v>
      </c>
      <c r="Q2241"/>
    </row>
    <row r="2242" spans="1:17">
      <c r="A2242" s="38" t="str">
        <f t="shared" ca="1" si="34"/>
        <v>204331</v>
      </c>
      <c r="B2242" s="39" cm="1">
        <f t="array" aca="1" ref="B2242" ca="1">INDIRECT(_xlfn.CONCAT("D",ROW(C2242)-C2242-3))</f>
        <v>2043</v>
      </c>
      <c r="C2242" s="32">
        <v>31</v>
      </c>
      <c r="D2242" s="33">
        <v>4595898</v>
      </c>
      <c r="E2242" s="33"/>
      <c r="F2242" s="33">
        <v>2341761</v>
      </c>
      <c r="G2242" s="33">
        <v>1311025</v>
      </c>
      <c r="H2242" s="33">
        <v>947353</v>
      </c>
      <c r="I2242" s="33">
        <v>0</v>
      </c>
      <c r="J2242" s="33">
        <v>83383</v>
      </c>
      <c r="K2242" s="33"/>
      <c r="L2242" s="33">
        <v>2254136</v>
      </c>
      <c r="M2242" s="33">
        <v>949534</v>
      </c>
      <c r="N2242" s="33">
        <v>1175852</v>
      </c>
      <c r="O2242" s="33">
        <v>12070</v>
      </c>
      <c r="P2242" s="33">
        <v>116680</v>
      </c>
      <c r="Q2242"/>
    </row>
    <row r="2243" spans="1:17">
      <c r="A2243" s="38" t="str">
        <f t="shared" ca="1" si="34"/>
        <v>204332</v>
      </c>
      <c r="B2243" s="39" cm="1">
        <f t="array" aca="1" ref="B2243" ca="1">INDIRECT(_xlfn.CONCAT("D",ROW(C2243)-C2243-3))</f>
        <v>2043</v>
      </c>
      <c r="C2243" s="32">
        <v>32</v>
      </c>
      <c r="D2243" s="33">
        <v>4694714</v>
      </c>
      <c r="E2243" s="33"/>
      <c r="F2243" s="33">
        <v>2389078</v>
      </c>
      <c r="G2243" s="33">
        <v>1275047</v>
      </c>
      <c r="H2243" s="33">
        <v>985218</v>
      </c>
      <c r="I2243" s="33">
        <v>11070</v>
      </c>
      <c r="J2243" s="33">
        <v>117743</v>
      </c>
      <c r="K2243" s="33"/>
      <c r="L2243" s="33">
        <v>2305636</v>
      </c>
      <c r="M2243" s="33">
        <v>930890</v>
      </c>
      <c r="N2243" s="33">
        <v>1208049</v>
      </c>
      <c r="O2243" s="33">
        <v>13055</v>
      </c>
      <c r="P2243" s="33">
        <v>153642</v>
      </c>
      <c r="Q2243"/>
    </row>
    <row r="2244" spans="1:17">
      <c r="A2244" s="38" t="str">
        <f t="shared" ca="1" si="34"/>
        <v>204333</v>
      </c>
      <c r="B2244" s="39" cm="1">
        <f t="array" aca="1" ref="B2244" ca="1">INDIRECT(_xlfn.CONCAT("D",ROW(C2244)-C2244-3))</f>
        <v>2043</v>
      </c>
      <c r="C2244" s="32">
        <v>33</v>
      </c>
      <c r="D2244" s="33">
        <v>4777874</v>
      </c>
      <c r="E2244" s="33"/>
      <c r="F2244" s="33">
        <v>2428464</v>
      </c>
      <c r="G2244" s="33">
        <v>1168925</v>
      </c>
      <c r="H2244" s="33">
        <v>1126638</v>
      </c>
      <c r="I2244" s="33">
        <v>1007</v>
      </c>
      <c r="J2244" s="33">
        <v>131894</v>
      </c>
      <c r="K2244" s="33"/>
      <c r="L2244" s="33">
        <v>2349410</v>
      </c>
      <c r="M2244" s="33">
        <v>878519</v>
      </c>
      <c r="N2244" s="33">
        <v>1314264</v>
      </c>
      <c r="O2244" s="33">
        <v>14056</v>
      </c>
      <c r="P2244" s="33">
        <v>142571</v>
      </c>
      <c r="Q2244"/>
    </row>
    <row r="2245" spans="1:17">
      <c r="A2245" s="38" t="str">
        <f t="shared" ca="1" si="34"/>
        <v>204334</v>
      </c>
      <c r="B2245" s="39" cm="1">
        <f t="array" aca="1" ref="B2245" ca="1">INDIRECT(_xlfn.CONCAT("D",ROW(C2245)-C2245-3))</f>
        <v>2043</v>
      </c>
      <c r="C2245" s="32">
        <v>34</v>
      </c>
      <c r="D2245" s="33">
        <v>4945852</v>
      </c>
      <c r="E2245" s="33"/>
      <c r="F2245" s="33">
        <v>2511898</v>
      </c>
      <c r="G2245" s="33">
        <v>1204706</v>
      </c>
      <c r="H2245" s="33">
        <v>1155473</v>
      </c>
      <c r="I2245" s="33">
        <v>4019</v>
      </c>
      <c r="J2245" s="33">
        <v>147700</v>
      </c>
      <c r="K2245" s="33"/>
      <c r="L2245" s="33">
        <v>2433954</v>
      </c>
      <c r="M2245" s="33">
        <v>834068</v>
      </c>
      <c r="N2245" s="33">
        <v>1390114</v>
      </c>
      <c r="O2245" s="33">
        <v>22081</v>
      </c>
      <c r="P2245" s="33">
        <v>187691</v>
      </c>
      <c r="Q2245"/>
    </row>
    <row r="2246" spans="1:17">
      <c r="A2246" s="38" t="str">
        <f t="shared" ca="1" si="34"/>
        <v>204335</v>
      </c>
      <c r="B2246" s="39" cm="1">
        <f t="array" aca="1" ref="B2246" ca="1">INDIRECT(_xlfn.CONCAT("D",ROW(C2246)-C2246-3))</f>
        <v>2043</v>
      </c>
      <c r="C2246" s="32">
        <v>35</v>
      </c>
      <c r="D2246" s="33">
        <v>4974051</v>
      </c>
      <c r="E2246" s="33"/>
      <c r="F2246" s="33">
        <v>2523727</v>
      </c>
      <c r="G2246" s="33">
        <v>1087640</v>
      </c>
      <c r="H2246" s="33">
        <v>1229637</v>
      </c>
      <c r="I2246" s="33">
        <v>11078</v>
      </c>
      <c r="J2246" s="33">
        <v>195372</v>
      </c>
      <c r="K2246" s="33"/>
      <c r="L2246" s="33">
        <v>2450324</v>
      </c>
      <c r="M2246" s="33">
        <v>846220</v>
      </c>
      <c r="N2246" s="33">
        <v>1370214</v>
      </c>
      <c r="O2246" s="33">
        <v>27103</v>
      </c>
      <c r="P2246" s="33">
        <v>206787</v>
      </c>
      <c r="Q2246"/>
    </row>
    <row r="2247" spans="1:17">
      <c r="A2247" s="38" t="str">
        <f t="shared" ca="1" si="34"/>
        <v>204336</v>
      </c>
      <c r="B2247" s="39" cm="1">
        <f t="array" aca="1" ref="B2247" ca="1">INDIRECT(_xlfn.CONCAT("D",ROW(C2247)-C2247-3))</f>
        <v>2043</v>
      </c>
      <c r="C2247" s="32">
        <v>36</v>
      </c>
      <c r="D2247" s="33">
        <v>4914127</v>
      </c>
      <c r="E2247" s="33"/>
      <c r="F2247" s="33">
        <v>2493566</v>
      </c>
      <c r="G2247" s="33">
        <v>1019180</v>
      </c>
      <c r="H2247" s="33">
        <v>1270953</v>
      </c>
      <c r="I2247" s="33">
        <v>7050</v>
      </c>
      <c r="J2247" s="33">
        <v>196384</v>
      </c>
      <c r="K2247" s="33"/>
      <c r="L2247" s="33">
        <v>2420561</v>
      </c>
      <c r="M2247" s="33">
        <v>758743</v>
      </c>
      <c r="N2247" s="33">
        <v>1441311</v>
      </c>
      <c r="O2247" s="33">
        <v>14032</v>
      </c>
      <c r="P2247" s="33">
        <v>206474</v>
      </c>
      <c r="Q2247"/>
    </row>
    <row r="2248" spans="1:17">
      <c r="A2248" s="38" t="str">
        <f t="shared" ca="1" si="34"/>
        <v>204337</v>
      </c>
      <c r="B2248" s="39" cm="1">
        <f t="array" aca="1" ref="B2248" ca="1">INDIRECT(_xlfn.CONCAT("D",ROW(C2248)-C2248-3))</f>
        <v>2043</v>
      </c>
      <c r="C2248" s="32">
        <v>37</v>
      </c>
      <c r="D2248" s="33">
        <v>4809414</v>
      </c>
      <c r="E2248" s="33"/>
      <c r="F2248" s="33">
        <v>2438912</v>
      </c>
      <c r="G2248" s="33">
        <v>942764</v>
      </c>
      <c r="H2248" s="33">
        <v>1295924</v>
      </c>
      <c r="I2248" s="33">
        <v>4025</v>
      </c>
      <c r="J2248" s="33">
        <v>196200</v>
      </c>
      <c r="K2248" s="33"/>
      <c r="L2248" s="33">
        <v>2370502</v>
      </c>
      <c r="M2248" s="33">
        <v>733321</v>
      </c>
      <c r="N2248" s="33">
        <v>1408458</v>
      </c>
      <c r="O2248" s="33">
        <v>21067</v>
      </c>
      <c r="P2248" s="33">
        <v>207657</v>
      </c>
      <c r="Q2248"/>
    </row>
    <row r="2249" spans="1:17">
      <c r="A2249" s="38" t="str">
        <f t="shared" ca="1" si="34"/>
        <v>204338</v>
      </c>
      <c r="B2249" s="39" cm="1">
        <f t="array" aca="1" ref="B2249" ca="1">INDIRECT(_xlfn.CONCAT("D",ROW(C2249)-C2249-3))</f>
        <v>2043</v>
      </c>
      <c r="C2249" s="32">
        <v>38</v>
      </c>
      <c r="D2249" s="33">
        <v>4763407</v>
      </c>
      <c r="E2249" s="33"/>
      <c r="F2249" s="33">
        <v>2413158</v>
      </c>
      <c r="G2249" s="33">
        <v>1002714</v>
      </c>
      <c r="H2249" s="33">
        <v>1184934</v>
      </c>
      <c r="I2249" s="33">
        <v>14094</v>
      </c>
      <c r="J2249" s="33">
        <v>211416</v>
      </c>
      <c r="K2249" s="33"/>
      <c r="L2249" s="33">
        <v>2350249</v>
      </c>
      <c r="M2249" s="33">
        <v>678111</v>
      </c>
      <c r="N2249" s="33">
        <v>1441741</v>
      </c>
      <c r="O2249" s="33">
        <v>18110</v>
      </c>
      <c r="P2249" s="33">
        <v>212287</v>
      </c>
      <c r="Q2249"/>
    </row>
    <row r="2250" spans="1:17">
      <c r="A2250" s="38" t="str">
        <f t="shared" ca="1" si="34"/>
        <v>204339</v>
      </c>
      <c r="B2250" s="39" cm="1">
        <f t="array" aca="1" ref="B2250" ca="1">INDIRECT(_xlfn.CONCAT("D",ROW(C2250)-C2250-3))</f>
        <v>2043</v>
      </c>
      <c r="C2250" s="32">
        <v>39</v>
      </c>
      <c r="D2250" s="33">
        <v>4730158</v>
      </c>
      <c r="E2250" s="33"/>
      <c r="F2250" s="33">
        <v>2394756</v>
      </c>
      <c r="G2250" s="33">
        <v>887320</v>
      </c>
      <c r="H2250" s="33">
        <v>1267456</v>
      </c>
      <c r="I2250" s="33">
        <v>13108</v>
      </c>
      <c r="J2250" s="33">
        <v>226872</v>
      </c>
      <c r="K2250" s="33"/>
      <c r="L2250" s="33">
        <v>2335401</v>
      </c>
      <c r="M2250" s="33">
        <v>643212</v>
      </c>
      <c r="N2250" s="33">
        <v>1405649</v>
      </c>
      <c r="O2250" s="33">
        <v>25047</v>
      </c>
      <c r="P2250" s="33">
        <v>261493</v>
      </c>
      <c r="Q2250"/>
    </row>
    <row r="2251" spans="1:17">
      <c r="A2251" s="38" t="str">
        <f t="shared" ca="1" si="34"/>
        <v>204340</v>
      </c>
      <c r="B2251" s="39" cm="1">
        <f t="array" aca="1" ref="B2251" ca="1">INDIRECT(_xlfn.CONCAT("D",ROW(C2251)-C2251-3))</f>
        <v>2043</v>
      </c>
      <c r="C2251" s="32">
        <v>40</v>
      </c>
      <c r="D2251" s="33">
        <v>4678664</v>
      </c>
      <c r="E2251" s="33"/>
      <c r="F2251" s="33">
        <v>2365345</v>
      </c>
      <c r="G2251" s="33">
        <v>816715</v>
      </c>
      <c r="H2251" s="33">
        <v>1296245</v>
      </c>
      <c r="I2251" s="33">
        <v>13124</v>
      </c>
      <c r="J2251" s="33">
        <v>239260</v>
      </c>
      <c r="K2251" s="33"/>
      <c r="L2251" s="33">
        <v>2313320</v>
      </c>
      <c r="M2251" s="33">
        <v>627887</v>
      </c>
      <c r="N2251" s="33">
        <v>1416770</v>
      </c>
      <c r="O2251" s="33">
        <v>23143</v>
      </c>
      <c r="P2251" s="33">
        <v>245520</v>
      </c>
      <c r="Q2251"/>
    </row>
    <row r="2252" spans="1:17">
      <c r="A2252" s="38" t="str">
        <f t="shared" ref="A2252:A2315" ca="1" si="35">B2252&amp;C2252</f>
        <v>204341</v>
      </c>
      <c r="B2252" s="39" cm="1">
        <f t="array" aca="1" ref="B2252" ca="1">INDIRECT(_xlfn.CONCAT("D",ROW(C2252)-C2252-3))</f>
        <v>2043</v>
      </c>
      <c r="C2252" s="32">
        <v>41</v>
      </c>
      <c r="D2252" s="33">
        <v>4676481</v>
      </c>
      <c r="E2252" s="33"/>
      <c r="F2252" s="33">
        <v>2361024</v>
      </c>
      <c r="G2252" s="33">
        <v>754679</v>
      </c>
      <c r="H2252" s="33">
        <v>1334580</v>
      </c>
      <c r="I2252" s="33">
        <v>16165</v>
      </c>
      <c r="J2252" s="33">
        <v>255601</v>
      </c>
      <c r="K2252" s="33"/>
      <c r="L2252" s="33">
        <v>2315457</v>
      </c>
      <c r="M2252" s="33">
        <v>586676</v>
      </c>
      <c r="N2252" s="33">
        <v>1455603</v>
      </c>
      <c r="O2252" s="33">
        <v>25201</v>
      </c>
      <c r="P2252" s="33">
        <v>247977</v>
      </c>
      <c r="Q2252"/>
    </row>
    <row r="2253" spans="1:17">
      <c r="A2253" s="38" t="str">
        <f t="shared" ca="1" si="35"/>
        <v>204342</v>
      </c>
      <c r="B2253" s="39" cm="1">
        <f t="array" aca="1" ref="B2253" ca="1">INDIRECT(_xlfn.CONCAT("D",ROW(C2253)-C2253-3))</f>
        <v>2043</v>
      </c>
      <c r="C2253" s="32">
        <v>42</v>
      </c>
      <c r="D2253" s="33">
        <v>4758328</v>
      </c>
      <c r="E2253" s="33"/>
      <c r="F2253" s="33">
        <v>2401920</v>
      </c>
      <c r="G2253" s="33">
        <v>821282</v>
      </c>
      <c r="H2253" s="33">
        <v>1301463</v>
      </c>
      <c r="I2253" s="33">
        <v>7106</v>
      </c>
      <c r="J2253" s="33">
        <v>272069</v>
      </c>
      <c r="K2253" s="33"/>
      <c r="L2253" s="33">
        <v>2356407</v>
      </c>
      <c r="M2253" s="33">
        <v>610096</v>
      </c>
      <c r="N2253" s="33">
        <v>1462005</v>
      </c>
      <c r="O2253" s="33">
        <v>38447</v>
      </c>
      <c r="P2253" s="33">
        <v>245860</v>
      </c>
      <c r="Q2253"/>
    </row>
    <row r="2254" spans="1:17">
      <c r="A2254" s="38" t="str">
        <f t="shared" ca="1" si="35"/>
        <v>204343</v>
      </c>
      <c r="B2254" s="39" cm="1">
        <f t="array" aca="1" ref="B2254" ca="1">INDIRECT(_xlfn.CONCAT("D",ROW(C2254)-C2254-3))</f>
        <v>2043</v>
      </c>
      <c r="C2254" s="32">
        <v>43</v>
      </c>
      <c r="D2254" s="33">
        <v>4685040</v>
      </c>
      <c r="E2254" s="33"/>
      <c r="F2254" s="33">
        <v>2364905</v>
      </c>
      <c r="G2254" s="33">
        <v>711807</v>
      </c>
      <c r="H2254" s="33">
        <v>1336288</v>
      </c>
      <c r="I2254" s="33">
        <v>14216</v>
      </c>
      <c r="J2254" s="33">
        <v>302594</v>
      </c>
      <c r="K2254" s="33"/>
      <c r="L2254" s="33">
        <v>2320135</v>
      </c>
      <c r="M2254" s="33">
        <v>567886</v>
      </c>
      <c r="N2254" s="33">
        <v>1414148</v>
      </c>
      <c r="O2254" s="33">
        <v>54663</v>
      </c>
      <c r="P2254" s="33">
        <v>283437</v>
      </c>
      <c r="Q2254"/>
    </row>
    <row r="2255" spans="1:17">
      <c r="A2255" s="38" t="str">
        <f t="shared" ca="1" si="35"/>
        <v>204344</v>
      </c>
      <c r="B2255" s="39" cm="1">
        <f t="array" aca="1" ref="B2255" ca="1">INDIRECT(_xlfn.CONCAT("D",ROW(C2255)-C2255-3))</f>
        <v>2043</v>
      </c>
      <c r="C2255" s="32">
        <v>44</v>
      </c>
      <c r="D2255" s="33">
        <v>4672860</v>
      </c>
      <c r="E2255" s="33"/>
      <c r="F2255" s="33">
        <v>2354756</v>
      </c>
      <c r="G2255" s="33">
        <v>736559</v>
      </c>
      <c r="H2255" s="33">
        <v>1319921</v>
      </c>
      <c r="I2255" s="33">
        <v>21305</v>
      </c>
      <c r="J2255" s="33">
        <v>276970</v>
      </c>
      <c r="K2255" s="33"/>
      <c r="L2255" s="33">
        <v>2318104</v>
      </c>
      <c r="M2255" s="33">
        <v>567142</v>
      </c>
      <c r="N2255" s="33">
        <v>1445656</v>
      </c>
      <c r="O2255" s="33">
        <v>38416</v>
      </c>
      <c r="P2255" s="33">
        <v>266890</v>
      </c>
      <c r="Q2255"/>
    </row>
    <row r="2256" spans="1:17">
      <c r="A2256" s="38" t="str">
        <f t="shared" ca="1" si="35"/>
        <v>204345</v>
      </c>
      <c r="B2256" s="39" cm="1">
        <f t="array" aca="1" ref="B2256" ca="1">INDIRECT(_xlfn.CONCAT("D",ROW(C2256)-C2256-3))</f>
        <v>2043</v>
      </c>
      <c r="C2256" s="32">
        <v>45</v>
      </c>
      <c r="D2256" s="33">
        <v>4598276</v>
      </c>
      <c r="E2256" s="33"/>
      <c r="F2256" s="33">
        <v>2315838</v>
      </c>
      <c r="G2256" s="33">
        <v>682435</v>
      </c>
      <c r="H2256" s="33">
        <v>1326509</v>
      </c>
      <c r="I2256" s="33">
        <v>28267</v>
      </c>
      <c r="J2256" s="33">
        <v>278627</v>
      </c>
      <c r="K2256" s="33"/>
      <c r="L2256" s="33">
        <v>2282438</v>
      </c>
      <c r="M2256" s="33">
        <v>563790</v>
      </c>
      <c r="N2256" s="33">
        <v>1413515</v>
      </c>
      <c r="O2256" s="33">
        <v>34353</v>
      </c>
      <c r="P2256" s="33">
        <v>270781</v>
      </c>
      <c r="Q2256"/>
    </row>
    <row r="2257" spans="1:17">
      <c r="A2257" s="38" t="str">
        <f t="shared" ca="1" si="35"/>
        <v>204346</v>
      </c>
      <c r="B2257" s="39" cm="1">
        <f t="array" aca="1" ref="B2257" ca="1">INDIRECT(_xlfn.CONCAT("D",ROW(C2257)-C2257-3))</f>
        <v>2043</v>
      </c>
      <c r="C2257" s="32">
        <v>46</v>
      </c>
      <c r="D2257" s="33">
        <v>4604017</v>
      </c>
      <c r="E2257" s="33"/>
      <c r="F2257" s="33">
        <v>2313119</v>
      </c>
      <c r="G2257" s="33">
        <v>695857</v>
      </c>
      <c r="H2257" s="33">
        <v>1340132</v>
      </c>
      <c r="I2257" s="33">
        <v>13148</v>
      </c>
      <c r="J2257" s="33">
        <v>263981</v>
      </c>
      <c r="K2257" s="33"/>
      <c r="L2257" s="33">
        <v>2290898</v>
      </c>
      <c r="M2257" s="33">
        <v>569694</v>
      </c>
      <c r="N2257" s="33">
        <v>1405043</v>
      </c>
      <c r="O2257" s="33">
        <v>50505</v>
      </c>
      <c r="P2257" s="33">
        <v>265655</v>
      </c>
      <c r="Q2257"/>
    </row>
    <row r="2258" spans="1:17">
      <c r="A2258" s="38" t="str">
        <f t="shared" ca="1" si="35"/>
        <v>204347</v>
      </c>
      <c r="B2258" s="39" cm="1">
        <f t="array" aca="1" ref="B2258" ca="1">INDIRECT(_xlfn.CONCAT("D",ROW(C2258)-C2258-3))</f>
        <v>2043</v>
      </c>
      <c r="C2258" s="32">
        <v>47</v>
      </c>
      <c r="D2258" s="33">
        <v>4612862</v>
      </c>
      <c r="E2258" s="33"/>
      <c r="F2258" s="33">
        <v>2317557</v>
      </c>
      <c r="G2258" s="33">
        <v>667513</v>
      </c>
      <c r="H2258" s="33">
        <v>1353259</v>
      </c>
      <c r="I2258" s="33">
        <v>20258</v>
      </c>
      <c r="J2258" s="33">
        <v>276527</v>
      </c>
      <c r="K2258" s="33"/>
      <c r="L2258" s="33">
        <v>2295306</v>
      </c>
      <c r="M2258" s="33">
        <v>516596</v>
      </c>
      <c r="N2258" s="33">
        <v>1448494</v>
      </c>
      <c r="O2258" s="33">
        <v>48621</v>
      </c>
      <c r="P2258" s="33">
        <v>281595</v>
      </c>
      <c r="Q2258"/>
    </row>
    <row r="2259" spans="1:17">
      <c r="A2259" s="38" t="str">
        <f t="shared" ca="1" si="35"/>
        <v>204348</v>
      </c>
      <c r="B2259" s="39" cm="1">
        <f t="array" aca="1" ref="B2259" ca="1">INDIRECT(_xlfn.CONCAT("D",ROW(C2259)-C2259-3))</f>
        <v>2043</v>
      </c>
      <c r="C2259" s="32">
        <v>48</v>
      </c>
      <c r="D2259" s="33">
        <v>4634014</v>
      </c>
      <c r="E2259" s="33"/>
      <c r="F2259" s="33">
        <v>2326609</v>
      </c>
      <c r="G2259" s="33">
        <v>652782</v>
      </c>
      <c r="H2259" s="33">
        <v>1375181</v>
      </c>
      <c r="I2259" s="33">
        <v>14125</v>
      </c>
      <c r="J2259" s="33">
        <v>284520</v>
      </c>
      <c r="K2259" s="33"/>
      <c r="L2259" s="33">
        <v>2307405</v>
      </c>
      <c r="M2259" s="33">
        <v>522010</v>
      </c>
      <c r="N2259" s="33">
        <v>1435019</v>
      </c>
      <c r="O2259" s="33">
        <v>52810</v>
      </c>
      <c r="P2259" s="33">
        <v>297566</v>
      </c>
      <c r="Q2259"/>
    </row>
    <row r="2260" spans="1:17">
      <c r="A2260" s="38" t="str">
        <f t="shared" ca="1" si="35"/>
        <v>204349</v>
      </c>
      <c r="B2260" s="39" cm="1">
        <f t="array" aca="1" ref="B2260" ca="1">INDIRECT(_xlfn.CONCAT("D",ROW(C2260)-C2260-3))</f>
        <v>2043</v>
      </c>
      <c r="C2260" s="32">
        <v>49</v>
      </c>
      <c r="D2260" s="33">
        <v>4678709</v>
      </c>
      <c r="E2260" s="33"/>
      <c r="F2260" s="33">
        <v>2348281</v>
      </c>
      <c r="G2260" s="33">
        <v>699638</v>
      </c>
      <c r="H2260" s="33">
        <v>1331635</v>
      </c>
      <c r="I2260" s="33">
        <v>21201</v>
      </c>
      <c r="J2260" s="33">
        <v>295807</v>
      </c>
      <c r="K2260" s="33"/>
      <c r="L2260" s="33">
        <v>2330428</v>
      </c>
      <c r="M2260" s="33">
        <v>570470</v>
      </c>
      <c r="N2260" s="33">
        <v>1384703</v>
      </c>
      <c r="O2260" s="33">
        <v>50574</v>
      </c>
      <c r="P2260" s="33">
        <v>324682</v>
      </c>
      <c r="Q2260"/>
    </row>
    <row r="2261" spans="1:17">
      <c r="A2261" s="38" t="str">
        <f t="shared" ca="1" si="35"/>
        <v>204350</v>
      </c>
      <c r="B2261" s="39" cm="1">
        <f t="array" aca="1" ref="B2261" ca="1">INDIRECT(_xlfn.CONCAT("D",ROW(C2261)-C2261-3))</f>
        <v>2043</v>
      </c>
      <c r="C2261" s="32">
        <v>50</v>
      </c>
      <c r="D2261" s="33">
        <v>4758105</v>
      </c>
      <c r="E2261" s="33"/>
      <c r="F2261" s="33">
        <v>2387880</v>
      </c>
      <c r="G2261" s="33">
        <v>713944</v>
      </c>
      <c r="H2261" s="33">
        <v>1385535</v>
      </c>
      <c r="I2261" s="33">
        <v>18151</v>
      </c>
      <c r="J2261" s="33">
        <v>270250</v>
      </c>
      <c r="K2261" s="33"/>
      <c r="L2261" s="33">
        <v>2370226</v>
      </c>
      <c r="M2261" s="33">
        <v>544566</v>
      </c>
      <c r="N2261" s="33">
        <v>1443756</v>
      </c>
      <c r="O2261" s="33">
        <v>66682</v>
      </c>
      <c r="P2261" s="33">
        <v>315222</v>
      </c>
      <c r="Q2261"/>
    </row>
    <row r="2262" spans="1:17">
      <c r="A2262" s="38" t="str">
        <f t="shared" ca="1" si="35"/>
        <v>204351</v>
      </c>
      <c r="B2262" s="39" cm="1">
        <f t="array" aca="1" ref="B2262" ca="1">INDIRECT(_xlfn.CONCAT("D",ROW(C2262)-C2262-3))</f>
        <v>2043</v>
      </c>
      <c r="C2262" s="32">
        <v>51</v>
      </c>
      <c r="D2262" s="33">
        <v>4792763</v>
      </c>
      <c r="E2262" s="33"/>
      <c r="F2262" s="33">
        <v>2395724</v>
      </c>
      <c r="G2262" s="33">
        <v>685356</v>
      </c>
      <c r="H2262" s="33">
        <v>1408004</v>
      </c>
      <c r="I2262" s="33">
        <v>21166</v>
      </c>
      <c r="J2262" s="33">
        <v>281198</v>
      </c>
      <c r="K2262" s="33"/>
      <c r="L2262" s="33">
        <v>2397039</v>
      </c>
      <c r="M2262" s="33">
        <v>592436</v>
      </c>
      <c r="N2262" s="33">
        <v>1403244</v>
      </c>
      <c r="O2262" s="33">
        <v>68747</v>
      </c>
      <c r="P2262" s="33">
        <v>332613</v>
      </c>
      <c r="Q2262"/>
    </row>
    <row r="2263" spans="1:17">
      <c r="A2263" s="38" t="str">
        <f t="shared" ca="1" si="35"/>
        <v>204352</v>
      </c>
      <c r="B2263" s="39" cm="1">
        <f t="array" aca="1" ref="B2263" ca="1">INDIRECT(_xlfn.CONCAT("D",ROW(C2263)-C2263-3))</f>
        <v>2043</v>
      </c>
      <c r="C2263" s="32">
        <v>52</v>
      </c>
      <c r="D2263" s="33">
        <v>4832058</v>
      </c>
      <c r="E2263" s="33"/>
      <c r="F2263" s="33">
        <v>2411555</v>
      </c>
      <c r="G2263" s="33">
        <v>664110</v>
      </c>
      <c r="H2263" s="33">
        <v>1449150</v>
      </c>
      <c r="I2263" s="33">
        <v>28217</v>
      </c>
      <c r="J2263" s="33">
        <v>270078</v>
      </c>
      <c r="K2263" s="33"/>
      <c r="L2263" s="33">
        <v>2420502</v>
      </c>
      <c r="M2263" s="33">
        <v>557878</v>
      </c>
      <c r="N2263" s="33">
        <v>1441184</v>
      </c>
      <c r="O2263" s="33">
        <v>76809</v>
      </c>
      <c r="P2263" s="33">
        <v>344631</v>
      </c>
      <c r="Q2263"/>
    </row>
    <row r="2264" spans="1:17">
      <c r="A2264" s="38" t="str">
        <f t="shared" ca="1" si="35"/>
        <v>204353</v>
      </c>
      <c r="B2264" s="39" cm="1">
        <f t="array" aca="1" ref="B2264" ca="1">INDIRECT(_xlfn.CONCAT("D",ROW(C2264)-C2264-3))</f>
        <v>2043</v>
      </c>
      <c r="C2264" s="32">
        <v>53</v>
      </c>
      <c r="D2264" s="33">
        <v>4684894</v>
      </c>
      <c r="E2264" s="33"/>
      <c r="F2264" s="33">
        <v>2329466</v>
      </c>
      <c r="G2264" s="33">
        <v>654503</v>
      </c>
      <c r="H2264" s="33">
        <v>1365306</v>
      </c>
      <c r="I2264" s="33">
        <v>23124</v>
      </c>
      <c r="J2264" s="33">
        <v>286533</v>
      </c>
      <c r="K2264" s="33"/>
      <c r="L2264" s="33">
        <v>2355428</v>
      </c>
      <c r="M2264" s="33">
        <v>553743</v>
      </c>
      <c r="N2264" s="33">
        <v>1428818</v>
      </c>
      <c r="O2264" s="33">
        <v>74775</v>
      </c>
      <c r="P2264" s="33">
        <v>298091</v>
      </c>
      <c r="Q2264"/>
    </row>
    <row r="2265" spans="1:17">
      <c r="A2265" s="38" t="str">
        <f t="shared" ca="1" si="35"/>
        <v>204354</v>
      </c>
      <c r="B2265" s="39" cm="1">
        <f t="array" aca="1" ref="B2265" ca="1">INDIRECT(_xlfn.CONCAT("D",ROW(C2265)-C2265-3))</f>
        <v>2043</v>
      </c>
      <c r="C2265" s="32">
        <v>54</v>
      </c>
      <c r="D2265" s="33">
        <v>4561960</v>
      </c>
      <c r="E2265" s="33"/>
      <c r="F2265" s="33">
        <v>2258662</v>
      </c>
      <c r="G2265" s="33">
        <v>657522</v>
      </c>
      <c r="H2265" s="33">
        <v>1298982</v>
      </c>
      <c r="I2265" s="33">
        <v>22085</v>
      </c>
      <c r="J2265" s="33">
        <v>280074</v>
      </c>
      <c r="K2265" s="33"/>
      <c r="L2265" s="33">
        <v>2303298</v>
      </c>
      <c r="M2265" s="33">
        <v>568778</v>
      </c>
      <c r="N2265" s="33">
        <v>1302652</v>
      </c>
      <c r="O2265" s="33">
        <v>90602</v>
      </c>
      <c r="P2265" s="33">
        <v>341266</v>
      </c>
      <c r="Q2265"/>
    </row>
    <row r="2266" spans="1:17">
      <c r="A2266" s="38" t="str">
        <f t="shared" ca="1" si="35"/>
        <v>204355</v>
      </c>
      <c r="B2266" s="39" cm="1">
        <f t="array" aca="1" ref="B2266" ca="1">INDIRECT(_xlfn.CONCAT("D",ROW(C2266)-C2266-3))</f>
        <v>2043</v>
      </c>
      <c r="C2266" s="32">
        <v>55</v>
      </c>
      <c r="D2266" s="33">
        <v>4435534</v>
      </c>
      <c r="E2266" s="33"/>
      <c r="F2266" s="33">
        <v>2192347</v>
      </c>
      <c r="G2266" s="33">
        <v>595638</v>
      </c>
      <c r="H2266" s="33">
        <v>1297389</v>
      </c>
      <c r="I2266" s="33">
        <v>37040</v>
      </c>
      <c r="J2266" s="33">
        <v>262281</v>
      </c>
      <c r="K2266" s="33"/>
      <c r="L2266" s="33">
        <v>2243187</v>
      </c>
      <c r="M2266" s="33">
        <v>536152</v>
      </c>
      <c r="N2266" s="33">
        <v>1282540</v>
      </c>
      <c r="O2266" s="33">
        <v>97574</v>
      </c>
      <c r="P2266" s="33">
        <v>326922</v>
      </c>
      <c r="Q2266"/>
    </row>
    <row r="2267" spans="1:17">
      <c r="A2267" s="38" t="str">
        <f t="shared" ca="1" si="35"/>
        <v>204356</v>
      </c>
      <c r="B2267" s="39" cm="1">
        <f t="array" aca="1" ref="B2267" ca="1">INDIRECT(_xlfn.CONCAT("D",ROW(C2267)-C2267-3))</f>
        <v>2043</v>
      </c>
      <c r="C2267" s="32">
        <v>56</v>
      </c>
      <c r="D2267" s="33">
        <v>4374005</v>
      </c>
      <c r="E2267" s="33"/>
      <c r="F2267" s="33">
        <v>2156434</v>
      </c>
      <c r="G2267" s="33">
        <v>567166</v>
      </c>
      <c r="H2267" s="33">
        <v>1311697</v>
      </c>
      <c r="I2267" s="33">
        <v>26054</v>
      </c>
      <c r="J2267" s="33">
        <v>251517</v>
      </c>
      <c r="K2267" s="33"/>
      <c r="L2267" s="33">
        <v>2217572</v>
      </c>
      <c r="M2267" s="33">
        <v>532944</v>
      </c>
      <c r="N2267" s="33">
        <v>1208208</v>
      </c>
      <c r="O2267" s="33">
        <v>113049</v>
      </c>
      <c r="P2267" s="33">
        <v>363371</v>
      </c>
      <c r="Q2267"/>
    </row>
    <row r="2268" spans="1:17">
      <c r="A2268" s="38" t="str">
        <f t="shared" ca="1" si="35"/>
        <v>204357</v>
      </c>
      <c r="B2268" s="39" cm="1">
        <f t="array" aca="1" ref="B2268" ca="1">INDIRECT(_xlfn.CONCAT("D",ROW(C2268)-C2268-3))</f>
        <v>2043</v>
      </c>
      <c r="C2268" s="32">
        <v>57</v>
      </c>
      <c r="D2268" s="33">
        <v>4364330</v>
      </c>
      <c r="E2268" s="33"/>
      <c r="F2268" s="33">
        <v>2150528</v>
      </c>
      <c r="G2268" s="33">
        <v>554620</v>
      </c>
      <c r="H2268" s="33">
        <v>1288118</v>
      </c>
      <c r="I2268" s="33">
        <v>35975</v>
      </c>
      <c r="J2268" s="33">
        <v>271814</v>
      </c>
      <c r="K2268" s="33"/>
      <c r="L2268" s="33">
        <v>2213803</v>
      </c>
      <c r="M2268" s="33">
        <v>469290</v>
      </c>
      <c r="N2268" s="33">
        <v>1269193</v>
      </c>
      <c r="O2268" s="33">
        <v>122598</v>
      </c>
      <c r="P2268" s="33">
        <v>352721</v>
      </c>
      <c r="Q2268"/>
    </row>
    <row r="2269" spans="1:17">
      <c r="A2269" s="38" t="str">
        <f t="shared" ca="1" si="35"/>
        <v>204358</v>
      </c>
      <c r="B2269" s="39" cm="1">
        <f t="array" aca="1" ref="B2269" ca="1">INDIRECT(_xlfn.CONCAT("D",ROW(C2269)-C2269-3))</f>
        <v>2043</v>
      </c>
      <c r="C2269" s="32">
        <v>58</v>
      </c>
      <c r="D2269" s="33">
        <v>4255954</v>
      </c>
      <c r="E2269" s="33"/>
      <c r="F2269" s="33">
        <v>2091394</v>
      </c>
      <c r="G2269" s="33">
        <v>497331</v>
      </c>
      <c r="H2269" s="33">
        <v>1301868</v>
      </c>
      <c r="I2269" s="33">
        <v>35023</v>
      </c>
      <c r="J2269" s="33">
        <v>257171</v>
      </c>
      <c r="K2269" s="33"/>
      <c r="L2269" s="33">
        <v>2164560</v>
      </c>
      <c r="M2269" s="33">
        <v>449779</v>
      </c>
      <c r="N2269" s="33">
        <v>1223840</v>
      </c>
      <c r="O2269" s="33">
        <v>128508</v>
      </c>
      <c r="P2269" s="33">
        <v>362433</v>
      </c>
      <c r="Q2269"/>
    </row>
    <row r="2270" spans="1:17">
      <c r="A2270" s="38" t="str">
        <f t="shared" ca="1" si="35"/>
        <v>204359</v>
      </c>
      <c r="B2270" s="39" cm="1">
        <f t="array" aca="1" ref="B2270" ca="1">INDIRECT(_xlfn.CONCAT("D",ROW(C2270)-C2270-3))</f>
        <v>2043</v>
      </c>
      <c r="C2270" s="32">
        <v>59</v>
      </c>
      <c r="D2270" s="33">
        <v>4211293</v>
      </c>
      <c r="E2270" s="33"/>
      <c r="F2270" s="33">
        <v>2072895</v>
      </c>
      <c r="G2270" s="33">
        <v>439826</v>
      </c>
      <c r="H2270" s="33">
        <v>1335509</v>
      </c>
      <c r="I2270" s="33">
        <v>27051</v>
      </c>
      <c r="J2270" s="33">
        <v>270508</v>
      </c>
      <c r="K2270" s="33"/>
      <c r="L2270" s="33">
        <v>2138398</v>
      </c>
      <c r="M2270" s="33">
        <v>405160</v>
      </c>
      <c r="N2270" s="33">
        <v>1244634</v>
      </c>
      <c r="O2270" s="33">
        <v>133713</v>
      </c>
      <c r="P2270" s="33">
        <v>354892</v>
      </c>
      <c r="Q2270"/>
    </row>
    <row r="2271" spans="1:17">
      <c r="A2271" s="38" t="str">
        <f t="shared" ca="1" si="35"/>
        <v>204360</v>
      </c>
      <c r="B2271" s="39" cm="1">
        <f t="array" aca="1" ref="B2271" ca="1">INDIRECT(_xlfn.CONCAT("D",ROW(C2271)-C2271-3))</f>
        <v>2043</v>
      </c>
      <c r="C2271" s="32">
        <v>60</v>
      </c>
      <c r="D2271" s="33">
        <v>4259027</v>
      </c>
      <c r="E2271" s="33"/>
      <c r="F2271" s="33">
        <v>2098486</v>
      </c>
      <c r="G2271" s="33">
        <v>483191</v>
      </c>
      <c r="H2271" s="33">
        <v>1322785</v>
      </c>
      <c r="I2271" s="33">
        <v>29950</v>
      </c>
      <c r="J2271" s="33">
        <v>262560</v>
      </c>
      <c r="K2271" s="33"/>
      <c r="L2271" s="33">
        <v>2160541</v>
      </c>
      <c r="M2271" s="33">
        <v>415296</v>
      </c>
      <c r="N2271" s="33">
        <v>1235882</v>
      </c>
      <c r="O2271" s="33">
        <v>166119</v>
      </c>
      <c r="P2271" s="33">
        <v>343245</v>
      </c>
      <c r="Q2271"/>
    </row>
    <row r="2272" spans="1:17">
      <c r="A2272" s="38" t="str">
        <f t="shared" ca="1" si="35"/>
        <v>204361</v>
      </c>
      <c r="B2272" s="39" cm="1">
        <f t="array" aca="1" ref="B2272" ca="1">INDIRECT(_xlfn.CONCAT("D",ROW(C2272)-C2272-3))</f>
        <v>2043</v>
      </c>
      <c r="C2272" s="32">
        <v>61</v>
      </c>
      <c r="D2272" s="33">
        <v>4153249</v>
      </c>
      <c r="E2272" s="33"/>
      <c r="F2272" s="33">
        <v>2044526</v>
      </c>
      <c r="G2272" s="33">
        <v>431689</v>
      </c>
      <c r="H2272" s="33">
        <v>1304060</v>
      </c>
      <c r="I2272" s="33">
        <v>43968</v>
      </c>
      <c r="J2272" s="33">
        <v>264809</v>
      </c>
      <c r="K2272" s="33"/>
      <c r="L2272" s="33">
        <v>2108723</v>
      </c>
      <c r="M2272" s="33">
        <v>384408</v>
      </c>
      <c r="N2272" s="33">
        <v>1198389</v>
      </c>
      <c r="O2272" s="33">
        <v>170625</v>
      </c>
      <c r="P2272" s="33">
        <v>355301</v>
      </c>
      <c r="Q2272"/>
    </row>
    <row r="2273" spans="1:17">
      <c r="A2273" s="38" t="str">
        <f t="shared" ca="1" si="35"/>
        <v>204362</v>
      </c>
      <c r="B2273" s="39" cm="1">
        <f t="array" aca="1" ref="B2273" ca="1">INDIRECT(_xlfn.CONCAT("D",ROW(C2273)-C2273-3))</f>
        <v>2043</v>
      </c>
      <c r="C2273" s="32">
        <v>62</v>
      </c>
      <c r="D2273" s="33">
        <v>4174780</v>
      </c>
      <c r="E2273" s="33"/>
      <c r="F2273" s="33">
        <v>2057948</v>
      </c>
      <c r="G2273" s="33">
        <v>431940</v>
      </c>
      <c r="H2273" s="33">
        <v>1319760</v>
      </c>
      <c r="I2273" s="33">
        <v>44890</v>
      </c>
      <c r="J2273" s="33">
        <v>261358</v>
      </c>
      <c r="K2273" s="33"/>
      <c r="L2273" s="33">
        <v>2116832</v>
      </c>
      <c r="M2273" s="33">
        <v>374501</v>
      </c>
      <c r="N2273" s="33">
        <v>1206614</v>
      </c>
      <c r="O2273" s="33">
        <v>162217</v>
      </c>
      <c r="P2273" s="33">
        <v>373500</v>
      </c>
      <c r="Q2273"/>
    </row>
    <row r="2274" spans="1:17">
      <c r="A2274" s="38" t="str">
        <f t="shared" ca="1" si="35"/>
        <v>204363</v>
      </c>
      <c r="B2274" s="39" cm="1">
        <f t="array" aca="1" ref="B2274" ca="1">INDIRECT(_xlfn.CONCAT("D",ROW(C2274)-C2274-3))</f>
        <v>2043</v>
      </c>
      <c r="C2274" s="32">
        <v>63</v>
      </c>
      <c r="D2274" s="33">
        <v>3982370</v>
      </c>
      <c r="E2274" s="33"/>
      <c r="F2274" s="33">
        <v>1957666</v>
      </c>
      <c r="G2274" s="33">
        <v>397121</v>
      </c>
      <c r="H2274" s="33">
        <v>1252228</v>
      </c>
      <c r="I2274" s="33">
        <v>59867</v>
      </c>
      <c r="J2274" s="33">
        <v>248450</v>
      </c>
      <c r="K2274" s="33"/>
      <c r="L2274" s="33">
        <v>2024704</v>
      </c>
      <c r="M2274" s="33">
        <v>301807</v>
      </c>
      <c r="N2274" s="33">
        <v>1240206</v>
      </c>
      <c r="O2274" s="33">
        <v>173889</v>
      </c>
      <c r="P2274" s="33">
        <v>308802</v>
      </c>
      <c r="Q2274"/>
    </row>
    <row r="2275" spans="1:17">
      <c r="A2275" s="38" t="str">
        <f t="shared" ca="1" si="35"/>
        <v>204364</v>
      </c>
      <c r="B2275" s="39" cm="1">
        <f t="array" aca="1" ref="B2275" ca="1">INDIRECT(_xlfn.CONCAT("D",ROW(C2275)-C2275-3))</f>
        <v>2043</v>
      </c>
      <c r="C2275" s="32">
        <v>64</v>
      </c>
      <c r="D2275" s="33">
        <v>3820475</v>
      </c>
      <c r="E2275" s="33"/>
      <c r="F2275" s="33">
        <v>1872438</v>
      </c>
      <c r="G2275" s="33">
        <v>327851</v>
      </c>
      <c r="H2275" s="33">
        <v>1262576</v>
      </c>
      <c r="I2275" s="33">
        <v>48829</v>
      </c>
      <c r="J2275" s="33">
        <v>233183</v>
      </c>
      <c r="K2275" s="33"/>
      <c r="L2275" s="33">
        <v>1948036</v>
      </c>
      <c r="M2275" s="33">
        <v>297700</v>
      </c>
      <c r="N2275" s="33">
        <v>1167823</v>
      </c>
      <c r="O2275" s="33">
        <v>187811</v>
      </c>
      <c r="P2275" s="33">
        <v>294703</v>
      </c>
      <c r="Q2275"/>
    </row>
    <row r="2276" spans="1:17">
      <c r="A2276" s="38" t="str">
        <f t="shared" ca="1" si="35"/>
        <v>204365</v>
      </c>
      <c r="B2276" s="39" cm="1">
        <f t="array" aca="1" ref="B2276" ca="1">INDIRECT(_xlfn.CONCAT("D",ROW(C2276)-C2276-3))</f>
        <v>2043</v>
      </c>
      <c r="C2276" s="32">
        <v>65</v>
      </c>
      <c r="D2276" s="33">
        <v>3761714</v>
      </c>
      <c r="E2276" s="33"/>
      <c r="F2276" s="33">
        <v>1836864</v>
      </c>
      <c r="G2276" s="33">
        <v>296204</v>
      </c>
      <c r="H2276" s="33">
        <v>1244456</v>
      </c>
      <c r="I2276" s="33">
        <v>69578</v>
      </c>
      <c r="J2276" s="33">
        <v>226626</v>
      </c>
      <c r="K2276" s="33"/>
      <c r="L2276" s="33">
        <v>1924850</v>
      </c>
      <c r="M2276" s="33">
        <v>282219</v>
      </c>
      <c r="N2276" s="33">
        <v>1117943</v>
      </c>
      <c r="O2276" s="33">
        <v>215639</v>
      </c>
      <c r="P2276" s="33">
        <v>309049</v>
      </c>
      <c r="Q2276"/>
    </row>
    <row r="2277" spans="1:17">
      <c r="A2277" s="38" t="str">
        <f t="shared" ca="1" si="35"/>
        <v>204366</v>
      </c>
      <c r="B2277" s="39" cm="1">
        <f t="array" aca="1" ref="B2277" ca="1">INDIRECT(_xlfn.CONCAT("D",ROW(C2277)-C2277-3))</f>
        <v>2043</v>
      </c>
      <c r="C2277" s="32">
        <v>66</v>
      </c>
      <c r="D2277" s="33">
        <v>3591979</v>
      </c>
      <c r="E2277" s="33"/>
      <c r="F2277" s="33">
        <v>1748001</v>
      </c>
      <c r="G2277" s="33">
        <v>280116</v>
      </c>
      <c r="H2277" s="33">
        <v>1227362</v>
      </c>
      <c r="I2277" s="33">
        <v>60378</v>
      </c>
      <c r="J2277" s="33">
        <v>180145</v>
      </c>
      <c r="K2277" s="33"/>
      <c r="L2277" s="33">
        <v>1843979</v>
      </c>
      <c r="M2277" s="33">
        <v>262431</v>
      </c>
      <c r="N2277" s="33">
        <v>1083524</v>
      </c>
      <c r="O2277" s="33">
        <v>218693</v>
      </c>
      <c r="P2277" s="33">
        <v>279330</v>
      </c>
      <c r="Q2277"/>
    </row>
    <row r="2278" spans="1:17">
      <c r="A2278" s="38" t="str">
        <f t="shared" ca="1" si="35"/>
        <v>204367</v>
      </c>
      <c r="B2278" s="39" cm="1">
        <f t="array" aca="1" ref="B2278" ca="1">INDIRECT(_xlfn.CONCAT("D",ROW(C2278)-C2278-3))</f>
        <v>2043</v>
      </c>
      <c r="C2278" s="32">
        <v>67</v>
      </c>
      <c r="D2278" s="33">
        <v>3526613</v>
      </c>
      <c r="E2278" s="33"/>
      <c r="F2278" s="33">
        <v>1711222</v>
      </c>
      <c r="G2278" s="33">
        <v>275620</v>
      </c>
      <c r="H2278" s="33">
        <v>1166922</v>
      </c>
      <c r="I2278" s="33">
        <v>68409</v>
      </c>
      <c r="J2278" s="33">
        <v>200270</v>
      </c>
      <c r="K2278" s="33"/>
      <c r="L2278" s="33">
        <v>1815391</v>
      </c>
      <c r="M2278" s="33">
        <v>244571</v>
      </c>
      <c r="N2278" s="33">
        <v>1050859</v>
      </c>
      <c r="O2278" s="33">
        <v>226675</v>
      </c>
      <c r="P2278" s="33">
        <v>293286</v>
      </c>
      <c r="Q2278"/>
    </row>
    <row r="2279" spans="1:17">
      <c r="A2279" s="38" t="str">
        <f t="shared" ca="1" si="35"/>
        <v>204368</v>
      </c>
      <c r="B2279" s="39" cm="1">
        <f t="array" aca="1" ref="B2279" ca="1">INDIRECT(_xlfn.CONCAT("D",ROW(C2279)-C2279-3))</f>
        <v>2043</v>
      </c>
      <c r="C2279" s="32">
        <v>68</v>
      </c>
      <c r="D2279" s="33">
        <v>3476921</v>
      </c>
      <c r="E2279" s="33"/>
      <c r="F2279" s="33">
        <v>1682091</v>
      </c>
      <c r="G2279" s="33">
        <v>273067</v>
      </c>
      <c r="H2279" s="33">
        <v>1125035</v>
      </c>
      <c r="I2279" s="33">
        <v>82417</v>
      </c>
      <c r="J2279" s="33">
        <v>201573</v>
      </c>
      <c r="K2279" s="33"/>
      <c r="L2279" s="33">
        <v>1794830</v>
      </c>
      <c r="M2279" s="33">
        <v>249144</v>
      </c>
      <c r="N2279" s="33">
        <v>1008533</v>
      </c>
      <c r="O2279" s="33">
        <v>250140</v>
      </c>
      <c r="P2279" s="33">
        <v>287013</v>
      </c>
      <c r="Q2279"/>
    </row>
    <row r="2280" spans="1:17">
      <c r="A2280" s="38" t="str">
        <f t="shared" ca="1" si="35"/>
        <v>204369</v>
      </c>
      <c r="B2280" s="39" cm="1">
        <f t="array" aca="1" ref="B2280" ca="1">INDIRECT(_xlfn.CONCAT("D",ROW(C2280)-C2280-3))</f>
        <v>2043</v>
      </c>
      <c r="C2280" s="32">
        <v>69</v>
      </c>
      <c r="D2280" s="33">
        <v>3376699</v>
      </c>
      <c r="E2280" s="33"/>
      <c r="F2280" s="33">
        <v>1625436</v>
      </c>
      <c r="G2280" s="33">
        <v>219171</v>
      </c>
      <c r="H2280" s="33">
        <v>1100814</v>
      </c>
      <c r="I2280" s="33">
        <v>86280</v>
      </c>
      <c r="J2280" s="33">
        <v>219171</v>
      </c>
      <c r="K2280" s="33"/>
      <c r="L2280" s="33">
        <v>1751263</v>
      </c>
      <c r="M2280" s="33">
        <v>224010</v>
      </c>
      <c r="N2280" s="33">
        <v>975689</v>
      </c>
      <c r="O2280" s="33">
        <v>250892</v>
      </c>
      <c r="P2280" s="33">
        <v>300672</v>
      </c>
      <c r="Q2280"/>
    </row>
    <row r="2281" spans="1:17">
      <c r="A2281" s="38" t="str">
        <f t="shared" ca="1" si="35"/>
        <v>204370</v>
      </c>
      <c r="B2281" s="39" cm="1">
        <f t="array" aca="1" ref="B2281" ca="1">INDIRECT(_xlfn.CONCAT("D",ROW(C2281)-C2281-3))</f>
        <v>2043</v>
      </c>
      <c r="C2281" s="32">
        <v>70</v>
      </c>
      <c r="D2281" s="33">
        <v>3467013</v>
      </c>
      <c r="E2281" s="33"/>
      <c r="F2281" s="33">
        <v>1664449</v>
      </c>
      <c r="G2281" s="33">
        <v>245704</v>
      </c>
      <c r="H2281" s="33">
        <v>1113595</v>
      </c>
      <c r="I2281" s="33">
        <v>97093</v>
      </c>
      <c r="J2281" s="33">
        <v>208056</v>
      </c>
      <c r="K2281" s="33"/>
      <c r="L2281" s="33">
        <v>1802565</v>
      </c>
      <c r="M2281" s="33">
        <v>234642</v>
      </c>
      <c r="N2281" s="33">
        <v>985296</v>
      </c>
      <c r="O2281" s="33">
        <v>273417</v>
      </c>
      <c r="P2281" s="33">
        <v>309210</v>
      </c>
      <c r="Q2281"/>
    </row>
    <row r="2282" spans="1:17">
      <c r="A2282" s="38" t="str">
        <f t="shared" ca="1" si="35"/>
        <v>204371</v>
      </c>
      <c r="B2282" s="39" cm="1">
        <f t="array" aca="1" ref="B2282" ca="1">INDIRECT(_xlfn.CONCAT("D",ROW(C2282)-C2282-3))</f>
        <v>2043</v>
      </c>
      <c r="C2282" s="32">
        <v>71</v>
      </c>
      <c r="D2282" s="33">
        <v>3571732</v>
      </c>
      <c r="E2282" s="33"/>
      <c r="F2282" s="33">
        <v>1711152</v>
      </c>
      <c r="G2282" s="33">
        <v>224657</v>
      </c>
      <c r="H2282" s="33">
        <v>1132191</v>
      </c>
      <c r="I2282" s="33">
        <v>122720</v>
      </c>
      <c r="J2282" s="33">
        <v>231585</v>
      </c>
      <c r="K2282" s="33"/>
      <c r="L2282" s="33">
        <v>1860579</v>
      </c>
      <c r="M2282" s="33">
        <v>200553</v>
      </c>
      <c r="N2282" s="33">
        <v>988867</v>
      </c>
      <c r="O2282" s="33">
        <v>321680</v>
      </c>
      <c r="P2282" s="33">
        <v>349479</v>
      </c>
      <c r="Q2282"/>
    </row>
    <row r="2283" spans="1:17">
      <c r="A2283" s="38" t="str">
        <f t="shared" ca="1" si="35"/>
        <v>204372</v>
      </c>
      <c r="B2283" s="39" cm="1">
        <f t="array" aca="1" ref="B2283" ca="1">INDIRECT(_xlfn.CONCAT("D",ROW(C2283)-C2283-3))</f>
        <v>2043</v>
      </c>
      <c r="C2283" s="32">
        <v>72</v>
      </c>
      <c r="D2283" s="33">
        <v>3665159</v>
      </c>
      <c r="E2283" s="33"/>
      <c r="F2283" s="33">
        <v>1750969</v>
      </c>
      <c r="G2283" s="33">
        <v>214546</v>
      </c>
      <c r="H2283" s="33">
        <v>1166654</v>
      </c>
      <c r="I2283" s="33">
        <v>114688</v>
      </c>
      <c r="J2283" s="33">
        <v>255082</v>
      </c>
      <c r="K2283" s="33"/>
      <c r="L2283" s="33">
        <v>1914189</v>
      </c>
      <c r="M2283" s="33">
        <v>206510</v>
      </c>
      <c r="N2283" s="33">
        <v>1039500</v>
      </c>
      <c r="O2283" s="33">
        <v>351464</v>
      </c>
      <c r="P2283" s="33">
        <v>316715</v>
      </c>
      <c r="Q2283"/>
    </row>
    <row r="2284" spans="1:17">
      <c r="A2284" s="38" t="str">
        <f t="shared" ca="1" si="35"/>
        <v>204373</v>
      </c>
      <c r="B2284" s="39" cm="1">
        <f t="array" aca="1" ref="B2284" ca="1">INDIRECT(_xlfn.CONCAT("D",ROW(C2284)-C2284-3))</f>
        <v>2043</v>
      </c>
      <c r="C2284" s="32">
        <v>73</v>
      </c>
      <c r="D2284" s="33">
        <v>3445330</v>
      </c>
      <c r="E2284" s="33"/>
      <c r="F2284" s="33">
        <v>1637656</v>
      </c>
      <c r="G2284" s="33">
        <v>186344</v>
      </c>
      <c r="H2284" s="33">
        <v>1093414</v>
      </c>
      <c r="I2284" s="33">
        <v>108454</v>
      </c>
      <c r="J2284" s="33">
        <v>249444</v>
      </c>
      <c r="K2284" s="33"/>
      <c r="L2284" s="33">
        <v>1807674</v>
      </c>
      <c r="M2284" s="33">
        <v>177204</v>
      </c>
      <c r="N2284" s="33">
        <v>988974</v>
      </c>
      <c r="O2284" s="33">
        <v>350447</v>
      </c>
      <c r="P2284" s="33">
        <v>291049</v>
      </c>
      <c r="Q2284"/>
    </row>
    <row r="2285" spans="1:17">
      <c r="A2285" s="38" t="str">
        <f t="shared" ca="1" si="35"/>
        <v>204374</v>
      </c>
      <c r="B2285" s="39" cm="1">
        <f t="array" aca="1" ref="B2285" ca="1">INDIRECT(_xlfn.CONCAT("D",ROW(C2285)-C2285-3))</f>
        <v>2043</v>
      </c>
      <c r="C2285" s="32">
        <v>74</v>
      </c>
      <c r="D2285" s="33">
        <v>3283394</v>
      </c>
      <c r="E2285" s="33"/>
      <c r="F2285" s="33">
        <v>1554289</v>
      </c>
      <c r="G2285" s="33">
        <v>196870</v>
      </c>
      <c r="H2285" s="33">
        <v>1029631</v>
      </c>
      <c r="I2285" s="33">
        <v>118122</v>
      </c>
      <c r="J2285" s="33">
        <v>209667</v>
      </c>
      <c r="K2285" s="33"/>
      <c r="L2285" s="33">
        <v>1729105</v>
      </c>
      <c r="M2285" s="33">
        <v>166982</v>
      </c>
      <c r="N2285" s="33">
        <v>921860</v>
      </c>
      <c r="O2285" s="33">
        <v>353725</v>
      </c>
      <c r="P2285" s="33">
        <v>286537</v>
      </c>
      <c r="Q2285"/>
    </row>
    <row r="2286" spans="1:17">
      <c r="A2286" s="38" t="str">
        <f t="shared" ca="1" si="35"/>
        <v>204375</v>
      </c>
      <c r="B2286" s="39" cm="1">
        <f t="array" aca="1" ref="B2286" ca="1">INDIRECT(_xlfn.CONCAT("D",ROW(C2286)-C2286-3))</f>
        <v>2043</v>
      </c>
      <c r="C2286" s="32">
        <v>75</v>
      </c>
      <c r="D2286" s="33">
        <v>3174583</v>
      </c>
      <c r="E2286" s="33"/>
      <c r="F2286" s="33">
        <v>1493308</v>
      </c>
      <c r="G2286" s="33">
        <v>166251</v>
      </c>
      <c r="H2286" s="33">
        <v>975864</v>
      </c>
      <c r="I2286" s="33">
        <v>148544</v>
      </c>
      <c r="J2286" s="33">
        <v>202649</v>
      </c>
      <c r="K2286" s="33"/>
      <c r="L2286" s="33">
        <v>1681275</v>
      </c>
      <c r="M2286" s="33">
        <v>169906</v>
      </c>
      <c r="N2286" s="33">
        <v>860394</v>
      </c>
      <c r="O2286" s="33">
        <v>371422</v>
      </c>
      <c r="P2286" s="33">
        <v>279554</v>
      </c>
      <c r="Q2286"/>
    </row>
    <row r="2287" spans="1:17">
      <c r="A2287" s="38" t="str">
        <f t="shared" ca="1" si="35"/>
        <v>204376</v>
      </c>
      <c r="B2287" s="39" cm="1">
        <f t="array" aca="1" ref="B2287" ca="1">INDIRECT(_xlfn.CONCAT("D",ROW(C2287)-C2287-3))</f>
        <v>2043</v>
      </c>
      <c r="C2287" s="32">
        <v>76</v>
      </c>
      <c r="D2287" s="33">
        <v>3133619</v>
      </c>
      <c r="E2287" s="33"/>
      <c r="F2287" s="33">
        <v>1466611</v>
      </c>
      <c r="G2287" s="33">
        <v>173354</v>
      </c>
      <c r="H2287" s="33">
        <v>938670</v>
      </c>
      <c r="I2287" s="33">
        <v>136910</v>
      </c>
      <c r="J2287" s="33">
        <v>217677</v>
      </c>
      <c r="K2287" s="33"/>
      <c r="L2287" s="33">
        <v>1667008</v>
      </c>
      <c r="M2287" s="33">
        <v>140317</v>
      </c>
      <c r="N2287" s="33">
        <v>833998</v>
      </c>
      <c r="O2287" s="33">
        <v>420952</v>
      </c>
      <c r="P2287" s="33">
        <v>271741</v>
      </c>
      <c r="Q2287"/>
    </row>
    <row r="2288" spans="1:17">
      <c r="A2288" s="38" t="str">
        <f t="shared" ca="1" si="35"/>
        <v>204377</v>
      </c>
      <c r="B2288" s="39" cm="1">
        <f t="array" aca="1" ref="B2288" ca="1">INDIRECT(_xlfn.CONCAT("D",ROW(C2288)-C2288-3))</f>
        <v>2043</v>
      </c>
      <c r="C2288" s="32">
        <v>77</v>
      </c>
      <c r="D2288" s="33">
        <v>3147221</v>
      </c>
      <c r="E2288" s="33"/>
      <c r="F2288" s="33">
        <v>1464979</v>
      </c>
      <c r="G2288" s="33">
        <v>153793</v>
      </c>
      <c r="H2288" s="33">
        <v>913886</v>
      </c>
      <c r="I2288" s="33">
        <v>180411</v>
      </c>
      <c r="J2288" s="33">
        <v>216888</v>
      </c>
      <c r="K2288" s="33"/>
      <c r="L2288" s="33">
        <v>1682242</v>
      </c>
      <c r="M2288" s="33">
        <v>152481</v>
      </c>
      <c r="N2288" s="33">
        <v>807951</v>
      </c>
      <c r="O2288" s="33">
        <v>451502</v>
      </c>
      <c r="P2288" s="33">
        <v>270307</v>
      </c>
      <c r="Q2288"/>
    </row>
    <row r="2289" spans="1:17">
      <c r="A2289" s="38" t="str">
        <f t="shared" ca="1" si="35"/>
        <v>204378</v>
      </c>
      <c r="B2289" s="39" cm="1">
        <f t="array" aca="1" ref="B2289" ca="1">INDIRECT(_xlfn.CONCAT("D",ROW(C2289)-C2289-3))</f>
        <v>2043</v>
      </c>
      <c r="C2289" s="32">
        <v>78</v>
      </c>
      <c r="D2289" s="33">
        <v>3195486</v>
      </c>
      <c r="E2289" s="33"/>
      <c r="F2289" s="33">
        <v>1474264</v>
      </c>
      <c r="G2289" s="33">
        <v>139137</v>
      </c>
      <c r="H2289" s="33">
        <v>955212</v>
      </c>
      <c r="I2289" s="33">
        <v>164794</v>
      </c>
      <c r="J2289" s="33">
        <v>215120</v>
      </c>
      <c r="K2289" s="33"/>
      <c r="L2289" s="33">
        <v>1721223</v>
      </c>
      <c r="M2289" s="33">
        <v>153416</v>
      </c>
      <c r="N2289" s="33">
        <v>815577</v>
      </c>
      <c r="O2289" s="33">
        <v>477073</v>
      </c>
      <c r="P2289" s="33">
        <v>275158</v>
      </c>
      <c r="Q2289"/>
    </row>
    <row r="2290" spans="1:17">
      <c r="A2290" s="38" t="str">
        <f t="shared" ca="1" si="35"/>
        <v>204379</v>
      </c>
      <c r="B2290" s="39" cm="1">
        <f t="array" aca="1" ref="B2290" ca="1">INDIRECT(_xlfn.CONCAT("D",ROW(C2290)-C2290-3))</f>
        <v>2043</v>
      </c>
      <c r="C2290" s="32">
        <v>79</v>
      </c>
      <c r="D2290" s="33">
        <v>3097463</v>
      </c>
      <c r="E2290" s="33"/>
      <c r="F2290" s="33">
        <v>1419177</v>
      </c>
      <c r="G2290" s="33">
        <v>137976</v>
      </c>
      <c r="H2290" s="33">
        <v>900784</v>
      </c>
      <c r="I2290" s="33">
        <v>193166</v>
      </c>
      <c r="J2290" s="33">
        <v>187253</v>
      </c>
      <c r="K2290" s="33"/>
      <c r="L2290" s="33">
        <v>1678286</v>
      </c>
      <c r="M2290" s="33">
        <v>137467</v>
      </c>
      <c r="N2290" s="33">
        <v>778321</v>
      </c>
      <c r="O2290" s="33">
        <v>490530</v>
      </c>
      <c r="P2290" s="33">
        <v>271967</v>
      </c>
      <c r="Q2290"/>
    </row>
    <row r="2291" spans="1:17">
      <c r="A2291" s="38" t="str">
        <f t="shared" ca="1" si="35"/>
        <v>204380</v>
      </c>
      <c r="B2291" s="39" cm="1">
        <f t="array" aca="1" ref="B2291" ca="1">INDIRECT(_xlfn.CONCAT("D",ROW(C2291)-C2291-3))</f>
        <v>2043</v>
      </c>
      <c r="C2291" s="32">
        <v>80</v>
      </c>
      <c r="D2291" s="33">
        <v>2997959</v>
      </c>
      <c r="E2291" s="33"/>
      <c r="F2291" s="33">
        <v>1361127</v>
      </c>
      <c r="G2291" s="33">
        <v>111535</v>
      </c>
      <c r="H2291" s="33">
        <v>874517</v>
      </c>
      <c r="I2291" s="33">
        <v>192473</v>
      </c>
      <c r="J2291" s="33">
        <v>182602</v>
      </c>
      <c r="K2291" s="33"/>
      <c r="L2291" s="33">
        <v>1636833</v>
      </c>
      <c r="M2291" s="33">
        <v>126672</v>
      </c>
      <c r="N2291" s="33">
        <v>733309</v>
      </c>
      <c r="O2291" s="33">
        <v>538354</v>
      </c>
      <c r="P2291" s="33">
        <v>238499</v>
      </c>
      <c r="Q2291"/>
    </row>
    <row r="2292" spans="1:17">
      <c r="A2292" s="38" t="str">
        <f t="shared" ca="1" si="35"/>
        <v>204381</v>
      </c>
      <c r="B2292" s="39" cm="1">
        <f t="array" aca="1" ref="B2292" ca="1">INDIRECT(_xlfn.CONCAT("D",ROW(C2292)-C2292-3))</f>
        <v>2043</v>
      </c>
      <c r="C2292" s="32">
        <v>81</v>
      </c>
      <c r="D2292" s="33">
        <v>2865842</v>
      </c>
      <c r="E2292" s="33"/>
      <c r="F2292" s="33">
        <v>1290069</v>
      </c>
      <c r="G2292" s="33">
        <v>120420</v>
      </c>
      <c r="H2292" s="33">
        <v>821222</v>
      </c>
      <c r="I2292" s="33">
        <v>203332</v>
      </c>
      <c r="J2292" s="33">
        <v>145096</v>
      </c>
      <c r="K2292" s="33"/>
      <c r="L2292" s="33">
        <v>1575773</v>
      </c>
      <c r="M2292" s="33">
        <v>126775</v>
      </c>
      <c r="N2292" s="33">
        <v>672502</v>
      </c>
      <c r="O2292" s="33">
        <v>541765</v>
      </c>
      <c r="P2292" s="33">
        <v>234732</v>
      </c>
      <c r="Q2292"/>
    </row>
    <row r="2293" spans="1:17">
      <c r="A2293" s="38" t="str">
        <f t="shared" ca="1" si="35"/>
        <v>204382</v>
      </c>
      <c r="B2293" s="39" cm="1">
        <f t="array" aca="1" ref="B2293" ca="1">INDIRECT(_xlfn.CONCAT("D",ROW(C2293)-C2293-3))</f>
        <v>2043</v>
      </c>
      <c r="C2293" s="32">
        <v>82</v>
      </c>
      <c r="D2293" s="33">
        <v>2760097</v>
      </c>
      <c r="E2293" s="33"/>
      <c r="F2293" s="33">
        <v>1229770</v>
      </c>
      <c r="G2293" s="33">
        <v>93913</v>
      </c>
      <c r="H2293" s="33">
        <v>770089</v>
      </c>
      <c r="I2293" s="33">
        <v>194746</v>
      </c>
      <c r="J2293" s="33">
        <v>171021</v>
      </c>
      <c r="K2293" s="33"/>
      <c r="L2293" s="33">
        <v>1530327</v>
      </c>
      <c r="M2293" s="33">
        <v>116955</v>
      </c>
      <c r="N2293" s="33">
        <v>618474</v>
      </c>
      <c r="O2293" s="33">
        <v>564952</v>
      </c>
      <c r="P2293" s="33">
        <v>229946</v>
      </c>
      <c r="Q2293"/>
    </row>
    <row r="2294" spans="1:17">
      <c r="A2294" s="38" t="str">
        <f t="shared" ca="1" si="35"/>
        <v>204383</v>
      </c>
      <c r="B2294" s="39" cm="1">
        <f t="array" aca="1" ref="B2294" ca="1">INDIRECT(_xlfn.CONCAT("D",ROW(C2294)-C2294-3))</f>
        <v>2043</v>
      </c>
      <c r="C2294" s="32">
        <v>83</v>
      </c>
      <c r="D2294" s="33">
        <v>2561409</v>
      </c>
      <c r="E2294" s="33"/>
      <c r="F2294" s="33">
        <v>1129194</v>
      </c>
      <c r="G2294" s="33">
        <v>73234</v>
      </c>
      <c r="H2294" s="33">
        <v>708592</v>
      </c>
      <c r="I2294" s="33">
        <v>208817</v>
      </c>
      <c r="J2294" s="33">
        <v>138551</v>
      </c>
      <c r="K2294" s="33"/>
      <c r="L2294" s="33">
        <v>1432215</v>
      </c>
      <c r="M2294" s="33">
        <v>106200</v>
      </c>
      <c r="N2294" s="33">
        <v>532987</v>
      </c>
      <c r="O2294" s="33">
        <v>594523</v>
      </c>
      <c r="P2294" s="33">
        <v>198505</v>
      </c>
      <c r="Q2294"/>
    </row>
    <row r="2295" spans="1:17">
      <c r="A2295" s="38" t="str">
        <f t="shared" ca="1" si="35"/>
        <v>204384</v>
      </c>
      <c r="B2295" s="39" cm="1">
        <f t="array" aca="1" ref="B2295" ca="1">INDIRECT(_xlfn.CONCAT("D",ROW(C2295)-C2295-3))</f>
        <v>2043</v>
      </c>
      <c r="C2295" s="32">
        <v>84</v>
      </c>
      <c r="D2295" s="33">
        <v>2359272</v>
      </c>
      <c r="E2295" s="33"/>
      <c r="F2295" s="33">
        <v>1024633</v>
      </c>
      <c r="G2295" s="33">
        <v>51579</v>
      </c>
      <c r="H2295" s="33">
        <v>646719</v>
      </c>
      <c r="I2295" s="33">
        <v>199372</v>
      </c>
      <c r="J2295" s="33">
        <v>126963</v>
      </c>
      <c r="K2295" s="33"/>
      <c r="L2295" s="33">
        <v>1334639</v>
      </c>
      <c r="M2295" s="33">
        <v>90433</v>
      </c>
      <c r="N2295" s="33">
        <v>483968</v>
      </c>
      <c r="O2295" s="33">
        <v>554526</v>
      </c>
      <c r="P2295" s="33">
        <v>205711</v>
      </c>
      <c r="Q2295"/>
    </row>
    <row r="2296" spans="1:17">
      <c r="A2296" s="38" t="str">
        <f t="shared" ca="1" si="35"/>
        <v>204385</v>
      </c>
      <c r="B2296" s="39" cm="1">
        <f t="array" aca="1" ref="B2296" ca="1">INDIRECT(_xlfn.CONCAT("D",ROW(C2296)-C2296-3))</f>
        <v>2043</v>
      </c>
      <c r="C2296" s="32">
        <v>85</v>
      </c>
      <c r="D2296" s="33">
        <v>2220539</v>
      </c>
      <c r="E2296" s="33"/>
      <c r="F2296" s="33">
        <v>953870</v>
      </c>
      <c r="G2296" s="33">
        <v>45850</v>
      </c>
      <c r="H2296" s="33">
        <v>603021</v>
      </c>
      <c r="I2296" s="33">
        <v>198349</v>
      </c>
      <c r="J2296" s="33">
        <v>106650</v>
      </c>
      <c r="K2296" s="33"/>
      <c r="L2296" s="33">
        <v>1266669</v>
      </c>
      <c r="M2296" s="33">
        <v>78731</v>
      </c>
      <c r="N2296" s="33">
        <v>426541</v>
      </c>
      <c r="O2296" s="33">
        <v>594966</v>
      </c>
      <c r="P2296" s="33">
        <v>166431</v>
      </c>
      <c r="Q2296"/>
    </row>
    <row r="2297" spans="1:17">
      <c r="A2297" s="38" t="str">
        <f t="shared" ca="1" si="35"/>
        <v>204386</v>
      </c>
      <c r="B2297" s="39" cm="1">
        <f t="array" aca="1" ref="B2297" ca="1">INDIRECT(_xlfn.CONCAT("D",ROW(C2297)-C2297-3))</f>
        <v>2043</v>
      </c>
      <c r="C2297" s="32">
        <v>86</v>
      </c>
      <c r="D2297" s="33">
        <v>1996688</v>
      </c>
      <c r="E2297" s="33"/>
      <c r="F2297" s="33">
        <v>843870</v>
      </c>
      <c r="G2297" s="33">
        <v>36037</v>
      </c>
      <c r="H2297" s="33">
        <v>536553</v>
      </c>
      <c r="I2297" s="33">
        <v>183189</v>
      </c>
      <c r="J2297" s="33">
        <v>88091</v>
      </c>
      <c r="K2297" s="33"/>
      <c r="L2297" s="33">
        <v>1152819</v>
      </c>
      <c r="M2297" s="33">
        <v>79125</v>
      </c>
      <c r="N2297" s="33">
        <v>368581</v>
      </c>
      <c r="O2297" s="33">
        <v>532841</v>
      </c>
      <c r="P2297" s="33">
        <v>172272</v>
      </c>
      <c r="Q2297"/>
    </row>
    <row r="2298" spans="1:17">
      <c r="A2298" s="38" t="str">
        <f t="shared" ca="1" si="35"/>
        <v>204387</v>
      </c>
      <c r="B2298" s="39" cm="1">
        <f t="array" aca="1" ref="B2298" ca="1">INDIRECT(_xlfn.CONCAT("D",ROW(C2298)-C2298-3))</f>
        <v>2043</v>
      </c>
      <c r="C2298" s="32">
        <v>87</v>
      </c>
      <c r="D2298" s="33">
        <v>1774256</v>
      </c>
      <c r="E2298" s="33"/>
      <c r="F2298" s="33">
        <v>737533</v>
      </c>
      <c r="G2298" s="33">
        <v>25052</v>
      </c>
      <c r="H2298" s="33">
        <v>460958</v>
      </c>
      <c r="I2298" s="33">
        <v>193402</v>
      </c>
      <c r="J2298" s="33">
        <v>58121</v>
      </c>
      <c r="K2298" s="33"/>
      <c r="L2298" s="33">
        <v>1036723</v>
      </c>
      <c r="M2298" s="33">
        <v>70116</v>
      </c>
      <c r="N2298" s="33">
        <v>263438</v>
      </c>
      <c r="O2298" s="33">
        <v>539897</v>
      </c>
      <c r="P2298" s="33">
        <v>163271</v>
      </c>
      <c r="Q2298"/>
    </row>
    <row r="2299" spans="1:17">
      <c r="A2299" s="38" t="str">
        <f t="shared" ca="1" si="35"/>
        <v>204388</v>
      </c>
      <c r="B2299" s="39" cm="1">
        <f t="array" aca="1" ref="B2299" ca="1">INDIRECT(_xlfn.CONCAT("D",ROW(C2299)-C2299-3))</f>
        <v>2043</v>
      </c>
      <c r="C2299" s="32">
        <v>88</v>
      </c>
      <c r="D2299" s="33">
        <v>1583117</v>
      </c>
      <c r="E2299" s="33"/>
      <c r="F2299" s="33">
        <v>646884</v>
      </c>
      <c r="G2299" s="33">
        <v>22099</v>
      </c>
      <c r="H2299" s="33">
        <v>385720</v>
      </c>
      <c r="I2299" s="33">
        <v>184824</v>
      </c>
      <c r="J2299" s="33">
        <v>54242</v>
      </c>
      <c r="K2299" s="33"/>
      <c r="L2299" s="33">
        <v>936233</v>
      </c>
      <c r="M2299" s="33">
        <v>40096</v>
      </c>
      <c r="N2299" s="33">
        <v>239571</v>
      </c>
      <c r="O2299" s="33">
        <v>534274</v>
      </c>
      <c r="P2299" s="33">
        <v>122292</v>
      </c>
      <c r="Q2299"/>
    </row>
    <row r="2300" spans="1:17">
      <c r="A2300" s="38" t="str">
        <f t="shared" ca="1" si="35"/>
        <v>204389</v>
      </c>
      <c r="B2300" s="39" cm="1">
        <f t="array" aca="1" ref="B2300" ca="1">INDIRECT(_xlfn.CONCAT("D",ROW(C2300)-C2300-3))</f>
        <v>2043</v>
      </c>
      <c r="C2300" s="32">
        <v>89</v>
      </c>
      <c r="D2300" s="33">
        <v>1352172</v>
      </c>
      <c r="E2300" s="33"/>
      <c r="F2300" s="33">
        <v>541021</v>
      </c>
      <c r="G2300" s="33">
        <v>22124</v>
      </c>
      <c r="H2300" s="33">
        <v>318780</v>
      </c>
      <c r="I2300" s="33">
        <v>150842</v>
      </c>
      <c r="J2300" s="33">
        <v>49275</v>
      </c>
      <c r="K2300" s="33"/>
      <c r="L2300" s="33">
        <v>811151</v>
      </c>
      <c r="M2300" s="33">
        <v>39104</v>
      </c>
      <c r="N2300" s="33">
        <v>176468</v>
      </c>
      <c r="O2300" s="33">
        <v>498322</v>
      </c>
      <c r="P2300" s="33">
        <v>97258</v>
      </c>
      <c r="Q2300"/>
    </row>
    <row r="2301" spans="1:17">
      <c r="A2301" s="38" t="str">
        <f t="shared" ca="1" si="35"/>
        <v>204390</v>
      </c>
      <c r="B2301" s="39" cm="1">
        <f t="array" aca="1" ref="B2301" ca="1">INDIRECT(_xlfn.CONCAT("D",ROW(C2301)-C2301-3))</f>
        <v>2043</v>
      </c>
      <c r="C2301" s="32">
        <v>90</v>
      </c>
      <c r="D2301" s="33">
        <v>1170502</v>
      </c>
      <c r="E2301" s="33"/>
      <c r="F2301" s="33">
        <v>458329</v>
      </c>
      <c r="G2301" s="33">
        <v>15077</v>
      </c>
      <c r="H2301" s="33">
        <v>264344</v>
      </c>
      <c r="I2301" s="33">
        <v>138705</v>
      </c>
      <c r="J2301" s="33">
        <v>40204</v>
      </c>
      <c r="K2301" s="33"/>
      <c r="L2301" s="33">
        <v>712173</v>
      </c>
      <c r="M2301" s="33">
        <v>34008</v>
      </c>
      <c r="N2301" s="33">
        <v>142034</v>
      </c>
      <c r="O2301" s="33">
        <v>450109</v>
      </c>
      <c r="P2301" s="33">
        <v>86021</v>
      </c>
      <c r="Q2301"/>
    </row>
    <row r="2302" spans="1:17">
      <c r="A2302" s="38" t="str">
        <f t="shared" ca="1" si="35"/>
        <v>204391</v>
      </c>
      <c r="B2302" s="39" cm="1">
        <f t="array" aca="1" ref="B2302" ca="1">INDIRECT(_xlfn.CONCAT("D",ROW(C2302)-C2302-3))</f>
        <v>2043</v>
      </c>
      <c r="C2302" s="32">
        <v>91</v>
      </c>
      <c r="D2302" s="33">
        <v>966331</v>
      </c>
      <c r="E2302" s="33"/>
      <c r="F2302" s="33">
        <v>369582</v>
      </c>
      <c r="G2302" s="33">
        <v>14098</v>
      </c>
      <c r="H2302" s="33">
        <v>195365</v>
      </c>
      <c r="I2302" s="33">
        <v>128900</v>
      </c>
      <c r="J2302" s="33">
        <v>31218</v>
      </c>
      <c r="K2302" s="33"/>
      <c r="L2302" s="33">
        <v>596749</v>
      </c>
      <c r="M2302" s="33">
        <v>36045</v>
      </c>
      <c r="N2302" s="33">
        <v>102128</v>
      </c>
      <c r="O2302" s="33">
        <v>391492</v>
      </c>
      <c r="P2302" s="33">
        <v>67084</v>
      </c>
      <c r="Q2302"/>
    </row>
    <row r="2303" spans="1:17">
      <c r="A2303" s="38" t="str">
        <f t="shared" ca="1" si="35"/>
        <v>204392</v>
      </c>
      <c r="B2303" s="39" cm="1">
        <f t="array" aca="1" ref="B2303" ca="1">INDIRECT(_xlfn.CONCAT("D",ROW(C2303)-C2303-3))</f>
        <v>2043</v>
      </c>
      <c r="C2303" s="32">
        <v>92</v>
      </c>
      <c r="D2303" s="33">
        <v>785262</v>
      </c>
      <c r="E2303" s="33"/>
      <c r="F2303" s="33">
        <v>292682</v>
      </c>
      <c r="G2303" s="33">
        <v>7964</v>
      </c>
      <c r="H2303" s="33">
        <v>155301</v>
      </c>
      <c r="I2303" s="33">
        <v>115480</v>
      </c>
      <c r="J2303" s="33">
        <v>13937</v>
      </c>
      <c r="K2303" s="33"/>
      <c r="L2303" s="33">
        <v>492580</v>
      </c>
      <c r="M2303" s="33">
        <v>24778</v>
      </c>
      <c r="N2303" s="33">
        <v>80280</v>
      </c>
      <c r="O2303" s="33">
        <v>329047</v>
      </c>
      <c r="P2303" s="33">
        <v>58475</v>
      </c>
      <c r="Q2303"/>
    </row>
    <row r="2304" spans="1:17">
      <c r="A2304" s="38" t="str">
        <f t="shared" ca="1" si="35"/>
        <v>204393</v>
      </c>
      <c r="B2304" s="39" cm="1">
        <f t="array" aca="1" ref="B2304" ca="1">INDIRECT(_xlfn.CONCAT("D",ROW(C2304)-C2304-3))</f>
        <v>2043</v>
      </c>
      <c r="C2304" s="32">
        <v>93</v>
      </c>
      <c r="D2304" s="33">
        <v>637235</v>
      </c>
      <c r="E2304" s="33"/>
      <c r="F2304" s="33">
        <v>231590</v>
      </c>
      <c r="G2304" s="33">
        <v>5035</v>
      </c>
      <c r="H2304" s="33">
        <v>132913</v>
      </c>
      <c r="I2304" s="33">
        <v>79546</v>
      </c>
      <c r="J2304" s="33">
        <v>14097</v>
      </c>
      <c r="K2304" s="33"/>
      <c r="L2304" s="33">
        <v>405645</v>
      </c>
      <c r="M2304" s="33">
        <v>20930</v>
      </c>
      <c r="N2304" s="33">
        <v>56810</v>
      </c>
      <c r="O2304" s="33">
        <v>284051</v>
      </c>
      <c r="P2304" s="33">
        <v>43854</v>
      </c>
      <c r="Q2304"/>
    </row>
    <row r="2305" spans="1:17">
      <c r="A2305" s="38" t="str">
        <f t="shared" ca="1" si="35"/>
        <v>204394</v>
      </c>
      <c r="B2305" s="39" cm="1">
        <f t="array" aca="1" ref="B2305" ca="1">INDIRECT(_xlfn.CONCAT("D",ROW(C2305)-C2305-3))</f>
        <v>2043</v>
      </c>
      <c r="C2305" s="32">
        <v>94</v>
      </c>
      <c r="D2305" s="33">
        <v>505882</v>
      </c>
      <c r="E2305" s="33"/>
      <c r="F2305" s="33">
        <v>178428</v>
      </c>
      <c r="G2305" s="33">
        <v>3987</v>
      </c>
      <c r="H2305" s="33">
        <v>95693</v>
      </c>
      <c r="I2305" s="33">
        <v>65789</v>
      </c>
      <c r="J2305" s="33">
        <v>12958</v>
      </c>
      <c r="K2305" s="33"/>
      <c r="L2305" s="33">
        <v>327455</v>
      </c>
      <c r="M2305" s="33">
        <v>12861</v>
      </c>
      <c r="N2305" s="33">
        <v>47486</v>
      </c>
      <c r="O2305" s="33">
        <v>221601</v>
      </c>
      <c r="P2305" s="33">
        <v>45507</v>
      </c>
      <c r="Q2305"/>
    </row>
    <row r="2306" spans="1:17">
      <c r="A2306" s="38" t="str">
        <f t="shared" ca="1" si="35"/>
        <v>204395</v>
      </c>
      <c r="B2306" s="39" cm="1">
        <f t="array" aca="1" ref="B2306" ca="1">INDIRECT(_xlfn.CONCAT("D",ROW(C2306)-C2306-3))</f>
        <v>2043</v>
      </c>
      <c r="C2306" s="32">
        <v>95</v>
      </c>
      <c r="D2306" s="33">
        <v>410454</v>
      </c>
      <c r="E2306" s="33"/>
      <c r="F2306" s="33">
        <v>140230</v>
      </c>
      <c r="G2306" s="33">
        <v>5925</v>
      </c>
      <c r="H2306" s="33">
        <v>63202</v>
      </c>
      <c r="I2306" s="33">
        <v>61227</v>
      </c>
      <c r="J2306" s="33">
        <v>9875</v>
      </c>
      <c r="K2306" s="33"/>
      <c r="L2306" s="33">
        <v>270224</v>
      </c>
      <c r="M2306" s="33">
        <v>9826</v>
      </c>
      <c r="N2306" s="33">
        <v>33409</v>
      </c>
      <c r="O2306" s="33">
        <v>192596</v>
      </c>
      <c r="P2306" s="33">
        <v>34392</v>
      </c>
      <c r="Q2306"/>
    </row>
    <row r="2307" spans="1:17">
      <c r="A2307" s="38" t="str">
        <f t="shared" ca="1" si="35"/>
        <v>204396</v>
      </c>
      <c r="B2307" s="39" cm="1">
        <f t="array" aca="1" ref="B2307" ca="1">INDIRECT(_xlfn.CONCAT("D",ROW(C2307)-C2307-3))</f>
        <v>2043</v>
      </c>
      <c r="C2307" s="32">
        <v>96</v>
      </c>
      <c r="D2307" s="33">
        <v>279999</v>
      </c>
      <c r="E2307" s="33"/>
      <c r="F2307" s="33">
        <v>91977</v>
      </c>
      <c r="G2307" s="33">
        <v>1957</v>
      </c>
      <c r="H2307" s="33">
        <v>34247</v>
      </c>
      <c r="I2307" s="33">
        <v>49902</v>
      </c>
      <c r="J2307" s="33">
        <v>5871</v>
      </c>
      <c r="K2307" s="33"/>
      <c r="L2307" s="33">
        <v>188022</v>
      </c>
      <c r="M2307" s="33">
        <v>5845</v>
      </c>
      <c r="N2307" s="33">
        <v>11690</v>
      </c>
      <c r="O2307" s="33">
        <v>149054</v>
      </c>
      <c r="P2307" s="33">
        <v>21433</v>
      </c>
      <c r="Q2307"/>
    </row>
    <row r="2308" spans="1:17">
      <c r="A2308" s="38" t="str">
        <f t="shared" ca="1" si="35"/>
        <v>204397</v>
      </c>
      <c r="B2308" s="39" cm="1">
        <f t="array" aca="1" ref="B2308" ca="1">INDIRECT(_xlfn.CONCAT("D",ROW(C2308)-C2308-3))</f>
        <v>2043</v>
      </c>
      <c r="C2308" s="32">
        <v>97</v>
      </c>
      <c r="D2308" s="33">
        <v>172749</v>
      </c>
      <c r="E2308" s="33"/>
      <c r="F2308" s="33">
        <v>53780</v>
      </c>
      <c r="G2308" s="33">
        <v>2933</v>
      </c>
      <c r="H2308" s="33">
        <v>23468</v>
      </c>
      <c r="I2308" s="33">
        <v>24446</v>
      </c>
      <c r="J2308" s="33">
        <v>2933</v>
      </c>
      <c r="K2308" s="33"/>
      <c r="L2308" s="33">
        <v>118969</v>
      </c>
      <c r="M2308" s="33">
        <v>1934</v>
      </c>
      <c r="N2308" s="33">
        <v>6771</v>
      </c>
      <c r="O2308" s="33">
        <v>91886</v>
      </c>
      <c r="P2308" s="33">
        <v>18377</v>
      </c>
      <c r="Q2308"/>
    </row>
    <row r="2309" spans="1:17">
      <c r="A2309" s="38" t="str">
        <f t="shared" ca="1" si="35"/>
        <v>204398</v>
      </c>
      <c r="B2309" s="39" cm="1">
        <f t="array" aca="1" ref="B2309" ca="1">INDIRECT(_xlfn.CONCAT("D",ROW(C2309)-C2309-3))</f>
        <v>2043</v>
      </c>
      <c r="C2309" s="32">
        <v>98</v>
      </c>
      <c r="D2309" s="33">
        <v>126958</v>
      </c>
      <c r="E2309" s="33"/>
      <c r="F2309" s="33">
        <v>37864</v>
      </c>
      <c r="G2309" s="33">
        <v>971</v>
      </c>
      <c r="H2309" s="33">
        <v>16505</v>
      </c>
      <c r="I2309" s="33">
        <v>19417</v>
      </c>
      <c r="J2309" s="33">
        <v>971</v>
      </c>
      <c r="K2309" s="33"/>
      <c r="L2309" s="33">
        <v>89094</v>
      </c>
      <c r="M2309" s="33">
        <v>3832</v>
      </c>
      <c r="N2309" s="33">
        <v>1916</v>
      </c>
      <c r="O2309" s="33">
        <v>66102</v>
      </c>
      <c r="P2309" s="33">
        <v>17244</v>
      </c>
      <c r="Q2309"/>
    </row>
    <row r="2310" spans="1:17">
      <c r="A2310" s="38" t="str">
        <f t="shared" ca="1" si="35"/>
        <v>204399</v>
      </c>
      <c r="B2310" s="39" cm="1">
        <f t="array" aca="1" ref="B2310" ca="1">INDIRECT(_xlfn.CONCAT("D",ROW(C2310)-C2310-3))</f>
        <v>2043</v>
      </c>
      <c r="C2310" s="32">
        <v>99</v>
      </c>
      <c r="D2310" s="33">
        <v>92052</v>
      </c>
      <c r="E2310" s="33"/>
      <c r="F2310" s="33">
        <v>26193</v>
      </c>
      <c r="G2310" s="33">
        <v>935</v>
      </c>
      <c r="H2310" s="33">
        <v>11226</v>
      </c>
      <c r="I2310" s="33">
        <v>10290</v>
      </c>
      <c r="J2310" s="33">
        <v>3742</v>
      </c>
      <c r="K2310" s="33"/>
      <c r="L2310" s="33">
        <v>65859</v>
      </c>
      <c r="M2310" s="33">
        <v>1909</v>
      </c>
      <c r="N2310" s="33">
        <v>3818</v>
      </c>
      <c r="O2310" s="33">
        <v>53451</v>
      </c>
      <c r="P2310" s="33">
        <v>6681</v>
      </c>
      <c r="Q2310"/>
    </row>
    <row r="2311" spans="1:17">
      <c r="A2311" s="38" t="str">
        <f t="shared" ca="1" si="35"/>
        <v>2043100</v>
      </c>
      <c r="B2311" s="39" cm="1">
        <f t="array" aca="1" ref="B2311" ca="1">INDIRECT(_xlfn.CONCAT("D",ROW(C2311)-C2311-3))</f>
        <v>2043</v>
      </c>
      <c r="C2311" s="32">
        <v>100</v>
      </c>
      <c r="D2311" s="33">
        <v>157142</v>
      </c>
      <c r="E2311" s="33"/>
      <c r="F2311" s="33">
        <v>39411</v>
      </c>
      <c r="G2311" s="33">
        <v>938</v>
      </c>
      <c r="H2311" s="33">
        <v>10322</v>
      </c>
      <c r="I2311" s="33">
        <v>26274</v>
      </c>
      <c r="J2311" s="33">
        <v>1877</v>
      </c>
      <c r="K2311" s="33"/>
      <c r="L2311" s="33">
        <v>117731</v>
      </c>
      <c r="M2311" s="33">
        <v>3708</v>
      </c>
      <c r="N2311" s="33">
        <v>4635</v>
      </c>
      <c r="O2311" s="33">
        <v>95483</v>
      </c>
      <c r="P2311" s="33">
        <v>13905</v>
      </c>
      <c r="Q2311"/>
    </row>
    <row r="2312" spans="1:17">
      <c r="A2312" s="38" t="str">
        <f t="shared" ca="1" si="35"/>
        <v>126958</v>
      </c>
      <c r="B2312" s="39" cm="1">
        <f t="array" aca="1" ref="B2312" ca="1">INDIRECT(_xlfn.CONCAT("D",ROW(C2312)-C2312-3))</f>
        <v>126958</v>
      </c>
      <c r="C2312" s="34"/>
      <c r="D2312" s="31"/>
      <c r="E2312" s="31"/>
      <c r="F2312" s="31"/>
      <c r="G2312" s="31"/>
      <c r="H2312" s="31"/>
      <c r="I2312" s="31"/>
      <c r="J2312" s="31"/>
      <c r="K2312" s="31"/>
      <c r="L2312" s="31"/>
      <c r="M2312" s="31"/>
      <c r="N2312" s="31"/>
      <c r="O2312" s="31"/>
      <c r="P2312" s="31"/>
      <c r="Q2312"/>
    </row>
    <row r="2313" spans="1:17">
      <c r="A2313" s="38" t="str">
        <f t="shared" ca="1" si="35"/>
        <v>92052</v>
      </c>
      <c r="B2313" s="39" cm="1">
        <f t="array" aca="1" ref="B2313" ca="1">INDIRECT(_xlfn.CONCAT("D",ROW(C2313)-C2313-3))</f>
        <v>92052</v>
      </c>
      <c r="Q2313"/>
    </row>
    <row r="2314" spans="1:17">
      <c r="A2314" s="38" t="str">
        <f t="shared" ca="1" si="35"/>
        <v>157142</v>
      </c>
      <c r="B2314" s="39" cm="1">
        <f t="array" aca="1" ref="B2314" ca="1">INDIRECT(_xlfn.CONCAT("D",ROW(C2314)-C2314-3))</f>
        <v>157142</v>
      </c>
      <c r="Q2314"/>
    </row>
    <row r="2315" spans="1:17">
      <c r="A2315" s="38" t="str">
        <f t="shared" ca="1" si="35"/>
        <v>0</v>
      </c>
      <c r="B2315" s="39" cm="1">
        <f t="array" aca="1" ref="B2315" ca="1">INDIRECT(_xlfn.CONCAT("D",ROW(C2315)-C2315-3))</f>
        <v>0</v>
      </c>
      <c r="Q2315"/>
    </row>
    <row r="2316" spans="1:17">
      <c r="A2316" s="38" t="str">
        <f t="shared" ref="A2316:A2379" ca="1" si="36">B2316&amp;C2316</f>
        <v>0</v>
      </c>
      <c r="B2316" s="39" cm="1">
        <f t="array" aca="1" ref="B2316" ca="1">INDIRECT(_xlfn.CONCAT("D",ROW(C2316)-C2316-3))</f>
        <v>0</v>
      </c>
      <c r="Q2316"/>
    </row>
    <row r="2317" spans="1:17">
      <c r="A2317" s="38" t="str">
        <f t="shared" ca="1" si="36"/>
        <v>0</v>
      </c>
      <c r="B2317" s="39" cm="1">
        <f t="array" aca="1" ref="B2317" ca="1">INDIRECT(_xlfn.CONCAT("D",ROW(C2317)-C2317-3))</f>
        <v>0</v>
      </c>
      <c r="Q2317"/>
    </row>
    <row r="2318" spans="1:17">
      <c r="A2318" s="38" t="str">
        <f t="shared" ca="1" si="36"/>
        <v>0</v>
      </c>
      <c r="B2318" s="39" cm="1">
        <f t="array" aca="1" ref="B2318" ca="1">INDIRECT(_xlfn.CONCAT("D",ROW(C2318)-C2318-3))</f>
        <v>0</v>
      </c>
      <c r="D2318" s="47">
        <v>2044</v>
      </c>
      <c r="E2318" s="47"/>
      <c r="F2318" s="47"/>
      <c r="G2318" s="47"/>
      <c r="H2318" s="47"/>
      <c r="I2318" s="47"/>
      <c r="J2318" s="47"/>
      <c r="K2318" s="47"/>
      <c r="L2318" s="47"/>
      <c r="M2318" s="47"/>
      <c r="N2318" s="47"/>
      <c r="O2318" s="47"/>
      <c r="P2318" s="47"/>
      <c r="Q2318"/>
    </row>
    <row r="2319" spans="1:17">
      <c r="A2319" s="38" t="str">
        <f t="shared" ca="1" si="36"/>
        <v>0</v>
      </c>
      <c r="B2319" s="39" cm="1">
        <f t="array" aca="1" ref="B2319" ca="1">INDIRECT(_xlfn.CONCAT("D",ROW(C2319)-C2319-3))</f>
        <v>0</v>
      </c>
      <c r="F2319" s="48" t="s">
        <v>184</v>
      </c>
      <c r="G2319" s="48"/>
      <c r="H2319" s="48"/>
      <c r="I2319" s="48"/>
      <c r="J2319" s="48"/>
      <c r="K2319" s="30"/>
      <c r="L2319" s="48" t="s">
        <v>185</v>
      </c>
      <c r="M2319" s="48"/>
      <c r="N2319" s="48"/>
      <c r="O2319" s="48"/>
      <c r="P2319" s="48"/>
      <c r="Q2319"/>
    </row>
    <row r="2320" spans="1:17">
      <c r="A2320" s="38" t="e">
        <f t="shared" ca="1" si="36"/>
        <v>#VALUE!</v>
      </c>
      <c r="B2320" s="39" t="e" cm="1">
        <f t="array" aca="1" ref="B2320" ca="1">INDIRECT(_xlfn.CONCAT("D",ROW(C2320)-C2320-3))</f>
        <v>#VALUE!</v>
      </c>
      <c r="C2320" s="30" t="s">
        <v>186</v>
      </c>
      <c r="D2320" s="30" t="s">
        <v>0</v>
      </c>
      <c r="E2320" s="30"/>
      <c r="F2320" s="30" t="s">
        <v>0</v>
      </c>
      <c r="G2320" s="30" t="s">
        <v>187</v>
      </c>
      <c r="H2320" s="30" t="s">
        <v>188</v>
      </c>
      <c r="I2320" s="30" t="s">
        <v>189</v>
      </c>
      <c r="J2320" s="30" t="s">
        <v>190</v>
      </c>
      <c r="K2320" s="30"/>
      <c r="L2320" s="30" t="s">
        <v>0</v>
      </c>
      <c r="M2320" s="30" t="s">
        <v>187</v>
      </c>
      <c r="N2320" s="30" t="s">
        <v>188</v>
      </c>
      <c r="O2320" s="30" t="s">
        <v>189</v>
      </c>
      <c r="P2320" s="30" t="s">
        <v>190</v>
      </c>
      <c r="Q2320"/>
    </row>
    <row r="2321" spans="1:17">
      <c r="A2321" s="38" t="str">
        <f t="shared" ca="1" si="36"/>
        <v>20440</v>
      </c>
      <c r="B2321" s="39" cm="1">
        <f t="array" aca="1" ref="B2321" ca="1">INDIRECT(_xlfn.CONCAT("D",ROW(C2321)-C2321-3))</f>
        <v>2044</v>
      </c>
      <c r="C2321" s="32">
        <v>0</v>
      </c>
      <c r="D2321" s="33">
        <v>3969703</v>
      </c>
      <c r="E2321" s="33"/>
      <c r="F2321" s="33">
        <v>2030639</v>
      </c>
      <c r="G2321" s="33">
        <v>2030639</v>
      </c>
      <c r="H2321" s="33">
        <v>0</v>
      </c>
      <c r="I2321" s="33">
        <v>0</v>
      </c>
      <c r="J2321" s="33">
        <v>0</v>
      </c>
      <c r="K2321" s="33"/>
      <c r="L2321" s="33">
        <v>1939064</v>
      </c>
      <c r="M2321" s="33">
        <v>1939064</v>
      </c>
      <c r="N2321" s="33">
        <v>0</v>
      </c>
      <c r="O2321" s="33">
        <v>0</v>
      </c>
      <c r="P2321" s="33">
        <v>0</v>
      </c>
      <c r="Q2321"/>
    </row>
    <row r="2322" spans="1:17">
      <c r="A2322" s="38" t="str">
        <f t="shared" ca="1" si="36"/>
        <v>20441</v>
      </c>
      <c r="B2322" s="39" cm="1">
        <f t="array" aca="1" ref="B2322" ca="1">INDIRECT(_xlfn.CONCAT("D",ROW(C2322)-C2322-3))</f>
        <v>2044</v>
      </c>
      <c r="C2322" s="32">
        <v>1</v>
      </c>
      <c r="D2322" s="33">
        <v>3994193</v>
      </c>
      <c r="E2322" s="33"/>
      <c r="F2322" s="33">
        <v>2043682</v>
      </c>
      <c r="G2322" s="33">
        <v>2043682</v>
      </c>
      <c r="H2322" s="33">
        <v>0</v>
      </c>
      <c r="I2322" s="33">
        <v>0</v>
      </c>
      <c r="J2322" s="33">
        <v>0</v>
      </c>
      <c r="K2322" s="33"/>
      <c r="L2322" s="33">
        <v>1950511</v>
      </c>
      <c r="M2322" s="33">
        <v>1950511</v>
      </c>
      <c r="N2322" s="33">
        <v>0</v>
      </c>
      <c r="O2322" s="33">
        <v>0</v>
      </c>
      <c r="P2322" s="33">
        <v>0</v>
      </c>
      <c r="Q2322"/>
    </row>
    <row r="2323" spans="1:17">
      <c r="A2323" s="38" t="str">
        <f t="shared" ca="1" si="36"/>
        <v>20442</v>
      </c>
      <c r="B2323" s="39" cm="1">
        <f t="array" aca="1" ref="B2323" ca="1">INDIRECT(_xlfn.CONCAT("D",ROW(C2323)-C2323-3))</f>
        <v>2044</v>
      </c>
      <c r="C2323" s="32">
        <v>2</v>
      </c>
      <c r="D2323" s="33">
        <v>4026427</v>
      </c>
      <c r="E2323" s="33"/>
      <c r="F2323" s="33">
        <v>2060259</v>
      </c>
      <c r="G2323" s="33">
        <v>2060259</v>
      </c>
      <c r="H2323" s="33">
        <v>0</v>
      </c>
      <c r="I2323" s="33">
        <v>0</v>
      </c>
      <c r="J2323" s="33">
        <v>0</v>
      </c>
      <c r="K2323" s="33"/>
      <c r="L2323" s="33">
        <v>1966168</v>
      </c>
      <c r="M2323" s="33">
        <v>1966168</v>
      </c>
      <c r="N2323" s="33">
        <v>0</v>
      </c>
      <c r="O2323" s="33">
        <v>0</v>
      </c>
      <c r="P2323" s="33">
        <v>0</v>
      </c>
      <c r="Q2323"/>
    </row>
    <row r="2324" spans="1:17">
      <c r="A2324" s="38" t="str">
        <f t="shared" ca="1" si="36"/>
        <v>20443</v>
      </c>
      <c r="B2324" s="39" cm="1">
        <f t="array" aca="1" ref="B2324" ca="1">INDIRECT(_xlfn.CONCAT("D",ROW(C2324)-C2324-3))</f>
        <v>2044</v>
      </c>
      <c r="C2324" s="32">
        <v>3</v>
      </c>
      <c r="D2324" s="33">
        <v>4057516</v>
      </c>
      <c r="E2324" s="33"/>
      <c r="F2324" s="33">
        <v>2076254</v>
      </c>
      <c r="G2324" s="33">
        <v>2076254</v>
      </c>
      <c r="H2324" s="33">
        <v>0</v>
      </c>
      <c r="I2324" s="33">
        <v>0</v>
      </c>
      <c r="J2324" s="33">
        <v>0</v>
      </c>
      <c r="K2324" s="33"/>
      <c r="L2324" s="33">
        <v>1981261</v>
      </c>
      <c r="M2324" s="33">
        <v>1981261</v>
      </c>
      <c r="N2324" s="33">
        <v>0</v>
      </c>
      <c r="O2324" s="33">
        <v>0</v>
      </c>
      <c r="P2324" s="33">
        <v>0</v>
      </c>
      <c r="Q2324"/>
    </row>
    <row r="2325" spans="1:17">
      <c r="A2325" s="38" t="str">
        <f t="shared" ca="1" si="36"/>
        <v>20444</v>
      </c>
      <c r="B2325" s="39" cm="1">
        <f t="array" aca="1" ref="B2325" ca="1">INDIRECT(_xlfn.CONCAT("D",ROW(C2325)-C2325-3))</f>
        <v>2044</v>
      </c>
      <c r="C2325" s="32">
        <v>4</v>
      </c>
      <c r="D2325" s="33">
        <v>4083889</v>
      </c>
      <c r="E2325" s="33"/>
      <c r="F2325" s="33">
        <v>2090040</v>
      </c>
      <c r="G2325" s="33">
        <v>2090040</v>
      </c>
      <c r="H2325" s="33">
        <v>0</v>
      </c>
      <c r="I2325" s="33">
        <v>0</v>
      </c>
      <c r="J2325" s="33">
        <v>0</v>
      </c>
      <c r="K2325" s="33"/>
      <c r="L2325" s="33">
        <v>1993849</v>
      </c>
      <c r="M2325" s="33">
        <v>1993849</v>
      </c>
      <c r="N2325" s="33">
        <v>0</v>
      </c>
      <c r="O2325" s="33">
        <v>0</v>
      </c>
      <c r="P2325" s="33">
        <v>0</v>
      </c>
      <c r="Q2325"/>
    </row>
    <row r="2326" spans="1:17">
      <c r="A2326" s="38" t="str">
        <f t="shared" ca="1" si="36"/>
        <v>20445</v>
      </c>
      <c r="B2326" s="39" cm="1">
        <f t="array" aca="1" ref="B2326" ca="1">INDIRECT(_xlfn.CONCAT("D",ROW(C2326)-C2326-3))</f>
        <v>2044</v>
      </c>
      <c r="C2326" s="32">
        <v>5</v>
      </c>
      <c r="D2326" s="33">
        <v>4105450</v>
      </c>
      <c r="E2326" s="33"/>
      <c r="F2326" s="33">
        <v>2101294</v>
      </c>
      <c r="G2326" s="33">
        <v>2101294</v>
      </c>
      <c r="H2326" s="33">
        <v>0</v>
      </c>
      <c r="I2326" s="33">
        <v>0</v>
      </c>
      <c r="J2326" s="33">
        <v>0</v>
      </c>
      <c r="K2326" s="33"/>
      <c r="L2326" s="33">
        <v>2004156</v>
      </c>
      <c r="M2326" s="33">
        <v>2004156</v>
      </c>
      <c r="N2326" s="33">
        <v>0</v>
      </c>
      <c r="O2326" s="33">
        <v>0</v>
      </c>
      <c r="P2326" s="33">
        <v>0</v>
      </c>
      <c r="Q2326"/>
    </row>
    <row r="2327" spans="1:17">
      <c r="A2327" s="38" t="str">
        <f t="shared" ca="1" si="36"/>
        <v>20446</v>
      </c>
      <c r="B2327" s="39" cm="1">
        <f t="array" aca="1" ref="B2327" ca="1">INDIRECT(_xlfn.CONCAT("D",ROW(C2327)-C2327-3))</f>
        <v>2044</v>
      </c>
      <c r="C2327" s="32">
        <v>6</v>
      </c>
      <c r="D2327" s="33">
        <v>4124055</v>
      </c>
      <c r="E2327" s="33"/>
      <c r="F2327" s="33">
        <v>2110935</v>
      </c>
      <c r="G2327" s="33">
        <v>2110935</v>
      </c>
      <c r="H2327" s="33">
        <v>0</v>
      </c>
      <c r="I2327" s="33">
        <v>0</v>
      </c>
      <c r="J2327" s="33">
        <v>0</v>
      </c>
      <c r="K2327" s="33"/>
      <c r="L2327" s="33">
        <v>2013120</v>
      </c>
      <c r="M2327" s="33">
        <v>2013120</v>
      </c>
      <c r="N2327" s="33">
        <v>0</v>
      </c>
      <c r="O2327" s="33">
        <v>0</v>
      </c>
      <c r="P2327" s="33">
        <v>0</v>
      </c>
      <c r="Q2327"/>
    </row>
    <row r="2328" spans="1:17">
      <c r="A2328" s="38" t="str">
        <f t="shared" ca="1" si="36"/>
        <v>20447</v>
      </c>
      <c r="B2328" s="39" cm="1">
        <f t="array" aca="1" ref="B2328" ca="1">INDIRECT(_xlfn.CONCAT("D",ROW(C2328)-C2328-3))</f>
        <v>2044</v>
      </c>
      <c r="C2328" s="32">
        <v>7</v>
      </c>
      <c r="D2328" s="33">
        <v>4138565</v>
      </c>
      <c r="E2328" s="33"/>
      <c r="F2328" s="33">
        <v>2118334</v>
      </c>
      <c r="G2328" s="33">
        <v>2118334</v>
      </c>
      <c r="H2328" s="33">
        <v>0</v>
      </c>
      <c r="I2328" s="33">
        <v>0</v>
      </c>
      <c r="J2328" s="33">
        <v>0</v>
      </c>
      <c r="K2328" s="33"/>
      <c r="L2328" s="33">
        <v>2020230</v>
      </c>
      <c r="M2328" s="33">
        <v>2020230</v>
      </c>
      <c r="N2328" s="33">
        <v>0</v>
      </c>
      <c r="O2328" s="33">
        <v>0</v>
      </c>
      <c r="P2328" s="33">
        <v>0</v>
      </c>
      <c r="Q2328"/>
    </row>
    <row r="2329" spans="1:17">
      <c r="A2329" s="38" t="str">
        <f t="shared" ca="1" si="36"/>
        <v>20448</v>
      </c>
      <c r="B2329" s="39" cm="1">
        <f t="array" aca="1" ref="B2329" ca="1">INDIRECT(_xlfn.CONCAT("D",ROW(C2329)-C2329-3))</f>
        <v>2044</v>
      </c>
      <c r="C2329" s="32">
        <v>8</v>
      </c>
      <c r="D2329" s="33">
        <v>4151040</v>
      </c>
      <c r="E2329" s="33"/>
      <c r="F2329" s="33">
        <v>2124864</v>
      </c>
      <c r="G2329" s="33">
        <v>2124864</v>
      </c>
      <c r="H2329" s="33">
        <v>0</v>
      </c>
      <c r="I2329" s="33">
        <v>0</v>
      </c>
      <c r="J2329" s="33">
        <v>0</v>
      </c>
      <c r="K2329" s="33"/>
      <c r="L2329" s="33">
        <v>2026176</v>
      </c>
      <c r="M2329" s="33">
        <v>2026176</v>
      </c>
      <c r="N2329" s="33">
        <v>0</v>
      </c>
      <c r="O2329" s="33">
        <v>0</v>
      </c>
      <c r="P2329" s="33">
        <v>0</v>
      </c>
      <c r="Q2329"/>
    </row>
    <row r="2330" spans="1:17">
      <c r="A2330" s="38" t="str">
        <f t="shared" ca="1" si="36"/>
        <v>20449</v>
      </c>
      <c r="B2330" s="39" cm="1">
        <f t="array" aca="1" ref="B2330" ca="1">INDIRECT(_xlfn.CONCAT("D",ROW(C2330)-C2330-3))</f>
        <v>2044</v>
      </c>
      <c r="C2330" s="32">
        <v>9</v>
      </c>
      <c r="D2330" s="33">
        <v>4163816</v>
      </c>
      <c r="E2330" s="33"/>
      <c r="F2330" s="33">
        <v>2131877</v>
      </c>
      <c r="G2330" s="33">
        <v>2131877</v>
      </c>
      <c r="H2330" s="33">
        <v>0</v>
      </c>
      <c r="I2330" s="33">
        <v>0</v>
      </c>
      <c r="J2330" s="33">
        <v>0</v>
      </c>
      <c r="K2330" s="33"/>
      <c r="L2330" s="33">
        <v>2031939</v>
      </c>
      <c r="M2330" s="33">
        <v>2031939</v>
      </c>
      <c r="N2330" s="33">
        <v>0</v>
      </c>
      <c r="O2330" s="33">
        <v>0</v>
      </c>
      <c r="P2330" s="33">
        <v>0</v>
      </c>
      <c r="Q2330"/>
    </row>
    <row r="2331" spans="1:17">
      <c r="A2331" s="38" t="str">
        <f t="shared" ca="1" si="36"/>
        <v>204410</v>
      </c>
      <c r="B2331" s="39" cm="1">
        <f t="array" aca="1" ref="B2331" ca="1">INDIRECT(_xlfn.CONCAT("D",ROW(C2331)-C2331-3))</f>
        <v>2044</v>
      </c>
      <c r="C2331" s="32">
        <v>10</v>
      </c>
      <c r="D2331" s="33">
        <v>4178157</v>
      </c>
      <c r="E2331" s="33"/>
      <c r="F2331" s="33">
        <v>2139878</v>
      </c>
      <c r="G2331" s="33">
        <v>2139878</v>
      </c>
      <c r="H2331" s="33">
        <v>0</v>
      </c>
      <c r="I2331" s="33">
        <v>0</v>
      </c>
      <c r="J2331" s="33">
        <v>0</v>
      </c>
      <c r="K2331" s="33"/>
      <c r="L2331" s="33">
        <v>2038279</v>
      </c>
      <c r="M2331" s="33">
        <v>2038279</v>
      </c>
      <c r="N2331" s="33">
        <v>0</v>
      </c>
      <c r="O2331" s="33">
        <v>0</v>
      </c>
      <c r="P2331" s="33">
        <v>0</v>
      </c>
      <c r="Q2331"/>
    </row>
    <row r="2332" spans="1:17">
      <c r="A2332" s="38" t="str">
        <f t="shared" ca="1" si="36"/>
        <v>204411</v>
      </c>
      <c r="B2332" s="39" cm="1">
        <f t="array" aca="1" ref="B2332" ca="1">INDIRECT(_xlfn.CONCAT("D",ROW(C2332)-C2332-3))</f>
        <v>2044</v>
      </c>
      <c r="C2332" s="32">
        <v>11</v>
      </c>
      <c r="D2332" s="33">
        <v>4193976</v>
      </c>
      <c r="E2332" s="33"/>
      <c r="F2332" s="33">
        <v>2148528</v>
      </c>
      <c r="G2332" s="33">
        <v>2148528</v>
      </c>
      <c r="H2332" s="33">
        <v>0</v>
      </c>
      <c r="I2332" s="33">
        <v>0</v>
      </c>
      <c r="J2332" s="33">
        <v>0</v>
      </c>
      <c r="K2332" s="33"/>
      <c r="L2332" s="33">
        <v>2045447</v>
      </c>
      <c r="M2332" s="33">
        <v>2045447</v>
      </c>
      <c r="N2332" s="33">
        <v>0</v>
      </c>
      <c r="O2332" s="33">
        <v>0</v>
      </c>
      <c r="P2332" s="33">
        <v>0</v>
      </c>
      <c r="Q2332"/>
    </row>
    <row r="2333" spans="1:17">
      <c r="A2333" s="38" t="str">
        <f t="shared" ca="1" si="36"/>
        <v>204412</v>
      </c>
      <c r="B2333" s="39" cm="1">
        <f t="array" aca="1" ref="B2333" ca="1">INDIRECT(_xlfn.CONCAT("D",ROW(C2333)-C2333-3))</f>
        <v>2044</v>
      </c>
      <c r="C2333" s="32">
        <v>12</v>
      </c>
      <c r="D2333" s="33">
        <v>4210945</v>
      </c>
      <c r="E2333" s="33"/>
      <c r="F2333" s="33">
        <v>2157520</v>
      </c>
      <c r="G2333" s="33">
        <v>2157520</v>
      </c>
      <c r="H2333" s="33">
        <v>0</v>
      </c>
      <c r="I2333" s="33">
        <v>0</v>
      </c>
      <c r="J2333" s="33">
        <v>0</v>
      </c>
      <c r="K2333" s="33"/>
      <c r="L2333" s="33">
        <v>2053425</v>
      </c>
      <c r="M2333" s="33">
        <v>2053425</v>
      </c>
      <c r="N2333" s="33">
        <v>0</v>
      </c>
      <c r="O2333" s="33">
        <v>0</v>
      </c>
      <c r="P2333" s="33">
        <v>0</v>
      </c>
      <c r="Q2333"/>
    </row>
    <row r="2334" spans="1:17">
      <c r="A2334" s="38" t="str">
        <f t="shared" ca="1" si="36"/>
        <v>204413</v>
      </c>
      <c r="B2334" s="39" cm="1">
        <f t="array" aca="1" ref="B2334" ca="1">INDIRECT(_xlfn.CONCAT("D",ROW(C2334)-C2334-3))</f>
        <v>2044</v>
      </c>
      <c r="C2334" s="32">
        <v>13</v>
      </c>
      <c r="D2334" s="33">
        <v>4220285</v>
      </c>
      <c r="E2334" s="33"/>
      <c r="F2334" s="33">
        <v>2162450</v>
      </c>
      <c r="G2334" s="33">
        <v>2162450</v>
      </c>
      <c r="H2334" s="33">
        <v>0</v>
      </c>
      <c r="I2334" s="33">
        <v>0</v>
      </c>
      <c r="J2334" s="33">
        <v>0</v>
      </c>
      <c r="K2334" s="33"/>
      <c r="L2334" s="33">
        <v>2057834</v>
      </c>
      <c r="M2334" s="33">
        <v>2057834</v>
      </c>
      <c r="N2334" s="33">
        <v>0</v>
      </c>
      <c r="O2334" s="33">
        <v>0</v>
      </c>
      <c r="P2334" s="33">
        <v>0</v>
      </c>
      <c r="Q2334"/>
    </row>
    <row r="2335" spans="1:17">
      <c r="A2335" s="38" t="str">
        <f t="shared" ca="1" si="36"/>
        <v>204414</v>
      </c>
      <c r="B2335" s="39" cm="1">
        <f t="array" aca="1" ref="B2335" ca="1">INDIRECT(_xlfn.CONCAT("D",ROW(C2335)-C2335-3))</f>
        <v>2044</v>
      </c>
      <c r="C2335" s="32">
        <v>14</v>
      </c>
      <c r="D2335" s="33">
        <v>4215858</v>
      </c>
      <c r="E2335" s="33"/>
      <c r="F2335" s="33">
        <v>2160301</v>
      </c>
      <c r="G2335" s="33">
        <v>2160301</v>
      </c>
      <c r="H2335" s="33">
        <v>0</v>
      </c>
      <c r="I2335" s="33">
        <v>0</v>
      </c>
      <c r="J2335" s="33">
        <v>0</v>
      </c>
      <c r="K2335" s="33"/>
      <c r="L2335" s="33">
        <v>2055558</v>
      </c>
      <c r="M2335" s="33">
        <v>2055558</v>
      </c>
      <c r="N2335" s="33">
        <v>0</v>
      </c>
      <c r="O2335" s="33">
        <v>0</v>
      </c>
      <c r="P2335" s="33">
        <v>0</v>
      </c>
      <c r="Q2335"/>
    </row>
    <row r="2336" spans="1:17">
      <c r="A2336" s="38" t="str">
        <f t="shared" ca="1" si="36"/>
        <v>204415</v>
      </c>
      <c r="B2336" s="39" cm="1">
        <f t="array" aca="1" ref="B2336" ca="1">INDIRECT(_xlfn.CONCAT("D",ROW(C2336)-C2336-3))</f>
        <v>2044</v>
      </c>
      <c r="C2336" s="32">
        <v>15</v>
      </c>
      <c r="D2336" s="33">
        <v>4202590</v>
      </c>
      <c r="E2336" s="33"/>
      <c r="F2336" s="33">
        <v>2153775</v>
      </c>
      <c r="G2336" s="33">
        <v>2153775</v>
      </c>
      <c r="H2336" s="33">
        <v>0</v>
      </c>
      <c r="I2336" s="33">
        <v>0</v>
      </c>
      <c r="J2336" s="33">
        <v>0</v>
      </c>
      <c r="K2336" s="33"/>
      <c r="L2336" s="33">
        <v>2048815</v>
      </c>
      <c r="M2336" s="33">
        <v>2048815</v>
      </c>
      <c r="N2336" s="33">
        <v>0</v>
      </c>
      <c r="O2336" s="33">
        <v>0</v>
      </c>
      <c r="P2336" s="33">
        <v>0</v>
      </c>
      <c r="Q2336"/>
    </row>
    <row r="2337" spans="1:17">
      <c r="A2337" s="38" t="str">
        <f t="shared" ca="1" si="36"/>
        <v>204416</v>
      </c>
      <c r="B2337" s="39" cm="1">
        <f t="array" aca="1" ref="B2337" ca="1">INDIRECT(_xlfn.CONCAT("D",ROW(C2337)-C2337-3))</f>
        <v>2044</v>
      </c>
      <c r="C2337" s="32">
        <v>16</v>
      </c>
      <c r="D2337" s="33">
        <v>4185565</v>
      </c>
      <c r="E2337" s="33"/>
      <c r="F2337" s="33">
        <v>2145852</v>
      </c>
      <c r="G2337" s="33">
        <v>2141079</v>
      </c>
      <c r="H2337" s="33">
        <v>4773</v>
      </c>
      <c r="I2337" s="33">
        <v>0</v>
      </c>
      <c r="J2337" s="33">
        <v>0</v>
      </c>
      <c r="K2337" s="33"/>
      <c r="L2337" s="33">
        <v>2039714</v>
      </c>
      <c r="M2337" s="33">
        <v>2034946</v>
      </c>
      <c r="N2337" s="33">
        <v>4768</v>
      </c>
      <c r="O2337" s="33">
        <v>0</v>
      </c>
      <c r="P2337" s="33">
        <v>0</v>
      </c>
      <c r="Q2337"/>
    </row>
    <row r="2338" spans="1:17">
      <c r="A2338" s="38" t="str">
        <f t="shared" ca="1" si="36"/>
        <v>204417</v>
      </c>
      <c r="B2338" s="39" cm="1">
        <f t="array" aca="1" ref="B2338" ca="1">INDIRECT(_xlfn.CONCAT("D",ROW(C2338)-C2338-3))</f>
        <v>2044</v>
      </c>
      <c r="C2338" s="32">
        <v>17</v>
      </c>
      <c r="D2338" s="33">
        <v>4170249</v>
      </c>
      <c r="E2338" s="33"/>
      <c r="F2338" s="33">
        <v>2139619</v>
      </c>
      <c r="G2338" s="33">
        <v>2128111</v>
      </c>
      <c r="H2338" s="33">
        <v>10549</v>
      </c>
      <c r="I2338" s="33">
        <v>0</v>
      </c>
      <c r="J2338" s="33">
        <v>959</v>
      </c>
      <c r="K2338" s="33"/>
      <c r="L2338" s="33">
        <v>2030630</v>
      </c>
      <c r="M2338" s="33">
        <v>2012371</v>
      </c>
      <c r="N2338" s="33">
        <v>17298</v>
      </c>
      <c r="O2338" s="33">
        <v>0</v>
      </c>
      <c r="P2338" s="33">
        <v>961</v>
      </c>
      <c r="Q2338"/>
    </row>
    <row r="2339" spans="1:17">
      <c r="A2339" s="38" t="str">
        <f t="shared" ca="1" si="36"/>
        <v>204418</v>
      </c>
      <c r="B2339" s="39" cm="1">
        <f t="array" aca="1" ref="B2339" ca="1">INDIRECT(_xlfn.CONCAT("D",ROW(C2339)-C2339-3))</f>
        <v>2044</v>
      </c>
      <c r="C2339" s="32">
        <v>18</v>
      </c>
      <c r="D2339" s="33">
        <v>4160120</v>
      </c>
      <c r="E2339" s="33"/>
      <c r="F2339" s="33">
        <v>2136572</v>
      </c>
      <c r="G2339" s="33">
        <v>2120032</v>
      </c>
      <c r="H2339" s="33">
        <v>16540</v>
      </c>
      <c r="I2339" s="33">
        <v>0</v>
      </c>
      <c r="J2339" s="33">
        <v>0</v>
      </c>
      <c r="K2339" s="33"/>
      <c r="L2339" s="33">
        <v>2023548</v>
      </c>
      <c r="M2339" s="33">
        <v>1993404</v>
      </c>
      <c r="N2339" s="33">
        <v>30144</v>
      </c>
      <c r="O2339" s="33">
        <v>0</v>
      </c>
      <c r="P2339" s="33">
        <v>0</v>
      </c>
      <c r="Q2339"/>
    </row>
    <row r="2340" spans="1:17">
      <c r="A2340" s="38" t="str">
        <f t="shared" ca="1" si="36"/>
        <v>204419</v>
      </c>
      <c r="B2340" s="39" cm="1">
        <f t="array" aca="1" ref="B2340" ca="1">INDIRECT(_xlfn.CONCAT("D",ROW(C2340)-C2340-3))</f>
        <v>2044</v>
      </c>
      <c r="C2340" s="32">
        <v>19</v>
      </c>
      <c r="D2340" s="33">
        <v>4157010</v>
      </c>
      <c r="E2340" s="33"/>
      <c r="F2340" s="33">
        <v>2136727</v>
      </c>
      <c r="G2340" s="33">
        <v>2104098</v>
      </c>
      <c r="H2340" s="33">
        <v>31641</v>
      </c>
      <c r="I2340" s="33">
        <v>0</v>
      </c>
      <c r="J2340" s="33">
        <v>989</v>
      </c>
      <c r="K2340" s="33"/>
      <c r="L2340" s="33">
        <v>2020283</v>
      </c>
      <c r="M2340" s="33">
        <v>1980767</v>
      </c>
      <c r="N2340" s="33">
        <v>38529</v>
      </c>
      <c r="O2340" s="33">
        <v>0</v>
      </c>
      <c r="P2340" s="33">
        <v>988</v>
      </c>
      <c r="Q2340"/>
    </row>
    <row r="2341" spans="1:17">
      <c r="A2341" s="38" t="str">
        <f t="shared" ca="1" si="36"/>
        <v>204420</v>
      </c>
      <c r="B2341" s="39" cm="1">
        <f t="array" aca="1" ref="B2341" ca="1">INDIRECT(_xlfn.CONCAT("D",ROW(C2341)-C2341-3))</f>
        <v>2044</v>
      </c>
      <c r="C2341" s="32">
        <v>20</v>
      </c>
      <c r="D2341" s="33">
        <v>4164045</v>
      </c>
      <c r="E2341" s="33"/>
      <c r="F2341" s="33">
        <v>2141008</v>
      </c>
      <c r="G2341" s="33">
        <v>2088690</v>
      </c>
      <c r="H2341" s="33">
        <v>50306</v>
      </c>
      <c r="I2341" s="33">
        <v>0</v>
      </c>
      <c r="J2341" s="33">
        <v>2012</v>
      </c>
      <c r="K2341" s="33"/>
      <c r="L2341" s="33">
        <v>2023037</v>
      </c>
      <c r="M2341" s="33">
        <v>1916456</v>
      </c>
      <c r="N2341" s="33">
        <v>102559</v>
      </c>
      <c r="O2341" s="33">
        <v>0</v>
      </c>
      <c r="P2341" s="33">
        <v>4022</v>
      </c>
      <c r="Q2341"/>
    </row>
    <row r="2342" spans="1:17">
      <c r="A2342" s="38" t="str">
        <f t="shared" ca="1" si="36"/>
        <v>204421</v>
      </c>
      <c r="B2342" s="39" cm="1">
        <f t="array" aca="1" ref="B2342" ca="1">INDIRECT(_xlfn.CONCAT("D",ROW(C2342)-C2342-3))</f>
        <v>2044</v>
      </c>
      <c r="C2342" s="32">
        <v>21</v>
      </c>
      <c r="D2342" s="33">
        <v>4170944</v>
      </c>
      <c r="E2342" s="33"/>
      <c r="F2342" s="33">
        <v>2144900</v>
      </c>
      <c r="G2342" s="33">
        <v>2078542</v>
      </c>
      <c r="H2342" s="33">
        <v>66358</v>
      </c>
      <c r="I2342" s="33">
        <v>0</v>
      </c>
      <c r="J2342" s="33">
        <v>0</v>
      </c>
      <c r="K2342" s="33"/>
      <c r="L2342" s="33">
        <v>2026044</v>
      </c>
      <c r="M2342" s="33">
        <v>1866120</v>
      </c>
      <c r="N2342" s="33">
        <v>155850</v>
      </c>
      <c r="O2342" s="33">
        <v>0</v>
      </c>
      <c r="P2342" s="33">
        <v>4075</v>
      </c>
      <c r="Q2342"/>
    </row>
    <row r="2343" spans="1:17">
      <c r="A2343" s="38" t="str">
        <f t="shared" ca="1" si="36"/>
        <v>204422</v>
      </c>
      <c r="B2343" s="39" cm="1">
        <f t="array" aca="1" ref="B2343" ca="1">INDIRECT(_xlfn.CONCAT("D",ROW(C2343)-C2343-3))</f>
        <v>2044</v>
      </c>
      <c r="C2343" s="32">
        <v>22</v>
      </c>
      <c r="D2343" s="33">
        <v>4183664</v>
      </c>
      <c r="E2343" s="33"/>
      <c r="F2343" s="33">
        <v>2150939</v>
      </c>
      <c r="G2343" s="33">
        <v>2038384</v>
      </c>
      <c r="H2343" s="33">
        <v>108425</v>
      </c>
      <c r="I2343" s="33">
        <v>0</v>
      </c>
      <c r="J2343" s="33">
        <v>4130</v>
      </c>
      <c r="K2343" s="33"/>
      <c r="L2343" s="33">
        <v>2032725</v>
      </c>
      <c r="M2343" s="33">
        <v>1809848</v>
      </c>
      <c r="N2343" s="33">
        <v>213591</v>
      </c>
      <c r="O2343" s="33">
        <v>0</v>
      </c>
      <c r="P2343" s="33">
        <v>9287</v>
      </c>
      <c r="Q2343"/>
    </row>
    <row r="2344" spans="1:17">
      <c r="A2344" s="38" t="str">
        <f t="shared" ca="1" si="36"/>
        <v>204423</v>
      </c>
      <c r="B2344" s="39" cm="1">
        <f t="array" aca="1" ref="B2344" ca="1">INDIRECT(_xlfn.CONCAT("D",ROW(C2344)-C2344-3))</f>
        <v>2044</v>
      </c>
      <c r="C2344" s="32">
        <v>23</v>
      </c>
      <c r="D2344" s="33">
        <v>4139113</v>
      </c>
      <c r="E2344" s="33"/>
      <c r="F2344" s="33">
        <v>2124749</v>
      </c>
      <c r="G2344" s="33">
        <v>1977277</v>
      </c>
      <c r="H2344" s="33">
        <v>142620</v>
      </c>
      <c r="I2344" s="33">
        <v>0</v>
      </c>
      <c r="J2344" s="33">
        <v>4851</v>
      </c>
      <c r="K2344" s="33"/>
      <c r="L2344" s="33">
        <v>2014365</v>
      </c>
      <c r="M2344" s="33">
        <v>1695133</v>
      </c>
      <c r="N2344" s="33">
        <v>299826</v>
      </c>
      <c r="O2344" s="33">
        <v>0</v>
      </c>
      <c r="P2344" s="33">
        <v>19406</v>
      </c>
      <c r="Q2344"/>
    </row>
    <row r="2345" spans="1:17">
      <c r="A2345" s="38" t="str">
        <f t="shared" ca="1" si="36"/>
        <v>204424</v>
      </c>
      <c r="B2345" s="39" cm="1">
        <f t="array" aca="1" ref="B2345" ca="1">INDIRECT(_xlfn.CONCAT("D",ROW(C2345)-C2345-3))</f>
        <v>2044</v>
      </c>
      <c r="C2345" s="32">
        <v>24</v>
      </c>
      <c r="D2345" s="33">
        <v>4276721</v>
      </c>
      <c r="E2345" s="33"/>
      <c r="F2345" s="33">
        <v>2193235</v>
      </c>
      <c r="G2345" s="33">
        <v>1942866</v>
      </c>
      <c r="H2345" s="33">
        <v>235347</v>
      </c>
      <c r="I2345" s="33">
        <v>0</v>
      </c>
      <c r="J2345" s="33">
        <v>15022</v>
      </c>
      <c r="K2345" s="33"/>
      <c r="L2345" s="33">
        <v>2083486</v>
      </c>
      <c r="M2345" s="33">
        <v>1681427</v>
      </c>
      <c r="N2345" s="33">
        <v>377995</v>
      </c>
      <c r="O2345" s="33">
        <v>1003</v>
      </c>
      <c r="P2345" s="33">
        <v>23061</v>
      </c>
      <c r="Q2345"/>
    </row>
    <row r="2346" spans="1:17">
      <c r="A2346" s="38" t="str">
        <f t="shared" ca="1" si="36"/>
        <v>204425</v>
      </c>
      <c r="B2346" s="39" cm="1">
        <f t="array" aca="1" ref="B2346" ca="1">INDIRECT(_xlfn.CONCAT("D",ROW(C2346)-C2346-3))</f>
        <v>2044</v>
      </c>
      <c r="C2346" s="32">
        <v>25</v>
      </c>
      <c r="D2346" s="33">
        <v>4347053</v>
      </c>
      <c r="E2346" s="33"/>
      <c r="F2346" s="33">
        <v>2226280</v>
      </c>
      <c r="G2346" s="33">
        <v>1879589</v>
      </c>
      <c r="H2346" s="33">
        <v>330566</v>
      </c>
      <c r="I2346" s="33">
        <v>1008</v>
      </c>
      <c r="J2346" s="33">
        <v>15117</v>
      </c>
      <c r="K2346" s="33"/>
      <c r="L2346" s="33">
        <v>2120773</v>
      </c>
      <c r="M2346" s="33">
        <v>1552745</v>
      </c>
      <c r="N2346" s="33">
        <v>538769</v>
      </c>
      <c r="O2346" s="33">
        <v>2018</v>
      </c>
      <c r="P2346" s="33">
        <v>27241</v>
      </c>
      <c r="Q2346"/>
    </row>
    <row r="2347" spans="1:17">
      <c r="A2347" s="38" t="str">
        <f t="shared" ca="1" si="36"/>
        <v>204426</v>
      </c>
      <c r="B2347" s="39" cm="1">
        <f t="array" aca="1" ref="B2347" ca="1">INDIRECT(_xlfn.CONCAT("D",ROW(C2347)-C2347-3))</f>
        <v>2044</v>
      </c>
      <c r="C2347" s="32">
        <v>26</v>
      </c>
      <c r="D2347" s="33">
        <v>4429363</v>
      </c>
      <c r="E2347" s="33"/>
      <c r="F2347" s="33">
        <v>2267387</v>
      </c>
      <c r="G2347" s="33">
        <v>1780580</v>
      </c>
      <c r="H2347" s="33">
        <v>466607</v>
      </c>
      <c r="I2347" s="33">
        <v>1010</v>
      </c>
      <c r="J2347" s="33">
        <v>19190</v>
      </c>
      <c r="K2347" s="33"/>
      <c r="L2347" s="33">
        <v>2161977</v>
      </c>
      <c r="M2347" s="33">
        <v>1437281</v>
      </c>
      <c r="N2347" s="33">
        <v>692398</v>
      </c>
      <c r="O2347" s="33">
        <v>3028</v>
      </c>
      <c r="P2347" s="33">
        <v>29270</v>
      </c>
      <c r="Q2347"/>
    </row>
    <row r="2348" spans="1:17">
      <c r="A2348" s="38" t="str">
        <f t="shared" ca="1" si="36"/>
        <v>204427</v>
      </c>
      <c r="B2348" s="39" cm="1">
        <f t="array" aca="1" ref="B2348" ca="1">INDIRECT(_xlfn.CONCAT("D",ROW(C2348)-C2348-3))</f>
        <v>2044</v>
      </c>
      <c r="C2348" s="32">
        <v>27</v>
      </c>
      <c r="D2348" s="33">
        <v>4537454</v>
      </c>
      <c r="E2348" s="33"/>
      <c r="F2348" s="33">
        <v>2318573</v>
      </c>
      <c r="G2348" s="33">
        <v>1719583</v>
      </c>
      <c r="H2348" s="33">
        <v>559794</v>
      </c>
      <c r="I2348" s="33">
        <v>2010</v>
      </c>
      <c r="J2348" s="33">
        <v>37186</v>
      </c>
      <c r="K2348" s="33"/>
      <c r="L2348" s="33">
        <v>2218881</v>
      </c>
      <c r="M2348" s="33">
        <v>1365543</v>
      </c>
      <c r="N2348" s="33">
        <v>807049</v>
      </c>
      <c r="O2348" s="33">
        <v>4025</v>
      </c>
      <c r="P2348" s="33">
        <v>42264</v>
      </c>
      <c r="Q2348"/>
    </row>
    <row r="2349" spans="1:17">
      <c r="A2349" s="38" t="str">
        <f t="shared" ca="1" si="36"/>
        <v>204428</v>
      </c>
      <c r="B2349" s="39" cm="1">
        <f t="array" aca="1" ref="B2349" ca="1">INDIRECT(_xlfn.CONCAT("D",ROW(C2349)-C2349-3))</f>
        <v>2044</v>
      </c>
      <c r="C2349" s="32">
        <v>28</v>
      </c>
      <c r="D2349" s="33">
        <v>4587199</v>
      </c>
      <c r="E2349" s="33"/>
      <c r="F2349" s="33">
        <v>2342345</v>
      </c>
      <c r="G2349" s="33">
        <v>1654426</v>
      </c>
      <c r="H2349" s="33">
        <v>646684</v>
      </c>
      <c r="I2349" s="33">
        <v>3017</v>
      </c>
      <c r="J2349" s="33">
        <v>38218</v>
      </c>
      <c r="K2349" s="33"/>
      <c r="L2349" s="33">
        <v>2244854</v>
      </c>
      <c r="M2349" s="33">
        <v>1288657</v>
      </c>
      <c r="N2349" s="33">
        <v>881871</v>
      </c>
      <c r="O2349" s="33">
        <v>6027</v>
      </c>
      <c r="P2349" s="33">
        <v>68300</v>
      </c>
      <c r="Q2349"/>
    </row>
    <row r="2350" spans="1:17">
      <c r="A2350" s="38" t="str">
        <f t="shared" ca="1" si="36"/>
        <v>204429</v>
      </c>
      <c r="B2350" s="39" cm="1">
        <f t="array" aca="1" ref="B2350" ca="1">INDIRECT(_xlfn.CONCAT("D",ROW(C2350)-C2350-3))</f>
        <v>2044</v>
      </c>
      <c r="C2350" s="32">
        <v>29</v>
      </c>
      <c r="D2350" s="33">
        <v>4613621</v>
      </c>
      <c r="E2350" s="33"/>
      <c r="F2350" s="33">
        <v>2353531</v>
      </c>
      <c r="G2350" s="33">
        <v>1560319</v>
      </c>
      <c r="H2350" s="33">
        <v>757066</v>
      </c>
      <c r="I2350" s="33">
        <v>1004</v>
      </c>
      <c r="J2350" s="33">
        <v>35142</v>
      </c>
      <c r="K2350" s="33"/>
      <c r="L2350" s="33">
        <v>2260090</v>
      </c>
      <c r="M2350" s="33">
        <v>1143092</v>
      </c>
      <c r="N2350" s="33">
        <v>1034704</v>
      </c>
      <c r="O2350" s="33">
        <v>7025</v>
      </c>
      <c r="P2350" s="33">
        <v>75269</v>
      </c>
      <c r="Q2350"/>
    </row>
    <row r="2351" spans="1:17">
      <c r="A2351" s="38" t="str">
        <f t="shared" ca="1" si="36"/>
        <v>204430</v>
      </c>
      <c r="B2351" s="39" cm="1">
        <f t="array" aca="1" ref="B2351" ca="1">INDIRECT(_xlfn.CONCAT("D",ROW(C2351)-C2351-3))</f>
        <v>2044</v>
      </c>
      <c r="C2351" s="32">
        <v>30</v>
      </c>
      <c r="D2351" s="33">
        <v>4574427</v>
      </c>
      <c r="E2351" s="33"/>
      <c r="F2351" s="33">
        <v>2333159</v>
      </c>
      <c r="G2351" s="33">
        <v>1436719</v>
      </c>
      <c r="H2351" s="33">
        <v>827019</v>
      </c>
      <c r="I2351" s="33">
        <v>2012</v>
      </c>
      <c r="J2351" s="33">
        <v>67409</v>
      </c>
      <c r="K2351" s="33"/>
      <c r="L2351" s="33">
        <v>2241269</v>
      </c>
      <c r="M2351" s="33">
        <v>1065406</v>
      </c>
      <c r="N2351" s="33">
        <v>1088501</v>
      </c>
      <c r="O2351" s="33">
        <v>7029</v>
      </c>
      <c r="P2351" s="33">
        <v>80332</v>
      </c>
      <c r="Q2351"/>
    </row>
    <row r="2352" spans="1:17">
      <c r="A2352" s="38" t="str">
        <f t="shared" ca="1" si="36"/>
        <v>204431</v>
      </c>
      <c r="B2352" s="39" cm="1">
        <f t="array" aca="1" ref="B2352" ca="1">INDIRECT(_xlfn.CONCAT("D",ROW(C2352)-C2352-3))</f>
        <v>2044</v>
      </c>
      <c r="C2352" s="32">
        <v>31</v>
      </c>
      <c r="D2352" s="33">
        <v>4605497</v>
      </c>
      <c r="E2352" s="33"/>
      <c r="F2352" s="33">
        <v>2345347</v>
      </c>
      <c r="G2352" s="33">
        <v>1374998</v>
      </c>
      <c r="H2352" s="33">
        <v>884790</v>
      </c>
      <c r="I2352" s="33">
        <v>4026</v>
      </c>
      <c r="J2352" s="33">
        <v>81533</v>
      </c>
      <c r="K2352" s="33"/>
      <c r="L2352" s="33">
        <v>2260149</v>
      </c>
      <c r="M2352" s="33">
        <v>974375</v>
      </c>
      <c r="N2352" s="33">
        <v>1163224</v>
      </c>
      <c r="O2352" s="33">
        <v>10045</v>
      </c>
      <c r="P2352" s="33">
        <v>112505</v>
      </c>
      <c r="Q2352"/>
    </row>
    <row r="2353" spans="1:17">
      <c r="A2353" s="38" t="str">
        <f t="shared" ca="1" si="36"/>
        <v>204432</v>
      </c>
      <c r="B2353" s="39" cm="1">
        <f t="array" aca="1" ref="B2353" ca="1">INDIRECT(_xlfn.CONCAT("D",ROW(C2353)-C2353-3))</f>
        <v>2044</v>
      </c>
      <c r="C2353" s="32">
        <v>32</v>
      </c>
      <c r="D2353" s="33">
        <v>4611494</v>
      </c>
      <c r="E2353" s="33"/>
      <c r="F2353" s="33">
        <v>2348642</v>
      </c>
      <c r="G2353" s="33">
        <v>1206059</v>
      </c>
      <c r="H2353" s="33">
        <v>1044849</v>
      </c>
      <c r="I2353" s="33">
        <v>0</v>
      </c>
      <c r="J2353" s="33">
        <v>97734</v>
      </c>
      <c r="K2353" s="33"/>
      <c r="L2353" s="33">
        <v>2262852</v>
      </c>
      <c r="M2353" s="33">
        <v>873029</v>
      </c>
      <c r="N2353" s="33">
        <v>1240304</v>
      </c>
      <c r="O2353" s="33">
        <v>14049</v>
      </c>
      <c r="P2353" s="33">
        <v>135470</v>
      </c>
      <c r="Q2353"/>
    </row>
    <row r="2354" spans="1:17">
      <c r="A2354" s="38" t="str">
        <f t="shared" ca="1" si="36"/>
        <v>204433</v>
      </c>
      <c r="B2354" s="39" cm="1">
        <f t="array" aca="1" ref="B2354" ca="1">INDIRECT(_xlfn.CONCAT("D",ROW(C2354)-C2354-3))</f>
        <v>2044</v>
      </c>
      <c r="C2354" s="32">
        <v>33</v>
      </c>
      <c r="D2354" s="33">
        <v>4708022</v>
      </c>
      <c r="E2354" s="33"/>
      <c r="F2354" s="33">
        <v>2394710</v>
      </c>
      <c r="G2354" s="33">
        <v>1205398</v>
      </c>
      <c r="H2354" s="33">
        <v>1053592</v>
      </c>
      <c r="I2354" s="33">
        <v>10053</v>
      </c>
      <c r="J2354" s="33">
        <v>125667</v>
      </c>
      <c r="K2354" s="33"/>
      <c r="L2354" s="33">
        <v>2313312</v>
      </c>
      <c r="M2354" s="33">
        <v>872134</v>
      </c>
      <c r="N2354" s="33">
        <v>1252500</v>
      </c>
      <c r="O2354" s="33">
        <v>15054</v>
      </c>
      <c r="P2354" s="33">
        <v>173624</v>
      </c>
      <c r="Q2354"/>
    </row>
    <row r="2355" spans="1:17">
      <c r="A2355" s="38" t="str">
        <f t="shared" ca="1" si="36"/>
        <v>204434</v>
      </c>
      <c r="B2355" s="39" cm="1">
        <f t="array" aca="1" ref="B2355" ca="1">INDIRECT(_xlfn.CONCAT("D",ROW(C2355)-C2355-3))</f>
        <v>2044</v>
      </c>
      <c r="C2355" s="32">
        <v>34</v>
      </c>
      <c r="D2355" s="33">
        <v>4788711</v>
      </c>
      <c r="E2355" s="33"/>
      <c r="F2355" s="33">
        <v>2432738</v>
      </c>
      <c r="G2355" s="33">
        <v>1116930</v>
      </c>
      <c r="H2355" s="33">
        <v>1156103</v>
      </c>
      <c r="I2355" s="33">
        <v>2009</v>
      </c>
      <c r="J2355" s="33">
        <v>157696</v>
      </c>
      <c r="K2355" s="33"/>
      <c r="L2355" s="33">
        <v>2355972</v>
      </c>
      <c r="M2355" s="33">
        <v>823837</v>
      </c>
      <c r="N2355" s="33">
        <v>1343256</v>
      </c>
      <c r="O2355" s="33">
        <v>16075</v>
      </c>
      <c r="P2355" s="33">
        <v>172805</v>
      </c>
      <c r="Q2355"/>
    </row>
    <row r="2356" spans="1:17">
      <c r="A2356" s="38" t="str">
        <f t="shared" ca="1" si="36"/>
        <v>204435</v>
      </c>
      <c r="B2356" s="39" cm="1">
        <f t="array" aca="1" ref="B2356" ca="1">INDIRECT(_xlfn.CONCAT("D",ROW(C2356)-C2356-3))</f>
        <v>2044</v>
      </c>
      <c r="C2356" s="32">
        <v>35</v>
      </c>
      <c r="D2356" s="33">
        <v>4954401</v>
      </c>
      <c r="E2356" s="33"/>
      <c r="F2356" s="33">
        <v>2514928</v>
      </c>
      <c r="G2356" s="33">
        <v>1142326</v>
      </c>
      <c r="H2356" s="33">
        <v>1189588</v>
      </c>
      <c r="I2356" s="33">
        <v>4022</v>
      </c>
      <c r="J2356" s="33">
        <v>178991</v>
      </c>
      <c r="K2356" s="33"/>
      <c r="L2356" s="33">
        <v>2439474</v>
      </c>
      <c r="M2356" s="33">
        <v>799449</v>
      </c>
      <c r="N2356" s="33">
        <v>1411324</v>
      </c>
      <c r="O2356" s="33">
        <v>26080</v>
      </c>
      <c r="P2356" s="33">
        <v>202621</v>
      </c>
      <c r="Q2356"/>
    </row>
    <row r="2357" spans="1:17">
      <c r="A2357" s="38" t="str">
        <f t="shared" ca="1" si="36"/>
        <v>204436</v>
      </c>
      <c r="B2357" s="39" cm="1">
        <f t="array" aca="1" ref="B2357" ca="1">INDIRECT(_xlfn.CONCAT("D",ROW(C2357)-C2357-3))</f>
        <v>2044</v>
      </c>
      <c r="C2357" s="32">
        <v>36</v>
      </c>
      <c r="D2357" s="33">
        <v>4980873</v>
      </c>
      <c r="E2357" s="33"/>
      <c r="F2357" s="33">
        <v>2525796</v>
      </c>
      <c r="G2357" s="33">
        <v>1039679</v>
      </c>
      <c r="H2357" s="33">
        <v>1261892</v>
      </c>
      <c r="I2357" s="33">
        <v>12066</v>
      </c>
      <c r="J2357" s="33">
        <v>212159</v>
      </c>
      <c r="K2357" s="33"/>
      <c r="L2357" s="33">
        <v>2455077</v>
      </c>
      <c r="M2357" s="33">
        <v>797624</v>
      </c>
      <c r="N2357" s="33">
        <v>1421677</v>
      </c>
      <c r="O2357" s="33">
        <v>25083</v>
      </c>
      <c r="P2357" s="33">
        <v>210693</v>
      </c>
      <c r="Q2357"/>
    </row>
    <row r="2358" spans="1:17">
      <c r="A2358" s="38" t="str">
        <f t="shared" ca="1" si="36"/>
        <v>204437</v>
      </c>
      <c r="B2358" s="39" cm="1">
        <f t="array" aca="1" ref="B2358" ca="1">INDIRECT(_xlfn.CONCAT("D",ROW(C2358)-C2358-3))</f>
        <v>2044</v>
      </c>
      <c r="C2358" s="32">
        <v>37</v>
      </c>
      <c r="D2358" s="33">
        <v>4919589</v>
      </c>
      <c r="E2358" s="33"/>
      <c r="F2358" s="33">
        <v>2494796</v>
      </c>
      <c r="G2358" s="33">
        <v>975613</v>
      </c>
      <c r="H2358" s="33">
        <v>1311200</v>
      </c>
      <c r="I2358" s="33">
        <v>9043</v>
      </c>
      <c r="J2358" s="33">
        <v>198941</v>
      </c>
      <c r="K2358" s="33"/>
      <c r="L2358" s="33">
        <v>2424793</v>
      </c>
      <c r="M2358" s="33">
        <v>721617</v>
      </c>
      <c r="N2358" s="33">
        <v>1468324</v>
      </c>
      <c r="O2358" s="33">
        <v>18065</v>
      </c>
      <c r="P2358" s="33">
        <v>216786</v>
      </c>
      <c r="Q2358"/>
    </row>
    <row r="2359" spans="1:17">
      <c r="A2359" s="38" t="str">
        <f t="shared" ca="1" si="36"/>
        <v>204438</v>
      </c>
      <c r="B2359" s="39" cm="1">
        <f t="array" aca="1" ref="B2359" ca="1">INDIRECT(_xlfn.CONCAT("D",ROW(C2359)-C2359-3))</f>
        <v>2044</v>
      </c>
      <c r="C2359" s="32">
        <v>38</v>
      </c>
      <c r="D2359" s="33">
        <v>4813869</v>
      </c>
      <c r="E2359" s="33"/>
      <c r="F2359" s="33">
        <v>2439541</v>
      </c>
      <c r="G2359" s="33">
        <v>906777</v>
      </c>
      <c r="H2359" s="33">
        <v>1317392</v>
      </c>
      <c r="I2359" s="33">
        <v>5032</v>
      </c>
      <c r="J2359" s="33">
        <v>210340</v>
      </c>
      <c r="K2359" s="33"/>
      <c r="L2359" s="33">
        <v>2374327</v>
      </c>
      <c r="M2359" s="33">
        <v>715110</v>
      </c>
      <c r="N2359" s="33">
        <v>1413147</v>
      </c>
      <c r="O2359" s="33">
        <v>20087</v>
      </c>
      <c r="P2359" s="33">
        <v>225983</v>
      </c>
      <c r="Q2359"/>
    </row>
    <row r="2360" spans="1:17">
      <c r="A2360" s="38" t="str">
        <f t="shared" ca="1" si="36"/>
        <v>204439</v>
      </c>
      <c r="B2360" s="39" cm="1">
        <f t="array" aca="1" ref="B2360" ca="1">INDIRECT(_xlfn.CONCAT("D",ROW(C2360)-C2360-3))</f>
        <v>2044</v>
      </c>
      <c r="C2360" s="32">
        <v>39</v>
      </c>
      <c r="D2360" s="33">
        <v>4766725</v>
      </c>
      <c r="E2360" s="33"/>
      <c r="F2360" s="33">
        <v>2413093</v>
      </c>
      <c r="G2360" s="33">
        <v>963425</v>
      </c>
      <c r="H2360" s="33">
        <v>1210070</v>
      </c>
      <c r="I2360" s="33">
        <v>17114</v>
      </c>
      <c r="J2360" s="33">
        <v>222484</v>
      </c>
      <c r="K2360" s="33"/>
      <c r="L2360" s="33">
        <v>2353632</v>
      </c>
      <c r="M2360" s="33">
        <v>659981</v>
      </c>
      <c r="N2360" s="33">
        <v>1451557</v>
      </c>
      <c r="O2360" s="33">
        <v>22100</v>
      </c>
      <c r="P2360" s="33">
        <v>219994</v>
      </c>
      <c r="Q2360"/>
    </row>
    <row r="2361" spans="1:17">
      <c r="A2361" s="38" t="str">
        <f t="shared" ca="1" si="36"/>
        <v>204440</v>
      </c>
      <c r="B2361" s="39" cm="1">
        <f t="array" aca="1" ref="B2361" ca="1">INDIRECT(_xlfn.CONCAT("D",ROW(C2361)-C2361-3))</f>
        <v>2044</v>
      </c>
      <c r="C2361" s="32">
        <v>40</v>
      </c>
      <c r="D2361" s="33">
        <v>4733188</v>
      </c>
      <c r="E2361" s="33"/>
      <c r="F2361" s="33">
        <v>2394520</v>
      </c>
      <c r="G2361" s="33">
        <v>853243</v>
      </c>
      <c r="H2361" s="33">
        <v>1286412</v>
      </c>
      <c r="I2361" s="33">
        <v>13096</v>
      </c>
      <c r="J2361" s="33">
        <v>241769</v>
      </c>
      <c r="K2361" s="33"/>
      <c r="L2361" s="33">
        <v>2338668</v>
      </c>
      <c r="M2361" s="33">
        <v>619561</v>
      </c>
      <c r="N2361" s="33">
        <v>1420874</v>
      </c>
      <c r="O2361" s="33">
        <v>29120</v>
      </c>
      <c r="P2361" s="33">
        <v>269112</v>
      </c>
      <c r="Q2361"/>
    </row>
    <row r="2362" spans="1:17">
      <c r="A2362" s="38" t="str">
        <f t="shared" ca="1" si="36"/>
        <v>204441</v>
      </c>
      <c r="B2362" s="39" cm="1">
        <f t="array" aca="1" ref="B2362" ca="1">INDIRECT(_xlfn.CONCAT("D",ROW(C2362)-C2362-3))</f>
        <v>2044</v>
      </c>
      <c r="C2362" s="32">
        <v>41</v>
      </c>
      <c r="D2362" s="33">
        <v>4681360</v>
      </c>
      <c r="E2362" s="33"/>
      <c r="F2362" s="33">
        <v>2364949</v>
      </c>
      <c r="G2362" s="33">
        <v>787979</v>
      </c>
      <c r="H2362" s="33">
        <v>1308248</v>
      </c>
      <c r="I2362" s="33">
        <v>13133</v>
      </c>
      <c r="J2362" s="33">
        <v>255588</v>
      </c>
      <c r="K2362" s="33"/>
      <c r="L2362" s="33">
        <v>2316411</v>
      </c>
      <c r="M2362" s="33">
        <v>608310</v>
      </c>
      <c r="N2362" s="33">
        <v>1436175</v>
      </c>
      <c r="O2362" s="33">
        <v>24171</v>
      </c>
      <c r="P2362" s="33">
        <v>247755</v>
      </c>
      <c r="Q2362"/>
    </row>
    <row r="2363" spans="1:17">
      <c r="A2363" s="38" t="str">
        <f t="shared" ca="1" si="36"/>
        <v>204442</v>
      </c>
      <c r="B2363" s="39" cm="1">
        <f t="array" aca="1" ref="B2363" ca="1">INDIRECT(_xlfn.CONCAT("D",ROW(C2363)-C2363-3))</f>
        <v>2044</v>
      </c>
      <c r="C2363" s="32">
        <v>42</v>
      </c>
      <c r="D2363" s="33">
        <v>4678248</v>
      </c>
      <c r="E2363" s="33"/>
      <c r="F2363" s="33">
        <v>2360174</v>
      </c>
      <c r="G2363" s="33">
        <v>736479</v>
      </c>
      <c r="H2363" s="33">
        <v>1347514</v>
      </c>
      <c r="I2363" s="33">
        <v>16186</v>
      </c>
      <c r="J2363" s="33">
        <v>259993</v>
      </c>
      <c r="K2363" s="33"/>
      <c r="L2363" s="33">
        <v>2318074</v>
      </c>
      <c r="M2363" s="33">
        <v>568679</v>
      </c>
      <c r="N2363" s="33">
        <v>1457997</v>
      </c>
      <c r="O2363" s="33">
        <v>30249</v>
      </c>
      <c r="P2363" s="33">
        <v>261149</v>
      </c>
      <c r="Q2363"/>
    </row>
    <row r="2364" spans="1:17">
      <c r="A2364" s="38" t="str">
        <f t="shared" ca="1" si="36"/>
        <v>204443</v>
      </c>
      <c r="B2364" s="39" cm="1">
        <f t="array" aca="1" ref="B2364" ca="1">INDIRECT(_xlfn.CONCAT("D",ROW(C2364)-C2364-3))</f>
        <v>2044</v>
      </c>
      <c r="C2364" s="32">
        <v>43</v>
      </c>
      <c r="D2364" s="33">
        <v>4759033</v>
      </c>
      <c r="E2364" s="33"/>
      <c r="F2364" s="33">
        <v>2400502</v>
      </c>
      <c r="G2364" s="33">
        <v>799491</v>
      </c>
      <c r="H2364" s="33">
        <v>1317942</v>
      </c>
      <c r="I2364" s="33">
        <v>8117</v>
      </c>
      <c r="J2364" s="33">
        <v>274952</v>
      </c>
      <c r="K2364" s="33"/>
      <c r="L2364" s="33">
        <v>2358531</v>
      </c>
      <c r="M2364" s="33">
        <v>593933</v>
      </c>
      <c r="N2364" s="33">
        <v>1469150</v>
      </c>
      <c r="O2364" s="33">
        <v>36425</v>
      </c>
      <c r="P2364" s="33">
        <v>259024</v>
      </c>
      <c r="Q2364"/>
    </row>
    <row r="2365" spans="1:17">
      <c r="A2365" s="38" t="str">
        <f t="shared" ca="1" si="36"/>
        <v>204444</v>
      </c>
      <c r="B2365" s="39" cm="1">
        <f t="array" aca="1" ref="B2365" ca="1">INDIRECT(_xlfn.CONCAT("D",ROW(C2365)-C2365-3))</f>
        <v>2044</v>
      </c>
      <c r="C2365" s="32">
        <v>44</v>
      </c>
      <c r="D2365" s="33">
        <v>4684814</v>
      </c>
      <c r="E2365" s="33"/>
      <c r="F2365" s="33">
        <v>2363027</v>
      </c>
      <c r="G2365" s="33">
        <v>691964</v>
      </c>
      <c r="H2365" s="33">
        <v>1353490</v>
      </c>
      <c r="I2365" s="33">
        <v>13190</v>
      </c>
      <c r="J2365" s="33">
        <v>304383</v>
      </c>
      <c r="K2365" s="33"/>
      <c r="L2365" s="33">
        <v>2321787</v>
      </c>
      <c r="M2365" s="33">
        <v>557957</v>
      </c>
      <c r="N2365" s="33">
        <v>1419150</v>
      </c>
      <c r="O2365" s="33">
        <v>53572</v>
      </c>
      <c r="P2365" s="33">
        <v>291108</v>
      </c>
      <c r="Q2365"/>
    </row>
    <row r="2366" spans="1:17">
      <c r="A2366" s="38" t="str">
        <f t="shared" ca="1" si="36"/>
        <v>204445</v>
      </c>
      <c r="B2366" s="39" cm="1">
        <f t="array" aca="1" ref="B2366" ca="1">INDIRECT(_xlfn.CONCAT("D",ROW(C2366)-C2366-3))</f>
        <v>2044</v>
      </c>
      <c r="C2366" s="32">
        <v>45</v>
      </c>
      <c r="D2366" s="33">
        <v>4671842</v>
      </c>
      <c r="E2366" s="33"/>
      <c r="F2366" s="33">
        <v>2352599</v>
      </c>
      <c r="G2366" s="33">
        <v>725748</v>
      </c>
      <c r="H2366" s="33">
        <v>1326821</v>
      </c>
      <c r="I2366" s="33">
        <v>21286</v>
      </c>
      <c r="J2366" s="33">
        <v>278744</v>
      </c>
      <c r="K2366" s="33"/>
      <c r="L2366" s="33">
        <v>2319243</v>
      </c>
      <c r="M2366" s="33">
        <v>557588</v>
      </c>
      <c r="N2366" s="33">
        <v>1456598</v>
      </c>
      <c r="O2366" s="33">
        <v>40405</v>
      </c>
      <c r="P2366" s="33">
        <v>264652</v>
      </c>
      <c r="Q2366"/>
    </row>
    <row r="2367" spans="1:17">
      <c r="A2367" s="38" t="str">
        <f t="shared" ca="1" si="36"/>
        <v>204446</v>
      </c>
      <c r="B2367" s="39" cm="1">
        <f t="array" aca="1" ref="B2367" ca="1">INDIRECT(_xlfn.CONCAT("D",ROW(C2367)-C2367-3))</f>
        <v>2044</v>
      </c>
      <c r="C2367" s="32">
        <v>46</v>
      </c>
      <c r="D2367" s="33">
        <v>4596132</v>
      </c>
      <c r="E2367" s="33"/>
      <c r="F2367" s="33">
        <v>2313189</v>
      </c>
      <c r="G2367" s="33">
        <v>672909</v>
      </c>
      <c r="H2367" s="33">
        <v>1324569</v>
      </c>
      <c r="I2367" s="33">
        <v>26309</v>
      </c>
      <c r="J2367" s="33">
        <v>289402</v>
      </c>
      <c r="K2367" s="33"/>
      <c r="L2367" s="33">
        <v>2282943</v>
      </c>
      <c r="M2367" s="33">
        <v>548513</v>
      </c>
      <c r="N2367" s="33">
        <v>1429365</v>
      </c>
      <c r="O2367" s="33">
        <v>35355</v>
      </c>
      <c r="P2367" s="33">
        <v>269711</v>
      </c>
      <c r="Q2367"/>
    </row>
    <row r="2368" spans="1:17">
      <c r="A2368" s="38" t="str">
        <f t="shared" ca="1" si="36"/>
        <v>204447</v>
      </c>
      <c r="B2368" s="39" cm="1">
        <f t="array" aca="1" ref="B2368" ca="1">INDIRECT(_xlfn.CONCAT("D",ROW(C2368)-C2368-3))</f>
        <v>2044</v>
      </c>
      <c r="C2368" s="32">
        <v>47</v>
      </c>
      <c r="D2368" s="33">
        <v>4600094</v>
      </c>
      <c r="E2368" s="33"/>
      <c r="F2368" s="33">
        <v>2309560</v>
      </c>
      <c r="G2368" s="33">
        <v>686708</v>
      </c>
      <c r="H2368" s="33">
        <v>1348169</v>
      </c>
      <c r="I2368" s="33">
        <v>14138</v>
      </c>
      <c r="J2368" s="33">
        <v>260545</v>
      </c>
      <c r="K2368" s="33"/>
      <c r="L2368" s="33">
        <v>2290534</v>
      </c>
      <c r="M2368" s="33">
        <v>560988</v>
      </c>
      <c r="N2368" s="33">
        <v>1393358</v>
      </c>
      <c r="O2368" s="33">
        <v>54681</v>
      </c>
      <c r="P2368" s="33">
        <v>281507</v>
      </c>
      <c r="Q2368"/>
    </row>
    <row r="2369" spans="1:17">
      <c r="A2369" s="38" t="str">
        <f t="shared" ca="1" si="36"/>
        <v>204448</v>
      </c>
      <c r="B2369" s="39" cm="1">
        <f t="array" aca="1" ref="B2369" ca="1">INDIRECT(_xlfn.CONCAT("D",ROW(C2369)-C2369-3))</f>
        <v>2044</v>
      </c>
      <c r="C2369" s="32">
        <v>48</v>
      </c>
      <c r="D2369" s="33">
        <v>4607613</v>
      </c>
      <c r="E2369" s="33"/>
      <c r="F2369" s="33">
        <v>2313206</v>
      </c>
      <c r="G2369" s="33">
        <v>660048</v>
      </c>
      <c r="H2369" s="33">
        <v>1349454</v>
      </c>
      <c r="I2369" s="33">
        <v>20247</v>
      </c>
      <c r="J2369" s="33">
        <v>283456</v>
      </c>
      <c r="K2369" s="33"/>
      <c r="L2369" s="33">
        <v>2294407</v>
      </c>
      <c r="M2369" s="33">
        <v>513022</v>
      </c>
      <c r="N2369" s="33">
        <v>1435652</v>
      </c>
      <c r="O2369" s="33">
        <v>50694</v>
      </c>
      <c r="P2369" s="33">
        <v>295039</v>
      </c>
      <c r="Q2369"/>
    </row>
    <row r="2370" spans="1:17">
      <c r="A2370" s="38" t="str">
        <f t="shared" ca="1" si="36"/>
        <v>204449</v>
      </c>
      <c r="B2370" s="39" cm="1">
        <f t="array" aca="1" ref="B2370" ca="1">INDIRECT(_xlfn.CONCAT("D",ROW(C2370)-C2370-3))</f>
        <v>2044</v>
      </c>
      <c r="C2370" s="32">
        <v>49</v>
      </c>
      <c r="D2370" s="33">
        <v>4627610</v>
      </c>
      <c r="E2370" s="33"/>
      <c r="F2370" s="33">
        <v>2321527</v>
      </c>
      <c r="G2370" s="33">
        <v>645261</v>
      </c>
      <c r="H2370" s="33">
        <v>1380395</v>
      </c>
      <c r="I2370" s="33">
        <v>16157</v>
      </c>
      <c r="J2370" s="33">
        <v>279714</v>
      </c>
      <c r="K2370" s="33"/>
      <c r="L2370" s="33">
        <v>2306083</v>
      </c>
      <c r="M2370" s="33">
        <v>520009</v>
      </c>
      <c r="N2370" s="33">
        <v>1431292</v>
      </c>
      <c r="O2370" s="33">
        <v>59806</v>
      </c>
      <c r="P2370" s="33">
        <v>294976</v>
      </c>
      <c r="Q2370"/>
    </row>
    <row r="2371" spans="1:17">
      <c r="A2371" s="38" t="str">
        <f t="shared" ca="1" si="36"/>
        <v>204450</v>
      </c>
      <c r="B2371" s="39" cm="1">
        <f t="array" aca="1" ref="B2371" ca="1">INDIRECT(_xlfn.CONCAT("D",ROW(C2371)-C2371-3))</f>
        <v>2044</v>
      </c>
      <c r="C2371" s="32">
        <v>50</v>
      </c>
      <c r="D2371" s="33">
        <v>4671151</v>
      </c>
      <c r="E2371" s="33"/>
      <c r="F2371" s="33">
        <v>2342469</v>
      </c>
      <c r="G2371" s="33">
        <v>692871</v>
      </c>
      <c r="H2371" s="33">
        <v>1331360</v>
      </c>
      <c r="I2371" s="33">
        <v>28198</v>
      </c>
      <c r="J2371" s="33">
        <v>290039</v>
      </c>
      <c r="K2371" s="33"/>
      <c r="L2371" s="33">
        <v>2328682</v>
      </c>
      <c r="M2371" s="33">
        <v>567256</v>
      </c>
      <c r="N2371" s="33">
        <v>1370110</v>
      </c>
      <c r="O2371" s="33">
        <v>56624</v>
      </c>
      <c r="P2371" s="33">
        <v>334691</v>
      </c>
      <c r="Q2371"/>
    </row>
    <row r="2372" spans="1:17">
      <c r="A2372" s="38" t="str">
        <f t="shared" ca="1" si="36"/>
        <v>204451</v>
      </c>
      <c r="B2372" s="39" cm="1">
        <f t="array" aca="1" ref="B2372" ca="1">INDIRECT(_xlfn.CONCAT("D",ROW(C2372)-C2372-3))</f>
        <v>2044</v>
      </c>
      <c r="C2372" s="32">
        <v>51</v>
      </c>
      <c r="D2372" s="33">
        <v>4748871</v>
      </c>
      <c r="E2372" s="33"/>
      <c r="F2372" s="33">
        <v>2380935</v>
      </c>
      <c r="G2372" s="33">
        <v>704604</v>
      </c>
      <c r="H2372" s="33">
        <v>1386023</v>
      </c>
      <c r="I2372" s="33">
        <v>22176</v>
      </c>
      <c r="J2372" s="33">
        <v>268132</v>
      </c>
      <c r="K2372" s="33"/>
      <c r="L2372" s="33">
        <v>2367936</v>
      </c>
      <c r="M2372" s="33">
        <v>540144</v>
      </c>
      <c r="N2372" s="33">
        <v>1438362</v>
      </c>
      <c r="O2372" s="33">
        <v>74851</v>
      </c>
      <c r="P2372" s="33">
        <v>314578</v>
      </c>
      <c r="Q2372"/>
    </row>
    <row r="2373" spans="1:17">
      <c r="A2373" s="38" t="str">
        <f t="shared" ca="1" si="36"/>
        <v>204452</v>
      </c>
      <c r="B2373" s="39" cm="1">
        <f t="array" aca="1" ref="B2373" ca="1">INDIRECT(_xlfn.CONCAT("D",ROW(C2373)-C2373-3))</f>
        <v>2044</v>
      </c>
      <c r="C2373" s="32">
        <v>52</v>
      </c>
      <c r="D2373" s="33">
        <v>4782148</v>
      </c>
      <c r="E2373" s="33"/>
      <c r="F2373" s="33">
        <v>2387831</v>
      </c>
      <c r="G2373" s="33">
        <v>676905</v>
      </c>
      <c r="H2373" s="33">
        <v>1403242</v>
      </c>
      <c r="I2373" s="33">
        <v>22194</v>
      </c>
      <c r="J2373" s="33">
        <v>285490</v>
      </c>
      <c r="K2373" s="33"/>
      <c r="L2373" s="33">
        <v>2394317</v>
      </c>
      <c r="M2373" s="33">
        <v>591751</v>
      </c>
      <c r="N2373" s="33">
        <v>1385811</v>
      </c>
      <c r="O2373" s="33">
        <v>75866</v>
      </c>
      <c r="P2373" s="33">
        <v>340889</v>
      </c>
      <c r="Q2373"/>
    </row>
    <row r="2374" spans="1:17">
      <c r="A2374" s="38" t="str">
        <f t="shared" ca="1" si="36"/>
        <v>204453</v>
      </c>
      <c r="B2374" s="39" cm="1">
        <f t="array" aca="1" ref="B2374" ca="1">INDIRECT(_xlfn.CONCAT("D",ROW(C2374)-C2374-3))</f>
        <v>2044</v>
      </c>
      <c r="C2374" s="32">
        <v>53</v>
      </c>
      <c r="D2374" s="33">
        <v>4819670</v>
      </c>
      <c r="E2374" s="33"/>
      <c r="F2374" s="33">
        <v>2402506</v>
      </c>
      <c r="G2374" s="33">
        <v>659531</v>
      </c>
      <c r="H2374" s="33">
        <v>1444927</v>
      </c>
      <c r="I2374" s="33">
        <v>28194</v>
      </c>
      <c r="J2374" s="33">
        <v>269854</v>
      </c>
      <c r="K2374" s="33"/>
      <c r="L2374" s="33">
        <v>2417164</v>
      </c>
      <c r="M2374" s="33">
        <v>559051</v>
      </c>
      <c r="N2374" s="33">
        <v>1423407</v>
      </c>
      <c r="O2374" s="33">
        <v>86941</v>
      </c>
      <c r="P2374" s="33">
        <v>347764</v>
      </c>
      <c r="Q2374"/>
    </row>
    <row r="2375" spans="1:17">
      <c r="A2375" s="38" t="str">
        <f t="shared" ca="1" si="36"/>
        <v>204454</v>
      </c>
      <c r="B2375" s="39" cm="1">
        <f t="array" aca="1" ref="B2375" ca="1">INDIRECT(_xlfn.CONCAT("D",ROW(C2375)-C2375-3))</f>
        <v>2044</v>
      </c>
      <c r="C2375" s="32">
        <v>54</v>
      </c>
      <c r="D2375" s="33">
        <v>4671336</v>
      </c>
      <c r="E2375" s="33"/>
      <c r="F2375" s="33">
        <v>2319623</v>
      </c>
      <c r="G2375" s="33">
        <v>646634</v>
      </c>
      <c r="H2375" s="33">
        <v>1363773</v>
      </c>
      <c r="I2375" s="33">
        <v>27195</v>
      </c>
      <c r="J2375" s="33">
        <v>282021</v>
      </c>
      <c r="K2375" s="33"/>
      <c r="L2375" s="33">
        <v>2351713</v>
      </c>
      <c r="M2375" s="33">
        <v>554649</v>
      </c>
      <c r="N2375" s="33">
        <v>1407800</v>
      </c>
      <c r="O2375" s="33">
        <v>84710</v>
      </c>
      <c r="P2375" s="33">
        <v>304553</v>
      </c>
      <c r="Q2375"/>
    </row>
    <row r="2376" spans="1:17">
      <c r="A2376" s="38" t="str">
        <f t="shared" ca="1" si="36"/>
        <v>204455</v>
      </c>
      <c r="B2376" s="39" cm="1">
        <f t="array" aca="1" ref="B2376" ca="1">INDIRECT(_xlfn.CONCAT("D",ROW(C2376)-C2376-3))</f>
        <v>2044</v>
      </c>
      <c r="C2376" s="32">
        <v>55</v>
      </c>
      <c r="D2376" s="33">
        <v>4546300</v>
      </c>
      <c r="E2376" s="33"/>
      <c r="F2376" s="33">
        <v>2247492</v>
      </c>
      <c r="G2376" s="33">
        <v>646442</v>
      </c>
      <c r="H2376" s="33">
        <v>1288870</v>
      </c>
      <c r="I2376" s="33">
        <v>25095</v>
      </c>
      <c r="J2376" s="33">
        <v>287085</v>
      </c>
      <c r="K2376" s="33"/>
      <c r="L2376" s="33">
        <v>2298808</v>
      </c>
      <c r="M2376" s="33">
        <v>569152</v>
      </c>
      <c r="N2376" s="33">
        <v>1278573</v>
      </c>
      <c r="O2376" s="33">
        <v>99904</v>
      </c>
      <c r="P2376" s="33">
        <v>351179</v>
      </c>
      <c r="Q2376"/>
    </row>
    <row r="2377" spans="1:17">
      <c r="A2377" s="38" t="str">
        <f t="shared" ca="1" si="36"/>
        <v>204456</v>
      </c>
      <c r="B2377" s="39" cm="1">
        <f t="array" aca="1" ref="B2377" ca="1">INDIRECT(_xlfn.CONCAT("D",ROW(C2377)-C2377-3))</f>
        <v>2044</v>
      </c>
      <c r="C2377" s="32">
        <v>56</v>
      </c>
      <c r="D2377" s="33">
        <v>4417755</v>
      </c>
      <c r="E2377" s="33"/>
      <c r="F2377" s="33">
        <v>2179854</v>
      </c>
      <c r="G2377" s="33">
        <v>588230</v>
      </c>
      <c r="H2377" s="33">
        <v>1283503</v>
      </c>
      <c r="I2377" s="33">
        <v>38015</v>
      </c>
      <c r="J2377" s="33">
        <v>270106</v>
      </c>
      <c r="K2377" s="33"/>
      <c r="L2377" s="33">
        <v>2237901</v>
      </c>
      <c r="M2377" s="33">
        <v>532306</v>
      </c>
      <c r="N2377" s="33">
        <v>1272907</v>
      </c>
      <c r="O2377" s="33">
        <v>106663</v>
      </c>
      <c r="P2377" s="33">
        <v>326025</v>
      </c>
      <c r="Q2377"/>
    </row>
    <row r="2378" spans="1:17">
      <c r="A2378" s="38" t="str">
        <f t="shared" ca="1" si="36"/>
        <v>204457</v>
      </c>
      <c r="B2378" s="39" cm="1">
        <f t="array" aca="1" ref="B2378" ca="1">INDIRECT(_xlfn.CONCAT("D",ROW(C2378)-C2378-3))</f>
        <v>2044</v>
      </c>
      <c r="C2378" s="32">
        <v>57</v>
      </c>
      <c r="D2378" s="33">
        <v>4354176</v>
      </c>
      <c r="E2378" s="33"/>
      <c r="F2378" s="33">
        <v>2142688</v>
      </c>
      <c r="G2378" s="33">
        <v>562017</v>
      </c>
      <c r="H2378" s="33">
        <v>1296652</v>
      </c>
      <c r="I2378" s="33">
        <v>27097</v>
      </c>
      <c r="J2378" s="33">
        <v>256922</v>
      </c>
      <c r="K2378" s="33"/>
      <c r="L2378" s="33">
        <v>2211488</v>
      </c>
      <c r="M2378" s="33">
        <v>527169</v>
      </c>
      <c r="N2378" s="33">
        <v>1200493</v>
      </c>
      <c r="O2378" s="33">
        <v>115917</v>
      </c>
      <c r="P2378" s="33">
        <v>367909</v>
      </c>
      <c r="Q2378"/>
    </row>
    <row r="2379" spans="1:17">
      <c r="A2379" s="38" t="str">
        <f t="shared" ca="1" si="36"/>
        <v>204458</v>
      </c>
      <c r="B2379" s="39" cm="1">
        <f t="array" aca="1" ref="B2379" ca="1">INDIRECT(_xlfn.CONCAT("D",ROW(C2379)-C2379-3))</f>
        <v>2044</v>
      </c>
      <c r="C2379" s="32">
        <v>58</v>
      </c>
      <c r="D2379" s="33">
        <v>4342087</v>
      </c>
      <c r="E2379" s="33"/>
      <c r="F2379" s="33">
        <v>2135298</v>
      </c>
      <c r="G2379" s="33">
        <v>546309</v>
      </c>
      <c r="H2379" s="33">
        <v>1286372</v>
      </c>
      <c r="I2379" s="33">
        <v>31960</v>
      </c>
      <c r="J2379" s="33">
        <v>270657</v>
      </c>
      <c r="K2379" s="33"/>
      <c r="L2379" s="33">
        <v>2206789</v>
      </c>
      <c r="M2379" s="33">
        <v>463899</v>
      </c>
      <c r="N2379" s="33">
        <v>1259872</v>
      </c>
      <c r="O2379" s="33">
        <v>125786</v>
      </c>
      <c r="P2379" s="33">
        <v>357232</v>
      </c>
      <c r="Q2379"/>
    </row>
    <row r="2380" spans="1:17">
      <c r="A2380" s="38" t="str">
        <f t="shared" ref="A2380:A2443" ca="1" si="37">B2380&amp;C2380</f>
        <v>204459</v>
      </c>
      <c r="B2380" s="39" cm="1">
        <f t="array" aca="1" ref="B2380" ca="1">INDIRECT(_xlfn.CONCAT("D",ROW(C2380)-C2380-3))</f>
        <v>2044</v>
      </c>
      <c r="C2380" s="32">
        <v>59</v>
      </c>
      <c r="D2380" s="33">
        <v>4231939</v>
      </c>
      <c r="E2380" s="33"/>
      <c r="F2380" s="33">
        <v>2075149</v>
      </c>
      <c r="G2380" s="33">
        <v>488742</v>
      </c>
      <c r="H2380" s="33">
        <v>1294965</v>
      </c>
      <c r="I2380" s="33">
        <v>38058</v>
      </c>
      <c r="J2380" s="33">
        <v>253384</v>
      </c>
      <c r="K2380" s="33"/>
      <c r="L2380" s="33">
        <v>2156790</v>
      </c>
      <c r="M2380" s="33">
        <v>439588</v>
      </c>
      <c r="N2380" s="33">
        <v>1207361</v>
      </c>
      <c r="O2380" s="33">
        <v>138500</v>
      </c>
      <c r="P2380" s="33">
        <v>371341</v>
      </c>
      <c r="Q2380"/>
    </row>
    <row r="2381" spans="1:17">
      <c r="A2381" s="38" t="str">
        <f t="shared" ca="1" si="37"/>
        <v>204460</v>
      </c>
      <c r="B2381" s="39" cm="1">
        <f t="array" aca="1" ref="B2381" ca="1">INDIRECT(_xlfn.CONCAT("D",ROW(C2381)-C2381-3))</f>
        <v>2044</v>
      </c>
      <c r="C2381" s="32">
        <v>60</v>
      </c>
      <c r="D2381" s="33">
        <v>4185139</v>
      </c>
      <c r="E2381" s="33"/>
      <c r="F2381" s="33">
        <v>2055382</v>
      </c>
      <c r="G2381" s="33">
        <v>433502</v>
      </c>
      <c r="H2381" s="33">
        <v>1319529</v>
      </c>
      <c r="I2381" s="33">
        <v>29034</v>
      </c>
      <c r="J2381" s="33">
        <v>273317</v>
      </c>
      <c r="K2381" s="33"/>
      <c r="L2381" s="33">
        <v>2129758</v>
      </c>
      <c r="M2381" s="33">
        <v>399204</v>
      </c>
      <c r="N2381" s="33">
        <v>1229789</v>
      </c>
      <c r="O2381" s="33">
        <v>143794</v>
      </c>
      <c r="P2381" s="33">
        <v>356971</v>
      </c>
      <c r="Q2381"/>
    </row>
    <row r="2382" spans="1:17">
      <c r="A2382" s="38" t="str">
        <f t="shared" ca="1" si="37"/>
        <v>204461</v>
      </c>
      <c r="B2382" s="39" cm="1">
        <f t="array" aca="1" ref="B2382" ca="1">INDIRECT(_xlfn.CONCAT("D",ROW(C2382)-C2382-3))</f>
        <v>2044</v>
      </c>
      <c r="C2382" s="32">
        <v>61</v>
      </c>
      <c r="D2382" s="33">
        <v>4229940</v>
      </c>
      <c r="E2382" s="33"/>
      <c r="F2382" s="33">
        <v>2079232</v>
      </c>
      <c r="G2382" s="33">
        <v>470694</v>
      </c>
      <c r="H2382" s="33">
        <v>1316348</v>
      </c>
      <c r="I2382" s="33">
        <v>36898</v>
      </c>
      <c r="J2382" s="33">
        <v>255292</v>
      </c>
      <c r="K2382" s="33"/>
      <c r="L2382" s="33">
        <v>2150707</v>
      </c>
      <c r="M2382" s="33">
        <v>412094</v>
      </c>
      <c r="N2382" s="33">
        <v>1224249</v>
      </c>
      <c r="O2382" s="33">
        <v>174463</v>
      </c>
      <c r="P2382" s="33">
        <v>339902</v>
      </c>
      <c r="Q2382"/>
    </row>
    <row r="2383" spans="1:17">
      <c r="A2383" s="38" t="str">
        <f t="shared" ca="1" si="37"/>
        <v>204462</v>
      </c>
      <c r="B2383" s="39" cm="1">
        <f t="array" aca="1" ref="B2383" ca="1">INDIRECT(_xlfn.CONCAT("D",ROW(C2383)-C2383-3))</f>
        <v>2044</v>
      </c>
      <c r="C2383" s="32">
        <v>62</v>
      </c>
      <c r="D2383" s="33">
        <v>4122496</v>
      </c>
      <c r="E2383" s="33"/>
      <c r="F2383" s="33">
        <v>2024318</v>
      </c>
      <c r="G2383" s="33">
        <v>419101</v>
      </c>
      <c r="H2383" s="33">
        <v>1289387</v>
      </c>
      <c r="I2383" s="33">
        <v>51134</v>
      </c>
      <c r="J2383" s="33">
        <v>264695</v>
      </c>
      <c r="K2383" s="33"/>
      <c r="L2383" s="33">
        <v>2098178</v>
      </c>
      <c r="M2383" s="33">
        <v>383398</v>
      </c>
      <c r="N2383" s="33">
        <v>1186231</v>
      </c>
      <c r="O2383" s="33">
        <v>178185</v>
      </c>
      <c r="P2383" s="33">
        <v>350364</v>
      </c>
      <c r="Q2383"/>
    </row>
    <row r="2384" spans="1:17">
      <c r="A2384" s="38" t="str">
        <f t="shared" ca="1" si="37"/>
        <v>204463</v>
      </c>
      <c r="B2384" s="39" cm="1">
        <f t="array" aca="1" ref="B2384" ca="1">INDIRECT(_xlfn.CONCAT("D",ROW(C2384)-C2384-3))</f>
        <v>2044</v>
      </c>
      <c r="C2384" s="32">
        <v>63</v>
      </c>
      <c r="D2384" s="33">
        <v>4141255</v>
      </c>
      <c r="E2384" s="33"/>
      <c r="F2384" s="33">
        <v>2036099</v>
      </c>
      <c r="G2384" s="33">
        <v>426346</v>
      </c>
      <c r="H2384" s="33">
        <v>1302944</v>
      </c>
      <c r="I2384" s="33">
        <v>47815</v>
      </c>
      <c r="J2384" s="33">
        <v>258995</v>
      </c>
      <c r="K2384" s="33"/>
      <c r="L2384" s="33">
        <v>2105156</v>
      </c>
      <c r="M2384" s="33">
        <v>370675</v>
      </c>
      <c r="N2384" s="33">
        <v>1196952</v>
      </c>
      <c r="O2384" s="33">
        <v>168852</v>
      </c>
      <c r="P2384" s="33">
        <v>368677</v>
      </c>
      <c r="Q2384"/>
    </row>
    <row r="2385" spans="1:17">
      <c r="A2385" s="38" t="str">
        <f t="shared" ca="1" si="37"/>
        <v>204464</v>
      </c>
      <c r="B2385" s="39" cm="1">
        <f t="array" aca="1" ref="B2385" ca="1">INDIRECT(_xlfn.CONCAT("D",ROW(C2385)-C2385-3))</f>
        <v>2044</v>
      </c>
      <c r="C2385" s="32">
        <v>64</v>
      </c>
      <c r="D2385" s="33">
        <v>3948018</v>
      </c>
      <c r="E2385" s="33"/>
      <c r="F2385" s="33">
        <v>1935435</v>
      </c>
      <c r="G2385" s="33">
        <v>380530</v>
      </c>
      <c r="H2385" s="33">
        <v>1246905</v>
      </c>
      <c r="I2385" s="33">
        <v>66568</v>
      </c>
      <c r="J2385" s="33">
        <v>241433</v>
      </c>
      <c r="K2385" s="33"/>
      <c r="L2385" s="33">
        <v>2012583</v>
      </c>
      <c r="M2385" s="33">
        <v>301339</v>
      </c>
      <c r="N2385" s="33">
        <v>1221320</v>
      </c>
      <c r="O2385" s="33">
        <v>184595</v>
      </c>
      <c r="P2385" s="33">
        <v>305330</v>
      </c>
      <c r="Q2385"/>
    </row>
    <row r="2386" spans="1:17">
      <c r="A2386" s="38" t="str">
        <f t="shared" ca="1" si="37"/>
        <v>204465</v>
      </c>
      <c r="B2386" s="39" cm="1">
        <f t="array" aca="1" ref="B2386" ca="1">INDIRECT(_xlfn.CONCAT("D",ROW(C2386)-C2386-3))</f>
        <v>2044</v>
      </c>
      <c r="C2386" s="32">
        <v>65</v>
      </c>
      <c r="D2386" s="33">
        <v>3786445</v>
      </c>
      <c r="E2386" s="33"/>
      <c r="F2386" s="33">
        <v>1850515</v>
      </c>
      <c r="G2386" s="33">
        <v>324687</v>
      </c>
      <c r="H2386" s="33">
        <v>1241977</v>
      </c>
      <c r="I2386" s="33">
        <v>50795</v>
      </c>
      <c r="J2386" s="33">
        <v>233057</v>
      </c>
      <c r="K2386" s="33"/>
      <c r="L2386" s="33">
        <v>1935930</v>
      </c>
      <c r="M2386" s="33">
        <v>292897</v>
      </c>
      <c r="N2386" s="33">
        <v>1141496</v>
      </c>
      <c r="O2386" s="33">
        <v>207636</v>
      </c>
      <c r="P2386" s="33">
        <v>293900</v>
      </c>
      <c r="Q2386"/>
    </row>
    <row r="2387" spans="1:17">
      <c r="A2387" s="38" t="str">
        <f t="shared" ca="1" si="37"/>
        <v>204466</v>
      </c>
      <c r="B2387" s="39" cm="1">
        <f t="array" aca="1" ref="B2387" ca="1">INDIRECT(_xlfn.CONCAT("D",ROW(C2387)-C2387-3))</f>
        <v>2044</v>
      </c>
      <c r="C2387" s="32">
        <v>66</v>
      </c>
      <c r="D2387" s="33">
        <v>3726819</v>
      </c>
      <c r="E2387" s="33"/>
      <c r="F2387" s="33">
        <v>1814578</v>
      </c>
      <c r="G2387" s="33">
        <v>290849</v>
      </c>
      <c r="H2387" s="33">
        <v>1227917</v>
      </c>
      <c r="I2387" s="33">
        <v>74449</v>
      </c>
      <c r="J2387" s="33">
        <v>221363</v>
      </c>
      <c r="K2387" s="33"/>
      <c r="L2387" s="33">
        <v>1912241</v>
      </c>
      <c r="M2387" s="33">
        <v>278289</v>
      </c>
      <c r="N2387" s="33">
        <v>1101228</v>
      </c>
      <c r="O2387" s="33">
        <v>232570</v>
      </c>
      <c r="P2387" s="33">
        <v>300154</v>
      </c>
      <c r="Q2387"/>
    </row>
    <row r="2388" spans="1:17">
      <c r="A2388" s="38" t="str">
        <f t="shared" ca="1" si="37"/>
        <v>204467</v>
      </c>
      <c r="B2388" s="39" cm="1">
        <f t="array" aca="1" ref="B2388" ca="1">INDIRECT(_xlfn.CONCAT("D",ROW(C2388)-C2388-3))</f>
        <v>2044</v>
      </c>
      <c r="C2388" s="32">
        <v>67</v>
      </c>
      <c r="D2388" s="33">
        <v>3555921</v>
      </c>
      <c r="E2388" s="33"/>
      <c r="F2388" s="33">
        <v>1725233</v>
      </c>
      <c r="G2388" s="33">
        <v>274176</v>
      </c>
      <c r="H2388" s="33">
        <v>1211523</v>
      </c>
      <c r="I2388" s="33">
        <v>62358</v>
      </c>
      <c r="J2388" s="33">
        <v>177175</v>
      </c>
      <c r="K2388" s="33"/>
      <c r="L2388" s="33">
        <v>1830688</v>
      </c>
      <c r="M2388" s="33">
        <v>261101</v>
      </c>
      <c r="N2388" s="33">
        <v>1069225</v>
      </c>
      <c r="O2388" s="33">
        <v>229332</v>
      </c>
      <c r="P2388" s="33">
        <v>271029</v>
      </c>
      <c r="Q2388"/>
    </row>
    <row r="2389" spans="1:17">
      <c r="A2389" s="38" t="str">
        <f t="shared" ca="1" si="37"/>
        <v>204468</v>
      </c>
      <c r="B2389" s="39" cm="1">
        <f t="array" aca="1" ref="B2389" ca="1">INDIRECT(_xlfn.CONCAT("D",ROW(C2389)-C2389-3))</f>
        <v>2044</v>
      </c>
      <c r="C2389" s="32">
        <v>68</v>
      </c>
      <c r="D2389" s="33">
        <v>3488242</v>
      </c>
      <c r="E2389" s="33"/>
      <c r="F2389" s="33">
        <v>1687358</v>
      </c>
      <c r="G2389" s="33">
        <v>261198</v>
      </c>
      <c r="H2389" s="33">
        <v>1163969</v>
      </c>
      <c r="I2389" s="33">
        <v>71507</v>
      </c>
      <c r="J2389" s="33">
        <v>190684</v>
      </c>
      <c r="K2389" s="33"/>
      <c r="L2389" s="33">
        <v>1800884</v>
      </c>
      <c r="M2389" s="33">
        <v>238191</v>
      </c>
      <c r="N2389" s="33">
        <v>1030500</v>
      </c>
      <c r="O2389" s="33">
        <v>236198</v>
      </c>
      <c r="P2389" s="33">
        <v>295995</v>
      </c>
      <c r="Q2389"/>
    </row>
    <row r="2390" spans="1:17">
      <c r="A2390" s="38" t="str">
        <f t="shared" ca="1" si="37"/>
        <v>204469</v>
      </c>
      <c r="B2390" s="39" cm="1">
        <f t="array" aca="1" ref="B2390" ca="1">INDIRECT(_xlfn.CONCAT("D",ROW(C2390)-C2390-3))</f>
        <v>2044</v>
      </c>
      <c r="C2390" s="32">
        <v>69</v>
      </c>
      <c r="D2390" s="33">
        <v>3435947</v>
      </c>
      <c r="E2390" s="33"/>
      <c r="F2390" s="33">
        <v>1657018</v>
      </c>
      <c r="G2390" s="33">
        <v>263413</v>
      </c>
      <c r="H2390" s="33">
        <v>1112299</v>
      </c>
      <c r="I2390" s="33">
        <v>84491</v>
      </c>
      <c r="J2390" s="33">
        <v>196814</v>
      </c>
      <c r="K2390" s="33"/>
      <c r="L2390" s="33">
        <v>1778929</v>
      </c>
      <c r="M2390" s="33">
        <v>241177</v>
      </c>
      <c r="N2390" s="33">
        <v>989623</v>
      </c>
      <c r="O2390" s="33">
        <v>264099</v>
      </c>
      <c r="P2390" s="33">
        <v>284031</v>
      </c>
      <c r="Q2390"/>
    </row>
    <row r="2391" spans="1:17">
      <c r="A2391" s="38" t="str">
        <f t="shared" ca="1" si="37"/>
        <v>204470</v>
      </c>
      <c r="B2391" s="39" cm="1">
        <f t="array" aca="1" ref="B2391" ca="1">INDIRECT(_xlfn.CONCAT("D",ROW(C2391)-C2391-3))</f>
        <v>2044</v>
      </c>
      <c r="C2391" s="32">
        <v>70</v>
      </c>
      <c r="D2391" s="33">
        <v>3333960</v>
      </c>
      <c r="E2391" s="33"/>
      <c r="F2391" s="33">
        <v>1599733</v>
      </c>
      <c r="G2391" s="33">
        <v>208531</v>
      </c>
      <c r="H2391" s="33">
        <v>1087342</v>
      </c>
      <c r="I2391" s="33">
        <v>90364</v>
      </c>
      <c r="J2391" s="33">
        <v>213496</v>
      </c>
      <c r="K2391" s="33"/>
      <c r="L2391" s="33">
        <v>1734227</v>
      </c>
      <c r="M2391" s="33">
        <v>221009</v>
      </c>
      <c r="N2391" s="33">
        <v>955716</v>
      </c>
      <c r="O2391" s="33">
        <v>263818</v>
      </c>
      <c r="P2391" s="33">
        <v>293684</v>
      </c>
      <c r="Q2391"/>
    </row>
    <row r="2392" spans="1:17">
      <c r="A2392" s="38" t="str">
        <f t="shared" ca="1" si="37"/>
        <v>204471</v>
      </c>
      <c r="B2392" s="39" cm="1">
        <f t="array" aca="1" ref="B2392" ca="1">INDIRECT(_xlfn.CONCAT("D",ROW(C2392)-C2392-3))</f>
        <v>2044</v>
      </c>
      <c r="C2392" s="32">
        <v>71</v>
      </c>
      <c r="D2392" s="33">
        <v>3419480</v>
      </c>
      <c r="E2392" s="33"/>
      <c r="F2392" s="33">
        <v>1636343</v>
      </c>
      <c r="G2392" s="33">
        <v>237022</v>
      </c>
      <c r="H2392" s="33">
        <v>1093870</v>
      </c>
      <c r="I2392" s="33">
        <v>98181</v>
      </c>
      <c r="J2392" s="33">
        <v>207270</v>
      </c>
      <c r="K2392" s="33"/>
      <c r="L2392" s="33">
        <v>1783138</v>
      </c>
      <c r="M2392" s="33">
        <v>228607</v>
      </c>
      <c r="N2392" s="33">
        <v>969097</v>
      </c>
      <c r="O2392" s="33">
        <v>285262</v>
      </c>
      <c r="P2392" s="33">
        <v>300171</v>
      </c>
      <c r="Q2392"/>
    </row>
    <row r="2393" spans="1:17">
      <c r="A2393" s="38" t="str">
        <f t="shared" ca="1" si="37"/>
        <v>204472</v>
      </c>
      <c r="B2393" s="39" cm="1">
        <f t="array" aca="1" ref="B2393" ca="1">INDIRECT(_xlfn.CONCAT("D",ROW(C2393)-C2393-3))</f>
        <v>2044</v>
      </c>
      <c r="C2393" s="32">
        <v>72</v>
      </c>
      <c r="D2393" s="33">
        <v>3517938</v>
      </c>
      <c r="E2393" s="33"/>
      <c r="F2393" s="33">
        <v>1679766</v>
      </c>
      <c r="G2393" s="33">
        <v>212691</v>
      </c>
      <c r="H2393" s="33">
        <v>1112919</v>
      </c>
      <c r="I2393" s="33">
        <v>121679</v>
      </c>
      <c r="J2393" s="33">
        <v>232476</v>
      </c>
      <c r="K2393" s="33"/>
      <c r="L2393" s="33">
        <v>1838171</v>
      </c>
      <c r="M2393" s="33">
        <v>197728</v>
      </c>
      <c r="N2393" s="33">
        <v>946906</v>
      </c>
      <c r="O2393" s="33">
        <v>351737</v>
      </c>
      <c r="P2393" s="33">
        <v>341800</v>
      </c>
      <c r="Q2393"/>
    </row>
    <row r="2394" spans="1:17">
      <c r="A2394" s="38" t="str">
        <f t="shared" ca="1" si="37"/>
        <v>204473</v>
      </c>
      <c r="B2394" s="39" cm="1">
        <f t="array" aca="1" ref="B2394" ca="1">INDIRECT(_xlfn.CONCAT("D",ROW(C2394)-C2394-3))</f>
        <v>2044</v>
      </c>
      <c r="C2394" s="32">
        <v>73</v>
      </c>
      <c r="D2394" s="33">
        <v>3604362</v>
      </c>
      <c r="E2394" s="33"/>
      <c r="F2394" s="33">
        <v>1715865</v>
      </c>
      <c r="G2394" s="33">
        <v>208553</v>
      </c>
      <c r="H2394" s="33">
        <v>1136662</v>
      </c>
      <c r="I2394" s="33">
        <v>123550</v>
      </c>
      <c r="J2394" s="33">
        <v>247100</v>
      </c>
      <c r="K2394" s="33"/>
      <c r="L2394" s="33">
        <v>1888497</v>
      </c>
      <c r="M2394" s="33">
        <v>198476</v>
      </c>
      <c r="N2394" s="33">
        <v>997341</v>
      </c>
      <c r="O2394" s="33">
        <v>379089</v>
      </c>
      <c r="P2394" s="33">
        <v>313592</v>
      </c>
      <c r="Q2394"/>
    </row>
    <row r="2395" spans="1:17">
      <c r="A2395" s="38" t="str">
        <f t="shared" ca="1" si="37"/>
        <v>204474</v>
      </c>
      <c r="B2395" s="39" cm="1">
        <f t="array" aca="1" ref="B2395" ca="1">INDIRECT(_xlfn.CONCAT("D",ROW(C2395)-C2395-3))</f>
        <v>2044</v>
      </c>
      <c r="C2395" s="32">
        <v>74</v>
      </c>
      <c r="D2395" s="33">
        <v>3382375</v>
      </c>
      <c r="E2395" s="33"/>
      <c r="F2395" s="33">
        <v>1601639</v>
      </c>
      <c r="G2395" s="33">
        <v>175657</v>
      </c>
      <c r="H2395" s="33">
        <v>1059865</v>
      </c>
      <c r="I2395" s="33">
        <v>119407</v>
      </c>
      <c r="J2395" s="33">
        <v>246710</v>
      </c>
      <c r="K2395" s="33"/>
      <c r="L2395" s="33">
        <v>1780736</v>
      </c>
      <c r="M2395" s="33">
        <v>175593</v>
      </c>
      <c r="N2395" s="33">
        <v>954355</v>
      </c>
      <c r="O2395" s="33">
        <v>368052</v>
      </c>
      <c r="P2395" s="33">
        <v>282735</v>
      </c>
      <c r="Q2395"/>
    </row>
    <row r="2396" spans="1:17">
      <c r="A2396" s="38" t="str">
        <f t="shared" ca="1" si="37"/>
        <v>204475</v>
      </c>
      <c r="B2396" s="39" cm="1">
        <f t="array" aca="1" ref="B2396" ca="1">INDIRECT(_xlfn.CONCAT("D",ROW(C2396)-C2396-3))</f>
        <v>2044</v>
      </c>
      <c r="C2396" s="32">
        <v>75</v>
      </c>
      <c r="D2396" s="33">
        <v>3216390</v>
      </c>
      <c r="E2396" s="33"/>
      <c r="F2396" s="33">
        <v>1516246</v>
      </c>
      <c r="G2396" s="33">
        <v>190884</v>
      </c>
      <c r="H2396" s="33">
        <v>1005583</v>
      </c>
      <c r="I2396" s="33">
        <v>123976</v>
      </c>
      <c r="J2396" s="33">
        <v>195803</v>
      </c>
      <c r="K2396" s="33"/>
      <c r="L2396" s="33">
        <v>1700144</v>
      </c>
      <c r="M2396" s="33">
        <v>161118</v>
      </c>
      <c r="N2396" s="33">
        <v>880714</v>
      </c>
      <c r="O2396" s="33">
        <v>375613</v>
      </c>
      <c r="P2396" s="33">
        <v>282698</v>
      </c>
      <c r="Q2396"/>
    </row>
    <row r="2397" spans="1:17">
      <c r="A2397" s="38" t="str">
        <f t="shared" ca="1" si="37"/>
        <v>204476</v>
      </c>
      <c r="B2397" s="39" cm="1">
        <f t="array" aca="1" ref="B2397" ca="1">INDIRECT(_xlfn.CONCAT("D",ROW(C2397)-C2397-3))</f>
        <v>2044</v>
      </c>
      <c r="C2397" s="32">
        <v>76</v>
      </c>
      <c r="D2397" s="33">
        <v>3101971</v>
      </c>
      <c r="E2397" s="33"/>
      <c r="F2397" s="33">
        <v>1452479</v>
      </c>
      <c r="G2397" s="33">
        <v>155482</v>
      </c>
      <c r="H2397" s="33">
        <v>948638</v>
      </c>
      <c r="I2397" s="33">
        <v>148594</v>
      </c>
      <c r="J2397" s="33">
        <v>199765</v>
      </c>
      <c r="K2397" s="33"/>
      <c r="L2397" s="33">
        <v>1649492</v>
      </c>
      <c r="M2397" s="33">
        <v>165937</v>
      </c>
      <c r="N2397" s="33">
        <v>829685</v>
      </c>
      <c r="O2397" s="33">
        <v>383235</v>
      </c>
      <c r="P2397" s="33">
        <v>270635</v>
      </c>
      <c r="Q2397"/>
    </row>
    <row r="2398" spans="1:17">
      <c r="A2398" s="38" t="str">
        <f t="shared" ca="1" si="37"/>
        <v>204477</v>
      </c>
      <c r="B2398" s="39" cm="1">
        <f t="array" aca="1" ref="B2398" ca="1">INDIRECT(_xlfn.CONCAT("D",ROW(C2398)-C2398-3))</f>
        <v>2044</v>
      </c>
      <c r="C2398" s="32">
        <v>77</v>
      </c>
      <c r="D2398" s="33">
        <v>3053980</v>
      </c>
      <c r="E2398" s="33"/>
      <c r="F2398" s="33">
        <v>1422217</v>
      </c>
      <c r="G2398" s="33">
        <v>167435</v>
      </c>
      <c r="H2398" s="33">
        <v>904152</v>
      </c>
      <c r="I2398" s="33">
        <v>143798</v>
      </c>
      <c r="J2398" s="33">
        <v>206832</v>
      </c>
      <c r="K2398" s="33"/>
      <c r="L2398" s="33">
        <v>1631763</v>
      </c>
      <c r="M2398" s="33">
        <v>137297</v>
      </c>
      <c r="N2398" s="33">
        <v>785261</v>
      </c>
      <c r="O2398" s="33">
        <v>441524</v>
      </c>
      <c r="P2398" s="33">
        <v>267680</v>
      </c>
      <c r="Q2398"/>
    </row>
    <row r="2399" spans="1:17">
      <c r="A2399" s="38" t="str">
        <f t="shared" ca="1" si="37"/>
        <v>204478</v>
      </c>
      <c r="B2399" s="39" cm="1">
        <f t="array" aca="1" ref="B2399" ca="1">INDIRECT(_xlfn.CONCAT("D",ROW(C2399)-C2399-3))</f>
        <v>2044</v>
      </c>
      <c r="C2399" s="32">
        <v>78</v>
      </c>
      <c r="D2399" s="33">
        <v>3058583</v>
      </c>
      <c r="E2399" s="33"/>
      <c r="F2399" s="33">
        <v>1416044</v>
      </c>
      <c r="G2399" s="33">
        <v>141999</v>
      </c>
      <c r="H2399" s="33">
        <v>879604</v>
      </c>
      <c r="I2399" s="33">
        <v>185387</v>
      </c>
      <c r="J2399" s="33">
        <v>209054</v>
      </c>
      <c r="K2399" s="33"/>
      <c r="L2399" s="33">
        <v>1642540</v>
      </c>
      <c r="M2399" s="33">
        <v>143475</v>
      </c>
      <c r="N2399" s="33">
        <v>772785</v>
      </c>
      <c r="O2399" s="33">
        <v>472972</v>
      </c>
      <c r="P2399" s="33">
        <v>253307</v>
      </c>
      <c r="Q2399"/>
    </row>
    <row r="2400" spans="1:17">
      <c r="A2400" s="38" t="str">
        <f t="shared" ca="1" si="37"/>
        <v>204479</v>
      </c>
      <c r="B2400" s="39" cm="1">
        <f t="array" aca="1" ref="B2400" ca="1">INDIRECT(_xlfn.CONCAT("D",ROW(C2400)-C2400-3))</f>
        <v>2044</v>
      </c>
      <c r="C2400" s="32">
        <v>79</v>
      </c>
      <c r="D2400" s="33">
        <v>3095962</v>
      </c>
      <c r="E2400" s="33"/>
      <c r="F2400" s="33">
        <v>1420042</v>
      </c>
      <c r="G2400" s="33">
        <v>127301</v>
      </c>
      <c r="H2400" s="33">
        <v>925642</v>
      </c>
      <c r="I2400" s="33">
        <v>165787</v>
      </c>
      <c r="J2400" s="33">
        <v>201312</v>
      </c>
      <c r="K2400" s="33"/>
      <c r="L2400" s="33">
        <v>1675920</v>
      </c>
      <c r="M2400" s="33">
        <v>149565</v>
      </c>
      <c r="N2400" s="33">
        <v>756740</v>
      </c>
      <c r="O2400" s="33">
        <v>505153</v>
      </c>
      <c r="P2400" s="33">
        <v>264463</v>
      </c>
      <c r="Q2400"/>
    </row>
    <row r="2401" spans="1:17">
      <c r="A2401" s="38" t="str">
        <f t="shared" ca="1" si="37"/>
        <v>204480</v>
      </c>
      <c r="B2401" s="39" cm="1">
        <f t="array" aca="1" ref="B2401" ca="1">INDIRECT(_xlfn.CONCAT("D",ROW(C2401)-C2401-3))</f>
        <v>2044</v>
      </c>
      <c r="C2401" s="32">
        <v>80</v>
      </c>
      <c r="D2401" s="33">
        <v>2987390</v>
      </c>
      <c r="E2401" s="33"/>
      <c r="F2401" s="33">
        <v>1359921</v>
      </c>
      <c r="G2401" s="33">
        <v>127308</v>
      </c>
      <c r="H2401" s="33">
        <v>877337</v>
      </c>
      <c r="I2401" s="33">
        <v>183560</v>
      </c>
      <c r="J2401" s="33">
        <v>171717</v>
      </c>
      <c r="K2401" s="33"/>
      <c r="L2401" s="33">
        <v>1627469</v>
      </c>
      <c r="M2401" s="33">
        <v>128693</v>
      </c>
      <c r="N2401" s="33">
        <v>733549</v>
      </c>
      <c r="O2401" s="33">
        <v>508832</v>
      </c>
      <c r="P2401" s="33">
        <v>256396</v>
      </c>
      <c r="Q2401"/>
    </row>
    <row r="2402" spans="1:17">
      <c r="A2402" s="38" t="str">
        <f t="shared" ca="1" si="37"/>
        <v>204481</v>
      </c>
      <c r="B2402" s="39" cm="1">
        <f t="array" aca="1" ref="B2402" ca="1">INDIRECT(_xlfn.CONCAT("D",ROW(C2402)-C2402-3))</f>
        <v>2044</v>
      </c>
      <c r="C2402" s="32">
        <v>81</v>
      </c>
      <c r="D2402" s="33">
        <v>2876291</v>
      </c>
      <c r="E2402" s="33"/>
      <c r="F2402" s="33">
        <v>1296492</v>
      </c>
      <c r="G2402" s="33">
        <v>104667</v>
      </c>
      <c r="H2402" s="33">
        <v>845238</v>
      </c>
      <c r="I2402" s="33">
        <v>186624</v>
      </c>
      <c r="J2402" s="33">
        <v>159963</v>
      </c>
      <c r="K2402" s="33"/>
      <c r="L2402" s="33">
        <v>1579799</v>
      </c>
      <c r="M2402" s="33">
        <v>122818</v>
      </c>
      <c r="N2402" s="33">
        <v>670548</v>
      </c>
      <c r="O2402" s="33">
        <v>552682</v>
      </c>
      <c r="P2402" s="33">
        <v>233751</v>
      </c>
      <c r="Q2402"/>
    </row>
    <row r="2403" spans="1:17">
      <c r="A2403" s="38" t="str">
        <f t="shared" ca="1" si="37"/>
        <v>204482</v>
      </c>
      <c r="B2403" s="39" cm="1">
        <f t="array" aca="1" ref="B2403" ca="1">INDIRECT(_xlfn.CONCAT("D",ROW(C2403)-C2403-3))</f>
        <v>2044</v>
      </c>
      <c r="C2403" s="32">
        <v>82</v>
      </c>
      <c r="D2403" s="33">
        <v>2736124</v>
      </c>
      <c r="E2403" s="33"/>
      <c r="F2403" s="33">
        <v>1222021</v>
      </c>
      <c r="G2403" s="33">
        <v>111722</v>
      </c>
      <c r="H2403" s="33">
        <v>774145</v>
      </c>
      <c r="I2403" s="33">
        <v>202682</v>
      </c>
      <c r="J2403" s="33">
        <v>133473</v>
      </c>
      <c r="K2403" s="33"/>
      <c r="L2403" s="33">
        <v>1514102</v>
      </c>
      <c r="M2403" s="33">
        <v>117003</v>
      </c>
      <c r="N2403" s="33">
        <v>627653</v>
      </c>
      <c r="O2403" s="33">
        <v>550312</v>
      </c>
      <c r="P2403" s="33">
        <v>219133</v>
      </c>
      <c r="Q2403"/>
    </row>
    <row r="2404" spans="1:17">
      <c r="A2404" s="38" t="str">
        <f t="shared" ca="1" si="37"/>
        <v>204483</v>
      </c>
      <c r="B2404" s="39" cm="1">
        <f t="array" aca="1" ref="B2404" ca="1">INDIRECT(_xlfn.CONCAT("D",ROW(C2404)-C2404-3))</f>
        <v>2044</v>
      </c>
      <c r="C2404" s="32">
        <v>83</v>
      </c>
      <c r="D2404" s="33">
        <v>2620728</v>
      </c>
      <c r="E2404" s="33"/>
      <c r="F2404" s="33">
        <v>1157646</v>
      </c>
      <c r="G2404" s="33">
        <v>83113</v>
      </c>
      <c r="H2404" s="33">
        <v>727239</v>
      </c>
      <c r="I2404" s="33">
        <v>193930</v>
      </c>
      <c r="J2404" s="33">
        <v>153363</v>
      </c>
      <c r="K2404" s="33"/>
      <c r="L2404" s="33">
        <v>1463082</v>
      </c>
      <c r="M2404" s="33">
        <v>107200</v>
      </c>
      <c r="N2404" s="33">
        <v>550889</v>
      </c>
      <c r="O2404" s="33">
        <v>594563</v>
      </c>
      <c r="P2404" s="33">
        <v>210430</v>
      </c>
      <c r="Q2404"/>
    </row>
    <row r="2405" spans="1:17">
      <c r="A2405" s="38" t="str">
        <f t="shared" ca="1" si="37"/>
        <v>204484</v>
      </c>
      <c r="B2405" s="39" cm="1">
        <f t="array" aca="1" ref="B2405" ca="1">INDIRECT(_xlfn.CONCAT("D",ROW(C2405)-C2405-3))</f>
        <v>2044</v>
      </c>
      <c r="C2405" s="32">
        <v>84</v>
      </c>
      <c r="D2405" s="33">
        <v>2417139</v>
      </c>
      <c r="E2405" s="33"/>
      <c r="F2405" s="33">
        <v>1055539</v>
      </c>
      <c r="G2405" s="33">
        <v>63431</v>
      </c>
      <c r="H2405" s="33">
        <v>649181</v>
      </c>
      <c r="I2405" s="33">
        <v>220028</v>
      </c>
      <c r="J2405" s="33">
        <v>122898</v>
      </c>
      <c r="K2405" s="33"/>
      <c r="L2405" s="33">
        <v>1361600</v>
      </c>
      <c r="M2405" s="33">
        <v>97328</v>
      </c>
      <c r="N2405" s="33">
        <v>476709</v>
      </c>
      <c r="O2405" s="33">
        <v>599859</v>
      </c>
      <c r="P2405" s="33">
        <v>187704</v>
      </c>
      <c r="Q2405"/>
    </row>
    <row r="2406" spans="1:17">
      <c r="A2406" s="38" t="str">
        <f t="shared" ca="1" si="37"/>
        <v>204485</v>
      </c>
      <c r="B2406" s="39" cm="1">
        <f t="array" aca="1" ref="B2406" ca="1">INDIRECT(_xlfn.CONCAT("D",ROW(C2406)-C2406-3))</f>
        <v>2044</v>
      </c>
      <c r="C2406" s="32">
        <v>85</v>
      </c>
      <c r="D2406" s="33">
        <v>2207423</v>
      </c>
      <c r="E2406" s="33"/>
      <c r="F2406" s="33">
        <v>948441</v>
      </c>
      <c r="G2406" s="33">
        <v>44691</v>
      </c>
      <c r="H2406" s="33">
        <v>591907</v>
      </c>
      <c r="I2406" s="33">
        <v>197633</v>
      </c>
      <c r="J2406" s="33">
        <v>114210</v>
      </c>
      <c r="K2406" s="33"/>
      <c r="L2406" s="33">
        <v>1258981</v>
      </c>
      <c r="M2406" s="33">
        <v>86518</v>
      </c>
      <c r="N2406" s="33">
        <v>432588</v>
      </c>
      <c r="O2406" s="33">
        <v>553912</v>
      </c>
      <c r="P2406" s="33">
        <v>185963</v>
      </c>
      <c r="Q2406"/>
    </row>
    <row r="2407" spans="1:17">
      <c r="A2407" s="38" t="str">
        <f t="shared" ca="1" si="37"/>
        <v>204486</v>
      </c>
      <c r="B2407" s="39" cm="1">
        <f t="array" aca="1" ref="B2407" ca="1">INDIRECT(_xlfn.CONCAT("D",ROW(C2407)-C2407-3))</f>
        <v>2044</v>
      </c>
      <c r="C2407" s="32">
        <v>86</v>
      </c>
      <c r="D2407" s="33">
        <v>2057332</v>
      </c>
      <c r="E2407" s="33"/>
      <c r="F2407" s="33">
        <v>873083</v>
      </c>
      <c r="G2407" s="33">
        <v>40864</v>
      </c>
      <c r="H2407" s="33">
        <v>547172</v>
      </c>
      <c r="I2407" s="33">
        <v>191361</v>
      </c>
      <c r="J2407" s="33">
        <v>93687</v>
      </c>
      <c r="K2407" s="33"/>
      <c r="L2407" s="33">
        <v>1184248</v>
      </c>
      <c r="M2407" s="33">
        <v>68782</v>
      </c>
      <c r="N2407" s="33">
        <v>372819</v>
      </c>
      <c r="O2407" s="33">
        <v>585146</v>
      </c>
      <c r="P2407" s="33">
        <v>157501</v>
      </c>
      <c r="Q2407"/>
    </row>
    <row r="2408" spans="1:17">
      <c r="A2408" s="38" t="str">
        <f t="shared" ca="1" si="37"/>
        <v>204487</v>
      </c>
      <c r="B2408" s="39" cm="1">
        <f t="array" aca="1" ref="B2408" ca="1">INDIRECT(_xlfn.CONCAT("D",ROW(C2408)-C2408-3))</f>
        <v>2044</v>
      </c>
      <c r="C2408" s="32">
        <v>87</v>
      </c>
      <c r="D2408" s="33">
        <v>1832837</v>
      </c>
      <c r="E2408" s="33"/>
      <c r="F2408" s="33">
        <v>764267</v>
      </c>
      <c r="G2408" s="33">
        <v>33055</v>
      </c>
      <c r="H2408" s="33">
        <v>474787</v>
      </c>
      <c r="I2408" s="33">
        <v>181301</v>
      </c>
      <c r="J2408" s="33">
        <v>75125</v>
      </c>
      <c r="K2408" s="33"/>
      <c r="L2408" s="33">
        <v>1068570</v>
      </c>
      <c r="M2408" s="33">
        <v>76112</v>
      </c>
      <c r="N2408" s="33">
        <v>324477</v>
      </c>
      <c r="O2408" s="33">
        <v>515758</v>
      </c>
      <c r="P2408" s="33">
        <v>152224</v>
      </c>
      <c r="Q2408"/>
    </row>
    <row r="2409" spans="1:17">
      <c r="A2409" s="38" t="str">
        <f t="shared" ca="1" si="37"/>
        <v>204488</v>
      </c>
      <c r="B2409" s="39" cm="1">
        <f t="array" aca="1" ref="B2409" ca="1">INDIRECT(_xlfn.CONCAT("D",ROW(C2409)-C2409-3))</f>
        <v>2044</v>
      </c>
      <c r="C2409" s="32">
        <v>88</v>
      </c>
      <c r="D2409" s="33">
        <v>1611699</v>
      </c>
      <c r="E2409" s="33"/>
      <c r="F2409" s="33">
        <v>660057</v>
      </c>
      <c r="G2409" s="33">
        <v>19059</v>
      </c>
      <c r="H2409" s="33">
        <v>412285</v>
      </c>
      <c r="I2409" s="33">
        <v>179560</v>
      </c>
      <c r="J2409" s="33">
        <v>49153</v>
      </c>
      <c r="K2409" s="33"/>
      <c r="L2409" s="33">
        <v>951642</v>
      </c>
      <c r="M2409" s="33">
        <v>61105</v>
      </c>
      <c r="N2409" s="33">
        <v>227392</v>
      </c>
      <c r="O2409" s="33">
        <v>519897</v>
      </c>
      <c r="P2409" s="33">
        <v>143247</v>
      </c>
      <c r="Q2409"/>
    </row>
    <row r="2410" spans="1:17">
      <c r="A2410" s="38" t="str">
        <f t="shared" ca="1" si="37"/>
        <v>204489</v>
      </c>
      <c r="B2410" s="39" cm="1">
        <f t="array" aca="1" ref="B2410" ca="1">INDIRECT(_xlfn.CONCAT("D",ROW(C2410)-C2410-3))</f>
        <v>2044</v>
      </c>
      <c r="C2410" s="32">
        <v>89</v>
      </c>
      <c r="D2410" s="33">
        <v>1421342</v>
      </c>
      <c r="E2410" s="33"/>
      <c r="F2410" s="33">
        <v>571294</v>
      </c>
      <c r="G2410" s="33">
        <v>17099</v>
      </c>
      <c r="H2410" s="33">
        <v>337949</v>
      </c>
      <c r="I2410" s="33">
        <v>169980</v>
      </c>
      <c r="J2410" s="33">
        <v>46267</v>
      </c>
      <c r="K2410" s="33"/>
      <c r="L2410" s="33">
        <v>850048</v>
      </c>
      <c r="M2410" s="33">
        <v>36087</v>
      </c>
      <c r="N2410" s="33">
        <v>201485</v>
      </c>
      <c r="O2410" s="33">
        <v>508224</v>
      </c>
      <c r="P2410" s="33">
        <v>104251</v>
      </c>
      <c r="Q2410"/>
    </row>
    <row r="2411" spans="1:17">
      <c r="A2411" s="38" t="str">
        <f t="shared" ca="1" si="37"/>
        <v>204490</v>
      </c>
      <c r="B2411" s="39" cm="1">
        <f t="array" aca="1" ref="B2411" ca="1">INDIRECT(_xlfn.CONCAT("D",ROW(C2411)-C2411-3))</f>
        <v>2044</v>
      </c>
      <c r="C2411" s="32">
        <v>90</v>
      </c>
      <c r="D2411" s="33">
        <v>1193955</v>
      </c>
      <c r="E2411" s="33"/>
      <c r="F2411" s="33">
        <v>468824</v>
      </c>
      <c r="G2411" s="33">
        <v>20165</v>
      </c>
      <c r="H2411" s="33">
        <v>258105</v>
      </c>
      <c r="I2411" s="33">
        <v>145184</v>
      </c>
      <c r="J2411" s="33">
        <v>45370</v>
      </c>
      <c r="K2411" s="33"/>
      <c r="L2411" s="33">
        <v>725131</v>
      </c>
      <c r="M2411" s="33">
        <v>34100</v>
      </c>
      <c r="N2411" s="33">
        <v>146430</v>
      </c>
      <c r="O2411" s="33">
        <v>459350</v>
      </c>
      <c r="P2411" s="33">
        <v>85251</v>
      </c>
      <c r="Q2411"/>
    </row>
    <row r="2412" spans="1:17">
      <c r="A2412" s="38" t="str">
        <f t="shared" ca="1" si="37"/>
        <v>204491</v>
      </c>
      <c r="B2412" s="39" cm="1">
        <f t="array" aca="1" ref="B2412" ca="1">INDIRECT(_xlfn.CONCAT("D",ROW(C2412)-C2412-3))</f>
        <v>2044</v>
      </c>
      <c r="C2412" s="32">
        <v>91</v>
      </c>
      <c r="D2412" s="33">
        <v>1014156</v>
      </c>
      <c r="E2412" s="33"/>
      <c r="F2412" s="33">
        <v>388653</v>
      </c>
      <c r="G2412" s="33">
        <v>13089</v>
      </c>
      <c r="H2412" s="33">
        <v>222519</v>
      </c>
      <c r="I2412" s="33">
        <v>119818</v>
      </c>
      <c r="J2412" s="33">
        <v>33227</v>
      </c>
      <c r="K2412" s="33"/>
      <c r="L2412" s="33">
        <v>625503</v>
      </c>
      <c r="M2412" s="33">
        <v>30072</v>
      </c>
      <c r="N2412" s="33">
        <v>115277</v>
      </c>
      <c r="O2412" s="33">
        <v>408983</v>
      </c>
      <c r="P2412" s="33">
        <v>71171</v>
      </c>
      <c r="Q2412"/>
    </row>
    <row r="2413" spans="1:17">
      <c r="A2413" s="38" t="str">
        <f t="shared" ca="1" si="37"/>
        <v>204492</v>
      </c>
      <c r="B2413" s="39" cm="1">
        <f t="array" aca="1" ref="B2413" ca="1">INDIRECT(_xlfn.CONCAT("D",ROW(C2413)-C2413-3))</f>
        <v>2044</v>
      </c>
      <c r="C2413" s="32">
        <v>92</v>
      </c>
      <c r="D2413" s="33">
        <v>823436</v>
      </c>
      <c r="E2413" s="33"/>
      <c r="F2413" s="33">
        <v>307511</v>
      </c>
      <c r="G2413" s="33">
        <v>11091</v>
      </c>
      <c r="H2413" s="33">
        <v>165350</v>
      </c>
      <c r="I2413" s="33">
        <v>107881</v>
      </c>
      <c r="J2413" s="33">
        <v>23189</v>
      </c>
      <c r="K2413" s="33"/>
      <c r="L2413" s="33">
        <v>515925</v>
      </c>
      <c r="M2413" s="33">
        <v>30112</v>
      </c>
      <c r="N2413" s="33">
        <v>78292</v>
      </c>
      <c r="O2413" s="33">
        <v>353318</v>
      </c>
      <c r="P2413" s="33">
        <v>54202</v>
      </c>
      <c r="Q2413"/>
    </row>
    <row r="2414" spans="1:17">
      <c r="A2414" s="38" t="str">
        <f t="shared" ca="1" si="37"/>
        <v>204493</v>
      </c>
      <c r="B2414" s="39" cm="1">
        <f t="array" aca="1" ref="B2414" ca="1">INDIRECT(_xlfn.CONCAT("D",ROW(C2414)-C2414-3))</f>
        <v>2044</v>
      </c>
      <c r="C2414" s="32">
        <v>93</v>
      </c>
      <c r="D2414" s="33">
        <v>657125</v>
      </c>
      <c r="E2414" s="33"/>
      <c r="F2414" s="33">
        <v>238539</v>
      </c>
      <c r="G2414" s="33">
        <v>5988</v>
      </c>
      <c r="H2414" s="33">
        <v>117772</v>
      </c>
      <c r="I2414" s="33">
        <v>100805</v>
      </c>
      <c r="J2414" s="33">
        <v>13973</v>
      </c>
      <c r="K2414" s="33"/>
      <c r="L2414" s="33">
        <v>418586</v>
      </c>
      <c r="M2414" s="33">
        <v>20880</v>
      </c>
      <c r="N2414" s="33">
        <v>59656</v>
      </c>
      <c r="O2414" s="33">
        <v>296291</v>
      </c>
      <c r="P2414" s="33">
        <v>41759</v>
      </c>
      <c r="Q2414"/>
    </row>
    <row r="2415" spans="1:17">
      <c r="A2415" s="38" t="str">
        <f t="shared" ca="1" si="37"/>
        <v>204494</v>
      </c>
      <c r="B2415" s="39" cm="1">
        <f t="array" aca="1" ref="B2415" ca="1">INDIRECT(_xlfn.CONCAT("D",ROW(C2415)-C2415-3))</f>
        <v>2044</v>
      </c>
      <c r="C2415" s="32">
        <v>94</v>
      </c>
      <c r="D2415" s="33">
        <v>522864</v>
      </c>
      <c r="E2415" s="33"/>
      <c r="F2415" s="33">
        <v>184554</v>
      </c>
      <c r="G2415" s="33">
        <v>5042</v>
      </c>
      <c r="H2415" s="33">
        <v>103874</v>
      </c>
      <c r="I2415" s="33">
        <v>65552</v>
      </c>
      <c r="J2415" s="33">
        <v>10085</v>
      </c>
      <c r="K2415" s="33"/>
      <c r="L2415" s="33">
        <v>338311</v>
      </c>
      <c r="M2415" s="33">
        <v>18017</v>
      </c>
      <c r="N2415" s="33">
        <v>37034</v>
      </c>
      <c r="O2415" s="33">
        <v>245225</v>
      </c>
      <c r="P2415" s="33">
        <v>38035</v>
      </c>
      <c r="Q2415"/>
    </row>
    <row r="2416" spans="1:17">
      <c r="A2416" s="38" t="str">
        <f t="shared" ca="1" si="37"/>
        <v>204495</v>
      </c>
      <c r="B2416" s="39" cm="1">
        <f t="array" aca="1" ref="B2416" ca="1">INDIRECT(_xlfn.CONCAT("D",ROW(C2416)-C2416-3))</f>
        <v>2044</v>
      </c>
      <c r="C2416" s="32">
        <v>95</v>
      </c>
      <c r="D2416" s="33">
        <v>405008</v>
      </c>
      <c r="E2416" s="33"/>
      <c r="F2416" s="33">
        <v>138247</v>
      </c>
      <c r="G2416" s="33">
        <v>4007</v>
      </c>
      <c r="H2416" s="33">
        <v>76136</v>
      </c>
      <c r="I2416" s="33">
        <v>51091</v>
      </c>
      <c r="J2416" s="33">
        <v>7013</v>
      </c>
      <c r="K2416" s="33"/>
      <c r="L2416" s="33">
        <v>266761</v>
      </c>
      <c r="M2416" s="33">
        <v>11900</v>
      </c>
      <c r="N2416" s="33">
        <v>38675</v>
      </c>
      <c r="O2416" s="33">
        <v>178502</v>
      </c>
      <c r="P2416" s="33">
        <v>37684</v>
      </c>
      <c r="Q2416"/>
    </row>
    <row r="2417" spans="1:17">
      <c r="A2417" s="38" t="str">
        <f t="shared" ca="1" si="37"/>
        <v>204496</v>
      </c>
      <c r="B2417" s="39" cm="1">
        <f t="array" aca="1" ref="B2417" ca="1">INDIRECT(_xlfn.CONCAT("D",ROW(C2417)-C2417-3))</f>
        <v>2044</v>
      </c>
      <c r="C2417" s="32">
        <v>96</v>
      </c>
      <c r="D2417" s="33">
        <v>320104</v>
      </c>
      <c r="E2417" s="33"/>
      <c r="F2417" s="33">
        <v>105437</v>
      </c>
      <c r="G2417" s="33">
        <v>3979</v>
      </c>
      <c r="H2417" s="33">
        <v>46750</v>
      </c>
      <c r="I2417" s="33">
        <v>47745</v>
      </c>
      <c r="J2417" s="33">
        <v>6963</v>
      </c>
      <c r="K2417" s="33"/>
      <c r="L2417" s="33">
        <v>214667</v>
      </c>
      <c r="M2417" s="33">
        <v>5935</v>
      </c>
      <c r="N2417" s="33">
        <v>27699</v>
      </c>
      <c r="O2417" s="33">
        <v>154323</v>
      </c>
      <c r="P2417" s="33">
        <v>26710</v>
      </c>
      <c r="Q2417"/>
    </row>
    <row r="2418" spans="1:17">
      <c r="A2418" s="38" t="str">
        <f t="shared" ca="1" si="37"/>
        <v>204497</v>
      </c>
      <c r="B2418" s="39" cm="1">
        <f t="array" aca="1" ref="B2418" ca="1">INDIRECT(_xlfn.CONCAT("D",ROW(C2418)-C2418-3))</f>
        <v>2044</v>
      </c>
      <c r="C2418" s="32">
        <v>97</v>
      </c>
      <c r="D2418" s="33">
        <v>213710</v>
      </c>
      <c r="E2418" s="33"/>
      <c r="F2418" s="33">
        <v>67494</v>
      </c>
      <c r="G2418" s="33">
        <v>993</v>
      </c>
      <c r="H2418" s="33">
        <v>18859</v>
      </c>
      <c r="I2418" s="33">
        <v>42680</v>
      </c>
      <c r="J2418" s="33">
        <v>4963</v>
      </c>
      <c r="K2418" s="33"/>
      <c r="L2418" s="33">
        <v>146217</v>
      </c>
      <c r="M2418" s="33">
        <v>4907</v>
      </c>
      <c r="N2418" s="33">
        <v>9813</v>
      </c>
      <c r="O2418" s="33">
        <v>116777</v>
      </c>
      <c r="P2418" s="33">
        <v>14720</v>
      </c>
      <c r="Q2418"/>
    </row>
    <row r="2419" spans="1:17">
      <c r="A2419" s="38" t="str">
        <f t="shared" ca="1" si="37"/>
        <v>204498</v>
      </c>
      <c r="B2419" s="39" cm="1">
        <f t="array" aca="1" ref="B2419" ca="1">INDIRECT(_xlfn.CONCAT("D",ROW(C2419)-C2419-3))</f>
        <v>2044</v>
      </c>
      <c r="C2419" s="32">
        <v>98</v>
      </c>
      <c r="D2419" s="33">
        <v>129157</v>
      </c>
      <c r="E2419" s="33"/>
      <c r="F2419" s="33">
        <v>38560</v>
      </c>
      <c r="G2419" s="33">
        <v>1928</v>
      </c>
      <c r="H2419" s="33">
        <v>15424</v>
      </c>
      <c r="I2419" s="33">
        <v>19280</v>
      </c>
      <c r="J2419" s="33">
        <v>1928</v>
      </c>
      <c r="K2419" s="33"/>
      <c r="L2419" s="33">
        <v>90597</v>
      </c>
      <c r="M2419" s="33">
        <v>1948</v>
      </c>
      <c r="N2419" s="33">
        <v>5845</v>
      </c>
      <c r="O2419" s="33">
        <v>71114</v>
      </c>
      <c r="P2419" s="33">
        <v>11690</v>
      </c>
      <c r="Q2419"/>
    </row>
    <row r="2420" spans="1:17">
      <c r="A2420" s="38" t="str">
        <f t="shared" ca="1" si="37"/>
        <v>204499</v>
      </c>
      <c r="B2420" s="39" cm="1">
        <f t="array" aca="1" ref="B2420" ca="1">INDIRECT(_xlfn.CONCAT("D",ROW(C2420)-C2420-3))</f>
        <v>2044</v>
      </c>
      <c r="C2420" s="32">
        <v>99</v>
      </c>
      <c r="D2420" s="33">
        <v>93050</v>
      </c>
      <c r="E2420" s="33"/>
      <c r="F2420" s="33">
        <v>26565</v>
      </c>
      <c r="G2420" s="33">
        <v>984</v>
      </c>
      <c r="H2420" s="33">
        <v>12791</v>
      </c>
      <c r="I2420" s="33">
        <v>11807</v>
      </c>
      <c r="J2420" s="33">
        <v>984</v>
      </c>
      <c r="K2420" s="33"/>
      <c r="L2420" s="33">
        <v>66485</v>
      </c>
      <c r="M2420" s="33">
        <v>2891</v>
      </c>
      <c r="N2420" s="33">
        <v>1927</v>
      </c>
      <c r="O2420" s="33">
        <v>51068</v>
      </c>
      <c r="P2420" s="33">
        <v>10599</v>
      </c>
      <c r="Q2420"/>
    </row>
    <row r="2421" spans="1:17">
      <c r="A2421" s="38" t="str">
        <f t="shared" ca="1" si="37"/>
        <v>2044100</v>
      </c>
      <c r="B2421" s="39" cm="1">
        <f t="array" aca="1" ref="B2421" ca="1">INDIRECT(_xlfn.CONCAT("D",ROW(C2421)-C2421-3))</f>
        <v>2044</v>
      </c>
      <c r="C2421" s="32">
        <v>100</v>
      </c>
      <c r="D2421" s="33">
        <v>171914</v>
      </c>
      <c r="E2421" s="33"/>
      <c r="F2421" s="33">
        <v>43369</v>
      </c>
      <c r="G2421" s="33">
        <v>943</v>
      </c>
      <c r="H2421" s="33">
        <v>16028</v>
      </c>
      <c r="I2421" s="33">
        <v>22628</v>
      </c>
      <c r="J2421" s="33">
        <v>3771</v>
      </c>
      <c r="K2421" s="33"/>
      <c r="L2421" s="33">
        <v>128545</v>
      </c>
      <c r="M2421" s="33">
        <v>4691</v>
      </c>
      <c r="N2421" s="33">
        <v>7506</v>
      </c>
      <c r="O2421" s="33">
        <v>100396</v>
      </c>
      <c r="P2421" s="33">
        <v>15951</v>
      </c>
      <c r="Q2421"/>
    </row>
    <row r="2422" spans="1:17">
      <c r="A2422" s="38" t="str">
        <f t="shared" ca="1" si="37"/>
        <v>129157</v>
      </c>
      <c r="B2422" s="39" cm="1">
        <f t="array" aca="1" ref="B2422" ca="1">INDIRECT(_xlfn.CONCAT("D",ROW(C2422)-C2422-3))</f>
        <v>129157</v>
      </c>
      <c r="C2422" s="34"/>
      <c r="D2422" s="31"/>
      <c r="E2422" s="31"/>
      <c r="F2422" s="31"/>
      <c r="G2422" s="31"/>
      <c r="H2422" s="31"/>
      <c r="I2422" s="31"/>
      <c r="J2422" s="31"/>
      <c r="K2422" s="31"/>
      <c r="L2422" s="31"/>
      <c r="M2422" s="31"/>
      <c r="N2422" s="31"/>
      <c r="O2422" s="31"/>
      <c r="P2422" s="31"/>
      <c r="Q2422"/>
    </row>
    <row r="2423" spans="1:17">
      <c r="A2423" s="38" t="str">
        <f t="shared" ca="1" si="37"/>
        <v>93050</v>
      </c>
      <c r="B2423" s="39" cm="1">
        <f t="array" aca="1" ref="B2423" ca="1">INDIRECT(_xlfn.CONCAT("D",ROW(C2423)-C2423-3))</f>
        <v>93050</v>
      </c>
      <c r="Q2423"/>
    </row>
    <row r="2424" spans="1:17">
      <c r="A2424" s="38" t="str">
        <f t="shared" ca="1" si="37"/>
        <v>171914</v>
      </c>
      <c r="B2424" s="39" cm="1">
        <f t="array" aca="1" ref="B2424" ca="1">INDIRECT(_xlfn.CONCAT("D",ROW(C2424)-C2424-3))</f>
        <v>171914</v>
      </c>
      <c r="Q2424"/>
    </row>
    <row r="2425" spans="1:17">
      <c r="A2425" s="38" t="str">
        <f t="shared" ca="1" si="37"/>
        <v>0</v>
      </c>
      <c r="B2425" s="39" cm="1">
        <f t="array" aca="1" ref="B2425" ca="1">INDIRECT(_xlfn.CONCAT("D",ROW(C2425)-C2425-3))</f>
        <v>0</v>
      </c>
      <c r="Q2425"/>
    </row>
    <row r="2426" spans="1:17">
      <c r="A2426" s="38" t="str">
        <f t="shared" ca="1" si="37"/>
        <v>0</v>
      </c>
      <c r="B2426" s="39" cm="1">
        <f t="array" aca="1" ref="B2426" ca="1">INDIRECT(_xlfn.CONCAT("D",ROW(C2426)-C2426-3))</f>
        <v>0</v>
      </c>
      <c r="Q2426"/>
    </row>
    <row r="2427" spans="1:17">
      <c r="A2427" s="38" t="str">
        <f t="shared" ca="1" si="37"/>
        <v>0</v>
      </c>
      <c r="B2427" s="39" cm="1">
        <f t="array" aca="1" ref="B2427" ca="1">INDIRECT(_xlfn.CONCAT("D",ROW(C2427)-C2427-3))</f>
        <v>0</v>
      </c>
      <c r="Q2427"/>
    </row>
    <row r="2428" spans="1:17">
      <c r="A2428" s="38" t="str">
        <f t="shared" ca="1" si="37"/>
        <v>0</v>
      </c>
      <c r="B2428" s="39" cm="1">
        <f t="array" aca="1" ref="B2428" ca="1">INDIRECT(_xlfn.CONCAT("D",ROW(C2428)-C2428-3))</f>
        <v>0</v>
      </c>
      <c r="D2428" s="47">
        <v>2045</v>
      </c>
      <c r="E2428" s="47"/>
      <c r="F2428" s="47"/>
      <c r="G2428" s="47"/>
      <c r="H2428" s="47"/>
      <c r="I2428" s="47"/>
      <c r="J2428" s="47"/>
      <c r="K2428" s="47"/>
      <c r="L2428" s="47"/>
      <c r="M2428" s="47"/>
      <c r="N2428" s="47"/>
      <c r="O2428" s="47"/>
      <c r="P2428" s="47"/>
      <c r="Q2428"/>
    </row>
    <row r="2429" spans="1:17">
      <c r="A2429" s="38" t="str">
        <f t="shared" ca="1" si="37"/>
        <v>0</v>
      </c>
      <c r="B2429" s="39" cm="1">
        <f t="array" aca="1" ref="B2429" ca="1">INDIRECT(_xlfn.CONCAT("D",ROW(C2429)-C2429-3))</f>
        <v>0</v>
      </c>
      <c r="F2429" s="48" t="s">
        <v>184</v>
      </c>
      <c r="G2429" s="48"/>
      <c r="H2429" s="48"/>
      <c r="I2429" s="48"/>
      <c r="J2429" s="48"/>
      <c r="K2429" s="30"/>
      <c r="L2429" s="48" t="s">
        <v>185</v>
      </c>
      <c r="M2429" s="48"/>
      <c r="N2429" s="48"/>
      <c r="O2429" s="48"/>
      <c r="P2429" s="48"/>
      <c r="Q2429"/>
    </row>
    <row r="2430" spans="1:17">
      <c r="A2430" s="38" t="e">
        <f t="shared" ca="1" si="37"/>
        <v>#VALUE!</v>
      </c>
      <c r="B2430" s="39" t="e" cm="1">
        <f t="array" aca="1" ref="B2430" ca="1">INDIRECT(_xlfn.CONCAT("D",ROW(C2430)-C2430-3))</f>
        <v>#VALUE!</v>
      </c>
      <c r="C2430" s="30" t="s">
        <v>186</v>
      </c>
      <c r="D2430" s="30" t="s">
        <v>0</v>
      </c>
      <c r="E2430" s="30"/>
      <c r="F2430" s="30" t="s">
        <v>0</v>
      </c>
      <c r="G2430" s="30" t="s">
        <v>187</v>
      </c>
      <c r="H2430" s="30" t="s">
        <v>188</v>
      </c>
      <c r="I2430" s="30" t="s">
        <v>189</v>
      </c>
      <c r="J2430" s="30" t="s">
        <v>190</v>
      </c>
      <c r="K2430" s="30"/>
      <c r="L2430" s="30" t="s">
        <v>0</v>
      </c>
      <c r="M2430" s="30" t="s">
        <v>187</v>
      </c>
      <c r="N2430" s="30" t="s">
        <v>188</v>
      </c>
      <c r="O2430" s="30" t="s">
        <v>189</v>
      </c>
      <c r="P2430" s="30" t="s">
        <v>190</v>
      </c>
      <c r="Q2430"/>
    </row>
    <row r="2431" spans="1:17">
      <c r="A2431" s="38" t="str">
        <f t="shared" ca="1" si="37"/>
        <v>20450</v>
      </c>
      <c r="B2431" s="39" cm="1">
        <f t="array" aca="1" ref="B2431" ca="1">INDIRECT(_xlfn.CONCAT("D",ROW(C2431)-C2431-3))</f>
        <v>2045</v>
      </c>
      <c r="C2431" s="32">
        <v>0</v>
      </c>
      <c r="D2431" s="33">
        <v>3956322</v>
      </c>
      <c r="E2431" s="33"/>
      <c r="F2431" s="33">
        <v>2023803</v>
      </c>
      <c r="G2431" s="33">
        <v>2023803</v>
      </c>
      <c r="H2431" s="33">
        <v>0</v>
      </c>
      <c r="I2431" s="33">
        <v>0</v>
      </c>
      <c r="J2431" s="33">
        <v>0</v>
      </c>
      <c r="K2431" s="33"/>
      <c r="L2431" s="33">
        <v>1932519</v>
      </c>
      <c r="M2431" s="33">
        <v>1932519</v>
      </c>
      <c r="N2431" s="33">
        <v>0</v>
      </c>
      <c r="O2431" s="33">
        <v>0</v>
      </c>
      <c r="P2431" s="33">
        <v>0</v>
      </c>
      <c r="Q2431"/>
    </row>
    <row r="2432" spans="1:17">
      <c r="A2432" s="38" t="str">
        <f t="shared" ca="1" si="37"/>
        <v>20451</v>
      </c>
      <c r="B2432" s="39" cm="1">
        <f t="array" aca="1" ref="B2432" ca="1">INDIRECT(_xlfn.CONCAT("D",ROW(C2432)-C2432-3))</f>
        <v>2045</v>
      </c>
      <c r="C2432" s="32">
        <v>1</v>
      </c>
      <c r="D2432" s="33">
        <v>3982120</v>
      </c>
      <c r="E2432" s="33"/>
      <c r="F2432" s="33">
        <v>2037522</v>
      </c>
      <c r="G2432" s="33">
        <v>2037522</v>
      </c>
      <c r="H2432" s="33">
        <v>0</v>
      </c>
      <c r="I2432" s="33">
        <v>0</v>
      </c>
      <c r="J2432" s="33">
        <v>0</v>
      </c>
      <c r="K2432" s="33"/>
      <c r="L2432" s="33">
        <v>1944598</v>
      </c>
      <c r="M2432" s="33">
        <v>1944598</v>
      </c>
      <c r="N2432" s="33">
        <v>0</v>
      </c>
      <c r="O2432" s="33">
        <v>0</v>
      </c>
      <c r="P2432" s="33">
        <v>0</v>
      </c>
      <c r="Q2432"/>
    </row>
    <row r="2433" spans="1:17">
      <c r="A2433" s="38" t="str">
        <f t="shared" ca="1" si="37"/>
        <v>20452</v>
      </c>
      <c r="B2433" s="39" cm="1">
        <f t="array" aca="1" ref="B2433" ca="1">INDIRECT(_xlfn.CONCAT("D",ROW(C2433)-C2433-3))</f>
        <v>2045</v>
      </c>
      <c r="C2433" s="32">
        <v>2</v>
      </c>
      <c r="D2433" s="33">
        <v>4015623</v>
      </c>
      <c r="E2433" s="33"/>
      <c r="F2433" s="33">
        <v>2054751</v>
      </c>
      <c r="G2433" s="33">
        <v>2054751</v>
      </c>
      <c r="H2433" s="33">
        <v>0</v>
      </c>
      <c r="I2433" s="33">
        <v>0</v>
      </c>
      <c r="J2433" s="33">
        <v>0</v>
      </c>
      <c r="K2433" s="33"/>
      <c r="L2433" s="33">
        <v>1960872</v>
      </c>
      <c r="M2433" s="33">
        <v>1960872</v>
      </c>
      <c r="N2433" s="33">
        <v>0</v>
      </c>
      <c r="O2433" s="33">
        <v>0</v>
      </c>
      <c r="P2433" s="33">
        <v>0</v>
      </c>
      <c r="Q2433"/>
    </row>
    <row r="2434" spans="1:17">
      <c r="A2434" s="38" t="str">
        <f t="shared" ca="1" si="37"/>
        <v>20453</v>
      </c>
      <c r="B2434" s="39" cm="1">
        <f t="array" aca="1" ref="B2434" ca="1">INDIRECT(_xlfn.CONCAT("D",ROW(C2434)-C2434-3))</f>
        <v>2045</v>
      </c>
      <c r="C2434" s="32">
        <v>3</v>
      </c>
      <c r="D2434" s="33">
        <v>4048477</v>
      </c>
      <c r="E2434" s="33"/>
      <c r="F2434" s="33">
        <v>2071650</v>
      </c>
      <c r="G2434" s="33">
        <v>2071650</v>
      </c>
      <c r="H2434" s="33">
        <v>0</v>
      </c>
      <c r="I2434" s="33">
        <v>0</v>
      </c>
      <c r="J2434" s="33">
        <v>0</v>
      </c>
      <c r="K2434" s="33"/>
      <c r="L2434" s="33">
        <v>1976827</v>
      </c>
      <c r="M2434" s="33">
        <v>1976827</v>
      </c>
      <c r="N2434" s="33">
        <v>0</v>
      </c>
      <c r="O2434" s="33">
        <v>0</v>
      </c>
      <c r="P2434" s="33">
        <v>0</v>
      </c>
      <c r="Q2434"/>
    </row>
    <row r="2435" spans="1:17">
      <c r="A2435" s="38" t="str">
        <f t="shared" ca="1" si="37"/>
        <v>20454</v>
      </c>
      <c r="B2435" s="39" cm="1">
        <f t="array" aca="1" ref="B2435" ca="1">INDIRECT(_xlfn.CONCAT("D",ROW(C2435)-C2435-3))</f>
        <v>2045</v>
      </c>
      <c r="C2435" s="32">
        <v>4</v>
      </c>
      <c r="D2435" s="33">
        <v>4077626</v>
      </c>
      <c r="E2435" s="33"/>
      <c r="F2435" s="33">
        <v>2086858</v>
      </c>
      <c r="G2435" s="33">
        <v>2086858</v>
      </c>
      <c r="H2435" s="33">
        <v>0</v>
      </c>
      <c r="I2435" s="33">
        <v>0</v>
      </c>
      <c r="J2435" s="33">
        <v>0</v>
      </c>
      <c r="K2435" s="33"/>
      <c r="L2435" s="33">
        <v>1990767</v>
      </c>
      <c r="M2435" s="33">
        <v>1990767</v>
      </c>
      <c r="N2435" s="33">
        <v>0</v>
      </c>
      <c r="O2435" s="33">
        <v>0</v>
      </c>
      <c r="P2435" s="33">
        <v>0</v>
      </c>
      <c r="Q2435"/>
    </row>
    <row r="2436" spans="1:17">
      <c r="A2436" s="38" t="str">
        <f t="shared" ca="1" si="37"/>
        <v>20455</v>
      </c>
      <c r="B2436" s="39" cm="1">
        <f t="array" aca="1" ref="B2436" ca="1">INDIRECT(_xlfn.CONCAT("D",ROW(C2436)-C2436-3))</f>
        <v>2045</v>
      </c>
      <c r="C2436" s="32">
        <v>5</v>
      </c>
      <c r="D2436" s="33">
        <v>4102846</v>
      </c>
      <c r="E2436" s="33"/>
      <c r="F2436" s="33">
        <v>2099985</v>
      </c>
      <c r="G2436" s="33">
        <v>2099985</v>
      </c>
      <c r="H2436" s="33">
        <v>0</v>
      </c>
      <c r="I2436" s="33">
        <v>0</v>
      </c>
      <c r="J2436" s="33">
        <v>0</v>
      </c>
      <c r="K2436" s="33"/>
      <c r="L2436" s="33">
        <v>2002861</v>
      </c>
      <c r="M2436" s="33">
        <v>2002861</v>
      </c>
      <c r="N2436" s="33">
        <v>0</v>
      </c>
      <c r="O2436" s="33">
        <v>0</v>
      </c>
      <c r="P2436" s="33">
        <v>0</v>
      </c>
      <c r="Q2436"/>
    </row>
    <row r="2437" spans="1:17">
      <c r="A2437" s="38" t="str">
        <f t="shared" ca="1" si="37"/>
        <v>20456</v>
      </c>
      <c r="B2437" s="39" cm="1">
        <f t="array" aca="1" ref="B2437" ca="1">INDIRECT(_xlfn.CONCAT("D",ROW(C2437)-C2437-3))</f>
        <v>2045</v>
      </c>
      <c r="C2437" s="32">
        <v>6</v>
      </c>
      <c r="D2437" s="33">
        <v>4125321</v>
      </c>
      <c r="E2437" s="33"/>
      <c r="F2437" s="33">
        <v>2111608</v>
      </c>
      <c r="G2437" s="33">
        <v>2111608</v>
      </c>
      <c r="H2437" s="33">
        <v>0</v>
      </c>
      <c r="I2437" s="33">
        <v>0</v>
      </c>
      <c r="J2437" s="33">
        <v>0</v>
      </c>
      <c r="K2437" s="33"/>
      <c r="L2437" s="33">
        <v>2013713</v>
      </c>
      <c r="M2437" s="33">
        <v>2013713</v>
      </c>
      <c r="N2437" s="33">
        <v>0</v>
      </c>
      <c r="O2437" s="33">
        <v>0</v>
      </c>
      <c r="P2437" s="33">
        <v>0</v>
      </c>
      <c r="Q2437"/>
    </row>
    <row r="2438" spans="1:17">
      <c r="A2438" s="38" t="str">
        <f t="shared" ca="1" si="37"/>
        <v>20457</v>
      </c>
      <c r="B2438" s="39" cm="1">
        <f t="array" aca="1" ref="B2438" ca="1">INDIRECT(_xlfn.CONCAT("D",ROW(C2438)-C2438-3))</f>
        <v>2045</v>
      </c>
      <c r="C2438" s="32">
        <v>7</v>
      </c>
      <c r="D2438" s="33">
        <v>4143144</v>
      </c>
      <c r="E2438" s="33"/>
      <c r="F2438" s="33">
        <v>2120703</v>
      </c>
      <c r="G2438" s="33">
        <v>2120703</v>
      </c>
      <c r="H2438" s="33">
        <v>0</v>
      </c>
      <c r="I2438" s="33">
        <v>0</v>
      </c>
      <c r="J2438" s="33">
        <v>0</v>
      </c>
      <c r="K2438" s="33"/>
      <c r="L2438" s="33">
        <v>2022441</v>
      </c>
      <c r="M2438" s="33">
        <v>2022441</v>
      </c>
      <c r="N2438" s="33">
        <v>0</v>
      </c>
      <c r="O2438" s="33">
        <v>0</v>
      </c>
      <c r="P2438" s="33">
        <v>0</v>
      </c>
      <c r="Q2438"/>
    </row>
    <row r="2439" spans="1:17">
      <c r="A2439" s="38" t="str">
        <f t="shared" ca="1" si="37"/>
        <v>20458</v>
      </c>
      <c r="B2439" s="39" cm="1">
        <f t="array" aca="1" ref="B2439" ca="1">INDIRECT(_xlfn.CONCAT("D",ROW(C2439)-C2439-3))</f>
        <v>2045</v>
      </c>
      <c r="C2439" s="32">
        <v>8</v>
      </c>
      <c r="D2439" s="33">
        <v>4157684</v>
      </c>
      <c r="E2439" s="33"/>
      <c r="F2439" s="33">
        <v>2128289</v>
      </c>
      <c r="G2439" s="33">
        <v>2128289</v>
      </c>
      <c r="H2439" s="33">
        <v>0</v>
      </c>
      <c r="I2439" s="33">
        <v>0</v>
      </c>
      <c r="J2439" s="33">
        <v>0</v>
      </c>
      <c r="K2439" s="33"/>
      <c r="L2439" s="33">
        <v>2029394</v>
      </c>
      <c r="M2439" s="33">
        <v>2029394</v>
      </c>
      <c r="N2439" s="33">
        <v>0</v>
      </c>
      <c r="O2439" s="33">
        <v>0</v>
      </c>
      <c r="P2439" s="33">
        <v>0</v>
      </c>
      <c r="Q2439"/>
    </row>
    <row r="2440" spans="1:17">
      <c r="A2440" s="38" t="str">
        <f t="shared" ca="1" si="37"/>
        <v>20459</v>
      </c>
      <c r="B2440" s="39" cm="1">
        <f t="array" aca="1" ref="B2440" ca="1">INDIRECT(_xlfn.CONCAT("D",ROW(C2440)-C2440-3))</f>
        <v>2045</v>
      </c>
      <c r="C2440" s="32">
        <v>9</v>
      </c>
      <c r="D2440" s="33">
        <v>4171101</v>
      </c>
      <c r="E2440" s="33"/>
      <c r="F2440" s="33">
        <v>2135633</v>
      </c>
      <c r="G2440" s="33">
        <v>2135633</v>
      </c>
      <c r="H2440" s="33">
        <v>0</v>
      </c>
      <c r="I2440" s="33">
        <v>0</v>
      </c>
      <c r="J2440" s="33">
        <v>0</v>
      </c>
      <c r="K2440" s="33"/>
      <c r="L2440" s="33">
        <v>2035468</v>
      </c>
      <c r="M2440" s="33">
        <v>2035468</v>
      </c>
      <c r="N2440" s="33">
        <v>0</v>
      </c>
      <c r="O2440" s="33">
        <v>0</v>
      </c>
      <c r="P2440" s="33">
        <v>0</v>
      </c>
      <c r="Q2440"/>
    </row>
    <row r="2441" spans="1:17">
      <c r="A2441" s="38" t="str">
        <f t="shared" ca="1" si="37"/>
        <v>204510</v>
      </c>
      <c r="B2441" s="39" cm="1">
        <f t="array" aca="1" ref="B2441" ca="1">INDIRECT(_xlfn.CONCAT("D",ROW(C2441)-C2441-3))</f>
        <v>2045</v>
      </c>
      <c r="C2441" s="32">
        <v>10</v>
      </c>
      <c r="D2441" s="33">
        <v>4184925</v>
      </c>
      <c r="E2441" s="33"/>
      <c r="F2441" s="33">
        <v>2143374</v>
      </c>
      <c r="G2441" s="33">
        <v>2143374</v>
      </c>
      <c r="H2441" s="33">
        <v>0</v>
      </c>
      <c r="I2441" s="33">
        <v>0</v>
      </c>
      <c r="J2441" s="33">
        <v>0</v>
      </c>
      <c r="K2441" s="33"/>
      <c r="L2441" s="33">
        <v>2041550</v>
      </c>
      <c r="M2441" s="33">
        <v>2041550</v>
      </c>
      <c r="N2441" s="33">
        <v>0</v>
      </c>
      <c r="O2441" s="33">
        <v>0</v>
      </c>
      <c r="P2441" s="33">
        <v>0</v>
      </c>
      <c r="Q2441"/>
    </row>
    <row r="2442" spans="1:17">
      <c r="A2442" s="38" t="str">
        <f t="shared" ca="1" si="37"/>
        <v>204511</v>
      </c>
      <c r="B2442" s="39" cm="1">
        <f t="array" aca="1" ref="B2442" ca="1">INDIRECT(_xlfn.CONCAT("D",ROW(C2442)-C2442-3))</f>
        <v>2045</v>
      </c>
      <c r="C2442" s="32">
        <v>11</v>
      </c>
      <c r="D2442" s="33">
        <v>4199818</v>
      </c>
      <c r="E2442" s="33"/>
      <c r="F2442" s="33">
        <v>2151553</v>
      </c>
      <c r="G2442" s="33">
        <v>2151553</v>
      </c>
      <c r="H2442" s="33">
        <v>0</v>
      </c>
      <c r="I2442" s="33">
        <v>0</v>
      </c>
      <c r="J2442" s="33">
        <v>0</v>
      </c>
      <c r="K2442" s="33"/>
      <c r="L2442" s="33">
        <v>2048265</v>
      </c>
      <c r="M2442" s="33">
        <v>2048265</v>
      </c>
      <c r="N2442" s="33">
        <v>0</v>
      </c>
      <c r="O2442" s="33">
        <v>0</v>
      </c>
      <c r="P2442" s="33">
        <v>0</v>
      </c>
      <c r="Q2442"/>
    </row>
    <row r="2443" spans="1:17">
      <c r="A2443" s="38" t="str">
        <f t="shared" ca="1" si="37"/>
        <v>204512</v>
      </c>
      <c r="B2443" s="39" cm="1">
        <f t="array" aca="1" ref="B2443" ca="1">INDIRECT(_xlfn.CONCAT("D",ROW(C2443)-C2443-3))</f>
        <v>2045</v>
      </c>
      <c r="C2443" s="32">
        <v>12</v>
      </c>
      <c r="D2443" s="33">
        <v>4216228</v>
      </c>
      <c r="E2443" s="33"/>
      <c r="F2443" s="33">
        <v>2160262</v>
      </c>
      <c r="G2443" s="33">
        <v>2160262</v>
      </c>
      <c r="H2443" s="33">
        <v>0</v>
      </c>
      <c r="I2443" s="33">
        <v>0</v>
      </c>
      <c r="J2443" s="33">
        <v>0</v>
      </c>
      <c r="K2443" s="33"/>
      <c r="L2443" s="33">
        <v>2055967</v>
      </c>
      <c r="M2443" s="33">
        <v>2055967</v>
      </c>
      <c r="N2443" s="33">
        <v>0</v>
      </c>
      <c r="O2443" s="33">
        <v>0</v>
      </c>
      <c r="P2443" s="33">
        <v>0</v>
      </c>
      <c r="Q2443"/>
    </row>
    <row r="2444" spans="1:17">
      <c r="A2444" s="38" t="str">
        <f t="shared" ref="A2444:A2507" ca="1" si="38">B2444&amp;C2444</f>
        <v>204513</v>
      </c>
      <c r="B2444" s="39" cm="1">
        <f t="array" aca="1" ref="B2444" ca="1">INDIRECT(_xlfn.CONCAT("D",ROW(C2444)-C2444-3))</f>
        <v>2045</v>
      </c>
      <c r="C2444" s="32">
        <v>13</v>
      </c>
      <c r="D2444" s="33">
        <v>4233924</v>
      </c>
      <c r="E2444" s="33"/>
      <c r="F2444" s="33">
        <v>2169468</v>
      </c>
      <c r="G2444" s="33">
        <v>2169468</v>
      </c>
      <c r="H2444" s="33">
        <v>0</v>
      </c>
      <c r="I2444" s="33">
        <v>0</v>
      </c>
      <c r="J2444" s="33">
        <v>0</v>
      </c>
      <c r="K2444" s="33"/>
      <c r="L2444" s="33">
        <v>2064456</v>
      </c>
      <c r="M2444" s="33">
        <v>2064456</v>
      </c>
      <c r="N2444" s="33">
        <v>0</v>
      </c>
      <c r="O2444" s="33">
        <v>0</v>
      </c>
      <c r="P2444" s="33">
        <v>0</v>
      </c>
      <c r="Q2444"/>
    </row>
    <row r="2445" spans="1:17">
      <c r="A2445" s="38" t="str">
        <f t="shared" ca="1" si="38"/>
        <v>204514</v>
      </c>
      <c r="B2445" s="39" cm="1">
        <f t="array" aca="1" ref="B2445" ca="1">INDIRECT(_xlfn.CONCAT("D",ROW(C2445)-C2445-3))</f>
        <v>2045</v>
      </c>
      <c r="C2445" s="32">
        <v>14</v>
      </c>
      <c r="D2445" s="33">
        <v>4243868</v>
      </c>
      <c r="E2445" s="33"/>
      <c r="F2445" s="33">
        <v>2174672</v>
      </c>
      <c r="G2445" s="33">
        <v>2174672</v>
      </c>
      <c r="H2445" s="33">
        <v>0</v>
      </c>
      <c r="I2445" s="33">
        <v>0</v>
      </c>
      <c r="J2445" s="33">
        <v>0</v>
      </c>
      <c r="K2445" s="33"/>
      <c r="L2445" s="33">
        <v>2069196</v>
      </c>
      <c r="M2445" s="33">
        <v>2069196</v>
      </c>
      <c r="N2445" s="33">
        <v>0</v>
      </c>
      <c r="O2445" s="33">
        <v>0</v>
      </c>
      <c r="P2445" s="33">
        <v>0</v>
      </c>
      <c r="Q2445"/>
    </row>
    <row r="2446" spans="1:17">
      <c r="A2446" s="38" t="str">
        <f t="shared" ca="1" si="38"/>
        <v>204515</v>
      </c>
      <c r="B2446" s="39" cm="1">
        <f t="array" aca="1" ref="B2446" ca="1">INDIRECT(_xlfn.CONCAT("D",ROW(C2446)-C2446-3))</f>
        <v>2045</v>
      </c>
      <c r="C2446" s="32">
        <v>15</v>
      </c>
      <c r="D2446" s="33">
        <v>4240861</v>
      </c>
      <c r="E2446" s="33"/>
      <c r="F2446" s="33">
        <v>2173396</v>
      </c>
      <c r="G2446" s="33">
        <v>2173396</v>
      </c>
      <c r="H2446" s="33">
        <v>0</v>
      </c>
      <c r="I2446" s="33">
        <v>0</v>
      </c>
      <c r="J2446" s="33">
        <v>0</v>
      </c>
      <c r="K2446" s="33"/>
      <c r="L2446" s="33">
        <v>2067466</v>
      </c>
      <c r="M2446" s="33">
        <v>2067466</v>
      </c>
      <c r="N2446" s="33">
        <v>0</v>
      </c>
      <c r="O2446" s="33">
        <v>0</v>
      </c>
      <c r="P2446" s="33">
        <v>0</v>
      </c>
      <c r="Q2446"/>
    </row>
    <row r="2447" spans="1:17">
      <c r="A2447" s="38" t="str">
        <f t="shared" ca="1" si="38"/>
        <v>204516</v>
      </c>
      <c r="B2447" s="39" cm="1">
        <f t="array" aca="1" ref="B2447" ca="1">INDIRECT(_xlfn.CONCAT("D",ROW(C2447)-C2447-3))</f>
        <v>2045</v>
      </c>
      <c r="C2447" s="32">
        <v>16</v>
      </c>
      <c r="D2447" s="33">
        <v>4229703</v>
      </c>
      <c r="E2447" s="33"/>
      <c r="F2447" s="33">
        <v>2168476</v>
      </c>
      <c r="G2447" s="33">
        <v>2162767</v>
      </c>
      <c r="H2447" s="33">
        <v>5709</v>
      </c>
      <c r="I2447" s="33">
        <v>0</v>
      </c>
      <c r="J2447" s="33">
        <v>0</v>
      </c>
      <c r="K2447" s="33"/>
      <c r="L2447" s="33">
        <v>2061227</v>
      </c>
      <c r="M2447" s="33">
        <v>2056475</v>
      </c>
      <c r="N2447" s="33">
        <v>4752</v>
      </c>
      <c r="O2447" s="33">
        <v>0</v>
      </c>
      <c r="P2447" s="33">
        <v>0</v>
      </c>
      <c r="Q2447"/>
    </row>
    <row r="2448" spans="1:17">
      <c r="A2448" s="38" t="str">
        <f t="shared" ca="1" si="38"/>
        <v>204517</v>
      </c>
      <c r="B2448" s="39" cm="1">
        <f t="array" aca="1" ref="B2448" ca="1">INDIRECT(_xlfn.CONCAT("D",ROW(C2448)-C2448-3))</f>
        <v>2045</v>
      </c>
      <c r="C2448" s="32">
        <v>17</v>
      </c>
      <c r="D2448" s="33">
        <v>4215828</v>
      </c>
      <c r="E2448" s="33"/>
      <c r="F2448" s="33">
        <v>2162991</v>
      </c>
      <c r="G2448" s="33">
        <v>2146793</v>
      </c>
      <c r="H2448" s="33">
        <v>16199</v>
      </c>
      <c r="I2448" s="33">
        <v>0</v>
      </c>
      <c r="J2448" s="33">
        <v>0</v>
      </c>
      <c r="K2448" s="33"/>
      <c r="L2448" s="33">
        <v>2052836</v>
      </c>
      <c r="M2448" s="33">
        <v>2040430</v>
      </c>
      <c r="N2448" s="33">
        <v>11452</v>
      </c>
      <c r="O2448" s="33">
        <v>0</v>
      </c>
      <c r="P2448" s="33">
        <v>954</v>
      </c>
      <c r="Q2448"/>
    </row>
    <row r="2449" spans="1:17">
      <c r="A2449" s="38" t="str">
        <f t="shared" ca="1" si="38"/>
        <v>204518</v>
      </c>
      <c r="B2449" s="39" cm="1">
        <f t="array" aca="1" ref="B2449" ca="1">INDIRECT(_xlfn.CONCAT("D",ROW(C2449)-C2449-3))</f>
        <v>2045</v>
      </c>
      <c r="C2449" s="32">
        <v>18</v>
      </c>
      <c r="D2449" s="33">
        <v>4203123</v>
      </c>
      <c r="E2449" s="33"/>
      <c r="F2449" s="33">
        <v>2158656</v>
      </c>
      <c r="G2449" s="33">
        <v>2143271</v>
      </c>
      <c r="H2449" s="33">
        <v>15385</v>
      </c>
      <c r="I2449" s="33">
        <v>0</v>
      </c>
      <c r="J2449" s="33">
        <v>0</v>
      </c>
      <c r="K2449" s="33"/>
      <c r="L2449" s="33">
        <v>2044467</v>
      </c>
      <c r="M2449" s="33">
        <v>2021398</v>
      </c>
      <c r="N2449" s="33">
        <v>20185</v>
      </c>
      <c r="O2449" s="33">
        <v>0</v>
      </c>
      <c r="P2449" s="33">
        <v>2884</v>
      </c>
      <c r="Q2449"/>
    </row>
    <row r="2450" spans="1:17">
      <c r="A2450" s="38" t="str">
        <f t="shared" ca="1" si="38"/>
        <v>204519</v>
      </c>
      <c r="B2450" s="39" cm="1">
        <f t="array" aca="1" ref="B2450" ca="1">INDIRECT(_xlfn.CONCAT("D",ROW(C2450)-C2450-3))</f>
        <v>2045</v>
      </c>
      <c r="C2450" s="32">
        <v>19</v>
      </c>
      <c r="D2450" s="33">
        <v>4192457</v>
      </c>
      <c r="E2450" s="33"/>
      <c r="F2450" s="33">
        <v>2154999</v>
      </c>
      <c r="G2450" s="33">
        <v>2131627</v>
      </c>
      <c r="H2450" s="33">
        <v>21423</v>
      </c>
      <c r="I2450" s="33">
        <v>0</v>
      </c>
      <c r="J2450" s="33">
        <v>1948</v>
      </c>
      <c r="K2450" s="33"/>
      <c r="L2450" s="33">
        <v>2037458</v>
      </c>
      <c r="M2450" s="33">
        <v>1983943</v>
      </c>
      <c r="N2450" s="33">
        <v>52542</v>
      </c>
      <c r="O2450" s="33">
        <v>0</v>
      </c>
      <c r="P2450" s="33">
        <v>973</v>
      </c>
      <c r="Q2450"/>
    </row>
    <row r="2451" spans="1:17">
      <c r="A2451" s="38" t="str">
        <f t="shared" ca="1" si="38"/>
        <v>204520</v>
      </c>
      <c r="B2451" s="39" cm="1">
        <f t="array" aca="1" ref="B2451" ca="1">INDIRECT(_xlfn.CONCAT("D",ROW(C2451)-C2451-3))</f>
        <v>2045</v>
      </c>
      <c r="C2451" s="32">
        <v>20</v>
      </c>
      <c r="D2451" s="33">
        <v>4187804</v>
      </c>
      <c r="E2451" s="33"/>
      <c r="F2451" s="33">
        <v>2153175</v>
      </c>
      <c r="G2451" s="33">
        <v>2089934</v>
      </c>
      <c r="H2451" s="33">
        <v>62253</v>
      </c>
      <c r="I2451" s="33">
        <v>0</v>
      </c>
      <c r="J2451" s="33">
        <v>988</v>
      </c>
      <c r="K2451" s="33"/>
      <c r="L2451" s="33">
        <v>2034628</v>
      </c>
      <c r="M2451" s="33">
        <v>1923020</v>
      </c>
      <c r="N2451" s="33">
        <v>108645</v>
      </c>
      <c r="O2451" s="33">
        <v>988</v>
      </c>
      <c r="P2451" s="33">
        <v>1975</v>
      </c>
      <c r="Q2451"/>
    </row>
    <row r="2452" spans="1:17">
      <c r="A2452" s="38" t="str">
        <f t="shared" ca="1" si="38"/>
        <v>204521</v>
      </c>
      <c r="B2452" s="39" cm="1">
        <f t="array" aca="1" ref="B2452" ca="1">INDIRECT(_xlfn.CONCAT("D",ROW(C2452)-C2452-3))</f>
        <v>2045</v>
      </c>
      <c r="C2452" s="32">
        <v>21</v>
      </c>
      <c r="D2452" s="33">
        <v>4195572</v>
      </c>
      <c r="E2452" s="33"/>
      <c r="F2452" s="33">
        <v>2157413</v>
      </c>
      <c r="G2452" s="33">
        <v>2085030</v>
      </c>
      <c r="H2452" s="33">
        <v>69367</v>
      </c>
      <c r="I2452" s="33">
        <v>0</v>
      </c>
      <c r="J2452" s="33">
        <v>3016</v>
      </c>
      <c r="K2452" s="33"/>
      <c r="L2452" s="33">
        <v>2038159</v>
      </c>
      <c r="M2452" s="33">
        <v>1869401</v>
      </c>
      <c r="N2452" s="33">
        <v>162731</v>
      </c>
      <c r="O2452" s="33">
        <v>0</v>
      </c>
      <c r="P2452" s="33">
        <v>6027</v>
      </c>
      <c r="Q2452"/>
    </row>
    <row r="2453" spans="1:17">
      <c r="A2453" s="38" t="str">
        <f t="shared" ca="1" si="38"/>
        <v>204522</v>
      </c>
      <c r="B2453" s="39" cm="1">
        <f t="array" aca="1" ref="B2453" ca="1">INDIRECT(_xlfn.CONCAT("D",ROW(C2453)-C2453-3))</f>
        <v>2045</v>
      </c>
      <c r="C2453" s="32">
        <v>22</v>
      </c>
      <c r="D2453" s="33">
        <v>4198644</v>
      </c>
      <c r="E2453" s="33"/>
      <c r="F2453" s="33">
        <v>2158589</v>
      </c>
      <c r="G2453" s="33">
        <v>2050455</v>
      </c>
      <c r="H2453" s="33">
        <v>108133</v>
      </c>
      <c r="I2453" s="33">
        <v>0</v>
      </c>
      <c r="J2453" s="33">
        <v>0</v>
      </c>
      <c r="K2453" s="33"/>
      <c r="L2453" s="33">
        <v>2040056</v>
      </c>
      <c r="M2453" s="33">
        <v>1809644</v>
      </c>
      <c r="N2453" s="33">
        <v>221235</v>
      </c>
      <c r="O2453" s="33">
        <v>0</v>
      </c>
      <c r="P2453" s="33">
        <v>9176</v>
      </c>
      <c r="Q2453"/>
    </row>
    <row r="2454" spans="1:17">
      <c r="A2454" s="38" t="str">
        <f t="shared" ca="1" si="38"/>
        <v>204523</v>
      </c>
      <c r="B2454" s="39" cm="1">
        <f t="array" aca="1" ref="B2454" ca="1">INDIRECT(_xlfn.CONCAT("D",ROW(C2454)-C2454-3))</f>
        <v>2045</v>
      </c>
      <c r="C2454" s="32">
        <v>23</v>
      </c>
      <c r="D2454" s="33">
        <v>4208340</v>
      </c>
      <c r="E2454" s="33"/>
      <c r="F2454" s="33">
        <v>2162427</v>
      </c>
      <c r="G2454" s="33">
        <v>1990839</v>
      </c>
      <c r="H2454" s="33">
        <v>162285</v>
      </c>
      <c r="I2454" s="33">
        <v>0</v>
      </c>
      <c r="J2454" s="33">
        <v>9303</v>
      </c>
      <c r="K2454" s="33"/>
      <c r="L2454" s="33">
        <v>2045913</v>
      </c>
      <c r="M2454" s="33">
        <v>1738458</v>
      </c>
      <c r="N2454" s="33">
        <v>289915</v>
      </c>
      <c r="O2454" s="33">
        <v>0</v>
      </c>
      <c r="P2454" s="33">
        <v>17539</v>
      </c>
      <c r="Q2454"/>
    </row>
    <row r="2455" spans="1:17">
      <c r="A2455" s="38" t="str">
        <f t="shared" ca="1" si="38"/>
        <v>204524</v>
      </c>
      <c r="B2455" s="39" cm="1">
        <f t="array" aca="1" ref="B2455" ca="1">INDIRECT(_xlfn.CONCAT("D",ROW(C2455)-C2455-3))</f>
        <v>2045</v>
      </c>
      <c r="C2455" s="32">
        <v>24</v>
      </c>
      <c r="D2455" s="33">
        <v>4162978</v>
      </c>
      <c r="E2455" s="33"/>
      <c r="F2455" s="33">
        <v>2135394</v>
      </c>
      <c r="G2455" s="33">
        <v>1900501</v>
      </c>
      <c r="H2455" s="33">
        <v>225187</v>
      </c>
      <c r="I2455" s="33">
        <v>0</v>
      </c>
      <c r="J2455" s="33">
        <v>9706</v>
      </c>
      <c r="K2455" s="33"/>
      <c r="L2455" s="33">
        <v>2027584</v>
      </c>
      <c r="M2455" s="33">
        <v>1607314</v>
      </c>
      <c r="N2455" s="33">
        <v>389211</v>
      </c>
      <c r="O2455" s="33">
        <v>971</v>
      </c>
      <c r="P2455" s="33">
        <v>30089</v>
      </c>
      <c r="Q2455"/>
    </row>
    <row r="2456" spans="1:17">
      <c r="A2456" s="38" t="str">
        <f t="shared" ca="1" si="38"/>
        <v>204525</v>
      </c>
      <c r="B2456" s="39" cm="1">
        <f t="array" aca="1" ref="B2456" ca="1">INDIRECT(_xlfn.CONCAT("D",ROW(C2456)-C2456-3))</f>
        <v>2045</v>
      </c>
      <c r="C2456" s="32">
        <v>25</v>
      </c>
      <c r="D2456" s="33">
        <v>4300193</v>
      </c>
      <c r="E2456" s="33"/>
      <c r="F2456" s="33">
        <v>2203194</v>
      </c>
      <c r="G2456" s="33">
        <v>1863702</v>
      </c>
      <c r="H2456" s="33">
        <v>318462</v>
      </c>
      <c r="I2456" s="33">
        <v>0</v>
      </c>
      <c r="J2456" s="33">
        <v>21031</v>
      </c>
      <c r="K2456" s="33"/>
      <c r="L2456" s="33">
        <v>2096999</v>
      </c>
      <c r="M2456" s="33">
        <v>1538401</v>
      </c>
      <c r="N2456" s="33">
        <v>534529</v>
      </c>
      <c r="O2456" s="33">
        <v>1003</v>
      </c>
      <c r="P2456" s="33">
        <v>23066</v>
      </c>
      <c r="Q2456"/>
    </row>
    <row r="2457" spans="1:17">
      <c r="A2457" s="38" t="str">
        <f t="shared" ca="1" si="38"/>
        <v>204526</v>
      </c>
      <c r="B2457" s="39" cm="1">
        <f t="array" aca="1" ref="B2457" ca="1">INDIRECT(_xlfn.CONCAT("D",ROW(C2457)-C2457-3))</f>
        <v>2045</v>
      </c>
      <c r="C2457" s="32">
        <v>26</v>
      </c>
      <c r="D2457" s="33">
        <v>4369587</v>
      </c>
      <c r="E2457" s="33"/>
      <c r="F2457" s="33">
        <v>2235490</v>
      </c>
      <c r="G2457" s="33">
        <v>1771482</v>
      </c>
      <c r="H2457" s="33">
        <v>440858</v>
      </c>
      <c r="I2457" s="33">
        <v>1006</v>
      </c>
      <c r="J2457" s="33">
        <v>22143</v>
      </c>
      <c r="K2457" s="33"/>
      <c r="L2457" s="33">
        <v>2134097</v>
      </c>
      <c r="M2457" s="33">
        <v>1432476</v>
      </c>
      <c r="N2457" s="33">
        <v>665330</v>
      </c>
      <c r="O2457" s="33">
        <v>2016</v>
      </c>
      <c r="P2457" s="33">
        <v>34275</v>
      </c>
      <c r="Q2457"/>
    </row>
    <row r="2458" spans="1:17">
      <c r="A2458" s="38" t="str">
        <f t="shared" ca="1" si="38"/>
        <v>204527</v>
      </c>
      <c r="B2458" s="39" cm="1">
        <f t="array" aca="1" ref="B2458" ca="1">INDIRECT(_xlfn.CONCAT("D",ROW(C2458)-C2458-3))</f>
        <v>2045</v>
      </c>
      <c r="C2458" s="32">
        <v>27</v>
      </c>
      <c r="D2458" s="33">
        <v>4450780</v>
      </c>
      <c r="E2458" s="33"/>
      <c r="F2458" s="33">
        <v>2275993</v>
      </c>
      <c r="G2458" s="33">
        <v>1685547</v>
      </c>
      <c r="H2458" s="33">
        <v>561176</v>
      </c>
      <c r="I2458" s="33">
        <v>2019</v>
      </c>
      <c r="J2458" s="33">
        <v>27251</v>
      </c>
      <c r="K2458" s="33"/>
      <c r="L2458" s="33">
        <v>2174787</v>
      </c>
      <c r="M2458" s="33">
        <v>1299420</v>
      </c>
      <c r="N2458" s="33">
        <v>824884</v>
      </c>
      <c r="O2458" s="33">
        <v>5048</v>
      </c>
      <c r="P2458" s="33">
        <v>45434</v>
      </c>
      <c r="Q2458"/>
    </row>
    <row r="2459" spans="1:17">
      <c r="A2459" s="38" t="str">
        <f t="shared" ca="1" si="38"/>
        <v>204528</v>
      </c>
      <c r="B2459" s="39" cm="1">
        <f t="array" aca="1" ref="B2459" ca="1">INDIRECT(_xlfn.CONCAT("D",ROW(C2459)-C2459-3))</f>
        <v>2045</v>
      </c>
      <c r="C2459" s="32">
        <v>28</v>
      </c>
      <c r="D2459" s="33">
        <v>4557812</v>
      </c>
      <c r="E2459" s="33"/>
      <c r="F2459" s="33">
        <v>2326808</v>
      </c>
      <c r="G2459" s="33">
        <v>1622934</v>
      </c>
      <c r="H2459" s="33">
        <v>654603</v>
      </c>
      <c r="I2459" s="33">
        <v>2011</v>
      </c>
      <c r="J2459" s="33">
        <v>47260</v>
      </c>
      <c r="K2459" s="33"/>
      <c r="L2459" s="33">
        <v>2231004</v>
      </c>
      <c r="M2459" s="33">
        <v>1246383</v>
      </c>
      <c r="N2459" s="33">
        <v>924216</v>
      </c>
      <c r="O2459" s="33">
        <v>2013</v>
      </c>
      <c r="P2459" s="33">
        <v>58393</v>
      </c>
      <c r="Q2459"/>
    </row>
    <row r="2460" spans="1:17">
      <c r="A2460" s="38" t="str">
        <f t="shared" ca="1" si="38"/>
        <v>204529</v>
      </c>
      <c r="B2460" s="39" cm="1">
        <f t="array" aca="1" ref="B2460" ca="1">INDIRECT(_xlfn.CONCAT("D",ROW(C2460)-C2460-3))</f>
        <v>2045</v>
      </c>
      <c r="C2460" s="32">
        <v>29</v>
      </c>
      <c r="D2460" s="33">
        <v>4606390</v>
      </c>
      <c r="E2460" s="33"/>
      <c r="F2460" s="33">
        <v>2350296</v>
      </c>
      <c r="G2460" s="33">
        <v>1562173</v>
      </c>
      <c r="H2460" s="33">
        <v>730823</v>
      </c>
      <c r="I2460" s="33">
        <v>2010</v>
      </c>
      <c r="J2460" s="33">
        <v>55289</v>
      </c>
      <c r="K2460" s="33"/>
      <c r="L2460" s="33">
        <v>2256094</v>
      </c>
      <c r="M2460" s="33">
        <v>1206397</v>
      </c>
      <c r="N2460" s="33">
        <v>951256</v>
      </c>
      <c r="O2460" s="33">
        <v>9040</v>
      </c>
      <c r="P2460" s="33">
        <v>89400</v>
      </c>
      <c r="Q2460"/>
    </row>
    <row r="2461" spans="1:17">
      <c r="A2461" s="38" t="str">
        <f t="shared" ca="1" si="38"/>
        <v>204530</v>
      </c>
      <c r="B2461" s="39" cm="1">
        <f t="array" aca="1" ref="B2461" ca="1">INDIRECT(_xlfn.CONCAT("D",ROW(C2461)-C2461-3))</f>
        <v>2045</v>
      </c>
      <c r="C2461" s="32">
        <v>30</v>
      </c>
      <c r="D2461" s="33">
        <v>4632750</v>
      </c>
      <c r="E2461" s="33"/>
      <c r="F2461" s="33">
        <v>2361913</v>
      </c>
      <c r="G2461" s="33">
        <v>1458504</v>
      </c>
      <c r="H2461" s="33">
        <v>853220</v>
      </c>
      <c r="I2461" s="33">
        <v>1004</v>
      </c>
      <c r="J2461" s="33">
        <v>49186</v>
      </c>
      <c r="K2461" s="33"/>
      <c r="L2461" s="33">
        <v>2270837</v>
      </c>
      <c r="M2461" s="33">
        <v>1047538</v>
      </c>
      <c r="N2461" s="33">
        <v>1135921</v>
      </c>
      <c r="O2461" s="33">
        <v>6026</v>
      </c>
      <c r="P2461" s="33">
        <v>81353</v>
      </c>
      <c r="Q2461"/>
    </row>
    <row r="2462" spans="1:17">
      <c r="A2462" s="38" t="str">
        <f t="shared" ca="1" si="38"/>
        <v>204531</v>
      </c>
      <c r="B2462" s="39" cm="1">
        <f t="array" aca="1" ref="B2462" ca="1">INDIRECT(_xlfn.CONCAT("D",ROW(C2462)-C2462-3))</f>
        <v>2045</v>
      </c>
      <c r="C2462" s="32">
        <v>31</v>
      </c>
      <c r="D2462" s="33">
        <v>4592016</v>
      </c>
      <c r="E2462" s="33"/>
      <c r="F2462" s="33">
        <v>2340991</v>
      </c>
      <c r="G2462" s="33">
        <v>1331251</v>
      </c>
      <c r="H2462" s="33">
        <v>926349</v>
      </c>
      <c r="I2462" s="33">
        <v>2010</v>
      </c>
      <c r="J2462" s="33">
        <v>81382</v>
      </c>
      <c r="K2462" s="33"/>
      <c r="L2462" s="33">
        <v>2251024</v>
      </c>
      <c r="M2462" s="33">
        <v>983945</v>
      </c>
      <c r="N2462" s="33">
        <v>1160653</v>
      </c>
      <c r="O2462" s="33">
        <v>9036</v>
      </c>
      <c r="P2462" s="33">
        <v>97390</v>
      </c>
      <c r="Q2462"/>
    </row>
    <row r="2463" spans="1:17">
      <c r="A2463" s="38" t="str">
        <f t="shared" ca="1" si="38"/>
        <v>204532</v>
      </c>
      <c r="B2463" s="39" cm="1">
        <f t="array" aca="1" ref="B2463" ca="1">INDIRECT(_xlfn.CONCAT("D",ROW(C2463)-C2463-3))</f>
        <v>2045</v>
      </c>
      <c r="C2463" s="32">
        <v>32</v>
      </c>
      <c r="D2463" s="33">
        <v>4621142</v>
      </c>
      <c r="E2463" s="33"/>
      <c r="F2463" s="33">
        <v>2352255</v>
      </c>
      <c r="G2463" s="33">
        <v>1255745</v>
      </c>
      <c r="H2463" s="33">
        <v>986657</v>
      </c>
      <c r="I2463" s="33">
        <v>5039</v>
      </c>
      <c r="J2463" s="33">
        <v>104813</v>
      </c>
      <c r="K2463" s="33"/>
      <c r="L2463" s="33">
        <v>2268887</v>
      </c>
      <c r="M2463" s="33">
        <v>898709</v>
      </c>
      <c r="N2463" s="33">
        <v>1240499</v>
      </c>
      <c r="O2463" s="33">
        <v>11058</v>
      </c>
      <c r="P2463" s="33">
        <v>118622</v>
      </c>
      <c r="Q2463"/>
    </row>
    <row r="2464" spans="1:17">
      <c r="A2464" s="38" t="str">
        <f t="shared" ca="1" si="38"/>
        <v>204533</v>
      </c>
      <c r="B2464" s="39" cm="1">
        <f t="array" aca="1" ref="B2464" ca="1">INDIRECT(_xlfn.CONCAT("D",ROW(C2464)-C2464-3))</f>
        <v>2045</v>
      </c>
      <c r="C2464" s="32">
        <v>33</v>
      </c>
      <c r="D2464" s="33">
        <v>4625097</v>
      </c>
      <c r="E2464" s="33"/>
      <c r="F2464" s="33">
        <v>2354445</v>
      </c>
      <c r="G2464" s="33">
        <v>1142524</v>
      </c>
      <c r="H2464" s="33">
        <v>1088214</v>
      </c>
      <c r="I2464" s="33">
        <v>1006</v>
      </c>
      <c r="J2464" s="33">
        <v>122701</v>
      </c>
      <c r="K2464" s="33"/>
      <c r="L2464" s="33">
        <v>2270652</v>
      </c>
      <c r="M2464" s="33">
        <v>815183</v>
      </c>
      <c r="N2464" s="33">
        <v>1282582</v>
      </c>
      <c r="O2464" s="33">
        <v>13067</v>
      </c>
      <c r="P2464" s="33">
        <v>159820</v>
      </c>
      <c r="Q2464"/>
    </row>
    <row r="2465" spans="1:17">
      <c r="A2465" s="38" t="str">
        <f t="shared" ca="1" si="38"/>
        <v>204534</v>
      </c>
      <c r="B2465" s="39" cm="1">
        <f t="array" aca="1" ref="B2465" ca="1">INDIRECT(_xlfn.CONCAT("D",ROW(C2465)-C2465-3))</f>
        <v>2045</v>
      </c>
      <c r="C2465" s="32">
        <v>34</v>
      </c>
      <c r="D2465" s="33">
        <v>4719134</v>
      </c>
      <c r="E2465" s="33"/>
      <c r="F2465" s="33">
        <v>2399149</v>
      </c>
      <c r="G2465" s="33">
        <v>1145277</v>
      </c>
      <c r="H2465" s="33">
        <v>1104051</v>
      </c>
      <c r="I2465" s="33">
        <v>14077</v>
      </c>
      <c r="J2465" s="33">
        <v>135744</v>
      </c>
      <c r="K2465" s="33"/>
      <c r="L2465" s="33">
        <v>2319985</v>
      </c>
      <c r="M2465" s="33">
        <v>824906</v>
      </c>
      <c r="N2465" s="33">
        <v>1294128</v>
      </c>
      <c r="O2465" s="33">
        <v>17081</v>
      </c>
      <c r="P2465" s="33">
        <v>183871</v>
      </c>
      <c r="Q2465"/>
    </row>
    <row r="2466" spans="1:17">
      <c r="A2466" s="38" t="str">
        <f t="shared" ca="1" si="38"/>
        <v>204535</v>
      </c>
      <c r="B2466" s="39" cm="1">
        <f t="array" aca="1" ref="B2466" ca="1">INDIRECT(_xlfn.CONCAT("D",ROW(C2466)-C2466-3))</f>
        <v>2045</v>
      </c>
      <c r="C2466" s="32">
        <v>35</v>
      </c>
      <c r="D2466" s="33">
        <v>4797665</v>
      </c>
      <c r="E2466" s="33"/>
      <c r="F2466" s="33">
        <v>2436025</v>
      </c>
      <c r="G2466" s="33">
        <v>1065258</v>
      </c>
      <c r="H2466" s="33">
        <v>1193893</v>
      </c>
      <c r="I2466" s="33">
        <v>4020</v>
      </c>
      <c r="J2466" s="33">
        <v>172853</v>
      </c>
      <c r="K2466" s="33"/>
      <c r="L2466" s="33">
        <v>2361640</v>
      </c>
      <c r="M2466" s="33">
        <v>780525</v>
      </c>
      <c r="N2466" s="33">
        <v>1382472</v>
      </c>
      <c r="O2466" s="33">
        <v>19062</v>
      </c>
      <c r="P2466" s="33">
        <v>179581</v>
      </c>
      <c r="Q2466"/>
    </row>
    <row r="2467" spans="1:17">
      <c r="A2467" s="38" t="str">
        <f t="shared" ca="1" si="38"/>
        <v>204536</v>
      </c>
      <c r="B2467" s="39" cm="1">
        <f t="array" aca="1" ref="B2467" ca="1">INDIRECT(_xlfn.CONCAT("D",ROW(C2467)-C2467-3))</f>
        <v>2045</v>
      </c>
      <c r="C2467" s="32">
        <v>36</v>
      </c>
      <c r="D2467" s="33">
        <v>4961417</v>
      </c>
      <c r="E2467" s="33"/>
      <c r="F2467" s="33">
        <v>2517110</v>
      </c>
      <c r="G2467" s="33">
        <v>1083351</v>
      </c>
      <c r="H2467" s="33">
        <v>1227932</v>
      </c>
      <c r="I2467" s="33">
        <v>5020</v>
      </c>
      <c r="J2467" s="33">
        <v>200806</v>
      </c>
      <c r="K2467" s="33"/>
      <c r="L2467" s="33">
        <v>2444307</v>
      </c>
      <c r="M2467" s="33">
        <v>759201</v>
      </c>
      <c r="N2467" s="33">
        <v>1446098</v>
      </c>
      <c r="O2467" s="33">
        <v>32136</v>
      </c>
      <c r="P2467" s="33">
        <v>206872</v>
      </c>
      <c r="Q2467"/>
    </row>
    <row r="2468" spans="1:17">
      <c r="A2468" s="38" t="str">
        <f t="shared" ca="1" si="38"/>
        <v>204537</v>
      </c>
      <c r="B2468" s="39" cm="1">
        <f t="array" aca="1" ref="B2468" ca="1">INDIRECT(_xlfn.CONCAT("D",ROW(C2468)-C2468-3))</f>
        <v>2045</v>
      </c>
      <c r="C2468" s="32">
        <v>37</v>
      </c>
      <c r="D2468" s="33">
        <v>4986415</v>
      </c>
      <c r="E2468" s="33"/>
      <c r="F2468" s="33">
        <v>2527062</v>
      </c>
      <c r="G2468" s="33">
        <v>1003392</v>
      </c>
      <c r="H2468" s="33">
        <v>1283619</v>
      </c>
      <c r="I2468" s="33">
        <v>11048</v>
      </c>
      <c r="J2468" s="33">
        <v>229002</v>
      </c>
      <c r="K2468" s="33"/>
      <c r="L2468" s="33">
        <v>2459353</v>
      </c>
      <c r="M2468" s="33">
        <v>765288</v>
      </c>
      <c r="N2468" s="33">
        <v>1448331</v>
      </c>
      <c r="O2468" s="33">
        <v>28084</v>
      </c>
      <c r="P2468" s="33">
        <v>217651</v>
      </c>
      <c r="Q2468"/>
    </row>
    <row r="2469" spans="1:17">
      <c r="A2469" s="38" t="str">
        <f t="shared" ca="1" si="38"/>
        <v>204538</v>
      </c>
      <c r="B2469" s="39" cm="1">
        <f t="array" aca="1" ref="B2469" ca="1">INDIRECT(_xlfn.CONCAT("D",ROW(C2469)-C2469-3))</f>
        <v>2045</v>
      </c>
      <c r="C2469" s="32">
        <v>38</v>
      </c>
      <c r="D2469" s="33">
        <v>4924034</v>
      </c>
      <c r="E2469" s="33"/>
      <c r="F2469" s="33">
        <v>2495389</v>
      </c>
      <c r="G2469" s="33">
        <v>943195</v>
      </c>
      <c r="H2469" s="33">
        <v>1335773</v>
      </c>
      <c r="I2469" s="33">
        <v>10066</v>
      </c>
      <c r="J2469" s="33">
        <v>206355</v>
      </c>
      <c r="K2469" s="33"/>
      <c r="L2469" s="33">
        <v>2428645</v>
      </c>
      <c r="M2469" s="33">
        <v>685723</v>
      </c>
      <c r="N2469" s="33">
        <v>1478873</v>
      </c>
      <c r="O2469" s="33">
        <v>18072</v>
      </c>
      <c r="P2469" s="33">
        <v>245977</v>
      </c>
      <c r="Q2469"/>
    </row>
    <row r="2470" spans="1:17">
      <c r="A2470" s="38" t="str">
        <f t="shared" ca="1" si="38"/>
        <v>204539</v>
      </c>
      <c r="B2470" s="39" cm="1">
        <f t="array" aca="1" ref="B2470" ca="1">INDIRECT(_xlfn.CONCAT("D",ROW(C2470)-C2470-3))</f>
        <v>2045</v>
      </c>
      <c r="C2470" s="32">
        <v>39</v>
      </c>
      <c r="D2470" s="33">
        <v>4817278</v>
      </c>
      <c r="E2470" s="33"/>
      <c r="F2470" s="33">
        <v>2439498</v>
      </c>
      <c r="G2470" s="33">
        <v>879225</v>
      </c>
      <c r="H2470" s="33">
        <v>1334933</v>
      </c>
      <c r="I2470" s="33">
        <v>4024</v>
      </c>
      <c r="J2470" s="33">
        <v>221315</v>
      </c>
      <c r="K2470" s="33"/>
      <c r="L2470" s="33">
        <v>2377780</v>
      </c>
      <c r="M2470" s="33">
        <v>689837</v>
      </c>
      <c r="N2470" s="33">
        <v>1435906</v>
      </c>
      <c r="O2470" s="33">
        <v>25103</v>
      </c>
      <c r="P2470" s="33">
        <v>226933</v>
      </c>
      <c r="Q2470"/>
    </row>
    <row r="2471" spans="1:17">
      <c r="A2471" s="38" t="str">
        <f t="shared" ca="1" si="38"/>
        <v>204540</v>
      </c>
      <c r="B2471" s="39" cm="1">
        <f t="array" aca="1" ref="B2471" ca="1">INDIRECT(_xlfn.CONCAT("D",ROW(C2471)-C2471-3))</f>
        <v>2045</v>
      </c>
      <c r="C2471" s="32">
        <v>40</v>
      </c>
      <c r="D2471" s="33">
        <v>4769848</v>
      </c>
      <c r="E2471" s="33"/>
      <c r="F2471" s="33">
        <v>2412885</v>
      </c>
      <c r="G2471" s="33">
        <v>933695</v>
      </c>
      <c r="H2471" s="33">
        <v>1228121</v>
      </c>
      <c r="I2471" s="33">
        <v>16133</v>
      </c>
      <c r="J2471" s="33">
        <v>234936</v>
      </c>
      <c r="K2471" s="33"/>
      <c r="L2471" s="33">
        <v>2356963</v>
      </c>
      <c r="M2471" s="33">
        <v>638239</v>
      </c>
      <c r="N2471" s="33">
        <v>1470463</v>
      </c>
      <c r="O2471" s="33">
        <v>23117</v>
      </c>
      <c r="P2471" s="33">
        <v>225143</v>
      </c>
      <c r="Q2471"/>
    </row>
    <row r="2472" spans="1:17">
      <c r="A2472" s="38" t="str">
        <f t="shared" ca="1" si="38"/>
        <v>204541</v>
      </c>
      <c r="B2472" s="39" cm="1">
        <f t="array" aca="1" ref="B2472" ca="1">INDIRECT(_xlfn.CONCAT("D",ROW(C2472)-C2472-3))</f>
        <v>2045</v>
      </c>
      <c r="C2472" s="32">
        <v>41</v>
      </c>
      <c r="D2472" s="33">
        <v>4735865</v>
      </c>
      <c r="E2472" s="33"/>
      <c r="F2472" s="33">
        <v>2394095</v>
      </c>
      <c r="G2472" s="33">
        <v>820890</v>
      </c>
      <c r="H2472" s="33">
        <v>1313021</v>
      </c>
      <c r="I2472" s="33">
        <v>15127</v>
      </c>
      <c r="J2472" s="33">
        <v>245057</v>
      </c>
      <c r="K2472" s="33"/>
      <c r="L2472" s="33">
        <v>2341770</v>
      </c>
      <c r="M2472" s="33">
        <v>604748</v>
      </c>
      <c r="N2472" s="33">
        <v>1434146</v>
      </c>
      <c r="O2472" s="33">
        <v>31090</v>
      </c>
      <c r="P2472" s="33">
        <v>271786</v>
      </c>
      <c r="Q2472"/>
    </row>
    <row r="2473" spans="1:17">
      <c r="A2473" s="38" t="str">
        <f t="shared" ca="1" si="38"/>
        <v>204542</v>
      </c>
      <c r="B2473" s="39" cm="1">
        <f t="array" aca="1" ref="B2473" ca="1">INDIRECT(_xlfn.CONCAT("D",ROW(C2473)-C2473-3))</f>
        <v>2045</v>
      </c>
      <c r="C2473" s="32">
        <v>42</v>
      </c>
      <c r="D2473" s="33">
        <v>4683216</v>
      </c>
      <c r="E2473" s="33"/>
      <c r="F2473" s="33">
        <v>2364139</v>
      </c>
      <c r="G2473" s="33">
        <v>758785</v>
      </c>
      <c r="H2473" s="33">
        <v>1312738</v>
      </c>
      <c r="I2473" s="33">
        <v>12108</v>
      </c>
      <c r="J2473" s="33">
        <v>280508</v>
      </c>
      <c r="K2473" s="33"/>
      <c r="L2473" s="33">
        <v>2319077</v>
      </c>
      <c r="M2473" s="33">
        <v>585809</v>
      </c>
      <c r="N2473" s="33">
        <v>1441371</v>
      </c>
      <c r="O2473" s="33">
        <v>30196</v>
      </c>
      <c r="P2473" s="33">
        <v>261701</v>
      </c>
      <c r="Q2473"/>
    </row>
    <row r="2474" spans="1:17">
      <c r="A2474" s="38" t="str">
        <f t="shared" ca="1" si="38"/>
        <v>204543</v>
      </c>
      <c r="B2474" s="39" cm="1">
        <f t="array" aca="1" ref="B2474" ca="1">INDIRECT(_xlfn.CONCAT("D",ROW(C2474)-C2474-3))</f>
        <v>2045</v>
      </c>
      <c r="C2474" s="32">
        <v>43</v>
      </c>
      <c r="D2474" s="33">
        <v>4679163</v>
      </c>
      <c r="E2474" s="33"/>
      <c r="F2474" s="33">
        <v>2358892</v>
      </c>
      <c r="G2474" s="33">
        <v>716472</v>
      </c>
      <c r="H2474" s="33">
        <v>1369190</v>
      </c>
      <c r="I2474" s="33">
        <v>17203</v>
      </c>
      <c r="J2474" s="33">
        <v>256027</v>
      </c>
      <c r="K2474" s="33"/>
      <c r="L2474" s="33">
        <v>2320271</v>
      </c>
      <c r="M2474" s="33">
        <v>558640</v>
      </c>
      <c r="N2474" s="33">
        <v>1454077</v>
      </c>
      <c r="O2474" s="33">
        <v>33276</v>
      </c>
      <c r="P2474" s="33">
        <v>274278</v>
      </c>
      <c r="Q2474"/>
    </row>
    <row r="2475" spans="1:17">
      <c r="A2475" s="38" t="str">
        <f t="shared" ca="1" si="38"/>
        <v>204544</v>
      </c>
      <c r="B2475" s="39" cm="1">
        <f t="array" aca="1" ref="B2475" ca="1">INDIRECT(_xlfn.CONCAT("D",ROW(C2475)-C2475-3))</f>
        <v>2045</v>
      </c>
      <c r="C2475" s="32">
        <v>44</v>
      </c>
      <c r="D2475" s="33">
        <v>4758716</v>
      </c>
      <c r="E2475" s="33"/>
      <c r="F2475" s="33">
        <v>2398565</v>
      </c>
      <c r="G2475" s="33">
        <v>777529</v>
      </c>
      <c r="H2475" s="33">
        <v>1327687</v>
      </c>
      <c r="I2475" s="33">
        <v>9135</v>
      </c>
      <c r="J2475" s="33">
        <v>284214</v>
      </c>
      <c r="K2475" s="33"/>
      <c r="L2475" s="33">
        <v>2360151</v>
      </c>
      <c r="M2475" s="33">
        <v>572557</v>
      </c>
      <c r="N2475" s="33">
        <v>1479528</v>
      </c>
      <c r="O2475" s="33">
        <v>35468</v>
      </c>
      <c r="P2475" s="33">
        <v>272598</v>
      </c>
      <c r="Q2475"/>
    </row>
    <row r="2476" spans="1:17">
      <c r="A2476" s="38" t="str">
        <f t="shared" ca="1" si="38"/>
        <v>204545</v>
      </c>
      <c r="B2476" s="39" cm="1">
        <f t="array" aca="1" ref="B2476" ca="1">INDIRECT(_xlfn.CONCAT("D",ROW(C2476)-C2476-3))</f>
        <v>2045</v>
      </c>
      <c r="C2476" s="32">
        <v>45</v>
      </c>
      <c r="D2476" s="33">
        <v>4683874</v>
      </c>
      <c r="E2476" s="33"/>
      <c r="F2476" s="33">
        <v>2360906</v>
      </c>
      <c r="G2476" s="33">
        <v>673965</v>
      </c>
      <c r="H2476" s="33">
        <v>1360109</v>
      </c>
      <c r="I2476" s="33">
        <v>13195</v>
      </c>
      <c r="J2476" s="33">
        <v>313637</v>
      </c>
      <c r="K2476" s="33"/>
      <c r="L2476" s="33">
        <v>2322967</v>
      </c>
      <c r="M2476" s="33">
        <v>549432</v>
      </c>
      <c r="N2476" s="33">
        <v>1424080</v>
      </c>
      <c r="O2476" s="33">
        <v>54539</v>
      </c>
      <c r="P2476" s="33">
        <v>294916</v>
      </c>
      <c r="Q2476"/>
    </row>
    <row r="2477" spans="1:17">
      <c r="A2477" s="38" t="str">
        <f t="shared" ca="1" si="38"/>
        <v>204546</v>
      </c>
      <c r="B2477" s="39" cm="1">
        <f t="array" aca="1" ref="B2477" ca="1">INDIRECT(_xlfn.CONCAT("D",ROW(C2477)-C2477-3))</f>
        <v>2045</v>
      </c>
      <c r="C2477" s="32">
        <v>46</v>
      </c>
      <c r="D2477" s="33">
        <v>4669660</v>
      </c>
      <c r="E2477" s="33"/>
      <c r="F2477" s="33">
        <v>2349933</v>
      </c>
      <c r="G2477" s="33">
        <v>713083</v>
      </c>
      <c r="H2477" s="33">
        <v>1332979</v>
      </c>
      <c r="I2477" s="33">
        <v>19245</v>
      </c>
      <c r="J2477" s="33">
        <v>284626</v>
      </c>
      <c r="K2477" s="33"/>
      <c r="L2477" s="33">
        <v>2319727</v>
      </c>
      <c r="M2477" s="33">
        <v>551112</v>
      </c>
      <c r="N2477" s="33">
        <v>1459183</v>
      </c>
      <c r="O2477" s="33">
        <v>43482</v>
      </c>
      <c r="P2477" s="33">
        <v>265949</v>
      </c>
      <c r="Q2477"/>
    </row>
    <row r="2478" spans="1:17">
      <c r="A2478" s="38" t="str">
        <f t="shared" ca="1" si="38"/>
        <v>204547</v>
      </c>
      <c r="B2478" s="39" cm="1">
        <f t="array" aca="1" ref="B2478" ca="1">INDIRECT(_xlfn.CONCAT("D",ROW(C2478)-C2478-3))</f>
        <v>2045</v>
      </c>
      <c r="C2478" s="32">
        <v>47</v>
      </c>
      <c r="D2478" s="33">
        <v>4592635</v>
      </c>
      <c r="E2478" s="33"/>
      <c r="F2478" s="33">
        <v>2309881</v>
      </c>
      <c r="G2478" s="33">
        <v>661701</v>
      </c>
      <c r="H2478" s="33">
        <v>1323401</v>
      </c>
      <c r="I2478" s="33">
        <v>25294</v>
      </c>
      <c r="J2478" s="33">
        <v>299485</v>
      </c>
      <c r="K2478" s="33"/>
      <c r="L2478" s="33">
        <v>2282754</v>
      </c>
      <c r="M2478" s="33">
        <v>538366</v>
      </c>
      <c r="N2478" s="33">
        <v>1433286</v>
      </c>
      <c r="O2478" s="33">
        <v>38383</v>
      </c>
      <c r="P2478" s="33">
        <v>272718</v>
      </c>
      <c r="Q2478"/>
    </row>
    <row r="2479" spans="1:17">
      <c r="A2479" s="38" t="str">
        <f t="shared" ca="1" si="38"/>
        <v>204548</v>
      </c>
      <c r="B2479" s="39" cm="1">
        <f t="array" aca="1" ref="B2479" ca="1">INDIRECT(_xlfn.CONCAT("D",ROW(C2479)-C2479-3))</f>
        <v>2045</v>
      </c>
      <c r="C2479" s="32">
        <v>48</v>
      </c>
      <c r="D2479" s="33">
        <v>4595145</v>
      </c>
      <c r="E2479" s="33"/>
      <c r="F2479" s="33">
        <v>2305430</v>
      </c>
      <c r="G2479" s="33">
        <v>679910</v>
      </c>
      <c r="H2479" s="33">
        <v>1352748</v>
      </c>
      <c r="I2479" s="33">
        <v>15154</v>
      </c>
      <c r="J2479" s="33">
        <v>257618</v>
      </c>
      <c r="K2479" s="33"/>
      <c r="L2479" s="33">
        <v>2289715</v>
      </c>
      <c r="M2479" s="33">
        <v>555756</v>
      </c>
      <c r="N2479" s="33">
        <v>1383327</v>
      </c>
      <c r="O2479" s="33">
        <v>60628</v>
      </c>
      <c r="P2479" s="33">
        <v>290004</v>
      </c>
      <c r="Q2479"/>
    </row>
    <row r="2480" spans="1:17">
      <c r="A2480" s="38" t="str">
        <f t="shared" ca="1" si="38"/>
        <v>204549</v>
      </c>
      <c r="B2480" s="39" cm="1">
        <f t="array" aca="1" ref="B2480" ca="1">INDIRECT(_xlfn.CONCAT("D",ROW(C2480)-C2480-3))</f>
        <v>2045</v>
      </c>
      <c r="C2480" s="32">
        <v>49</v>
      </c>
      <c r="D2480" s="33">
        <v>4601505</v>
      </c>
      <c r="E2480" s="33"/>
      <c r="F2480" s="33">
        <v>2308347</v>
      </c>
      <c r="G2480" s="33">
        <v>648685</v>
      </c>
      <c r="H2480" s="33">
        <v>1351005</v>
      </c>
      <c r="I2480" s="33">
        <v>19228</v>
      </c>
      <c r="J2480" s="33">
        <v>289429</v>
      </c>
      <c r="K2480" s="33"/>
      <c r="L2480" s="33">
        <v>2293157</v>
      </c>
      <c r="M2480" s="33">
        <v>503179</v>
      </c>
      <c r="N2480" s="33">
        <v>1432591</v>
      </c>
      <c r="O2480" s="33">
        <v>53659</v>
      </c>
      <c r="P2480" s="33">
        <v>303729</v>
      </c>
      <c r="Q2480"/>
    </row>
    <row r="2481" spans="1:17">
      <c r="A2481" s="38" t="str">
        <f t="shared" ca="1" si="38"/>
        <v>204550</v>
      </c>
      <c r="B2481" s="39" cm="1">
        <f t="array" aca="1" ref="B2481" ca="1">INDIRECT(_xlfn.CONCAT("D",ROW(C2481)-C2481-3))</f>
        <v>2045</v>
      </c>
      <c r="C2481" s="32">
        <v>50</v>
      </c>
      <c r="D2481" s="33">
        <v>4620413</v>
      </c>
      <c r="E2481" s="33"/>
      <c r="F2481" s="33">
        <v>2315988</v>
      </c>
      <c r="G2481" s="33">
        <v>639172</v>
      </c>
      <c r="H2481" s="33">
        <v>1388581</v>
      </c>
      <c r="I2481" s="33">
        <v>17193</v>
      </c>
      <c r="J2481" s="33">
        <v>271041</v>
      </c>
      <c r="K2481" s="33"/>
      <c r="L2481" s="33">
        <v>2304425</v>
      </c>
      <c r="M2481" s="33">
        <v>515810</v>
      </c>
      <c r="N2481" s="33">
        <v>1410624</v>
      </c>
      <c r="O2481" s="33">
        <v>68910</v>
      </c>
      <c r="P2481" s="33">
        <v>309081</v>
      </c>
      <c r="Q2481"/>
    </row>
    <row r="2482" spans="1:17">
      <c r="A2482" s="38" t="str">
        <f t="shared" ca="1" si="38"/>
        <v>204551</v>
      </c>
      <c r="B2482" s="39" cm="1">
        <f t="array" aca="1" ref="B2482" ca="1">INDIRECT(_xlfn.CONCAT("D",ROW(C2482)-C2482-3))</f>
        <v>2045</v>
      </c>
      <c r="C2482" s="32">
        <v>51</v>
      </c>
      <c r="D2482" s="33">
        <v>4662367</v>
      </c>
      <c r="E2482" s="33"/>
      <c r="F2482" s="33">
        <v>2335868</v>
      </c>
      <c r="G2482" s="33">
        <v>681674</v>
      </c>
      <c r="H2482" s="33">
        <v>1348199</v>
      </c>
      <c r="I2482" s="33">
        <v>23227</v>
      </c>
      <c r="J2482" s="33">
        <v>282768</v>
      </c>
      <c r="K2482" s="33"/>
      <c r="L2482" s="33">
        <v>2326499</v>
      </c>
      <c r="M2482" s="33">
        <v>565412</v>
      </c>
      <c r="N2482" s="33">
        <v>1349693</v>
      </c>
      <c r="O2482" s="33">
        <v>68903</v>
      </c>
      <c r="P2482" s="33">
        <v>342490</v>
      </c>
      <c r="Q2482"/>
    </row>
    <row r="2483" spans="1:17">
      <c r="A2483" s="38" t="str">
        <f t="shared" ca="1" si="38"/>
        <v>204552</v>
      </c>
      <c r="B2483" s="39" cm="1">
        <f t="array" aca="1" ref="B2483" ca="1">INDIRECT(_xlfn.CONCAT("D",ROW(C2483)-C2483-3))</f>
        <v>2045</v>
      </c>
      <c r="C2483" s="32">
        <v>52</v>
      </c>
      <c r="D2483" s="33">
        <v>4738429</v>
      </c>
      <c r="E2483" s="33"/>
      <c r="F2483" s="33">
        <v>2373188</v>
      </c>
      <c r="G2483" s="33">
        <v>705187</v>
      </c>
      <c r="H2483" s="33">
        <v>1384107</v>
      </c>
      <c r="I2483" s="33">
        <v>22227</v>
      </c>
      <c r="J2483" s="33">
        <v>261667</v>
      </c>
      <c r="K2483" s="33"/>
      <c r="L2483" s="33">
        <v>2365241</v>
      </c>
      <c r="M2483" s="33">
        <v>536269</v>
      </c>
      <c r="N2483" s="33">
        <v>1426012</v>
      </c>
      <c r="O2483" s="33">
        <v>76754</v>
      </c>
      <c r="P2483" s="33">
        <v>326205</v>
      </c>
      <c r="Q2483"/>
    </row>
    <row r="2484" spans="1:17">
      <c r="A2484" s="38" t="str">
        <f t="shared" ca="1" si="38"/>
        <v>204553</v>
      </c>
      <c r="B2484" s="39" cm="1">
        <f t="array" aca="1" ref="B2484" ca="1">INDIRECT(_xlfn.CONCAT("D",ROW(C2484)-C2484-3))</f>
        <v>2045</v>
      </c>
      <c r="C2484" s="32">
        <v>53</v>
      </c>
      <c r="D2484" s="33">
        <v>4769970</v>
      </c>
      <c r="E2484" s="33"/>
      <c r="F2484" s="33">
        <v>2378964</v>
      </c>
      <c r="G2484" s="33">
        <v>669619</v>
      </c>
      <c r="H2484" s="33">
        <v>1401763</v>
      </c>
      <c r="I2484" s="33">
        <v>18152</v>
      </c>
      <c r="J2484" s="33">
        <v>289429</v>
      </c>
      <c r="K2484" s="33"/>
      <c r="L2484" s="33">
        <v>2391006</v>
      </c>
      <c r="M2484" s="33">
        <v>592686</v>
      </c>
      <c r="N2484" s="33">
        <v>1354566</v>
      </c>
      <c r="O2484" s="33">
        <v>89156</v>
      </c>
      <c r="P2484" s="33">
        <v>354598</v>
      </c>
      <c r="Q2484"/>
    </row>
    <row r="2485" spans="1:17">
      <c r="A2485" s="38" t="str">
        <f t="shared" ca="1" si="38"/>
        <v>204554</v>
      </c>
      <c r="B2485" s="39" cm="1">
        <f t="array" aca="1" ref="B2485" ca="1">INDIRECT(_xlfn.CONCAT("D",ROW(C2485)-C2485-3))</f>
        <v>2045</v>
      </c>
      <c r="C2485" s="32">
        <v>54</v>
      </c>
      <c r="D2485" s="33">
        <v>4805621</v>
      </c>
      <c r="E2485" s="33"/>
      <c r="F2485" s="33">
        <v>2392414</v>
      </c>
      <c r="G2485" s="33">
        <v>645043</v>
      </c>
      <c r="H2485" s="33">
        <v>1450591</v>
      </c>
      <c r="I2485" s="33">
        <v>24227</v>
      </c>
      <c r="J2485" s="33">
        <v>272553</v>
      </c>
      <c r="K2485" s="33"/>
      <c r="L2485" s="33">
        <v>2413206</v>
      </c>
      <c r="M2485" s="33">
        <v>559379</v>
      </c>
      <c r="N2485" s="33">
        <v>1403497</v>
      </c>
      <c r="O2485" s="33">
        <v>93903</v>
      </c>
      <c r="P2485" s="33">
        <v>356427</v>
      </c>
      <c r="Q2485"/>
    </row>
    <row r="2486" spans="1:17">
      <c r="A2486" s="38" t="str">
        <f t="shared" ca="1" si="38"/>
        <v>204555</v>
      </c>
      <c r="B2486" s="39" cm="1">
        <f t="array" aca="1" ref="B2486" ca="1">INDIRECT(_xlfn.CONCAT("D",ROW(C2486)-C2486-3))</f>
        <v>2045</v>
      </c>
      <c r="C2486" s="32">
        <v>55</v>
      </c>
      <c r="D2486" s="33">
        <v>4655351</v>
      </c>
      <c r="E2486" s="33"/>
      <c r="F2486" s="33">
        <v>2308294</v>
      </c>
      <c r="G2486" s="33">
        <v>637567</v>
      </c>
      <c r="H2486" s="33">
        <v>1368510</v>
      </c>
      <c r="I2486" s="33">
        <v>25101</v>
      </c>
      <c r="J2486" s="33">
        <v>277116</v>
      </c>
      <c r="K2486" s="33"/>
      <c r="L2486" s="33">
        <v>2347057</v>
      </c>
      <c r="M2486" s="33">
        <v>546368</v>
      </c>
      <c r="N2486" s="33">
        <v>1399751</v>
      </c>
      <c r="O2486" s="33">
        <v>93923</v>
      </c>
      <c r="P2486" s="33">
        <v>307016</v>
      </c>
      <c r="Q2486"/>
    </row>
    <row r="2487" spans="1:17">
      <c r="A2487" s="38" t="str">
        <f t="shared" ca="1" si="38"/>
        <v>204556</v>
      </c>
      <c r="B2487" s="39" cm="1">
        <f t="array" aca="1" ref="B2487" ca="1">INDIRECT(_xlfn.CONCAT("D",ROW(C2487)-C2487-3))</f>
        <v>2045</v>
      </c>
      <c r="C2487" s="32">
        <v>56</v>
      </c>
      <c r="D2487" s="33">
        <v>4528273</v>
      </c>
      <c r="E2487" s="33"/>
      <c r="F2487" s="33">
        <v>2234909</v>
      </c>
      <c r="G2487" s="33">
        <v>636824</v>
      </c>
      <c r="H2487" s="33">
        <v>1289718</v>
      </c>
      <c r="I2487" s="33">
        <v>26116</v>
      </c>
      <c r="J2487" s="33">
        <v>282251</v>
      </c>
      <c r="K2487" s="33"/>
      <c r="L2487" s="33">
        <v>2293364</v>
      </c>
      <c r="M2487" s="33">
        <v>564769</v>
      </c>
      <c r="N2487" s="33">
        <v>1254593</v>
      </c>
      <c r="O2487" s="33">
        <v>113962</v>
      </c>
      <c r="P2487" s="33">
        <v>360040</v>
      </c>
      <c r="Q2487"/>
    </row>
    <row r="2488" spans="1:17">
      <c r="A2488" s="38" t="str">
        <f t="shared" ca="1" si="38"/>
        <v>204557</v>
      </c>
      <c r="B2488" s="39" cm="1">
        <f t="array" aca="1" ref="B2488" ca="1">INDIRECT(_xlfn.CONCAT("D",ROW(C2488)-C2488-3))</f>
        <v>2045</v>
      </c>
      <c r="C2488" s="32">
        <v>57</v>
      </c>
      <c r="D2488" s="33">
        <v>4398058</v>
      </c>
      <c r="E2488" s="33"/>
      <c r="F2488" s="33">
        <v>2166242</v>
      </c>
      <c r="G2488" s="33">
        <v>579472</v>
      </c>
      <c r="H2488" s="33">
        <v>1270420</v>
      </c>
      <c r="I2488" s="33">
        <v>38163</v>
      </c>
      <c r="J2488" s="33">
        <v>278187</v>
      </c>
      <c r="K2488" s="33"/>
      <c r="L2488" s="33">
        <v>2231816</v>
      </c>
      <c r="M2488" s="33">
        <v>525726</v>
      </c>
      <c r="N2488" s="33">
        <v>1249857</v>
      </c>
      <c r="O2488" s="33">
        <v>123878</v>
      </c>
      <c r="P2488" s="33">
        <v>332355</v>
      </c>
      <c r="Q2488"/>
    </row>
    <row r="2489" spans="1:17">
      <c r="A2489" s="38" t="str">
        <f t="shared" ca="1" si="38"/>
        <v>204558</v>
      </c>
      <c r="B2489" s="39" cm="1">
        <f t="array" aca="1" ref="B2489" ca="1">INDIRECT(_xlfn.CONCAT("D",ROW(C2489)-C2489-3))</f>
        <v>2045</v>
      </c>
      <c r="C2489" s="32">
        <v>58</v>
      </c>
      <c r="D2489" s="33">
        <v>4332388</v>
      </c>
      <c r="E2489" s="33"/>
      <c r="F2489" s="33">
        <v>2127826</v>
      </c>
      <c r="G2489" s="33">
        <v>555477</v>
      </c>
      <c r="H2489" s="33">
        <v>1284102</v>
      </c>
      <c r="I2489" s="33">
        <v>31027</v>
      </c>
      <c r="J2489" s="33">
        <v>257221</v>
      </c>
      <c r="K2489" s="33"/>
      <c r="L2489" s="33">
        <v>2204562</v>
      </c>
      <c r="M2489" s="33">
        <v>519373</v>
      </c>
      <c r="N2489" s="33">
        <v>1196071</v>
      </c>
      <c r="O2489" s="33">
        <v>122027</v>
      </c>
      <c r="P2489" s="33">
        <v>367091</v>
      </c>
      <c r="Q2489"/>
    </row>
    <row r="2490" spans="1:17">
      <c r="A2490" s="38" t="str">
        <f t="shared" ca="1" si="38"/>
        <v>204559</v>
      </c>
      <c r="B2490" s="39" cm="1">
        <f t="array" aca="1" ref="B2490" ca="1">INDIRECT(_xlfn.CONCAT("D",ROW(C2490)-C2490-3))</f>
        <v>2045</v>
      </c>
      <c r="C2490" s="32">
        <v>59</v>
      </c>
      <c r="D2490" s="33">
        <v>4317824</v>
      </c>
      <c r="E2490" s="33"/>
      <c r="F2490" s="33">
        <v>2118921</v>
      </c>
      <c r="G2490" s="33">
        <v>540490</v>
      </c>
      <c r="H2490" s="33">
        <v>1276157</v>
      </c>
      <c r="I2490" s="33">
        <v>35032</v>
      </c>
      <c r="J2490" s="33">
        <v>267242</v>
      </c>
      <c r="K2490" s="33"/>
      <c r="L2490" s="33">
        <v>2198903</v>
      </c>
      <c r="M2490" s="33">
        <v>458272</v>
      </c>
      <c r="N2490" s="33">
        <v>1244169</v>
      </c>
      <c r="O2490" s="33">
        <v>134668</v>
      </c>
      <c r="P2490" s="33">
        <v>361794</v>
      </c>
      <c r="Q2490"/>
    </row>
    <row r="2491" spans="1:17">
      <c r="A2491" s="38" t="str">
        <f t="shared" ca="1" si="38"/>
        <v>204560</v>
      </c>
      <c r="B2491" s="39" cm="1">
        <f t="array" aca="1" ref="B2491" ca="1">INDIRECT(_xlfn.CONCAT("D",ROW(C2491)-C2491-3))</f>
        <v>2045</v>
      </c>
      <c r="C2491" s="32">
        <v>60</v>
      </c>
      <c r="D2491" s="33">
        <v>4206035</v>
      </c>
      <c r="E2491" s="33"/>
      <c r="F2491" s="33">
        <v>2057876</v>
      </c>
      <c r="G2491" s="33">
        <v>482502</v>
      </c>
      <c r="H2491" s="33">
        <v>1281677</v>
      </c>
      <c r="I2491" s="33">
        <v>43955</v>
      </c>
      <c r="J2491" s="33">
        <v>249742</v>
      </c>
      <c r="K2491" s="33"/>
      <c r="L2491" s="33">
        <v>2148159</v>
      </c>
      <c r="M2491" s="33">
        <v>434448</v>
      </c>
      <c r="N2491" s="33">
        <v>1189966</v>
      </c>
      <c r="O2491" s="33">
        <v>147492</v>
      </c>
      <c r="P2491" s="33">
        <v>376254</v>
      </c>
      <c r="Q2491"/>
    </row>
    <row r="2492" spans="1:17">
      <c r="A2492" s="38" t="str">
        <f t="shared" ca="1" si="38"/>
        <v>204561</v>
      </c>
      <c r="B2492" s="39" cm="1">
        <f t="array" aca="1" ref="B2492" ca="1">INDIRECT(_xlfn.CONCAT("D",ROW(C2492)-C2492-3))</f>
        <v>2045</v>
      </c>
      <c r="C2492" s="32">
        <v>61</v>
      </c>
      <c r="D2492" s="33">
        <v>4157003</v>
      </c>
      <c r="E2492" s="33"/>
      <c r="F2492" s="33">
        <v>2036782</v>
      </c>
      <c r="G2492" s="33">
        <v>428164</v>
      </c>
      <c r="H2492" s="33">
        <v>1308502</v>
      </c>
      <c r="I2492" s="33">
        <v>30012</v>
      </c>
      <c r="J2492" s="33">
        <v>270104</v>
      </c>
      <c r="K2492" s="33"/>
      <c r="L2492" s="33">
        <v>2120222</v>
      </c>
      <c r="M2492" s="33">
        <v>393267</v>
      </c>
      <c r="N2492" s="33">
        <v>1220033</v>
      </c>
      <c r="O2492" s="33">
        <v>143829</v>
      </c>
      <c r="P2492" s="33">
        <v>363093</v>
      </c>
      <c r="Q2492"/>
    </row>
    <row r="2493" spans="1:17">
      <c r="A2493" s="38" t="str">
        <f t="shared" ca="1" si="38"/>
        <v>204562</v>
      </c>
      <c r="B2493" s="39" cm="1">
        <f t="array" aca="1" ref="B2493" ca="1">INDIRECT(_xlfn.CONCAT("D",ROW(C2493)-C2493-3))</f>
        <v>2045</v>
      </c>
      <c r="C2493" s="32">
        <v>62</v>
      </c>
      <c r="D2493" s="33">
        <v>4198888</v>
      </c>
      <c r="E2493" s="33"/>
      <c r="F2493" s="33">
        <v>2058907</v>
      </c>
      <c r="G2493" s="33">
        <v>459862</v>
      </c>
      <c r="H2493" s="33">
        <v>1312753</v>
      </c>
      <c r="I2493" s="33">
        <v>32919</v>
      </c>
      <c r="J2493" s="33">
        <v>253373</v>
      </c>
      <c r="K2493" s="33"/>
      <c r="L2493" s="33">
        <v>2139981</v>
      </c>
      <c r="M2493" s="33">
        <v>405945</v>
      </c>
      <c r="N2493" s="33">
        <v>1213825</v>
      </c>
      <c r="O2493" s="33">
        <v>183427</v>
      </c>
      <c r="P2493" s="33">
        <v>336784</v>
      </c>
      <c r="Q2493"/>
    </row>
    <row r="2494" spans="1:17">
      <c r="A2494" s="38" t="str">
        <f t="shared" ca="1" si="38"/>
        <v>204563</v>
      </c>
      <c r="B2494" s="39" cm="1">
        <f t="array" aca="1" ref="B2494" ca="1">INDIRECT(_xlfn.CONCAT("D",ROW(C2494)-C2494-3))</f>
        <v>2045</v>
      </c>
      <c r="C2494" s="32">
        <v>63</v>
      </c>
      <c r="D2494" s="33">
        <v>4089856</v>
      </c>
      <c r="E2494" s="33"/>
      <c r="F2494" s="33">
        <v>2003119</v>
      </c>
      <c r="G2494" s="33">
        <v>407617</v>
      </c>
      <c r="H2494" s="33">
        <v>1284794</v>
      </c>
      <c r="I2494" s="33">
        <v>53949</v>
      </c>
      <c r="J2494" s="33">
        <v>256759</v>
      </c>
      <c r="K2494" s="33"/>
      <c r="L2494" s="33">
        <v>2086736</v>
      </c>
      <c r="M2494" s="33">
        <v>377218</v>
      </c>
      <c r="N2494" s="33">
        <v>1161750</v>
      </c>
      <c r="O2494" s="33">
        <v>200648</v>
      </c>
      <c r="P2494" s="33">
        <v>347121</v>
      </c>
      <c r="Q2494"/>
    </row>
    <row r="2495" spans="1:17">
      <c r="A2495" s="38" t="str">
        <f t="shared" ca="1" si="38"/>
        <v>204564</v>
      </c>
      <c r="B2495" s="39" cm="1">
        <f t="array" aca="1" ref="B2495" ca="1">INDIRECT(_xlfn.CONCAT("D",ROW(C2495)-C2495-3))</f>
        <v>2045</v>
      </c>
      <c r="C2495" s="32">
        <v>64</v>
      </c>
      <c r="D2495" s="33">
        <v>4105835</v>
      </c>
      <c r="E2495" s="33"/>
      <c r="F2495" s="33">
        <v>2013238</v>
      </c>
      <c r="G2495" s="33">
        <v>419756</v>
      </c>
      <c r="H2495" s="33">
        <v>1284136</v>
      </c>
      <c r="I2495" s="33">
        <v>50729</v>
      </c>
      <c r="J2495" s="33">
        <v>258618</v>
      </c>
      <c r="K2495" s="33"/>
      <c r="L2495" s="33">
        <v>2092597</v>
      </c>
      <c r="M2495" s="33">
        <v>365580</v>
      </c>
      <c r="N2495" s="33">
        <v>1191632</v>
      </c>
      <c r="O2495" s="33">
        <v>169805</v>
      </c>
      <c r="P2495" s="33">
        <v>365580</v>
      </c>
      <c r="Q2495"/>
    </row>
    <row r="2496" spans="1:17">
      <c r="A2496" s="38" t="str">
        <f t="shared" ca="1" si="38"/>
        <v>204565</v>
      </c>
      <c r="B2496" s="39" cm="1">
        <f t="array" aca="1" ref="B2496" ca="1">INDIRECT(_xlfn.CONCAT("D",ROW(C2496)-C2496-3))</f>
        <v>2045</v>
      </c>
      <c r="C2496" s="32">
        <v>65</v>
      </c>
      <c r="D2496" s="33">
        <v>3913196</v>
      </c>
      <c r="E2496" s="33"/>
      <c r="F2496" s="33">
        <v>1913049</v>
      </c>
      <c r="G2496" s="33">
        <v>364865</v>
      </c>
      <c r="H2496" s="33">
        <v>1234161</v>
      </c>
      <c r="I2496" s="33">
        <v>75764</v>
      </c>
      <c r="J2496" s="33">
        <v>238259</v>
      </c>
      <c r="K2496" s="33"/>
      <c r="L2496" s="33">
        <v>2000147</v>
      </c>
      <c r="M2496" s="33">
        <v>296687</v>
      </c>
      <c r="N2496" s="33">
        <v>1198694</v>
      </c>
      <c r="O2496" s="33">
        <v>200114</v>
      </c>
      <c r="P2496" s="33">
        <v>304652</v>
      </c>
      <c r="Q2496"/>
    </row>
    <row r="2497" spans="1:17">
      <c r="A2497" s="38" t="str">
        <f t="shared" ca="1" si="38"/>
        <v>204566</v>
      </c>
      <c r="B2497" s="39" cm="1">
        <f t="array" aca="1" ref="B2497" ca="1">INDIRECT(_xlfn.CONCAT("D",ROW(C2497)-C2497-3))</f>
        <v>2045</v>
      </c>
      <c r="C2497" s="32">
        <v>66</v>
      </c>
      <c r="D2497" s="33">
        <v>3751767</v>
      </c>
      <c r="E2497" s="33"/>
      <c r="F2497" s="33">
        <v>1828365</v>
      </c>
      <c r="G2497" s="33">
        <v>318106</v>
      </c>
      <c r="H2497" s="33">
        <v>1233775</v>
      </c>
      <c r="I2497" s="33">
        <v>52522</v>
      </c>
      <c r="J2497" s="33">
        <v>223962</v>
      </c>
      <c r="K2497" s="33"/>
      <c r="L2497" s="33">
        <v>1923403</v>
      </c>
      <c r="M2497" s="33">
        <v>289308</v>
      </c>
      <c r="N2497" s="33">
        <v>1126308</v>
      </c>
      <c r="O2497" s="33">
        <v>220473</v>
      </c>
      <c r="P2497" s="33">
        <v>287313</v>
      </c>
      <c r="Q2497"/>
    </row>
    <row r="2498" spans="1:17">
      <c r="A2498" s="38" t="str">
        <f t="shared" ca="1" si="38"/>
        <v>204567</v>
      </c>
      <c r="B2498" s="39" cm="1">
        <f t="array" aca="1" ref="B2498" ca="1">INDIRECT(_xlfn.CONCAT("D",ROW(C2498)-C2498-3))</f>
        <v>2045</v>
      </c>
      <c r="C2498" s="32">
        <v>67</v>
      </c>
      <c r="D2498" s="33">
        <v>3689768</v>
      </c>
      <c r="E2498" s="33"/>
      <c r="F2498" s="33">
        <v>1791196</v>
      </c>
      <c r="G2498" s="33">
        <v>281050</v>
      </c>
      <c r="H2498" s="33">
        <v>1215242</v>
      </c>
      <c r="I2498" s="33">
        <v>76200</v>
      </c>
      <c r="J2498" s="33">
        <v>218704</v>
      </c>
      <c r="K2498" s="33"/>
      <c r="L2498" s="33">
        <v>1898573</v>
      </c>
      <c r="M2498" s="33">
        <v>275631</v>
      </c>
      <c r="N2498" s="33">
        <v>1074664</v>
      </c>
      <c r="O2498" s="33">
        <v>249760</v>
      </c>
      <c r="P2498" s="33">
        <v>298518</v>
      </c>
      <c r="Q2498"/>
    </row>
    <row r="2499" spans="1:17">
      <c r="A2499" s="38" t="str">
        <f t="shared" ca="1" si="38"/>
        <v>204568</v>
      </c>
      <c r="B2499" s="39" cm="1">
        <f t="array" aca="1" ref="B2499" ca="1">INDIRECT(_xlfn.CONCAT("D",ROW(C2499)-C2499-3))</f>
        <v>2045</v>
      </c>
      <c r="C2499" s="32">
        <v>68</v>
      </c>
      <c r="D2499" s="33">
        <v>3517677</v>
      </c>
      <c r="E2499" s="33"/>
      <c r="F2499" s="33">
        <v>1701444</v>
      </c>
      <c r="G2499" s="33">
        <v>265509</v>
      </c>
      <c r="H2499" s="33">
        <v>1195287</v>
      </c>
      <c r="I2499" s="33">
        <v>63643</v>
      </c>
      <c r="J2499" s="33">
        <v>177006</v>
      </c>
      <c r="K2499" s="33"/>
      <c r="L2499" s="33">
        <v>1816233</v>
      </c>
      <c r="M2499" s="33">
        <v>258039</v>
      </c>
      <c r="N2499" s="33">
        <v>1047098</v>
      </c>
      <c r="O2499" s="33">
        <v>249072</v>
      </c>
      <c r="P2499" s="33">
        <v>262024</v>
      </c>
      <c r="Q2499"/>
    </row>
    <row r="2500" spans="1:17">
      <c r="A2500" s="38" t="str">
        <f t="shared" ca="1" si="38"/>
        <v>204569</v>
      </c>
      <c r="B2500" s="39" cm="1">
        <f t="array" aca="1" ref="B2500" ca="1">INDIRECT(_xlfn.CONCAT("D",ROW(C2500)-C2500-3))</f>
        <v>2045</v>
      </c>
      <c r="C2500" s="32">
        <v>69</v>
      </c>
      <c r="D2500" s="33">
        <v>3447591</v>
      </c>
      <c r="E2500" s="33"/>
      <c r="F2500" s="33">
        <v>1662477</v>
      </c>
      <c r="G2500" s="33">
        <v>251108</v>
      </c>
      <c r="H2500" s="33">
        <v>1145372</v>
      </c>
      <c r="I2500" s="33">
        <v>79402</v>
      </c>
      <c r="J2500" s="33">
        <v>186594</v>
      </c>
      <c r="K2500" s="33"/>
      <c r="L2500" s="33">
        <v>1785114</v>
      </c>
      <c r="M2500" s="33">
        <v>231238</v>
      </c>
      <c r="N2500" s="33">
        <v>1012661</v>
      </c>
      <c r="O2500" s="33">
        <v>251172</v>
      </c>
      <c r="P2500" s="33">
        <v>290044</v>
      </c>
      <c r="Q2500"/>
    </row>
    <row r="2501" spans="1:17">
      <c r="A2501" s="38" t="str">
        <f t="shared" ca="1" si="38"/>
        <v>204570</v>
      </c>
      <c r="B2501" s="39" cm="1">
        <f t="array" aca="1" ref="B2501" ca="1">INDIRECT(_xlfn.CONCAT("D",ROW(C2501)-C2501-3))</f>
        <v>2045</v>
      </c>
      <c r="C2501" s="32">
        <v>70</v>
      </c>
      <c r="D2501" s="33">
        <v>3392868</v>
      </c>
      <c r="E2501" s="33"/>
      <c r="F2501" s="33">
        <v>1631067</v>
      </c>
      <c r="G2501" s="33">
        <v>257955</v>
      </c>
      <c r="H2501" s="33">
        <v>1083409</v>
      </c>
      <c r="I2501" s="33">
        <v>91276</v>
      </c>
      <c r="J2501" s="33">
        <v>198427</v>
      </c>
      <c r="K2501" s="33"/>
      <c r="L2501" s="33">
        <v>1761801</v>
      </c>
      <c r="M2501" s="33">
        <v>241151</v>
      </c>
      <c r="N2501" s="33">
        <v>972578</v>
      </c>
      <c r="O2501" s="33">
        <v>273039</v>
      </c>
      <c r="P2501" s="33">
        <v>275032</v>
      </c>
      <c r="Q2501"/>
    </row>
    <row r="2502" spans="1:17">
      <c r="A2502" s="38" t="str">
        <f t="shared" ca="1" si="38"/>
        <v>204571</v>
      </c>
      <c r="B2502" s="39" cm="1">
        <f t="array" aca="1" ref="B2502" ca="1">INDIRECT(_xlfn.CONCAT("D",ROW(C2502)-C2502-3))</f>
        <v>2045</v>
      </c>
      <c r="C2502" s="32">
        <v>71</v>
      </c>
      <c r="D2502" s="33">
        <v>3288795</v>
      </c>
      <c r="E2502" s="33"/>
      <c r="F2502" s="33">
        <v>1572995</v>
      </c>
      <c r="G2502" s="33">
        <v>201462</v>
      </c>
      <c r="H2502" s="33">
        <v>1062888</v>
      </c>
      <c r="I2502" s="33">
        <v>95273</v>
      </c>
      <c r="J2502" s="33">
        <v>213372</v>
      </c>
      <c r="K2502" s="33"/>
      <c r="L2502" s="33">
        <v>1715800</v>
      </c>
      <c r="M2502" s="33">
        <v>216837</v>
      </c>
      <c r="N2502" s="33">
        <v>921061</v>
      </c>
      <c r="O2502" s="33">
        <v>290443</v>
      </c>
      <c r="P2502" s="33">
        <v>287459</v>
      </c>
      <c r="Q2502"/>
    </row>
    <row r="2503" spans="1:17">
      <c r="A2503" s="38" t="str">
        <f t="shared" ca="1" si="38"/>
        <v>204572</v>
      </c>
      <c r="B2503" s="39" cm="1">
        <f t="array" aca="1" ref="B2503" ca="1">INDIRECT(_xlfn.CONCAT("D",ROW(C2503)-C2503-3))</f>
        <v>2045</v>
      </c>
      <c r="C2503" s="32">
        <v>72</v>
      </c>
      <c r="D2503" s="33">
        <v>3368620</v>
      </c>
      <c r="E2503" s="33"/>
      <c r="F2503" s="33">
        <v>1606668</v>
      </c>
      <c r="G2503" s="33">
        <v>224993</v>
      </c>
      <c r="H2503" s="33">
        <v>1068469</v>
      </c>
      <c r="I2503" s="33">
        <v>105063</v>
      </c>
      <c r="J2503" s="33">
        <v>208143</v>
      </c>
      <c r="K2503" s="33"/>
      <c r="L2503" s="33">
        <v>1761952</v>
      </c>
      <c r="M2503" s="33">
        <v>223977</v>
      </c>
      <c r="N2503" s="33">
        <v>934731</v>
      </c>
      <c r="O2503" s="33">
        <v>308590</v>
      </c>
      <c r="P2503" s="33">
        <v>294654</v>
      </c>
      <c r="Q2503"/>
    </row>
    <row r="2504" spans="1:17">
      <c r="A2504" s="38" t="str">
        <f t="shared" ca="1" si="38"/>
        <v>204573</v>
      </c>
      <c r="B2504" s="39" cm="1">
        <f t="array" aca="1" ref="B2504" ca="1">INDIRECT(_xlfn.CONCAT("D",ROW(C2504)-C2504-3))</f>
        <v>2045</v>
      </c>
      <c r="C2504" s="32">
        <v>73</v>
      </c>
      <c r="D2504" s="33">
        <v>3460309</v>
      </c>
      <c r="E2504" s="33"/>
      <c r="F2504" s="33">
        <v>1646487</v>
      </c>
      <c r="G2504" s="33">
        <v>203832</v>
      </c>
      <c r="H2504" s="33">
        <v>1097328</v>
      </c>
      <c r="I2504" s="33">
        <v>122695</v>
      </c>
      <c r="J2504" s="33">
        <v>222632</v>
      </c>
      <c r="K2504" s="33"/>
      <c r="L2504" s="33">
        <v>1813823</v>
      </c>
      <c r="M2504" s="33">
        <v>195686</v>
      </c>
      <c r="N2504" s="33">
        <v>902938</v>
      </c>
      <c r="O2504" s="33">
        <v>376472</v>
      </c>
      <c r="P2504" s="33">
        <v>338726</v>
      </c>
      <c r="Q2504"/>
    </row>
    <row r="2505" spans="1:17">
      <c r="A2505" s="38" t="str">
        <f t="shared" ca="1" si="38"/>
        <v>204574</v>
      </c>
      <c r="B2505" s="39" cm="1">
        <f t="array" aca="1" ref="B2505" ca="1">INDIRECT(_xlfn.CONCAT("D",ROW(C2505)-C2505-3))</f>
        <v>2045</v>
      </c>
      <c r="C2505" s="32">
        <v>74</v>
      </c>
      <c r="D2505" s="33">
        <v>3539204</v>
      </c>
      <c r="E2505" s="33"/>
      <c r="F2505" s="33">
        <v>1678547</v>
      </c>
      <c r="G2505" s="33">
        <v>198697</v>
      </c>
      <c r="H2505" s="33">
        <v>1096295</v>
      </c>
      <c r="I2505" s="33">
        <v>141362</v>
      </c>
      <c r="J2505" s="33">
        <v>242193</v>
      </c>
      <c r="K2505" s="33"/>
      <c r="L2505" s="33">
        <v>1860657</v>
      </c>
      <c r="M2505" s="33">
        <v>192413</v>
      </c>
      <c r="N2505" s="33">
        <v>966034</v>
      </c>
      <c r="O2505" s="33">
        <v>400696</v>
      </c>
      <c r="P2505" s="33">
        <v>301514</v>
      </c>
      <c r="Q2505"/>
    </row>
    <row r="2506" spans="1:17">
      <c r="A2506" s="38" t="str">
        <f t="shared" ca="1" si="38"/>
        <v>204575</v>
      </c>
      <c r="B2506" s="39" cm="1">
        <f t="array" aca="1" ref="B2506" ca="1">INDIRECT(_xlfn.CONCAT("D",ROW(C2506)-C2506-3))</f>
        <v>2045</v>
      </c>
      <c r="C2506" s="32">
        <v>75</v>
      </c>
      <c r="D2506" s="33">
        <v>3314132</v>
      </c>
      <c r="E2506" s="33"/>
      <c r="F2506" s="33">
        <v>1562884</v>
      </c>
      <c r="G2506" s="33">
        <v>163787</v>
      </c>
      <c r="H2506" s="33">
        <v>1036003</v>
      </c>
      <c r="I2506" s="33">
        <v>128267</v>
      </c>
      <c r="J2506" s="33">
        <v>234827</v>
      </c>
      <c r="K2506" s="33"/>
      <c r="L2506" s="33">
        <v>1751248</v>
      </c>
      <c r="M2506" s="33">
        <v>170467</v>
      </c>
      <c r="N2506" s="33">
        <v>917745</v>
      </c>
      <c r="O2506" s="33">
        <v>385532</v>
      </c>
      <c r="P2506" s="33">
        <v>277504</v>
      </c>
      <c r="Q2506"/>
    </row>
    <row r="2507" spans="1:17">
      <c r="A2507" s="38" t="str">
        <f t="shared" ca="1" si="38"/>
        <v>204576</v>
      </c>
      <c r="B2507" s="39" cm="1">
        <f t="array" aca="1" ref="B2507" ca="1">INDIRECT(_xlfn.CONCAT("D",ROW(C2507)-C2507-3))</f>
        <v>2045</v>
      </c>
      <c r="C2507" s="32">
        <v>76</v>
      </c>
      <c r="D2507" s="33">
        <v>3143636</v>
      </c>
      <c r="E2507" s="33"/>
      <c r="F2507" s="33">
        <v>1475260</v>
      </c>
      <c r="G2507" s="33">
        <v>180222</v>
      </c>
      <c r="H2507" s="33">
        <v>968078</v>
      </c>
      <c r="I2507" s="33">
        <v>133935</v>
      </c>
      <c r="J2507" s="33">
        <v>193025</v>
      </c>
      <c r="K2507" s="33"/>
      <c r="L2507" s="33">
        <v>1668376</v>
      </c>
      <c r="M2507" s="33">
        <v>154278</v>
      </c>
      <c r="N2507" s="33">
        <v>846550</v>
      </c>
      <c r="O2507" s="33">
        <v>389650</v>
      </c>
      <c r="P2507" s="33">
        <v>277898</v>
      </c>
      <c r="Q2507"/>
    </row>
    <row r="2508" spans="1:17">
      <c r="A2508" s="38" t="str">
        <f t="shared" ref="A2508:A2571" ca="1" si="39">B2508&amp;C2508</f>
        <v>204577</v>
      </c>
      <c r="B2508" s="39" cm="1">
        <f t="array" aca="1" ref="B2508" ca="1">INDIRECT(_xlfn.CONCAT("D",ROW(C2508)-C2508-3))</f>
        <v>2045</v>
      </c>
      <c r="C2508" s="32">
        <v>77</v>
      </c>
      <c r="D2508" s="33">
        <v>3024021</v>
      </c>
      <c r="E2508" s="33"/>
      <c r="F2508" s="33">
        <v>1409005</v>
      </c>
      <c r="G2508" s="33">
        <v>147694</v>
      </c>
      <c r="H2508" s="33">
        <v>908813</v>
      </c>
      <c r="I2508" s="33">
        <v>157541</v>
      </c>
      <c r="J2508" s="33">
        <v>194957</v>
      </c>
      <c r="K2508" s="33"/>
      <c r="L2508" s="33">
        <v>1615016</v>
      </c>
      <c r="M2508" s="33">
        <v>157153</v>
      </c>
      <c r="N2508" s="33">
        <v>801578</v>
      </c>
      <c r="O2508" s="33">
        <v>394364</v>
      </c>
      <c r="P2508" s="33">
        <v>261921</v>
      </c>
      <c r="Q2508"/>
    </row>
    <row r="2509" spans="1:17">
      <c r="A2509" s="38" t="str">
        <f t="shared" ca="1" si="39"/>
        <v>204578</v>
      </c>
      <c r="B2509" s="39" cm="1">
        <f t="array" aca="1" ref="B2509" ca="1">INDIRECT(_xlfn.CONCAT("D",ROW(C2509)-C2509-3))</f>
        <v>2045</v>
      </c>
      <c r="C2509" s="32">
        <v>78</v>
      </c>
      <c r="D2509" s="33">
        <v>2968950</v>
      </c>
      <c r="E2509" s="33"/>
      <c r="F2509" s="33">
        <v>1375249</v>
      </c>
      <c r="G2509" s="33">
        <v>158720</v>
      </c>
      <c r="H2509" s="33">
        <v>878385</v>
      </c>
      <c r="I2509" s="33">
        <v>143933</v>
      </c>
      <c r="J2509" s="33">
        <v>194211</v>
      </c>
      <c r="K2509" s="33"/>
      <c r="L2509" s="33">
        <v>1593702</v>
      </c>
      <c r="M2509" s="33">
        <v>132479</v>
      </c>
      <c r="N2509" s="33">
        <v>733577</v>
      </c>
      <c r="O2509" s="33">
        <v>463676</v>
      </c>
      <c r="P2509" s="33">
        <v>263969</v>
      </c>
      <c r="Q2509"/>
    </row>
    <row r="2510" spans="1:17">
      <c r="A2510" s="38" t="str">
        <f t="shared" ca="1" si="39"/>
        <v>204579</v>
      </c>
      <c r="B2510" s="39" cm="1">
        <f t="array" aca="1" ref="B2510" ca="1">INDIRECT(_xlfn.CONCAT("D",ROW(C2510)-C2510-3))</f>
        <v>2045</v>
      </c>
      <c r="C2510" s="32">
        <v>79</v>
      </c>
      <c r="D2510" s="33">
        <v>2964375</v>
      </c>
      <c r="E2510" s="33"/>
      <c r="F2510" s="33">
        <v>1364561</v>
      </c>
      <c r="G2510" s="33">
        <v>133296</v>
      </c>
      <c r="H2510" s="33">
        <v>850135</v>
      </c>
      <c r="I2510" s="33">
        <v>181678</v>
      </c>
      <c r="J2510" s="33">
        <v>199451</v>
      </c>
      <c r="K2510" s="33"/>
      <c r="L2510" s="33">
        <v>1599814</v>
      </c>
      <c r="M2510" s="33">
        <v>138598</v>
      </c>
      <c r="N2510" s="33">
        <v>721698</v>
      </c>
      <c r="O2510" s="33">
        <v>494992</v>
      </c>
      <c r="P2510" s="33">
        <v>244526</v>
      </c>
      <c r="Q2510"/>
    </row>
    <row r="2511" spans="1:17">
      <c r="A2511" s="38" t="str">
        <f t="shared" ca="1" si="39"/>
        <v>204580</v>
      </c>
      <c r="B2511" s="39" cm="1">
        <f t="array" aca="1" ref="B2511" ca="1">INDIRECT(_xlfn.CONCAT("D",ROW(C2511)-C2511-3))</f>
        <v>2045</v>
      </c>
      <c r="C2511" s="32">
        <v>80</v>
      </c>
      <c r="D2511" s="33">
        <v>2987033</v>
      </c>
      <c r="E2511" s="33"/>
      <c r="F2511" s="33">
        <v>1361345</v>
      </c>
      <c r="G2511" s="33">
        <v>115502</v>
      </c>
      <c r="H2511" s="33">
        <v>884529</v>
      </c>
      <c r="I2511" s="33">
        <v>175721</v>
      </c>
      <c r="J2511" s="33">
        <v>185593</v>
      </c>
      <c r="K2511" s="33"/>
      <c r="L2511" s="33">
        <v>1625688</v>
      </c>
      <c r="M2511" s="33">
        <v>140675</v>
      </c>
      <c r="N2511" s="33">
        <v>704366</v>
      </c>
      <c r="O2511" s="33">
        <v>527036</v>
      </c>
      <c r="P2511" s="33">
        <v>253611</v>
      </c>
      <c r="Q2511"/>
    </row>
    <row r="2512" spans="1:17">
      <c r="A2512" s="38" t="str">
        <f t="shared" ca="1" si="39"/>
        <v>204581</v>
      </c>
      <c r="B2512" s="39" cm="1">
        <f t="array" aca="1" ref="B2512" ca="1">INDIRECT(_xlfn.CONCAT("D",ROW(C2512)-C2512-3))</f>
        <v>2045</v>
      </c>
      <c r="C2512" s="32">
        <v>81</v>
      </c>
      <c r="D2512" s="33">
        <v>2867197</v>
      </c>
      <c r="E2512" s="33"/>
      <c r="F2512" s="33">
        <v>1295924</v>
      </c>
      <c r="G2512" s="33">
        <v>119517</v>
      </c>
      <c r="H2512" s="33">
        <v>847487</v>
      </c>
      <c r="I2512" s="33">
        <v>183721</v>
      </c>
      <c r="J2512" s="33">
        <v>145199</v>
      </c>
      <c r="K2512" s="33"/>
      <c r="L2512" s="33">
        <v>1571273</v>
      </c>
      <c r="M2512" s="33">
        <v>124830</v>
      </c>
      <c r="N2512" s="33">
        <v>692509</v>
      </c>
      <c r="O2512" s="33">
        <v>514181</v>
      </c>
      <c r="P2512" s="33">
        <v>239753</v>
      </c>
      <c r="Q2512"/>
    </row>
    <row r="2513" spans="1:17">
      <c r="A2513" s="38" t="str">
        <f t="shared" ca="1" si="39"/>
        <v>204582</v>
      </c>
      <c r="B2513" s="39" cm="1">
        <f t="array" aca="1" ref="B2513" ca="1">INDIRECT(_xlfn.CONCAT("D",ROW(C2513)-C2513-3))</f>
        <v>2045</v>
      </c>
      <c r="C2513" s="32">
        <v>82</v>
      </c>
      <c r="D2513" s="33">
        <v>2747239</v>
      </c>
      <c r="E2513" s="33"/>
      <c r="F2513" s="33">
        <v>1228717</v>
      </c>
      <c r="G2513" s="33">
        <v>100828</v>
      </c>
      <c r="H2513" s="33">
        <v>791796</v>
      </c>
      <c r="I2513" s="33">
        <v>189794</v>
      </c>
      <c r="J2513" s="33">
        <v>146299</v>
      </c>
      <c r="K2513" s="33"/>
      <c r="L2513" s="33">
        <v>1518522</v>
      </c>
      <c r="M2513" s="33">
        <v>111087</v>
      </c>
      <c r="N2513" s="33">
        <v>624865</v>
      </c>
      <c r="O2513" s="33">
        <v>567338</v>
      </c>
      <c r="P2513" s="33">
        <v>215231</v>
      </c>
      <c r="Q2513"/>
    </row>
    <row r="2514" spans="1:17">
      <c r="A2514" s="38" t="str">
        <f t="shared" ca="1" si="39"/>
        <v>204583</v>
      </c>
      <c r="B2514" s="39" cm="1">
        <f t="array" aca="1" ref="B2514" ca="1">INDIRECT(_xlfn.CONCAT("D",ROW(C2514)-C2514-3))</f>
        <v>2045</v>
      </c>
      <c r="C2514" s="32">
        <v>83</v>
      </c>
      <c r="D2514" s="33">
        <v>2599168</v>
      </c>
      <c r="E2514" s="33"/>
      <c r="F2514" s="33">
        <v>1150999</v>
      </c>
      <c r="G2514" s="33">
        <v>98968</v>
      </c>
      <c r="H2514" s="33">
        <v>732364</v>
      </c>
      <c r="I2514" s="33">
        <v>196946</v>
      </c>
      <c r="J2514" s="33">
        <v>122720</v>
      </c>
      <c r="K2514" s="33"/>
      <c r="L2514" s="33">
        <v>1448170</v>
      </c>
      <c r="M2514" s="33">
        <v>109258</v>
      </c>
      <c r="N2514" s="33">
        <v>586022</v>
      </c>
      <c r="O2514" s="33">
        <v>550265</v>
      </c>
      <c r="P2514" s="33">
        <v>202625</v>
      </c>
      <c r="Q2514"/>
    </row>
    <row r="2515" spans="1:17">
      <c r="A2515" s="38" t="str">
        <f t="shared" ca="1" si="39"/>
        <v>204584</v>
      </c>
      <c r="B2515" s="39" cm="1">
        <f t="array" aca="1" ref="B2515" ca="1">INDIRECT(_xlfn.CONCAT("D",ROW(C2515)-C2515-3))</f>
        <v>2045</v>
      </c>
      <c r="C2515" s="32">
        <v>84</v>
      </c>
      <c r="D2515" s="33">
        <v>2474399</v>
      </c>
      <c r="E2515" s="33"/>
      <c r="F2515" s="33">
        <v>1082811</v>
      </c>
      <c r="G2515" s="33">
        <v>77344</v>
      </c>
      <c r="H2515" s="33">
        <v>680227</v>
      </c>
      <c r="I2515" s="33">
        <v>191376</v>
      </c>
      <c r="J2515" s="33">
        <v>133864</v>
      </c>
      <c r="K2515" s="33"/>
      <c r="L2515" s="33">
        <v>1391588</v>
      </c>
      <c r="M2515" s="33">
        <v>100322</v>
      </c>
      <c r="N2515" s="33">
        <v>508560</v>
      </c>
      <c r="O2515" s="33">
        <v>590010</v>
      </c>
      <c r="P2515" s="33">
        <v>192697</v>
      </c>
      <c r="Q2515"/>
    </row>
    <row r="2516" spans="1:17">
      <c r="A2516" s="38" t="str">
        <f t="shared" ca="1" si="39"/>
        <v>204585</v>
      </c>
      <c r="B2516" s="39" cm="1">
        <f t="array" aca="1" ref="B2516" ca="1">INDIRECT(_xlfn.CONCAT("D",ROW(C2516)-C2516-3))</f>
        <v>2045</v>
      </c>
      <c r="C2516" s="32">
        <v>85</v>
      </c>
      <c r="D2516" s="33">
        <v>2262696</v>
      </c>
      <c r="E2516" s="33"/>
      <c r="F2516" s="33">
        <v>977670</v>
      </c>
      <c r="G2516" s="33">
        <v>57568</v>
      </c>
      <c r="H2516" s="33">
        <v>597520</v>
      </c>
      <c r="I2516" s="33">
        <v>210422</v>
      </c>
      <c r="J2516" s="33">
        <v>112159</v>
      </c>
      <c r="K2516" s="33"/>
      <c r="L2516" s="33">
        <v>1285025</v>
      </c>
      <c r="M2516" s="33">
        <v>90439</v>
      </c>
      <c r="N2516" s="33">
        <v>427348</v>
      </c>
      <c r="O2516" s="33">
        <v>592324</v>
      </c>
      <c r="P2516" s="33">
        <v>174915</v>
      </c>
      <c r="Q2516"/>
    </row>
    <row r="2517" spans="1:17">
      <c r="A2517" s="38" t="str">
        <f t="shared" ca="1" si="39"/>
        <v>204586</v>
      </c>
      <c r="B2517" s="39" cm="1">
        <f t="array" aca="1" ref="B2517" ca="1">INDIRECT(_xlfn.CONCAT("D",ROW(C2517)-C2517-3))</f>
        <v>2045</v>
      </c>
      <c r="C2517" s="32">
        <v>86</v>
      </c>
      <c r="D2517" s="33">
        <v>2046325</v>
      </c>
      <c r="E2517" s="33"/>
      <c r="F2517" s="33">
        <v>868685</v>
      </c>
      <c r="G2517" s="33">
        <v>34787</v>
      </c>
      <c r="H2517" s="33">
        <v>542679</v>
      </c>
      <c r="I2517" s="33">
        <v>194808</v>
      </c>
      <c r="J2517" s="33">
        <v>96410</v>
      </c>
      <c r="K2517" s="33"/>
      <c r="L2517" s="33">
        <v>1177640</v>
      </c>
      <c r="M2517" s="33">
        <v>82554</v>
      </c>
      <c r="N2517" s="33">
        <v>373980</v>
      </c>
      <c r="O2517" s="33">
        <v>541078</v>
      </c>
      <c r="P2517" s="33">
        <v>180028</v>
      </c>
      <c r="Q2517"/>
    </row>
    <row r="2518" spans="1:17">
      <c r="A2518" s="38" t="str">
        <f t="shared" ca="1" si="39"/>
        <v>204587</v>
      </c>
      <c r="B2518" s="39" cm="1">
        <f t="array" aca="1" ref="B2518" ca="1">INDIRECT(_xlfn.CONCAT("D",ROW(C2518)-C2518-3))</f>
        <v>2045</v>
      </c>
      <c r="C2518" s="32">
        <v>87</v>
      </c>
      <c r="D2518" s="33">
        <v>1889614</v>
      </c>
      <c r="E2518" s="33"/>
      <c r="F2518" s="33">
        <v>791303</v>
      </c>
      <c r="G2518" s="33">
        <v>34925</v>
      </c>
      <c r="H2518" s="33">
        <v>493941</v>
      </c>
      <c r="I2518" s="33">
        <v>185602</v>
      </c>
      <c r="J2518" s="33">
        <v>76835</v>
      </c>
      <c r="K2518" s="33"/>
      <c r="L2518" s="33">
        <v>1098311</v>
      </c>
      <c r="M2518" s="33">
        <v>61849</v>
      </c>
      <c r="N2518" s="33">
        <v>319218</v>
      </c>
      <c r="O2518" s="33">
        <v>566613</v>
      </c>
      <c r="P2518" s="33">
        <v>150631</v>
      </c>
      <c r="Q2518"/>
    </row>
    <row r="2519" spans="1:17">
      <c r="A2519" s="38" t="str">
        <f t="shared" ca="1" si="39"/>
        <v>204588</v>
      </c>
      <c r="B2519" s="39" cm="1">
        <f t="array" aca="1" ref="B2519" ca="1">INDIRECT(_xlfn.CONCAT("D",ROW(C2519)-C2519-3))</f>
        <v>2045</v>
      </c>
      <c r="C2519" s="32">
        <v>88</v>
      </c>
      <c r="D2519" s="33">
        <v>1666040</v>
      </c>
      <c r="E2519" s="33"/>
      <c r="F2519" s="33">
        <v>684547</v>
      </c>
      <c r="G2519" s="33">
        <v>29108</v>
      </c>
      <c r="H2519" s="33">
        <v>405509</v>
      </c>
      <c r="I2519" s="33">
        <v>183683</v>
      </c>
      <c r="J2519" s="33">
        <v>66246</v>
      </c>
      <c r="K2519" s="33"/>
      <c r="L2519" s="33">
        <v>981493</v>
      </c>
      <c r="M2519" s="33">
        <v>69105</v>
      </c>
      <c r="N2519" s="33">
        <v>268408</v>
      </c>
      <c r="O2519" s="33">
        <v>504768</v>
      </c>
      <c r="P2519" s="33">
        <v>139212</v>
      </c>
      <c r="Q2519"/>
    </row>
    <row r="2520" spans="1:17">
      <c r="A2520" s="38" t="str">
        <f t="shared" ca="1" si="39"/>
        <v>204589</v>
      </c>
      <c r="B2520" s="39" cm="1">
        <f t="array" aca="1" ref="B2520" ca="1">INDIRECT(_xlfn.CONCAT("D",ROW(C2520)-C2520-3))</f>
        <v>2045</v>
      </c>
      <c r="C2520" s="32">
        <v>89</v>
      </c>
      <c r="D2520" s="33">
        <v>1448129</v>
      </c>
      <c r="E2520" s="33"/>
      <c r="F2520" s="33">
        <v>583473</v>
      </c>
      <c r="G2520" s="33">
        <v>17072</v>
      </c>
      <c r="H2520" s="33">
        <v>359524</v>
      </c>
      <c r="I2520" s="33">
        <v>163694</v>
      </c>
      <c r="J2520" s="33">
        <v>43183</v>
      </c>
      <c r="K2520" s="33"/>
      <c r="L2520" s="33">
        <v>864656</v>
      </c>
      <c r="M2520" s="33">
        <v>54104</v>
      </c>
      <c r="N2520" s="33">
        <v>185355</v>
      </c>
      <c r="O2520" s="33">
        <v>496952</v>
      </c>
      <c r="P2520" s="33">
        <v>128246</v>
      </c>
      <c r="Q2520"/>
    </row>
    <row r="2521" spans="1:17">
      <c r="A2521" s="38" t="str">
        <f t="shared" ca="1" si="39"/>
        <v>204590</v>
      </c>
      <c r="B2521" s="39" cm="1">
        <f t="array" aca="1" ref="B2521" ca="1">INDIRECT(_xlfn.CONCAT("D",ROW(C2521)-C2521-3))</f>
        <v>2045</v>
      </c>
      <c r="C2521" s="32">
        <v>90</v>
      </c>
      <c r="D2521" s="33">
        <v>1255914</v>
      </c>
      <c r="E2521" s="33"/>
      <c r="F2521" s="33">
        <v>495494</v>
      </c>
      <c r="G2521" s="33">
        <v>16114</v>
      </c>
      <c r="H2521" s="33">
        <v>287024</v>
      </c>
      <c r="I2521" s="33">
        <v>155094</v>
      </c>
      <c r="J2521" s="33">
        <v>37263</v>
      </c>
      <c r="K2521" s="33"/>
      <c r="L2521" s="33">
        <v>760420</v>
      </c>
      <c r="M2521" s="33">
        <v>34109</v>
      </c>
      <c r="N2521" s="33">
        <v>165527</v>
      </c>
      <c r="O2521" s="33">
        <v>471500</v>
      </c>
      <c r="P2521" s="33">
        <v>89284</v>
      </c>
      <c r="Q2521"/>
    </row>
    <row r="2522" spans="1:17">
      <c r="A2522" s="38" t="str">
        <f t="shared" ca="1" si="39"/>
        <v>204591</v>
      </c>
      <c r="B2522" s="39" cm="1">
        <f t="array" aca="1" ref="B2522" ca="1">INDIRECT(_xlfn.CONCAT("D",ROW(C2522)-C2522-3))</f>
        <v>2045</v>
      </c>
      <c r="C2522" s="32">
        <v>91</v>
      </c>
      <c r="D2522" s="33">
        <v>1035165</v>
      </c>
      <c r="E2522" s="33"/>
      <c r="F2522" s="33">
        <v>397877</v>
      </c>
      <c r="G2522" s="33">
        <v>16157</v>
      </c>
      <c r="H2522" s="33">
        <v>216106</v>
      </c>
      <c r="I2522" s="33">
        <v>128250</v>
      </c>
      <c r="J2522" s="33">
        <v>37364</v>
      </c>
      <c r="K2522" s="33"/>
      <c r="L2522" s="33">
        <v>637287</v>
      </c>
      <c r="M2522" s="33">
        <v>32166</v>
      </c>
      <c r="N2522" s="33">
        <v>117607</v>
      </c>
      <c r="O2522" s="33">
        <v>416146</v>
      </c>
      <c r="P2522" s="33">
        <v>71368</v>
      </c>
      <c r="Q2522"/>
    </row>
    <row r="2523" spans="1:17">
      <c r="A2523" s="38" t="str">
        <f t="shared" ca="1" si="39"/>
        <v>204592</v>
      </c>
      <c r="B2523" s="39" cm="1">
        <f t="array" aca="1" ref="B2523" ca="1">INDIRECT(_xlfn.CONCAT("D",ROW(C2523)-C2523-3))</f>
        <v>2045</v>
      </c>
      <c r="C2523" s="32">
        <v>92</v>
      </c>
      <c r="D2523" s="33">
        <v>864841</v>
      </c>
      <c r="E2523" s="33"/>
      <c r="F2523" s="33">
        <v>323674</v>
      </c>
      <c r="G2523" s="33">
        <v>11126</v>
      </c>
      <c r="H2523" s="33">
        <v>177009</v>
      </c>
      <c r="I2523" s="33">
        <v>109240</v>
      </c>
      <c r="J2523" s="33">
        <v>26298</v>
      </c>
      <c r="K2523" s="33"/>
      <c r="L2523" s="33">
        <v>541168</v>
      </c>
      <c r="M2523" s="33">
        <v>22088</v>
      </c>
      <c r="N2523" s="33">
        <v>88354</v>
      </c>
      <c r="O2523" s="33">
        <v>371488</v>
      </c>
      <c r="P2523" s="33">
        <v>59237</v>
      </c>
      <c r="Q2523"/>
    </row>
    <row r="2524" spans="1:17">
      <c r="A2524" s="38" t="str">
        <f t="shared" ca="1" si="39"/>
        <v>204593</v>
      </c>
      <c r="B2524" s="39" cm="1">
        <f t="array" aca="1" ref="B2524" ca="1">INDIRECT(_xlfn.CONCAT("D",ROW(C2524)-C2524-3))</f>
        <v>2045</v>
      </c>
      <c r="C2524" s="32">
        <v>93</v>
      </c>
      <c r="D2524" s="33">
        <v>689658</v>
      </c>
      <c r="E2524" s="33"/>
      <c r="F2524" s="33">
        <v>250882</v>
      </c>
      <c r="G2524" s="33">
        <v>10116</v>
      </c>
      <c r="H2524" s="33">
        <v>131511</v>
      </c>
      <c r="I2524" s="33">
        <v>92058</v>
      </c>
      <c r="J2524" s="33">
        <v>17198</v>
      </c>
      <c r="K2524" s="33"/>
      <c r="L2524" s="33">
        <v>438776</v>
      </c>
      <c r="M2524" s="33">
        <v>28178</v>
      </c>
      <c r="N2524" s="33">
        <v>56357</v>
      </c>
      <c r="O2524" s="33">
        <v>307948</v>
      </c>
      <c r="P2524" s="33">
        <v>46293</v>
      </c>
      <c r="Q2524"/>
    </row>
    <row r="2525" spans="1:17">
      <c r="A2525" s="38" t="str">
        <f t="shared" ca="1" si="39"/>
        <v>204594</v>
      </c>
      <c r="B2525" s="39" cm="1">
        <f t="array" aca="1" ref="B2525" ca="1">INDIRECT(_xlfn.CONCAT("D",ROW(C2525)-C2525-3))</f>
        <v>2045</v>
      </c>
      <c r="C2525" s="32">
        <v>94</v>
      </c>
      <c r="D2525" s="33">
        <v>539730</v>
      </c>
      <c r="E2525" s="33"/>
      <c r="F2525" s="33">
        <v>190311</v>
      </c>
      <c r="G2525" s="33">
        <v>5008</v>
      </c>
      <c r="H2525" s="33">
        <v>92151</v>
      </c>
      <c r="I2525" s="33">
        <v>81133</v>
      </c>
      <c r="J2525" s="33">
        <v>12020</v>
      </c>
      <c r="K2525" s="33"/>
      <c r="L2525" s="33">
        <v>349419</v>
      </c>
      <c r="M2525" s="33">
        <v>18914</v>
      </c>
      <c r="N2525" s="33">
        <v>44797</v>
      </c>
      <c r="O2525" s="33">
        <v>248874</v>
      </c>
      <c r="P2525" s="33">
        <v>36833</v>
      </c>
      <c r="Q2525"/>
    </row>
    <row r="2526" spans="1:17">
      <c r="A2526" s="38" t="str">
        <f t="shared" ca="1" si="39"/>
        <v>204595</v>
      </c>
      <c r="B2526" s="39" cm="1">
        <f t="array" aca="1" ref="B2526" ca="1">INDIRECT(_xlfn.CONCAT("D",ROW(C2526)-C2526-3))</f>
        <v>2045</v>
      </c>
      <c r="C2526" s="32">
        <v>95</v>
      </c>
      <c r="D2526" s="33">
        <v>418996</v>
      </c>
      <c r="E2526" s="33"/>
      <c r="F2526" s="33">
        <v>143152</v>
      </c>
      <c r="G2526" s="33">
        <v>3046</v>
      </c>
      <c r="H2526" s="33">
        <v>69038</v>
      </c>
      <c r="I2526" s="33">
        <v>61931</v>
      </c>
      <c r="J2526" s="33">
        <v>9137</v>
      </c>
      <c r="K2526" s="33"/>
      <c r="L2526" s="33">
        <v>275844</v>
      </c>
      <c r="M2526" s="33">
        <v>12037</v>
      </c>
      <c r="N2526" s="33">
        <v>30092</v>
      </c>
      <c r="O2526" s="33">
        <v>203623</v>
      </c>
      <c r="P2526" s="33">
        <v>30092</v>
      </c>
      <c r="Q2526"/>
    </row>
    <row r="2527" spans="1:17">
      <c r="A2527" s="38" t="str">
        <f t="shared" ca="1" si="39"/>
        <v>204596</v>
      </c>
      <c r="B2527" s="39" cm="1">
        <f t="array" aca="1" ref="B2527" ca="1">INDIRECT(_xlfn.CONCAT("D",ROW(C2527)-C2527-3))</f>
        <v>2045</v>
      </c>
      <c r="C2527" s="32">
        <v>96</v>
      </c>
      <c r="D2527" s="33">
        <v>316137</v>
      </c>
      <c r="E2527" s="33"/>
      <c r="F2527" s="33">
        <v>104052</v>
      </c>
      <c r="G2527" s="33">
        <v>4041</v>
      </c>
      <c r="H2527" s="33">
        <v>52531</v>
      </c>
      <c r="I2527" s="33">
        <v>40409</v>
      </c>
      <c r="J2527" s="33">
        <v>7072</v>
      </c>
      <c r="K2527" s="33"/>
      <c r="L2527" s="33">
        <v>212085</v>
      </c>
      <c r="M2527" s="33">
        <v>11004</v>
      </c>
      <c r="N2527" s="33">
        <v>28011</v>
      </c>
      <c r="O2527" s="33">
        <v>144058</v>
      </c>
      <c r="P2527" s="33">
        <v>29012</v>
      </c>
      <c r="Q2527"/>
    </row>
    <row r="2528" spans="1:17">
      <c r="A2528" s="38" t="str">
        <f t="shared" ca="1" si="39"/>
        <v>204597</v>
      </c>
      <c r="B2528" s="39" cm="1">
        <f t="array" aca="1" ref="B2528" ca="1">INDIRECT(_xlfn.CONCAT("D",ROW(C2528)-C2528-3))</f>
        <v>2045</v>
      </c>
      <c r="C2528" s="32">
        <v>97</v>
      </c>
      <c r="D2528" s="33">
        <v>244529</v>
      </c>
      <c r="E2528" s="33"/>
      <c r="F2528" s="33">
        <v>77451</v>
      </c>
      <c r="G2528" s="33">
        <v>3018</v>
      </c>
      <c r="H2528" s="33">
        <v>31182</v>
      </c>
      <c r="I2528" s="33">
        <v>37217</v>
      </c>
      <c r="J2528" s="33">
        <v>6035</v>
      </c>
      <c r="K2528" s="33"/>
      <c r="L2528" s="33">
        <v>167078</v>
      </c>
      <c r="M2528" s="33">
        <v>5967</v>
      </c>
      <c r="N2528" s="33">
        <v>13923</v>
      </c>
      <c r="O2528" s="33">
        <v>123320</v>
      </c>
      <c r="P2528" s="33">
        <v>23868</v>
      </c>
      <c r="Q2528"/>
    </row>
    <row r="2529" spans="1:17">
      <c r="A2529" s="38" t="str">
        <f t="shared" ca="1" si="39"/>
        <v>204598</v>
      </c>
      <c r="B2529" s="39" cm="1">
        <f t="array" aca="1" ref="B2529" ca="1">INDIRECT(_xlfn.CONCAT("D",ROW(C2529)-C2529-3))</f>
        <v>2045</v>
      </c>
      <c r="C2529" s="32">
        <v>98</v>
      </c>
      <c r="D2529" s="33">
        <v>159885</v>
      </c>
      <c r="E2529" s="33"/>
      <c r="F2529" s="33">
        <v>48440</v>
      </c>
      <c r="G2529" s="33">
        <v>989</v>
      </c>
      <c r="H2529" s="33">
        <v>13840</v>
      </c>
      <c r="I2529" s="33">
        <v>29657</v>
      </c>
      <c r="J2529" s="33">
        <v>3954</v>
      </c>
      <c r="K2529" s="33"/>
      <c r="L2529" s="33">
        <v>111445</v>
      </c>
      <c r="M2529" s="33">
        <v>3945</v>
      </c>
      <c r="N2529" s="33">
        <v>7890</v>
      </c>
      <c r="O2529" s="33">
        <v>87775</v>
      </c>
      <c r="P2529" s="33">
        <v>11835</v>
      </c>
      <c r="Q2529"/>
    </row>
    <row r="2530" spans="1:17">
      <c r="A2530" s="38" t="str">
        <f t="shared" ca="1" si="39"/>
        <v>204599</v>
      </c>
      <c r="B2530" s="39" cm="1">
        <f t="array" aca="1" ref="B2530" ca="1">INDIRECT(_xlfn.CONCAT("D",ROW(C2530)-C2530-3))</f>
        <v>2045</v>
      </c>
      <c r="C2530" s="32">
        <v>99</v>
      </c>
      <c r="D2530" s="33">
        <v>94765</v>
      </c>
      <c r="E2530" s="33"/>
      <c r="F2530" s="33">
        <v>27089</v>
      </c>
      <c r="G2530" s="33">
        <v>1935</v>
      </c>
      <c r="H2530" s="33">
        <v>7740</v>
      </c>
      <c r="I2530" s="33">
        <v>17414</v>
      </c>
      <c r="J2530" s="33">
        <v>0</v>
      </c>
      <c r="K2530" s="33"/>
      <c r="L2530" s="33">
        <v>67676</v>
      </c>
      <c r="M2530" s="33">
        <v>981</v>
      </c>
      <c r="N2530" s="33">
        <v>2942</v>
      </c>
      <c r="O2530" s="33">
        <v>54926</v>
      </c>
      <c r="P2530" s="33">
        <v>8827</v>
      </c>
      <c r="Q2530"/>
    </row>
    <row r="2531" spans="1:17">
      <c r="A2531" s="38" t="str">
        <f t="shared" ca="1" si="39"/>
        <v>2045100</v>
      </c>
      <c r="B2531" s="39" cm="1">
        <f t="array" aca="1" ref="B2531" ca="1">INDIRECT(_xlfn.CONCAT("D",ROW(C2531)-C2531-3))</f>
        <v>2045</v>
      </c>
      <c r="C2531" s="32">
        <v>100</v>
      </c>
      <c r="D2531" s="33">
        <v>182810</v>
      </c>
      <c r="E2531" s="33"/>
      <c r="F2531" s="33">
        <v>46239</v>
      </c>
      <c r="G2531" s="33">
        <v>1968</v>
      </c>
      <c r="H2531" s="33">
        <v>18692</v>
      </c>
      <c r="I2531" s="33">
        <v>23612</v>
      </c>
      <c r="J2531" s="33">
        <v>1968</v>
      </c>
      <c r="K2531" s="33"/>
      <c r="L2531" s="33">
        <v>136571</v>
      </c>
      <c r="M2531" s="33">
        <v>4843</v>
      </c>
      <c r="N2531" s="33">
        <v>5812</v>
      </c>
      <c r="O2531" s="33">
        <v>111388</v>
      </c>
      <c r="P2531" s="33">
        <v>14529</v>
      </c>
      <c r="Q2531"/>
    </row>
    <row r="2532" spans="1:17">
      <c r="A2532" s="38" t="str">
        <f t="shared" ca="1" si="39"/>
        <v>159885</v>
      </c>
      <c r="B2532" s="39" cm="1">
        <f t="array" aca="1" ref="B2532" ca="1">INDIRECT(_xlfn.CONCAT("D",ROW(C2532)-C2532-3))</f>
        <v>159885</v>
      </c>
      <c r="C2532" s="34"/>
      <c r="D2532" s="31"/>
      <c r="E2532" s="31"/>
      <c r="F2532" s="31"/>
      <c r="G2532" s="31"/>
      <c r="H2532" s="31"/>
      <c r="I2532" s="31"/>
      <c r="J2532" s="31"/>
      <c r="K2532" s="31"/>
      <c r="L2532" s="31"/>
      <c r="M2532" s="31"/>
      <c r="N2532" s="31"/>
      <c r="O2532" s="31"/>
      <c r="P2532" s="31"/>
      <c r="Q2532"/>
    </row>
    <row r="2533" spans="1:17">
      <c r="A2533" s="38" t="str">
        <f t="shared" ca="1" si="39"/>
        <v>94765</v>
      </c>
      <c r="B2533" s="39" cm="1">
        <f t="array" aca="1" ref="B2533" ca="1">INDIRECT(_xlfn.CONCAT("D",ROW(C2533)-C2533-3))</f>
        <v>94765</v>
      </c>
      <c r="Q2533"/>
    </row>
    <row r="2534" spans="1:17">
      <c r="A2534" s="38" t="str">
        <f t="shared" ca="1" si="39"/>
        <v>182810</v>
      </c>
      <c r="B2534" s="39" cm="1">
        <f t="array" aca="1" ref="B2534" ca="1">INDIRECT(_xlfn.CONCAT("D",ROW(C2534)-C2534-3))</f>
        <v>182810</v>
      </c>
      <c r="Q2534"/>
    </row>
    <row r="2535" spans="1:17">
      <c r="A2535" s="38" t="str">
        <f t="shared" ca="1" si="39"/>
        <v>0</v>
      </c>
      <c r="B2535" s="39" cm="1">
        <f t="array" aca="1" ref="B2535" ca="1">INDIRECT(_xlfn.CONCAT("D",ROW(C2535)-C2535-3))</f>
        <v>0</v>
      </c>
      <c r="Q2535"/>
    </row>
    <row r="2536" spans="1:17">
      <c r="A2536" s="38" t="str">
        <f t="shared" ca="1" si="39"/>
        <v>0</v>
      </c>
      <c r="B2536" s="39" cm="1">
        <f t="array" aca="1" ref="B2536" ca="1">INDIRECT(_xlfn.CONCAT("D",ROW(C2536)-C2536-3))</f>
        <v>0</v>
      </c>
      <c r="Q2536"/>
    </row>
    <row r="2537" spans="1:17">
      <c r="A2537" s="38" t="str">
        <f t="shared" ca="1" si="39"/>
        <v>0</v>
      </c>
      <c r="B2537" s="39" cm="1">
        <f t="array" aca="1" ref="B2537" ca="1">INDIRECT(_xlfn.CONCAT("D",ROW(C2537)-C2537-3))</f>
        <v>0</v>
      </c>
      <c r="Q2537"/>
    </row>
    <row r="2538" spans="1:17">
      <c r="A2538" s="38" t="str">
        <f t="shared" ca="1" si="39"/>
        <v>0</v>
      </c>
      <c r="B2538" s="39" cm="1">
        <f t="array" aca="1" ref="B2538" ca="1">INDIRECT(_xlfn.CONCAT("D",ROW(C2538)-C2538-3))</f>
        <v>0</v>
      </c>
      <c r="D2538" s="47">
        <v>2046</v>
      </c>
      <c r="E2538" s="47"/>
      <c r="F2538" s="47"/>
      <c r="G2538" s="47"/>
      <c r="H2538" s="47"/>
      <c r="I2538" s="47"/>
      <c r="J2538" s="47"/>
      <c r="K2538" s="47"/>
      <c r="L2538" s="47"/>
      <c r="M2538" s="47"/>
      <c r="N2538" s="47"/>
      <c r="O2538" s="47"/>
      <c r="P2538" s="47"/>
      <c r="Q2538"/>
    </row>
    <row r="2539" spans="1:17">
      <c r="A2539" s="38" t="str">
        <f t="shared" ca="1" si="39"/>
        <v>0</v>
      </c>
      <c r="B2539" s="39" cm="1">
        <f t="array" aca="1" ref="B2539" ca="1">INDIRECT(_xlfn.CONCAT("D",ROW(C2539)-C2539-3))</f>
        <v>0</v>
      </c>
      <c r="F2539" s="48" t="s">
        <v>184</v>
      </c>
      <c r="G2539" s="48"/>
      <c r="H2539" s="48"/>
      <c r="I2539" s="48"/>
      <c r="J2539" s="48"/>
      <c r="K2539" s="30"/>
      <c r="L2539" s="48" t="s">
        <v>185</v>
      </c>
      <c r="M2539" s="48"/>
      <c r="N2539" s="48"/>
      <c r="O2539" s="48"/>
      <c r="P2539" s="48"/>
      <c r="Q2539"/>
    </row>
    <row r="2540" spans="1:17">
      <c r="A2540" s="38" t="e">
        <f t="shared" ca="1" si="39"/>
        <v>#VALUE!</v>
      </c>
      <c r="B2540" s="39" t="e" cm="1">
        <f t="array" aca="1" ref="B2540" ca="1">INDIRECT(_xlfn.CONCAT("D",ROW(C2540)-C2540-3))</f>
        <v>#VALUE!</v>
      </c>
      <c r="C2540" s="30" t="s">
        <v>186</v>
      </c>
      <c r="D2540" s="30" t="s">
        <v>0</v>
      </c>
      <c r="E2540" s="30"/>
      <c r="F2540" s="30" t="s">
        <v>0</v>
      </c>
      <c r="G2540" s="30" t="s">
        <v>187</v>
      </c>
      <c r="H2540" s="30" t="s">
        <v>188</v>
      </c>
      <c r="I2540" s="30" t="s">
        <v>189</v>
      </c>
      <c r="J2540" s="30" t="s">
        <v>190</v>
      </c>
      <c r="K2540" s="30"/>
      <c r="L2540" s="30" t="s">
        <v>0</v>
      </c>
      <c r="M2540" s="30" t="s">
        <v>187</v>
      </c>
      <c r="N2540" s="30" t="s">
        <v>188</v>
      </c>
      <c r="O2540" s="30" t="s">
        <v>189</v>
      </c>
      <c r="P2540" s="30" t="s">
        <v>190</v>
      </c>
      <c r="Q2540"/>
    </row>
    <row r="2541" spans="1:17">
      <c r="A2541" s="38" t="str">
        <f t="shared" ca="1" si="39"/>
        <v>20460</v>
      </c>
      <c r="B2541" s="39" cm="1">
        <f t="array" aca="1" ref="B2541" ca="1">INDIRECT(_xlfn.CONCAT("D",ROW(C2541)-C2541-3))</f>
        <v>2046</v>
      </c>
      <c r="C2541" s="32">
        <v>0</v>
      </c>
      <c r="D2541" s="33">
        <v>3941789</v>
      </c>
      <c r="E2541" s="33"/>
      <c r="F2541" s="33">
        <v>2016379</v>
      </c>
      <c r="G2541" s="33">
        <v>2016379</v>
      </c>
      <c r="H2541" s="33">
        <v>0</v>
      </c>
      <c r="I2541" s="33">
        <v>0</v>
      </c>
      <c r="J2541" s="33">
        <v>0</v>
      </c>
      <c r="K2541" s="33"/>
      <c r="L2541" s="33">
        <v>1925410</v>
      </c>
      <c r="M2541" s="33">
        <v>1925410</v>
      </c>
      <c r="N2541" s="33">
        <v>0</v>
      </c>
      <c r="O2541" s="33">
        <v>0</v>
      </c>
      <c r="P2541" s="33">
        <v>0</v>
      </c>
      <c r="Q2541"/>
    </row>
    <row r="2542" spans="1:17">
      <c r="A2542" s="38" t="str">
        <f t="shared" ca="1" si="39"/>
        <v>20461</v>
      </c>
      <c r="B2542" s="39" cm="1">
        <f t="array" aca="1" ref="B2542" ca="1">INDIRECT(_xlfn.CONCAT("D",ROW(C2542)-C2542-3))</f>
        <v>2046</v>
      </c>
      <c r="C2542" s="32">
        <v>1</v>
      </c>
      <c r="D2542" s="33">
        <v>3968852</v>
      </c>
      <c r="E2542" s="33"/>
      <c r="F2542" s="33">
        <v>2030749</v>
      </c>
      <c r="G2542" s="33">
        <v>2030749</v>
      </c>
      <c r="H2542" s="33">
        <v>0</v>
      </c>
      <c r="I2542" s="33">
        <v>0</v>
      </c>
      <c r="J2542" s="33">
        <v>0</v>
      </c>
      <c r="K2542" s="33"/>
      <c r="L2542" s="33">
        <v>1938103</v>
      </c>
      <c r="M2542" s="33">
        <v>1938103</v>
      </c>
      <c r="N2542" s="33">
        <v>0</v>
      </c>
      <c r="O2542" s="33">
        <v>0</v>
      </c>
      <c r="P2542" s="33">
        <v>0</v>
      </c>
      <c r="Q2542"/>
    </row>
    <row r="2543" spans="1:17">
      <c r="A2543" s="38" t="str">
        <f t="shared" ca="1" si="39"/>
        <v>20462</v>
      </c>
      <c r="B2543" s="39" cm="1">
        <f t="array" aca="1" ref="B2543" ca="1">INDIRECT(_xlfn.CONCAT("D",ROW(C2543)-C2543-3))</f>
        <v>2046</v>
      </c>
      <c r="C2543" s="32">
        <v>2</v>
      </c>
      <c r="D2543" s="33">
        <v>4003627</v>
      </c>
      <c r="E2543" s="33"/>
      <c r="F2543" s="33">
        <v>2048632</v>
      </c>
      <c r="G2543" s="33">
        <v>2048632</v>
      </c>
      <c r="H2543" s="33">
        <v>0</v>
      </c>
      <c r="I2543" s="33">
        <v>0</v>
      </c>
      <c r="J2543" s="33">
        <v>0</v>
      </c>
      <c r="K2543" s="33"/>
      <c r="L2543" s="33">
        <v>1954995</v>
      </c>
      <c r="M2543" s="33">
        <v>1954995</v>
      </c>
      <c r="N2543" s="33">
        <v>0</v>
      </c>
      <c r="O2543" s="33">
        <v>0</v>
      </c>
      <c r="P2543" s="33">
        <v>0</v>
      </c>
      <c r="Q2543"/>
    </row>
    <row r="2544" spans="1:17">
      <c r="A2544" s="38" t="str">
        <f t="shared" ca="1" si="39"/>
        <v>20463</v>
      </c>
      <c r="B2544" s="39" cm="1">
        <f t="array" aca="1" ref="B2544" ca="1">INDIRECT(_xlfn.CONCAT("D",ROW(C2544)-C2544-3))</f>
        <v>2046</v>
      </c>
      <c r="C2544" s="32">
        <v>3</v>
      </c>
      <c r="D2544" s="33">
        <v>4037745</v>
      </c>
      <c r="E2544" s="33"/>
      <c r="F2544" s="33">
        <v>2066180</v>
      </c>
      <c r="G2544" s="33">
        <v>2066180</v>
      </c>
      <c r="H2544" s="33">
        <v>0</v>
      </c>
      <c r="I2544" s="33">
        <v>0</v>
      </c>
      <c r="J2544" s="33">
        <v>0</v>
      </c>
      <c r="K2544" s="33"/>
      <c r="L2544" s="33">
        <v>1971565</v>
      </c>
      <c r="M2544" s="33">
        <v>1971565</v>
      </c>
      <c r="N2544" s="33">
        <v>0</v>
      </c>
      <c r="O2544" s="33">
        <v>0</v>
      </c>
      <c r="P2544" s="33">
        <v>0</v>
      </c>
      <c r="Q2544"/>
    </row>
    <row r="2545" spans="1:17">
      <c r="A2545" s="38" t="str">
        <f t="shared" ca="1" si="39"/>
        <v>20464</v>
      </c>
      <c r="B2545" s="39" cm="1">
        <f t="array" aca="1" ref="B2545" ca="1">INDIRECT(_xlfn.CONCAT("D",ROW(C2545)-C2545-3))</f>
        <v>2046</v>
      </c>
      <c r="C2545" s="32">
        <v>4</v>
      </c>
      <c r="D2545" s="33">
        <v>4068651</v>
      </c>
      <c r="E2545" s="33"/>
      <c r="F2545" s="33">
        <v>2082288</v>
      </c>
      <c r="G2545" s="33">
        <v>2082288</v>
      </c>
      <c r="H2545" s="33">
        <v>0</v>
      </c>
      <c r="I2545" s="33">
        <v>0</v>
      </c>
      <c r="J2545" s="33">
        <v>0</v>
      </c>
      <c r="K2545" s="33"/>
      <c r="L2545" s="33">
        <v>1986363</v>
      </c>
      <c r="M2545" s="33">
        <v>1986363</v>
      </c>
      <c r="N2545" s="33">
        <v>0</v>
      </c>
      <c r="O2545" s="33">
        <v>0</v>
      </c>
      <c r="P2545" s="33">
        <v>0</v>
      </c>
      <c r="Q2545"/>
    </row>
    <row r="2546" spans="1:17">
      <c r="A2546" s="38" t="str">
        <f t="shared" ca="1" si="39"/>
        <v>20465</v>
      </c>
      <c r="B2546" s="39" cm="1">
        <f t="array" aca="1" ref="B2546" ca="1">INDIRECT(_xlfn.CONCAT("D",ROW(C2546)-C2546-3))</f>
        <v>2046</v>
      </c>
      <c r="C2546" s="32">
        <v>5</v>
      </c>
      <c r="D2546" s="33">
        <v>4096643</v>
      </c>
      <c r="E2546" s="33"/>
      <c r="F2546" s="33">
        <v>2096835</v>
      </c>
      <c r="G2546" s="33">
        <v>2096835</v>
      </c>
      <c r="H2546" s="33">
        <v>0</v>
      </c>
      <c r="I2546" s="33">
        <v>0</v>
      </c>
      <c r="J2546" s="33">
        <v>0</v>
      </c>
      <c r="K2546" s="33"/>
      <c r="L2546" s="33">
        <v>1999808</v>
      </c>
      <c r="M2546" s="33">
        <v>1999808</v>
      </c>
      <c r="N2546" s="33">
        <v>0</v>
      </c>
      <c r="O2546" s="33">
        <v>0</v>
      </c>
      <c r="P2546" s="33">
        <v>0</v>
      </c>
      <c r="Q2546"/>
    </row>
    <row r="2547" spans="1:17">
      <c r="A2547" s="38" t="str">
        <f t="shared" ca="1" si="39"/>
        <v>20466</v>
      </c>
      <c r="B2547" s="39" cm="1">
        <f t="array" aca="1" ref="B2547" ca="1">INDIRECT(_xlfn.CONCAT("D",ROW(C2547)-C2547-3))</f>
        <v>2046</v>
      </c>
      <c r="C2547" s="32">
        <v>6</v>
      </c>
      <c r="D2547" s="33">
        <v>4122780</v>
      </c>
      <c r="E2547" s="33"/>
      <c r="F2547" s="33">
        <v>2110332</v>
      </c>
      <c r="G2547" s="33">
        <v>2110332</v>
      </c>
      <c r="H2547" s="33">
        <v>0</v>
      </c>
      <c r="I2547" s="33">
        <v>0</v>
      </c>
      <c r="J2547" s="33">
        <v>0</v>
      </c>
      <c r="K2547" s="33"/>
      <c r="L2547" s="33">
        <v>2012448</v>
      </c>
      <c r="M2547" s="33">
        <v>2012448</v>
      </c>
      <c r="N2547" s="33">
        <v>0</v>
      </c>
      <c r="O2547" s="33">
        <v>0</v>
      </c>
      <c r="P2547" s="33">
        <v>0</v>
      </c>
      <c r="Q2547"/>
    </row>
    <row r="2548" spans="1:17">
      <c r="A2548" s="38" t="str">
        <f t="shared" ca="1" si="39"/>
        <v>20467</v>
      </c>
      <c r="B2548" s="39" cm="1">
        <f t="array" aca="1" ref="B2548" ca="1">INDIRECT(_xlfn.CONCAT("D",ROW(C2548)-C2548-3))</f>
        <v>2046</v>
      </c>
      <c r="C2548" s="32">
        <v>7</v>
      </c>
      <c r="D2548" s="33">
        <v>4144472</v>
      </c>
      <c r="E2548" s="33"/>
      <c r="F2548" s="33">
        <v>2121408</v>
      </c>
      <c r="G2548" s="33">
        <v>2121408</v>
      </c>
      <c r="H2548" s="33">
        <v>0</v>
      </c>
      <c r="I2548" s="33">
        <v>0</v>
      </c>
      <c r="J2548" s="33">
        <v>0</v>
      </c>
      <c r="K2548" s="33"/>
      <c r="L2548" s="33">
        <v>2023064</v>
      </c>
      <c r="M2548" s="33">
        <v>2023064</v>
      </c>
      <c r="N2548" s="33">
        <v>0</v>
      </c>
      <c r="O2548" s="33">
        <v>0</v>
      </c>
      <c r="P2548" s="33">
        <v>0</v>
      </c>
      <c r="Q2548"/>
    </row>
    <row r="2549" spans="1:17">
      <c r="A2549" s="38" t="str">
        <f t="shared" ca="1" si="39"/>
        <v>20468</v>
      </c>
      <c r="B2549" s="39" cm="1">
        <f t="array" aca="1" ref="B2549" ca="1">INDIRECT(_xlfn.CONCAT("D",ROW(C2549)-C2549-3))</f>
        <v>2046</v>
      </c>
      <c r="C2549" s="32">
        <v>8</v>
      </c>
      <c r="D2549" s="33">
        <v>4162325</v>
      </c>
      <c r="E2549" s="33"/>
      <c r="F2549" s="33">
        <v>2130690</v>
      </c>
      <c r="G2549" s="33">
        <v>2130690</v>
      </c>
      <c r="H2549" s="33">
        <v>0</v>
      </c>
      <c r="I2549" s="33">
        <v>0</v>
      </c>
      <c r="J2549" s="33">
        <v>0</v>
      </c>
      <c r="K2549" s="33"/>
      <c r="L2549" s="33">
        <v>2031635</v>
      </c>
      <c r="M2549" s="33">
        <v>2031635</v>
      </c>
      <c r="N2549" s="33">
        <v>0</v>
      </c>
      <c r="O2549" s="33">
        <v>0</v>
      </c>
      <c r="P2549" s="33">
        <v>0</v>
      </c>
      <c r="Q2549"/>
    </row>
    <row r="2550" spans="1:17">
      <c r="A2550" s="38" t="str">
        <f t="shared" ca="1" si="39"/>
        <v>20469</v>
      </c>
      <c r="B2550" s="39" cm="1">
        <f t="array" aca="1" ref="B2550" ca="1">INDIRECT(_xlfn.CONCAT("D",ROW(C2550)-C2550-3))</f>
        <v>2046</v>
      </c>
      <c r="C2550" s="32">
        <v>9</v>
      </c>
      <c r="D2550" s="33">
        <v>4177810</v>
      </c>
      <c r="E2550" s="33"/>
      <c r="F2550" s="33">
        <v>2139093</v>
      </c>
      <c r="G2550" s="33">
        <v>2139093</v>
      </c>
      <c r="H2550" s="33">
        <v>0</v>
      </c>
      <c r="I2550" s="33">
        <v>0</v>
      </c>
      <c r="J2550" s="33">
        <v>0</v>
      </c>
      <c r="K2550" s="33"/>
      <c r="L2550" s="33">
        <v>2038717</v>
      </c>
      <c r="M2550" s="33">
        <v>2038717</v>
      </c>
      <c r="N2550" s="33">
        <v>0</v>
      </c>
      <c r="O2550" s="33">
        <v>0</v>
      </c>
      <c r="P2550" s="33">
        <v>0</v>
      </c>
      <c r="Q2550"/>
    </row>
    <row r="2551" spans="1:17">
      <c r="A2551" s="38" t="str">
        <f t="shared" ca="1" si="39"/>
        <v>204610</v>
      </c>
      <c r="B2551" s="39" cm="1">
        <f t="array" aca="1" ref="B2551" ca="1">INDIRECT(_xlfn.CONCAT("D",ROW(C2551)-C2551-3))</f>
        <v>2046</v>
      </c>
      <c r="C2551" s="32">
        <v>10</v>
      </c>
      <c r="D2551" s="33">
        <v>4192278</v>
      </c>
      <c r="E2551" s="33"/>
      <c r="F2551" s="33">
        <v>2147168</v>
      </c>
      <c r="G2551" s="33">
        <v>2147168</v>
      </c>
      <c r="H2551" s="33">
        <v>0</v>
      </c>
      <c r="I2551" s="33">
        <v>0</v>
      </c>
      <c r="J2551" s="33">
        <v>0</v>
      </c>
      <c r="K2551" s="33"/>
      <c r="L2551" s="33">
        <v>2045111</v>
      </c>
      <c r="M2551" s="33">
        <v>2045111</v>
      </c>
      <c r="N2551" s="33">
        <v>0</v>
      </c>
      <c r="O2551" s="33">
        <v>0</v>
      </c>
      <c r="P2551" s="33">
        <v>0</v>
      </c>
      <c r="Q2551"/>
    </row>
    <row r="2552" spans="1:17">
      <c r="A2552" s="38" t="str">
        <f t="shared" ca="1" si="39"/>
        <v>204611</v>
      </c>
      <c r="B2552" s="39" cm="1">
        <f t="array" aca="1" ref="B2552" ca="1">INDIRECT(_xlfn.CONCAT("D",ROW(C2552)-C2552-3))</f>
        <v>2046</v>
      </c>
      <c r="C2552" s="32">
        <v>11</v>
      </c>
      <c r="D2552" s="33">
        <v>4206657</v>
      </c>
      <c r="E2552" s="33"/>
      <c r="F2552" s="33">
        <v>2155088</v>
      </c>
      <c r="G2552" s="33">
        <v>2155088</v>
      </c>
      <c r="H2552" s="33">
        <v>0</v>
      </c>
      <c r="I2552" s="33">
        <v>0</v>
      </c>
      <c r="J2552" s="33">
        <v>0</v>
      </c>
      <c r="K2552" s="33"/>
      <c r="L2552" s="33">
        <v>2051569</v>
      </c>
      <c r="M2552" s="33">
        <v>2051569</v>
      </c>
      <c r="N2552" s="33">
        <v>0</v>
      </c>
      <c r="O2552" s="33">
        <v>0</v>
      </c>
      <c r="P2552" s="33">
        <v>0</v>
      </c>
      <c r="Q2552"/>
    </row>
    <row r="2553" spans="1:17">
      <c r="A2553" s="38" t="str">
        <f t="shared" ca="1" si="39"/>
        <v>204612</v>
      </c>
      <c r="B2553" s="39" cm="1">
        <f t="array" aca="1" ref="B2553" ca="1">INDIRECT(_xlfn.CONCAT("D",ROW(C2553)-C2553-3))</f>
        <v>2046</v>
      </c>
      <c r="C2553" s="32">
        <v>12</v>
      </c>
      <c r="D2553" s="33">
        <v>4222146</v>
      </c>
      <c r="E2553" s="33"/>
      <c r="F2553" s="33">
        <v>2163326</v>
      </c>
      <c r="G2553" s="33">
        <v>2163326</v>
      </c>
      <c r="H2553" s="33">
        <v>0</v>
      </c>
      <c r="I2553" s="33">
        <v>0</v>
      </c>
      <c r="J2553" s="33">
        <v>0</v>
      </c>
      <c r="K2553" s="33"/>
      <c r="L2553" s="33">
        <v>2058820</v>
      </c>
      <c r="M2553" s="33">
        <v>2058820</v>
      </c>
      <c r="N2553" s="33">
        <v>0</v>
      </c>
      <c r="O2553" s="33">
        <v>0</v>
      </c>
      <c r="P2553" s="33">
        <v>0</v>
      </c>
      <c r="Q2553"/>
    </row>
    <row r="2554" spans="1:17">
      <c r="A2554" s="38" t="str">
        <f t="shared" ca="1" si="39"/>
        <v>204613</v>
      </c>
      <c r="B2554" s="39" cm="1">
        <f t="array" aca="1" ref="B2554" ca="1">INDIRECT(_xlfn.CONCAT("D",ROW(C2554)-C2554-3))</f>
        <v>2046</v>
      </c>
      <c r="C2554" s="32">
        <v>13</v>
      </c>
      <c r="D2554" s="33">
        <v>4239289</v>
      </c>
      <c r="E2554" s="33"/>
      <c r="F2554" s="33">
        <v>2172253</v>
      </c>
      <c r="G2554" s="33">
        <v>2172253</v>
      </c>
      <c r="H2554" s="33">
        <v>0</v>
      </c>
      <c r="I2554" s="33">
        <v>0</v>
      </c>
      <c r="J2554" s="33">
        <v>0</v>
      </c>
      <c r="K2554" s="33"/>
      <c r="L2554" s="33">
        <v>2067036</v>
      </c>
      <c r="M2554" s="33">
        <v>2067036</v>
      </c>
      <c r="N2554" s="33">
        <v>0</v>
      </c>
      <c r="O2554" s="33">
        <v>0</v>
      </c>
      <c r="P2554" s="33">
        <v>0</v>
      </c>
      <c r="Q2554"/>
    </row>
    <row r="2555" spans="1:17">
      <c r="A2555" s="38" t="str">
        <f t="shared" ca="1" si="39"/>
        <v>204614</v>
      </c>
      <c r="B2555" s="39" cm="1">
        <f t="array" aca="1" ref="B2555" ca="1">INDIRECT(_xlfn.CONCAT("D",ROW(C2555)-C2555-3))</f>
        <v>2046</v>
      </c>
      <c r="C2555" s="32">
        <v>14</v>
      </c>
      <c r="D2555" s="33">
        <v>4257595</v>
      </c>
      <c r="E2555" s="33"/>
      <c r="F2555" s="33">
        <v>2181737</v>
      </c>
      <c r="G2555" s="33">
        <v>2181737</v>
      </c>
      <c r="H2555" s="33">
        <v>0</v>
      </c>
      <c r="I2555" s="33">
        <v>0</v>
      </c>
      <c r="J2555" s="33">
        <v>0</v>
      </c>
      <c r="K2555" s="33"/>
      <c r="L2555" s="33">
        <v>2075858</v>
      </c>
      <c r="M2555" s="33">
        <v>2075858</v>
      </c>
      <c r="N2555" s="33">
        <v>0</v>
      </c>
      <c r="O2555" s="33">
        <v>0</v>
      </c>
      <c r="P2555" s="33">
        <v>0</v>
      </c>
      <c r="Q2555"/>
    </row>
    <row r="2556" spans="1:17">
      <c r="A2556" s="38" t="str">
        <f t="shared" ca="1" si="39"/>
        <v>204615</v>
      </c>
      <c r="B2556" s="39" cm="1">
        <f t="array" aca="1" ref="B2556" ca="1">INDIRECT(_xlfn.CONCAT("D",ROW(C2556)-C2556-3))</f>
        <v>2046</v>
      </c>
      <c r="C2556" s="32">
        <v>15</v>
      </c>
      <c r="D2556" s="33">
        <v>4268961</v>
      </c>
      <c r="E2556" s="33"/>
      <c r="F2556" s="33">
        <v>2187816</v>
      </c>
      <c r="G2556" s="33">
        <v>2187816</v>
      </c>
      <c r="H2556" s="33">
        <v>0</v>
      </c>
      <c r="I2556" s="33">
        <v>0</v>
      </c>
      <c r="J2556" s="33">
        <v>0</v>
      </c>
      <c r="K2556" s="33"/>
      <c r="L2556" s="33">
        <v>2081145</v>
      </c>
      <c r="M2556" s="33">
        <v>2081145</v>
      </c>
      <c r="N2556" s="33">
        <v>0</v>
      </c>
      <c r="O2556" s="33">
        <v>0</v>
      </c>
      <c r="P2556" s="33">
        <v>0</v>
      </c>
      <c r="Q2556"/>
    </row>
    <row r="2557" spans="1:17">
      <c r="A2557" s="38" t="str">
        <f t="shared" ca="1" si="39"/>
        <v>204616</v>
      </c>
      <c r="B2557" s="39" cm="1">
        <f t="array" aca="1" ref="B2557" ca="1">INDIRECT(_xlfn.CONCAT("D",ROW(C2557)-C2557-3))</f>
        <v>2046</v>
      </c>
      <c r="C2557" s="32">
        <v>16</v>
      </c>
      <c r="D2557" s="33">
        <v>4268069</v>
      </c>
      <c r="E2557" s="33"/>
      <c r="F2557" s="33">
        <v>2188149</v>
      </c>
      <c r="G2557" s="33">
        <v>2182431</v>
      </c>
      <c r="H2557" s="33">
        <v>5718</v>
      </c>
      <c r="I2557" s="33">
        <v>0</v>
      </c>
      <c r="J2557" s="33">
        <v>0</v>
      </c>
      <c r="K2557" s="33"/>
      <c r="L2557" s="33">
        <v>2079920</v>
      </c>
      <c r="M2557" s="33">
        <v>2073241</v>
      </c>
      <c r="N2557" s="33">
        <v>6679</v>
      </c>
      <c r="O2557" s="33">
        <v>0</v>
      </c>
      <c r="P2557" s="33">
        <v>0</v>
      </c>
      <c r="Q2557"/>
    </row>
    <row r="2558" spans="1:17">
      <c r="A2558" s="38" t="str">
        <f t="shared" ca="1" si="39"/>
        <v>204617</v>
      </c>
      <c r="B2558" s="39" cm="1">
        <f t="array" aca="1" ref="B2558" ca="1">INDIRECT(_xlfn.CONCAT("D",ROW(C2558)-C2558-3))</f>
        <v>2046</v>
      </c>
      <c r="C2558" s="32">
        <v>17</v>
      </c>
      <c r="D2558" s="33">
        <v>4260071</v>
      </c>
      <c r="E2558" s="33"/>
      <c r="F2558" s="33">
        <v>2185676</v>
      </c>
      <c r="G2558" s="33">
        <v>2172372</v>
      </c>
      <c r="H2558" s="33">
        <v>13304</v>
      </c>
      <c r="I2558" s="33">
        <v>0</v>
      </c>
      <c r="J2558" s="33">
        <v>0</v>
      </c>
      <c r="K2558" s="33"/>
      <c r="L2558" s="33">
        <v>2074395</v>
      </c>
      <c r="M2558" s="33">
        <v>2062987</v>
      </c>
      <c r="N2558" s="33">
        <v>11408</v>
      </c>
      <c r="O2558" s="33">
        <v>0</v>
      </c>
      <c r="P2558" s="33">
        <v>0</v>
      </c>
      <c r="Q2558"/>
    </row>
    <row r="2559" spans="1:17">
      <c r="A2559" s="38" t="str">
        <f t="shared" ca="1" si="39"/>
        <v>204618</v>
      </c>
      <c r="B2559" s="39" cm="1">
        <f t="array" aca="1" ref="B2559" ca="1">INDIRECT(_xlfn.CONCAT("D",ROW(C2559)-C2559-3))</f>
        <v>2046</v>
      </c>
      <c r="C2559" s="32">
        <v>18</v>
      </c>
      <c r="D2559" s="33">
        <v>4248815</v>
      </c>
      <c r="E2559" s="33"/>
      <c r="F2559" s="33">
        <v>2182094</v>
      </c>
      <c r="G2559" s="33">
        <v>2156344</v>
      </c>
      <c r="H2559" s="33">
        <v>23843</v>
      </c>
      <c r="I2559" s="33">
        <v>0</v>
      </c>
      <c r="J2559" s="33">
        <v>1907</v>
      </c>
      <c r="K2559" s="33"/>
      <c r="L2559" s="33">
        <v>2066721</v>
      </c>
      <c r="M2559" s="33">
        <v>2048608</v>
      </c>
      <c r="N2559" s="33">
        <v>17159</v>
      </c>
      <c r="O2559" s="33">
        <v>0</v>
      </c>
      <c r="P2559" s="33">
        <v>953</v>
      </c>
      <c r="Q2559"/>
    </row>
    <row r="2560" spans="1:17">
      <c r="A2560" s="38" t="str">
        <f t="shared" ca="1" si="39"/>
        <v>204619</v>
      </c>
      <c r="B2560" s="39" cm="1">
        <f t="array" aca="1" ref="B2560" ca="1">INDIRECT(_xlfn.CONCAT("D",ROW(C2560)-C2560-3))</f>
        <v>2046</v>
      </c>
      <c r="C2560" s="32">
        <v>19</v>
      </c>
      <c r="D2560" s="33">
        <v>4235632</v>
      </c>
      <c r="E2560" s="33"/>
      <c r="F2560" s="33">
        <v>2177178</v>
      </c>
      <c r="G2560" s="33">
        <v>2153126</v>
      </c>
      <c r="H2560" s="33">
        <v>24052</v>
      </c>
      <c r="I2560" s="33">
        <v>0</v>
      </c>
      <c r="J2560" s="33">
        <v>0</v>
      </c>
      <c r="K2560" s="33"/>
      <c r="L2560" s="33">
        <v>2058454</v>
      </c>
      <c r="M2560" s="33">
        <v>2017111</v>
      </c>
      <c r="N2560" s="33">
        <v>38458</v>
      </c>
      <c r="O2560" s="33">
        <v>0</v>
      </c>
      <c r="P2560" s="33">
        <v>2884</v>
      </c>
      <c r="Q2560"/>
    </row>
    <row r="2561" spans="1:17">
      <c r="A2561" s="38" t="str">
        <f t="shared" ca="1" si="39"/>
        <v>204620</v>
      </c>
      <c r="B2561" s="39" cm="1">
        <f t="array" aca="1" ref="B2561" ca="1">INDIRECT(_xlfn.CONCAT("D",ROW(C2561)-C2561-3))</f>
        <v>2046</v>
      </c>
      <c r="C2561" s="32">
        <v>20</v>
      </c>
      <c r="D2561" s="33">
        <v>4223452</v>
      </c>
      <c r="E2561" s="33"/>
      <c r="F2561" s="33">
        <v>2171557</v>
      </c>
      <c r="G2561" s="33">
        <v>2125789</v>
      </c>
      <c r="H2561" s="33">
        <v>44794</v>
      </c>
      <c r="I2561" s="33">
        <v>0</v>
      </c>
      <c r="J2561" s="33">
        <v>974</v>
      </c>
      <c r="K2561" s="33"/>
      <c r="L2561" s="33">
        <v>2051894</v>
      </c>
      <c r="M2561" s="33">
        <v>1939035</v>
      </c>
      <c r="N2561" s="33">
        <v>109940</v>
      </c>
      <c r="O2561" s="33">
        <v>0</v>
      </c>
      <c r="P2561" s="33">
        <v>2919</v>
      </c>
      <c r="Q2561"/>
    </row>
    <row r="2562" spans="1:17">
      <c r="A2562" s="38" t="str">
        <f t="shared" ca="1" si="39"/>
        <v>204621</v>
      </c>
      <c r="B2562" s="39" cm="1">
        <f t="array" aca="1" ref="B2562" ca="1">INDIRECT(_xlfn.CONCAT("D",ROW(C2562)-C2562-3))</f>
        <v>2046</v>
      </c>
      <c r="C2562" s="32">
        <v>21</v>
      </c>
      <c r="D2562" s="33">
        <v>4219554</v>
      </c>
      <c r="E2562" s="33"/>
      <c r="F2562" s="33">
        <v>2169703</v>
      </c>
      <c r="G2562" s="33">
        <v>2096523</v>
      </c>
      <c r="H2562" s="33">
        <v>70214</v>
      </c>
      <c r="I2562" s="33">
        <v>0</v>
      </c>
      <c r="J2562" s="33">
        <v>2967</v>
      </c>
      <c r="K2562" s="33"/>
      <c r="L2562" s="33">
        <v>2049851</v>
      </c>
      <c r="M2562" s="33">
        <v>1897790</v>
      </c>
      <c r="N2562" s="33">
        <v>148111</v>
      </c>
      <c r="O2562" s="33">
        <v>987</v>
      </c>
      <c r="P2562" s="33">
        <v>2962</v>
      </c>
      <c r="Q2562"/>
    </row>
    <row r="2563" spans="1:17">
      <c r="A2563" s="38" t="str">
        <f t="shared" ca="1" si="39"/>
        <v>204622</v>
      </c>
      <c r="B2563" s="39" cm="1">
        <f t="array" aca="1" ref="B2563" ca="1">INDIRECT(_xlfn.CONCAT("D",ROW(C2563)-C2563-3))</f>
        <v>2046</v>
      </c>
      <c r="C2563" s="32">
        <v>22</v>
      </c>
      <c r="D2563" s="33">
        <v>4223439</v>
      </c>
      <c r="E2563" s="33"/>
      <c r="F2563" s="33">
        <v>2171193</v>
      </c>
      <c r="G2563" s="33">
        <v>2061577</v>
      </c>
      <c r="H2563" s="33">
        <v>107604</v>
      </c>
      <c r="I2563" s="33">
        <v>0</v>
      </c>
      <c r="J2563" s="33">
        <v>2011</v>
      </c>
      <c r="K2563" s="33"/>
      <c r="L2563" s="33">
        <v>2052247</v>
      </c>
      <c r="M2563" s="33">
        <v>1805012</v>
      </c>
      <c r="N2563" s="33">
        <v>237184</v>
      </c>
      <c r="O2563" s="33">
        <v>0</v>
      </c>
      <c r="P2563" s="33">
        <v>10050</v>
      </c>
      <c r="Q2563"/>
    </row>
    <row r="2564" spans="1:17">
      <c r="A2564" s="38" t="str">
        <f t="shared" ca="1" si="39"/>
        <v>204623</v>
      </c>
      <c r="B2564" s="39" cm="1">
        <f t="array" aca="1" ref="B2564" ca="1">INDIRECT(_xlfn.CONCAT("D",ROW(C2564)-C2564-3))</f>
        <v>2046</v>
      </c>
      <c r="C2564" s="32">
        <v>23</v>
      </c>
      <c r="D2564" s="33">
        <v>4223320</v>
      </c>
      <c r="E2564" s="33"/>
      <c r="F2564" s="33">
        <v>2170090</v>
      </c>
      <c r="G2564" s="33">
        <v>2004963</v>
      </c>
      <c r="H2564" s="33">
        <v>160030</v>
      </c>
      <c r="I2564" s="33">
        <v>0</v>
      </c>
      <c r="J2564" s="33">
        <v>5096</v>
      </c>
      <c r="K2564" s="33"/>
      <c r="L2564" s="33">
        <v>2053231</v>
      </c>
      <c r="M2564" s="33">
        <v>1732095</v>
      </c>
      <c r="N2564" s="33">
        <v>298707</v>
      </c>
      <c r="O2564" s="33">
        <v>0</v>
      </c>
      <c r="P2564" s="33">
        <v>22428</v>
      </c>
      <c r="Q2564"/>
    </row>
    <row r="2565" spans="1:17">
      <c r="A2565" s="38" t="str">
        <f t="shared" ca="1" si="39"/>
        <v>204624</v>
      </c>
      <c r="B2565" s="39" cm="1">
        <f t="array" aca="1" ref="B2565" ca="1">INDIRECT(_xlfn.CONCAT("D",ROW(C2565)-C2565-3))</f>
        <v>2046</v>
      </c>
      <c r="C2565" s="32">
        <v>24</v>
      </c>
      <c r="D2565" s="33">
        <v>4232166</v>
      </c>
      <c r="E2565" s="33"/>
      <c r="F2565" s="33">
        <v>2173047</v>
      </c>
      <c r="G2565" s="33">
        <v>1938708</v>
      </c>
      <c r="H2565" s="33">
        <v>224015</v>
      </c>
      <c r="I2565" s="33">
        <v>0</v>
      </c>
      <c r="J2565" s="33">
        <v>10323</v>
      </c>
      <c r="K2565" s="33"/>
      <c r="L2565" s="33">
        <v>2059119</v>
      </c>
      <c r="M2565" s="33">
        <v>1638006</v>
      </c>
      <c r="N2565" s="33">
        <v>401502</v>
      </c>
      <c r="O2565" s="33">
        <v>0</v>
      </c>
      <c r="P2565" s="33">
        <v>19611</v>
      </c>
      <c r="Q2565"/>
    </row>
    <row r="2566" spans="1:17">
      <c r="A2566" s="38" t="str">
        <f t="shared" ca="1" si="39"/>
        <v>204625</v>
      </c>
      <c r="B2566" s="39" cm="1">
        <f t="array" aca="1" ref="B2566" ca="1">INDIRECT(_xlfn.CONCAT("D",ROW(C2566)-C2566-3))</f>
        <v>2046</v>
      </c>
      <c r="C2566" s="32">
        <v>25</v>
      </c>
      <c r="D2566" s="33">
        <v>4186489</v>
      </c>
      <c r="E2566" s="33"/>
      <c r="F2566" s="33">
        <v>2145405</v>
      </c>
      <c r="G2566" s="33">
        <v>1815491</v>
      </c>
      <c r="H2566" s="33">
        <v>318269</v>
      </c>
      <c r="I2566" s="33">
        <v>0</v>
      </c>
      <c r="J2566" s="33">
        <v>11644</v>
      </c>
      <c r="K2566" s="33"/>
      <c r="L2566" s="33">
        <v>2041084</v>
      </c>
      <c r="M2566" s="33">
        <v>1500226</v>
      </c>
      <c r="N2566" s="33">
        <v>502017</v>
      </c>
      <c r="O2566" s="33">
        <v>971</v>
      </c>
      <c r="P2566" s="33">
        <v>37870</v>
      </c>
      <c r="Q2566"/>
    </row>
    <row r="2567" spans="1:17">
      <c r="A2567" s="38" t="str">
        <f t="shared" ca="1" si="39"/>
        <v>204626</v>
      </c>
      <c r="B2567" s="39" cm="1">
        <f t="array" aca="1" ref="B2567" ca="1">INDIRECT(_xlfn.CONCAT("D",ROW(C2567)-C2567-3))</f>
        <v>2046</v>
      </c>
      <c r="C2567" s="32">
        <v>26</v>
      </c>
      <c r="D2567" s="33">
        <v>4322718</v>
      </c>
      <c r="E2567" s="33"/>
      <c r="F2567" s="33">
        <v>2212418</v>
      </c>
      <c r="G2567" s="33">
        <v>1773541</v>
      </c>
      <c r="H2567" s="33">
        <v>409818</v>
      </c>
      <c r="I2567" s="33">
        <v>0</v>
      </c>
      <c r="J2567" s="33">
        <v>29058</v>
      </c>
      <c r="K2567" s="33"/>
      <c r="L2567" s="33">
        <v>2110300</v>
      </c>
      <c r="M2567" s="33">
        <v>1420896</v>
      </c>
      <c r="N2567" s="33">
        <v>658342</v>
      </c>
      <c r="O2567" s="33">
        <v>4008</v>
      </c>
      <c r="P2567" s="33">
        <v>27055</v>
      </c>
      <c r="Q2567"/>
    </row>
    <row r="2568" spans="1:17">
      <c r="A2568" s="38" t="str">
        <f t="shared" ca="1" si="39"/>
        <v>204627</v>
      </c>
      <c r="B2568" s="39" cm="1">
        <f t="array" aca="1" ref="B2568" ca="1">INDIRECT(_xlfn.CONCAT("D",ROW(C2568)-C2568-3))</f>
        <v>2046</v>
      </c>
      <c r="C2568" s="32">
        <v>27</v>
      </c>
      <c r="D2568" s="33">
        <v>4391048</v>
      </c>
      <c r="E2568" s="33"/>
      <c r="F2568" s="33">
        <v>2244143</v>
      </c>
      <c r="G2568" s="33">
        <v>1684368</v>
      </c>
      <c r="H2568" s="33">
        <v>524474</v>
      </c>
      <c r="I2568" s="33">
        <v>1009</v>
      </c>
      <c r="J2568" s="33">
        <v>34293</v>
      </c>
      <c r="K2568" s="33"/>
      <c r="L2568" s="33">
        <v>2146906</v>
      </c>
      <c r="M2568" s="33">
        <v>1327692</v>
      </c>
      <c r="N2568" s="33">
        <v>769779</v>
      </c>
      <c r="O2568" s="33">
        <v>3027</v>
      </c>
      <c r="P2568" s="33">
        <v>46409</v>
      </c>
      <c r="Q2568"/>
    </row>
    <row r="2569" spans="1:17">
      <c r="A2569" s="38" t="str">
        <f t="shared" ca="1" si="39"/>
        <v>204628</v>
      </c>
      <c r="B2569" s="39" cm="1">
        <f t="array" aca="1" ref="B2569" ca="1">INDIRECT(_xlfn.CONCAT("D",ROW(C2569)-C2569-3))</f>
        <v>2046</v>
      </c>
      <c r="C2569" s="32">
        <v>28</v>
      </c>
      <c r="D2569" s="33">
        <v>4471265</v>
      </c>
      <c r="E2569" s="33"/>
      <c r="F2569" s="33">
        <v>2284320</v>
      </c>
      <c r="G2569" s="33">
        <v>1604788</v>
      </c>
      <c r="H2569" s="33">
        <v>643129</v>
      </c>
      <c r="I2569" s="33">
        <v>3034</v>
      </c>
      <c r="J2569" s="33">
        <v>33370</v>
      </c>
      <c r="K2569" s="33"/>
      <c r="L2569" s="33">
        <v>2186946</v>
      </c>
      <c r="M2569" s="33">
        <v>1184806</v>
      </c>
      <c r="N2569" s="33">
        <v>939569</v>
      </c>
      <c r="O2569" s="33">
        <v>5046</v>
      </c>
      <c r="P2569" s="33">
        <v>57525</v>
      </c>
      <c r="Q2569"/>
    </row>
    <row r="2570" spans="1:17">
      <c r="A2570" s="38" t="str">
        <f t="shared" ca="1" si="39"/>
        <v>204629</v>
      </c>
      <c r="B2570" s="39" cm="1">
        <f t="array" aca="1" ref="B2570" ca="1">INDIRECT(_xlfn.CONCAT("D",ROW(C2570)-C2570-3))</f>
        <v>2046</v>
      </c>
      <c r="C2570" s="32">
        <v>29</v>
      </c>
      <c r="D2570" s="33">
        <v>4577103</v>
      </c>
      <c r="E2570" s="33"/>
      <c r="F2570" s="33">
        <v>2334827</v>
      </c>
      <c r="G2570" s="33">
        <v>1530408</v>
      </c>
      <c r="H2570" s="33">
        <v>744088</v>
      </c>
      <c r="I2570" s="33">
        <v>2011</v>
      </c>
      <c r="J2570" s="33">
        <v>58320</v>
      </c>
      <c r="K2570" s="33"/>
      <c r="L2570" s="33">
        <v>2242276</v>
      </c>
      <c r="M2570" s="33">
        <v>1160388</v>
      </c>
      <c r="N2570" s="33">
        <v>1004395</v>
      </c>
      <c r="O2570" s="33">
        <v>7045</v>
      </c>
      <c r="P2570" s="33">
        <v>70448</v>
      </c>
      <c r="Q2570"/>
    </row>
    <row r="2571" spans="1:17">
      <c r="A2571" s="38" t="str">
        <f t="shared" ca="1" si="39"/>
        <v>204630</v>
      </c>
      <c r="B2571" s="39" cm="1">
        <f t="array" aca="1" ref="B2571" ca="1">INDIRECT(_xlfn.CONCAT("D",ROW(C2571)-C2571-3))</f>
        <v>2046</v>
      </c>
      <c r="C2571" s="32">
        <v>30</v>
      </c>
      <c r="D2571" s="33">
        <v>4625605</v>
      </c>
      <c r="E2571" s="33"/>
      <c r="F2571" s="33">
        <v>2358729</v>
      </c>
      <c r="G2571" s="33">
        <v>1461266</v>
      </c>
      <c r="H2571" s="33">
        <v>833143</v>
      </c>
      <c r="I2571" s="33">
        <v>2010</v>
      </c>
      <c r="J2571" s="33">
        <v>62310</v>
      </c>
      <c r="K2571" s="33"/>
      <c r="L2571" s="33">
        <v>2266876</v>
      </c>
      <c r="M2571" s="33">
        <v>1119383</v>
      </c>
      <c r="N2571" s="33">
        <v>1034049</v>
      </c>
      <c r="O2571" s="33">
        <v>10039</v>
      </c>
      <c r="P2571" s="33">
        <v>103405</v>
      </c>
      <c r="Q2571"/>
    </row>
    <row r="2572" spans="1:17">
      <c r="A2572" s="38" t="str">
        <f t="shared" ref="A2572:A2635" ca="1" si="40">B2572&amp;C2572</f>
        <v>204631</v>
      </c>
      <c r="B2572" s="39" cm="1">
        <f t="array" aca="1" ref="B2572" ca="1">INDIRECT(_xlfn.CONCAT("D",ROW(C2572)-C2572-3))</f>
        <v>2046</v>
      </c>
      <c r="C2572" s="32">
        <v>31</v>
      </c>
      <c r="D2572" s="33">
        <v>4650315</v>
      </c>
      <c r="E2572" s="33"/>
      <c r="F2572" s="33">
        <v>2369729</v>
      </c>
      <c r="G2572" s="33">
        <v>1355425</v>
      </c>
      <c r="H2572" s="33">
        <v>947892</v>
      </c>
      <c r="I2572" s="33">
        <v>1006</v>
      </c>
      <c r="J2572" s="33">
        <v>65406</v>
      </c>
      <c r="K2572" s="33"/>
      <c r="L2572" s="33">
        <v>2280586</v>
      </c>
      <c r="M2572" s="33">
        <v>973090</v>
      </c>
      <c r="N2572" s="33">
        <v>1205066</v>
      </c>
      <c r="O2572" s="33">
        <v>6025</v>
      </c>
      <c r="P2572" s="33">
        <v>96405</v>
      </c>
      <c r="Q2572"/>
    </row>
    <row r="2573" spans="1:17">
      <c r="A2573" s="38" t="str">
        <f t="shared" ca="1" si="40"/>
        <v>204632</v>
      </c>
      <c r="B2573" s="39" cm="1">
        <f t="array" aca="1" ref="B2573" ca="1">INDIRECT(_xlfn.CONCAT("D",ROW(C2573)-C2573-3))</f>
        <v>2046</v>
      </c>
      <c r="C2573" s="32">
        <v>32</v>
      </c>
      <c r="D2573" s="33">
        <v>4607726</v>
      </c>
      <c r="E2573" s="33"/>
      <c r="F2573" s="33">
        <v>2347935</v>
      </c>
      <c r="G2573" s="33">
        <v>1244919</v>
      </c>
      <c r="H2573" s="33">
        <v>998350</v>
      </c>
      <c r="I2573" s="33">
        <v>4026</v>
      </c>
      <c r="J2573" s="33">
        <v>100640</v>
      </c>
      <c r="K2573" s="33"/>
      <c r="L2573" s="33">
        <v>2259791</v>
      </c>
      <c r="M2573" s="33">
        <v>907333</v>
      </c>
      <c r="N2573" s="33">
        <v>1230878</v>
      </c>
      <c r="O2573" s="33">
        <v>12058</v>
      </c>
      <c r="P2573" s="33">
        <v>109523</v>
      </c>
      <c r="Q2573"/>
    </row>
    <row r="2574" spans="1:17">
      <c r="A2574" s="38" t="str">
        <f t="shared" ca="1" si="40"/>
        <v>204633</v>
      </c>
      <c r="B2574" s="39" cm="1">
        <f t="array" aca="1" ref="B2574" ca="1">INDIRECT(_xlfn.CONCAT("D",ROW(C2574)-C2574-3))</f>
        <v>2046</v>
      </c>
      <c r="C2574" s="32">
        <v>33</v>
      </c>
      <c r="D2574" s="33">
        <v>4634783</v>
      </c>
      <c r="E2574" s="33"/>
      <c r="F2574" s="33">
        <v>2358077</v>
      </c>
      <c r="G2574" s="33">
        <v>1187586</v>
      </c>
      <c r="H2574" s="33">
        <v>1042783</v>
      </c>
      <c r="I2574" s="33">
        <v>8045</v>
      </c>
      <c r="J2574" s="33">
        <v>119664</v>
      </c>
      <c r="K2574" s="33"/>
      <c r="L2574" s="33">
        <v>2276706</v>
      </c>
      <c r="M2574" s="33">
        <v>815551</v>
      </c>
      <c r="N2574" s="33">
        <v>1307295</v>
      </c>
      <c r="O2574" s="33">
        <v>12067</v>
      </c>
      <c r="P2574" s="33">
        <v>141791</v>
      </c>
      <c r="Q2574"/>
    </row>
    <row r="2575" spans="1:17">
      <c r="A2575" s="38" t="str">
        <f t="shared" ca="1" si="40"/>
        <v>204634</v>
      </c>
      <c r="B2575" s="39" cm="1">
        <f t="array" aca="1" ref="B2575" ca="1">INDIRECT(_xlfn.CONCAT("D",ROW(C2575)-C2575-3))</f>
        <v>2046</v>
      </c>
      <c r="C2575" s="32">
        <v>34</v>
      </c>
      <c r="D2575" s="33">
        <v>4636492</v>
      </c>
      <c r="E2575" s="33"/>
      <c r="F2575" s="33">
        <v>2359048</v>
      </c>
      <c r="G2575" s="33">
        <v>1095991</v>
      </c>
      <c r="H2575" s="33">
        <v>1129203</v>
      </c>
      <c r="I2575" s="33">
        <v>2013</v>
      </c>
      <c r="J2575" s="33">
        <v>131841</v>
      </c>
      <c r="K2575" s="33"/>
      <c r="L2575" s="33">
        <v>2277444</v>
      </c>
      <c r="M2575" s="33">
        <v>776904</v>
      </c>
      <c r="N2575" s="33">
        <v>1304555</v>
      </c>
      <c r="O2575" s="33">
        <v>15076</v>
      </c>
      <c r="P2575" s="33">
        <v>180909</v>
      </c>
      <c r="Q2575"/>
    </row>
    <row r="2576" spans="1:17">
      <c r="A2576" s="38" t="str">
        <f t="shared" ca="1" si="40"/>
        <v>204635</v>
      </c>
      <c r="B2576" s="39" cm="1">
        <f t="array" aca="1" ref="B2576" ca="1">INDIRECT(_xlfn.CONCAT("D",ROW(C2576)-C2576-3))</f>
        <v>2046</v>
      </c>
      <c r="C2576" s="32">
        <v>35</v>
      </c>
      <c r="D2576" s="33">
        <v>4728353</v>
      </c>
      <c r="E2576" s="33"/>
      <c r="F2576" s="33">
        <v>2402594</v>
      </c>
      <c r="G2576" s="33">
        <v>1092179</v>
      </c>
      <c r="H2576" s="33">
        <v>1139447</v>
      </c>
      <c r="I2576" s="33">
        <v>14080</v>
      </c>
      <c r="J2576" s="33">
        <v>156888</v>
      </c>
      <c r="K2576" s="33"/>
      <c r="L2576" s="33">
        <v>2325759</v>
      </c>
      <c r="M2576" s="33">
        <v>792644</v>
      </c>
      <c r="N2576" s="33">
        <v>1313382</v>
      </c>
      <c r="O2576" s="33">
        <v>20067</v>
      </c>
      <c r="P2576" s="33">
        <v>199666</v>
      </c>
      <c r="Q2576"/>
    </row>
    <row r="2577" spans="1:17">
      <c r="A2577" s="38" t="str">
        <f t="shared" ca="1" si="40"/>
        <v>204636</v>
      </c>
      <c r="B2577" s="39" cm="1">
        <f t="array" aca="1" ref="B2577" ca="1">INDIRECT(_xlfn.CONCAT("D",ROW(C2577)-C2577-3))</f>
        <v>2046</v>
      </c>
      <c r="C2577" s="32">
        <v>36</v>
      </c>
      <c r="D2577" s="33">
        <v>4805076</v>
      </c>
      <c r="E2577" s="33"/>
      <c r="F2577" s="33">
        <v>2438458</v>
      </c>
      <c r="G2577" s="33">
        <v>1032120</v>
      </c>
      <c r="H2577" s="33">
        <v>1198104</v>
      </c>
      <c r="I2577" s="33">
        <v>3018</v>
      </c>
      <c r="J2577" s="33">
        <v>205217</v>
      </c>
      <c r="K2577" s="33"/>
      <c r="L2577" s="33">
        <v>2366618</v>
      </c>
      <c r="M2577" s="33">
        <v>741641</v>
      </c>
      <c r="N2577" s="33">
        <v>1414946</v>
      </c>
      <c r="O2577" s="33">
        <v>21104</v>
      </c>
      <c r="P2577" s="33">
        <v>188927</v>
      </c>
      <c r="Q2577"/>
    </row>
    <row r="2578" spans="1:17">
      <c r="A2578" s="38" t="str">
        <f t="shared" ca="1" si="40"/>
        <v>204637</v>
      </c>
      <c r="B2578" s="39" cm="1">
        <f t="array" aca="1" ref="B2578" ca="1">INDIRECT(_xlfn.CONCAT("D",ROW(C2578)-C2578-3))</f>
        <v>2046</v>
      </c>
      <c r="C2578" s="32">
        <v>37</v>
      </c>
      <c r="D2578" s="33">
        <v>4967141</v>
      </c>
      <c r="E2578" s="33"/>
      <c r="F2578" s="33">
        <v>2518482</v>
      </c>
      <c r="G2578" s="33">
        <v>1048614</v>
      </c>
      <c r="H2578" s="33">
        <v>1235615</v>
      </c>
      <c r="I2578" s="33">
        <v>6032</v>
      </c>
      <c r="J2578" s="33">
        <v>228222</v>
      </c>
      <c r="K2578" s="33"/>
      <c r="L2578" s="33">
        <v>2448659</v>
      </c>
      <c r="M2578" s="33">
        <v>734899</v>
      </c>
      <c r="N2578" s="33">
        <v>1452731</v>
      </c>
      <c r="O2578" s="33">
        <v>35139</v>
      </c>
      <c r="P2578" s="33">
        <v>225891</v>
      </c>
      <c r="Q2578"/>
    </row>
    <row r="2579" spans="1:17">
      <c r="A2579" s="38" t="str">
        <f t="shared" ca="1" si="40"/>
        <v>204638</v>
      </c>
      <c r="B2579" s="39" cm="1">
        <f t="array" aca="1" ref="B2579" ca="1">INDIRECT(_xlfn.CONCAT("D",ROW(C2579)-C2579-3))</f>
        <v>2046</v>
      </c>
      <c r="C2579" s="32">
        <v>38</v>
      </c>
      <c r="D2579" s="33">
        <v>4990919</v>
      </c>
      <c r="E2579" s="33"/>
      <c r="F2579" s="33">
        <v>2527680</v>
      </c>
      <c r="G2579" s="33">
        <v>959330</v>
      </c>
      <c r="H2579" s="33">
        <v>1322728</v>
      </c>
      <c r="I2579" s="33">
        <v>14093</v>
      </c>
      <c r="J2579" s="33">
        <v>231528</v>
      </c>
      <c r="K2579" s="33"/>
      <c r="L2579" s="33">
        <v>2463239</v>
      </c>
      <c r="M2579" s="33">
        <v>736360</v>
      </c>
      <c r="N2579" s="33">
        <v>1473725</v>
      </c>
      <c r="O2579" s="33">
        <v>31142</v>
      </c>
      <c r="P2579" s="33">
        <v>222013</v>
      </c>
      <c r="Q2579"/>
    </row>
    <row r="2580" spans="1:17">
      <c r="A2580" s="38" t="str">
        <f t="shared" ca="1" si="40"/>
        <v>204639</v>
      </c>
      <c r="B2580" s="39" cm="1">
        <f t="array" aca="1" ref="B2580" ca="1">INDIRECT(_xlfn.CONCAT("D",ROW(C2580)-C2580-3))</f>
        <v>2046</v>
      </c>
      <c r="C2580" s="32">
        <v>39</v>
      </c>
      <c r="D2580" s="33">
        <v>4927414</v>
      </c>
      <c r="E2580" s="33"/>
      <c r="F2580" s="33">
        <v>2495298</v>
      </c>
      <c r="G2580" s="33">
        <v>905276</v>
      </c>
      <c r="H2580" s="33">
        <v>1354389</v>
      </c>
      <c r="I2580" s="33">
        <v>12084</v>
      </c>
      <c r="J2580" s="33">
        <v>223550</v>
      </c>
      <c r="K2580" s="33"/>
      <c r="L2580" s="33">
        <v>2432115</v>
      </c>
      <c r="M2580" s="33">
        <v>654107</v>
      </c>
      <c r="N2580" s="33">
        <v>1501541</v>
      </c>
      <c r="O2580" s="33">
        <v>15025</v>
      </c>
      <c r="P2580" s="33">
        <v>261442</v>
      </c>
      <c r="Q2580"/>
    </row>
    <row r="2581" spans="1:17">
      <c r="A2581" s="38" t="str">
        <f t="shared" ca="1" si="40"/>
        <v>204640</v>
      </c>
      <c r="B2581" s="39" cm="1">
        <f t="array" aca="1" ref="B2581" ca="1">INDIRECT(_xlfn.CONCAT("D",ROW(C2581)-C2581-3))</f>
        <v>2046</v>
      </c>
      <c r="C2581" s="32">
        <v>40</v>
      </c>
      <c r="D2581" s="33">
        <v>4820484</v>
      </c>
      <c r="E2581" s="33"/>
      <c r="F2581" s="33">
        <v>2439310</v>
      </c>
      <c r="G2581" s="33">
        <v>850291</v>
      </c>
      <c r="H2581" s="33">
        <v>1348807</v>
      </c>
      <c r="I2581" s="33">
        <v>7035</v>
      </c>
      <c r="J2581" s="33">
        <v>233177</v>
      </c>
      <c r="K2581" s="33"/>
      <c r="L2581" s="33">
        <v>2381174</v>
      </c>
      <c r="M2581" s="33">
        <v>665284</v>
      </c>
      <c r="N2581" s="33">
        <v>1430912</v>
      </c>
      <c r="O2581" s="33">
        <v>29100</v>
      </c>
      <c r="P2581" s="33">
        <v>255878</v>
      </c>
      <c r="Q2581"/>
    </row>
    <row r="2582" spans="1:17">
      <c r="A2582" s="38" t="str">
        <f t="shared" ca="1" si="40"/>
        <v>204641</v>
      </c>
      <c r="B2582" s="39" cm="1">
        <f t="array" aca="1" ref="B2582" ca="1">INDIRECT(_xlfn.CONCAT("D",ROW(C2582)-C2582-3))</f>
        <v>2046</v>
      </c>
      <c r="C2582" s="32">
        <v>41</v>
      </c>
      <c r="D2582" s="33">
        <v>4772613</v>
      </c>
      <c r="E2582" s="33"/>
      <c r="F2582" s="33">
        <v>2412489</v>
      </c>
      <c r="G2582" s="33">
        <v>905438</v>
      </c>
      <c r="H2582" s="33">
        <v>1248498</v>
      </c>
      <c r="I2582" s="33">
        <v>15091</v>
      </c>
      <c r="J2582" s="33">
        <v>243462</v>
      </c>
      <c r="K2582" s="33"/>
      <c r="L2582" s="33">
        <v>2360124</v>
      </c>
      <c r="M2582" s="33">
        <v>611363</v>
      </c>
      <c r="N2582" s="33">
        <v>1480724</v>
      </c>
      <c r="O2582" s="33">
        <v>27105</v>
      </c>
      <c r="P2582" s="33">
        <v>240931</v>
      </c>
      <c r="Q2582"/>
    </row>
    <row r="2583" spans="1:17">
      <c r="A2583" s="38" t="str">
        <f t="shared" ca="1" si="40"/>
        <v>204642</v>
      </c>
      <c r="B2583" s="39" cm="1">
        <f t="array" aca="1" ref="B2583" ca="1">INDIRECT(_xlfn.CONCAT("D",ROW(C2583)-C2583-3))</f>
        <v>2046</v>
      </c>
      <c r="C2583" s="32">
        <v>42</v>
      </c>
      <c r="D2583" s="33">
        <v>4737699</v>
      </c>
      <c r="E2583" s="33"/>
      <c r="F2583" s="33">
        <v>2393255</v>
      </c>
      <c r="G2583" s="33">
        <v>788331</v>
      </c>
      <c r="H2583" s="33">
        <v>1335418</v>
      </c>
      <c r="I2583" s="33">
        <v>16150</v>
      </c>
      <c r="J2583" s="33">
        <v>253356</v>
      </c>
      <c r="K2583" s="33"/>
      <c r="L2583" s="33">
        <v>2344444</v>
      </c>
      <c r="M2583" s="33">
        <v>591879</v>
      </c>
      <c r="N2583" s="33">
        <v>1442580</v>
      </c>
      <c r="O2583" s="33">
        <v>34108</v>
      </c>
      <c r="P2583" s="33">
        <v>275876</v>
      </c>
      <c r="Q2583"/>
    </row>
    <row r="2584" spans="1:17">
      <c r="A2584" s="38" t="str">
        <f t="shared" ca="1" si="40"/>
        <v>204643</v>
      </c>
      <c r="B2584" s="39" cm="1">
        <f t="array" aca="1" ref="B2584" ca="1">INDIRECT(_xlfn.CONCAT("D",ROW(C2584)-C2584-3))</f>
        <v>2046</v>
      </c>
      <c r="C2584" s="32">
        <v>43</v>
      </c>
      <c r="D2584" s="33">
        <v>4684219</v>
      </c>
      <c r="E2584" s="33"/>
      <c r="F2584" s="33">
        <v>2362897</v>
      </c>
      <c r="G2584" s="33">
        <v>749260</v>
      </c>
      <c r="H2584" s="33">
        <v>1310701</v>
      </c>
      <c r="I2584" s="33">
        <v>14137</v>
      </c>
      <c r="J2584" s="33">
        <v>288798</v>
      </c>
      <c r="K2584" s="33"/>
      <c r="L2584" s="33">
        <v>2321322</v>
      </c>
      <c r="M2584" s="33">
        <v>558930</v>
      </c>
      <c r="N2584" s="33">
        <v>1467317</v>
      </c>
      <c r="O2584" s="33">
        <v>33234</v>
      </c>
      <c r="P2584" s="33">
        <v>261841</v>
      </c>
      <c r="Q2584"/>
    </row>
    <row r="2585" spans="1:17">
      <c r="A2585" s="38" t="str">
        <f t="shared" ca="1" si="40"/>
        <v>204644</v>
      </c>
      <c r="B2585" s="39" cm="1">
        <f t="array" aca="1" ref="B2585" ca="1">INDIRECT(_xlfn.CONCAT("D",ROW(C2585)-C2585-3))</f>
        <v>2046</v>
      </c>
      <c r="C2585" s="32">
        <v>44</v>
      </c>
      <c r="D2585" s="33">
        <v>4679063</v>
      </c>
      <c r="E2585" s="33"/>
      <c r="F2585" s="33">
        <v>2357096</v>
      </c>
      <c r="G2585" s="33">
        <v>703082</v>
      </c>
      <c r="H2585" s="33">
        <v>1369746</v>
      </c>
      <c r="I2585" s="33">
        <v>17198</v>
      </c>
      <c r="J2585" s="33">
        <v>267070</v>
      </c>
      <c r="K2585" s="33"/>
      <c r="L2585" s="33">
        <v>2321967</v>
      </c>
      <c r="M2585" s="33">
        <v>546939</v>
      </c>
      <c r="N2585" s="33">
        <v>1455139</v>
      </c>
      <c r="O2585" s="33">
        <v>38346</v>
      </c>
      <c r="P2585" s="33">
        <v>281542</v>
      </c>
      <c r="Q2585"/>
    </row>
    <row r="2586" spans="1:17">
      <c r="A2586" s="38" t="str">
        <f t="shared" ca="1" si="40"/>
        <v>204645</v>
      </c>
      <c r="B2586" s="39" cm="1">
        <f t="array" aca="1" ref="B2586" ca="1">INDIRECT(_xlfn.CONCAT("D",ROW(C2586)-C2586-3))</f>
        <v>2046</v>
      </c>
      <c r="C2586" s="32">
        <v>45</v>
      </c>
      <c r="D2586" s="33">
        <v>4757681</v>
      </c>
      <c r="E2586" s="33"/>
      <c r="F2586" s="33">
        <v>2396385</v>
      </c>
      <c r="G2586" s="33">
        <v>760918</v>
      </c>
      <c r="H2586" s="33">
        <v>1331100</v>
      </c>
      <c r="I2586" s="33">
        <v>9131</v>
      </c>
      <c r="J2586" s="33">
        <v>295236</v>
      </c>
      <c r="K2586" s="33"/>
      <c r="L2586" s="33">
        <v>2361296</v>
      </c>
      <c r="M2586" s="33">
        <v>563998</v>
      </c>
      <c r="N2586" s="33">
        <v>1464166</v>
      </c>
      <c r="O2586" s="33">
        <v>39490</v>
      </c>
      <c r="P2586" s="33">
        <v>293643</v>
      </c>
      <c r="Q2586"/>
    </row>
    <row r="2587" spans="1:17">
      <c r="A2587" s="38" t="str">
        <f t="shared" ca="1" si="40"/>
        <v>204646</v>
      </c>
      <c r="B2587" s="39" cm="1">
        <f t="array" aca="1" ref="B2587" ca="1">INDIRECT(_xlfn.CONCAT("D",ROW(C2587)-C2587-3))</f>
        <v>2046</v>
      </c>
      <c r="C2587" s="32">
        <v>46</v>
      </c>
      <c r="D2587" s="33">
        <v>4681758</v>
      </c>
      <c r="E2587" s="33"/>
      <c r="F2587" s="33">
        <v>2358268</v>
      </c>
      <c r="G2587" s="33">
        <v>665100</v>
      </c>
      <c r="H2587" s="33">
        <v>1351493</v>
      </c>
      <c r="I2587" s="33">
        <v>14194</v>
      </c>
      <c r="J2587" s="33">
        <v>327481</v>
      </c>
      <c r="K2587" s="33"/>
      <c r="L2587" s="33">
        <v>2323490</v>
      </c>
      <c r="M2587" s="33">
        <v>546703</v>
      </c>
      <c r="N2587" s="33">
        <v>1416367</v>
      </c>
      <c r="O2587" s="33">
        <v>56695</v>
      </c>
      <c r="P2587" s="33">
        <v>303724</v>
      </c>
      <c r="Q2587"/>
    </row>
    <row r="2588" spans="1:17">
      <c r="A2588" s="38" t="str">
        <f t="shared" ca="1" si="40"/>
        <v>204647</v>
      </c>
      <c r="B2588" s="39" cm="1">
        <f t="array" aca="1" ref="B2588" ca="1">INDIRECT(_xlfn.CONCAT("D",ROW(C2588)-C2588-3))</f>
        <v>2046</v>
      </c>
      <c r="C2588" s="32">
        <v>47</v>
      </c>
      <c r="D2588" s="33">
        <v>4666107</v>
      </c>
      <c r="E2588" s="33"/>
      <c r="F2588" s="33">
        <v>2346598</v>
      </c>
      <c r="G2588" s="33">
        <v>706612</v>
      </c>
      <c r="H2588" s="33">
        <v>1339322</v>
      </c>
      <c r="I2588" s="33">
        <v>20247</v>
      </c>
      <c r="J2588" s="33">
        <v>280418</v>
      </c>
      <c r="K2588" s="33"/>
      <c r="L2588" s="33">
        <v>2319509</v>
      </c>
      <c r="M2588" s="33">
        <v>547844</v>
      </c>
      <c r="N2588" s="33">
        <v>1448811</v>
      </c>
      <c r="O2588" s="33">
        <v>52464</v>
      </c>
      <c r="P2588" s="33">
        <v>270391</v>
      </c>
      <c r="Q2588"/>
    </row>
    <row r="2589" spans="1:17">
      <c r="A2589" s="38" t="str">
        <f t="shared" ca="1" si="40"/>
        <v>204648</v>
      </c>
      <c r="B2589" s="39" cm="1">
        <f t="array" aca="1" ref="B2589" ca="1">INDIRECT(_xlfn.CONCAT("D",ROW(C2589)-C2589-3))</f>
        <v>2046</v>
      </c>
      <c r="C2589" s="32">
        <v>48</v>
      </c>
      <c r="D2589" s="33">
        <v>4588099</v>
      </c>
      <c r="E2589" s="33"/>
      <c r="F2589" s="33">
        <v>2305993</v>
      </c>
      <c r="G2589" s="33">
        <v>651628</v>
      </c>
      <c r="H2589" s="33">
        <v>1334623</v>
      </c>
      <c r="I2589" s="33">
        <v>23272</v>
      </c>
      <c r="J2589" s="33">
        <v>296470</v>
      </c>
      <c r="K2589" s="33"/>
      <c r="L2589" s="33">
        <v>2282106</v>
      </c>
      <c r="M2589" s="33">
        <v>534884</v>
      </c>
      <c r="N2589" s="33">
        <v>1418607</v>
      </c>
      <c r="O2589" s="33">
        <v>44489</v>
      </c>
      <c r="P2589" s="33">
        <v>284126</v>
      </c>
      <c r="Q2589"/>
    </row>
    <row r="2590" spans="1:17">
      <c r="A2590" s="38" t="str">
        <f t="shared" ca="1" si="40"/>
        <v>204649</v>
      </c>
      <c r="B2590" s="39" cm="1">
        <f t="array" aca="1" ref="B2590" ca="1">INDIRECT(_xlfn.CONCAT("D",ROW(C2590)-C2590-3))</f>
        <v>2046</v>
      </c>
      <c r="C2590" s="32">
        <v>49</v>
      </c>
      <c r="D2590" s="33">
        <v>4589330</v>
      </c>
      <c r="E2590" s="33"/>
      <c r="F2590" s="33">
        <v>2300781</v>
      </c>
      <c r="G2590" s="33">
        <v>671230</v>
      </c>
      <c r="H2590" s="33">
        <v>1336394</v>
      </c>
      <c r="I2590" s="33">
        <v>16174</v>
      </c>
      <c r="J2590" s="33">
        <v>276983</v>
      </c>
      <c r="K2590" s="33"/>
      <c r="L2590" s="33">
        <v>2288550</v>
      </c>
      <c r="M2590" s="33">
        <v>551921</v>
      </c>
      <c r="N2590" s="33">
        <v>1362617</v>
      </c>
      <c r="O2590" s="33">
        <v>67726</v>
      </c>
      <c r="P2590" s="33">
        <v>306286</v>
      </c>
      <c r="Q2590"/>
    </row>
    <row r="2591" spans="1:17">
      <c r="A2591" s="38" t="str">
        <f t="shared" ca="1" si="40"/>
        <v>204650</v>
      </c>
      <c r="B2591" s="39" cm="1">
        <f t="array" aca="1" ref="B2591" ca="1">INDIRECT(_xlfn.CONCAT("D",ROW(C2591)-C2591-3))</f>
        <v>2046</v>
      </c>
      <c r="C2591" s="32">
        <v>50</v>
      </c>
      <c r="D2591" s="33">
        <v>4594606</v>
      </c>
      <c r="E2591" s="33"/>
      <c r="F2591" s="33">
        <v>2303020</v>
      </c>
      <c r="G2591" s="33">
        <v>641809</v>
      </c>
      <c r="H2591" s="33">
        <v>1351443</v>
      </c>
      <c r="I2591" s="33">
        <v>18222</v>
      </c>
      <c r="J2591" s="33">
        <v>291547</v>
      </c>
      <c r="K2591" s="33"/>
      <c r="L2591" s="33">
        <v>2291586</v>
      </c>
      <c r="M2591" s="33">
        <v>499227</v>
      </c>
      <c r="N2591" s="33">
        <v>1426798</v>
      </c>
      <c r="O2591" s="33">
        <v>54682</v>
      </c>
      <c r="P2591" s="33">
        <v>310878</v>
      </c>
      <c r="Q2591"/>
    </row>
    <row r="2592" spans="1:17">
      <c r="A2592" s="38" t="str">
        <f t="shared" ca="1" si="40"/>
        <v>204651</v>
      </c>
      <c r="B2592" s="39" cm="1">
        <f t="array" aca="1" ref="B2592" ca="1">INDIRECT(_xlfn.CONCAT("D",ROW(C2592)-C2592-3))</f>
        <v>2046</v>
      </c>
      <c r="C2592" s="32">
        <v>51</v>
      </c>
      <c r="D2592" s="33">
        <v>4611992</v>
      </c>
      <c r="E2592" s="33"/>
      <c r="F2592" s="33">
        <v>2309648</v>
      </c>
      <c r="G2592" s="33">
        <v>632753</v>
      </c>
      <c r="H2592" s="33">
        <v>1399940</v>
      </c>
      <c r="I2592" s="33">
        <v>17183</v>
      </c>
      <c r="J2592" s="33">
        <v>259772</v>
      </c>
      <c r="K2592" s="33"/>
      <c r="L2592" s="33">
        <v>2302344</v>
      </c>
      <c r="M2592" s="33">
        <v>514451</v>
      </c>
      <c r="N2592" s="33">
        <v>1398250</v>
      </c>
      <c r="O2592" s="33">
        <v>79146</v>
      </c>
      <c r="P2592" s="33">
        <v>310497</v>
      </c>
      <c r="Q2592"/>
    </row>
    <row r="2593" spans="1:17">
      <c r="A2593" s="38" t="str">
        <f t="shared" ca="1" si="40"/>
        <v>204652</v>
      </c>
      <c r="B2593" s="39" cm="1">
        <f t="array" aca="1" ref="B2593" ca="1">INDIRECT(_xlfn.CONCAT("D",ROW(C2593)-C2593-3))</f>
        <v>2046</v>
      </c>
      <c r="C2593" s="32">
        <v>52</v>
      </c>
      <c r="D2593" s="33">
        <v>4652389</v>
      </c>
      <c r="E2593" s="33"/>
      <c r="F2593" s="33">
        <v>2328456</v>
      </c>
      <c r="G2593" s="33">
        <v>675645</v>
      </c>
      <c r="H2593" s="33">
        <v>1350282</v>
      </c>
      <c r="I2593" s="33">
        <v>23194</v>
      </c>
      <c r="J2593" s="33">
        <v>279334</v>
      </c>
      <c r="K2593" s="33"/>
      <c r="L2593" s="33">
        <v>2323933</v>
      </c>
      <c r="M2593" s="33">
        <v>562242</v>
      </c>
      <c r="N2593" s="33">
        <v>1336211</v>
      </c>
      <c r="O2593" s="33">
        <v>72939</v>
      </c>
      <c r="P2593" s="33">
        <v>352541</v>
      </c>
      <c r="Q2593"/>
    </row>
    <row r="2594" spans="1:17">
      <c r="A2594" s="38" t="str">
        <f t="shared" ca="1" si="40"/>
        <v>204653</v>
      </c>
      <c r="B2594" s="39" cm="1">
        <f t="array" aca="1" ref="B2594" ca="1">INDIRECT(_xlfn.CONCAT("D",ROW(C2594)-C2594-3))</f>
        <v>2046</v>
      </c>
      <c r="C2594" s="32">
        <v>53</v>
      </c>
      <c r="D2594" s="33">
        <v>4726432</v>
      </c>
      <c r="E2594" s="33"/>
      <c r="F2594" s="33">
        <v>2364446</v>
      </c>
      <c r="G2594" s="33">
        <v>693584</v>
      </c>
      <c r="H2594" s="33">
        <v>1395245</v>
      </c>
      <c r="I2594" s="33">
        <v>23221</v>
      </c>
      <c r="J2594" s="33">
        <v>252396</v>
      </c>
      <c r="K2594" s="33"/>
      <c r="L2594" s="33">
        <v>2361985</v>
      </c>
      <c r="M2594" s="33">
        <v>535760</v>
      </c>
      <c r="N2594" s="33">
        <v>1409523</v>
      </c>
      <c r="O2594" s="33">
        <v>80717</v>
      </c>
      <c r="P2594" s="33">
        <v>335985</v>
      </c>
      <c r="Q2594"/>
    </row>
    <row r="2595" spans="1:17">
      <c r="A2595" s="38" t="str">
        <f t="shared" ca="1" si="40"/>
        <v>204654</v>
      </c>
      <c r="B2595" s="39" cm="1">
        <f t="array" aca="1" ref="B2595" ca="1">INDIRECT(_xlfn.CONCAT("D",ROW(C2595)-C2595-3))</f>
        <v>2046</v>
      </c>
      <c r="C2595" s="32">
        <v>54</v>
      </c>
      <c r="D2595" s="33">
        <v>4756145</v>
      </c>
      <c r="E2595" s="33"/>
      <c r="F2595" s="33">
        <v>2369034</v>
      </c>
      <c r="G2595" s="33">
        <v>664178</v>
      </c>
      <c r="H2595" s="33">
        <v>1402040</v>
      </c>
      <c r="I2595" s="33">
        <v>19178</v>
      </c>
      <c r="J2595" s="33">
        <v>283638</v>
      </c>
      <c r="K2595" s="33"/>
      <c r="L2595" s="33">
        <v>2387111</v>
      </c>
      <c r="M2595" s="33">
        <v>589448</v>
      </c>
      <c r="N2595" s="33">
        <v>1344709</v>
      </c>
      <c r="O2595" s="33">
        <v>95039</v>
      </c>
      <c r="P2595" s="33">
        <v>357915</v>
      </c>
      <c r="Q2595"/>
    </row>
    <row r="2596" spans="1:17">
      <c r="A2596" s="38" t="str">
        <f t="shared" ca="1" si="40"/>
        <v>204655</v>
      </c>
      <c r="B2596" s="39" cm="1">
        <f t="array" aca="1" ref="B2596" ca="1">INDIRECT(_xlfn.CONCAT("D",ROW(C2596)-C2596-3))</f>
        <v>2046</v>
      </c>
      <c r="C2596" s="32">
        <v>55</v>
      </c>
      <c r="D2596" s="33">
        <v>4789079</v>
      </c>
      <c r="E2596" s="33"/>
      <c r="F2596" s="33">
        <v>2380759</v>
      </c>
      <c r="G2596" s="33">
        <v>636551</v>
      </c>
      <c r="H2596" s="33">
        <v>1440561</v>
      </c>
      <c r="I2596" s="33">
        <v>28246</v>
      </c>
      <c r="J2596" s="33">
        <v>275401</v>
      </c>
      <c r="K2596" s="33"/>
      <c r="L2596" s="33">
        <v>2408319</v>
      </c>
      <c r="M2596" s="33">
        <v>554521</v>
      </c>
      <c r="N2596" s="33">
        <v>1386301</v>
      </c>
      <c r="O2596" s="33">
        <v>100178</v>
      </c>
      <c r="P2596" s="33">
        <v>367319</v>
      </c>
      <c r="Q2596"/>
    </row>
    <row r="2597" spans="1:17">
      <c r="A2597" s="38" t="str">
        <f t="shared" ca="1" si="40"/>
        <v>204656</v>
      </c>
      <c r="B2597" s="39" cm="1">
        <f t="array" aca="1" ref="B2597" ca="1">INDIRECT(_xlfn.CONCAT("D",ROW(C2597)-C2597-3))</f>
        <v>2046</v>
      </c>
      <c r="C2597" s="32">
        <v>56</v>
      </c>
      <c r="D2597" s="33">
        <v>4636941</v>
      </c>
      <c r="E2597" s="33"/>
      <c r="F2597" s="33">
        <v>2295473</v>
      </c>
      <c r="G2597" s="33">
        <v>624119</v>
      </c>
      <c r="H2597" s="33">
        <v>1371856</v>
      </c>
      <c r="I2597" s="33">
        <v>24121</v>
      </c>
      <c r="J2597" s="33">
        <v>275376</v>
      </c>
      <c r="K2597" s="33"/>
      <c r="L2597" s="33">
        <v>2341468</v>
      </c>
      <c r="M2597" s="33">
        <v>541193</v>
      </c>
      <c r="N2597" s="33">
        <v>1372167</v>
      </c>
      <c r="O2597" s="33">
        <v>108037</v>
      </c>
      <c r="P2597" s="33">
        <v>320071</v>
      </c>
      <c r="Q2597"/>
    </row>
    <row r="2598" spans="1:17">
      <c r="A2598" s="38" t="str">
        <f t="shared" ca="1" si="40"/>
        <v>204657</v>
      </c>
      <c r="B2598" s="39" cm="1">
        <f t="array" aca="1" ref="B2598" ca="1">INDIRECT(_xlfn.CONCAT("D",ROW(C2598)-C2598-3))</f>
        <v>2046</v>
      </c>
      <c r="C2598" s="32">
        <v>57</v>
      </c>
      <c r="D2598" s="33">
        <v>4508271</v>
      </c>
      <c r="E2598" s="33"/>
      <c r="F2598" s="33">
        <v>2221131</v>
      </c>
      <c r="G2598" s="33">
        <v>623564</v>
      </c>
      <c r="H2598" s="33">
        <v>1291309</v>
      </c>
      <c r="I2598" s="33">
        <v>27111</v>
      </c>
      <c r="J2598" s="33">
        <v>279148</v>
      </c>
      <c r="K2598" s="33"/>
      <c r="L2598" s="33">
        <v>2287139</v>
      </c>
      <c r="M2598" s="33">
        <v>562196</v>
      </c>
      <c r="N2598" s="33">
        <v>1249549</v>
      </c>
      <c r="O2598" s="33">
        <v>118091</v>
      </c>
      <c r="P2598" s="33">
        <v>357302</v>
      </c>
      <c r="Q2598"/>
    </row>
    <row r="2599" spans="1:17">
      <c r="A2599" s="38" t="str">
        <f t="shared" ca="1" si="40"/>
        <v>204658</v>
      </c>
      <c r="B2599" s="39" cm="1">
        <f t="array" aca="1" ref="B2599" ca="1">INDIRECT(_xlfn.CONCAT("D",ROW(C2599)-C2599-3))</f>
        <v>2046</v>
      </c>
      <c r="C2599" s="32">
        <v>58</v>
      </c>
      <c r="D2599" s="33">
        <v>4376362</v>
      </c>
      <c r="E2599" s="33"/>
      <c r="F2599" s="33">
        <v>2151445</v>
      </c>
      <c r="G2599" s="33">
        <v>564904</v>
      </c>
      <c r="H2599" s="33">
        <v>1270034</v>
      </c>
      <c r="I2599" s="33">
        <v>41066</v>
      </c>
      <c r="J2599" s="33">
        <v>275441</v>
      </c>
      <c r="K2599" s="33"/>
      <c r="L2599" s="33">
        <v>2224917</v>
      </c>
      <c r="M2599" s="33">
        <v>520490</v>
      </c>
      <c r="N2599" s="33">
        <v>1239309</v>
      </c>
      <c r="O2599" s="33">
        <v>133898</v>
      </c>
      <c r="P2599" s="33">
        <v>331221</v>
      </c>
      <c r="Q2599"/>
    </row>
    <row r="2600" spans="1:17">
      <c r="A2600" s="38" t="str">
        <f t="shared" ca="1" si="40"/>
        <v>204659</v>
      </c>
      <c r="B2600" s="39" cm="1">
        <f t="array" aca="1" ref="B2600" ca="1">INDIRECT(_xlfn.CONCAT("D",ROW(C2600)-C2600-3))</f>
        <v>2046</v>
      </c>
      <c r="C2600" s="32">
        <v>59</v>
      </c>
      <c r="D2600" s="33">
        <v>4308563</v>
      </c>
      <c r="E2600" s="33"/>
      <c r="F2600" s="33">
        <v>2111762</v>
      </c>
      <c r="G2600" s="33">
        <v>542196</v>
      </c>
      <c r="H2600" s="33">
        <v>1284464</v>
      </c>
      <c r="I2600" s="33">
        <v>33012</v>
      </c>
      <c r="J2600" s="33">
        <v>252091</v>
      </c>
      <c r="K2600" s="33"/>
      <c r="L2600" s="33">
        <v>2196801</v>
      </c>
      <c r="M2600" s="33">
        <v>509199</v>
      </c>
      <c r="N2600" s="33">
        <v>1189472</v>
      </c>
      <c r="O2600" s="33">
        <v>130822</v>
      </c>
      <c r="P2600" s="33">
        <v>367308</v>
      </c>
      <c r="Q2600"/>
    </row>
    <row r="2601" spans="1:17">
      <c r="A2601" s="38" t="str">
        <f t="shared" ca="1" si="40"/>
        <v>204660</v>
      </c>
      <c r="B2601" s="39" cm="1">
        <f t="array" aca="1" ref="B2601" ca="1">INDIRECT(_xlfn.CONCAT("D",ROW(C2601)-C2601-3))</f>
        <v>2046</v>
      </c>
      <c r="C2601" s="32">
        <v>60</v>
      </c>
      <c r="D2601" s="33">
        <v>4291624</v>
      </c>
      <c r="E2601" s="33"/>
      <c r="F2601" s="33">
        <v>2101440</v>
      </c>
      <c r="G2601" s="33">
        <v>534383</v>
      </c>
      <c r="H2601" s="33">
        <v>1259260</v>
      </c>
      <c r="I2601" s="33">
        <v>39101</v>
      </c>
      <c r="J2601" s="33">
        <v>268696</v>
      </c>
      <c r="K2601" s="33"/>
      <c r="L2601" s="33">
        <v>2190184</v>
      </c>
      <c r="M2601" s="33">
        <v>456372</v>
      </c>
      <c r="N2601" s="33">
        <v>1225052</v>
      </c>
      <c r="O2601" s="33">
        <v>142050</v>
      </c>
      <c r="P2601" s="33">
        <v>366710</v>
      </c>
      <c r="Q2601"/>
    </row>
    <row r="2602" spans="1:17">
      <c r="A2602" s="38" t="str">
        <f t="shared" ca="1" si="40"/>
        <v>204661</v>
      </c>
      <c r="B2602" s="39" cm="1">
        <f t="array" aca="1" ref="B2602" ca="1">INDIRECT(_xlfn.CONCAT("D",ROW(C2602)-C2602-3))</f>
        <v>2046</v>
      </c>
      <c r="C2602" s="32">
        <v>61</v>
      </c>
      <c r="D2602" s="33">
        <v>4178144</v>
      </c>
      <c r="E2602" s="33"/>
      <c r="F2602" s="33">
        <v>2039470</v>
      </c>
      <c r="G2602" s="33">
        <v>470416</v>
      </c>
      <c r="H2602" s="33">
        <v>1280411</v>
      </c>
      <c r="I2602" s="33">
        <v>39950</v>
      </c>
      <c r="J2602" s="33">
        <v>248692</v>
      </c>
      <c r="K2602" s="33"/>
      <c r="L2602" s="33">
        <v>2138674</v>
      </c>
      <c r="M2602" s="33">
        <v>432360</v>
      </c>
      <c r="N2602" s="33">
        <v>1175416</v>
      </c>
      <c r="O2602" s="33">
        <v>157862</v>
      </c>
      <c r="P2602" s="33">
        <v>373036</v>
      </c>
      <c r="Q2602"/>
    </row>
    <row r="2603" spans="1:17">
      <c r="A2603" s="38" t="str">
        <f t="shared" ca="1" si="40"/>
        <v>204662</v>
      </c>
      <c r="B2603" s="39" cm="1">
        <f t="array" aca="1" ref="B2603" ca="1">INDIRECT(_xlfn.CONCAT("D",ROW(C2603)-C2603-3))</f>
        <v>2046</v>
      </c>
      <c r="C2603" s="32">
        <v>62</v>
      </c>
      <c r="D2603" s="33">
        <v>4126941</v>
      </c>
      <c r="E2603" s="33"/>
      <c r="F2603" s="33">
        <v>2017089</v>
      </c>
      <c r="G2603" s="33">
        <v>424755</v>
      </c>
      <c r="H2603" s="33">
        <v>1299193</v>
      </c>
      <c r="I2603" s="33">
        <v>32904</v>
      </c>
      <c r="J2603" s="33">
        <v>260237</v>
      </c>
      <c r="K2603" s="33"/>
      <c r="L2603" s="33">
        <v>2109852</v>
      </c>
      <c r="M2603" s="33">
        <v>389264</v>
      </c>
      <c r="N2603" s="33">
        <v>1199897</v>
      </c>
      <c r="O2603" s="33">
        <v>160521</v>
      </c>
      <c r="P2603" s="33">
        <v>360170</v>
      </c>
      <c r="Q2603"/>
    </row>
    <row r="2604" spans="1:17">
      <c r="A2604" s="38" t="str">
        <f t="shared" ca="1" si="40"/>
        <v>204663</v>
      </c>
      <c r="B2604" s="39" cm="1">
        <f t="array" aca="1" ref="B2604" ca="1">INDIRECT(_xlfn.CONCAT("D",ROW(C2604)-C2604-3))</f>
        <v>2046</v>
      </c>
      <c r="C2604" s="32">
        <v>63</v>
      </c>
      <c r="D2604" s="33">
        <v>4165926</v>
      </c>
      <c r="E2604" s="33"/>
      <c r="F2604" s="33">
        <v>2037533</v>
      </c>
      <c r="G2604" s="33">
        <v>450014</v>
      </c>
      <c r="H2604" s="33">
        <v>1303143</v>
      </c>
      <c r="I2604" s="33">
        <v>37917</v>
      </c>
      <c r="J2604" s="33">
        <v>246460</v>
      </c>
      <c r="K2604" s="33"/>
      <c r="L2604" s="33">
        <v>2128393</v>
      </c>
      <c r="M2604" s="33">
        <v>397193</v>
      </c>
      <c r="N2604" s="33">
        <v>1193585</v>
      </c>
      <c r="O2604" s="33">
        <v>195587</v>
      </c>
      <c r="P2604" s="33">
        <v>342027</v>
      </c>
      <c r="Q2604"/>
    </row>
    <row r="2605" spans="1:17">
      <c r="A2605" s="38" t="str">
        <f t="shared" ca="1" si="40"/>
        <v>204664</v>
      </c>
      <c r="B2605" s="39" cm="1">
        <f t="array" aca="1" ref="B2605" ca="1">INDIRECT(_xlfn.CONCAT("D",ROW(C2605)-C2605-3))</f>
        <v>2046</v>
      </c>
      <c r="C2605" s="32">
        <v>64</v>
      </c>
      <c r="D2605" s="33">
        <v>4055340</v>
      </c>
      <c r="E2605" s="33"/>
      <c r="F2605" s="33">
        <v>1980884</v>
      </c>
      <c r="G2605" s="33">
        <v>397575</v>
      </c>
      <c r="H2605" s="33">
        <v>1277635</v>
      </c>
      <c r="I2605" s="33">
        <v>53942</v>
      </c>
      <c r="J2605" s="33">
        <v>251731</v>
      </c>
      <c r="K2605" s="33"/>
      <c r="L2605" s="33">
        <v>2074456</v>
      </c>
      <c r="M2605" s="33">
        <v>377447</v>
      </c>
      <c r="N2605" s="33">
        <v>1152364</v>
      </c>
      <c r="O2605" s="33">
        <v>209248</v>
      </c>
      <c r="P2605" s="33">
        <v>335397</v>
      </c>
      <c r="Q2605"/>
    </row>
    <row r="2606" spans="1:17">
      <c r="A2606" s="38" t="str">
        <f t="shared" ca="1" si="40"/>
        <v>204665</v>
      </c>
      <c r="B2606" s="39" cm="1">
        <f t="array" aca="1" ref="B2606" ca="1">INDIRECT(_xlfn.CONCAT("D",ROW(C2606)-C2606-3))</f>
        <v>2046</v>
      </c>
      <c r="C2606" s="32">
        <v>65</v>
      </c>
      <c r="D2606" s="33">
        <v>4069935</v>
      </c>
      <c r="E2606" s="33"/>
      <c r="F2606" s="33">
        <v>1990183</v>
      </c>
      <c r="G2606" s="33">
        <v>408166</v>
      </c>
      <c r="H2606" s="33">
        <v>1266209</v>
      </c>
      <c r="I2606" s="33">
        <v>60579</v>
      </c>
      <c r="J2606" s="33">
        <v>255228</v>
      </c>
      <c r="K2606" s="33"/>
      <c r="L2606" s="33">
        <v>2079752</v>
      </c>
      <c r="M2606" s="33">
        <v>363258</v>
      </c>
      <c r="N2606" s="33">
        <v>1166617</v>
      </c>
      <c r="O2606" s="33">
        <v>190611</v>
      </c>
      <c r="P2606" s="33">
        <v>359266</v>
      </c>
      <c r="Q2606"/>
    </row>
    <row r="2607" spans="1:17">
      <c r="A2607" s="38" t="str">
        <f t="shared" ca="1" si="40"/>
        <v>204666</v>
      </c>
      <c r="B2607" s="39" cm="1">
        <f t="array" aca="1" ref="B2607" ca="1">INDIRECT(_xlfn.CONCAT("D",ROW(C2607)-C2607-3))</f>
        <v>2046</v>
      </c>
      <c r="C2607" s="32">
        <v>66</v>
      </c>
      <c r="D2607" s="33">
        <v>3877716</v>
      </c>
      <c r="E2607" s="33"/>
      <c r="F2607" s="33">
        <v>1890401</v>
      </c>
      <c r="G2607" s="33">
        <v>358318</v>
      </c>
      <c r="H2607" s="33">
        <v>1209697</v>
      </c>
      <c r="I2607" s="33">
        <v>87833</v>
      </c>
      <c r="J2607" s="33">
        <v>234553</v>
      </c>
      <c r="K2607" s="33"/>
      <c r="L2607" s="33">
        <v>1987314</v>
      </c>
      <c r="M2607" s="33">
        <v>292867</v>
      </c>
      <c r="N2607" s="33">
        <v>1175454</v>
      </c>
      <c r="O2607" s="33">
        <v>216164</v>
      </c>
      <c r="P2607" s="33">
        <v>302829</v>
      </c>
      <c r="Q2607"/>
    </row>
    <row r="2608" spans="1:17">
      <c r="A2608" s="38" t="str">
        <f t="shared" ca="1" si="40"/>
        <v>204667</v>
      </c>
      <c r="B2608" s="39" cm="1">
        <f t="array" aca="1" ref="B2608" ca="1">INDIRECT(_xlfn.CONCAT("D",ROW(C2608)-C2608-3))</f>
        <v>2046</v>
      </c>
      <c r="C2608" s="32">
        <v>67</v>
      </c>
      <c r="D2608" s="33">
        <v>3714931</v>
      </c>
      <c r="E2608" s="33"/>
      <c r="F2608" s="33">
        <v>1805090</v>
      </c>
      <c r="G2608" s="33">
        <v>308258</v>
      </c>
      <c r="H2608" s="33">
        <v>1218214</v>
      </c>
      <c r="I2608" s="33">
        <v>59280</v>
      </c>
      <c r="J2608" s="33">
        <v>219338</v>
      </c>
      <c r="K2608" s="33"/>
      <c r="L2608" s="33">
        <v>1909840</v>
      </c>
      <c r="M2608" s="33">
        <v>283235</v>
      </c>
      <c r="N2608" s="33">
        <v>1106012</v>
      </c>
      <c r="O2608" s="33">
        <v>236361</v>
      </c>
      <c r="P2608" s="33">
        <v>284232</v>
      </c>
      <c r="Q2608"/>
    </row>
    <row r="2609" spans="1:17">
      <c r="A2609" s="38" t="str">
        <f t="shared" ca="1" si="40"/>
        <v>204668</v>
      </c>
      <c r="B2609" s="39" cm="1">
        <f t="array" aca="1" ref="B2609" ca="1">INDIRECT(_xlfn.CONCAT("D",ROW(C2609)-C2609-3))</f>
        <v>2046</v>
      </c>
      <c r="C2609" s="32">
        <v>68</v>
      </c>
      <c r="D2609" s="33">
        <v>3650474</v>
      </c>
      <c r="E2609" s="33"/>
      <c r="F2609" s="33">
        <v>1766745</v>
      </c>
      <c r="G2609" s="33">
        <v>269284</v>
      </c>
      <c r="H2609" s="33">
        <v>1201347</v>
      </c>
      <c r="I2609" s="33">
        <v>80487</v>
      </c>
      <c r="J2609" s="33">
        <v>215626</v>
      </c>
      <c r="K2609" s="33"/>
      <c r="L2609" s="33">
        <v>1883729</v>
      </c>
      <c r="M2609" s="33">
        <v>271241</v>
      </c>
      <c r="N2609" s="33">
        <v>1055048</v>
      </c>
      <c r="O2609" s="33">
        <v>263263</v>
      </c>
      <c r="P2609" s="33">
        <v>294177</v>
      </c>
      <c r="Q2609"/>
    </row>
    <row r="2610" spans="1:17">
      <c r="A2610" s="38" t="str">
        <f t="shared" ca="1" si="40"/>
        <v>204669</v>
      </c>
      <c r="B2610" s="39" cm="1">
        <f t="array" aca="1" ref="B2610" ca="1">INDIRECT(_xlfn.CONCAT("D",ROW(C2610)-C2610-3))</f>
        <v>2046</v>
      </c>
      <c r="C2610" s="32">
        <v>69</v>
      </c>
      <c r="D2610" s="33">
        <v>3477153</v>
      </c>
      <c r="E2610" s="33"/>
      <c r="F2610" s="33">
        <v>1676624</v>
      </c>
      <c r="G2610" s="33">
        <v>258095</v>
      </c>
      <c r="H2610" s="33">
        <v>1169369</v>
      </c>
      <c r="I2610" s="33">
        <v>70480</v>
      </c>
      <c r="J2610" s="33">
        <v>178681</v>
      </c>
      <c r="K2610" s="33"/>
      <c r="L2610" s="33">
        <v>1800528</v>
      </c>
      <c r="M2610" s="33">
        <v>255083</v>
      </c>
      <c r="N2610" s="33">
        <v>1021329</v>
      </c>
      <c r="O2610" s="33">
        <v>265047</v>
      </c>
      <c r="P2610" s="33">
        <v>259069</v>
      </c>
      <c r="Q2610"/>
    </row>
    <row r="2611" spans="1:17">
      <c r="A2611" s="38" t="str">
        <f t="shared" ca="1" si="40"/>
        <v>204670</v>
      </c>
      <c r="B2611" s="39" cm="1">
        <f t="array" aca="1" ref="B2611" ca="1">INDIRECT(_xlfn.CONCAT("D",ROW(C2611)-C2611-3))</f>
        <v>2046</v>
      </c>
      <c r="C2611" s="32">
        <v>70</v>
      </c>
      <c r="D2611" s="33">
        <v>3404853</v>
      </c>
      <c r="E2611" s="33"/>
      <c r="F2611" s="33">
        <v>1636715</v>
      </c>
      <c r="G2611" s="33">
        <v>242329</v>
      </c>
      <c r="H2611" s="33">
        <v>1119283</v>
      </c>
      <c r="I2611" s="33">
        <v>88391</v>
      </c>
      <c r="J2611" s="33">
        <v>186713</v>
      </c>
      <c r="K2611" s="33"/>
      <c r="L2611" s="33">
        <v>1768137</v>
      </c>
      <c r="M2611" s="33">
        <v>228243</v>
      </c>
      <c r="N2611" s="33">
        <v>988722</v>
      </c>
      <c r="O2611" s="33">
        <v>268111</v>
      </c>
      <c r="P2611" s="33">
        <v>283061</v>
      </c>
      <c r="Q2611"/>
    </row>
    <row r="2612" spans="1:17">
      <c r="A2612" s="38" t="str">
        <f t="shared" ca="1" si="40"/>
        <v>204671</v>
      </c>
      <c r="B2612" s="39" cm="1">
        <f t="array" aca="1" ref="B2612" ca="1">INDIRECT(_xlfn.CONCAT("D",ROW(C2612)-C2612-3))</f>
        <v>2046</v>
      </c>
      <c r="C2612" s="32">
        <v>71</v>
      </c>
      <c r="D2612" s="33">
        <v>3347355</v>
      </c>
      <c r="E2612" s="33"/>
      <c r="F2612" s="33">
        <v>1604069</v>
      </c>
      <c r="G2612" s="33">
        <v>250449</v>
      </c>
      <c r="H2612" s="33">
        <v>1059441</v>
      </c>
      <c r="I2612" s="33">
        <v>95409</v>
      </c>
      <c r="J2612" s="33">
        <v>198769</v>
      </c>
      <c r="K2612" s="33"/>
      <c r="L2612" s="33">
        <v>1743285</v>
      </c>
      <c r="M2612" s="33">
        <v>235956</v>
      </c>
      <c r="N2612" s="33">
        <v>955770</v>
      </c>
      <c r="O2612" s="33">
        <v>277771</v>
      </c>
      <c r="P2612" s="33">
        <v>273788</v>
      </c>
      <c r="Q2612"/>
    </row>
    <row r="2613" spans="1:17">
      <c r="A2613" s="38" t="str">
        <f t="shared" ca="1" si="40"/>
        <v>204672</v>
      </c>
      <c r="B2613" s="39" cm="1">
        <f t="array" aca="1" ref="B2613" ca="1">INDIRECT(_xlfn.CONCAT("D",ROW(C2613)-C2613-3))</f>
        <v>2046</v>
      </c>
      <c r="C2613" s="32">
        <v>72</v>
      </c>
      <c r="D2613" s="33">
        <v>3240463</v>
      </c>
      <c r="E2613" s="33"/>
      <c r="F2613" s="33">
        <v>1544762</v>
      </c>
      <c r="G2613" s="33">
        <v>187394</v>
      </c>
      <c r="H2613" s="33">
        <v>1046036</v>
      </c>
      <c r="I2613" s="33">
        <v>99150</v>
      </c>
      <c r="J2613" s="33">
        <v>212182</v>
      </c>
      <c r="K2613" s="33"/>
      <c r="L2613" s="33">
        <v>1695701</v>
      </c>
      <c r="M2613" s="33">
        <v>212212</v>
      </c>
      <c r="N2613" s="33">
        <v>894677</v>
      </c>
      <c r="O2613" s="33">
        <v>303871</v>
      </c>
      <c r="P2613" s="33">
        <v>284942</v>
      </c>
      <c r="Q2613"/>
    </row>
    <row r="2614" spans="1:17">
      <c r="A2614" s="38" t="str">
        <f t="shared" ca="1" si="40"/>
        <v>204673</v>
      </c>
      <c r="B2614" s="39" cm="1">
        <f t="array" aca="1" ref="B2614" ca="1">INDIRECT(_xlfn.CONCAT("D",ROW(C2614)-C2614-3))</f>
        <v>2046</v>
      </c>
      <c r="C2614" s="32">
        <v>73</v>
      </c>
      <c r="D2614" s="33">
        <v>3314122</v>
      </c>
      <c r="E2614" s="33"/>
      <c r="F2614" s="33">
        <v>1575195</v>
      </c>
      <c r="G2614" s="33">
        <v>215115</v>
      </c>
      <c r="H2614" s="33">
        <v>1044843</v>
      </c>
      <c r="I2614" s="33">
        <v>114992</v>
      </c>
      <c r="J2614" s="33">
        <v>200245</v>
      </c>
      <c r="K2614" s="33"/>
      <c r="L2614" s="33">
        <v>1738927</v>
      </c>
      <c r="M2614" s="33">
        <v>218733</v>
      </c>
      <c r="N2614" s="33">
        <v>902770</v>
      </c>
      <c r="O2614" s="33">
        <v>321140</v>
      </c>
      <c r="P2614" s="33">
        <v>296284</v>
      </c>
      <c r="Q2614"/>
    </row>
    <row r="2615" spans="1:17">
      <c r="A2615" s="38" t="str">
        <f t="shared" ca="1" si="40"/>
        <v>204674</v>
      </c>
      <c r="B2615" s="39" cm="1">
        <f t="array" aca="1" ref="B2615" ca="1">INDIRECT(_xlfn.CONCAT("D",ROW(C2615)-C2615-3))</f>
        <v>2046</v>
      </c>
      <c r="C2615" s="32">
        <v>74</v>
      </c>
      <c r="D2615" s="33">
        <v>3398527</v>
      </c>
      <c r="E2615" s="33"/>
      <c r="F2615" s="33">
        <v>1611097</v>
      </c>
      <c r="G2615" s="33">
        <v>191113</v>
      </c>
      <c r="H2615" s="33">
        <v>1069444</v>
      </c>
      <c r="I2615" s="33">
        <v>132690</v>
      </c>
      <c r="J2615" s="33">
        <v>217850</v>
      </c>
      <c r="K2615" s="33"/>
      <c r="L2615" s="33">
        <v>1787429</v>
      </c>
      <c r="M2615" s="33">
        <v>189772</v>
      </c>
      <c r="N2615" s="33">
        <v>869372</v>
      </c>
      <c r="O2615" s="33">
        <v>398421</v>
      </c>
      <c r="P2615" s="33">
        <v>329865</v>
      </c>
      <c r="Q2615"/>
    </row>
    <row r="2616" spans="1:17">
      <c r="A2616" s="38" t="str">
        <f t="shared" ca="1" si="40"/>
        <v>204675</v>
      </c>
      <c r="B2616" s="39" cm="1">
        <f t="array" aca="1" ref="B2616" ca="1">INDIRECT(_xlfn.CONCAT("D",ROW(C2616)-C2616-3))</f>
        <v>2046</v>
      </c>
      <c r="C2616" s="32">
        <v>75</v>
      </c>
      <c r="D2616" s="33">
        <v>3468552</v>
      </c>
      <c r="E2616" s="33"/>
      <c r="F2616" s="33">
        <v>1638374</v>
      </c>
      <c r="G2616" s="33">
        <v>189956</v>
      </c>
      <c r="H2616" s="33">
        <v>1066526</v>
      </c>
      <c r="I2616" s="33">
        <v>143457</v>
      </c>
      <c r="J2616" s="33">
        <v>238435</v>
      </c>
      <c r="K2616" s="33"/>
      <c r="L2616" s="33">
        <v>1830178</v>
      </c>
      <c r="M2616" s="33">
        <v>186591</v>
      </c>
      <c r="N2616" s="33">
        <v>923029</v>
      </c>
      <c r="O2616" s="33">
        <v>422807</v>
      </c>
      <c r="P2616" s="33">
        <v>297751</v>
      </c>
      <c r="Q2616"/>
    </row>
    <row r="2617" spans="1:17">
      <c r="A2617" s="38" t="str">
        <f t="shared" ca="1" si="40"/>
        <v>204676</v>
      </c>
      <c r="B2617" s="39" cm="1">
        <f t="array" aca="1" ref="B2617" ca="1">INDIRECT(_xlfn.CONCAT("D",ROW(C2617)-C2617-3))</f>
        <v>2046</v>
      </c>
      <c r="C2617" s="32">
        <v>76</v>
      </c>
      <c r="D2617" s="33">
        <v>3240000</v>
      </c>
      <c r="E2617" s="33"/>
      <c r="F2617" s="33">
        <v>1521110</v>
      </c>
      <c r="G2617" s="33">
        <v>151025</v>
      </c>
      <c r="H2617" s="33">
        <v>1017692</v>
      </c>
      <c r="I2617" s="33">
        <v>131283</v>
      </c>
      <c r="J2617" s="33">
        <v>221109</v>
      </c>
      <c r="K2617" s="33"/>
      <c r="L2617" s="33">
        <v>1718890</v>
      </c>
      <c r="M2617" s="33">
        <v>163562</v>
      </c>
      <c r="N2617" s="33">
        <v>878280</v>
      </c>
      <c r="O2617" s="33">
        <v>402462</v>
      </c>
      <c r="P2617" s="33">
        <v>274586</v>
      </c>
      <c r="Q2617"/>
    </row>
    <row r="2618" spans="1:17">
      <c r="A2618" s="38" t="str">
        <f t="shared" ca="1" si="40"/>
        <v>204677</v>
      </c>
      <c r="B2618" s="39" cm="1">
        <f t="array" aca="1" ref="B2618" ca="1">INDIRECT(_xlfn.CONCAT("D",ROW(C2618)-C2618-3))</f>
        <v>2046</v>
      </c>
      <c r="C2618" s="32">
        <v>77</v>
      </c>
      <c r="D2618" s="33">
        <v>3065515</v>
      </c>
      <c r="E2618" s="33"/>
      <c r="F2618" s="33">
        <v>1431606</v>
      </c>
      <c r="G2618" s="33">
        <v>167612</v>
      </c>
      <c r="H2618" s="33">
        <v>942572</v>
      </c>
      <c r="I2618" s="33">
        <v>141977</v>
      </c>
      <c r="J2618" s="33">
        <v>179444</v>
      </c>
      <c r="K2618" s="33"/>
      <c r="L2618" s="33">
        <v>1633910</v>
      </c>
      <c r="M2618" s="33">
        <v>150336</v>
      </c>
      <c r="N2618" s="33">
        <v>801130</v>
      </c>
      <c r="O2618" s="33">
        <v>415401</v>
      </c>
      <c r="P2618" s="33">
        <v>267043</v>
      </c>
      <c r="Q2618"/>
    </row>
    <row r="2619" spans="1:17">
      <c r="A2619" s="38" t="str">
        <f t="shared" ca="1" si="40"/>
        <v>204678</v>
      </c>
      <c r="B2619" s="39" cm="1">
        <f t="array" aca="1" ref="B2619" ca="1">INDIRECT(_xlfn.CONCAT("D",ROW(C2619)-C2619-3))</f>
        <v>2046</v>
      </c>
      <c r="C2619" s="32">
        <v>78</v>
      </c>
      <c r="D2619" s="33">
        <v>2940770</v>
      </c>
      <c r="E2619" s="33"/>
      <c r="F2619" s="33">
        <v>1362996</v>
      </c>
      <c r="G2619" s="33">
        <v>138860</v>
      </c>
      <c r="H2619" s="33">
        <v>872554</v>
      </c>
      <c r="I2619" s="33">
        <v>163481</v>
      </c>
      <c r="J2619" s="33">
        <v>188101</v>
      </c>
      <c r="K2619" s="33"/>
      <c r="L2619" s="33">
        <v>1577775</v>
      </c>
      <c r="M2619" s="33">
        <v>150264</v>
      </c>
      <c r="N2619" s="33">
        <v>768127</v>
      </c>
      <c r="O2619" s="33">
        <v>407295</v>
      </c>
      <c r="P2619" s="33">
        <v>252088</v>
      </c>
      <c r="Q2619"/>
    </row>
    <row r="2620" spans="1:17">
      <c r="A2620" s="38" t="str">
        <f t="shared" ca="1" si="40"/>
        <v>204679</v>
      </c>
      <c r="B2620" s="39" cm="1">
        <f t="array" aca="1" ref="B2620" ca="1">INDIRECT(_xlfn.CONCAT("D",ROW(C2620)-C2620-3))</f>
        <v>2046</v>
      </c>
      <c r="C2620" s="32">
        <v>79</v>
      </c>
      <c r="D2620" s="33">
        <v>2878542</v>
      </c>
      <c r="E2620" s="33"/>
      <c r="F2620" s="33">
        <v>1325815</v>
      </c>
      <c r="G2620" s="33">
        <v>148846</v>
      </c>
      <c r="H2620" s="33">
        <v>840833</v>
      </c>
      <c r="I2620" s="33">
        <v>156732</v>
      </c>
      <c r="J2620" s="33">
        <v>179404</v>
      </c>
      <c r="K2620" s="33"/>
      <c r="L2620" s="33">
        <v>1552727</v>
      </c>
      <c r="M2620" s="33">
        <v>130548</v>
      </c>
      <c r="N2620" s="33">
        <v>694277</v>
      </c>
      <c r="O2620" s="33">
        <v>480653</v>
      </c>
      <c r="P2620" s="33">
        <v>247250</v>
      </c>
      <c r="Q2620"/>
    </row>
    <row r="2621" spans="1:17">
      <c r="A2621" s="38" t="str">
        <f t="shared" ca="1" si="40"/>
        <v>204680</v>
      </c>
      <c r="B2621" s="39" cm="1">
        <f t="array" aca="1" ref="B2621" ca="1">INDIRECT(_xlfn.CONCAT("D",ROW(C2621)-C2621-3))</f>
        <v>2046</v>
      </c>
      <c r="C2621" s="32">
        <v>80</v>
      </c>
      <c r="D2621" s="33">
        <v>2861091</v>
      </c>
      <c r="E2621" s="33"/>
      <c r="F2621" s="33">
        <v>1308733</v>
      </c>
      <c r="G2621" s="33">
        <v>126524</v>
      </c>
      <c r="H2621" s="33">
        <v>819441</v>
      </c>
      <c r="I2621" s="33">
        <v>180890</v>
      </c>
      <c r="J2621" s="33">
        <v>181878</v>
      </c>
      <c r="K2621" s="33"/>
      <c r="L2621" s="33">
        <v>1552358</v>
      </c>
      <c r="M2621" s="33">
        <v>132833</v>
      </c>
      <c r="N2621" s="33">
        <v>680024</v>
      </c>
      <c r="O2621" s="33">
        <v>505557</v>
      </c>
      <c r="P2621" s="33">
        <v>233944</v>
      </c>
      <c r="Q2621"/>
    </row>
    <row r="2622" spans="1:17">
      <c r="A2622" s="38" t="str">
        <f t="shared" ca="1" si="40"/>
        <v>204681</v>
      </c>
      <c r="B2622" s="39" cm="1">
        <f t="array" aca="1" ref="B2622" ca="1">INDIRECT(_xlfn.CONCAT("D",ROW(C2622)-C2622-3))</f>
        <v>2046</v>
      </c>
      <c r="C2622" s="32">
        <v>81</v>
      </c>
      <c r="D2622" s="33">
        <v>2867915</v>
      </c>
      <c r="E2622" s="33"/>
      <c r="F2622" s="33">
        <v>1297857</v>
      </c>
      <c r="G2622" s="33">
        <v>107825</v>
      </c>
      <c r="H2622" s="33">
        <v>841826</v>
      </c>
      <c r="I2622" s="33">
        <v>178060</v>
      </c>
      <c r="J2622" s="33">
        <v>170146</v>
      </c>
      <c r="K2622" s="33"/>
      <c r="L2622" s="33">
        <v>1570058</v>
      </c>
      <c r="M2622" s="33">
        <v>130011</v>
      </c>
      <c r="N2622" s="33">
        <v>657995</v>
      </c>
      <c r="O2622" s="33">
        <v>543863</v>
      </c>
      <c r="P2622" s="33">
        <v>238188</v>
      </c>
      <c r="Q2622"/>
    </row>
    <row r="2623" spans="1:17">
      <c r="A2623" s="38" t="str">
        <f t="shared" ca="1" si="40"/>
        <v>204682</v>
      </c>
      <c r="B2623" s="39" cm="1">
        <f t="array" aca="1" ref="B2623" ca="1">INDIRECT(_xlfn.CONCAT("D",ROW(C2623)-C2623-3))</f>
        <v>2046</v>
      </c>
      <c r="C2623" s="32">
        <v>82</v>
      </c>
      <c r="D2623" s="33">
        <v>2739664</v>
      </c>
      <c r="E2623" s="33"/>
      <c r="F2623" s="33">
        <v>1228789</v>
      </c>
      <c r="G2623" s="33">
        <v>108830</v>
      </c>
      <c r="H2623" s="33">
        <v>804352</v>
      </c>
      <c r="I2623" s="33">
        <v>184022</v>
      </c>
      <c r="J2623" s="33">
        <v>131585</v>
      </c>
      <c r="K2623" s="33"/>
      <c r="L2623" s="33">
        <v>1510875</v>
      </c>
      <c r="M2623" s="33">
        <v>120037</v>
      </c>
      <c r="N2623" s="33">
        <v>629945</v>
      </c>
      <c r="O2623" s="33">
        <v>539669</v>
      </c>
      <c r="P2623" s="33">
        <v>221225</v>
      </c>
      <c r="Q2623"/>
    </row>
    <row r="2624" spans="1:17">
      <c r="A2624" s="38" t="str">
        <f t="shared" ca="1" si="40"/>
        <v>204683</v>
      </c>
      <c r="B2624" s="39" cm="1">
        <f t="array" aca="1" ref="B2624" ca="1">INDIRECT(_xlfn.CONCAT("D",ROW(C2624)-C2624-3))</f>
        <v>2046</v>
      </c>
      <c r="C2624" s="32">
        <v>83</v>
      </c>
      <c r="D2624" s="33">
        <v>2610934</v>
      </c>
      <c r="E2624" s="33"/>
      <c r="F2624" s="33">
        <v>1157946</v>
      </c>
      <c r="G2624" s="33">
        <v>89073</v>
      </c>
      <c r="H2624" s="33">
        <v>743263</v>
      </c>
      <c r="I2624" s="33">
        <v>189032</v>
      </c>
      <c r="J2624" s="33">
        <v>136578</v>
      </c>
      <c r="K2624" s="33"/>
      <c r="L2624" s="33">
        <v>1452988</v>
      </c>
      <c r="M2624" s="33">
        <v>103218</v>
      </c>
      <c r="N2624" s="33">
        <v>566705</v>
      </c>
      <c r="O2624" s="33">
        <v>585562</v>
      </c>
      <c r="P2624" s="33">
        <v>197503</v>
      </c>
      <c r="Q2624"/>
    </row>
    <row r="2625" spans="1:17">
      <c r="A2625" s="38" t="str">
        <f t="shared" ca="1" si="40"/>
        <v>204684</v>
      </c>
      <c r="B2625" s="39" cm="1">
        <f t="array" aca="1" ref="B2625" ca="1">INDIRECT(_xlfn.CONCAT("D",ROW(C2625)-C2625-3))</f>
        <v>2046</v>
      </c>
      <c r="C2625" s="32">
        <v>84</v>
      </c>
      <c r="D2625" s="33">
        <v>2455307</v>
      </c>
      <c r="E2625" s="33"/>
      <c r="F2625" s="33">
        <v>1077264</v>
      </c>
      <c r="G2625" s="33">
        <v>87212</v>
      </c>
      <c r="H2625" s="33">
        <v>685802</v>
      </c>
      <c r="I2625" s="33">
        <v>198209</v>
      </c>
      <c r="J2625" s="33">
        <v>106042</v>
      </c>
      <c r="K2625" s="33"/>
      <c r="L2625" s="33">
        <v>1378043</v>
      </c>
      <c r="M2625" s="33">
        <v>95449</v>
      </c>
      <c r="N2625" s="33">
        <v>518009</v>
      </c>
      <c r="O2625" s="33">
        <v>575676</v>
      </c>
      <c r="P2625" s="33">
        <v>188909</v>
      </c>
      <c r="Q2625"/>
    </row>
    <row r="2626" spans="1:17">
      <c r="A2626" s="38" t="str">
        <f t="shared" ca="1" si="40"/>
        <v>204685</v>
      </c>
      <c r="B2626" s="39" cm="1">
        <f t="array" aca="1" ref="B2626" ca="1">INDIRECT(_xlfn.CONCAT("D",ROW(C2626)-C2626-3))</f>
        <v>2046</v>
      </c>
      <c r="C2626" s="32">
        <v>85</v>
      </c>
      <c r="D2626" s="33">
        <v>2317513</v>
      </c>
      <c r="E2626" s="33"/>
      <c r="F2626" s="33">
        <v>1003564</v>
      </c>
      <c r="G2626" s="33">
        <v>69485</v>
      </c>
      <c r="H2626" s="33">
        <v>622388</v>
      </c>
      <c r="I2626" s="33">
        <v>195551</v>
      </c>
      <c r="J2626" s="33">
        <v>116139</v>
      </c>
      <c r="K2626" s="33"/>
      <c r="L2626" s="33">
        <v>1313948</v>
      </c>
      <c r="M2626" s="33">
        <v>90446</v>
      </c>
      <c r="N2626" s="33">
        <v>450241</v>
      </c>
      <c r="O2626" s="33">
        <v>595352</v>
      </c>
      <c r="P2626" s="33">
        <v>177910</v>
      </c>
      <c r="Q2626"/>
    </row>
    <row r="2627" spans="1:17">
      <c r="A2627" s="38" t="str">
        <f t="shared" ca="1" si="40"/>
        <v>204686</v>
      </c>
      <c r="B2627" s="39" cm="1">
        <f t="array" aca="1" ref="B2627" ca="1">INDIRECT(_xlfn.CONCAT("D",ROW(C2627)-C2627-3))</f>
        <v>2046</v>
      </c>
      <c r="C2627" s="32">
        <v>86</v>
      </c>
      <c r="D2627" s="33">
        <v>2098619</v>
      </c>
      <c r="E2627" s="33"/>
      <c r="F2627" s="33">
        <v>896034</v>
      </c>
      <c r="G2627" s="33">
        <v>49669</v>
      </c>
      <c r="H2627" s="33">
        <v>549342</v>
      </c>
      <c r="I2627" s="33">
        <v>205631</v>
      </c>
      <c r="J2627" s="33">
        <v>91392</v>
      </c>
      <c r="K2627" s="33"/>
      <c r="L2627" s="33">
        <v>1202585</v>
      </c>
      <c r="M2627" s="33">
        <v>83485</v>
      </c>
      <c r="N2627" s="33">
        <v>383635</v>
      </c>
      <c r="O2627" s="33">
        <v>576446</v>
      </c>
      <c r="P2627" s="33">
        <v>159020</v>
      </c>
      <c r="Q2627"/>
    </row>
    <row r="2628" spans="1:17">
      <c r="A2628" s="38" t="str">
        <f t="shared" ca="1" si="40"/>
        <v>204687</v>
      </c>
      <c r="B2628" s="39" cm="1">
        <f t="array" aca="1" ref="B2628" ca="1">INDIRECT(_xlfn.CONCAT("D",ROW(C2628)-C2628-3))</f>
        <v>2046</v>
      </c>
      <c r="C2628" s="32">
        <v>87</v>
      </c>
      <c r="D2628" s="33">
        <v>1880680</v>
      </c>
      <c r="E2628" s="33"/>
      <c r="F2628" s="33">
        <v>787893</v>
      </c>
      <c r="G2628" s="33">
        <v>27890</v>
      </c>
      <c r="H2628" s="33">
        <v>486083</v>
      </c>
      <c r="I2628" s="33">
        <v>193238</v>
      </c>
      <c r="J2628" s="33">
        <v>80682</v>
      </c>
      <c r="K2628" s="33"/>
      <c r="L2628" s="33">
        <v>1092787</v>
      </c>
      <c r="M2628" s="33">
        <v>79548</v>
      </c>
      <c r="N2628" s="33">
        <v>322168</v>
      </c>
      <c r="O2628" s="33">
        <v>524021</v>
      </c>
      <c r="P2628" s="33">
        <v>167050</v>
      </c>
      <c r="Q2628"/>
    </row>
    <row r="2629" spans="1:17">
      <c r="A2629" s="38" t="str">
        <f t="shared" ca="1" si="40"/>
        <v>204688</v>
      </c>
      <c r="B2629" s="39" cm="1">
        <f t="array" aca="1" ref="B2629" ca="1">INDIRECT(_xlfn.CONCAT("D",ROW(C2629)-C2629-3))</f>
        <v>2046</v>
      </c>
      <c r="C2629" s="32">
        <v>88</v>
      </c>
      <c r="D2629" s="33">
        <v>1718783</v>
      </c>
      <c r="E2629" s="33"/>
      <c r="F2629" s="33">
        <v>709343</v>
      </c>
      <c r="G2629" s="33">
        <v>26975</v>
      </c>
      <c r="H2629" s="33">
        <v>431600</v>
      </c>
      <c r="I2629" s="33">
        <v>186827</v>
      </c>
      <c r="J2629" s="33">
        <v>63941</v>
      </c>
      <c r="K2629" s="33"/>
      <c r="L2629" s="33">
        <v>1009440</v>
      </c>
      <c r="M2629" s="33">
        <v>55858</v>
      </c>
      <c r="N2629" s="33">
        <v>272309</v>
      </c>
      <c r="O2629" s="33">
        <v>542624</v>
      </c>
      <c r="P2629" s="33">
        <v>138648</v>
      </c>
      <c r="Q2629"/>
    </row>
    <row r="2630" spans="1:17">
      <c r="A2630" s="38" t="str">
        <f t="shared" ca="1" si="40"/>
        <v>204689</v>
      </c>
      <c r="B2630" s="39" cm="1">
        <f t="array" aca="1" ref="B2630" ca="1">INDIRECT(_xlfn.CONCAT("D",ROW(C2630)-C2630-3))</f>
        <v>2046</v>
      </c>
      <c r="C2630" s="32">
        <v>89</v>
      </c>
      <c r="D2630" s="33">
        <v>1498092</v>
      </c>
      <c r="E2630" s="33"/>
      <c r="F2630" s="33">
        <v>605681</v>
      </c>
      <c r="G2630" s="33">
        <v>24107</v>
      </c>
      <c r="H2630" s="33">
        <v>345529</v>
      </c>
      <c r="I2630" s="33">
        <v>182809</v>
      </c>
      <c r="J2630" s="33">
        <v>53236</v>
      </c>
      <c r="K2630" s="33"/>
      <c r="L2630" s="33">
        <v>892411</v>
      </c>
      <c r="M2630" s="33">
        <v>57090</v>
      </c>
      <c r="N2630" s="33">
        <v>225356</v>
      </c>
      <c r="O2630" s="33">
        <v>480760</v>
      </c>
      <c r="P2630" s="33">
        <v>129204</v>
      </c>
      <c r="Q2630"/>
    </row>
    <row r="2631" spans="1:17">
      <c r="A2631" s="38" t="str">
        <f t="shared" ca="1" si="40"/>
        <v>204690</v>
      </c>
      <c r="B2631" s="39" cm="1">
        <f t="array" aca="1" ref="B2631" ca="1">INDIRECT(_xlfn.CONCAT("D",ROW(C2631)-C2631-3))</f>
        <v>2046</v>
      </c>
      <c r="C2631" s="32">
        <v>90</v>
      </c>
      <c r="D2631" s="33">
        <v>1280516</v>
      </c>
      <c r="E2631" s="33"/>
      <c r="F2631" s="33">
        <v>506503</v>
      </c>
      <c r="G2631" s="33">
        <v>12084</v>
      </c>
      <c r="H2631" s="33">
        <v>291013</v>
      </c>
      <c r="I2631" s="33">
        <v>166149</v>
      </c>
      <c r="J2631" s="33">
        <v>37258</v>
      </c>
      <c r="K2631" s="33"/>
      <c r="L2631" s="33">
        <v>774013</v>
      </c>
      <c r="M2631" s="33">
        <v>46120</v>
      </c>
      <c r="N2631" s="33">
        <v>151394</v>
      </c>
      <c r="O2631" s="33">
        <v>470223</v>
      </c>
      <c r="P2631" s="33">
        <v>106276</v>
      </c>
      <c r="Q2631"/>
    </row>
    <row r="2632" spans="1:17">
      <c r="A2632" s="38" t="str">
        <f t="shared" ca="1" si="40"/>
        <v>204691</v>
      </c>
      <c r="B2632" s="39" cm="1">
        <f t="array" aca="1" ref="B2632" ca="1">INDIRECT(_xlfn.CONCAT("D",ROW(C2632)-C2632-3))</f>
        <v>2046</v>
      </c>
      <c r="C2632" s="32">
        <v>91</v>
      </c>
      <c r="D2632" s="33">
        <v>1089570</v>
      </c>
      <c r="E2632" s="33"/>
      <c r="F2632" s="33">
        <v>420851</v>
      </c>
      <c r="G2632" s="33">
        <v>11128</v>
      </c>
      <c r="H2632" s="33">
        <v>232682</v>
      </c>
      <c r="I2632" s="33">
        <v>150737</v>
      </c>
      <c r="J2632" s="33">
        <v>26303</v>
      </c>
      <c r="K2632" s="33"/>
      <c r="L2632" s="33">
        <v>668719</v>
      </c>
      <c r="M2632" s="33">
        <v>28157</v>
      </c>
      <c r="N2632" s="33">
        <v>133744</v>
      </c>
      <c r="O2632" s="33">
        <v>424360</v>
      </c>
      <c r="P2632" s="33">
        <v>82459</v>
      </c>
      <c r="Q2632"/>
    </row>
    <row r="2633" spans="1:17">
      <c r="A2633" s="38" t="str">
        <f t="shared" ca="1" si="40"/>
        <v>204692</v>
      </c>
      <c r="B2633" s="39" cm="1">
        <f t="array" aca="1" ref="B2633" ca="1">INDIRECT(_xlfn.CONCAT("D",ROW(C2633)-C2633-3))</f>
        <v>2046</v>
      </c>
      <c r="C2633" s="32">
        <v>92</v>
      </c>
      <c r="D2633" s="33">
        <v>883413</v>
      </c>
      <c r="E2633" s="33"/>
      <c r="F2633" s="33">
        <v>331658</v>
      </c>
      <c r="G2633" s="33">
        <v>11157</v>
      </c>
      <c r="H2633" s="33">
        <v>182564</v>
      </c>
      <c r="I2633" s="33">
        <v>107510</v>
      </c>
      <c r="J2633" s="33">
        <v>30427</v>
      </c>
      <c r="K2633" s="33"/>
      <c r="L2633" s="33">
        <v>551756</v>
      </c>
      <c r="M2633" s="33">
        <v>26178</v>
      </c>
      <c r="N2633" s="33">
        <v>86589</v>
      </c>
      <c r="O2633" s="33">
        <v>380591</v>
      </c>
      <c r="P2633" s="33">
        <v>58397</v>
      </c>
      <c r="Q2633"/>
    </row>
    <row r="2634" spans="1:17">
      <c r="A2634" s="38" t="str">
        <f t="shared" ca="1" si="40"/>
        <v>204693</v>
      </c>
      <c r="B2634" s="39" cm="1">
        <f t="array" aca="1" ref="B2634" ca="1">INDIRECT(_xlfn.CONCAT("D",ROW(C2634)-C2634-3))</f>
        <v>2046</v>
      </c>
      <c r="C2634" s="32">
        <v>93</v>
      </c>
      <c r="D2634" s="33">
        <v>724948</v>
      </c>
      <c r="E2634" s="33"/>
      <c r="F2634" s="33">
        <v>264337</v>
      </c>
      <c r="G2634" s="33">
        <v>9115</v>
      </c>
      <c r="H2634" s="33">
        <v>136726</v>
      </c>
      <c r="I2634" s="33">
        <v>98240</v>
      </c>
      <c r="J2634" s="33">
        <v>20256</v>
      </c>
      <c r="K2634" s="33"/>
      <c r="L2634" s="33">
        <v>460611</v>
      </c>
      <c r="M2634" s="33">
        <v>21166</v>
      </c>
      <c r="N2634" s="33">
        <v>64506</v>
      </c>
      <c r="O2634" s="33">
        <v>327568</v>
      </c>
      <c r="P2634" s="33">
        <v>47371</v>
      </c>
      <c r="Q2634"/>
    </row>
    <row r="2635" spans="1:17">
      <c r="A2635" s="38" t="str">
        <f t="shared" ca="1" si="40"/>
        <v>204694</v>
      </c>
      <c r="B2635" s="39" cm="1">
        <f t="array" aca="1" ref="B2635" ca="1">INDIRECT(_xlfn.CONCAT("D",ROW(C2635)-C2635-3))</f>
        <v>2046</v>
      </c>
      <c r="C2635" s="32">
        <v>94</v>
      </c>
      <c r="D2635" s="33">
        <v>566989</v>
      </c>
      <c r="E2635" s="33"/>
      <c r="F2635" s="33">
        <v>200388</v>
      </c>
      <c r="G2635" s="33">
        <v>8138</v>
      </c>
      <c r="H2635" s="33">
        <v>99685</v>
      </c>
      <c r="I2635" s="33">
        <v>77307</v>
      </c>
      <c r="J2635" s="33">
        <v>15258</v>
      </c>
      <c r="K2635" s="33"/>
      <c r="L2635" s="33">
        <v>366601</v>
      </c>
      <c r="M2635" s="33">
        <v>21208</v>
      </c>
      <c r="N2635" s="33">
        <v>40397</v>
      </c>
      <c r="O2635" s="33">
        <v>266619</v>
      </c>
      <c r="P2635" s="33">
        <v>38377</v>
      </c>
      <c r="Q2635"/>
    </row>
    <row r="2636" spans="1:17">
      <c r="A2636" s="38" t="str">
        <f t="shared" ref="A2636:A2699" ca="1" si="41">B2636&amp;C2636</f>
        <v>204695</v>
      </c>
      <c r="B2636" s="39" cm="1">
        <f t="array" aca="1" ref="B2636" ca="1">INDIRECT(_xlfn.CONCAT("D",ROW(C2636)-C2636-3))</f>
        <v>2046</v>
      </c>
      <c r="C2636" s="32">
        <v>95</v>
      </c>
      <c r="D2636" s="33">
        <v>432928</v>
      </c>
      <c r="E2636" s="33"/>
      <c r="F2636" s="33">
        <v>147781</v>
      </c>
      <c r="G2636" s="33">
        <v>5027</v>
      </c>
      <c r="H2636" s="33">
        <v>60319</v>
      </c>
      <c r="I2636" s="33">
        <v>74393</v>
      </c>
      <c r="J2636" s="33">
        <v>8043</v>
      </c>
      <c r="K2636" s="33"/>
      <c r="L2636" s="33">
        <v>285147</v>
      </c>
      <c r="M2636" s="33">
        <v>17009</v>
      </c>
      <c r="N2636" s="33">
        <v>32017</v>
      </c>
      <c r="O2636" s="33">
        <v>205106</v>
      </c>
      <c r="P2636" s="33">
        <v>31016</v>
      </c>
      <c r="Q2636"/>
    </row>
    <row r="2637" spans="1:17">
      <c r="A2637" s="38" t="str">
        <f t="shared" ca="1" si="41"/>
        <v>204696</v>
      </c>
      <c r="B2637" s="39" cm="1">
        <f t="array" aca="1" ref="B2637" ca="1">INDIRECT(_xlfn.CONCAT("D",ROW(C2637)-C2637-3))</f>
        <v>2046</v>
      </c>
      <c r="C2637" s="32">
        <v>96</v>
      </c>
      <c r="D2637" s="33">
        <v>327330</v>
      </c>
      <c r="E2637" s="33"/>
      <c r="F2637" s="33">
        <v>107852</v>
      </c>
      <c r="G2637" s="33">
        <v>2035</v>
      </c>
      <c r="H2637" s="33">
        <v>50873</v>
      </c>
      <c r="I2637" s="33">
        <v>47821</v>
      </c>
      <c r="J2637" s="33">
        <v>7122</v>
      </c>
      <c r="K2637" s="33"/>
      <c r="L2637" s="33">
        <v>219479</v>
      </c>
      <c r="M2637" s="33">
        <v>10114</v>
      </c>
      <c r="N2637" s="33">
        <v>17194</v>
      </c>
      <c r="O2637" s="33">
        <v>168908</v>
      </c>
      <c r="P2637" s="33">
        <v>23263</v>
      </c>
      <c r="Q2637"/>
    </row>
    <row r="2638" spans="1:17">
      <c r="A2638" s="38" t="str">
        <f t="shared" ca="1" si="41"/>
        <v>204697</v>
      </c>
      <c r="B2638" s="39" cm="1">
        <f t="array" aca="1" ref="B2638" ca="1">INDIRECT(_xlfn.CONCAT("D",ROW(C2638)-C2638-3))</f>
        <v>2046</v>
      </c>
      <c r="C2638" s="32">
        <v>97</v>
      </c>
      <c r="D2638" s="33">
        <v>241733</v>
      </c>
      <c r="E2638" s="33"/>
      <c r="F2638" s="33">
        <v>76519</v>
      </c>
      <c r="G2638" s="33">
        <v>3021</v>
      </c>
      <c r="H2638" s="33">
        <v>40273</v>
      </c>
      <c r="I2638" s="33">
        <v>29198</v>
      </c>
      <c r="J2638" s="33">
        <v>4027</v>
      </c>
      <c r="K2638" s="33"/>
      <c r="L2638" s="33">
        <v>165214</v>
      </c>
      <c r="M2638" s="33">
        <v>7052</v>
      </c>
      <c r="N2638" s="33">
        <v>18133</v>
      </c>
      <c r="O2638" s="33">
        <v>116859</v>
      </c>
      <c r="P2638" s="33">
        <v>23170</v>
      </c>
      <c r="Q2638"/>
    </row>
    <row r="2639" spans="1:17">
      <c r="A2639" s="38" t="str">
        <f t="shared" ca="1" si="41"/>
        <v>204698</v>
      </c>
      <c r="B2639" s="39" cm="1">
        <f t="array" aca="1" ref="B2639" ca="1">INDIRECT(_xlfn.CONCAT("D",ROW(C2639)-C2639-3))</f>
        <v>2046</v>
      </c>
      <c r="C2639" s="32">
        <v>98</v>
      </c>
      <c r="D2639" s="33">
        <v>183110</v>
      </c>
      <c r="E2639" s="33"/>
      <c r="F2639" s="33">
        <v>55648</v>
      </c>
      <c r="G2639" s="33">
        <v>3035</v>
      </c>
      <c r="H2639" s="33">
        <v>20236</v>
      </c>
      <c r="I2639" s="33">
        <v>26306</v>
      </c>
      <c r="J2639" s="33">
        <v>6071</v>
      </c>
      <c r="K2639" s="33"/>
      <c r="L2639" s="33">
        <v>127462</v>
      </c>
      <c r="M2639" s="33">
        <v>6022</v>
      </c>
      <c r="N2639" s="33">
        <v>9033</v>
      </c>
      <c r="O2639" s="33">
        <v>94342</v>
      </c>
      <c r="P2639" s="33">
        <v>18065</v>
      </c>
      <c r="Q2639"/>
    </row>
    <row r="2640" spans="1:17">
      <c r="A2640" s="38" t="str">
        <f t="shared" ca="1" si="41"/>
        <v>204699</v>
      </c>
      <c r="B2640" s="39" cm="1">
        <f t="array" aca="1" ref="B2640" ca="1">INDIRECT(_xlfn.CONCAT("D",ROW(C2640)-C2640-3))</f>
        <v>2046</v>
      </c>
      <c r="C2640" s="32">
        <v>99</v>
      </c>
      <c r="D2640" s="33">
        <v>117392</v>
      </c>
      <c r="E2640" s="33"/>
      <c r="F2640" s="33">
        <v>34065</v>
      </c>
      <c r="G2640" s="33">
        <v>1002</v>
      </c>
      <c r="H2640" s="33">
        <v>11021</v>
      </c>
      <c r="I2640" s="33">
        <v>21040</v>
      </c>
      <c r="J2640" s="33">
        <v>1002</v>
      </c>
      <c r="K2640" s="33"/>
      <c r="L2640" s="33">
        <v>83327</v>
      </c>
      <c r="M2640" s="33">
        <v>2008</v>
      </c>
      <c r="N2640" s="33">
        <v>6024</v>
      </c>
      <c r="O2640" s="33">
        <v>69272</v>
      </c>
      <c r="P2640" s="33">
        <v>6024</v>
      </c>
      <c r="Q2640"/>
    </row>
    <row r="2641" spans="1:17">
      <c r="A2641" s="38" t="str">
        <f t="shared" ca="1" si="41"/>
        <v>2046100</v>
      </c>
      <c r="B2641" s="39" cm="1">
        <f t="array" aca="1" ref="B2641" ca="1">INDIRECT(_xlfn.CONCAT("D",ROW(C2641)-C2641-3))</f>
        <v>2046</v>
      </c>
      <c r="C2641" s="32">
        <v>100</v>
      </c>
      <c r="D2641" s="33">
        <v>191478</v>
      </c>
      <c r="E2641" s="33"/>
      <c r="F2641" s="33">
        <v>48481</v>
      </c>
      <c r="G2641" s="33">
        <v>1979</v>
      </c>
      <c r="H2641" s="33">
        <v>15831</v>
      </c>
      <c r="I2641" s="33">
        <v>29682</v>
      </c>
      <c r="J2641" s="33">
        <v>989</v>
      </c>
      <c r="K2641" s="33"/>
      <c r="L2641" s="33">
        <v>142997</v>
      </c>
      <c r="M2641" s="33">
        <v>4931</v>
      </c>
      <c r="N2641" s="33">
        <v>6903</v>
      </c>
      <c r="O2641" s="33">
        <v>110453</v>
      </c>
      <c r="P2641" s="33">
        <v>20710</v>
      </c>
      <c r="Q2641"/>
    </row>
    <row r="2642" spans="1:17">
      <c r="A2642" s="38" t="str">
        <f t="shared" ca="1" si="41"/>
        <v>183110</v>
      </c>
      <c r="B2642" s="39" cm="1">
        <f t="array" aca="1" ref="B2642" ca="1">INDIRECT(_xlfn.CONCAT("D",ROW(C2642)-C2642-3))</f>
        <v>183110</v>
      </c>
      <c r="C2642" s="34"/>
      <c r="D2642" s="31"/>
      <c r="E2642" s="31"/>
      <c r="F2642" s="31"/>
      <c r="G2642" s="31"/>
      <c r="H2642" s="31"/>
      <c r="I2642" s="31"/>
      <c r="J2642" s="31"/>
      <c r="K2642" s="31"/>
      <c r="L2642" s="31"/>
      <c r="M2642" s="31"/>
      <c r="N2642" s="31"/>
      <c r="O2642" s="31"/>
      <c r="P2642" s="31"/>
      <c r="Q2642"/>
    </row>
    <row r="2643" spans="1:17">
      <c r="A2643" s="38" t="str">
        <f t="shared" ca="1" si="41"/>
        <v>117392</v>
      </c>
      <c r="B2643" s="39" cm="1">
        <f t="array" aca="1" ref="B2643" ca="1">INDIRECT(_xlfn.CONCAT("D",ROW(C2643)-C2643-3))</f>
        <v>117392</v>
      </c>
      <c r="Q2643"/>
    </row>
    <row r="2644" spans="1:17">
      <c r="A2644" s="38" t="str">
        <f t="shared" ca="1" si="41"/>
        <v>191478</v>
      </c>
      <c r="B2644" s="39" cm="1">
        <f t="array" aca="1" ref="B2644" ca="1">INDIRECT(_xlfn.CONCAT("D",ROW(C2644)-C2644-3))</f>
        <v>191478</v>
      </c>
      <c r="Q2644"/>
    </row>
    <row r="2645" spans="1:17">
      <c r="A2645" s="38" t="str">
        <f t="shared" ca="1" si="41"/>
        <v>0</v>
      </c>
      <c r="B2645" s="39" cm="1">
        <f t="array" aca="1" ref="B2645" ca="1">INDIRECT(_xlfn.CONCAT("D",ROW(C2645)-C2645-3))</f>
        <v>0</v>
      </c>
      <c r="Q2645"/>
    </row>
    <row r="2646" spans="1:17">
      <c r="A2646" s="38" t="str">
        <f t="shared" ca="1" si="41"/>
        <v>0</v>
      </c>
      <c r="B2646" s="39" cm="1">
        <f t="array" aca="1" ref="B2646" ca="1">INDIRECT(_xlfn.CONCAT("D",ROW(C2646)-C2646-3))</f>
        <v>0</v>
      </c>
      <c r="Q2646"/>
    </row>
    <row r="2647" spans="1:17">
      <c r="A2647" s="38" t="str">
        <f t="shared" ca="1" si="41"/>
        <v>0</v>
      </c>
      <c r="B2647" s="39" cm="1">
        <f t="array" aca="1" ref="B2647" ca="1">INDIRECT(_xlfn.CONCAT("D",ROW(C2647)-C2647-3))</f>
        <v>0</v>
      </c>
      <c r="Q2647"/>
    </row>
    <row r="2648" spans="1:17">
      <c r="A2648" s="38" t="str">
        <f t="shared" ca="1" si="41"/>
        <v>0</v>
      </c>
      <c r="B2648" s="39" cm="1">
        <f t="array" aca="1" ref="B2648" ca="1">INDIRECT(_xlfn.CONCAT("D",ROW(C2648)-C2648-3))</f>
        <v>0</v>
      </c>
      <c r="D2648" s="47">
        <v>2047</v>
      </c>
      <c r="E2648" s="47"/>
      <c r="F2648" s="47"/>
      <c r="G2648" s="47"/>
      <c r="H2648" s="47"/>
      <c r="I2648" s="47"/>
      <c r="J2648" s="47"/>
      <c r="K2648" s="47"/>
      <c r="L2648" s="47"/>
      <c r="M2648" s="47"/>
      <c r="N2648" s="47"/>
      <c r="O2648" s="47"/>
      <c r="P2648" s="47"/>
      <c r="Q2648"/>
    </row>
    <row r="2649" spans="1:17">
      <c r="A2649" s="38" t="str">
        <f t="shared" ca="1" si="41"/>
        <v>0</v>
      </c>
      <c r="B2649" s="39" cm="1">
        <f t="array" aca="1" ref="B2649" ca="1">INDIRECT(_xlfn.CONCAT("D",ROW(C2649)-C2649-3))</f>
        <v>0</v>
      </c>
      <c r="F2649" s="48" t="s">
        <v>184</v>
      </c>
      <c r="G2649" s="48"/>
      <c r="H2649" s="48"/>
      <c r="I2649" s="48"/>
      <c r="J2649" s="48"/>
      <c r="K2649" s="30"/>
      <c r="L2649" s="48" t="s">
        <v>185</v>
      </c>
      <c r="M2649" s="48"/>
      <c r="N2649" s="48"/>
      <c r="O2649" s="48"/>
      <c r="P2649" s="48"/>
      <c r="Q2649"/>
    </row>
    <row r="2650" spans="1:17">
      <c r="A2650" s="38" t="e">
        <f t="shared" ca="1" si="41"/>
        <v>#VALUE!</v>
      </c>
      <c r="B2650" s="39" t="e" cm="1">
        <f t="array" aca="1" ref="B2650" ca="1">INDIRECT(_xlfn.CONCAT("D",ROW(C2650)-C2650-3))</f>
        <v>#VALUE!</v>
      </c>
      <c r="C2650" s="30" t="s">
        <v>186</v>
      </c>
      <c r="D2650" s="30" t="s">
        <v>0</v>
      </c>
      <c r="E2650" s="30"/>
      <c r="F2650" s="30" t="s">
        <v>0</v>
      </c>
      <c r="G2650" s="30" t="s">
        <v>187</v>
      </c>
      <c r="H2650" s="30" t="s">
        <v>188</v>
      </c>
      <c r="I2650" s="30" t="s">
        <v>189</v>
      </c>
      <c r="J2650" s="30" t="s">
        <v>190</v>
      </c>
      <c r="K2650" s="30"/>
      <c r="L2650" s="30" t="s">
        <v>0</v>
      </c>
      <c r="M2650" s="30" t="s">
        <v>187</v>
      </c>
      <c r="N2650" s="30" t="s">
        <v>188</v>
      </c>
      <c r="O2650" s="30" t="s">
        <v>189</v>
      </c>
      <c r="P2650" s="30" t="s">
        <v>190</v>
      </c>
      <c r="Q2650"/>
    </row>
    <row r="2651" spans="1:17">
      <c r="A2651" s="38" t="str">
        <f t="shared" ca="1" si="41"/>
        <v>20470</v>
      </c>
      <c r="B2651" s="39" cm="1">
        <f t="array" aca="1" ref="B2651" ca="1">INDIRECT(_xlfn.CONCAT("D",ROW(C2651)-C2651-3))</f>
        <v>2047</v>
      </c>
      <c r="C2651" s="32">
        <v>0</v>
      </c>
      <c r="D2651" s="33">
        <v>3926561</v>
      </c>
      <c r="E2651" s="33"/>
      <c r="F2651" s="33">
        <v>2008599</v>
      </c>
      <c r="G2651" s="33">
        <v>2008599</v>
      </c>
      <c r="H2651" s="33">
        <v>0</v>
      </c>
      <c r="I2651" s="33">
        <v>0</v>
      </c>
      <c r="J2651" s="33">
        <v>0</v>
      </c>
      <c r="K2651" s="33"/>
      <c r="L2651" s="33">
        <v>1917963</v>
      </c>
      <c r="M2651" s="33">
        <v>1917963</v>
      </c>
      <c r="N2651" s="33">
        <v>0</v>
      </c>
      <c r="O2651" s="33">
        <v>0</v>
      </c>
      <c r="P2651" s="33">
        <v>0</v>
      </c>
      <c r="Q2651"/>
    </row>
    <row r="2652" spans="1:17">
      <c r="A2652" s="38" t="str">
        <f t="shared" ca="1" si="41"/>
        <v>20471</v>
      </c>
      <c r="B2652" s="39" cm="1">
        <f t="array" aca="1" ref="B2652" ca="1">INDIRECT(_xlfn.CONCAT("D",ROW(C2652)-C2652-3))</f>
        <v>2047</v>
      </c>
      <c r="C2652" s="32">
        <v>1</v>
      </c>
      <c r="D2652" s="33">
        <v>3954431</v>
      </c>
      <c r="E2652" s="33"/>
      <c r="F2652" s="33">
        <v>2023388</v>
      </c>
      <c r="G2652" s="33">
        <v>2023388</v>
      </c>
      <c r="H2652" s="33">
        <v>0</v>
      </c>
      <c r="I2652" s="33">
        <v>0</v>
      </c>
      <c r="J2652" s="33">
        <v>0</v>
      </c>
      <c r="K2652" s="33"/>
      <c r="L2652" s="33">
        <v>1931043</v>
      </c>
      <c r="M2652" s="33">
        <v>1931043</v>
      </c>
      <c r="N2652" s="33">
        <v>0</v>
      </c>
      <c r="O2652" s="33">
        <v>0</v>
      </c>
      <c r="P2652" s="33">
        <v>0</v>
      </c>
      <c r="Q2652"/>
    </row>
    <row r="2653" spans="1:17">
      <c r="A2653" s="38" t="str">
        <f t="shared" ca="1" si="41"/>
        <v>20472</v>
      </c>
      <c r="B2653" s="39" cm="1">
        <f t="array" aca="1" ref="B2653" ca="1">INDIRECT(_xlfn.CONCAT("D",ROW(C2653)-C2653-3))</f>
        <v>2047</v>
      </c>
      <c r="C2653" s="32">
        <v>2</v>
      </c>
      <c r="D2653" s="33">
        <v>3990432</v>
      </c>
      <c r="E2653" s="33"/>
      <c r="F2653" s="33">
        <v>2041898</v>
      </c>
      <c r="G2653" s="33">
        <v>2041898</v>
      </c>
      <c r="H2653" s="33">
        <v>0</v>
      </c>
      <c r="I2653" s="33">
        <v>0</v>
      </c>
      <c r="J2653" s="33">
        <v>0</v>
      </c>
      <c r="K2653" s="33"/>
      <c r="L2653" s="33">
        <v>1948534</v>
      </c>
      <c r="M2653" s="33">
        <v>1948534</v>
      </c>
      <c r="N2653" s="33">
        <v>0</v>
      </c>
      <c r="O2653" s="33">
        <v>0</v>
      </c>
      <c r="P2653" s="33">
        <v>0</v>
      </c>
      <c r="Q2653"/>
    </row>
    <row r="2654" spans="1:17">
      <c r="A2654" s="38" t="str">
        <f t="shared" ca="1" si="41"/>
        <v>20473</v>
      </c>
      <c r="B2654" s="39" cm="1">
        <f t="array" aca="1" ref="B2654" ca="1">INDIRECT(_xlfn.CONCAT("D",ROW(C2654)-C2654-3))</f>
        <v>2047</v>
      </c>
      <c r="C2654" s="32">
        <v>3</v>
      </c>
      <c r="D2654" s="33">
        <v>4025816</v>
      </c>
      <c r="E2654" s="33"/>
      <c r="F2654" s="33">
        <v>2060096</v>
      </c>
      <c r="G2654" s="33">
        <v>2060096</v>
      </c>
      <c r="H2654" s="33">
        <v>0</v>
      </c>
      <c r="I2654" s="33">
        <v>0</v>
      </c>
      <c r="J2654" s="33">
        <v>0</v>
      </c>
      <c r="K2654" s="33"/>
      <c r="L2654" s="33">
        <v>1965719</v>
      </c>
      <c r="M2654" s="33">
        <v>1965719</v>
      </c>
      <c r="N2654" s="33">
        <v>0</v>
      </c>
      <c r="O2654" s="33">
        <v>0</v>
      </c>
      <c r="P2654" s="33">
        <v>0</v>
      </c>
      <c r="Q2654"/>
    </row>
    <row r="2655" spans="1:17">
      <c r="A2655" s="38" t="str">
        <f t="shared" ca="1" si="41"/>
        <v>20474</v>
      </c>
      <c r="B2655" s="39" cm="1">
        <f t="array" aca="1" ref="B2655" ca="1">INDIRECT(_xlfn.CONCAT("D",ROW(C2655)-C2655-3))</f>
        <v>2047</v>
      </c>
      <c r="C2655" s="32">
        <v>4</v>
      </c>
      <c r="D2655" s="33">
        <v>4057979</v>
      </c>
      <c r="E2655" s="33"/>
      <c r="F2655" s="33">
        <v>2076850</v>
      </c>
      <c r="G2655" s="33">
        <v>2076850</v>
      </c>
      <c r="H2655" s="33">
        <v>0</v>
      </c>
      <c r="I2655" s="33">
        <v>0</v>
      </c>
      <c r="J2655" s="33">
        <v>0</v>
      </c>
      <c r="K2655" s="33"/>
      <c r="L2655" s="33">
        <v>1981129</v>
      </c>
      <c r="M2655" s="33">
        <v>1981129</v>
      </c>
      <c r="N2655" s="33">
        <v>0</v>
      </c>
      <c r="O2655" s="33">
        <v>0</v>
      </c>
      <c r="P2655" s="33">
        <v>0</v>
      </c>
      <c r="Q2655"/>
    </row>
    <row r="2656" spans="1:17">
      <c r="A2656" s="38" t="str">
        <f t="shared" ca="1" si="41"/>
        <v>20475</v>
      </c>
      <c r="B2656" s="39" cm="1">
        <f t="array" aca="1" ref="B2656" ca="1">INDIRECT(_xlfn.CONCAT("D",ROW(C2656)-C2656-3))</f>
        <v>2047</v>
      </c>
      <c r="C2656" s="32">
        <v>5</v>
      </c>
      <c r="D2656" s="33">
        <v>4087725</v>
      </c>
      <c r="E2656" s="33"/>
      <c r="F2656" s="33">
        <v>2092295</v>
      </c>
      <c r="G2656" s="33">
        <v>2092295</v>
      </c>
      <c r="H2656" s="33">
        <v>0</v>
      </c>
      <c r="I2656" s="33">
        <v>0</v>
      </c>
      <c r="J2656" s="33">
        <v>0</v>
      </c>
      <c r="K2656" s="33"/>
      <c r="L2656" s="33">
        <v>1995430</v>
      </c>
      <c r="M2656" s="33">
        <v>1995430</v>
      </c>
      <c r="N2656" s="33">
        <v>0</v>
      </c>
      <c r="O2656" s="33">
        <v>0</v>
      </c>
      <c r="P2656" s="33">
        <v>0</v>
      </c>
      <c r="Q2656"/>
    </row>
    <row r="2657" spans="1:17">
      <c r="A2657" s="38" t="str">
        <f t="shared" ca="1" si="41"/>
        <v>20476</v>
      </c>
      <c r="B2657" s="39" cm="1">
        <f t="array" aca="1" ref="B2657" ca="1">INDIRECT(_xlfn.CONCAT("D",ROW(C2657)-C2657-3))</f>
        <v>2047</v>
      </c>
      <c r="C2657" s="32">
        <v>6</v>
      </c>
      <c r="D2657" s="33">
        <v>4116637</v>
      </c>
      <c r="E2657" s="33"/>
      <c r="F2657" s="33">
        <v>2107214</v>
      </c>
      <c r="G2657" s="33">
        <v>2107214</v>
      </c>
      <c r="H2657" s="33">
        <v>0</v>
      </c>
      <c r="I2657" s="33">
        <v>0</v>
      </c>
      <c r="J2657" s="33">
        <v>0</v>
      </c>
      <c r="K2657" s="33"/>
      <c r="L2657" s="33">
        <v>2009423</v>
      </c>
      <c r="M2657" s="33">
        <v>2009423</v>
      </c>
      <c r="N2657" s="33">
        <v>0</v>
      </c>
      <c r="O2657" s="33">
        <v>0</v>
      </c>
      <c r="P2657" s="33">
        <v>0</v>
      </c>
      <c r="Q2657"/>
    </row>
    <row r="2658" spans="1:17">
      <c r="A2658" s="38" t="str">
        <f t="shared" ca="1" si="41"/>
        <v>20477</v>
      </c>
      <c r="B2658" s="39" cm="1">
        <f t="array" aca="1" ref="B2658" ca="1">INDIRECT(_xlfn.CONCAT("D",ROW(C2658)-C2658-3))</f>
        <v>2047</v>
      </c>
      <c r="C2658" s="32">
        <v>7</v>
      </c>
      <c r="D2658" s="33">
        <v>4141989</v>
      </c>
      <c r="E2658" s="33"/>
      <c r="F2658" s="33">
        <v>2120162</v>
      </c>
      <c r="G2658" s="33">
        <v>2120162</v>
      </c>
      <c r="H2658" s="33">
        <v>0</v>
      </c>
      <c r="I2658" s="33">
        <v>0</v>
      </c>
      <c r="J2658" s="33">
        <v>0</v>
      </c>
      <c r="K2658" s="33"/>
      <c r="L2658" s="33">
        <v>2021827</v>
      </c>
      <c r="M2658" s="33">
        <v>2021827</v>
      </c>
      <c r="N2658" s="33">
        <v>0</v>
      </c>
      <c r="O2658" s="33">
        <v>0</v>
      </c>
      <c r="P2658" s="33">
        <v>0</v>
      </c>
      <c r="Q2658"/>
    </row>
    <row r="2659" spans="1:17">
      <c r="A2659" s="38" t="str">
        <f t="shared" ca="1" si="41"/>
        <v>20478</v>
      </c>
      <c r="B2659" s="39" cm="1">
        <f t="array" aca="1" ref="B2659" ca="1">INDIRECT(_xlfn.CONCAT("D",ROW(C2659)-C2659-3))</f>
        <v>2047</v>
      </c>
      <c r="C2659" s="32">
        <v>8</v>
      </c>
      <c r="D2659" s="33">
        <v>4163712</v>
      </c>
      <c r="E2659" s="33"/>
      <c r="F2659" s="33">
        <v>2131426</v>
      </c>
      <c r="G2659" s="33">
        <v>2131426</v>
      </c>
      <c r="H2659" s="33">
        <v>0</v>
      </c>
      <c r="I2659" s="33">
        <v>0</v>
      </c>
      <c r="J2659" s="33">
        <v>0</v>
      </c>
      <c r="K2659" s="33"/>
      <c r="L2659" s="33">
        <v>2032285</v>
      </c>
      <c r="M2659" s="33">
        <v>2032285</v>
      </c>
      <c r="N2659" s="33">
        <v>0</v>
      </c>
      <c r="O2659" s="33">
        <v>0</v>
      </c>
      <c r="P2659" s="33">
        <v>0</v>
      </c>
      <c r="Q2659"/>
    </row>
    <row r="2660" spans="1:17">
      <c r="A2660" s="38" t="str">
        <f t="shared" ca="1" si="41"/>
        <v>20479</v>
      </c>
      <c r="B2660" s="39" cm="1">
        <f t="array" aca="1" ref="B2660" ca="1">INDIRECT(_xlfn.CONCAT("D",ROW(C2660)-C2660-3))</f>
        <v>2047</v>
      </c>
      <c r="C2660" s="32">
        <v>9</v>
      </c>
      <c r="D2660" s="33">
        <v>4182513</v>
      </c>
      <c r="E2660" s="33"/>
      <c r="F2660" s="33">
        <v>2141528</v>
      </c>
      <c r="G2660" s="33">
        <v>2141528</v>
      </c>
      <c r="H2660" s="33">
        <v>0</v>
      </c>
      <c r="I2660" s="33">
        <v>0</v>
      </c>
      <c r="J2660" s="33">
        <v>0</v>
      </c>
      <c r="K2660" s="33"/>
      <c r="L2660" s="33">
        <v>2040986</v>
      </c>
      <c r="M2660" s="33">
        <v>2040986</v>
      </c>
      <c r="N2660" s="33">
        <v>0</v>
      </c>
      <c r="O2660" s="33">
        <v>0</v>
      </c>
      <c r="P2660" s="33">
        <v>0</v>
      </c>
      <c r="Q2660"/>
    </row>
    <row r="2661" spans="1:17">
      <c r="A2661" s="38" t="str">
        <f t="shared" ca="1" si="41"/>
        <v>204710</v>
      </c>
      <c r="B2661" s="39" cm="1">
        <f t="array" aca="1" ref="B2661" ca="1">INDIRECT(_xlfn.CONCAT("D",ROW(C2661)-C2661-3))</f>
        <v>2047</v>
      </c>
      <c r="C2661" s="32">
        <v>10</v>
      </c>
      <c r="D2661" s="33">
        <v>4199052</v>
      </c>
      <c r="E2661" s="33"/>
      <c r="F2661" s="33">
        <v>2150663</v>
      </c>
      <c r="G2661" s="33">
        <v>2150663</v>
      </c>
      <c r="H2661" s="33">
        <v>0</v>
      </c>
      <c r="I2661" s="33">
        <v>0</v>
      </c>
      <c r="J2661" s="33">
        <v>0</v>
      </c>
      <c r="K2661" s="33"/>
      <c r="L2661" s="33">
        <v>2048388</v>
      </c>
      <c r="M2661" s="33">
        <v>2048388</v>
      </c>
      <c r="N2661" s="33">
        <v>0</v>
      </c>
      <c r="O2661" s="33">
        <v>0</v>
      </c>
      <c r="P2661" s="33">
        <v>0</v>
      </c>
      <c r="Q2661"/>
    </row>
    <row r="2662" spans="1:17">
      <c r="A2662" s="38" t="str">
        <f t="shared" ca="1" si="41"/>
        <v>204711</v>
      </c>
      <c r="B2662" s="39" cm="1">
        <f t="array" aca="1" ref="B2662" ca="1">INDIRECT(_xlfn.CONCAT("D",ROW(C2662)-C2662-3))</f>
        <v>2047</v>
      </c>
      <c r="C2662" s="32">
        <v>11</v>
      </c>
      <c r="D2662" s="33">
        <v>4214077</v>
      </c>
      <c r="E2662" s="33"/>
      <c r="F2662" s="33">
        <v>2158917</v>
      </c>
      <c r="G2662" s="33">
        <v>2158917</v>
      </c>
      <c r="H2662" s="33">
        <v>0</v>
      </c>
      <c r="I2662" s="33">
        <v>0</v>
      </c>
      <c r="J2662" s="33">
        <v>0</v>
      </c>
      <c r="K2662" s="33"/>
      <c r="L2662" s="33">
        <v>2055160</v>
      </c>
      <c r="M2662" s="33">
        <v>2055160</v>
      </c>
      <c r="N2662" s="33">
        <v>0</v>
      </c>
      <c r="O2662" s="33">
        <v>0</v>
      </c>
      <c r="P2662" s="33">
        <v>0</v>
      </c>
      <c r="Q2662"/>
    </row>
    <row r="2663" spans="1:17">
      <c r="A2663" s="38" t="str">
        <f t="shared" ca="1" si="41"/>
        <v>204712</v>
      </c>
      <c r="B2663" s="39" cm="1">
        <f t="array" aca="1" ref="B2663" ca="1">INDIRECT(_xlfn.CONCAT("D",ROW(C2663)-C2663-3))</f>
        <v>2047</v>
      </c>
      <c r="C2663" s="32">
        <v>12</v>
      </c>
      <c r="D2663" s="33">
        <v>4229055</v>
      </c>
      <c r="E2663" s="33"/>
      <c r="F2663" s="33">
        <v>2166898</v>
      </c>
      <c r="G2663" s="33">
        <v>2166898</v>
      </c>
      <c r="H2663" s="33">
        <v>0</v>
      </c>
      <c r="I2663" s="33">
        <v>0</v>
      </c>
      <c r="J2663" s="33">
        <v>0</v>
      </c>
      <c r="K2663" s="33"/>
      <c r="L2663" s="33">
        <v>2062157</v>
      </c>
      <c r="M2663" s="33">
        <v>2062157</v>
      </c>
      <c r="N2663" s="33">
        <v>0</v>
      </c>
      <c r="O2663" s="33">
        <v>0</v>
      </c>
      <c r="P2663" s="33">
        <v>0</v>
      </c>
      <c r="Q2663"/>
    </row>
    <row r="2664" spans="1:17">
      <c r="A2664" s="38" t="str">
        <f t="shared" ca="1" si="41"/>
        <v>204713</v>
      </c>
      <c r="B2664" s="39" cm="1">
        <f t="array" aca="1" ref="B2664" ca="1">INDIRECT(_xlfn.CONCAT("D",ROW(C2664)-C2664-3))</f>
        <v>2047</v>
      </c>
      <c r="C2664" s="32">
        <v>13</v>
      </c>
      <c r="D2664" s="33">
        <v>4245284</v>
      </c>
      <c r="E2664" s="33"/>
      <c r="F2664" s="33">
        <v>2175359</v>
      </c>
      <c r="G2664" s="33">
        <v>2175359</v>
      </c>
      <c r="H2664" s="33">
        <v>0</v>
      </c>
      <c r="I2664" s="33">
        <v>0</v>
      </c>
      <c r="J2664" s="33">
        <v>0</v>
      </c>
      <c r="K2664" s="33"/>
      <c r="L2664" s="33">
        <v>2069925</v>
      </c>
      <c r="M2664" s="33">
        <v>2069925</v>
      </c>
      <c r="N2664" s="33">
        <v>0</v>
      </c>
      <c r="O2664" s="33">
        <v>0</v>
      </c>
      <c r="P2664" s="33">
        <v>0</v>
      </c>
      <c r="Q2664"/>
    </row>
    <row r="2665" spans="1:17">
      <c r="A2665" s="38" t="str">
        <f t="shared" ca="1" si="41"/>
        <v>204714</v>
      </c>
      <c r="B2665" s="39" cm="1">
        <f t="array" aca="1" ref="B2665" ca="1">INDIRECT(_xlfn.CONCAT("D",ROW(C2665)-C2665-3))</f>
        <v>2047</v>
      </c>
      <c r="C2665" s="32">
        <v>14</v>
      </c>
      <c r="D2665" s="33">
        <v>4263043</v>
      </c>
      <c r="E2665" s="33"/>
      <c r="F2665" s="33">
        <v>2184567</v>
      </c>
      <c r="G2665" s="33">
        <v>2184567</v>
      </c>
      <c r="H2665" s="33">
        <v>0</v>
      </c>
      <c r="I2665" s="33">
        <v>0</v>
      </c>
      <c r="J2665" s="33">
        <v>0</v>
      </c>
      <c r="K2665" s="33"/>
      <c r="L2665" s="33">
        <v>2078476</v>
      </c>
      <c r="M2665" s="33">
        <v>2078476</v>
      </c>
      <c r="N2665" s="33">
        <v>0</v>
      </c>
      <c r="O2665" s="33">
        <v>0</v>
      </c>
      <c r="P2665" s="33">
        <v>0</v>
      </c>
      <c r="Q2665"/>
    </row>
    <row r="2666" spans="1:17">
      <c r="A2666" s="38" t="str">
        <f t="shared" ca="1" si="41"/>
        <v>204715</v>
      </c>
      <c r="B2666" s="39" cm="1">
        <f t="array" aca="1" ref="B2666" ca="1">INDIRECT(_xlfn.CONCAT("D",ROW(C2666)-C2666-3))</f>
        <v>2047</v>
      </c>
      <c r="C2666" s="32">
        <v>15</v>
      </c>
      <c r="D2666" s="33">
        <v>4282776</v>
      </c>
      <c r="E2666" s="33"/>
      <c r="F2666" s="33">
        <v>2194929</v>
      </c>
      <c r="G2666" s="33">
        <v>2194929</v>
      </c>
      <c r="H2666" s="33">
        <v>0</v>
      </c>
      <c r="I2666" s="33">
        <v>0</v>
      </c>
      <c r="J2666" s="33">
        <v>0</v>
      </c>
      <c r="K2666" s="33"/>
      <c r="L2666" s="33">
        <v>2087846</v>
      </c>
      <c r="M2666" s="33">
        <v>2087846</v>
      </c>
      <c r="N2666" s="33">
        <v>0</v>
      </c>
      <c r="O2666" s="33">
        <v>0</v>
      </c>
      <c r="P2666" s="33">
        <v>0</v>
      </c>
      <c r="Q2666"/>
    </row>
    <row r="2667" spans="1:17">
      <c r="A2667" s="38" t="str">
        <f t="shared" ca="1" si="41"/>
        <v>204716</v>
      </c>
      <c r="B2667" s="39" cm="1">
        <f t="array" aca="1" ref="B2667" ca="1">INDIRECT(_xlfn.CONCAT("D",ROW(C2667)-C2667-3))</f>
        <v>2047</v>
      </c>
      <c r="C2667" s="32">
        <v>16</v>
      </c>
      <c r="D2667" s="33">
        <v>4296260</v>
      </c>
      <c r="E2667" s="33"/>
      <c r="F2667" s="33">
        <v>2202621</v>
      </c>
      <c r="G2667" s="33">
        <v>2197828</v>
      </c>
      <c r="H2667" s="33">
        <v>4792</v>
      </c>
      <c r="I2667" s="33">
        <v>0</v>
      </c>
      <c r="J2667" s="33">
        <v>0</v>
      </c>
      <c r="K2667" s="33"/>
      <c r="L2667" s="33">
        <v>2093639</v>
      </c>
      <c r="M2667" s="33">
        <v>2087888</v>
      </c>
      <c r="N2667" s="33">
        <v>5752</v>
      </c>
      <c r="O2667" s="33">
        <v>0</v>
      </c>
      <c r="P2667" s="33">
        <v>0</v>
      </c>
      <c r="Q2667"/>
    </row>
    <row r="2668" spans="1:17">
      <c r="A2668" s="38" t="str">
        <f t="shared" ca="1" si="41"/>
        <v>204717</v>
      </c>
      <c r="B2668" s="39" cm="1">
        <f t="array" aca="1" ref="B2668" ca="1">INDIRECT(_xlfn.CONCAT("D",ROW(C2668)-C2668-3))</f>
        <v>2047</v>
      </c>
      <c r="C2668" s="32">
        <v>17</v>
      </c>
      <c r="D2668" s="33">
        <v>4298536</v>
      </c>
      <c r="E2668" s="33"/>
      <c r="F2668" s="33">
        <v>2205406</v>
      </c>
      <c r="G2668" s="33">
        <v>2193016</v>
      </c>
      <c r="H2668" s="33">
        <v>12390</v>
      </c>
      <c r="I2668" s="33">
        <v>0</v>
      </c>
      <c r="J2668" s="33">
        <v>0</v>
      </c>
      <c r="K2668" s="33"/>
      <c r="L2668" s="33">
        <v>2093130</v>
      </c>
      <c r="M2668" s="33">
        <v>2076948</v>
      </c>
      <c r="N2668" s="33">
        <v>16182</v>
      </c>
      <c r="O2668" s="33">
        <v>0</v>
      </c>
      <c r="P2668" s="33">
        <v>0</v>
      </c>
      <c r="Q2668"/>
    </row>
    <row r="2669" spans="1:17">
      <c r="A2669" s="38" t="str">
        <f t="shared" ca="1" si="41"/>
        <v>204718</v>
      </c>
      <c r="B2669" s="39" cm="1">
        <f t="array" aca="1" ref="B2669" ca="1">INDIRECT(_xlfn.CONCAT("D",ROW(C2669)-C2669-3))</f>
        <v>2047</v>
      </c>
      <c r="C2669" s="32">
        <v>18</v>
      </c>
      <c r="D2669" s="33">
        <v>4293166</v>
      </c>
      <c r="E2669" s="33"/>
      <c r="F2669" s="33">
        <v>2204843</v>
      </c>
      <c r="G2669" s="33">
        <v>2186770</v>
      </c>
      <c r="H2669" s="33">
        <v>18072</v>
      </c>
      <c r="I2669" s="33">
        <v>0</v>
      </c>
      <c r="J2669" s="33">
        <v>0</v>
      </c>
      <c r="K2669" s="33"/>
      <c r="L2669" s="33">
        <v>2088323</v>
      </c>
      <c r="M2669" s="33">
        <v>2069312</v>
      </c>
      <c r="N2669" s="33">
        <v>19011</v>
      </c>
      <c r="O2669" s="33">
        <v>0</v>
      </c>
      <c r="P2669" s="33">
        <v>0</v>
      </c>
      <c r="Q2669"/>
    </row>
    <row r="2670" spans="1:17">
      <c r="A2670" s="38" t="str">
        <f t="shared" ca="1" si="41"/>
        <v>204719</v>
      </c>
      <c r="B2670" s="39" cm="1">
        <f t="array" aca="1" ref="B2670" ca="1">INDIRECT(_xlfn.CONCAT("D",ROW(C2670)-C2670-3))</f>
        <v>2047</v>
      </c>
      <c r="C2670" s="32">
        <v>19</v>
      </c>
      <c r="D2670" s="33">
        <v>4281440</v>
      </c>
      <c r="E2670" s="33"/>
      <c r="F2670" s="33">
        <v>2200684</v>
      </c>
      <c r="G2670" s="33">
        <v>2164404</v>
      </c>
      <c r="H2670" s="33">
        <v>35326</v>
      </c>
      <c r="I2670" s="33">
        <v>0</v>
      </c>
      <c r="J2670" s="33">
        <v>955</v>
      </c>
      <c r="K2670" s="33"/>
      <c r="L2670" s="33">
        <v>2080756</v>
      </c>
      <c r="M2670" s="33">
        <v>2034051</v>
      </c>
      <c r="N2670" s="33">
        <v>44799</v>
      </c>
      <c r="O2670" s="33">
        <v>0</v>
      </c>
      <c r="P2670" s="33">
        <v>1906</v>
      </c>
      <c r="Q2670"/>
    </row>
    <row r="2671" spans="1:17">
      <c r="A2671" s="38" t="str">
        <f t="shared" ca="1" si="41"/>
        <v>204720</v>
      </c>
      <c r="B2671" s="39" cm="1">
        <f t="array" aca="1" ref="B2671" ca="1">INDIRECT(_xlfn.CONCAT("D",ROW(C2671)-C2671-3))</f>
        <v>2047</v>
      </c>
      <c r="C2671" s="32">
        <v>20</v>
      </c>
      <c r="D2671" s="33">
        <v>4266796</v>
      </c>
      <c r="E2671" s="33"/>
      <c r="F2671" s="33">
        <v>2193827</v>
      </c>
      <c r="G2671" s="33">
        <v>2152434</v>
      </c>
      <c r="H2671" s="33">
        <v>39468</v>
      </c>
      <c r="I2671" s="33">
        <v>0</v>
      </c>
      <c r="J2671" s="33">
        <v>1925</v>
      </c>
      <c r="K2671" s="33"/>
      <c r="L2671" s="33">
        <v>2072969</v>
      </c>
      <c r="M2671" s="33">
        <v>1977782</v>
      </c>
      <c r="N2671" s="33">
        <v>91341</v>
      </c>
      <c r="O2671" s="33">
        <v>0</v>
      </c>
      <c r="P2671" s="33">
        <v>3846</v>
      </c>
      <c r="Q2671"/>
    </row>
    <row r="2672" spans="1:17">
      <c r="A2672" s="38" t="str">
        <f t="shared" ca="1" si="41"/>
        <v>204721</v>
      </c>
      <c r="B2672" s="39" cm="1">
        <f t="array" aca="1" ref="B2672" ca="1">INDIRECT(_xlfn.CONCAT("D",ROW(C2672)-C2672-3))</f>
        <v>2047</v>
      </c>
      <c r="C2672" s="32">
        <v>21</v>
      </c>
      <c r="D2672" s="33">
        <v>4255436</v>
      </c>
      <c r="E2672" s="33"/>
      <c r="F2672" s="33">
        <v>2188211</v>
      </c>
      <c r="G2672" s="33">
        <v>2126887</v>
      </c>
      <c r="H2672" s="33">
        <v>59378</v>
      </c>
      <c r="I2672" s="33">
        <v>973</v>
      </c>
      <c r="J2672" s="33">
        <v>973</v>
      </c>
      <c r="K2672" s="33"/>
      <c r="L2672" s="33">
        <v>2067224</v>
      </c>
      <c r="M2672" s="33">
        <v>1916368</v>
      </c>
      <c r="N2672" s="33">
        <v>145017</v>
      </c>
      <c r="O2672" s="33">
        <v>973</v>
      </c>
      <c r="P2672" s="33">
        <v>4866</v>
      </c>
      <c r="Q2672"/>
    </row>
    <row r="2673" spans="1:17">
      <c r="A2673" s="38" t="str">
        <f t="shared" ca="1" si="41"/>
        <v>204722</v>
      </c>
      <c r="B2673" s="39" cm="1">
        <f t="array" aca="1" ref="B2673" ca="1">INDIRECT(_xlfn.CONCAT("D",ROW(C2673)-C2673-3))</f>
        <v>2047</v>
      </c>
      <c r="C2673" s="32">
        <v>22</v>
      </c>
      <c r="D2673" s="33">
        <v>4247678</v>
      </c>
      <c r="E2673" s="33"/>
      <c r="F2673" s="33">
        <v>2183622</v>
      </c>
      <c r="G2673" s="33">
        <v>2064120</v>
      </c>
      <c r="H2673" s="33">
        <v>116539</v>
      </c>
      <c r="I2673" s="33">
        <v>0</v>
      </c>
      <c r="J2673" s="33">
        <v>2963</v>
      </c>
      <c r="K2673" s="33"/>
      <c r="L2673" s="33">
        <v>2064057</v>
      </c>
      <c r="M2673" s="33">
        <v>1847879</v>
      </c>
      <c r="N2673" s="33">
        <v>209268</v>
      </c>
      <c r="O2673" s="33">
        <v>987</v>
      </c>
      <c r="P2673" s="33">
        <v>5923</v>
      </c>
      <c r="Q2673"/>
    </row>
    <row r="2674" spans="1:17">
      <c r="A2674" s="38" t="str">
        <f t="shared" ca="1" si="41"/>
        <v>204723</v>
      </c>
      <c r="B2674" s="39" cm="1">
        <f t="array" aca="1" ref="B2674" ca="1">INDIRECT(_xlfn.CONCAT("D",ROW(C2674)-C2674-3))</f>
        <v>2047</v>
      </c>
      <c r="C2674" s="32">
        <v>23</v>
      </c>
      <c r="D2674" s="33">
        <v>4248279</v>
      </c>
      <c r="E2674" s="33"/>
      <c r="F2674" s="33">
        <v>2182780</v>
      </c>
      <c r="G2674" s="33">
        <v>2021838</v>
      </c>
      <c r="H2674" s="33">
        <v>155913</v>
      </c>
      <c r="I2674" s="33">
        <v>0</v>
      </c>
      <c r="J2674" s="33">
        <v>5029</v>
      </c>
      <c r="K2674" s="33"/>
      <c r="L2674" s="33">
        <v>2065499</v>
      </c>
      <c r="M2674" s="33">
        <v>1743016</v>
      </c>
      <c r="N2674" s="33">
        <v>308418</v>
      </c>
      <c r="O2674" s="33">
        <v>1005</v>
      </c>
      <c r="P2674" s="33">
        <v>13060</v>
      </c>
      <c r="Q2674"/>
    </row>
    <row r="2675" spans="1:17">
      <c r="A2675" s="38" t="str">
        <f t="shared" ca="1" si="41"/>
        <v>204724</v>
      </c>
      <c r="B2675" s="39" cm="1">
        <f t="array" aca="1" ref="B2675" ca="1">INDIRECT(_xlfn.CONCAT("D",ROW(C2675)-C2675-3))</f>
        <v>2047</v>
      </c>
      <c r="C2675" s="32">
        <v>24</v>
      </c>
      <c r="D2675" s="33">
        <v>4247147</v>
      </c>
      <c r="E2675" s="33"/>
      <c r="F2675" s="33">
        <v>2180720</v>
      </c>
      <c r="G2675" s="33">
        <v>1924704</v>
      </c>
      <c r="H2675" s="33">
        <v>247855</v>
      </c>
      <c r="I2675" s="33">
        <v>0</v>
      </c>
      <c r="J2675" s="33">
        <v>8160</v>
      </c>
      <c r="K2675" s="33"/>
      <c r="L2675" s="33">
        <v>2066427</v>
      </c>
      <c r="M2675" s="33">
        <v>1620128</v>
      </c>
      <c r="N2675" s="33">
        <v>424901</v>
      </c>
      <c r="O2675" s="33">
        <v>0</v>
      </c>
      <c r="P2675" s="33">
        <v>21398</v>
      </c>
      <c r="Q2675"/>
    </row>
    <row r="2676" spans="1:17">
      <c r="A2676" s="38" t="str">
        <f t="shared" ca="1" si="41"/>
        <v>204725</v>
      </c>
      <c r="B2676" s="39" cm="1">
        <f t="array" aca="1" ref="B2676" ca="1">INDIRECT(_xlfn.CONCAT("D",ROW(C2676)-C2676-3))</f>
        <v>2047</v>
      </c>
      <c r="C2676" s="32">
        <v>25</v>
      </c>
      <c r="D2676" s="33">
        <v>4255633</v>
      </c>
      <c r="E2676" s="33"/>
      <c r="F2676" s="33">
        <v>2183026</v>
      </c>
      <c r="G2676" s="33">
        <v>1880602</v>
      </c>
      <c r="H2676" s="33">
        <v>287974</v>
      </c>
      <c r="I2676" s="33">
        <v>0</v>
      </c>
      <c r="J2676" s="33">
        <v>14450</v>
      </c>
      <c r="K2676" s="33"/>
      <c r="L2676" s="33">
        <v>2072608</v>
      </c>
      <c r="M2676" s="33">
        <v>1525340</v>
      </c>
      <c r="N2676" s="33">
        <v>519440</v>
      </c>
      <c r="O2676" s="33">
        <v>0</v>
      </c>
      <c r="P2676" s="33">
        <v>27827</v>
      </c>
      <c r="Q2676"/>
    </row>
    <row r="2677" spans="1:17">
      <c r="A2677" s="38" t="str">
        <f t="shared" ca="1" si="41"/>
        <v>204726</v>
      </c>
      <c r="B2677" s="39" cm="1">
        <f t="array" aca="1" ref="B2677" ca="1">INDIRECT(_xlfn.CONCAT("D",ROW(C2677)-C2677-3))</f>
        <v>2047</v>
      </c>
      <c r="C2677" s="32">
        <v>26</v>
      </c>
      <c r="D2677" s="33">
        <v>4209055</v>
      </c>
      <c r="E2677" s="33"/>
      <c r="F2677" s="33">
        <v>2154679</v>
      </c>
      <c r="G2677" s="33">
        <v>1727241</v>
      </c>
      <c r="H2677" s="33">
        <v>408981</v>
      </c>
      <c r="I2677" s="33">
        <v>972</v>
      </c>
      <c r="J2677" s="33">
        <v>17486</v>
      </c>
      <c r="K2677" s="33"/>
      <c r="L2677" s="33">
        <v>2054376</v>
      </c>
      <c r="M2677" s="33">
        <v>1374113</v>
      </c>
      <c r="N2677" s="33">
        <v>634654</v>
      </c>
      <c r="O2677" s="33">
        <v>970</v>
      </c>
      <c r="P2677" s="33">
        <v>44639</v>
      </c>
      <c r="Q2677"/>
    </row>
    <row r="2678" spans="1:17">
      <c r="A2678" s="38" t="str">
        <f t="shared" ca="1" si="41"/>
        <v>204727</v>
      </c>
      <c r="B2678" s="39" cm="1">
        <f t="array" aca="1" ref="B2678" ca="1">INDIRECT(_xlfn.CONCAT("D",ROW(C2678)-C2678-3))</f>
        <v>2047</v>
      </c>
      <c r="C2678" s="32">
        <v>27</v>
      </c>
      <c r="D2678" s="33">
        <v>4344169</v>
      </c>
      <c r="E2678" s="33"/>
      <c r="F2678" s="33">
        <v>2221080</v>
      </c>
      <c r="G2678" s="33">
        <v>1679084</v>
      </c>
      <c r="H2678" s="33">
        <v>503926</v>
      </c>
      <c r="I2678" s="33">
        <v>0</v>
      </c>
      <c r="J2678" s="33">
        <v>38070</v>
      </c>
      <c r="K2678" s="33"/>
      <c r="L2678" s="33">
        <v>2123089</v>
      </c>
      <c r="M2678" s="33">
        <v>1311909</v>
      </c>
      <c r="N2678" s="33">
        <v>765113</v>
      </c>
      <c r="O2678" s="33">
        <v>7010</v>
      </c>
      <c r="P2678" s="33">
        <v>39057</v>
      </c>
      <c r="Q2678"/>
    </row>
    <row r="2679" spans="1:17">
      <c r="A2679" s="38" t="str">
        <f t="shared" ca="1" si="41"/>
        <v>204728</v>
      </c>
      <c r="B2679" s="39" cm="1">
        <f t="array" aca="1" ref="B2679" ca="1">INDIRECT(_xlfn.CONCAT("D",ROW(C2679)-C2679-3))</f>
        <v>2047</v>
      </c>
      <c r="C2679" s="32">
        <v>28</v>
      </c>
      <c r="D2679" s="33">
        <v>4411581</v>
      </c>
      <c r="E2679" s="33"/>
      <c r="F2679" s="33">
        <v>2252516</v>
      </c>
      <c r="G2679" s="33">
        <v>1583013</v>
      </c>
      <c r="H2679" s="33">
        <v>623122</v>
      </c>
      <c r="I2679" s="33">
        <v>2017</v>
      </c>
      <c r="J2679" s="33">
        <v>44365</v>
      </c>
      <c r="K2679" s="33"/>
      <c r="L2679" s="33">
        <v>2159064</v>
      </c>
      <c r="M2679" s="33">
        <v>1223065</v>
      </c>
      <c r="N2679" s="33">
        <v>881416</v>
      </c>
      <c r="O2679" s="33">
        <v>3032</v>
      </c>
      <c r="P2679" s="33">
        <v>51551</v>
      </c>
      <c r="Q2679"/>
    </row>
    <row r="2680" spans="1:17">
      <c r="A2680" s="38" t="str">
        <f t="shared" ca="1" si="41"/>
        <v>204729</v>
      </c>
      <c r="B2680" s="39" cm="1">
        <f t="array" aca="1" ref="B2680" ca="1">INDIRECT(_xlfn.CONCAT("D",ROW(C2680)-C2680-3))</f>
        <v>2047</v>
      </c>
      <c r="C2680" s="32">
        <v>29</v>
      </c>
      <c r="D2680" s="33">
        <v>4490683</v>
      </c>
      <c r="E2680" s="33"/>
      <c r="F2680" s="33">
        <v>2292430</v>
      </c>
      <c r="G2680" s="33">
        <v>1513125</v>
      </c>
      <c r="H2680" s="33">
        <v>731799</v>
      </c>
      <c r="I2680" s="33">
        <v>3032</v>
      </c>
      <c r="J2680" s="33">
        <v>44474</v>
      </c>
      <c r="K2680" s="33"/>
      <c r="L2680" s="33">
        <v>2198252</v>
      </c>
      <c r="M2680" s="33">
        <v>1076428</v>
      </c>
      <c r="N2680" s="33">
        <v>1038092</v>
      </c>
      <c r="O2680" s="33">
        <v>5044</v>
      </c>
      <c r="P2680" s="33">
        <v>78689</v>
      </c>
      <c r="Q2680"/>
    </row>
    <row r="2681" spans="1:17">
      <c r="A2681" s="38" t="str">
        <f t="shared" ca="1" si="41"/>
        <v>204730</v>
      </c>
      <c r="B2681" s="39" cm="1">
        <f t="array" aca="1" ref="B2681" ca="1">INDIRECT(_xlfn.CONCAT("D",ROW(C2681)-C2681-3))</f>
        <v>2047</v>
      </c>
      <c r="C2681" s="32">
        <v>30</v>
      </c>
      <c r="D2681" s="33">
        <v>4596425</v>
      </c>
      <c r="E2681" s="33"/>
      <c r="F2681" s="33">
        <v>2343331</v>
      </c>
      <c r="G2681" s="33">
        <v>1419286</v>
      </c>
      <c r="H2681" s="33">
        <v>862644</v>
      </c>
      <c r="I2681" s="33">
        <v>1007</v>
      </c>
      <c r="J2681" s="33">
        <v>60395</v>
      </c>
      <c r="K2681" s="33"/>
      <c r="L2681" s="33">
        <v>2253094</v>
      </c>
      <c r="M2681" s="33">
        <v>1073764</v>
      </c>
      <c r="N2681" s="33">
        <v>1078790</v>
      </c>
      <c r="O2681" s="33">
        <v>8043</v>
      </c>
      <c r="P2681" s="33">
        <v>92496</v>
      </c>
      <c r="Q2681"/>
    </row>
    <row r="2682" spans="1:17">
      <c r="A2682" s="38" t="str">
        <f t="shared" ca="1" si="41"/>
        <v>204731</v>
      </c>
      <c r="B2682" s="39" cm="1">
        <f t="array" aca="1" ref="B2682" ca="1">INDIRECT(_xlfn.CONCAT("D",ROW(C2682)-C2682-3))</f>
        <v>2047</v>
      </c>
      <c r="C2682" s="32">
        <v>31</v>
      </c>
      <c r="D2682" s="33">
        <v>4643249</v>
      </c>
      <c r="E2682" s="33"/>
      <c r="F2682" s="33">
        <v>2366592</v>
      </c>
      <c r="G2682" s="33">
        <v>1362249</v>
      </c>
      <c r="H2682" s="33">
        <v>914868</v>
      </c>
      <c r="I2682" s="33">
        <v>5027</v>
      </c>
      <c r="J2682" s="33">
        <v>84449</v>
      </c>
      <c r="K2682" s="33"/>
      <c r="L2682" s="33">
        <v>2276656</v>
      </c>
      <c r="M2682" s="33">
        <v>1027259</v>
      </c>
      <c r="N2682" s="33">
        <v>1121743</v>
      </c>
      <c r="O2682" s="33">
        <v>10051</v>
      </c>
      <c r="P2682" s="33">
        <v>117602</v>
      </c>
      <c r="Q2682"/>
    </row>
    <row r="2683" spans="1:17">
      <c r="A2683" s="38" t="str">
        <f t="shared" ca="1" si="41"/>
        <v>204732</v>
      </c>
      <c r="B2683" s="39" cm="1">
        <f t="array" aca="1" ref="B2683" ca="1">INDIRECT(_xlfn.CONCAT("D",ROW(C2683)-C2683-3))</f>
        <v>2047</v>
      </c>
      <c r="C2683" s="32">
        <v>32</v>
      </c>
      <c r="D2683" s="33">
        <v>4665992</v>
      </c>
      <c r="E2683" s="33"/>
      <c r="F2683" s="33">
        <v>2376650</v>
      </c>
      <c r="G2683" s="33">
        <v>1264732</v>
      </c>
      <c r="H2683" s="33">
        <v>1021437</v>
      </c>
      <c r="I2683" s="33">
        <v>2011</v>
      </c>
      <c r="J2683" s="33">
        <v>88471</v>
      </c>
      <c r="K2683" s="33"/>
      <c r="L2683" s="33">
        <v>2289342</v>
      </c>
      <c r="M2683" s="33">
        <v>890857</v>
      </c>
      <c r="N2683" s="33">
        <v>1275089</v>
      </c>
      <c r="O2683" s="33">
        <v>7023</v>
      </c>
      <c r="P2683" s="33">
        <v>116373</v>
      </c>
      <c r="Q2683"/>
    </row>
    <row r="2684" spans="1:17">
      <c r="A2684" s="38" t="str">
        <f t="shared" ca="1" si="41"/>
        <v>204733</v>
      </c>
      <c r="B2684" s="39" cm="1">
        <f t="array" aca="1" ref="B2684" ca="1">INDIRECT(_xlfn.CONCAT("D",ROW(C2684)-C2684-3))</f>
        <v>2047</v>
      </c>
      <c r="C2684" s="32">
        <v>33</v>
      </c>
      <c r="D2684" s="33">
        <v>4621422</v>
      </c>
      <c r="E2684" s="33"/>
      <c r="F2684" s="33">
        <v>2353789</v>
      </c>
      <c r="G2684" s="33">
        <v>1179910</v>
      </c>
      <c r="H2684" s="33">
        <v>1052270</v>
      </c>
      <c r="I2684" s="33">
        <v>8040</v>
      </c>
      <c r="J2684" s="33">
        <v>113569</v>
      </c>
      <c r="K2684" s="33"/>
      <c r="L2684" s="33">
        <v>2267632</v>
      </c>
      <c r="M2684" s="33">
        <v>849734</v>
      </c>
      <c r="N2684" s="33">
        <v>1266053</v>
      </c>
      <c r="O2684" s="33">
        <v>15084</v>
      </c>
      <c r="P2684" s="33">
        <v>136762</v>
      </c>
      <c r="Q2684"/>
    </row>
    <row r="2685" spans="1:17">
      <c r="A2685" s="38" t="str">
        <f t="shared" ca="1" si="41"/>
        <v>204734</v>
      </c>
      <c r="B2685" s="39" cm="1">
        <f t="array" aca="1" ref="B2685" ca="1">INDIRECT(_xlfn.CONCAT("D",ROW(C2685)-C2685-3))</f>
        <v>2047</v>
      </c>
      <c r="C2685" s="32">
        <v>34</v>
      </c>
      <c r="D2685" s="33">
        <v>4646201</v>
      </c>
      <c r="E2685" s="33"/>
      <c r="F2685" s="33">
        <v>2362692</v>
      </c>
      <c r="G2685" s="33">
        <v>1108833</v>
      </c>
      <c r="H2685" s="33">
        <v>1113869</v>
      </c>
      <c r="I2685" s="33">
        <v>8057</v>
      </c>
      <c r="J2685" s="33">
        <v>131932</v>
      </c>
      <c r="K2685" s="33"/>
      <c r="L2685" s="33">
        <v>2283509</v>
      </c>
      <c r="M2685" s="33">
        <v>774241</v>
      </c>
      <c r="N2685" s="33">
        <v>1350397</v>
      </c>
      <c r="O2685" s="33">
        <v>13072</v>
      </c>
      <c r="P2685" s="33">
        <v>145799</v>
      </c>
      <c r="Q2685"/>
    </row>
    <row r="2686" spans="1:17">
      <c r="A2686" s="38" t="str">
        <f t="shared" ca="1" si="41"/>
        <v>204735</v>
      </c>
      <c r="B2686" s="39" cm="1">
        <f t="array" aca="1" ref="B2686" ca="1">INDIRECT(_xlfn.CONCAT("D",ROW(C2686)-C2686-3))</f>
        <v>2047</v>
      </c>
      <c r="C2686" s="32">
        <v>35</v>
      </c>
      <c r="D2686" s="33">
        <v>4645991</v>
      </c>
      <c r="E2686" s="33"/>
      <c r="F2686" s="33">
        <v>2362656</v>
      </c>
      <c r="G2686" s="33">
        <v>1053535</v>
      </c>
      <c r="H2686" s="33">
        <v>1156172</v>
      </c>
      <c r="I2686" s="33">
        <v>2013</v>
      </c>
      <c r="J2686" s="33">
        <v>150936</v>
      </c>
      <c r="K2686" s="33"/>
      <c r="L2686" s="33">
        <v>2283334</v>
      </c>
      <c r="M2686" s="33">
        <v>744019</v>
      </c>
      <c r="N2686" s="33">
        <v>1319126</v>
      </c>
      <c r="O2686" s="33">
        <v>17092</v>
      </c>
      <c r="P2686" s="33">
        <v>203097</v>
      </c>
      <c r="Q2686"/>
    </row>
    <row r="2687" spans="1:17">
      <c r="A2687" s="38" t="str">
        <f t="shared" ca="1" si="41"/>
        <v>204736</v>
      </c>
      <c r="B2687" s="39" cm="1">
        <f t="array" aca="1" ref="B2687" ca="1">INDIRECT(_xlfn.CONCAT("D",ROW(C2687)-C2687-3))</f>
        <v>2047</v>
      </c>
      <c r="C2687" s="32">
        <v>36</v>
      </c>
      <c r="D2687" s="33">
        <v>4736026</v>
      </c>
      <c r="E2687" s="33"/>
      <c r="F2687" s="33">
        <v>2405184</v>
      </c>
      <c r="G2687" s="33">
        <v>1032951</v>
      </c>
      <c r="H2687" s="33">
        <v>1180946</v>
      </c>
      <c r="I2687" s="33">
        <v>14095</v>
      </c>
      <c r="J2687" s="33">
        <v>177192</v>
      </c>
      <c r="K2687" s="33"/>
      <c r="L2687" s="33">
        <v>2330841</v>
      </c>
      <c r="M2687" s="33">
        <v>754835</v>
      </c>
      <c r="N2687" s="33">
        <v>1333776</v>
      </c>
      <c r="O2687" s="33">
        <v>19097</v>
      </c>
      <c r="P2687" s="33">
        <v>223134</v>
      </c>
      <c r="Q2687"/>
    </row>
    <row r="2688" spans="1:17">
      <c r="A2688" s="38" t="str">
        <f t="shared" ca="1" si="41"/>
        <v>204737</v>
      </c>
      <c r="B2688" s="39" cm="1">
        <f t="array" aca="1" ref="B2688" ca="1">INDIRECT(_xlfn.CONCAT("D",ROW(C2688)-C2688-3))</f>
        <v>2047</v>
      </c>
      <c r="C2688" s="32">
        <v>37</v>
      </c>
      <c r="D2688" s="33">
        <v>4811192</v>
      </c>
      <c r="E2688" s="33"/>
      <c r="F2688" s="33">
        <v>2440081</v>
      </c>
      <c r="G2688" s="33">
        <v>991126</v>
      </c>
      <c r="H2688" s="33">
        <v>1218531</v>
      </c>
      <c r="I2688" s="33">
        <v>5031</v>
      </c>
      <c r="J2688" s="33">
        <v>225393</v>
      </c>
      <c r="K2688" s="33"/>
      <c r="L2688" s="33">
        <v>2371111</v>
      </c>
      <c r="M2688" s="33">
        <v>713139</v>
      </c>
      <c r="N2688" s="33">
        <v>1425275</v>
      </c>
      <c r="O2688" s="33">
        <v>21063</v>
      </c>
      <c r="P2688" s="33">
        <v>211635</v>
      </c>
      <c r="Q2688"/>
    </row>
    <row r="2689" spans="1:17">
      <c r="A2689" s="38" t="str">
        <f t="shared" ca="1" si="41"/>
        <v>204738</v>
      </c>
      <c r="B2689" s="39" cm="1">
        <f t="array" aca="1" ref="B2689" ca="1">INDIRECT(_xlfn.CONCAT("D",ROW(C2689)-C2689-3))</f>
        <v>2047</v>
      </c>
      <c r="C2689" s="32">
        <v>38</v>
      </c>
      <c r="D2689" s="33">
        <v>4971817</v>
      </c>
      <c r="E2689" s="33"/>
      <c r="F2689" s="33">
        <v>2519199</v>
      </c>
      <c r="G2689" s="33">
        <v>1006876</v>
      </c>
      <c r="H2689" s="33">
        <v>1265127</v>
      </c>
      <c r="I2689" s="33">
        <v>10049</v>
      </c>
      <c r="J2689" s="33">
        <v>237148</v>
      </c>
      <c r="K2689" s="33"/>
      <c r="L2689" s="33">
        <v>2452618</v>
      </c>
      <c r="M2689" s="33">
        <v>702756</v>
      </c>
      <c r="N2689" s="33">
        <v>1480807</v>
      </c>
      <c r="O2689" s="33">
        <v>34134</v>
      </c>
      <c r="P2689" s="33">
        <v>234921</v>
      </c>
      <c r="Q2689"/>
    </row>
    <row r="2690" spans="1:17">
      <c r="A2690" s="38" t="str">
        <f t="shared" ca="1" si="41"/>
        <v>204739</v>
      </c>
      <c r="B2690" s="39" cm="1">
        <f t="array" aca="1" ref="B2690" ca="1">INDIRECT(_xlfn.CONCAT("D",ROW(C2690)-C2690-3))</f>
        <v>2047</v>
      </c>
      <c r="C2690" s="32">
        <v>39</v>
      </c>
      <c r="D2690" s="33">
        <v>4994342</v>
      </c>
      <c r="E2690" s="33"/>
      <c r="F2690" s="33">
        <v>2527605</v>
      </c>
      <c r="G2690" s="33">
        <v>916571</v>
      </c>
      <c r="H2690" s="33">
        <v>1349731</v>
      </c>
      <c r="I2690" s="33">
        <v>12060</v>
      </c>
      <c r="J2690" s="33">
        <v>249243</v>
      </c>
      <c r="K2690" s="33"/>
      <c r="L2690" s="33">
        <v>2466737</v>
      </c>
      <c r="M2690" s="33">
        <v>713818</v>
      </c>
      <c r="N2690" s="33">
        <v>1476829</v>
      </c>
      <c r="O2690" s="33">
        <v>34135</v>
      </c>
      <c r="P2690" s="33">
        <v>241955</v>
      </c>
      <c r="Q2690"/>
    </row>
    <row r="2691" spans="1:17">
      <c r="A2691" s="38" t="str">
        <f t="shared" ca="1" si="41"/>
        <v>204740</v>
      </c>
      <c r="B2691" s="39" cm="1">
        <f t="array" aca="1" ref="B2691" ca="1">INDIRECT(_xlfn.CONCAT("D",ROW(C2691)-C2691-3))</f>
        <v>2047</v>
      </c>
      <c r="C2691" s="32">
        <v>40</v>
      </c>
      <c r="D2691" s="33">
        <v>4930587</v>
      </c>
      <c r="E2691" s="33"/>
      <c r="F2691" s="33">
        <v>2495065</v>
      </c>
      <c r="G2691" s="33">
        <v>883396</v>
      </c>
      <c r="H2691" s="33">
        <v>1366896</v>
      </c>
      <c r="I2691" s="33">
        <v>11080</v>
      </c>
      <c r="J2691" s="33">
        <v>233692</v>
      </c>
      <c r="K2691" s="33"/>
      <c r="L2691" s="33">
        <v>2435522</v>
      </c>
      <c r="M2691" s="33">
        <v>630465</v>
      </c>
      <c r="N2691" s="33">
        <v>1516931</v>
      </c>
      <c r="O2691" s="33">
        <v>19075</v>
      </c>
      <c r="P2691" s="33">
        <v>269052</v>
      </c>
      <c r="Q2691"/>
    </row>
    <row r="2692" spans="1:17">
      <c r="A2692" s="38" t="str">
        <f t="shared" ca="1" si="41"/>
        <v>204741</v>
      </c>
      <c r="B2692" s="39" cm="1">
        <f t="array" aca="1" ref="B2692" ca="1">INDIRECT(_xlfn.CONCAT("D",ROW(C2692)-C2692-3))</f>
        <v>2047</v>
      </c>
      <c r="C2692" s="32">
        <v>41</v>
      </c>
      <c r="D2692" s="33">
        <v>4823330</v>
      </c>
      <c r="E2692" s="33"/>
      <c r="F2692" s="33">
        <v>2438935</v>
      </c>
      <c r="G2692" s="33">
        <v>831729</v>
      </c>
      <c r="H2692" s="33">
        <v>1344026</v>
      </c>
      <c r="I2692" s="33">
        <v>7031</v>
      </c>
      <c r="J2692" s="33">
        <v>256148</v>
      </c>
      <c r="K2692" s="33"/>
      <c r="L2692" s="33">
        <v>2384396</v>
      </c>
      <c r="M2692" s="33">
        <v>636240</v>
      </c>
      <c r="N2692" s="33">
        <v>1447095</v>
      </c>
      <c r="O2692" s="33">
        <v>29103</v>
      </c>
      <c r="P2692" s="33">
        <v>271957</v>
      </c>
      <c r="Q2692"/>
    </row>
    <row r="2693" spans="1:17">
      <c r="A2693" s="38" t="str">
        <f t="shared" ca="1" si="41"/>
        <v>204742</v>
      </c>
      <c r="B2693" s="39" cm="1">
        <f t="array" aca="1" ref="B2693" ca="1">INDIRECT(_xlfn.CONCAT("D",ROW(C2693)-C2693-3))</f>
        <v>2047</v>
      </c>
      <c r="C2693" s="32">
        <v>42</v>
      </c>
      <c r="D2693" s="33">
        <v>4774524</v>
      </c>
      <c r="E2693" s="33"/>
      <c r="F2693" s="33">
        <v>2411673</v>
      </c>
      <c r="G2693" s="33">
        <v>875050</v>
      </c>
      <c r="H2693" s="33">
        <v>1262730</v>
      </c>
      <c r="I2693" s="33">
        <v>16111</v>
      </c>
      <c r="J2693" s="33">
        <v>257782</v>
      </c>
      <c r="K2693" s="33"/>
      <c r="L2693" s="33">
        <v>2362850</v>
      </c>
      <c r="M2693" s="33">
        <v>596477</v>
      </c>
      <c r="N2693" s="33">
        <v>1491693</v>
      </c>
      <c r="O2693" s="33">
        <v>28069</v>
      </c>
      <c r="P2693" s="33">
        <v>246611</v>
      </c>
      <c r="Q2693"/>
    </row>
    <row r="2694" spans="1:17">
      <c r="A2694" s="38" t="str">
        <f t="shared" ca="1" si="41"/>
        <v>204743</v>
      </c>
      <c r="B2694" s="39" cm="1">
        <f t="array" aca="1" ref="B2694" ca="1">INDIRECT(_xlfn.CONCAT("D",ROW(C2694)-C2694-3))</f>
        <v>2047</v>
      </c>
      <c r="C2694" s="32">
        <v>43</v>
      </c>
      <c r="D2694" s="33">
        <v>4738673</v>
      </c>
      <c r="E2694" s="33"/>
      <c r="F2694" s="33">
        <v>2391980</v>
      </c>
      <c r="G2694" s="33">
        <v>771834</v>
      </c>
      <c r="H2694" s="33">
        <v>1349451</v>
      </c>
      <c r="I2694" s="33">
        <v>15095</v>
      </c>
      <c r="J2694" s="33">
        <v>255601</v>
      </c>
      <c r="K2694" s="33"/>
      <c r="L2694" s="33">
        <v>2346693</v>
      </c>
      <c r="M2694" s="33">
        <v>578389</v>
      </c>
      <c r="N2694" s="33">
        <v>1440952</v>
      </c>
      <c r="O2694" s="33">
        <v>36149</v>
      </c>
      <c r="P2694" s="33">
        <v>291203</v>
      </c>
      <c r="Q2694"/>
    </row>
    <row r="2695" spans="1:17">
      <c r="A2695" s="38" t="str">
        <f t="shared" ca="1" si="41"/>
        <v>204744</v>
      </c>
      <c r="B2695" s="39" cm="1">
        <f t="array" aca="1" ref="B2695" ca="1">INDIRECT(_xlfn.CONCAT("D",ROW(C2695)-C2695-3))</f>
        <v>2047</v>
      </c>
      <c r="C2695" s="32">
        <v>44</v>
      </c>
      <c r="D2695" s="33">
        <v>4684208</v>
      </c>
      <c r="E2695" s="33"/>
      <c r="F2695" s="33">
        <v>2361143</v>
      </c>
      <c r="G2695" s="33">
        <v>731551</v>
      </c>
      <c r="H2695" s="33">
        <v>1327891</v>
      </c>
      <c r="I2695" s="33">
        <v>12108</v>
      </c>
      <c r="J2695" s="33">
        <v>289593</v>
      </c>
      <c r="K2695" s="33"/>
      <c r="L2695" s="33">
        <v>2323065</v>
      </c>
      <c r="M2695" s="33">
        <v>545004</v>
      </c>
      <c r="N2695" s="33">
        <v>1481886</v>
      </c>
      <c r="O2695" s="33">
        <v>36266</v>
      </c>
      <c r="P2695" s="33">
        <v>259909</v>
      </c>
      <c r="Q2695"/>
    </row>
    <row r="2696" spans="1:17">
      <c r="A2696" s="38" t="str">
        <f t="shared" ca="1" si="41"/>
        <v>204745</v>
      </c>
      <c r="B2696" s="39" cm="1">
        <f t="array" aca="1" ref="B2696" ca="1">INDIRECT(_xlfn.CONCAT("D",ROW(C2696)-C2696-3))</f>
        <v>2047</v>
      </c>
      <c r="C2696" s="32">
        <v>45</v>
      </c>
      <c r="D2696" s="33">
        <v>4678245</v>
      </c>
      <c r="E2696" s="33"/>
      <c r="F2696" s="33">
        <v>2355056</v>
      </c>
      <c r="G2696" s="33">
        <v>680102</v>
      </c>
      <c r="H2696" s="33">
        <v>1378421</v>
      </c>
      <c r="I2696" s="33">
        <v>15181</v>
      </c>
      <c r="J2696" s="33">
        <v>281352</v>
      </c>
      <c r="K2696" s="33"/>
      <c r="L2696" s="33">
        <v>2323188</v>
      </c>
      <c r="M2696" s="33">
        <v>534878</v>
      </c>
      <c r="N2696" s="33">
        <v>1461328</v>
      </c>
      <c r="O2696" s="33">
        <v>38350</v>
      </c>
      <c r="P2696" s="33">
        <v>288632</v>
      </c>
      <c r="Q2696"/>
    </row>
    <row r="2697" spans="1:17">
      <c r="A2697" s="38" t="str">
        <f t="shared" ca="1" si="41"/>
        <v>204746</v>
      </c>
      <c r="B2697" s="39" cm="1">
        <f t="array" aca="1" ref="B2697" ca="1">INDIRECT(_xlfn.CONCAT("D",ROW(C2697)-C2697-3))</f>
        <v>2047</v>
      </c>
      <c r="C2697" s="32">
        <v>46</v>
      </c>
      <c r="D2697" s="33">
        <v>4755454</v>
      </c>
      <c r="E2697" s="33"/>
      <c r="F2697" s="33">
        <v>2393678</v>
      </c>
      <c r="G2697" s="33">
        <v>747834</v>
      </c>
      <c r="H2697" s="33">
        <v>1344478</v>
      </c>
      <c r="I2697" s="33">
        <v>13191</v>
      </c>
      <c r="J2697" s="33">
        <v>288175</v>
      </c>
      <c r="K2697" s="33"/>
      <c r="L2697" s="33">
        <v>2361776</v>
      </c>
      <c r="M2697" s="33">
        <v>556069</v>
      </c>
      <c r="N2697" s="33">
        <v>1477121</v>
      </c>
      <c r="O2697" s="33">
        <v>42464</v>
      </c>
      <c r="P2697" s="33">
        <v>286123</v>
      </c>
      <c r="Q2697"/>
    </row>
    <row r="2698" spans="1:17">
      <c r="A2698" s="38" t="str">
        <f t="shared" ca="1" si="41"/>
        <v>204747</v>
      </c>
      <c r="B2698" s="39" cm="1">
        <f t="array" aca="1" ref="B2698" ca="1">INDIRECT(_xlfn.CONCAT("D",ROW(C2698)-C2698-3))</f>
        <v>2047</v>
      </c>
      <c r="C2698" s="32">
        <v>47</v>
      </c>
      <c r="D2698" s="33">
        <v>4678266</v>
      </c>
      <c r="E2698" s="33"/>
      <c r="F2698" s="33">
        <v>2354958</v>
      </c>
      <c r="G2698" s="33">
        <v>661665</v>
      </c>
      <c r="H2698" s="33">
        <v>1357887</v>
      </c>
      <c r="I2698" s="33">
        <v>13213</v>
      </c>
      <c r="J2698" s="33">
        <v>322193</v>
      </c>
      <c r="K2698" s="33"/>
      <c r="L2698" s="33">
        <v>2323308</v>
      </c>
      <c r="M2698" s="33">
        <v>532804</v>
      </c>
      <c r="N2698" s="33">
        <v>1435638</v>
      </c>
      <c r="O2698" s="33">
        <v>55606</v>
      </c>
      <c r="P2698" s="33">
        <v>299260</v>
      </c>
      <c r="Q2698"/>
    </row>
    <row r="2699" spans="1:17">
      <c r="A2699" s="38" t="str">
        <f t="shared" ca="1" si="41"/>
        <v>204748</v>
      </c>
      <c r="B2699" s="39" cm="1">
        <f t="array" aca="1" ref="B2699" ca="1">INDIRECT(_xlfn.CONCAT("D",ROW(C2699)-C2699-3))</f>
        <v>2047</v>
      </c>
      <c r="C2699" s="32">
        <v>48</v>
      </c>
      <c r="D2699" s="33">
        <v>4661513</v>
      </c>
      <c r="E2699" s="33"/>
      <c r="F2699" s="33">
        <v>2342682</v>
      </c>
      <c r="G2699" s="33">
        <v>694391</v>
      </c>
      <c r="H2699" s="33">
        <v>1344178</v>
      </c>
      <c r="I2699" s="33">
        <v>23315</v>
      </c>
      <c r="J2699" s="33">
        <v>280797</v>
      </c>
      <c r="K2699" s="33"/>
      <c r="L2699" s="33">
        <v>2318831</v>
      </c>
      <c r="M2699" s="33">
        <v>538535</v>
      </c>
      <c r="N2699" s="33">
        <v>1446870</v>
      </c>
      <c r="O2699" s="33">
        <v>57592</v>
      </c>
      <c r="P2699" s="33">
        <v>275835</v>
      </c>
      <c r="Q2699"/>
    </row>
    <row r="2700" spans="1:17">
      <c r="A2700" s="38" t="str">
        <f t="shared" ref="A2700:A2763" ca="1" si="42">B2700&amp;C2700</f>
        <v>204749</v>
      </c>
      <c r="B2700" s="39" cm="1">
        <f t="array" aca="1" ref="B2700" ca="1">INDIRECT(_xlfn.CONCAT("D",ROW(C2700)-C2700-3))</f>
        <v>2047</v>
      </c>
      <c r="C2700" s="32">
        <v>49</v>
      </c>
      <c r="D2700" s="33">
        <v>4582691</v>
      </c>
      <c r="E2700" s="33"/>
      <c r="F2700" s="33">
        <v>2301582</v>
      </c>
      <c r="G2700" s="33">
        <v>643148</v>
      </c>
      <c r="H2700" s="33">
        <v>1334836</v>
      </c>
      <c r="I2700" s="33">
        <v>22247</v>
      </c>
      <c r="J2700" s="33">
        <v>301350</v>
      </c>
      <c r="K2700" s="33"/>
      <c r="L2700" s="33">
        <v>2281109</v>
      </c>
      <c r="M2700" s="33">
        <v>531383</v>
      </c>
      <c r="N2700" s="33">
        <v>1412308</v>
      </c>
      <c r="O2700" s="33">
        <v>46471</v>
      </c>
      <c r="P2700" s="33">
        <v>290947</v>
      </c>
      <c r="Q2700"/>
    </row>
    <row r="2701" spans="1:17">
      <c r="A2701" s="38" t="str">
        <f t="shared" ca="1" si="42"/>
        <v>204750</v>
      </c>
      <c r="B2701" s="39" cm="1">
        <f t="array" aca="1" ref="B2701" ca="1">INDIRECT(_xlfn.CONCAT("D",ROW(C2701)-C2701-3))</f>
        <v>2047</v>
      </c>
      <c r="C2701" s="32">
        <v>50</v>
      </c>
      <c r="D2701" s="33">
        <v>4582730</v>
      </c>
      <c r="E2701" s="33"/>
      <c r="F2701" s="33">
        <v>2295663</v>
      </c>
      <c r="G2701" s="33">
        <v>663709</v>
      </c>
      <c r="H2701" s="33">
        <v>1346641</v>
      </c>
      <c r="I2701" s="33">
        <v>15176</v>
      </c>
      <c r="J2701" s="33">
        <v>270138</v>
      </c>
      <c r="K2701" s="33"/>
      <c r="L2701" s="33">
        <v>2287067</v>
      </c>
      <c r="M2701" s="33">
        <v>550515</v>
      </c>
      <c r="N2701" s="33">
        <v>1349977</v>
      </c>
      <c r="O2701" s="33">
        <v>75898</v>
      </c>
      <c r="P2701" s="33">
        <v>310677</v>
      </c>
      <c r="Q2701"/>
    </row>
    <row r="2702" spans="1:17">
      <c r="A2702" s="38" t="str">
        <f t="shared" ca="1" si="42"/>
        <v>204751</v>
      </c>
      <c r="B2702" s="39" cm="1">
        <f t="array" aca="1" ref="B2702" ca="1">INDIRECT(_xlfn.CONCAT("D",ROW(C2702)-C2702-3))</f>
        <v>2047</v>
      </c>
      <c r="C2702" s="32">
        <v>51</v>
      </c>
      <c r="D2702" s="33">
        <v>4586494</v>
      </c>
      <c r="E2702" s="33"/>
      <c r="F2702" s="33">
        <v>2296900</v>
      </c>
      <c r="G2702" s="33">
        <v>636904</v>
      </c>
      <c r="H2702" s="33">
        <v>1349631</v>
      </c>
      <c r="I2702" s="33">
        <v>21230</v>
      </c>
      <c r="J2702" s="33">
        <v>289134</v>
      </c>
      <c r="K2702" s="33"/>
      <c r="L2702" s="33">
        <v>2289594</v>
      </c>
      <c r="M2702" s="33">
        <v>497429</v>
      </c>
      <c r="N2702" s="33">
        <v>1412254</v>
      </c>
      <c r="O2702" s="33">
        <v>54707</v>
      </c>
      <c r="P2702" s="33">
        <v>325203</v>
      </c>
      <c r="Q2702"/>
    </row>
    <row r="2703" spans="1:17">
      <c r="A2703" s="38" t="str">
        <f t="shared" ca="1" si="42"/>
        <v>204752</v>
      </c>
      <c r="B2703" s="39" cm="1">
        <f t="array" aca="1" ref="B2703" ca="1">INDIRECT(_xlfn.CONCAT("D",ROW(C2703)-C2703-3))</f>
        <v>2047</v>
      </c>
      <c r="C2703" s="32">
        <v>52</v>
      </c>
      <c r="D2703" s="33">
        <v>4602403</v>
      </c>
      <c r="E2703" s="33"/>
      <c r="F2703" s="33">
        <v>2302511</v>
      </c>
      <c r="G2703" s="33">
        <v>627127</v>
      </c>
      <c r="H2703" s="33">
        <v>1397337</v>
      </c>
      <c r="I2703" s="33">
        <v>23340</v>
      </c>
      <c r="J2703" s="33">
        <v>254707</v>
      </c>
      <c r="K2703" s="33"/>
      <c r="L2703" s="33">
        <v>2299892</v>
      </c>
      <c r="M2703" s="33">
        <v>514249</v>
      </c>
      <c r="N2703" s="33">
        <v>1383187</v>
      </c>
      <c r="O2703" s="33">
        <v>85369</v>
      </c>
      <c r="P2703" s="33">
        <v>317086</v>
      </c>
      <c r="Q2703"/>
    </row>
    <row r="2704" spans="1:17">
      <c r="A2704" s="38" t="str">
        <f t="shared" ca="1" si="42"/>
        <v>204753</v>
      </c>
      <c r="B2704" s="39" cm="1">
        <f t="array" aca="1" ref="B2704" ca="1">INDIRECT(_xlfn.CONCAT("D",ROW(C2704)-C2704-3))</f>
        <v>2047</v>
      </c>
      <c r="C2704" s="32">
        <v>53</v>
      </c>
      <c r="D2704" s="33">
        <v>4640897</v>
      </c>
      <c r="E2704" s="33"/>
      <c r="F2704" s="33">
        <v>2320078</v>
      </c>
      <c r="G2704" s="33">
        <v>669775</v>
      </c>
      <c r="H2704" s="33">
        <v>1354636</v>
      </c>
      <c r="I2704" s="33">
        <v>24136</v>
      </c>
      <c r="J2704" s="33">
        <v>271531</v>
      </c>
      <c r="K2704" s="33"/>
      <c r="L2704" s="33">
        <v>2320819</v>
      </c>
      <c r="M2704" s="33">
        <v>562224</v>
      </c>
      <c r="N2704" s="33">
        <v>1317933</v>
      </c>
      <c r="O2704" s="33">
        <v>74963</v>
      </c>
      <c r="P2704" s="33">
        <v>365699</v>
      </c>
      <c r="Q2704"/>
    </row>
    <row r="2705" spans="1:17">
      <c r="A2705" s="38" t="str">
        <f t="shared" ca="1" si="42"/>
        <v>204754</v>
      </c>
      <c r="B2705" s="39" cm="1">
        <f t="array" aca="1" ref="B2705" ca="1">INDIRECT(_xlfn.CONCAT("D",ROW(C2705)-C2705-3))</f>
        <v>2047</v>
      </c>
      <c r="C2705" s="32">
        <v>54</v>
      </c>
      <c r="D2705" s="33">
        <v>4712831</v>
      </c>
      <c r="E2705" s="33"/>
      <c r="F2705" s="33">
        <v>2354669</v>
      </c>
      <c r="G2705" s="33">
        <v>687495</v>
      </c>
      <c r="H2705" s="33">
        <v>1383077</v>
      </c>
      <c r="I2705" s="33">
        <v>28309</v>
      </c>
      <c r="J2705" s="33">
        <v>255788</v>
      </c>
      <c r="K2705" s="33"/>
      <c r="L2705" s="33">
        <v>2358162</v>
      </c>
      <c r="M2705" s="33">
        <v>534571</v>
      </c>
      <c r="N2705" s="33">
        <v>1386858</v>
      </c>
      <c r="O2705" s="33">
        <v>93802</v>
      </c>
      <c r="P2705" s="33">
        <v>342932</v>
      </c>
      <c r="Q2705"/>
    </row>
    <row r="2706" spans="1:17">
      <c r="A2706" s="38" t="str">
        <f t="shared" ca="1" si="42"/>
        <v>204755</v>
      </c>
      <c r="B2706" s="39" cm="1">
        <f t="array" aca="1" ref="B2706" ca="1">INDIRECT(_xlfn.CONCAT("D",ROW(C2706)-C2706-3))</f>
        <v>2047</v>
      </c>
      <c r="C2706" s="32">
        <v>55</v>
      </c>
      <c r="D2706" s="33">
        <v>4739880</v>
      </c>
      <c r="E2706" s="33"/>
      <c r="F2706" s="33">
        <v>2357577</v>
      </c>
      <c r="G2706" s="33">
        <v>653426</v>
      </c>
      <c r="H2706" s="33">
        <v>1392564</v>
      </c>
      <c r="I2706" s="33">
        <v>24201</v>
      </c>
      <c r="J2706" s="33">
        <v>287387</v>
      </c>
      <c r="K2706" s="33"/>
      <c r="L2706" s="33">
        <v>2382303</v>
      </c>
      <c r="M2706" s="33">
        <v>588235</v>
      </c>
      <c r="N2706" s="33">
        <v>1334414</v>
      </c>
      <c r="O2706" s="33">
        <v>96183</v>
      </c>
      <c r="P2706" s="33">
        <v>363471</v>
      </c>
      <c r="Q2706"/>
    </row>
    <row r="2707" spans="1:17">
      <c r="A2707" s="38" t="str">
        <f t="shared" ca="1" si="42"/>
        <v>204756</v>
      </c>
      <c r="B2707" s="39" cm="1">
        <f t="array" aca="1" ref="B2707" ca="1">INDIRECT(_xlfn.CONCAT("D",ROW(C2707)-C2707-3))</f>
        <v>2047</v>
      </c>
      <c r="C2707" s="32">
        <v>56</v>
      </c>
      <c r="D2707" s="33">
        <v>4770085</v>
      </c>
      <c r="E2707" s="33"/>
      <c r="F2707" s="33">
        <v>2367599</v>
      </c>
      <c r="G2707" s="33">
        <v>627313</v>
      </c>
      <c r="H2707" s="33">
        <v>1438772</v>
      </c>
      <c r="I2707" s="33">
        <v>30354</v>
      </c>
      <c r="J2707" s="33">
        <v>271161</v>
      </c>
      <c r="K2707" s="33"/>
      <c r="L2707" s="33">
        <v>2402486</v>
      </c>
      <c r="M2707" s="33">
        <v>547121</v>
      </c>
      <c r="N2707" s="33">
        <v>1374868</v>
      </c>
      <c r="O2707" s="33">
        <v>104983</v>
      </c>
      <c r="P2707" s="33">
        <v>375515</v>
      </c>
      <c r="Q2707"/>
    </row>
    <row r="2708" spans="1:17">
      <c r="A2708" s="38" t="str">
        <f t="shared" ca="1" si="42"/>
        <v>204757</v>
      </c>
      <c r="B2708" s="39" cm="1">
        <f t="array" aca="1" ref="B2708" ca="1">INDIRECT(_xlfn.CONCAT("D",ROW(C2708)-C2708-3))</f>
        <v>2047</v>
      </c>
      <c r="C2708" s="32">
        <v>57</v>
      </c>
      <c r="D2708" s="33">
        <v>4616544</v>
      </c>
      <c r="E2708" s="33"/>
      <c r="F2708" s="33">
        <v>2281453</v>
      </c>
      <c r="G2708" s="33">
        <v>616745</v>
      </c>
      <c r="H2708" s="33">
        <v>1367869</v>
      </c>
      <c r="I2708" s="33">
        <v>25071</v>
      </c>
      <c r="J2708" s="33">
        <v>271769</v>
      </c>
      <c r="K2708" s="33"/>
      <c r="L2708" s="33">
        <v>2335091</v>
      </c>
      <c r="M2708" s="33">
        <v>535441</v>
      </c>
      <c r="N2708" s="33">
        <v>1357329</v>
      </c>
      <c r="O2708" s="33">
        <v>108303</v>
      </c>
      <c r="P2708" s="33">
        <v>334018</v>
      </c>
      <c r="Q2708"/>
    </row>
    <row r="2709" spans="1:17">
      <c r="A2709" s="38" t="str">
        <f t="shared" ca="1" si="42"/>
        <v>204758</v>
      </c>
      <c r="B2709" s="39" cm="1">
        <f t="array" aca="1" ref="B2709" ca="1">INDIRECT(_xlfn.CONCAT("D",ROW(C2709)-C2709-3))</f>
        <v>2047</v>
      </c>
      <c r="C2709" s="32">
        <v>58</v>
      </c>
      <c r="D2709" s="33">
        <v>4486256</v>
      </c>
      <c r="E2709" s="33"/>
      <c r="F2709" s="33">
        <v>2206165</v>
      </c>
      <c r="G2709" s="33">
        <v>609150</v>
      </c>
      <c r="H2709" s="33">
        <v>1294444</v>
      </c>
      <c r="I2709" s="33">
        <v>28053</v>
      </c>
      <c r="J2709" s="33">
        <v>274518</v>
      </c>
      <c r="K2709" s="33"/>
      <c r="L2709" s="33">
        <v>2280091</v>
      </c>
      <c r="M2709" s="33">
        <v>557916</v>
      </c>
      <c r="N2709" s="33">
        <v>1236899</v>
      </c>
      <c r="O2709" s="33">
        <v>129138</v>
      </c>
      <c r="P2709" s="33">
        <v>356138</v>
      </c>
      <c r="Q2709"/>
    </row>
    <row r="2710" spans="1:17">
      <c r="A2710" s="38" t="str">
        <f t="shared" ca="1" si="42"/>
        <v>204759</v>
      </c>
      <c r="B2710" s="39" cm="1">
        <f t="array" aca="1" ref="B2710" ca="1">INDIRECT(_xlfn.CONCAT("D",ROW(C2710)-C2710-3))</f>
        <v>2047</v>
      </c>
      <c r="C2710" s="32">
        <v>59</v>
      </c>
      <c r="D2710" s="33">
        <v>4352644</v>
      </c>
      <c r="E2710" s="33"/>
      <c r="F2710" s="33">
        <v>2135462</v>
      </c>
      <c r="G2710" s="33">
        <v>556728</v>
      </c>
      <c r="H2710" s="33">
        <v>1270223</v>
      </c>
      <c r="I2710" s="33">
        <v>41202</v>
      </c>
      <c r="J2710" s="33">
        <v>267310</v>
      </c>
      <c r="K2710" s="33"/>
      <c r="L2710" s="33">
        <v>2217182</v>
      </c>
      <c r="M2710" s="33">
        <v>515296</v>
      </c>
      <c r="N2710" s="33">
        <v>1226848</v>
      </c>
      <c r="O2710" s="33">
        <v>142914</v>
      </c>
      <c r="P2710" s="33">
        <v>332124</v>
      </c>
      <c r="Q2710"/>
    </row>
    <row r="2711" spans="1:17">
      <c r="A2711" s="38" t="str">
        <f t="shared" ca="1" si="42"/>
        <v>204760</v>
      </c>
      <c r="B2711" s="39" cm="1">
        <f t="array" aca="1" ref="B2711" ca="1">INDIRECT(_xlfn.CONCAT("D",ROW(C2711)-C2711-3))</f>
        <v>2047</v>
      </c>
      <c r="C2711" s="32">
        <v>60</v>
      </c>
      <c r="D2711" s="33">
        <v>4282839</v>
      </c>
      <c r="E2711" s="33"/>
      <c r="F2711" s="33">
        <v>2094624</v>
      </c>
      <c r="G2711" s="33">
        <v>532142</v>
      </c>
      <c r="H2711" s="33">
        <v>1268954</v>
      </c>
      <c r="I2711" s="33">
        <v>35942</v>
      </c>
      <c r="J2711" s="33">
        <v>257585</v>
      </c>
      <c r="K2711" s="33"/>
      <c r="L2711" s="33">
        <v>2188216</v>
      </c>
      <c r="M2711" s="33">
        <v>505359</v>
      </c>
      <c r="N2711" s="33">
        <v>1175488</v>
      </c>
      <c r="O2711" s="33">
        <v>133624</v>
      </c>
      <c r="P2711" s="33">
        <v>373745</v>
      </c>
      <c r="Q2711"/>
    </row>
    <row r="2712" spans="1:17">
      <c r="A2712" s="38" t="str">
        <f t="shared" ca="1" si="42"/>
        <v>204761</v>
      </c>
      <c r="B2712" s="39" cm="1">
        <f t="array" aca="1" ref="B2712" ca="1">INDIRECT(_xlfn.CONCAT("D",ROW(C2712)-C2712-3))</f>
        <v>2047</v>
      </c>
      <c r="C2712" s="32">
        <v>61</v>
      </c>
      <c r="D2712" s="33">
        <v>4263442</v>
      </c>
      <c r="E2712" s="33"/>
      <c r="F2712" s="33">
        <v>2082835</v>
      </c>
      <c r="G2712" s="33">
        <v>523461</v>
      </c>
      <c r="H2712" s="33">
        <v>1258108</v>
      </c>
      <c r="I2712" s="33">
        <v>45040</v>
      </c>
      <c r="J2712" s="33">
        <v>256226</v>
      </c>
      <c r="K2712" s="33"/>
      <c r="L2712" s="33">
        <v>2180607</v>
      </c>
      <c r="M2712" s="33">
        <v>452996</v>
      </c>
      <c r="N2712" s="33">
        <v>1222385</v>
      </c>
      <c r="O2712" s="33">
        <v>145642</v>
      </c>
      <c r="P2712" s="33">
        <v>359584</v>
      </c>
      <c r="Q2712"/>
    </row>
    <row r="2713" spans="1:17">
      <c r="A2713" s="38" t="str">
        <f t="shared" ca="1" si="42"/>
        <v>204762</v>
      </c>
      <c r="B2713" s="39" cm="1">
        <f t="array" aca="1" ref="B2713" ca="1">INDIRECT(_xlfn.CONCAT("D",ROW(C2713)-C2713-3))</f>
        <v>2047</v>
      </c>
      <c r="C2713" s="32">
        <v>62</v>
      </c>
      <c r="D2713" s="33">
        <v>4148357</v>
      </c>
      <c r="E2713" s="33"/>
      <c r="F2713" s="33">
        <v>2020000</v>
      </c>
      <c r="G2713" s="33">
        <v>458093</v>
      </c>
      <c r="H2713" s="33">
        <v>1272480</v>
      </c>
      <c r="I2713" s="33">
        <v>43913</v>
      </c>
      <c r="J2713" s="33">
        <v>245514</v>
      </c>
      <c r="K2713" s="33"/>
      <c r="L2713" s="33">
        <v>2128357</v>
      </c>
      <c r="M2713" s="33">
        <v>425872</v>
      </c>
      <c r="N2713" s="33">
        <v>1161104</v>
      </c>
      <c r="O2713" s="33">
        <v>164724</v>
      </c>
      <c r="P2713" s="33">
        <v>376656</v>
      </c>
      <c r="Q2713"/>
    </row>
    <row r="2714" spans="1:17">
      <c r="A2714" s="38" t="str">
        <f t="shared" ca="1" si="42"/>
        <v>204763</v>
      </c>
      <c r="B2714" s="39" cm="1">
        <f t="array" aca="1" ref="B2714" ca="1">INDIRECT(_xlfn.CONCAT("D",ROW(C2714)-C2714-3))</f>
        <v>2047</v>
      </c>
      <c r="C2714" s="32">
        <v>63</v>
      </c>
      <c r="D2714" s="33">
        <v>4095034</v>
      </c>
      <c r="E2714" s="33"/>
      <c r="F2714" s="33">
        <v>1996398</v>
      </c>
      <c r="G2714" s="33">
        <v>411288</v>
      </c>
      <c r="H2714" s="33">
        <v>1289904</v>
      </c>
      <c r="I2714" s="33">
        <v>43030</v>
      </c>
      <c r="J2714" s="33">
        <v>252177</v>
      </c>
      <c r="K2714" s="33"/>
      <c r="L2714" s="33">
        <v>2098635</v>
      </c>
      <c r="M2714" s="33">
        <v>385587</v>
      </c>
      <c r="N2714" s="33">
        <v>1185880</v>
      </c>
      <c r="O2714" s="33">
        <v>171707</v>
      </c>
      <c r="P2714" s="33">
        <v>355463</v>
      </c>
      <c r="Q2714"/>
    </row>
    <row r="2715" spans="1:17">
      <c r="A2715" s="38" t="str">
        <f t="shared" ca="1" si="42"/>
        <v>204764</v>
      </c>
      <c r="B2715" s="39" cm="1">
        <f t="array" aca="1" ref="B2715" ca="1">INDIRECT(_xlfn.CONCAT("D",ROW(C2715)-C2715-3))</f>
        <v>2047</v>
      </c>
      <c r="C2715" s="32">
        <v>64</v>
      </c>
      <c r="D2715" s="33">
        <v>4131103</v>
      </c>
      <c r="E2715" s="33"/>
      <c r="F2715" s="33">
        <v>2015139</v>
      </c>
      <c r="G2715" s="33">
        <v>441402</v>
      </c>
      <c r="H2715" s="33">
        <v>1285434</v>
      </c>
      <c r="I2715" s="33">
        <v>44737</v>
      </c>
      <c r="J2715" s="33">
        <v>243566</v>
      </c>
      <c r="K2715" s="33"/>
      <c r="L2715" s="33">
        <v>2115965</v>
      </c>
      <c r="M2715" s="33">
        <v>390362</v>
      </c>
      <c r="N2715" s="33">
        <v>1183098</v>
      </c>
      <c r="O2715" s="33">
        <v>209194</v>
      </c>
      <c r="P2715" s="33">
        <v>333309</v>
      </c>
      <c r="Q2715"/>
    </row>
    <row r="2716" spans="1:17">
      <c r="A2716" s="38" t="str">
        <f t="shared" ca="1" si="42"/>
        <v>204765</v>
      </c>
      <c r="B2716" s="39" cm="1">
        <f t="array" aca="1" ref="B2716" ca="1">INDIRECT(_xlfn.CONCAT("D",ROW(C2716)-C2716-3))</f>
        <v>2047</v>
      </c>
      <c r="C2716" s="32">
        <v>65</v>
      </c>
      <c r="D2716" s="33">
        <v>4020374</v>
      </c>
      <c r="E2716" s="33"/>
      <c r="F2716" s="33">
        <v>1958477</v>
      </c>
      <c r="G2716" s="33">
        <v>389896</v>
      </c>
      <c r="H2716" s="33">
        <v>1273660</v>
      </c>
      <c r="I2716" s="33">
        <v>51986</v>
      </c>
      <c r="J2716" s="33">
        <v>242935</v>
      </c>
      <c r="K2716" s="33"/>
      <c r="L2716" s="33">
        <v>2061897</v>
      </c>
      <c r="M2716" s="33">
        <v>371342</v>
      </c>
      <c r="N2716" s="33">
        <v>1129039</v>
      </c>
      <c r="O2716" s="33">
        <v>228210</v>
      </c>
      <c r="P2716" s="33">
        <v>333307</v>
      </c>
      <c r="Q2716"/>
    </row>
    <row r="2717" spans="1:17">
      <c r="A2717" s="38" t="str">
        <f t="shared" ca="1" si="42"/>
        <v>204766</v>
      </c>
      <c r="B2717" s="39" cm="1">
        <f t="array" aca="1" ref="B2717" ca="1">INDIRECT(_xlfn.CONCAT("D",ROW(C2717)-C2717-3))</f>
        <v>2047</v>
      </c>
      <c r="C2717" s="32">
        <v>66</v>
      </c>
      <c r="D2717" s="33">
        <v>4033392</v>
      </c>
      <c r="E2717" s="33"/>
      <c r="F2717" s="33">
        <v>1966881</v>
      </c>
      <c r="G2717" s="33">
        <v>400899</v>
      </c>
      <c r="H2717" s="33">
        <v>1252192</v>
      </c>
      <c r="I2717" s="33">
        <v>65332</v>
      </c>
      <c r="J2717" s="33">
        <v>248459</v>
      </c>
      <c r="K2717" s="33"/>
      <c r="L2717" s="33">
        <v>2066511</v>
      </c>
      <c r="M2717" s="33">
        <v>358783</v>
      </c>
      <c r="N2717" s="33">
        <v>1139488</v>
      </c>
      <c r="O2717" s="33">
        <v>209457</v>
      </c>
      <c r="P2717" s="33">
        <v>358783</v>
      </c>
      <c r="Q2717"/>
    </row>
    <row r="2718" spans="1:17">
      <c r="A2718" s="38" t="str">
        <f t="shared" ca="1" si="42"/>
        <v>204767</v>
      </c>
      <c r="B2718" s="39" cm="1">
        <f t="array" aca="1" ref="B2718" ca="1">INDIRECT(_xlfn.CONCAT("D",ROW(C2718)-C2718-3))</f>
        <v>2047</v>
      </c>
      <c r="C2718" s="32">
        <v>67</v>
      </c>
      <c r="D2718" s="33">
        <v>3840044</v>
      </c>
      <c r="E2718" s="33"/>
      <c r="F2718" s="33">
        <v>1866615</v>
      </c>
      <c r="G2718" s="33">
        <v>348752</v>
      </c>
      <c r="H2718" s="33">
        <v>1188927</v>
      </c>
      <c r="I2718" s="33">
        <v>95114</v>
      </c>
      <c r="J2718" s="33">
        <v>233822</v>
      </c>
      <c r="K2718" s="33"/>
      <c r="L2718" s="33">
        <v>1973429</v>
      </c>
      <c r="M2718" s="33">
        <v>285183</v>
      </c>
      <c r="N2718" s="33">
        <v>1160607</v>
      </c>
      <c r="O2718" s="33">
        <v>230531</v>
      </c>
      <c r="P2718" s="33">
        <v>297107</v>
      </c>
      <c r="Q2718"/>
    </row>
    <row r="2719" spans="1:17">
      <c r="A2719" s="38" t="str">
        <f t="shared" ca="1" si="42"/>
        <v>204768</v>
      </c>
      <c r="B2719" s="39" cm="1">
        <f t="array" aca="1" ref="B2719" ca="1">INDIRECT(_xlfn.CONCAT("D",ROW(C2719)-C2719-3))</f>
        <v>2047</v>
      </c>
      <c r="C2719" s="32">
        <v>68</v>
      </c>
      <c r="D2719" s="33">
        <v>3675863</v>
      </c>
      <c r="E2719" s="33"/>
      <c r="F2719" s="33">
        <v>1780756</v>
      </c>
      <c r="G2719" s="33">
        <v>300105</v>
      </c>
      <c r="H2719" s="33">
        <v>1196446</v>
      </c>
      <c r="I2719" s="33">
        <v>67573</v>
      </c>
      <c r="J2719" s="33">
        <v>216632</v>
      </c>
      <c r="K2719" s="33"/>
      <c r="L2719" s="33">
        <v>1895107</v>
      </c>
      <c r="M2719" s="33">
        <v>279132</v>
      </c>
      <c r="N2719" s="33">
        <v>1076652</v>
      </c>
      <c r="O2719" s="33">
        <v>258197</v>
      </c>
      <c r="P2719" s="33">
        <v>281126</v>
      </c>
      <c r="Q2719"/>
    </row>
    <row r="2720" spans="1:17">
      <c r="A2720" s="38" t="str">
        <f t="shared" ca="1" si="42"/>
        <v>204769</v>
      </c>
      <c r="B2720" s="39" cm="1">
        <f t="array" aca="1" ref="B2720" ca="1">INDIRECT(_xlfn.CONCAT("D",ROW(C2720)-C2720-3))</f>
        <v>2047</v>
      </c>
      <c r="C2720" s="32">
        <v>69</v>
      </c>
      <c r="D2720" s="33">
        <v>3608850</v>
      </c>
      <c r="E2720" s="33"/>
      <c r="F2720" s="33">
        <v>1741243</v>
      </c>
      <c r="G2720" s="33">
        <v>263073</v>
      </c>
      <c r="H2720" s="33">
        <v>1181345</v>
      </c>
      <c r="I2720" s="33">
        <v>91331</v>
      </c>
      <c r="J2720" s="33">
        <v>205495</v>
      </c>
      <c r="K2720" s="33"/>
      <c r="L2720" s="33">
        <v>1867608</v>
      </c>
      <c r="M2720" s="33">
        <v>268369</v>
      </c>
      <c r="N2720" s="33">
        <v>1033569</v>
      </c>
      <c r="O2720" s="33">
        <v>272359</v>
      </c>
      <c r="P2720" s="33">
        <v>293310</v>
      </c>
      <c r="Q2720"/>
    </row>
    <row r="2721" spans="1:17">
      <c r="A2721" s="38" t="str">
        <f t="shared" ca="1" si="42"/>
        <v>204770</v>
      </c>
      <c r="B2721" s="39" cm="1">
        <f t="array" aca="1" ref="B2721" ca="1">INDIRECT(_xlfn.CONCAT("D",ROW(C2721)-C2721-3))</f>
        <v>2047</v>
      </c>
      <c r="C2721" s="32">
        <v>70</v>
      </c>
      <c r="D2721" s="33">
        <v>3434557</v>
      </c>
      <c r="E2721" s="33"/>
      <c r="F2721" s="33">
        <v>1650935</v>
      </c>
      <c r="G2721" s="33">
        <v>250021</v>
      </c>
      <c r="H2721" s="33">
        <v>1147916</v>
      </c>
      <c r="I2721" s="33">
        <v>77388</v>
      </c>
      <c r="J2721" s="33">
        <v>175610</v>
      </c>
      <c r="K2721" s="33"/>
      <c r="L2721" s="33">
        <v>1783622</v>
      </c>
      <c r="M2721" s="33">
        <v>251242</v>
      </c>
      <c r="N2721" s="33">
        <v>994003</v>
      </c>
      <c r="O2721" s="33">
        <v>278161</v>
      </c>
      <c r="P2721" s="33">
        <v>260215</v>
      </c>
      <c r="Q2721"/>
    </row>
    <row r="2722" spans="1:17">
      <c r="A2722" s="38" t="str">
        <f t="shared" ca="1" si="42"/>
        <v>204771</v>
      </c>
      <c r="B2722" s="39" cm="1">
        <f t="array" aca="1" ref="B2722" ca="1">INDIRECT(_xlfn.CONCAT("D",ROW(C2722)-C2722-3))</f>
        <v>2047</v>
      </c>
      <c r="C2722" s="32">
        <v>71</v>
      </c>
      <c r="D2722" s="33">
        <v>3359709</v>
      </c>
      <c r="E2722" s="33"/>
      <c r="F2722" s="33">
        <v>1609924</v>
      </c>
      <c r="G2722" s="33">
        <v>234243</v>
      </c>
      <c r="H2722" s="33">
        <v>1090818</v>
      </c>
      <c r="I2722" s="33">
        <v>100248</v>
      </c>
      <c r="J2722" s="33">
        <v>184615</v>
      </c>
      <c r="K2722" s="33"/>
      <c r="L2722" s="33">
        <v>1749786</v>
      </c>
      <c r="M2722" s="33">
        <v>224204</v>
      </c>
      <c r="N2722" s="33">
        <v>958596</v>
      </c>
      <c r="O2722" s="33">
        <v>285984</v>
      </c>
      <c r="P2722" s="33">
        <v>281002</v>
      </c>
      <c r="Q2722"/>
    </row>
    <row r="2723" spans="1:17">
      <c r="A2723" s="38" t="str">
        <f t="shared" ca="1" si="42"/>
        <v>204772</v>
      </c>
      <c r="B2723" s="39" cm="1">
        <f t="array" aca="1" ref="B2723" ca="1">INDIRECT(_xlfn.CONCAT("D",ROW(C2723)-C2723-3))</f>
        <v>2047</v>
      </c>
      <c r="C2723" s="32">
        <v>72</v>
      </c>
      <c r="D2723" s="33">
        <v>3298663</v>
      </c>
      <c r="E2723" s="33"/>
      <c r="F2723" s="33">
        <v>1575571</v>
      </c>
      <c r="G2723" s="33">
        <v>236435</v>
      </c>
      <c r="H2723" s="33">
        <v>1041108</v>
      </c>
      <c r="I2723" s="33">
        <v>99342</v>
      </c>
      <c r="J2723" s="33">
        <v>198685</v>
      </c>
      <c r="K2723" s="33"/>
      <c r="L2723" s="33">
        <v>1723093</v>
      </c>
      <c r="M2723" s="33">
        <v>230940</v>
      </c>
      <c r="N2723" s="33">
        <v>927743</v>
      </c>
      <c r="O2723" s="33">
        <v>293652</v>
      </c>
      <c r="P2723" s="33">
        <v>270758</v>
      </c>
      <c r="Q2723"/>
    </row>
    <row r="2724" spans="1:17">
      <c r="A2724" s="38" t="str">
        <f t="shared" ca="1" si="42"/>
        <v>204773</v>
      </c>
      <c r="B2724" s="39" cm="1">
        <f t="array" aca="1" ref="B2724" ca="1">INDIRECT(_xlfn.CONCAT("D",ROW(C2724)-C2724-3))</f>
        <v>2047</v>
      </c>
      <c r="C2724" s="32">
        <v>73</v>
      </c>
      <c r="D2724" s="33">
        <v>3188668</v>
      </c>
      <c r="E2724" s="33"/>
      <c r="F2724" s="33">
        <v>1514824</v>
      </c>
      <c r="G2724" s="33">
        <v>181660</v>
      </c>
      <c r="H2724" s="33">
        <v>1015508</v>
      </c>
      <c r="I2724" s="33">
        <v>109194</v>
      </c>
      <c r="J2724" s="33">
        <v>208462</v>
      </c>
      <c r="K2724" s="33"/>
      <c r="L2724" s="33">
        <v>1673844</v>
      </c>
      <c r="M2724" s="33">
        <v>209977</v>
      </c>
      <c r="N2724" s="33">
        <v>868767</v>
      </c>
      <c r="O2724" s="33">
        <v>316458</v>
      </c>
      <c r="P2724" s="33">
        <v>278642</v>
      </c>
      <c r="Q2724"/>
    </row>
    <row r="2725" spans="1:17">
      <c r="A2725" s="38" t="str">
        <f t="shared" ca="1" si="42"/>
        <v>204774</v>
      </c>
      <c r="B2725" s="39" cm="1">
        <f t="array" aca="1" ref="B2725" ca="1">INDIRECT(_xlfn.CONCAT("D",ROW(C2725)-C2725-3))</f>
        <v>2047</v>
      </c>
      <c r="C2725" s="32">
        <v>74</v>
      </c>
      <c r="D2725" s="33">
        <v>3255678</v>
      </c>
      <c r="E2725" s="33"/>
      <c r="F2725" s="33">
        <v>1541724</v>
      </c>
      <c r="G2725" s="33">
        <v>209199</v>
      </c>
      <c r="H2725" s="33">
        <v>1020215</v>
      </c>
      <c r="I2725" s="33">
        <v>118975</v>
      </c>
      <c r="J2725" s="33">
        <v>193335</v>
      </c>
      <c r="K2725" s="33"/>
      <c r="L2725" s="33">
        <v>1713954</v>
      </c>
      <c r="M2725" s="33">
        <v>211882</v>
      </c>
      <c r="N2725" s="33">
        <v>886322</v>
      </c>
      <c r="O2725" s="33">
        <v>325283</v>
      </c>
      <c r="P2725" s="33">
        <v>290467</v>
      </c>
      <c r="Q2725"/>
    </row>
    <row r="2726" spans="1:17">
      <c r="A2726" s="38" t="str">
        <f t="shared" ca="1" si="42"/>
        <v>204775</v>
      </c>
      <c r="B2726" s="39" cm="1">
        <f t="array" aca="1" ref="B2726" ca="1">INDIRECT(_xlfn.CONCAT("D",ROW(C2726)-C2726-3))</f>
        <v>2047</v>
      </c>
      <c r="C2726" s="32">
        <v>75</v>
      </c>
      <c r="D2726" s="33">
        <v>3331491</v>
      </c>
      <c r="E2726" s="33"/>
      <c r="F2726" s="33">
        <v>1572980</v>
      </c>
      <c r="G2726" s="33">
        <v>180165</v>
      </c>
      <c r="H2726" s="33">
        <v>1042384</v>
      </c>
      <c r="I2726" s="33">
        <v>142548</v>
      </c>
      <c r="J2726" s="33">
        <v>207883</v>
      </c>
      <c r="K2726" s="33"/>
      <c r="L2726" s="33">
        <v>1758512</v>
      </c>
      <c r="M2726" s="33">
        <v>186885</v>
      </c>
      <c r="N2726" s="33">
        <v>838002</v>
      </c>
      <c r="O2726" s="33">
        <v>410551</v>
      </c>
      <c r="P2726" s="33">
        <v>323073</v>
      </c>
      <c r="Q2726"/>
    </row>
    <row r="2727" spans="1:17">
      <c r="A2727" s="38" t="str">
        <f t="shared" ca="1" si="42"/>
        <v>204776</v>
      </c>
      <c r="B2727" s="39" cm="1">
        <f t="array" aca="1" ref="B2727" ca="1">INDIRECT(_xlfn.CONCAT("D",ROW(C2727)-C2727-3))</f>
        <v>2047</v>
      </c>
      <c r="C2727" s="32">
        <v>76</v>
      </c>
      <c r="D2727" s="33">
        <v>3391773</v>
      </c>
      <c r="E2727" s="33"/>
      <c r="F2727" s="33">
        <v>1595051</v>
      </c>
      <c r="G2727" s="33">
        <v>179975</v>
      </c>
      <c r="H2727" s="33">
        <v>1036338</v>
      </c>
      <c r="I2727" s="33">
        <v>151297</v>
      </c>
      <c r="J2727" s="33">
        <v>227441</v>
      </c>
      <c r="K2727" s="33"/>
      <c r="L2727" s="33">
        <v>1796722</v>
      </c>
      <c r="M2727" s="33">
        <v>181658</v>
      </c>
      <c r="N2727" s="33">
        <v>878508</v>
      </c>
      <c r="O2727" s="33">
        <v>451662</v>
      </c>
      <c r="P2727" s="33">
        <v>284895</v>
      </c>
      <c r="Q2727"/>
    </row>
    <row r="2728" spans="1:17">
      <c r="A2728" s="38" t="str">
        <f t="shared" ca="1" si="42"/>
        <v>204777</v>
      </c>
      <c r="B2728" s="39" cm="1">
        <f t="array" aca="1" ref="B2728" ca="1">INDIRECT(_xlfn.CONCAT("D",ROW(C2728)-C2728-3))</f>
        <v>2047</v>
      </c>
      <c r="C2728" s="32">
        <v>77</v>
      </c>
      <c r="D2728" s="33">
        <v>3160378</v>
      </c>
      <c r="E2728" s="33"/>
      <c r="F2728" s="33">
        <v>1476601</v>
      </c>
      <c r="G2728" s="33">
        <v>143120</v>
      </c>
      <c r="H2728" s="33">
        <v>994929</v>
      </c>
      <c r="I2728" s="33">
        <v>129301</v>
      </c>
      <c r="J2728" s="33">
        <v>209251</v>
      </c>
      <c r="K2728" s="33"/>
      <c r="L2728" s="33">
        <v>1683777</v>
      </c>
      <c r="M2728" s="33">
        <v>157668</v>
      </c>
      <c r="N2728" s="33">
        <v>832964</v>
      </c>
      <c r="O2728" s="33">
        <v>425407</v>
      </c>
      <c r="P2728" s="33">
        <v>267738</v>
      </c>
      <c r="Q2728"/>
    </row>
    <row r="2729" spans="1:17">
      <c r="A2729" s="38" t="str">
        <f t="shared" ca="1" si="42"/>
        <v>204778</v>
      </c>
      <c r="B2729" s="39" cm="1">
        <f t="array" aca="1" ref="B2729" ca="1">INDIRECT(_xlfn.CONCAT("D",ROW(C2729)-C2729-3))</f>
        <v>2047</v>
      </c>
      <c r="C2729" s="32">
        <v>78</v>
      </c>
      <c r="D2729" s="33">
        <v>2982055</v>
      </c>
      <c r="E2729" s="33"/>
      <c r="F2729" s="33">
        <v>1385388</v>
      </c>
      <c r="G2729" s="33">
        <v>160725</v>
      </c>
      <c r="H2729" s="33">
        <v>905186</v>
      </c>
      <c r="I2729" s="33">
        <v>144948</v>
      </c>
      <c r="J2729" s="33">
        <v>174529</v>
      </c>
      <c r="K2729" s="33"/>
      <c r="L2729" s="33">
        <v>1596666</v>
      </c>
      <c r="M2729" s="33">
        <v>147400</v>
      </c>
      <c r="N2729" s="33">
        <v>761731</v>
      </c>
      <c r="O2729" s="33">
        <v>433296</v>
      </c>
      <c r="P2729" s="33">
        <v>254240</v>
      </c>
      <c r="Q2729"/>
    </row>
    <row r="2730" spans="1:17">
      <c r="A2730" s="38" t="str">
        <f t="shared" ca="1" si="42"/>
        <v>204779</v>
      </c>
      <c r="B2730" s="39" cm="1">
        <f t="array" aca="1" ref="B2730" ca="1">INDIRECT(_xlfn.CONCAT("D",ROW(C2730)-C2730-3))</f>
        <v>2047</v>
      </c>
      <c r="C2730" s="32">
        <v>79</v>
      </c>
      <c r="D2730" s="33">
        <v>2852226</v>
      </c>
      <c r="E2730" s="33"/>
      <c r="F2730" s="33">
        <v>1314553</v>
      </c>
      <c r="G2730" s="33">
        <v>128105</v>
      </c>
      <c r="H2730" s="33">
        <v>855346</v>
      </c>
      <c r="I2730" s="33">
        <v>163580</v>
      </c>
      <c r="J2730" s="33">
        <v>167522</v>
      </c>
      <c r="K2730" s="33"/>
      <c r="L2730" s="33">
        <v>1537673</v>
      </c>
      <c r="M2730" s="33">
        <v>143384</v>
      </c>
      <c r="N2730" s="33">
        <v>727799</v>
      </c>
      <c r="O2730" s="33">
        <v>426197</v>
      </c>
      <c r="P2730" s="33">
        <v>240292</v>
      </c>
      <c r="Q2730"/>
    </row>
    <row r="2731" spans="1:17">
      <c r="A2731" s="38" t="str">
        <f t="shared" ca="1" si="42"/>
        <v>204780</v>
      </c>
      <c r="B2731" s="39" cm="1">
        <f t="array" aca="1" ref="B2731" ca="1">INDIRECT(_xlfn.CONCAT("D",ROW(C2731)-C2731-3))</f>
        <v>2047</v>
      </c>
      <c r="C2731" s="32">
        <v>80</v>
      </c>
      <c r="D2731" s="33">
        <v>2779262</v>
      </c>
      <c r="E2731" s="33"/>
      <c r="F2731" s="33">
        <v>1272121</v>
      </c>
      <c r="G2731" s="33">
        <v>135206</v>
      </c>
      <c r="H2731" s="33">
        <v>810249</v>
      </c>
      <c r="I2731" s="33">
        <v>156918</v>
      </c>
      <c r="J2731" s="33">
        <v>169748</v>
      </c>
      <c r="K2731" s="33"/>
      <c r="L2731" s="33">
        <v>1507141</v>
      </c>
      <c r="M2731" s="33">
        <v>125678</v>
      </c>
      <c r="N2731" s="33">
        <v>662034</v>
      </c>
      <c r="O2731" s="33">
        <v>485887</v>
      </c>
      <c r="P2731" s="33">
        <v>233543</v>
      </c>
      <c r="Q2731"/>
    </row>
    <row r="2732" spans="1:17">
      <c r="A2732" s="38" t="str">
        <f t="shared" ca="1" si="42"/>
        <v>204781</v>
      </c>
      <c r="B2732" s="39" cm="1">
        <f t="array" aca="1" ref="B2732" ca="1">INDIRECT(_xlfn.CONCAT("D",ROW(C2732)-C2732-3))</f>
        <v>2047</v>
      </c>
      <c r="C2732" s="32">
        <v>81</v>
      </c>
      <c r="D2732" s="33">
        <v>2747982</v>
      </c>
      <c r="E2732" s="33"/>
      <c r="F2732" s="33">
        <v>1248254</v>
      </c>
      <c r="G2732" s="33">
        <v>108802</v>
      </c>
      <c r="H2732" s="33">
        <v>777439</v>
      </c>
      <c r="I2732" s="33">
        <v>187930</v>
      </c>
      <c r="J2732" s="33">
        <v>174083</v>
      </c>
      <c r="K2732" s="33"/>
      <c r="L2732" s="33">
        <v>1499728</v>
      </c>
      <c r="M2732" s="33">
        <v>125969</v>
      </c>
      <c r="N2732" s="33">
        <v>625878</v>
      </c>
      <c r="O2732" s="33">
        <v>524706</v>
      </c>
      <c r="P2732" s="33">
        <v>223174</v>
      </c>
      <c r="Q2732"/>
    </row>
    <row r="2733" spans="1:17">
      <c r="A2733" s="38" t="str">
        <f t="shared" ca="1" si="42"/>
        <v>204782</v>
      </c>
      <c r="B2733" s="39" cm="1">
        <f t="array" aca="1" ref="B2733" ca="1">INDIRECT(_xlfn.CONCAT("D",ROW(C2733)-C2733-3))</f>
        <v>2047</v>
      </c>
      <c r="C2733" s="32">
        <v>82</v>
      </c>
      <c r="D2733" s="33">
        <v>2741474</v>
      </c>
      <c r="E2733" s="33"/>
      <c r="F2733" s="33">
        <v>1231224</v>
      </c>
      <c r="G2733" s="33">
        <v>95091</v>
      </c>
      <c r="H2733" s="33">
        <v>810251</v>
      </c>
      <c r="I2733" s="33">
        <v>171361</v>
      </c>
      <c r="J2733" s="33">
        <v>154522</v>
      </c>
      <c r="K2733" s="33"/>
      <c r="L2733" s="33">
        <v>1510250</v>
      </c>
      <c r="M2733" s="33">
        <v>124117</v>
      </c>
      <c r="N2733" s="33">
        <v>607675</v>
      </c>
      <c r="O2733" s="33">
        <v>550085</v>
      </c>
      <c r="P2733" s="33">
        <v>228374</v>
      </c>
      <c r="Q2733"/>
    </row>
    <row r="2734" spans="1:17">
      <c r="A2734" s="38" t="str">
        <f t="shared" ca="1" si="42"/>
        <v>204783</v>
      </c>
      <c r="B2734" s="39" cm="1">
        <f t="array" aca="1" ref="B2734" ca="1">INDIRECT(_xlfn.CONCAT("D",ROW(C2734)-C2734-3))</f>
        <v>2047</v>
      </c>
      <c r="C2734" s="32">
        <v>83</v>
      </c>
      <c r="D2734" s="33">
        <v>2604909</v>
      </c>
      <c r="E2734" s="33"/>
      <c r="F2734" s="33">
        <v>1158650</v>
      </c>
      <c r="G2734" s="33">
        <v>98040</v>
      </c>
      <c r="H2734" s="33">
        <v>741734</v>
      </c>
      <c r="I2734" s="33">
        <v>197070</v>
      </c>
      <c r="J2734" s="33">
        <v>121807</v>
      </c>
      <c r="K2734" s="33"/>
      <c r="L2734" s="33">
        <v>1446259</v>
      </c>
      <c r="M2734" s="33">
        <v>115224</v>
      </c>
      <c r="N2734" s="33">
        <v>588039</v>
      </c>
      <c r="O2734" s="33">
        <v>541354</v>
      </c>
      <c r="P2734" s="33">
        <v>201642</v>
      </c>
      <c r="Q2734"/>
    </row>
    <row r="2735" spans="1:17">
      <c r="A2735" s="38" t="str">
        <f t="shared" ca="1" si="42"/>
        <v>204784</v>
      </c>
      <c r="B2735" s="39" cm="1">
        <f t="array" aca="1" ref="B2735" ca="1">INDIRECT(_xlfn.CONCAT("D",ROW(C2735)-C2735-3))</f>
        <v>2047</v>
      </c>
      <c r="C2735" s="32">
        <v>84</v>
      </c>
      <c r="D2735" s="33">
        <v>2467687</v>
      </c>
      <c r="E2735" s="33"/>
      <c r="F2735" s="33">
        <v>1084430</v>
      </c>
      <c r="G2735" s="33">
        <v>80291</v>
      </c>
      <c r="H2735" s="33">
        <v>699824</v>
      </c>
      <c r="I2735" s="33">
        <v>183382</v>
      </c>
      <c r="J2735" s="33">
        <v>120933</v>
      </c>
      <c r="K2735" s="33"/>
      <c r="L2735" s="33">
        <v>1383257</v>
      </c>
      <c r="M2735" s="33">
        <v>95466</v>
      </c>
      <c r="N2735" s="33">
        <v>512133</v>
      </c>
      <c r="O2735" s="33">
        <v>595666</v>
      </c>
      <c r="P2735" s="33">
        <v>179992</v>
      </c>
      <c r="Q2735"/>
    </row>
    <row r="2736" spans="1:17">
      <c r="A2736" s="38" t="str">
        <f t="shared" ca="1" si="42"/>
        <v>204785</v>
      </c>
      <c r="B2736" s="39" cm="1">
        <f t="array" aca="1" ref="B2736" ca="1">INDIRECT(_xlfn.CONCAT("D",ROW(C2736)-C2736-3))</f>
        <v>2047</v>
      </c>
      <c r="C2736" s="32">
        <v>85</v>
      </c>
      <c r="D2736" s="33">
        <v>2300826</v>
      </c>
      <c r="E2736" s="33"/>
      <c r="F2736" s="33">
        <v>999054</v>
      </c>
      <c r="G2736" s="33">
        <v>70440</v>
      </c>
      <c r="H2736" s="33">
        <v>636934</v>
      </c>
      <c r="I2736" s="33">
        <v>198422</v>
      </c>
      <c r="J2736" s="33">
        <v>93258</v>
      </c>
      <c r="K2736" s="33"/>
      <c r="L2736" s="33">
        <v>1301771</v>
      </c>
      <c r="M2736" s="33">
        <v>85525</v>
      </c>
      <c r="N2736" s="33">
        <v>458454</v>
      </c>
      <c r="O2736" s="33">
        <v>581769</v>
      </c>
      <c r="P2736" s="33">
        <v>176023</v>
      </c>
      <c r="Q2736"/>
    </row>
    <row r="2737" spans="1:17">
      <c r="A2737" s="38" t="str">
        <f t="shared" ca="1" si="42"/>
        <v>204786</v>
      </c>
      <c r="B2737" s="39" cm="1">
        <f t="array" aca="1" ref="B2737" ca="1">INDIRECT(_xlfn.CONCAT("D",ROW(C2737)-C2737-3))</f>
        <v>2047</v>
      </c>
      <c r="C2737" s="32">
        <v>86</v>
      </c>
      <c r="D2737" s="33">
        <v>2150600</v>
      </c>
      <c r="E2737" s="33"/>
      <c r="F2737" s="33">
        <v>920354</v>
      </c>
      <c r="G2737" s="33">
        <v>58640</v>
      </c>
      <c r="H2737" s="33">
        <v>569507</v>
      </c>
      <c r="I2737" s="33">
        <v>193811</v>
      </c>
      <c r="J2737" s="33">
        <v>98396</v>
      </c>
      <c r="K2737" s="33"/>
      <c r="L2737" s="33">
        <v>1230246</v>
      </c>
      <c r="M2737" s="33">
        <v>80558</v>
      </c>
      <c r="N2737" s="33">
        <v>391849</v>
      </c>
      <c r="O2737" s="33">
        <v>591751</v>
      </c>
      <c r="P2737" s="33">
        <v>166088</v>
      </c>
      <c r="Q2737"/>
    </row>
    <row r="2738" spans="1:17">
      <c r="A2738" s="38" t="str">
        <f t="shared" ca="1" si="42"/>
        <v>204787</v>
      </c>
      <c r="B2738" s="39" cm="1">
        <f t="array" aca="1" ref="B2738" ca="1">INDIRECT(_xlfn.CONCAT("D",ROW(C2738)-C2738-3))</f>
        <v>2047</v>
      </c>
      <c r="C2738" s="32">
        <v>87</v>
      </c>
      <c r="D2738" s="33">
        <v>1929828</v>
      </c>
      <c r="E2738" s="33"/>
      <c r="F2738" s="33">
        <v>813284</v>
      </c>
      <c r="G2738" s="33">
        <v>44795</v>
      </c>
      <c r="H2738" s="33">
        <v>484785</v>
      </c>
      <c r="I2738" s="33">
        <v>198095</v>
      </c>
      <c r="J2738" s="33">
        <v>85609</v>
      </c>
      <c r="K2738" s="33"/>
      <c r="L2738" s="33">
        <v>1116544</v>
      </c>
      <c r="M2738" s="33">
        <v>77552</v>
      </c>
      <c r="N2738" s="33">
        <v>339040</v>
      </c>
      <c r="O2738" s="33">
        <v>551809</v>
      </c>
      <c r="P2738" s="33">
        <v>148143</v>
      </c>
      <c r="Q2738"/>
    </row>
    <row r="2739" spans="1:17">
      <c r="A2739" s="38" t="str">
        <f t="shared" ca="1" si="42"/>
        <v>204788</v>
      </c>
      <c r="B2739" s="39" cm="1">
        <f t="array" aca="1" ref="B2739" ca="1">INDIRECT(_xlfn.CONCAT("D",ROW(C2739)-C2739-3))</f>
        <v>2047</v>
      </c>
      <c r="C2739" s="32">
        <v>88</v>
      </c>
      <c r="D2739" s="33">
        <v>1711852</v>
      </c>
      <c r="E2739" s="33"/>
      <c r="F2739" s="33">
        <v>706865</v>
      </c>
      <c r="G2739" s="33">
        <v>23928</v>
      </c>
      <c r="H2739" s="33">
        <v>435684</v>
      </c>
      <c r="I2739" s="33">
        <v>180455</v>
      </c>
      <c r="J2739" s="33">
        <v>66798</v>
      </c>
      <c r="K2739" s="33"/>
      <c r="L2739" s="33">
        <v>1004987</v>
      </c>
      <c r="M2739" s="33">
        <v>69653</v>
      </c>
      <c r="N2739" s="33">
        <v>275625</v>
      </c>
      <c r="O2739" s="33">
        <v>508464</v>
      </c>
      <c r="P2739" s="33">
        <v>151246</v>
      </c>
      <c r="Q2739"/>
    </row>
    <row r="2740" spans="1:17">
      <c r="A2740" s="38" t="str">
        <f t="shared" ca="1" si="42"/>
        <v>204789</v>
      </c>
      <c r="B2740" s="39" cm="1">
        <f t="array" aca="1" ref="B2740" ca="1">INDIRECT(_xlfn.CONCAT("D",ROW(C2740)-C2740-3))</f>
        <v>2047</v>
      </c>
      <c r="C2740" s="32">
        <v>89</v>
      </c>
      <c r="D2740" s="33">
        <v>1546661</v>
      </c>
      <c r="E2740" s="33"/>
      <c r="F2740" s="33">
        <v>628195</v>
      </c>
      <c r="G2740" s="33">
        <v>26008</v>
      </c>
      <c r="H2740" s="33">
        <v>378117</v>
      </c>
      <c r="I2740" s="33">
        <v>173054</v>
      </c>
      <c r="J2740" s="33">
        <v>51016</v>
      </c>
      <c r="K2740" s="33"/>
      <c r="L2740" s="33">
        <v>918466</v>
      </c>
      <c r="M2740" s="33">
        <v>49917</v>
      </c>
      <c r="N2740" s="33">
        <v>222628</v>
      </c>
      <c r="O2740" s="33">
        <v>524125</v>
      </c>
      <c r="P2740" s="33">
        <v>121797</v>
      </c>
      <c r="Q2740"/>
    </row>
    <row r="2741" spans="1:17">
      <c r="A2741" s="38" t="str">
        <f t="shared" ca="1" si="42"/>
        <v>204790</v>
      </c>
      <c r="B2741" s="39" cm="1">
        <f t="array" aca="1" ref="B2741" ca="1">INDIRECT(_xlfn.CONCAT("D",ROW(C2741)-C2741-3))</f>
        <v>2047</v>
      </c>
      <c r="C2741" s="32">
        <v>90</v>
      </c>
      <c r="D2741" s="33">
        <v>1325635</v>
      </c>
      <c r="E2741" s="33"/>
      <c r="F2741" s="33">
        <v>526240</v>
      </c>
      <c r="G2741" s="33">
        <v>22136</v>
      </c>
      <c r="H2741" s="33">
        <v>290791</v>
      </c>
      <c r="I2741" s="33">
        <v>172059</v>
      </c>
      <c r="J2741" s="33">
        <v>41254</v>
      </c>
      <c r="K2741" s="33"/>
      <c r="L2741" s="33">
        <v>799395</v>
      </c>
      <c r="M2741" s="33">
        <v>50150</v>
      </c>
      <c r="N2741" s="33">
        <v>177532</v>
      </c>
      <c r="O2741" s="33">
        <v>453358</v>
      </c>
      <c r="P2741" s="33">
        <v>118355</v>
      </c>
      <c r="Q2741"/>
    </row>
    <row r="2742" spans="1:17">
      <c r="A2742" s="38" t="str">
        <f t="shared" ca="1" si="42"/>
        <v>204791</v>
      </c>
      <c r="B2742" s="39" cm="1">
        <f t="array" aca="1" ref="B2742" ca="1">INDIRECT(_xlfn.CONCAT("D",ROW(C2742)-C2742-3))</f>
        <v>2047</v>
      </c>
      <c r="C2742" s="32">
        <v>91</v>
      </c>
      <c r="D2742" s="33">
        <v>1111650</v>
      </c>
      <c r="E2742" s="33"/>
      <c r="F2742" s="33">
        <v>430549</v>
      </c>
      <c r="G2742" s="33">
        <v>11117</v>
      </c>
      <c r="H2742" s="33">
        <v>235488</v>
      </c>
      <c r="I2742" s="33">
        <v>153623</v>
      </c>
      <c r="J2742" s="33">
        <v>30320</v>
      </c>
      <c r="K2742" s="33"/>
      <c r="L2742" s="33">
        <v>681101</v>
      </c>
      <c r="M2742" s="33">
        <v>41188</v>
      </c>
      <c r="N2742" s="33">
        <v>121553</v>
      </c>
      <c r="O2742" s="33">
        <v>419912</v>
      </c>
      <c r="P2742" s="33">
        <v>98448</v>
      </c>
      <c r="Q2742"/>
    </row>
    <row r="2743" spans="1:17">
      <c r="A2743" s="38" t="str">
        <f t="shared" ca="1" si="42"/>
        <v>204792</v>
      </c>
      <c r="B2743" s="39" cm="1">
        <f t="array" aca="1" ref="B2743" ca="1">INDIRECT(_xlfn.CONCAT("D",ROW(C2743)-C2743-3))</f>
        <v>2047</v>
      </c>
      <c r="C2743" s="32">
        <v>92</v>
      </c>
      <c r="D2743" s="33">
        <v>930502</v>
      </c>
      <c r="E2743" s="33"/>
      <c r="F2743" s="33">
        <v>351124</v>
      </c>
      <c r="G2743" s="33">
        <v>11163</v>
      </c>
      <c r="H2743" s="33">
        <v>182666</v>
      </c>
      <c r="I2743" s="33">
        <v>136999</v>
      </c>
      <c r="J2743" s="33">
        <v>20296</v>
      </c>
      <c r="K2743" s="33"/>
      <c r="L2743" s="33">
        <v>579378</v>
      </c>
      <c r="M2743" s="33">
        <v>23175</v>
      </c>
      <c r="N2743" s="33">
        <v>97739</v>
      </c>
      <c r="O2743" s="33">
        <v>386924</v>
      </c>
      <c r="P2743" s="33">
        <v>71541</v>
      </c>
      <c r="Q2743"/>
    </row>
    <row r="2744" spans="1:17">
      <c r="A2744" s="38" t="str">
        <f t="shared" ca="1" si="42"/>
        <v>204793</v>
      </c>
      <c r="B2744" s="39" cm="1">
        <f t="array" aca="1" ref="B2744" ca="1">INDIRECT(_xlfn.CONCAT("D",ROW(C2744)-C2744-3))</f>
        <v>2047</v>
      </c>
      <c r="C2744" s="32">
        <v>93</v>
      </c>
      <c r="D2744" s="33">
        <v>741131</v>
      </c>
      <c r="E2744" s="33"/>
      <c r="F2744" s="33">
        <v>271134</v>
      </c>
      <c r="G2744" s="33">
        <v>11170</v>
      </c>
      <c r="H2744" s="33">
        <v>147245</v>
      </c>
      <c r="I2744" s="33">
        <v>91394</v>
      </c>
      <c r="J2744" s="33">
        <v>21325</v>
      </c>
      <c r="K2744" s="33"/>
      <c r="L2744" s="33">
        <v>469997</v>
      </c>
      <c r="M2744" s="33">
        <v>21226</v>
      </c>
      <c r="N2744" s="33">
        <v>59634</v>
      </c>
      <c r="O2744" s="33">
        <v>339611</v>
      </c>
      <c r="P2744" s="33">
        <v>49527</v>
      </c>
      <c r="Q2744"/>
    </row>
    <row r="2745" spans="1:17">
      <c r="A2745" s="38" t="str">
        <f t="shared" ca="1" si="42"/>
        <v>204794</v>
      </c>
      <c r="B2745" s="39" cm="1">
        <f t="array" aca="1" ref="B2745" ca="1">INDIRECT(_xlfn.CONCAT("D",ROW(C2745)-C2745-3))</f>
        <v>2047</v>
      </c>
      <c r="C2745" s="32">
        <v>94</v>
      </c>
      <c r="D2745" s="33">
        <v>596564</v>
      </c>
      <c r="E2745" s="33"/>
      <c r="F2745" s="33">
        <v>211375</v>
      </c>
      <c r="G2745" s="33">
        <v>7114</v>
      </c>
      <c r="H2745" s="33">
        <v>103655</v>
      </c>
      <c r="I2745" s="33">
        <v>84347</v>
      </c>
      <c r="J2745" s="33">
        <v>16260</v>
      </c>
      <c r="K2745" s="33"/>
      <c r="L2745" s="33">
        <v>385189</v>
      </c>
      <c r="M2745" s="33">
        <v>12132</v>
      </c>
      <c r="N2745" s="33">
        <v>45495</v>
      </c>
      <c r="O2745" s="33">
        <v>288133</v>
      </c>
      <c r="P2745" s="33">
        <v>39429</v>
      </c>
      <c r="Q2745"/>
    </row>
    <row r="2746" spans="1:17">
      <c r="A2746" s="38" t="str">
        <f t="shared" ca="1" si="42"/>
        <v>204795</v>
      </c>
      <c r="B2746" s="39" cm="1">
        <f t="array" aca="1" ref="B2746" ca="1">INDIRECT(_xlfn.CONCAT("D",ROW(C2746)-C2746-3))</f>
        <v>2047</v>
      </c>
      <c r="C2746" s="32">
        <v>95</v>
      </c>
      <c r="D2746" s="33">
        <v>455201</v>
      </c>
      <c r="E2746" s="33"/>
      <c r="F2746" s="33">
        <v>155776</v>
      </c>
      <c r="G2746" s="33">
        <v>5091</v>
      </c>
      <c r="H2746" s="33">
        <v>72288</v>
      </c>
      <c r="I2746" s="33">
        <v>65161</v>
      </c>
      <c r="J2746" s="33">
        <v>13236</v>
      </c>
      <c r="K2746" s="33"/>
      <c r="L2746" s="33">
        <v>299425</v>
      </c>
      <c r="M2746" s="33">
        <v>16240</v>
      </c>
      <c r="N2746" s="33">
        <v>25375</v>
      </c>
      <c r="O2746" s="33">
        <v>230405</v>
      </c>
      <c r="P2746" s="33">
        <v>27405</v>
      </c>
      <c r="Q2746"/>
    </row>
    <row r="2747" spans="1:17">
      <c r="A2747" s="38" t="str">
        <f t="shared" ca="1" si="42"/>
        <v>204796</v>
      </c>
      <c r="B2747" s="39" cm="1">
        <f t="array" aca="1" ref="B2747" ca="1">INDIRECT(_xlfn.CONCAT("D",ROW(C2747)-C2747-3))</f>
        <v>2047</v>
      </c>
      <c r="C2747" s="32">
        <v>96</v>
      </c>
      <c r="D2747" s="33">
        <v>338507</v>
      </c>
      <c r="E2747" s="33"/>
      <c r="F2747" s="33">
        <v>111450</v>
      </c>
      <c r="G2747" s="33">
        <v>4053</v>
      </c>
      <c r="H2747" s="33">
        <v>41540</v>
      </c>
      <c r="I2747" s="33">
        <v>57751</v>
      </c>
      <c r="J2747" s="33">
        <v>8105</v>
      </c>
      <c r="K2747" s="33"/>
      <c r="L2747" s="33">
        <v>227057</v>
      </c>
      <c r="M2747" s="33">
        <v>16146</v>
      </c>
      <c r="N2747" s="33">
        <v>17155</v>
      </c>
      <c r="O2747" s="33">
        <v>170545</v>
      </c>
      <c r="P2747" s="33">
        <v>23210</v>
      </c>
      <c r="Q2747"/>
    </row>
    <row r="2748" spans="1:17">
      <c r="A2748" s="38" t="str">
        <f t="shared" ca="1" si="42"/>
        <v>204797</v>
      </c>
      <c r="B2748" s="39" cm="1">
        <f t="array" aca="1" ref="B2748" ca="1">INDIRECT(_xlfn.CONCAT("D",ROW(C2748)-C2748-3))</f>
        <v>2047</v>
      </c>
      <c r="C2748" s="32">
        <v>97</v>
      </c>
      <c r="D2748" s="33">
        <v>250521</v>
      </c>
      <c r="E2748" s="33"/>
      <c r="F2748" s="33">
        <v>79400</v>
      </c>
      <c r="G2748" s="33">
        <v>2062</v>
      </c>
      <c r="H2748" s="33">
        <v>30935</v>
      </c>
      <c r="I2748" s="33">
        <v>40215</v>
      </c>
      <c r="J2748" s="33">
        <v>6187</v>
      </c>
      <c r="K2748" s="33"/>
      <c r="L2748" s="33">
        <v>171122</v>
      </c>
      <c r="M2748" s="33">
        <v>6111</v>
      </c>
      <c r="N2748" s="33">
        <v>12223</v>
      </c>
      <c r="O2748" s="33">
        <v>131397</v>
      </c>
      <c r="P2748" s="33">
        <v>21390</v>
      </c>
      <c r="Q2748"/>
    </row>
    <row r="2749" spans="1:17">
      <c r="A2749" s="38" t="str">
        <f t="shared" ca="1" si="42"/>
        <v>204798</v>
      </c>
      <c r="B2749" s="39" cm="1">
        <f t="array" aca="1" ref="B2749" ca="1">INDIRECT(_xlfn.CONCAT("D",ROW(C2749)-C2749-3))</f>
        <v>2047</v>
      </c>
      <c r="C2749" s="32">
        <v>98</v>
      </c>
      <c r="D2749" s="33">
        <v>181206</v>
      </c>
      <c r="E2749" s="33"/>
      <c r="F2749" s="33">
        <v>55046</v>
      </c>
      <c r="G2749" s="33">
        <v>2039</v>
      </c>
      <c r="H2749" s="33">
        <v>27523</v>
      </c>
      <c r="I2749" s="33">
        <v>22426</v>
      </c>
      <c r="J2749" s="33">
        <v>3058</v>
      </c>
      <c r="K2749" s="33"/>
      <c r="L2749" s="33">
        <v>126160</v>
      </c>
      <c r="M2749" s="33">
        <v>3052</v>
      </c>
      <c r="N2749" s="33">
        <v>11192</v>
      </c>
      <c r="O2749" s="33">
        <v>97673</v>
      </c>
      <c r="P2749" s="33">
        <v>14244</v>
      </c>
      <c r="Q2749"/>
    </row>
    <row r="2750" spans="1:17">
      <c r="A2750" s="38" t="str">
        <f t="shared" ca="1" si="42"/>
        <v>204799</v>
      </c>
      <c r="B2750" s="39" cm="1">
        <f t="array" aca="1" ref="B2750" ca="1">INDIRECT(_xlfn.CONCAT("D",ROW(C2750)-C2750-3))</f>
        <v>2047</v>
      </c>
      <c r="C2750" s="32">
        <v>99</v>
      </c>
      <c r="D2750" s="33">
        <v>134573</v>
      </c>
      <c r="E2750" s="33"/>
      <c r="F2750" s="33">
        <v>39178</v>
      </c>
      <c r="G2750" s="33">
        <v>2009</v>
      </c>
      <c r="H2750" s="33">
        <v>14064</v>
      </c>
      <c r="I2750" s="33">
        <v>19087</v>
      </c>
      <c r="J2750" s="33">
        <v>4018</v>
      </c>
      <c r="K2750" s="33"/>
      <c r="L2750" s="33">
        <v>95395</v>
      </c>
      <c r="M2750" s="33">
        <v>4059</v>
      </c>
      <c r="N2750" s="33">
        <v>6089</v>
      </c>
      <c r="O2750" s="33">
        <v>73069</v>
      </c>
      <c r="P2750" s="33">
        <v>12178</v>
      </c>
      <c r="Q2750"/>
    </row>
    <row r="2751" spans="1:17">
      <c r="A2751" s="38" t="str">
        <f t="shared" ca="1" si="42"/>
        <v>2047100</v>
      </c>
      <c r="B2751" s="39" cm="1">
        <f t="array" aca="1" ref="B2751" ca="1">INDIRECT(_xlfn.CONCAT("D",ROW(C2751)-C2751-3))</f>
        <v>2047</v>
      </c>
      <c r="C2751" s="32">
        <v>100</v>
      </c>
      <c r="D2751" s="33">
        <v>213632</v>
      </c>
      <c r="E2751" s="33"/>
      <c r="F2751" s="33">
        <v>54748</v>
      </c>
      <c r="G2751" s="33">
        <v>1014</v>
      </c>
      <c r="H2751" s="33">
        <v>15208</v>
      </c>
      <c r="I2751" s="33">
        <v>37512</v>
      </c>
      <c r="J2751" s="33">
        <v>1014</v>
      </c>
      <c r="K2751" s="33"/>
      <c r="L2751" s="33">
        <v>158884</v>
      </c>
      <c r="M2751" s="33">
        <v>4022</v>
      </c>
      <c r="N2751" s="33">
        <v>10056</v>
      </c>
      <c r="O2751" s="33">
        <v>126705</v>
      </c>
      <c r="P2751" s="33">
        <v>18101</v>
      </c>
      <c r="Q2751"/>
    </row>
    <row r="2752" spans="1:17">
      <c r="A2752" s="38" t="str">
        <f t="shared" ca="1" si="42"/>
        <v>181206</v>
      </c>
      <c r="B2752" s="39" cm="1">
        <f t="array" aca="1" ref="B2752" ca="1">INDIRECT(_xlfn.CONCAT("D",ROW(C2752)-C2752-3))</f>
        <v>181206</v>
      </c>
      <c r="C2752" s="34"/>
      <c r="D2752" s="31"/>
      <c r="E2752" s="31"/>
      <c r="F2752" s="31"/>
      <c r="G2752" s="31"/>
      <c r="H2752" s="31"/>
      <c r="I2752" s="31"/>
      <c r="J2752" s="31"/>
      <c r="K2752" s="31"/>
      <c r="L2752" s="31"/>
      <c r="M2752" s="31"/>
      <c r="N2752" s="31"/>
      <c r="O2752" s="31"/>
      <c r="P2752" s="31"/>
      <c r="Q2752"/>
    </row>
    <row r="2753" spans="1:17">
      <c r="A2753" s="38" t="str">
        <f t="shared" ca="1" si="42"/>
        <v>134573</v>
      </c>
      <c r="B2753" s="39" cm="1">
        <f t="array" aca="1" ref="B2753" ca="1">INDIRECT(_xlfn.CONCAT("D",ROW(C2753)-C2753-3))</f>
        <v>134573</v>
      </c>
      <c r="Q2753"/>
    </row>
    <row r="2754" spans="1:17">
      <c r="A2754" s="38" t="str">
        <f t="shared" ca="1" si="42"/>
        <v>213632</v>
      </c>
      <c r="B2754" s="39" cm="1">
        <f t="array" aca="1" ref="B2754" ca="1">INDIRECT(_xlfn.CONCAT("D",ROW(C2754)-C2754-3))</f>
        <v>213632</v>
      </c>
      <c r="Q2754"/>
    </row>
    <row r="2755" spans="1:17">
      <c r="A2755" s="38" t="str">
        <f t="shared" ca="1" si="42"/>
        <v>0</v>
      </c>
      <c r="B2755" s="39" cm="1">
        <f t="array" aca="1" ref="B2755" ca="1">INDIRECT(_xlfn.CONCAT("D",ROW(C2755)-C2755-3))</f>
        <v>0</v>
      </c>
      <c r="Q2755"/>
    </row>
    <row r="2756" spans="1:17">
      <c r="A2756" s="38" t="str">
        <f t="shared" ca="1" si="42"/>
        <v>0</v>
      </c>
      <c r="B2756" s="39" cm="1">
        <f t="array" aca="1" ref="B2756" ca="1">INDIRECT(_xlfn.CONCAT("D",ROW(C2756)-C2756-3))</f>
        <v>0</v>
      </c>
      <c r="Q2756"/>
    </row>
    <row r="2757" spans="1:17">
      <c r="A2757" s="38" t="str">
        <f t="shared" ca="1" si="42"/>
        <v>0</v>
      </c>
      <c r="B2757" s="39" cm="1">
        <f t="array" aca="1" ref="B2757" ca="1">INDIRECT(_xlfn.CONCAT("D",ROW(C2757)-C2757-3))</f>
        <v>0</v>
      </c>
      <c r="Q2757"/>
    </row>
    <row r="2758" spans="1:17">
      <c r="A2758" s="38" t="str">
        <f t="shared" ca="1" si="42"/>
        <v>0</v>
      </c>
      <c r="B2758" s="39" cm="1">
        <f t="array" aca="1" ref="B2758" ca="1">INDIRECT(_xlfn.CONCAT("D",ROW(C2758)-C2758-3))</f>
        <v>0</v>
      </c>
      <c r="D2758" s="47">
        <v>2048</v>
      </c>
      <c r="E2758" s="47"/>
      <c r="F2758" s="47"/>
      <c r="G2758" s="47"/>
      <c r="H2758" s="47"/>
      <c r="I2758" s="47"/>
      <c r="J2758" s="47"/>
      <c r="K2758" s="47"/>
      <c r="L2758" s="47"/>
      <c r="M2758" s="47"/>
      <c r="N2758" s="47"/>
      <c r="O2758" s="47"/>
      <c r="P2758" s="47"/>
      <c r="Q2758"/>
    </row>
    <row r="2759" spans="1:17">
      <c r="A2759" s="38" t="str">
        <f t="shared" ca="1" si="42"/>
        <v>0</v>
      </c>
      <c r="B2759" s="39" cm="1">
        <f t="array" aca="1" ref="B2759" ca="1">INDIRECT(_xlfn.CONCAT("D",ROW(C2759)-C2759-3))</f>
        <v>0</v>
      </c>
      <c r="F2759" s="48" t="s">
        <v>184</v>
      </c>
      <c r="G2759" s="48"/>
      <c r="H2759" s="48"/>
      <c r="I2759" s="48"/>
      <c r="J2759" s="48"/>
      <c r="K2759" s="30"/>
      <c r="L2759" s="48" t="s">
        <v>185</v>
      </c>
      <c r="M2759" s="48"/>
      <c r="N2759" s="48"/>
      <c r="O2759" s="48"/>
      <c r="P2759" s="48"/>
      <c r="Q2759"/>
    </row>
    <row r="2760" spans="1:17">
      <c r="A2760" s="38" t="e">
        <f t="shared" ca="1" si="42"/>
        <v>#VALUE!</v>
      </c>
      <c r="B2760" s="39" t="e" cm="1">
        <f t="array" aca="1" ref="B2760" ca="1">INDIRECT(_xlfn.CONCAT("D",ROW(C2760)-C2760-3))</f>
        <v>#VALUE!</v>
      </c>
      <c r="C2760" s="30" t="s">
        <v>186</v>
      </c>
      <c r="D2760" s="30" t="s">
        <v>0</v>
      </c>
      <c r="E2760" s="30"/>
      <c r="F2760" s="30" t="s">
        <v>0</v>
      </c>
      <c r="G2760" s="30" t="s">
        <v>187</v>
      </c>
      <c r="H2760" s="30" t="s">
        <v>188</v>
      </c>
      <c r="I2760" s="30" t="s">
        <v>189</v>
      </c>
      <c r="J2760" s="30" t="s">
        <v>190</v>
      </c>
      <c r="K2760" s="30"/>
      <c r="L2760" s="30" t="s">
        <v>0</v>
      </c>
      <c r="M2760" s="30" t="s">
        <v>187</v>
      </c>
      <c r="N2760" s="30" t="s">
        <v>188</v>
      </c>
      <c r="O2760" s="30" t="s">
        <v>189</v>
      </c>
      <c r="P2760" s="30" t="s">
        <v>190</v>
      </c>
      <c r="Q2760"/>
    </row>
    <row r="2761" spans="1:17">
      <c r="A2761" s="38" t="str">
        <f t="shared" ca="1" si="42"/>
        <v>20480</v>
      </c>
      <c r="B2761" s="39" cm="1">
        <f t="array" aca="1" ref="B2761" ca="1">INDIRECT(_xlfn.CONCAT("D",ROW(C2761)-C2761-3))</f>
        <v>2048</v>
      </c>
      <c r="C2761" s="32">
        <v>0</v>
      </c>
      <c r="D2761" s="33">
        <v>3911108</v>
      </c>
      <c r="E2761" s="33"/>
      <c r="F2761" s="33">
        <v>2000703</v>
      </c>
      <c r="G2761" s="33">
        <v>2000703</v>
      </c>
      <c r="H2761" s="33">
        <v>0</v>
      </c>
      <c r="I2761" s="33">
        <v>0</v>
      </c>
      <c r="J2761" s="33">
        <v>0</v>
      </c>
      <c r="K2761" s="33"/>
      <c r="L2761" s="33">
        <v>1910405</v>
      </c>
      <c r="M2761" s="33">
        <v>1910405</v>
      </c>
      <c r="N2761" s="33">
        <v>0</v>
      </c>
      <c r="O2761" s="33">
        <v>0</v>
      </c>
      <c r="P2761" s="33">
        <v>0</v>
      </c>
      <c r="Q2761"/>
    </row>
    <row r="2762" spans="1:17">
      <c r="A2762" s="38" t="str">
        <f t="shared" ca="1" si="42"/>
        <v>20481</v>
      </c>
      <c r="B2762" s="39" cm="1">
        <f t="array" aca="1" ref="B2762" ca="1">INDIRECT(_xlfn.CONCAT("D",ROW(C2762)-C2762-3))</f>
        <v>2048</v>
      </c>
      <c r="C2762" s="32">
        <v>1</v>
      </c>
      <c r="D2762" s="33">
        <v>3939310</v>
      </c>
      <c r="E2762" s="33"/>
      <c r="F2762" s="33">
        <v>2015667</v>
      </c>
      <c r="G2762" s="33">
        <v>2015667</v>
      </c>
      <c r="H2762" s="33">
        <v>0</v>
      </c>
      <c r="I2762" s="33">
        <v>0</v>
      </c>
      <c r="J2762" s="33">
        <v>0</v>
      </c>
      <c r="K2762" s="33"/>
      <c r="L2762" s="33">
        <v>1923643</v>
      </c>
      <c r="M2762" s="33">
        <v>1923643</v>
      </c>
      <c r="N2762" s="33">
        <v>0</v>
      </c>
      <c r="O2762" s="33">
        <v>0</v>
      </c>
      <c r="P2762" s="33">
        <v>0</v>
      </c>
      <c r="Q2762"/>
    </row>
    <row r="2763" spans="1:17">
      <c r="A2763" s="38" t="str">
        <f t="shared" ca="1" si="42"/>
        <v>20482</v>
      </c>
      <c r="B2763" s="39" cm="1">
        <f t="array" aca="1" ref="B2763" ca="1">INDIRECT(_xlfn.CONCAT("D",ROW(C2763)-C2763-3))</f>
        <v>2048</v>
      </c>
      <c r="C2763" s="32">
        <v>2</v>
      </c>
      <c r="D2763" s="33">
        <v>3976080</v>
      </c>
      <c r="E2763" s="33"/>
      <c r="F2763" s="33">
        <v>2034573</v>
      </c>
      <c r="G2763" s="33">
        <v>2034573</v>
      </c>
      <c r="H2763" s="33">
        <v>0</v>
      </c>
      <c r="I2763" s="33">
        <v>0</v>
      </c>
      <c r="J2763" s="33">
        <v>0</v>
      </c>
      <c r="K2763" s="33"/>
      <c r="L2763" s="33">
        <v>1941507</v>
      </c>
      <c r="M2763" s="33">
        <v>1941507</v>
      </c>
      <c r="N2763" s="33">
        <v>0</v>
      </c>
      <c r="O2763" s="33">
        <v>0</v>
      </c>
      <c r="P2763" s="33">
        <v>0</v>
      </c>
      <c r="Q2763"/>
    </row>
    <row r="2764" spans="1:17">
      <c r="A2764" s="38" t="str">
        <f t="shared" ref="A2764:A2827" ca="1" si="43">B2764&amp;C2764</f>
        <v>20483</v>
      </c>
      <c r="B2764" s="39" cm="1">
        <f t="array" aca="1" ref="B2764" ca="1">INDIRECT(_xlfn.CONCAT("D",ROW(C2764)-C2764-3))</f>
        <v>2048</v>
      </c>
      <c r="C2764" s="32">
        <v>3</v>
      </c>
      <c r="D2764" s="33">
        <v>4012685</v>
      </c>
      <c r="E2764" s="33"/>
      <c r="F2764" s="33">
        <v>2053396</v>
      </c>
      <c r="G2764" s="33">
        <v>2053396</v>
      </c>
      <c r="H2764" s="33">
        <v>0</v>
      </c>
      <c r="I2764" s="33">
        <v>0</v>
      </c>
      <c r="J2764" s="33">
        <v>0</v>
      </c>
      <c r="K2764" s="33"/>
      <c r="L2764" s="33">
        <v>1959289</v>
      </c>
      <c r="M2764" s="33">
        <v>1959289</v>
      </c>
      <c r="N2764" s="33">
        <v>0</v>
      </c>
      <c r="O2764" s="33">
        <v>0</v>
      </c>
      <c r="P2764" s="33">
        <v>0</v>
      </c>
      <c r="Q2764"/>
    </row>
    <row r="2765" spans="1:17">
      <c r="A2765" s="38" t="str">
        <f t="shared" ca="1" si="43"/>
        <v>20484</v>
      </c>
      <c r="B2765" s="39" cm="1">
        <f t="array" aca="1" ref="B2765" ca="1">INDIRECT(_xlfn.CONCAT("D",ROW(C2765)-C2765-3))</f>
        <v>2048</v>
      </c>
      <c r="C2765" s="32">
        <v>4</v>
      </c>
      <c r="D2765" s="33">
        <v>4046107</v>
      </c>
      <c r="E2765" s="33"/>
      <c r="F2765" s="33">
        <v>2070797</v>
      </c>
      <c r="G2765" s="33">
        <v>2070797</v>
      </c>
      <c r="H2765" s="33">
        <v>0</v>
      </c>
      <c r="I2765" s="33">
        <v>0</v>
      </c>
      <c r="J2765" s="33">
        <v>0</v>
      </c>
      <c r="K2765" s="33"/>
      <c r="L2765" s="33">
        <v>1975310</v>
      </c>
      <c r="M2765" s="33">
        <v>1975310</v>
      </c>
      <c r="N2765" s="33">
        <v>0</v>
      </c>
      <c r="O2765" s="33">
        <v>0</v>
      </c>
      <c r="P2765" s="33">
        <v>0</v>
      </c>
      <c r="Q2765"/>
    </row>
    <row r="2766" spans="1:17">
      <c r="A2766" s="38" t="str">
        <f t="shared" ca="1" si="43"/>
        <v>20485</v>
      </c>
      <c r="B2766" s="39" cm="1">
        <f t="array" aca="1" ref="B2766" ca="1">INDIRECT(_xlfn.CONCAT("D",ROW(C2766)-C2766-3))</f>
        <v>2048</v>
      </c>
      <c r="C2766" s="32">
        <v>5</v>
      </c>
      <c r="D2766" s="33">
        <v>4077107</v>
      </c>
      <c r="E2766" s="33"/>
      <c r="F2766" s="33">
        <v>2086886</v>
      </c>
      <c r="G2766" s="33">
        <v>2086886</v>
      </c>
      <c r="H2766" s="33">
        <v>0</v>
      </c>
      <c r="I2766" s="33">
        <v>0</v>
      </c>
      <c r="J2766" s="33">
        <v>0</v>
      </c>
      <c r="K2766" s="33"/>
      <c r="L2766" s="33">
        <v>1990222</v>
      </c>
      <c r="M2766" s="33">
        <v>1990222</v>
      </c>
      <c r="N2766" s="33">
        <v>0</v>
      </c>
      <c r="O2766" s="33">
        <v>0</v>
      </c>
      <c r="P2766" s="33">
        <v>0</v>
      </c>
      <c r="Q2766"/>
    </row>
    <row r="2767" spans="1:17">
      <c r="A2767" s="38" t="str">
        <f t="shared" ca="1" si="43"/>
        <v>20486</v>
      </c>
      <c r="B2767" s="39" cm="1">
        <f t="array" aca="1" ref="B2767" ca="1">INDIRECT(_xlfn.CONCAT("D",ROW(C2767)-C2767-3))</f>
        <v>2048</v>
      </c>
      <c r="C2767" s="32">
        <v>6</v>
      </c>
      <c r="D2767" s="33">
        <v>4107776</v>
      </c>
      <c r="E2767" s="33"/>
      <c r="F2767" s="33">
        <v>2102704</v>
      </c>
      <c r="G2767" s="33">
        <v>2102704</v>
      </c>
      <c r="H2767" s="33">
        <v>0</v>
      </c>
      <c r="I2767" s="33">
        <v>0</v>
      </c>
      <c r="J2767" s="33">
        <v>0</v>
      </c>
      <c r="K2767" s="33"/>
      <c r="L2767" s="33">
        <v>2005072</v>
      </c>
      <c r="M2767" s="33">
        <v>2005072</v>
      </c>
      <c r="N2767" s="33">
        <v>0</v>
      </c>
      <c r="O2767" s="33">
        <v>0</v>
      </c>
      <c r="P2767" s="33">
        <v>0</v>
      </c>
      <c r="Q2767"/>
    </row>
    <row r="2768" spans="1:17">
      <c r="A2768" s="38" t="str">
        <f t="shared" ca="1" si="43"/>
        <v>20487</v>
      </c>
      <c r="B2768" s="39" cm="1">
        <f t="array" aca="1" ref="B2768" ca="1">INDIRECT(_xlfn.CONCAT("D",ROW(C2768)-C2768-3))</f>
        <v>2048</v>
      </c>
      <c r="C2768" s="32">
        <v>7</v>
      </c>
      <c r="D2768" s="33">
        <v>4135901</v>
      </c>
      <c r="E2768" s="33"/>
      <c r="F2768" s="33">
        <v>2117072</v>
      </c>
      <c r="G2768" s="33">
        <v>2117072</v>
      </c>
      <c r="H2768" s="33">
        <v>0</v>
      </c>
      <c r="I2768" s="33">
        <v>0</v>
      </c>
      <c r="J2768" s="33">
        <v>0</v>
      </c>
      <c r="K2768" s="33"/>
      <c r="L2768" s="33">
        <v>2018829</v>
      </c>
      <c r="M2768" s="33">
        <v>2018829</v>
      </c>
      <c r="N2768" s="33">
        <v>0</v>
      </c>
      <c r="O2768" s="33">
        <v>0</v>
      </c>
      <c r="P2768" s="33">
        <v>0</v>
      </c>
      <c r="Q2768"/>
    </row>
    <row r="2769" spans="1:17">
      <c r="A2769" s="38" t="str">
        <f t="shared" ca="1" si="43"/>
        <v>20488</v>
      </c>
      <c r="B2769" s="39" cm="1">
        <f t="array" aca="1" ref="B2769" ca="1">INDIRECT(_xlfn.CONCAT("D",ROW(C2769)-C2769-3))</f>
        <v>2048</v>
      </c>
      <c r="C2769" s="32">
        <v>8</v>
      </c>
      <c r="D2769" s="33">
        <v>4161284</v>
      </c>
      <c r="E2769" s="33"/>
      <c r="F2769" s="33">
        <v>2130210</v>
      </c>
      <c r="G2769" s="33">
        <v>2130210</v>
      </c>
      <c r="H2769" s="33">
        <v>0</v>
      </c>
      <c r="I2769" s="33">
        <v>0</v>
      </c>
      <c r="J2769" s="33">
        <v>0</v>
      </c>
      <c r="K2769" s="33"/>
      <c r="L2769" s="33">
        <v>2031075</v>
      </c>
      <c r="M2769" s="33">
        <v>2031075</v>
      </c>
      <c r="N2769" s="33">
        <v>0</v>
      </c>
      <c r="O2769" s="33">
        <v>0</v>
      </c>
      <c r="P2769" s="33">
        <v>0</v>
      </c>
      <c r="Q2769"/>
    </row>
    <row r="2770" spans="1:17">
      <c r="A2770" s="38" t="str">
        <f t="shared" ca="1" si="43"/>
        <v>20489</v>
      </c>
      <c r="B2770" s="39" cm="1">
        <f t="array" aca="1" ref="B2770" ca="1">INDIRECT(_xlfn.CONCAT("D",ROW(C2770)-C2770-3))</f>
        <v>2048</v>
      </c>
      <c r="C2770" s="32">
        <v>9</v>
      </c>
      <c r="D2770" s="33">
        <v>4183958</v>
      </c>
      <c r="E2770" s="33"/>
      <c r="F2770" s="33">
        <v>2142295</v>
      </c>
      <c r="G2770" s="33">
        <v>2142295</v>
      </c>
      <c r="H2770" s="33">
        <v>0</v>
      </c>
      <c r="I2770" s="33">
        <v>0</v>
      </c>
      <c r="J2770" s="33">
        <v>0</v>
      </c>
      <c r="K2770" s="33"/>
      <c r="L2770" s="33">
        <v>2041663</v>
      </c>
      <c r="M2770" s="33">
        <v>2041663</v>
      </c>
      <c r="N2770" s="33">
        <v>0</v>
      </c>
      <c r="O2770" s="33">
        <v>0</v>
      </c>
      <c r="P2770" s="33">
        <v>0</v>
      </c>
      <c r="Q2770"/>
    </row>
    <row r="2771" spans="1:17">
      <c r="A2771" s="38" t="str">
        <f t="shared" ca="1" si="43"/>
        <v>204810</v>
      </c>
      <c r="B2771" s="39" cm="1">
        <f t="array" aca="1" ref="B2771" ca="1">INDIRECT(_xlfn.CONCAT("D",ROW(C2771)-C2771-3))</f>
        <v>2048</v>
      </c>
      <c r="C2771" s="32">
        <v>10</v>
      </c>
      <c r="D2771" s="33">
        <v>4203815</v>
      </c>
      <c r="E2771" s="33"/>
      <c r="F2771" s="33">
        <v>2153130</v>
      </c>
      <c r="G2771" s="33">
        <v>2153130</v>
      </c>
      <c r="H2771" s="33">
        <v>0</v>
      </c>
      <c r="I2771" s="33">
        <v>0</v>
      </c>
      <c r="J2771" s="33">
        <v>0</v>
      </c>
      <c r="K2771" s="33"/>
      <c r="L2771" s="33">
        <v>2050685</v>
      </c>
      <c r="M2771" s="33">
        <v>2050685</v>
      </c>
      <c r="N2771" s="33">
        <v>0</v>
      </c>
      <c r="O2771" s="33">
        <v>0</v>
      </c>
      <c r="P2771" s="33">
        <v>0</v>
      </c>
      <c r="Q2771"/>
    </row>
    <row r="2772" spans="1:17">
      <c r="A2772" s="38" t="str">
        <f t="shared" ca="1" si="43"/>
        <v>204811</v>
      </c>
      <c r="B2772" s="39" cm="1">
        <f t="array" aca="1" ref="B2772" ca="1">INDIRECT(_xlfn.CONCAT("D",ROW(C2772)-C2772-3))</f>
        <v>2048</v>
      </c>
      <c r="C2772" s="32">
        <v>11</v>
      </c>
      <c r="D2772" s="33">
        <v>4220913</v>
      </c>
      <c r="E2772" s="33"/>
      <c r="F2772" s="33">
        <v>2162446</v>
      </c>
      <c r="G2772" s="33">
        <v>2162446</v>
      </c>
      <c r="H2772" s="33">
        <v>0</v>
      </c>
      <c r="I2772" s="33">
        <v>0</v>
      </c>
      <c r="J2772" s="33">
        <v>0</v>
      </c>
      <c r="K2772" s="33"/>
      <c r="L2772" s="33">
        <v>2058467</v>
      </c>
      <c r="M2772" s="33">
        <v>2058467</v>
      </c>
      <c r="N2772" s="33">
        <v>0</v>
      </c>
      <c r="O2772" s="33">
        <v>0</v>
      </c>
      <c r="P2772" s="33">
        <v>0</v>
      </c>
      <c r="Q2772"/>
    </row>
    <row r="2773" spans="1:17">
      <c r="A2773" s="38" t="str">
        <f t="shared" ca="1" si="43"/>
        <v>204812</v>
      </c>
      <c r="B2773" s="39" cm="1">
        <f t="array" aca="1" ref="B2773" ca="1">INDIRECT(_xlfn.CONCAT("D",ROW(C2773)-C2773-3))</f>
        <v>2048</v>
      </c>
      <c r="C2773" s="32">
        <v>12</v>
      </c>
      <c r="D2773" s="33">
        <v>4236542</v>
      </c>
      <c r="E2773" s="33"/>
      <c r="F2773" s="33">
        <v>2170763</v>
      </c>
      <c r="G2773" s="33">
        <v>2170763</v>
      </c>
      <c r="H2773" s="33">
        <v>0</v>
      </c>
      <c r="I2773" s="33">
        <v>0</v>
      </c>
      <c r="J2773" s="33">
        <v>0</v>
      </c>
      <c r="K2773" s="33"/>
      <c r="L2773" s="33">
        <v>2065779</v>
      </c>
      <c r="M2773" s="33">
        <v>2065779</v>
      </c>
      <c r="N2773" s="33">
        <v>0</v>
      </c>
      <c r="O2773" s="33">
        <v>0</v>
      </c>
      <c r="P2773" s="33">
        <v>0</v>
      </c>
      <c r="Q2773"/>
    </row>
    <row r="2774" spans="1:17">
      <c r="A2774" s="38" t="str">
        <f t="shared" ca="1" si="43"/>
        <v>204813</v>
      </c>
      <c r="B2774" s="39" cm="1">
        <f t="array" aca="1" ref="B2774" ca="1">INDIRECT(_xlfn.CONCAT("D",ROW(C2774)-C2774-3))</f>
        <v>2048</v>
      </c>
      <c r="C2774" s="32">
        <v>13</v>
      </c>
      <c r="D2774" s="33">
        <v>4252264</v>
      </c>
      <c r="E2774" s="33"/>
      <c r="F2774" s="33">
        <v>2178969</v>
      </c>
      <c r="G2774" s="33">
        <v>2178969</v>
      </c>
      <c r="H2774" s="33">
        <v>0</v>
      </c>
      <c r="I2774" s="33">
        <v>0</v>
      </c>
      <c r="J2774" s="33">
        <v>0</v>
      </c>
      <c r="K2774" s="33"/>
      <c r="L2774" s="33">
        <v>2073295</v>
      </c>
      <c r="M2774" s="33">
        <v>2073295</v>
      </c>
      <c r="N2774" s="33">
        <v>0</v>
      </c>
      <c r="O2774" s="33">
        <v>0</v>
      </c>
      <c r="P2774" s="33">
        <v>0</v>
      </c>
      <c r="Q2774"/>
    </row>
    <row r="2775" spans="1:17">
      <c r="A2775" s="38" t="str">
        <f t="shared" ca="1" si="43"/>
        <v>204814</v>
      </c>
      <c r="B2775" s="39" cm="1">
        <f t="array" aca="1" ref="B2775" ca="1">INDIRECT(_xlfn.CONCAT("D",ROW(C2775)-C2775-3))</f>
        <v>2048</v>
      </c>
      <c r="C2775" s="32">
        <v>14</v>
      </c>
      <c r="D2775" s="33">
        <v>4269115</v>
      </c>
      <c r="E2775" s="33"/>
      <c r="F2775" s="33">
        <v>2187715</v>
      </c>
      <c r="G2775" s="33">
        <v>2187715</v>
      </c>
      <c r="H2775" s="33">
        <v>0</v>
      </c>
      <c r="I2775" s="33">
        <v>0</v>
      </c>
      <c r="J2775" s="33">
        <v>0</v>
      </c>
      <c r="K2775" s="33"/>
      <c r="L2775" s="33">
        <v>2081400</v>
      </c>
      <c r="M2775" s="33">
        <v>2081400</v>
      </c>
      <c r="N2775" s="33">
        <v>0</v>
      </c>
      <c r="O2775" s="33">
        <v>0</v>
      </c>
      <c r="P2775" s="33">
        <v>0</v>
      </c>
      <c r="Q2775"/>
    </row>
    <row r="2776" spans="1:17">
      <c r="A2776" s="38" t="str">
        <f t="shared" ca="1" si="43"/>
        <v>204815</v>
      </c>
      <c r="B2776" s="39" cm="1">
        <f t="array" aca="1" ref="B2776" ca="1">INDIRECT(_xlfn.CONCAT("D",ROW(C2776)-C2776-3))</f>
        <v>2048</v>
      </c>
      <c r="C2776" s="32">
        <v>15</v>
      </c>
      <c r="D2776" s="33">
        <v>4288309</v>
      </c>
      <c r="E2776" s="33"/>
      <c r="F2776" s="33">
        <v>2197807</v>
      </c>
      <c r="G2776" s="33">
        <v>2197807</v>
      </c>
      <c r="H2776" s="33">
        <v>0</v>
      </c>
      <c r="I2776" s="33">
        <v>0</v>
      </c>
      <c r="J2776" s="33">
        <v>0</v>
      </c>
      <c r="K2776" s="33"/>
      <c r="L2776" s="33">
        <v>2090502</v>
      </c>
      <c r="M2776" s="33">
        <v>2090502</v>
      </c>
      <c r="N2776" s="33">
        <v>0</v>
      </c>
      <c r="O2776" s="33">
        <v>0</v>
      </c>
      <c r="P2776" s="33">
        <v>0</v>
      </c>
      <c r="Q2776"/>
    </row>
    <row r="2777" spans="1:17">
      <c r="A2777" s="38" t="str">
        <f t="shared" ca="1" si="43"/>
        <v>204816</v>
      </c>
      <c r="B2777" s="39" cm="1">
        <f t="array" aca="1" ref="B2777" ca="1">INDIRECT(_xlfn.CONCAT("D",ROW(C2777)-C2777-3))</f>
        <v>2048</v>
      </c>
      <c r="C2777" s="32">
        <v>16</v>
      </c>
      <c r="D2777" s="33">
        <v>4310164</v>
      </c>
      <c r="E2777" s="33"/>
      <c r="F2777" s="33">
        <v>2209785</v>
      </c>
      <c r="G2777" s="33">
        <v>2204028</v>
      </c>
      <c r="H2777" s="33">
        <v>5757</v>
      </c>
      <c r="I2777" s="33">
        <v>0</v>
      </c>
      <c r="J2777" s="33">
        <v>0</v>
      </c>
      <c r="K2777" s="33"/>
      <c r="L2777" s="33">
        <v>2100379</v>
      </c>
      <c r="M2777" s="33">
        <v>2086958</v>
      </c>
      <c r="N2777" s="33">
        <v>13421</v>
      </c>
      <c r="O2777" s="33">
        <v>0</v>
      </c>
      <c r="P2777" s="33">
        <v>0</v>
      </c>
      <c r="Q2777"/>
    </row>
    <row r="2778" spans="1:17">
      <c r="A2778" s="38" t="str">
        <f t="shared" ca="1" si="43"/>
        <v>204817</v>
      </c>
      <c r="B2778" s="39" cm="1">
        <f t="array" aca="1" ref="B2778" ca="1">INDIRECT(_xlfn.CONCAT("D",ROW(C2778)-C2778-3))</f>
        <v>2048</v>
      </c>
      <c r="C2778" s="32">
        <v>17</v>
      </c>
      <c r="D2778" s="33">
        <v>4326825</v>
      </c>
      <c r="E2778" s="33"/>
      <c r="F2778" s="33">
        <v>2219935</v>
      </c>
      <c r="G2778" s="33">
        <v>2212267</v>
      </c>
      <c r="H2778" s="33">
        <v>7668</v>
      </c>
      <c r="I2778" s="33">
        <v>0</v>
      </c>
      <c r="J2778" s="33">
        <v>0</v>
      </c>
      <c r="K2778" s="33"/>
      <c r="L2778" s="33">
        <v>2106889</v>
      </c>
      <c r="M2778" s="33">
        <v>2085821</v>
      </c>
      <c r="N2778" s="33">
        <v>21069</v>
      </c>
      <c r="O2778" s="33">
        <v>0</v>
      </c>
      <c r="P2778" s="33">
        <v>0</v>
      </c>
      <c r="Q2778"/>
    </row>
    <row r="2779" spans="1:17">
      <c r="A2779" s="38" t="str">
        <f t="shared" ca="1" si="43"/>
        <v>204818</v>
      </c>
      <c r="B2779" s="39" cm="1">
        <f t="array" aca="1" ref="B2779" ca="1">INDIRECT(_xlfn.CONCAT("D",ROW(C2779)-C2779-3))</f>
        <v>2048</v>
      </c>
      <c r="C2779" s="32">
        <v>18</v>
      </c>
      <c r="D2779" s="33">
        <v>4331733</v>
      </c>
      <c r="E2779" s="33"/>
      <c r="F2779" s="33">
        <v>2224634</v>
      </c>
      <c r="G2779" s="33">
        <v>2210318</v>
      </c>
      <c r="H2779" s="33">
        <v>14316</v>
      </c>
      <c r="I2779" s="33">
        <v>0</v>
      </c>
      <c r="J2779" s="33">
        <v>0</v>
      </c>
      <c r="K2779" s="33"/>
      <c r="L2779" s="33">
        <v>2107100</v>
      </c>
      <c r="M2779" s="33">
        <v>2077543</v>
      </c>
      <c r="N2779" s="33">
        <v>29557</v>
      </c>
      <c r="O2779" s="33">
        <v>0</v>
      </c>
      <c r="P2779" s="33">
        <v>0</v>
      </c>
      <c r="Q2779"/>
    </row>
    <row r="2780" spans="1:17">
      <c r="A2780" s="38" t="str">
        <f t="shared" ca="1" si="43"/>
        <v>204819</v>
      </c>
      <c r="B2780" s="39" cm="1">
        <f t="array" aca="1" ref="B2780" ca="1">INDIRECT(_xlfn.CONCAT("D",ROW(C2780)-C2780-3))</f>
        <v>2048</v>
      </c>
      <c r="C2780" s="32">
        <v>19</v>
      </c>
      <c r="D2780" s="33">
        <v>4325900</v>
      </c>
      <c r="E2780" s="33"/>
      <c r="F2780" s="33">
        <v>2223496</v>
      </c>
      <c r="G2780" s="33">
        <v>2199700</v>
      </c>
      <c r="H2780" s="33">
        <v>22844</v>
      </c>
      <c r="I2780" s="33">
        <v>0</v>
      </c>
      <c r="J2780" s="33">
        <v>952</v>
      </c>
      <c r="K2780" s="33"/>
      <c r="L2780" s="33">
        <v>2102404</v>
      </c>
      <c r="M2780" s="33">
        <v>2061516</v>
      </c>
      <c r="N2780" s="33">
        <v>39937</v>
      </c>
      <c r="O2780" s="33">
        <v>0</v>
      </c>
      <c r="P2780" s="33">
        <v>951</v>
      </c>
      <c r="Q2780"/>
    </row>
    <row r="2781" spans="1:17">
      <c r="A2781" s="38" t="str">
        <f t="shared" ca="1" si="43"/>
        <v>204820</v>
      </c>
      <c r="B2781" s="39" cm="1">
        <f t="array" aca="1" ref="B2781" ca="1">INDIRECT(_xlfn.CONCAT("D",ROW(C2781)-C2781-3))</f>
        <v>2048</v>
      </c>
      <c r="C2781" s="32">
        <v>20</v>
      </c>
      <c r="D2781" s="33">
        <v>4312716</v>
      </c>
      <c r="E2781" s="33"/>
      <c r="F2781" s="33">
        <v>2217395</v>
      </c>
      <c r="G2781" s="33">
        <v>2154368</v>
      </c>
      <c r="H2781" s="33">
        <v>59207</v>
      </c>
      <c r="I2781" s="33">
        <v>0</v>
      </c>
      <c r="J2781" s="33">
        <v>3820</v>
      </c>
      <c r="K2781" s="33"/>
      <c r="L2781" s="33">
        <v>2095321</v>
      </c>
      <c r="M2781" s="33">
        <v>1984639</v>
      </c>
      <c r="N2781" s="33">
        <v>104003</v>
      </c>
      <c r="O2781" s="33">
        <v>0</v>
      </c>
      <c r="P2781" s="33">
        <v>6679</v>
      </c>
      <c r="Q2781"/>
    </row>
    <row r="2782" spans="1:17">
      <c r="A2782" s="38" t="str">
        <f t="shared" ca="1" si="43"/>
        <v>204821</v>
      </c>
      <c r="B2782" s="39" cm="1">
        <f t="array" aca="1" ref="B2782" ca="1">INDIRECT(_xlfn.CONCAT("D",ROW(C2782)-C2782-3))</f>
        <v>2048</v>
      </c>
      <c r="C2782" s="32">
        <v>21</v>
      </c>
      <c r="D2782" s="33">
        <v>4298975</v>
      </c>
      <c r="E2782" s="33"/>
      <c r="F2782" s="33">
        <v>2210584</v>
      </c>
      <c r="G2782" s="33">
        <v>2144179</v>
      </c>
      <c r="H2782" s="33">
        <v>63517</v>
      </c>
      <c r="I2782" s="33">
        <v>0</v>
      </c>
      <c r="J2782" s="33">
        <v>2887</v>
      </c>
      <c r="K2782" s="33"/>
      <c r="L2782" s="33">
        <v>2088391</v>
      </c>
      <c r="M2782" s="33">
        <v>1957627</v>
      </c>
      <c r="N2782" s="33">
        <v>125957</v>
      </c>
      <c r="O2782" s="33">
        <v>961</v>
      </c>
      <c r="P2782" s="33">
        <v>3846</v>
      </c>
      <c r="Q2782"/>
    </row>
    <row r="2783" spans="1:17">
      <c r="A2783" s="38" t="str">
        <f t="shared" ca="1" si="43"/>
        <v>204822</v>
      </c>
      <c r="B2783" s="39" cm="1">
        <f t="array" aca="1" ref="B2783" ca="1">INDIRECT(_xlfn.CONCAT("D",ROW(C2783)-C2783-3))</f>
        <v>2048</v>
      </c>
      <c r="C2783" s="32">
        <v>22</v>
      </c>
      <c r="D2783" s="33">
        <v>4283834</v>
      </c>
      <c r="E2783" s="33"/>
      <c r="F2783" s="33">
        <v>2202278</v>
      </c>
      <c r="G2783" s="33">
        <v>2105892</v>
      </c>
      <c r="H2783" s="33">
        <v>93465</v>
      </c>
      <c r="I2783" s="33">
        <v>974</v>
      </c>
      <c r="J2783" s="33">
        <v>1947</v>
      </c>
      <c r="K2783" s="33"/>
      <c r="L2783" s="33">
        <v>2081556</v>
      </c>
      <c r="M2783" s="33">
        <v>1874276</v>
      </c>
      <c r="N2783" s="33">
        <v>199495</v>
      </c>
      <c r="O2783" s="33">
        <v>973</v>
      </c>
      <c r="P2783" s="33">
        <v>6812</v>
      </c>
      <c r="Q2783"/>
    </row>
    <row r="2784" spans="1:17">
      <c r="A2784" s="38" t="str">
        <f t="shared" ca="1" si="43"/>
        <v>204823</v>
      </c>
      <c r="B2784" s="39" cm="1">
        <f t="array" aca="1" ref="B2784" ca="1">INDIRECT(_xlfn.CONCAT("D",ROW(C2784)-C2784-3))</f>
        <v>2048</v>
      </c>
      <c r="C2784" s="32">
        <v>23</v>
      </c>
      <c r="D2784" s="33">
        <v>4272770</v>
      </c>
      <c r="E2784" s="33"/>
      <c r="F2784" s="33">
        <v>2195346</v>
      </c>
      <c r="G2784" s="33">
        <v>2019481</v>
      </c>
      <c r="H2784" s="33">
        <v>169937</v>
      </c>
      <c r="I2784" s="33">
        <v>0</v>
      </c>
      <c r="J2784" s="33">
        <v>5928</v>
      </c>
      <c r="K2784" s="33"/>
      <c r="L2784" s="33">
        <v>2077425</v>
      </c>
      <c r="M2784" s="33">
        <v>1776277</v>
      </c>
      <c r="N2784" s="33">
        <v>289299</v>
      </c>
      <c r="O2784" s="33">
        <v>987</v>
      </c>
      <c r="P2784" s="33">
        <v>10861</v>
      </c>
      <c r="Q2784"/>
    </row>
    <row r="2785" spans="1:17">
      <c r="A2785" s="38" t="str">
        <f t="shared" ca="1" si="43"/>
        <v>204824</v>
      </c>
      <c r="B2785" s="39" cm="1">
        <f t="array" aca="1" ref="B2785" ca="1">INDIRECT(_xlfn.CONCAT("D",ROW(C2785)-C2785-3))</f>
        <v>2048</v>
      </c>
      <c r="C2785" s="32">
        <v>24</v>
      </c>
      <c r="D2785" s="33">
        <v>4272251</v>
      </c>
      <c r="E2785" s="33"/>
      <c r="F2785" s="33">
        <v>2193488</v>
      </c>
      <c r="G2785" s="33">
        <v>1951330</v>
      </c>
      <c r="H2785" s="33">
        <v>231105</v>
      </c>
      <c r="I2785" s="33">
        <v>1005</v>
      </c>
      <c r="J2785" s="33">
        <v>10048</v>
      </c>
      <c r="K2785" s="33"/>
      <c r="L2785" s="33">
        <v>2078763</v>
      </c>
      <c r="M2785" s="33">
        <v>1637692</v>
      </c>
      <c r="N2785" s="33">
        <v>424996</v>
      </c>
      <c r="O2785" s="33">
        <v>1005</v>
      </c>
      <c r="P2785" s="33">
        <v>15071</v>
      </c>
      <c r="Q2785"/>
    </row>
    <row r="2786" spans="1:17">
      <c r="A2786" s="38" t="str">
        <f t="shared" ca="1" si="43"/>
        <v>204825</v>
      </c>
      <c r="B2786" s="39" cm="1">
        <f t="array" aca="1" ref="B2786" ca="1">INDIRECT(_xlfn.CONCAT("D",ROW(C2786)-C2786-3))</f>
        <v>2048</v>
      </c>
      <c r="C2786" s="32">
        <v>25</v>
      </c>
      <c r="D2786" s="33">
        <v>4270614</v>
      </c>
      <c r="E2786" s="33"/>
      <c r="F2786" s="33">
        <v>2190705</v>
      </c>
      <c r="G2786" s="33">
        <v>1836971</v>
      </c>
      <c r="H2786" s="33">
        <v>340482</v>
      </c>
      <c r="I2786" s="33">
        <v>0</v>
      </c>
      <c r="J2786" s="33">
        <v>13252</v>
      </c>
      <c r="K2786" s="33"/>
      <c r="L2786" s="33">
        <v>2079909</v>
      </c>
      <c r="M2786" s="33">
        <v>1491621</v>
      </c>
      <c r="N2786" s="33">
        <v>555662</v>
      </c>
      <c r="O2786" s="33">
        <v>0</v>
      </c>
      <c r="P2786" s="33">
        <v>32626</v>
      </c>
      <c r="Q2786"/>
    </row>
    <row r="2787" spans="1:17">
      <c r="A2787" s="38" t="str">
        <f t="shared" ca="1" si="43"/>
        <v>204826</v>
      </c>
      <c r="B2787" s="39" cm="1">
        <f t="array" aca="1" ref="B2787" ca="1">INDIRECT(_xlfn.CONCAT("D",ROW(C2787)-C2787-3))</f>
        <v>2048</v>
      </c>
      <c r="C2787" s="32">
        <v>26</v>
      </c>
      <c r="D2787" s="33">
        <v>4278137</v>
      </c>
      <c r="E2787" s="33"/>
      <c r="F2787" s="33">
        <v>2192255</v>
      </c>
      <c r="G2787" s="33">
        <v>1790101</v>
      </c>
      <c r="H2787" s="33">
        <v>384624</v>
      </c>
      <c r="I2787" s="33">
        <v>0</v>
      </c>
      <c r="J2787" s="33">
        <v>17530</v>
      </c>
      <c r="K2787" s="33"/>
      <c r="L2787" s="33">
        <v>2085882</v>
      </c>
      <c r="M2787" s="33">
        <v>1405703</v>
      </c>
      <c r="N2787" s="33">
        <v>634833</v>
      </c>
      <c r="O2787" s="33">
        <v>4122</v>
      </c>
      <c r="P2787" s="33">
        <v>41223</v>
      </c>
      <c r="Q2787"/>
    </row>
    <row r="2788" spans="1:17">
      <c r="A2788" s="38" t="str">
        <f t="shared" ca="1" si="43"/>
        <v>204827</v>
      </c>
      <c r="B2788" s="39" cm="1">
        <f t="array" aca="1" ref="B2788" ca="1">INDIRECT(_xlfn.CONCAT("D",ROW(C2788)-C2788-3))</f>
        <v>2048</v>
      </c>
      <c r="C2788" s="32">
        <v>27</v>
      </c>
      <c r="D2788" s="33">
        <v>4230545</v>
      </c>
      <c r="E2788" s="33"/>
      <c r="F2788" s="33">
        <v>2163390</v>
      </c>
      <c r="G2788" s="33">
        <v>1624485</v>
      </c>
      <c r="H2788" s="33">
        <v>512689</v>
      </c>
      <c r="I2788" s="33">
        <v>971</v>
      </c>
      <c r="J2788" s="33">
        <v>25246</v>
      </c>
      <c r="K2788" s="33"/>
      <c r="L2788" s="33">
        <v>2067155</v>
      </c>
      <c r="M2788" s="33">
        <v>1257762</v>
      </c>
      <c r="N2788" s="33">
        <v>752134</v>
      </c>
      <c r="O2788" s="33">
        <v>3882</v>
      </c>
      <c r="P2788" s="33">
        <v>53377</v>
      </c>
      <c r="Q2788"/>
    </row>
    <row r="2789" spans="1:17">
      <c r="A2789" s="38" t="str">
        <f t="shared" ca="1" si="43"/>
        <v>204828</v>
      </c>
      <c r="B2789" s="39" cm="1">
        <f t="array" aca="1" ref="B2789" ca="1">INDIRECT(_xlfn.CONCAT("D",ROW(C2789)-C2789-3))</f>
        <v>2048</v>
      </c>
      <c r="C2789" s="32">
        <v>28</v>
      </c>
      <c r="D2789" s="33">
        <v>4364694</v>
      </c>
      <c r="E2789" s="33"/>
      <c r="F2789" s="33">
        <v>2229464</v>
      </c>
      <c r="G2789" s="33">
        <v>1584172</v>
      </c>
      <c r="H2789" s="33">
        <v>601204</v>
      </c>
      <c r="I2789" s="33">
        <v>1002</v>
      </c>
      <c r="J2789" s="33">
        <v>43086</v>
      </c>
      <c r="K2789" s="33"/>
      <c r="L2789" s="33">
        <v>2135230</v>
      </c>
      <c r="M2789" s="33">
        <v>1207523</v>
      </c>
      <c r="N2789" s="33">
        <v>864523</v>
      </c>
      <c r="O2789" s="33">
        <v>12035</v>
      </c>
      <c r="P2789" s="33">
        <v>51149</v>
      </c>
      <c r="Q2789"/>
    </row>
    <row r="2790" spans="1:17">
      <c r="A2790" s="38" t="str">
        <f t="shared" ca="1" si="43"/>
        <v>204829</v>
      </c>
      <c r="B2790" s="39" cm="1">
        <f t="array" aca="1" ref="B2790" ca="1">INDIRECT(_xlfn.CONCAT("D",ROW(C2790)-C2790-3))</f>
        <v>2048</v>
      </c>
      <c r="C2790" s="32">
        <v>29</v>
      </c>
      <c r="D2790" s="33">
        <v>4431047</v>
      </c>
      <c r="E2790" s="33"/>
      <c r="F2790" s="33">
        <v>2260672</v>
      </c>
      <c r="G2790" s="33">
        <v>1483944</v>
      </c>
      <c r="H2790" s="33">
        <v>722327</v>
      </c>
      <c r="I2790" s="33">
        <v>3022</v>
      </c>
      <c r="J2790" s="33">
        <v>51379</v>
      </c>
      <c r="K2790" s="33"/>
      <c r="L2790" s="33">
        <v>2170375</v>
      </c>
      <c r="M2790" s="33">
        <v>1121529</v>
      </c>
      <c r="N2790" s="33">
        <v>978183</v>
      </c>
      <c r="O2790" s="33">
        <v>3028</v>
      </c>
      <c r="P2790" s="33">
        <v>67635</v>
      </c>
      <c r="Q2790"/>
    </row>
    <row r="2791" spans="1:17">
      <c r="A2791" s="38" t="str">
        <f t="shared" ca="1" si="43"/>
        <v>204830</v>
      </c>
      <c r="B2791" s="39" cm="1">
        <f t="array" aca="1" ref="B2791" ca="1">INDIRECT(_xlfn.CONCAT("D",ROW(C2791)-C2791-3))</f>
        <v>2048</v>
      </c>
      <c r="C2791" s="32">
        <v>30</v>
      </c>
      <c r="D2791" s="33">
        <v>4510151</v>
      </c>
      <c r="E2791" s="33"/>
      <c r="F2791" s="33">
        <v>2301036</v>
      </c>
      <c r="G2791" s="33">
        <v>1401862</v>
      </c>
      <c r="H2791" s="33">
        <v>827361</v>
      </c>
      <c r="I2791" s="33">
        <v>6069</v>
      </c>
      <c r="J2791" s="33">
        <v>65744</v>
      </c>
      <c r="K2791" s="33"/>
      <c r="L2791" s="33">
        <v>2209115</v>
      </c>
      <c r="M2791" s="33">
        <v>997534</v>
      </c>
      <c r="N2791" s="33">
        <v>1098500</v>
      </c>
      <c r="O2791" s="33">
        <v>8077</v>
      </c>
      <c r="P2791" s="33">
        <v>105004</v>
      </c>
      <c r="Q2791"/>
    </row>
    <row r="2792" spans="1:17">
      <c r="A2792" s="38" t="str">
        <f t="shared" ca="1" si="43"/>
        <v>204831</v>
      </c>
      <c r="B2792" s="39" cm="1">
        <f t="array" aca="1" ref="B2792" ca="1">INDIRECT(_xlfn.CONCAT("D",ROW(C2792)-C2792-3))</f>
        <v>2048</v>
      </c>
      <c r="C2792" s="32">
        <v>31</v>
      </c>
      <c r="D2792" s="33">
        <v>4614170</v>
      </c>
      <c r="E2792" s="33"/>
      <c r="F2792" s="33">
        <v>2351263</v>
      </c>
      <c r="G2792" s="33">
        <v>1336815</v>
      </c>
      <c r="H2792" s="33">
        <v>934864</v>
      </c>
      <c r="I2792" s="33">
        <v>1007</v>
      </c>
      <c r="J2792" s="33">
        <v>78577</v>
      </c>
      <c r="K2792" s="33"/>
      <c r="L2792" s="33">
        <v>2262907</v>
      </c>
      <c r="M2792" s="33">
        <v>992415</v>
      </c>
      <c r="N2792" s="33">
        <v>1156642</v>
      </c>
      <c r="O2792" s="33">
        <v>8060</v>
      </c>
      <c r="P2792" s="33">
        <v>105790</v>
      </c>
      <c r="Q2792"/>
    </row>
    <row r="2793" spans="1:17">
      <c r="A2793" s="38" t="str">
        <f t="shared" ca="1" si="43"/>
        <v>204832</v>
      </c>
      <c r="B2793" s="39" cm="1">
        <f t="array" aca="1" ref="B2793" ca="1">INDIRECT(_xlfn.CONCAT("D",ROW(C2793)-C2793-3))</f>
        <v>2048</v>
      </c>
      <c r="C2793" s="32">
        <v>32</v>
      </c>
      <c r="D2793" s="33">
        <v>4658995</v>
      </c>
      <c r="E2793" s="33"/>
      <c r="F2793" s="33">
        <v>2373557</v>
      </c>
      <c r="G2793" s="33">
        <v>1268712</v>
      </c>
      <c r="H2793" s="33">
        <v>996271</v>
      </c>
      <c r="I2793" s="33">
        <v>7037</v>
      </c>
      <c r="J2793" s="33">
        <v>101537</v>
      </c>
      <c r="K2793" s="33"/>
      <c r="L2793" s="33">
        <v>2285439</v>
      </c>
      <c r="M2793" s="33">
        <v>936869</v>
      </c>
      <c r="N2793" s="33">
        <v>1197947</v>
      </c>
      <c r="O2793" s="33">
        <v>13054</v>
      </c>
      <c r="P2793" s="33">
        <v>137568</v>
      </c>
      <c r="Q2793"/>
    </row>
    <row r="2794" spans="1:17">
      <c r="A2794" s="38" t="str">
        <f t="shared" ca="1" si="43"/>
        <v>204833</v>
      </c>
      <c r="B2794" s="39" cm="1">
        <f t="array" aca="1" ref="B2794" ca="1">INDIRECT(_xlfn.CONCAT("D",ROW(C2794)-C2794-3))</f>
        <v>2048</v>
      </c>
      <c r="C2794" s="32">
        <v>33</v>
      </c>
      <c r="D2794" s="33">
        <v>4679639</v>
      </c>
      <c r="E2794" s="33"/>
      <c r="F2794" s="33">
        <v>2382473</v>
      </c>
      <c r="G2794" s="33">
        <v>1189228</v>
      </c>
      <c r="H2794" s="33">
        <v>1081755</v>
      </c>
      <c r="I2794" s="33">
        <v>5022</v>
      </c>
      <c r="J2794" s="33">
        <v>106468</v>
      </c>
      <c r="K2794" s="33"/>
      <c r="L2794" s="33">
        <v>2297166</v>
      </c>
      <c r="M2794" s="33">
        <v>825010</v>
      </c>
      <c r="N2794" s="33">
        <v>1327453</v>
      </c>
      <c r="O2794" s="33">
        <v>9044</v>
      </c>
      <c r="P2794" s="33">
        <v>135659</v>
      </c>
      <c r="Q2794"/>
    </row>
    <row r="2795" spans="1:17">
      <c r="A2795" s="38" t="str">
        <f t="shared" ca="1" si="43"/>
        <v>204834</v>
      </c>
      <c r="B2795" s="39" cm="1">
        <f t="array" aca="1" ref="B2795" ca="1">INDIRECT(_xlfn.CONCAT("D",ROW(C2795)-C2795-3))</f>
        <v>2048</v>
      </c>
      <c r="C2795" s="32">
        <v>34</v>
      </c>
      <c r="D2795" s="33">
        <v>4632885</v>
      </c>
      <c r="E2795" s="33"/>
      <c r="F2795" s="33">
        <v>2358430</v>
      </c>
      <c r="G2795" s="33">
        <v>1118846</v>
      </c>
      <c r="H2795" s="33">
        <v>1088661</v>
      </c>
      <c r="I2795" s="33">
        <v>12074</v>
      </c>
      <c r="J2795" s="33">
        <v>138849</v>
      </c>
      <c r="K2795" s="33"/>
      <c r="L2795" s="33">
        <v>2274455</v>
      </c>
      <c r="M2795" s="33">
        <v>803339</v>
      </c>
      <c r="N2795" s="33">
        <v>1292372</v>
      </c>
      <c r="O2795" s="33">
        <v>17071</v>
      </c>
      <c r="P2795" s="33">
        <v>161672</v>
      </c>
      <c r="Q2795"/>
    </row>
    <row r="2796" spans="1:17">
      <c r="A2796" s="38" t="str">
        <f t="shared" ca="1" si="43"/>
        <v>204835</v>
      </c>
      <c r="B2796" s="39" cm="1">
        <f t="array" aca="1" ref="B2796" ca="1">INDIRECT(_xlfn.CONCAT("D",ROW(C2796)-C2796-3))</f>
        <v>2048</v>
      </c>
      <c r="C2796" s="32">
        <v>35</v>
      </c>
      <c r="D2796" s="33">
        <v>4655717</v>
      </c>
      <c r="E2796" s="33"/>
      <c r="F2796" s="33">
        <v>2366311</v>
      </c>
      <c r="G2796" s="33">
        <v>1059962</v>
      </c>
      <c r="H2796" s="33">
        <v>1141421</v>
      </c>
      <c r="I2796" s="33">
        <v>8045</v>
      </c>
      <c r="J2796" s="33">
        <v>156882</v>
      </c>
      <c r="K2796" s="33"/>
      <c r="L2796" s="33">
        <v>2289406</v>
      </c>
      <c r="M2796" s="33">
        <v>733939</v>
      </c>
      <c r="N2796" s="33">
        <v>1371227</v>
      </c>
      <c r="O2796" s="33">
        <v>16108</v>
      </c>
      <c r="P2796" s="33">
        <v>168131</v>
      </c>
      <c r="Q2796"/>
    </row>
    <row r="2797" spans="1:17">
      <c r="A2797" s="38" t="str">
        <f t="shared" ca="1" si="43"/>
        <v>204836</v>
      </c>
      <c r="B2797" s="39" cm="1">
        <f t="array" aca="1" ref="B2797" ca="1">INDIRECT(_xlfn.CONCAT("D",ROW(C2797)-C2797-3))</f>
        <v>2048</v>
      </c>
      <c r="C2797" s="32">
        <v>36</v>
      </c>
      <c r="D2797" s="33">
        <v>4653935</v>
      </c>
      <c r="E2797" s="33"/>
      <c r="F2797" s="33">
        <v>2365406</v>
      </c>
      <c r="G2797" s="33">
        <v>1004970</v>
      </c>
      <c r="H2797" s="33">
        <v>1184214</v>
      </c>
      <c r="I2797" s="33">
        <v>4028</v>
      </c>
      <c r="J2797" s="33">
        <v>172194</v>
      </c>
      <c r="K2797" s="33"/>
      <c r="L2797" s="33">
        <v>2288529</v>
      </c>
      <c r="M2797" s="33">
        <v>711964</v>
      </c>
      <c r="N2797" s="33">
        <v>1338573</v>
      </c>
      <c r="O2797" s="33">
        <v>17071</v>
      </c>
      <c r="P2797" s="33">
        <v>220920</v>
      </c>
      <c r="Q2797"/>
    </row>
    <row r="2798" spans="1:17">
      <c r="A2798" s="38" t="str">
        <f t="shared" ca="1" si="43"/>
        <v>204837</v>
      </c>
      <c r="B2798" s="39" cm="1">
        <f t="array" aca="1" ref="B2798" ca="1">INDIRECT(_xlfn.CONCAT("D",ROW(C2798)-C2798-3))</f>
        <v>2048</v>
      </c>
      <c r="C2798" s="32">
        <v>37</v>
      </c>
      <c r="D2798" s="33">
        <v>4742394</v>
      </c>
      <c r="E2798" s="33"/>
      <c r="F2798" s="33">
        <v>2406959</v>
      </c>
      <c r="G2798" s="33">
        <v>982329</v>
      </c>
      <c r="H2798" s="33">
        <v>1203983</v>
      </c>
      <c r="I2798" s="33">
        <v>16120</v>
      </c>
      <c r="J2798" s="33">
        <v>204526</v>
      </c>
      <c r="K2798" s="33"/>
      <c r="L2798" s="33">
        <v>2335435</v>
      </c>
      <c r="M2798" s="33">
        <v>722538</v>
      </c>
      <c r="N2798" s="33">
        <v>1377746</v>
      </c>
      <c r="O2798" s="33">
        <v>19094</v>
      </c>
      <c r="P2798" s="33">
        <v>216058</v>
      </c>
      <c r="Q2798"/>
    </row>
    <row r="2799" spans="1:17">
      <c r="A2799" s="38" t="str">
        <f t="shared" ca="1" si="43"/>
        <v>204838</v>
      </c>
      <c r="B2799" s="39" cm="1">
        <f t="array" aca="1" ref="B2799" ca="1">INDIRECT(_xlfn.CONCAT("D",ROW(C2799)-C2799-3))</f>
        <v>2048</v>
      </c>
      <c r="C2799" s="32">
        <v>38</v>
      </c>
      <c r="D2799" s="33">
        <v>4816260</v>
      </c>
      <c r="E2799" s="33"/>
      <c r="F2799" s="33">
        <v>2441048</v>
      </c>
      <c r="G2799" s="33">
        <v>957116</v>
      </c>
      <c r="H2799" s="33">
        <v>1247669</v>
      </c>
      <c r="I2799" s="33">
        <v>6032</v>
      </c>
      <c r="J2799" s="33">
        <v>230231</v>
      </c>
      <c r="K2799" s="33"/>
      <c r="L2799" s="33">
        <v>2375212</v>
      </c>
      <c r="M2799" s="33">
        <v>681783</v>
      </c>
      <c r="N2799" s="33">
        <v>1446784</v>
      </c>
      <c r="O2799" s="33">
        <v>20052</v>
      </c>
      <c r="P2799" s="33">
        <v>226593</v>
      </c>
      <c r="Q2799"/>
    </row>
    <row r="2800" spans="1:17">
      <c r="A2800" s="38" t="str">
        <f t="shared" ca="1" si="43"/>
        <v>204839</v>
      </c>
      <c r="B2800" s="39" cm="1">
        <f t="array" aca="1" ref="B2800" ca="1">INDIRECT(_xlfn.CONCAT("D",ROW(C2800)-C2800-3))</f>
        <v>2048</v>
      </c>
      <c r="C2800" s="32">
        <v>39</v>
      </c>
      <c r="D2800" s="33">
        <v>4975407</v>
      </c>
      <c r="E2800" s="33"/>
      <c r="F2800" s="33">
        <v>2519223</v>
      </c>
      <c r="G2800" s="33">
        <v>978915</v>
      </c>
      <c r="H2800" s="33">
        <v>1283757</v>
      </c>
      <c r="I2800" s="33">
        <v>9055</v>
      </c>
      <c r="J2800" s="33">
        <v>247495</v>
      </c>
      <c r="K2800" s="33"/>
      <c r="L2800" s="33">
        <v>2456184</v>
      </c>
      <c r="M2800" s="33">
        <v>685563</v>
      </c>
      <c r="N2800" s="33">
        <v>1488566</v>
      </c>
      <c r="O2800" s="33">
        <v>35131</v>
      </c>
      <c r="P2800" s="33">
        <v>246923</v>
      </c>
      <c r="Q2800"/>
    </row>
    <row r="2801" spans="1:17">
      <c r="A2801" s="38" t="str">
        <f t="shared" ca="1" si="43"/>
        <v>204840</v>
      </c>
      <c r="B2801" s="39" cm="1">
        <f t="array" aca="1" ref="B2801" ca="1">INDIRECT(_xlfn.CONCAT("D",ROW(C2801)-C2801-3))</f>
        <v>2048</v>
      </c>
      <c r="C2801" s="32">
        <v>40</v>
      </c>
      <c r="D2801" s="33">
        <v>4997560</v>
      </c>
      <c r="E2801" s="33"/>
      <c r="F2801" s="33">
        <v>2527391</v>
      </c>
      <c r="G2801" s="33">
        <v>877957</v>
      </c>
      <c r="H2801" s="33">
        <v>1377207</v>
      </c>
      <c r="I2801" s="33">
        <v>11050</v>
      </c>
      <c r="J2801" s="33">
        <v>261177</v>
      </c>
      <c r="K2801" s="33"/>
      <c r="L2801" s="33">
        <v>2470170</v>
      </c>
      <c r="M2801" s="33">
        <v>688836</v>
      </c>
      <c r="N2801" s="33">
        <v>1495156</v>
      </c>
      <c r="O2801" s="33">
        <v>37153</v>
      </c>
      <c r="P2801" s="33">
        <v>249025</v>
      </c>
      <c r="Q2801"/>
    </row>
    <row r="2802" spans="1:17">
      <c r="A2802" s="38" t="str">
        <f t="shared" ca="1" si="43"/>
        <v>204841</v>
      </c>
      <c r="B2802" s="39" cm="1">
        <f t="array" aca="1" ref="B2802" ca="1">INDIRECT(_xlfn.CONCAT("D",ROW(C2802)-C2802-3))</f>
        <v>2048</v>
      </c>
      <c r="C2802" s="32">
        <v>41</v>
      </c>
      <c r="D2802" s="33">
        <v>4933410</v>
      </c>
      <c r="E2802" s="33"/>
      <c r="F2802" s="33">
        <v>2494652</v>
      </c>
      <c r="G2802" s="33">
        <v>858040</v>
      </c>
      <c r="H2802" s="33">
        <v>1377088</v>
      </c>
      <c r="I2802" s="33">
        <v>13077</v>
      </c>
      <c r="J2802" s="33">
        <v>246447</v>
      </c>
      <c r="K2802" s="33"/>
      <c r="L2802" s="33">
        <v>2438758</v>
      </c>
      <c r="M2802" s="33">
        <v>613455</v>
      </c>
      <c r="N2802" s="33">
        <v>1523095</v>
      </c>
      <c r="O2802" s="33">
        <v>20080</v>
      </c>
      <c r="P2802" s="33">
        <v>282129</v>
      </c>
      <c r="Q2802"/>
    </row>
    <row r="2803" spans="1:17">
      <c r="A2803" s="38" t="str">
        <f t="shared" ca="1" si="43"/>
        <v>204842</v>
      </c>
      <c r="B2803" s="39" cm="1">
        <f t="array" aca="1" ref="B2803" ca="1">INDIRECT(_xlfn.CONCAT("D",ROW(C2803)-C2803-3))</f>
        <v>2048</v>
      </c>
      <c r="C2803" s="32">
        <v>42</v>
      </c>
      <c r="D2803" s="33">
        <v>4825316</v>
      </c>
      <c r="E2803" s="33"/>
      <c r="F2803" s="33">
        <v>2438140</v>
      </c>
      <c r="G2803" s="33">
        <v>809024</v>
      </c>
      <c r="H2803" s="33">
        <v>1351392</v>
      </c>
      <c r="I2803" s="33">
        <v>8050</v>
      </c>
      <c r="J2803" s="33">
        <v>269675</v>
      </c>
      <c r="K2803" s="33"/>
      <c r="L2803" s="33">
        <v>2387176</v>
      </c>
      <c r="M2803" s="33">
        <v>622349</v>
      </c>
      <c r="N2803" s="33">
        <v>1453151</v>
      </c>
      <c r="O2803" s="33">
        <v>27059</v>
      </c>
      <c r="P2803" s="33">
        <v>284617</v>
      </c>
      <c r="Q2803"/>
    </row>
    <row r="2804" spans="1:17">
      <c r="A2804" s="38" t="str">
        <f t="shared" ca="1" si="43"/>
        <v>204843</v>
      </c>
      <c r="B2804" s="39" cm="1">
        <f t="array" aca="1" ref="B2804" ca="1">INDIRECT(_xlfn.CONCAT("D",ROW(C2804)-C2804-3))</f>
        <v>2048</v>
      </c>
      <c r="C2804" s="32">
        <v>43</v>
      </c>
      <c r="D2804" s="33">
        <v>4775574</v>
      </c>
      <c r="E2804" s="33"/>
      <c r="F2804" s="33">
        <v>2410425</v>
      </c>
      <c r="G2804" s="33">
        <v>855410</v>
      </c>
      <c r="H2804" s="33">
        <v>1283617</v>
      </c>
      <c r="I2804" s="33">
        <v>14073</v>
      </c>
      <c r="J2804" s="33">
        <v>257326</v>
      </c>
      <c r="K2804" s="33"/>
      <c r="L2804" s="33">
        <v>2365149</v>
      </c>
      <c r="M2804" s="33">
        <v>581990</v>
      </c>
      <c r="N2804" s="33">
        <v>1487641</v>
      </c>
      <c r="O2804" s="33">
        <v>34175</v>
      </c>
      <c r="P2804" s="33">
        <v>261342</v>
      </c>
      <c r="Q2804"/>
    </row>
    <row r="2805" spans="1:17">
      <c r="A2805" s="38" t="str">
        <f t="shared" ca="1" si="43"/>
        <v>204844</v>
      </c>
      <c r="B2805" s="39" cm="1">
        <f t="array" aca="1" ref="B2805" ca="1">INDIRECT(_xlfn.CONCAT("D",ROW(C2805)-C2805-3))</f>
        <v>2048</v>
      </c>
      <c r="C2805" s="32">
        <v>44</v>
      </c>
      <c r="D2805" s="33">
        <v>4738634</v>
      </c>
      <c r="E2805" s="33"/>
      <c r="F2805" s="33">
        <v>2390197</v>
      </c>
      <c r="G2805" s="33">
        <v>750399</v>
      </c>
      <c r="H2805" s="33">
        <v>1362805</v>
      </c>
      <c r="I2805" s="33">
        <v>17123</v>
      </c>
      <c r="J2805" s="33">
        <v>259870</v>
      </c>
      <c r="K2805" s="33"/>
      <c r="L2805" s="33">
        <v>2348437</v>
      </c>
      <c r="M2805" s="33">
        <v>562782</v>
      </c>
      <c r="N2805" s="33">
        <v>1450593</v>
      </c>
      <c r="O2805" s="33">
        <v>41130</v>
      </c>
      <c r="P2805" s="33">
        <v>293931</v>
      </c>
      <c r="Q2805"/>
    </row>
    <row r="2806" spans="1:17">
      <c r="A2806" s="38" t="str">
        <f t="shared" ca="1" si="43"/>
        <v>204845</v>
      </c>
      <c r="B2806" s="39" cm="1">
        <f t="array" aca="1" ref="B2806" ca="1">INDIRECT(_xlfn.CONCAT("D",ROW(C2806)-C2806-3))</f>
        <v>2048</v>
      </c>
      <c r="C2806" s="32">
        <v>45</v>
      </c>
      <c r="D2806" s="33">
        <v>4683486</v>
      </c>
      <c r="E2806" s="33"/>
      <c r="F2806" s="33">
        <v>2359151</v>
      </c>
      <c r="G2806" s="33">
        <v>717432</v>
      </c>
      <c r="H2806" s="33">
        <v>1341023</v>
      </c>
      <c r="I2806" s="33">
        <v>12109</v>
      </c>
      <c r="J2806" s="33">
        <v>288587</v>
      </c>
      <c r="K2806" s="33"/>
      <c r="L2806" s="33">
        <v>2324335</v>
      </c>
      <c r="M2806" s="33">
        <v>540332</v>
      </c>
      <c r="N2806" s="33">
        <v>1479122</v>
      </c>
      <c r="O2806" s="33">
        <v>41254</v>
      </c>
      <c r="P2806" s="33">
        <v>263626</v>
      </c>
      <c r="Q2806"/>
    </row>
    <row r="2807" spans="1:17">
      <c r="A2807" s="38" t="str">
        <f t="shared" ca="1" si="43"/>
        <v>204846</v>
      </c>
      <c r="B2807" s="39" cm="1">
        <f t="array" aca="1" ref="B2807" ca="1">INDIRECT(_xlfn.CONCAT("D",ROW(C2807)-C2807-3))</f>
        <v>2048</v>
      </c>
      <c r="C2807" s="32">
        <v>46</v>
      </c>
      <c r="D2807" s="33">
        <v>4676227</v>
      </c>
      <c r="E2807" s="33"/>
      <c r="F2807" s="33">
        <v>2352489</v>
      </c>
      <c r="G2807" s="33">
        <v>667516</v>
      </c>
      <c r="H2807" s="33">
        <v>1373465</v>
      </c>
      <c r="I2807" s="33">
        <v>17194</v>
      </c>
      <c r="J2807" s="33">
        <v>294314</v>
      </c>
      <c r="K2807" s="33"/>
      <c r="L2807" s="33">
        <v>2323737</v>
      </c>
      <c r="M2807" s="33">
        <v>526700</v>
      </c>
      <c r="N2807" s="33">
        <v>1455993</v>
      </c>
      <c r="O2807" s="33">
        <v>44396</v>
      </c>
      <c r="P2807" s="33">
        <v>296647</v>
      </c>
      <c r="Q2807"/>
    </row>
    <row r="2808" spans="1:17">
      <c r="A2808" s="38" t="str">
        <f t="shared" ca="1" si="43"/>
        <v>204847</v>
      </c>
      <c r="B2808" s="39" cm="1">
        <f t="array" aca="1" ref="B2808" ca="1">INDIRECT(_xlfn.CONCAT("D",ROW(C2808)-C2808-3))</f>
        <v>2048</v>
      </c>
      <c r="C2808" s="32">
        <v>47</v>
      </c>
      <c r="D2808" s="33">
        <v>4751852</v>
      </c>
      <c r="E2808" s="33"/>
      <c r="F2808" s="33">
        <v>2390305</v>
      </c>
      <c r="G2808" s="33">
        <v>738212</v>
      </c>
      <c r="H2808" s="33">
        <v>1339343</v>
      </c>
      <c r="I2808" s="33">
        <v>11170</v>
      </c>
      <c r="J2808" s="33">
        <v>301581</v>
      </c>
      <c r="K2808" s="33"/>
      <c r="L2808" s="33">
        <v>2361547</v>
      </c>
      <c r="M2808" s="33">
        <v>556491</v>
      </c>
      <c r="N2808" s="33">
        <v>1458007</v>
      </c>
      <c r="O2808" s="33">
        <v>43507</v>
      </c>
      <c r="P2808" s="33">
        <v>303541</v>
      </c>
      <c r="Q2808"/>
    </row>
    <row r="2809" spans="1:17">
      <c r="A2809" s="38" t="str">
        <f t="shared" ca="1" si="43"/>
        <v>204848</v>
      </c>
      <c r="B2809" s="39" cm="1">
        <f t="array" aca="1" ref="B2809" ca="1">INDIRECT(_xlfn.CONCAT("D",ROW(C2809)-C2809-3))</f>
        <v>2048</v>
      </c>
      <c r="C2809" s="32">
        <v>48</v>
      </c>
      <c r="D2809" s="33">
        <v>4673742</v>
      </c>
      <c r="E2809" s="33"/>
      <c r="F2809" s="33">
        <v>2351077</v>
      </c>
      <c r="G2809" s="33">
        <v>643880</v>
      </c>
      <c r="H2809" s="33">
        <v>1369007</v>
      </c>
      <c r="I2809" s="33">
        <v>14218</v>
      </c>
      <c r="J2809" s="33">
        <v>323971</v>
      </c>
      <c r="K2809" s="33"/>
      <c r="L2809" s="33">
        <v>2322665</v>
      </c>
      <c r="M2809" s="33">
        <v>523788</v>
      </c>
      <c r="N2809" s="33">
        <v>1431821</v>
      </c>
      <c r="O2809" s="33">
        <v>57637</v>
      </c>
      <c r="P2809" s="33">
        <v>309419</v>
      </c>
      <c r="Q2809"/>
    </row>
    <row r="2810" spans="1:17">
      <c r="A2810" s="38" t="str">
        <f t="shared" ca="1" si="43"/>
        <v>204849</v>
      </c>
      <c r="B2810" s="39" cm="1">
        <f t="array" aca="1" ref="B2810" ca="1">INDIRECT(_xlfn.CONCAT("D",ROW(C2810)-C2810-3))</f>
        <v>2048</v>
      </c>
      <c r="C2810" s="32">
        <v>49</v>
      </c>
      <c r="D2810" s="33">
        <v>4656045</v>
      </c>
      <c r="E2810" s="33"/>
      <c r="F2810" s="33">
        <v>2338244</v>
      </c>
      <c r="G2810" s="33">
        <v>689807</v>
      </c>
      <c r="H2810" s="33">
        <v>1345124</v>
      </c>
      <c r="I2810" s="33">
        <v>20288</v>
      </c>
      <c r="J2810" s="33">
        <v>283024</v>
      </c>
      <c r="K2810" s="33"/>
      <c r="L2810" s="33">
        <v>2317801</v>
      </c>
      <c r="M2810" s="33">
        <v>531689</v>
      </c>
      <c r="N2810" s="33">
        <v>1433337</v>
      </c>
      <c r="O2810" s="33">
        <v>62671</v>
      </c>
      <c r="P2810" s="33">
        <v>290104</v>
      </c>
      <c r="Q2810"/>
    </row>
    <row r="2811" spans="1:17">
      <c r="A2811" s="38" t="str">
        <f t="shared" ca="1" si="43"/>
        <v>204850</v>
      </c>
      <c r="B2811" s="39" cm="1">
        <f t="array" aca="1" ref="B2811" ca="1">INDIRECT(_xlfn.CONCAT("D",ROW(C2811)-C2811-3))</f>
        <v>2048</v>
      </c>
      <c r="C2811" s="32">
        <v>50</v>
      </c>
      <c r="D2811" s="33">
        <v>4576495</v>
      </c>
      <c r="E2811" s="33"/>
      <c r="F2811" s="33">
        <v>2296702</v>
      </c>
      <c r="G2811" s="33">
        <v>642753</v>
      </c>
      <c r="H2811" s="33">
        <v>1333079</v>
      </c>
      <c r="I2811" s="33">
        <v>20244</v>
      </c>
      <c r="J2811" s="33">
        <v>300626</v>
      </c>
      <c r="K2811" s="33"/>
      <c r="L2811" s="33">
        <v>2279793</v>
      </c>
      <c r="M2811" s="33">
        <v>530467</v>
      </c>
      <c r="N2811" s="33">
        <v>1388933</v>
      </c>
      <c r="O2811" s="33">
        <v>53654</v>
      </c>
      <c r="P2811" s="33">
        <v>306740</v>
      </c>
      <c r="Q2811"/>
    </row>
    <row r="2812" spans="1:17">
      <c r="A2812" s="38" t="str">
        <f t="shared" ca="1" si="43"/>
        <v>204851</v>
      </c>
      <c r="B2812" s="39" cm="1">
        <f t="array" aca="1" ref="B2812" ca="1">INDIRECT(_xlfn.CONCAT("D",ROW(C2812)-C2812-3))</f>
        <v>2048</v>
      </c>
      <c r="C2812" s="32">
        <v>51</v>
      </c>
      <c r="D2812" s="33">
        <v>4574923</v>
      </c>
      <c r="E2812" s="33"/>
      <c r="F2812" s="33">
        <v>2289758</v>
      </c>
      <c r="G2812" s="33">
        <v>657114</v>
      </c>
      <c r="H2812" s="33">
        <v>1335523</v>
      </c>
      <c r="I2812" s="33">
        <v>16225</v>
      </c>
      <c r="J2812" s="33">
        <v>280896</v>
      </c>
      <c r="K2812" s="33"/>
      <c r="L2812" s="33">
        <v>2285165</v>
      </c>
      <c r="M2812" s="33">
        <v>549571</v>
      </c>
      <c r="N2812" s="33">
        <v>1318365</v>
      </c>
      <c r="O2812" s="33">
        <v>86881</v>
      </c>
      <c r="P2812" s="33">
        <v>330349</v>
      </c>
      <c r="Q2812"/>
    </row>
    <row r="2813" spans="1:17">
      <c r="A2813" s="38" t="str">
        <f t="shared" ca="1" si="43"/>
        <v>204852</v>
      </c>
      <c r="B2813" s="39" cm="1">
        <f t="array" aca="1" ref="B2813" ca="1">INDIRECT(_xlfn.CONCAT("D",ROW(C2813)-C2813-3))</f>
        <v>2048</v>
      </c>
      <c r="C2813" s="32">
        <v>52</v>
      </c>
      <c r="D2813" s="33">
        <v>4577225</v>
      </c>
      <c r="E2813" s="33"/>
      <c r="F2813" s="33">
        <v>2289990</v>
      </c>
      <c r="G2813" s="33">
        <v>632800</v>
      </c>
      <c r="H2813" s="33">
        <v>1334229</v>
      </c>
      <c r="I2813" s="33">
        <v>25231</v>
      </c>
      <c r="J2813" s="33">
        <v>297729</v>
      </c>
      <c r="K2813" s="33"/>
      <c r="L2813" s="33">
        <v>2287235</v>
      </c>
      <c r="M2813" s="33">
        <v>496564</v>
      </c>
      <c r="N2813" s="33">
        <v>1398487</v>
      </c>
      <c r="O2813" s="33">
        <v>59790</v>
      </c>
      <c r="P2813" s="33">
        <v>332394</v>
      </c>
      <c r="Q2813"/>
    </row>
    <row r="2814" spans="1:17">
      <c r="A2814" s="38" t="str">
        <f t="shared" ca="1" si="43"/>
        <v>204853</v>
      </c>
      <c r="B2814" s="39" cm="1">
        <f t="array" aca="1" ref="B2814" ca="1">INDIRECT(_xlfn.CONCAT("D",ROW(C2814)-C2814-3))</f>
        <v>2048</v>
      </c>
      <c r="C2814" s="32">
        <v>53</v>
      </c>
      <c r="D2814" s="33">
        <v>4591323</v>
      </c>
      <c r="E2814" s="33"/>
      <c r="F2814" s="33">
        <v>2294425</v>
      </c>
      <c r="G2814" s="33">
        <v>623452</v>
      </c>
      <c r="H2814" s="33">
        <v>1388597</v>
      </c>
      <c r="I2814" s="33">
        <v>22266</v>
      </c>
      <c r="J2814" s="33">
        <v>260109</v>
      </c>
      <c r="K2814" s="33"/>
      <c r="L2814" s="33">
        <v>2296899</v>
      </c>
      <c r="M2814" s="33">
        <v>512791</v>
      </c>
      <c r="N2814" s="33">
        <v>1368797</v>
      </c>
      <c r="O2814" s="33">
        <v>89358</v>
      </c>
      <c r="P2814" s="33">
        <v>325952</v>
      </c>
      <c r="Q2814"/>
    </row>
    <row r="2815" spans="1:17">
      <c r="A2815" s="38" t="str">
        <f t="shared" ca="1" si="43"/>
        <v>204854</v>
      </c>
      <c r="B2815" s="39" cm="1">
        <f t="array" aca="1" ref="B2815" ca="1">INDIRECT(_xlfn.CONCAT("D",ROW(C2815)-C2815-3))</f>
        <v>2048</v>
      </c>
      <c r="C2815" s="32">
        <v>54</v>
      </c>
      <c r="D2815" s="33">
        <v>4627838</v>
      </c>
      <c r="E2815" s="33"/>
      <c r="F2815" s="33">
        <v>2310687</v>
      </c>
      <c r="G2815" s="33">
        <v>667980</v>
      </c>
      <c r="H2815" s="33">
        <v>1356141</v>
      </c>
      <c r="I2815" s="33">
        <v>23208</v>
      </c>
      <c r="J2815" s="33">
        <v>263358</v>
      </c>
      <c r="K2815" s="33"/>
      <c r="L2815" s="33">
        <v>2317151</v>
      </c>
      <c r="M2815" s="33">
        <v>563604</v>
      </c>
      <c r="N2815" s="33">
        <v>1296188</v>
      </c>
      <c r="O2815" s="33">
        <v>89043</v>
      </c>
      <c r="P2815" s="33">
        <v>368316</v>
      </c>
      <c r="Q2815"/>
    </row>
    <row r="2816" spans="1:17">
      <c r="A2816" s="38" t="str">
        <f t="shared" ca="1" si="43"/>
        <v>204855</v>
      </c>
      <c r="B2816" s="39" cm="1">
        <f t="array" aca="1" ref="B2816" ca="1">INDIRECT(_xlfn.CONCAT("D",ROW(C2816)-C2816-3))</f>
        <v>2048</v>
      </c>
      <c r="C2816" s="32">
        <v>55</v>
      </c>
      <c r="D2816" s="33">
        <v>4696823</v>
      </c>
      <c r="E2816" s="33"/>
      <c r="F2816" s="33">
        <v>2343382</v>
      </c>
      <c r="G2816" s="33">
        <v>677313</v>
      </c>
      <c r="H2816" s="33">
        <v>1378815</v>
      </c>
      <c r="I2816" s="33">
        <v>28221</v>
      </c>
      <c r="J2816" s="33">
        <v>259032</v>
      </c>
      <c r="K2816" s="33"/>
      <c r="L2816" s="33">
        <v>2353441</v>
      </c>
      <c r="M2816" s="33">
        <v>528613</v>
      </c>
      <c r="N2816" s="33">
        <v>1388368</v>
      </c>
      <c r="O2816" s="33">
        <v>95191</v>
      </c>
      <c r="P2816" s="33">
        <v>341269</v>
      </c>
      <c r="Q2816"/>
    </row>
    <row r="2817" spans="1:17">
      <c r="A2817" s="38" t="str">
        <f t="shared" ca="1" si="43"/>
        <v>204856</v>
      </c>
      <c r="B2817" s="39" cm="1">
        <f t="array" aca="1" ref="B2817" ca="1">INDIRECT(_xlfn.CONCAT("D",ROW(C2817)-C2817-3))</f>
        <v>2048</v>
      </c>
      <c r="C2817" s="32">
        <v>56</v>
      </c>
      <c r="D2817" s="33">
        <v>4721203</v>
      </c>
      <c r="E2817" s="33"/>
      <c r="F2817" s="33">
        <v>2344638</v>
      </c>
      <c r="G2817" s="33">
        <v>643309</v>
      </c>
      <c r="H2817" s="33">
        <v>1394847</v>
      </c>
      <c r="I2817" s="33">
        <v>23264</v>
      </c>
      <c r="J2817" s="33">
        <v>283218</v>
      </c>
      <c r="K2817" s="33"/>
      <c r="L2817" s="33">
        <v>2376565</v>
      </c>
      <c r="M2817" s="33">
        <v>580465</v>
      </c>
      <c r="N2817" s="33">
        <v>1322002</v>
      </c>
      <c r="O2817" s="33">
        <v>103329</v>
      </c>
      <c r="P2817" s="33">
        <v>370768</v>
      </c>
      <c r="Q2817"/>
    </row>
    <row r="2818" spans="1:17">
      <c r="A2818" s="38" t="str">
        <f t="shared" ca="1" si="43"/>
        <v>204857</v>
      </c>
      <c r="B2818" s="39" cm="1">
        <f t="array" aca="1" ref="B2818" ca="1">INDIRECT(_xlfn.CONCAT("D",ROW(C2818)-C2818-3))</f>
        <v>2048</v>
      </c>
      <c r="C2818" s="32">
        <v>57</v>
      </c>
      <c r="D2818" s="33">
        <v>4749074</v>
      </c>
      <c r="E2818" s="33"/>
      <c r="F2818" s="33">
        <v>2353215</v>
      </c>
      <c r="G2818" s="33">
        <v>619798</v>
      </c>
      <c r="H2818" s="33">
        <v>1432085</v>
      </c>
      <c r="I2818" s="33">
        <v>34265</v>
      </c>
      <c r="J2818" s="33">
        <v>267067</v>
      </c>
      <c r="K2818" s="33"/>
      <c r="L2818" s="33">
        <v>2395858</v>
      </c>
      <c r="M2818" s="33">
        <v>537805</v>
      </c>
      <c r="N2818" s="33">
        <v>1368773</v>
      </c>
      <c r="O2818" s="33">
        <v>112211</v>
      </c>
      <c r="P2818" s="33">
        <v>377070</v>
      </c>
      <c r="Q2818"/>
    </row>
    <row r="2819" spans="1:17">
      <c r="A2819" s="38" t="str">
        <f t="shared" ca="1" si="43"/>
        <v>204858</v>
      </c>
      <c r="B2819" s="39" cm="1">
        <f t="array" aca="1" ref="B2819" ca="1">INDIRECT(_xlfn.CONCAT("D",ROW(C2819)-C2819-3))</f>
        <v>2048</v>
      </c>
      <c r="C2819" s="32">
        <v>58</v>
      </c>
      <c r="D2819" s="33">
        <v>4594106</v>
      </c>
      <c r="E2819" s="33"/>
      <c r="F2819" s="33">
        <v>2266224</v>
      </c>
      <c r="G2819" s="33">
        <v>606071</v>
      </c>
      <c r="H2819" s="33">
        <v>1359130</v>
      </c>
      <c r="I2819" s="33">
        <v>29196</v>
      </c>
      <c r="J2819" s="33">
        <v>271826</v>
      </c>
      <c r="K2819" s="33"/>
      <c r="L2819" s="33">
        <v>2327882</v>
      </c>
      <c r="M2819" s="33">
        <v>528788</v>
      </c>
      <c r="N2819" s="33">
        <v>1345269</v>
      </c>
      <c r="O2819" s="33">
        <v>118521</v>
      </c>
      <c r="P2819" s="33">
        <v>335304</v>
      </c>
      <c r="Q2819"/>
    </row>
    <row r="2820" spans="1:17">
      <c r="A2820" s="38" t="str">
        <f t="shared" ca="1" si="43"/>
        <v>204859</v>
      </c>
      <c r="B2820" s="39" cm="1">
        <f t="array" aca="1" ref="B2820" ca="1">INDIRECT(_xlfn.CONCAT("D",ROW(C2820)-C2820-3))</f>
        <v>2048</v>
      </c>
      <c r="C2820" s="32">
        <v>59</v>
      </c>
      <c r="D2820" s="33">
        <v>4462186</v>
      </c>
      <c r="E2820" s="33"/>
      <c r="F2820" s="33">
        <v>2189991</v>
      </c>
      <c r="G2820" s="33">
        <v>600011</v>
      </c>
      <c r="H2820" s="33">
        <v>1286456</v>
      </c>
      <c r="I2820" s="33">
        <v>31156</v>
      </c>
      <c r="J2820" s="33">
        <v>272367</v>
      </c>
      <c r="K2820" s="33"/>
      <c r="L2820" s="33">
        <v>2272195</v>
      </c>
      <c r="M2820" s="33">
        <v>551141</v>
      </c>
      <c r="N2820" s="33">
        <v>1231487</v>
      </c>
      <c r="O2820" s="33">
        <v>129205</v>
      </c>
      <c r="P2820" s="33">
        <v>360361</v>
      </c>
      <c r="Q2820"/>
    </row>
    <row r="2821" spans="1:17">
      <c r="A2821" s="38" t="str">
        <f t="shared" ca="1" si="43"/>
        <v>204860</v>
      </c>
      <c r="B2821" s="39" cm="1">
        <f t="array" aca="1" ref="B2821" ca="1">INDIRECT(_xlfn.CONCAT("D",ROW(C2821)-C2821-3))</f>
        <v>2048</v>
      </c>
      <c r="C2821" s="32">
        <v>60</v>
      </c>
      <c r="D2821" s="33">
        <v>4327011</v>
      </c>
      <c r="E2821" s="33"/>
      <c r="F2821" s="33">
        <v>2118390</v>
      </c>
      <c r="G2821" s="33">
        <v>549658</v>
      </c>
      <c r="H2821" s="33">
        <v>1269830</v>
      </c>
      <c r="I2821" s="33">
        <v>41124</v>
      </c>
      <c r="J2821" s="33">
        <v>257778</v>
      </c>
      <c r="K2821" s="33"/>
      <c r="L2821" s="33">
        <v>2208622</v>
      </c>
      <c r="M2821" s="33">
        <v>514708</v>
      </c>
      <c r="N2821" s="33">
        <v>1210369</v>
      </c>
      <c r="O2821" s="33">
        <v>154815</v>
      </c>
      <c r="P2821" s="33">
        <v>328730</v>
      </c>
      <c r="Q2821"/>
    </row>
    <row r="2822" spans="1:17">
      <c r="A2822" s="38" t="str">
        <f t="shared" ca="1" si="43"/>
        <v>204861</v>
      </c>
      <c r="B2822" s="39" cm="1">
        <f t="array" aca="1" ref="B2822" ca="1">INDIRECT(_xlfn.CONCAT("D",ROW(C2822)-C2822-3))</f>
        <v>2048</v>
      </c>
      <c r="C2822" s="32">
        <v>61</v>
      </c>
      <c r="D2822" s="33">
        <v>4255149</v>
      </c>
      <c r="E2822" s="33"/>
      <c r="F2822" s="33">
        <v>2076364</v>
      </c>
      <c r="G2822" s="33">
        <v>528075</v>
      </c>
      <c r="H2822" s="33">
        <v>1255801</v>
      </c>
      <c r="I2822" s="33">
        <v>36935</v>
      </c>
      <c r="J2822" s="33">
        <v>255552</v>
      </c>
      <c r="K2822" s="33"/>
      <c r="L2822" s="33">
        <v>2178786</v>
      </c>
      <c r="M2822" s="33">
        <v>504190</v>
      </c>
      <c r="N2822" s="33">
        <v>1163361</v>
      </c>
      <c r="O2822" s="33">
        <v>143911</v>
      </c>
      <c r="P2822" s="33">
        <v>367324</v>
      </c>
      <c r="Q2822"/>
    </row>
    <row r="2823" spans="1:17">
      <c r="A2823" s="38" t="str">
        <f t="shared" ca="1" si="43"/>
        <v>204862</v>
      </c>
      <c r="B2823" s="39" cm="1">
        <f t="array" aca="1" ref="B2823" ca="1">INDIRECT(_xlfn.CONCAT("D",ROW(C2823)-C2823-3))</f>
        <v>2048</v>
      </c>
      <c r="C2823" s="32">
        <v>62</v>
      </c>
      <c r="D2823" s="33">
        <v>4233340</v>
      </c>
      <c r="E2823" s="33"/>
      <c r="F2823" s="33">
        <v>2063147</v>
      </c>
      <c r="G2823" s="33">
        <v>505078</v>
      </c>
      <c r="H2823" s="33">
        <v>1262196</v>
      </c>
      <c r="I2823" s="33">
        <v>42837</v>
      </c>
      <c r="J2823" s="33">
        <v>253037</v>
      </c>
      <c r="K2823" s="33"/>
      <c r="L2823" s="33">
        <v>2170193</v>
      </c>
      <c r="M2823" s="33">
        <v>453548</v>
      </c>
      <c r="N2823" s="33">
        <v>1212814</v>
      </c>
      <c r="O2823" s="33">
        <v>147831</v>
      </c>
      <c r="P2823" s="33">
        <v>356000</v>
      </c>
      <c r="Q2823"/>
    </row>
    <row r="2824" spans="1:17">
      <c r="A2824" s="38" t="str">
        <f t="shared" ca="1" si="43"/>
        <v>204863</v>
      </c>
      <c r="B2824" s="39" cm="1">
        <f t="array" aca="1" ref="B2824" ca="1">INDIRECT(_xlfn.CONCAT("D",ROW(C2824)-C2824-3))</f>
        <v>2048</v>
      </c>
      <c r="C2824" s="32">
        <v>63</v>
      </c>
      <c r="D2824" s="33">
        <v>4116730</v>
      </c>
      <c r="E2824" s="33"/>
      <c r="F2824" s="33">
        <v>1999534</v>
      </c>
      <c r="G2824" s="33">
        <v>450993</v>
      </c>
      <c r="H2824" s="33">
        <v>1266172</v>
      </c>
      <c r="I2824" s="33">
        <v>44900</v>
      </c>
      <c r="J2824" s="33">
        <v>237470</v>
      </c>
      <c r="K2824" s="33"/>
      <c r="L2824" s="33">
        <v>2117196</v>
      </c>
      <c r="M2824" s="33">
        <v>424644</v>
      </c>
      <c r="N2824" s="33">
        <v>1147442</v>
      </c>
      <c r="O2824" s="33">
        <v>171665</v>
      </c>
      <c r="P2824" s="33">
        <v>373446</v>
      </c>
      <c r="Q2824"/>
    </row>
    <row r="2825" spans="1:17">
      <c r="A2825" s="38" t="str">
        <f t="shared" ca="1" si="43"/>
        <v>204864</v>
      </c>
      <c r="B2825" s="39" cm="1">
        <f t="array" aca="1" ref="B2825" ca="1">INDIRECT(_xlfn.CONCAT("D",ROW(C2825)-C2825-3))</f>
        <v>2048</v>
      </c>
      <c r="C2825" s="32">
        <v>64</v>
      </c>
      <c r="D2825" s="33">
        <v>4061299</v>
      </c>
      <c r="E2825" s="33"/>
      <c r="F2825" s="33">
        <v>1974706</v>
      </c>
      <c r="G2825" s="33">
        <v>404940</v>
      </c>
      <c r="H2825" s="33">
        <v>1282809</v>
      </c>
      <c r="I2825" s="33">
        <v>44993</v>
      </c>
      <c r="J2825" s="33">
        <v>241964</v>
      </c>
      <c r="K2825" s="33"/>
      <c r="L2825" s="33">
        <v>2086592</v>
      </c>
      <c r="M2825" s="33">
        <v>378289</v>
      </c>
      <c r="N2825" s="33">
        <v>1180901</v>
      </c>
      <c r="O2825" s="33">
        <v>177135</v>
      </c>
      <c r="P2825" s="33">
        <v>350267</v>
      </c>
      <c r="Q2825"/>
    </row>
    <row r="2826" spans="1:17">
      <c r="A2826" s="38" t="str">
        <f t="shared" ca="1" si="43"/>
        <v>204865</v>
      </c>
      <c r="B2826" s="39" cm="1">
        <f t="array" aca="1" ref="B2826" ca="1">INDIRECT(_xlfn.CONCAT("D",ROW(C2826)-C2826-3))</f>
        <v>2048</v>
      </c>
      <c r="C2826" s="32">
        <v>65</v>
      </c>
      <c r="D2826" s="33">
        <v>4095836</v>
      </c>
      <c r="E2826" s="33"/>
      <c r="F2826" s="33">
        <v>1992572</v>
      </c>
      <c r="G2826" s="33">
        <v>432690</v>
      </c>
      <c r="H2826" s="33">
        <v>1264094</v>
      </c>
      <c r="I2826" s="33">
        <v>51963</v>
      </c>
      <c r="J2826" s="33">
        <v>243825</v>
      </c>
      <c r="K2826" s="33"/>
      <c r="L2826" s="33">
        <v>2103264</v>
      </c>
      <c r="M2826" s="33">
        <v>384964</v>
      </c>
      <c r="N2826" s="33">
        <v>1169928</v>
      </c>
      <c r="O2826" s="33">
        <v>218547</v>
      </c>
      <c r="P2826" s="33">
        <v>329826</v>
      </c>
      <c r="Q2826"/>
    </row>
    <row r="2827" spans="1:17">
      <c r="A2827" s="38" t="str">
        <f t="shared" ca="1" si="43"/>
        <v>204866</v>
      </c>
      <c r="B2827" s="39" cm="1">
        <f t="array" aca="1" ref="B2827" ca="1">INDIRECT(_xlfn.CONCAT("D",ROW(C2827)-C2827-3))</f>
        <v>2048</v>
      </c>
      <c r="C2827" s="32">
        <v>66</v>
      </c>
      <c r="D2827" s="33">
        <v>3984777</v>
      </c>
      <c r="E2827" s="33"/>
      <c r="F2827" s="33">
        <v>1935825</v>
      </c>
      <c r="G2827" s="33">
        <v>379826</v>
      </c>
      <c r="H2827" s="33">
        <v>1258484</v>
      </c>
      <c r="I2827" s="33">
        <v>53552</v>
      </c>
      <c r="J2827" s="33">
        <v>243962</v>
      </c>
      <c r="K2827" s="33"/>
      <c r="L2827" s="33">
        <v>2048952</v>
      </c>
      <c r="M2827" s="33">
        <v>364058</v>
      </c>
      <c r="N2827" s="33">
        <v>1117246</v>
      </c>
      <c r="O2827" s="33">
        <v>240699</v>
      </c>
      <c r="P2827" s="33">
        <v>326950</v>
      </c>
      <c r="Q2827"/>
    </row>
    <row r="2828" spans="1:17">
      <c r="A2828" s="38" t="str">
        <f t="shared" ref="A2828:A2891" ca="1" si="44">B2828&amp;C2828</f>
        <v>204867</v>
      </c>
      <c r="B2828" s="39" cm="1">
        <f t="array" aca="1" ref="B2828" ca="1">INDIRECT(_xlfn.CONCAT("D",ROW(C2828)-C2828-3))</f>
        <v>2048</v>
      </c>
      <c r="C2828" s="32">
        <v>67</v>
      </c>
      <c r="D2828" s="33">
        <v>3994602</v>
      </c>
      <c r="E2828" s="33"/>
      <c r="F2828" s="33">
        <v>1942405</v>
      </c>
      <c r="G2828" s="33">
        <v>388084</v>
      </c>
      <c r="H2828" s="33">
        <v>1236707</v>
      </c>
      <c r="I2828" s="33">
        <v>74441</v>
      </c>
      <c r="J2828" s="33">
        <v>243173</v>
      </c>
      <c r="K2828" s="33"/>
      <c r="L2828" s="33">
        <v>2052197</v>
      </c>
      <c r="M2828" s="33">
        <v>351663</v>
      </c>
      <c r="N2828" s="33">
        <v>1124724</v>
      </c>
      <c r="O2828" s="33">
        <v>218170</v>
      </c>
      <c r="P2828" s="33">
        <v>357640</v>
      </c>
      <c r="Q2828"/>
    </row>
    <row r="2829" spans="1:17">
      <c r="A2829" s="38" t="str">
        <f t="shared" ca="1" si="44"/>
        <v>204868</v>
      </c>
      <c r="B2829" s="39" cm="1">
        <f t="array" aca="1" ref="B2829" ca="1">INDIRECT(_xlfn.CONCAT("D",ROW(C2829)-C2829-3))</f>
        <v>2048</v>
      </c>
      <c r="C2829" s="32">
        <v>68</v>
      </c>
      <c r="D2829" s="33">
        <v>3800094</v>
      </c>
      <c r="E2829" s="33"/>
      <c r="F2829" s="33">
        <v>1841741</v>
      </c>
      <c r="G2829" s="33">
        <v>332150</v>
      </c>
      <c r="H2829" s="33">
        <v>1181419</v>
      </c>
      <c r="I2829" s="33">
        <v>96463</v>
      </c>
      <c r="J2829" s="33">
        <v>231709</v>
      </c>
      <c r="K2829" s="33"/>
      <c r="L2829" s="33">
        <v>1958353</v>
      </c>
      <c r="M2829" s="33">
        <v>284615</v>
      </c>
      <c r="N2829" s="33">
        <v>1139460</v>
      </c>
      <c r="O2829" s="33">
        <v>241673</v>
      </c>
      <c r="P2829" s="33">
        <v>292605</v>
      </c>
      <c r="Q2829"/>
    </row>
    <row r="2830" spans="1:17">
      <c r="A2830" s="38" t="str">
        <f t="shared" ca="1" si="44"/>
        <v>204869</v>
      </c>
      <c r="B2830" s="39" cm="1">
        <f t="array" aca="1" ref="B2830" ca="1">INDIRECT(_xlfn.CONCAT("D",ROW(C2830)-C2830-3))</f>
        <v>2048</v>
      </c>
      <c r="C2830" s="32">
        <v>69</v>
      </c>
      <c r="D2830" s="33">
        <v>3634470</v>
      </c>
      <c r="E2830" s="33"/>
      <c r="F2830" s="33">
        <v>1755367</v>
      </c>
      <c r="G2830" s="33">
        <v>289914</v>
      </c>
      <c r="H2830" s="33">
        <v>1175540</v>
      </c>
      <c r="I2830" s="33">
        <v>75457</v>
      </c>
      <c r="J2830" s="33">
        <v>214457</v>
      </c>
      <c r="K2830" s="33"/>
      <c r="L2830" s="33">
        <v>1879103</v>
      </c>
      <c r="M2830" s="33">
        <v>274140</v>
      </c>
      <c r="N2830" s="33">
        <v>1049706</v>
      </c>
      <c r="O2830" s="33">
        <v>277130</v>
      </c>
      <c r="P2830" s="33">
        <v>278127</v>
      </c>
      <c r="Q2830"/>
    </row>
    <row r="2831" spans="1:17">
      <c r="A2831" s="38" t="str">
        <f t="shared" ca="1" si="44"/>
        <v>204870</v>
      </c>
      <c r="B2831" s="39" cm="1">
        <f t="array" aca="1" ref="B2831" ca="1">INDIRECT(_xlfn.CONCAT("D",ROW(C2831)-C2831-3))</f>
        <v>2048</v>
      </c>
      <c r="C2831" s="32">
        <v>70</v>
      </c>
      <c r="D2831" s="33">
        <v>3565109</v>
      </c>
      <c r="E2831" s="33"/>
      <c r="F2831" s="33">
        <v>1714850</v>
      </c>
      <c r="G2831" s="33">
        <v>257178</v>
      </c>
      <c r="H2831" s="33">
        <v>1158790</v>
      </c>
      <c r="I2831" s="33">
        <v>92346</v>
      </c>
      <c r="J2831" s="33">
        <v>206537</v>
      </c>
      <c r="K2831" s="33"/>
      <c r="L2831" s="33">
        <v>1850258</v>
      </c>
      <c r="M2831" s="33">
        <v>263325</v>
      </c>
      <c r="N2831" s="33">
        <v>1008416</v>
      </c>
      <c r="O2831" s="33">
        <v>283274</v>
      </c>
      <c r="P2831" s="33">
        <v>295243</v>
      </c>
      <c r="Q2831"/>
    </row>
    <row r="2832" spans="1:17">
      <c r="A2832" s="38" t="str">
        <f t="shared" ca="1" si="44"/>
        <v>204871</v>
      </c>
      <c r="B2832" s="39" cm="1">
        <f t="array" aca="1" ref="B2832" ca="1">INDIRECT(_xlfn.CONCAT("D",ROW(C2832)-C2832-3))</f>
        <v>2048</v>
      </c>
      <c r="C2832" s="32">
        <v>71</v>
      </c>
      <c r="D2832" s="33">
        <v>3389564</v>
      </c>
      <c r="E2832" s="33"/>
      <c r="F2832" s="33">
        <v>1624218</v>
      </c>
      <c r="G2832" s="33">
        <v>242095</v>
      </c>
      <c r="H2832" s="33">
        <v>1128122</v>
      </c>
      <c r="I2832" s="33">
        <v>80368</v>
      </c>
      <c r="J2832" s="33">
        <v>173634</v>
      </c>
      <c r="K2832" s="33"/>
      <c r="L2832" s="33">
        <v>1765346</v>
      </c>
      <c r="M2832" s="33">
        <v>247925</v>
      </c>
      <c r="N2832" s="33">
        <v>968800</v>
      </c>
      <c r="O2832" s="33">
        <v>293727</v>
      </c>
      <c r="P2832" s="33">
        <v>254895</v>
      </c>
      <c r="Q2832"/>
    </row>
    <row r="2833" spans="1:17">
      <c r="A2833" s="38" t="str">
        <f t="shared" ca="1" si="44"/>
        <v>204872</v>
      </c>
      <c r="B2833" s="39" cm="1">
        <f t="array" aca="1" ref="B2833" ca="1">INDIRECT(_xlfn.CONCAT("D",ROW(C2833)-C2833-3))</f>
        <v>2048</v>
      </c>
      <c r="C2833" s="32">
        <v>72</v>
      </c>
      <c r="D2833" s="33">
        <v>3311408</v>
      </c>
      <c r="E2833" s="33"/>
      <c r="F2833" s="33">
        <v>1581639</v>
      </c>
      <c r="G2833" s="33">
        <v>227367</v>
      </c>
      <c r="H2833" s="33">
        <v>1067333</v>
      </c>
      <c r="I2833" s="33">
        <v>106237</v>
      </c>
      <c r="J2833" s="33">
        <v>180702</v>
      </c>
      <c r="K2833" s="33"/>
      <c r="L2833" s="33">
        <v>1729769</v>
      </c>
      <c r="M2833" s="33">
        <v>216097</v>
      </c>
      <c r="N2833" s="33">
        <v>931108</v>
      </c>
      <c r="O2833" s="33">
        <v>309705</v>
      </c>
      <c r="P2833" s="33">
        <v>272859</v>
      </c>
      <c r="Q2833"/>
    </row>
    <row r="2834" spans="1:17">
      <c r="A2834" s="38" t="str">
        <f t="shared" ca="1" si="44"/>
        <v>204873</v>
      </c>
      <c r="B2834" s="39" cm="1">
        <f t="array" aca="1" ref="B2834" ca="1">INDIRECT(_xlfn.CONCAT("D",ROW(C2834)-C2834-3))</f>
        <v>2048</v>
      </c>
      <c r="C2834" s="32">
        <v>73</v>
      </c>
      <c r="D2834" s="33">
        <v>3246487</v>
      </c>
      <c r="E2834" s="33"/>
      <c r="F2834" s="33">
        <v>1545352</v>
      </c>
      <c r="G2834" s="33">
        <v>229567</v>
      </c>
      <c r="H2834" s="33">
        <v>1014665</v>
      </c>
      <c r="I2834" s="33">
        <v>106336</v>
      </c>
      <c r="J2834" s="33">
        <v>194784</v>
      </c>
      <c r="K2834" s="33"/>
      <c r="L2834" s="33">
        <v>1701135</v>
      </c>
      <c r="M2834" s="33">
        <v>226220</v>
      </c>
      <c r="N2834" s="33">
        <v>906873</v>
      </c>
      <c r="O2834" s="33">
        <v>301959</v>
      </c>
      <c r="P2834" s="33">
        <v>266083</v>
      </c>
      <c r="Q2834"/>
    </row>
    <row r="2835" spans="1:17">
      <c r="A2835" s="38" t="str">
        <f t="shared" ca="1" si="44"/>
        <v>204874</v>
      </c>
      <c r="B2835" s="39" cm="1">
        <f t="array" aca="1" ref="B2835" ca="1">INDIRECT(_xlfn.CONCAT("D",ROW(C2835)-C2835-3))</f>
        <v>2048</v>
      </c>
      <c r="C2835" s="32">
        <v>74</v>
      </c>
      <c r="D2835" s="33">
        <v>3133109</v>
      </c>
      <c r="E2835" s="33"/>
      <c r="F2835" s="33">
        <v>1482983</v>
      </c>
      <c r="G2835" s="33">
        <v>173593</v>
      </c>
      <c r="H2835" s="33">
        <v>984026</v>
      </c>
      <c r="I2835" s="33">
        <v>113084</v>
      </c>
      <c r="J2835" s="33">
        <v>212280</v>
      </c>
      <c r="K2835" s="33"/>
      <c r="L2835" s="33">
        <v>1650126</v>
      </c>
      <c r="M2835" s="33">
        <v>205145</v>
      </c>
      <c r="N2835" s="33">
        <v>831536</v>
      </c>
      <c r="O2835" s="33">
        <v>338589</v>
      </c>
      <c r="P2835" s="33">
        <v>274855</v>
      </c>
      <c r="Q2835"/>
    </row>
    <row r="2836" spans="1:17">
      <c r="A2836" s="38" t="str">
        <f t="shared" ca="1" si="44"/>
        <v>204875</v>
      </c>
      <c r="B2836" s="39" cm="1">
        <f t="array" aca="1" ref="B2836" ca="1">INDIRECT(_xlfn.CONCAT("D",ROW(C2836)-C2836-3))</f>
        <v>2048</v>
      </c>
      <c r="C2836" s="32">
        <v>75</v>
      </c>
      <c r="D2836" s="33">
        <v>3192225</v>
      </c>
      <c r="E2836" s="33"/>
      <c r="F2836" s="33">
        <v>1505654</v>
      </c>
      <c r="G2836" s="33">
        <v>201349</v>
      </c>
      <c r="H2836" s="33">
        <v>994843</v>
      </c>
      <c r="I2836" s="33">
        <v>119024</v>
      </c>
      <c r="J2836" s="33">
        <v>190438</v>
      </c>
      <c r="K2836" s="33"/>
      <c r="L2836" s="33">
        <v>1686570</v>
      </c>
      <c r="M2836" s="33">
        <v>208956</v>
      </c>
      <c r="N2836" s="33">
        <v>853733</v>
      </c>
      <c r="O2836" s="33">
        <v>337314</v>
      </c>
      <c r="P2836" s="33">
        <v>286568</v>
      </c>
      <c r="Q2836"/>
    </row>
    <row r="2837" spans="1:17">
      <c r="A2837" s="38" t="str">
        <f t="shared" ca="1" si="44"/>
        <v>204876</v>
      </c>
      <c r="B2837" s="39" cm="1">
        <f t="array" aca="1" ref="B2837" ca="1">INDIRECT(_xlfn.CONCAT("D",ROW(C2837)-C2837-3))</f>
        <v>2048</v>
      </c>
      <c r="C2837" s="32">
        <v>76</v>
      </c>
      <c r="D2837" s="33">
        <v>3258598</v>
      </c>
      <c r="E2837" s="33"/>
      <c r="F2837" s="33">
        <v>1531851</v>
      </c>
      <c r="G2837" s="33">
        <v>171306</v>
      </c>
      <c r="H2837" s="33">
        <v>1019914</v>
      </c>
      <c r="I2837" s="33">
        <v>143580</v>
      </c>
      <c r="J2837" s="33">
        <v>197051</v>
      </c>
      <c r="K2837" s="33"/>
      <c r="L2837" s="33">
        <v>1726747</v>
      </c>
      <c r="M2837" s="33">
        <v>183908</v>
      </c>
      <c r="N2837" s="33">
        <v>807207</v>
      </c>
      <c r="O2837" s="33">
        <v>424479</v>
      </c>
      <c r="P2837" s="33">
        <v>311152</v>
      </c>
      <c r="Q2837"/>
    </row>
    <row r="2838" spans="1:17">
      <c r="A2838" s="38" t="str">
        <f t="shared" ca="1" si="44"/>
        <v>204877</v>
      </c>
      <c r="B2838" s="39" cm="1">
        <f t="array" aca="1" ref="B2838" ca="1">INDIRECT(_xlfn.CONCAT("D",ROW(C2838)-C2838-3))</f>
        <v>2048</v>
      </c>
      <c r="C2838" s="32">
        <v>77</v>
      </c>
      <c r="D2838" s="33">
        <v>3309299</v>
      </c>
      <c r="E2838" s="33"/>
      <c r="F2838" s="33">
        <v>1548885</v>
      </c>
      <c r="G2838" s="33">
        <v>167153</v>
      </c>
      <c r="H2838" s="33">
        <v>991049</v>
      </c>
      <c r="I2838" s="33">
        <v>168142</v>
      </c>
      <c r="J2838" s="33">
        <v>222541</v>
      </c>
      <c r="K2838" s="33"/>
      <c r="L2838" s="33">
        <v>1760414</v>
      </c>
      <c r="M2838" s="33">
        <v>177830</v>
      </c>
      <c r="N2838" s="33">
        <v>837488</v>
      </c>
      <c r="O2838" s="33">
        <v>470901</v>
      </c>
      <c r="P2838" s="33">
        <v>274195</v>
      </c>
      <c r="Q2838"/>
    </row>
    <row r="2839" spans="1:17">
      <c r="A2839" s="38" t="str">
        <f t="shared" ca="1" si="44"/>
        <v>204878</v>
      </c>
      <c r="B2839" s="39" cm="1">
        <f t="array" aca="1" ref="B2839" ca="1">INDIRECT(_xlfn.CONCAT("D",ROW(C2839)-C2839-3))</f>
        <v>2048</v>
      </c>
      <c r="C2839" s="32">
        <v>78</v>
      </c>
      <c r="D2839" s="33">
        <v>3075295</v>
      </c>
      <c r="E2839" s="33"/>
      <c r="F2839" s="33">
        <v>1429466</v>
      </c>
      <c r="G2839" s="33">
        <v>136234</v>
      </c>
      <c r="H2839" s="33">
        <v>958572</v>
      </c>
      <c r="I2839" s="33">
        <v>134259</v>
      </c>
      <c r="J2839" s="33">
        <v>200402</v>
      </c>
      <c r="K2839" s="33"/>
      <c r="L2839" s="33">
        <v>1645828</v>
      </c>
      <c r="M2839" s="33">
        <v>152685</v>
      </c>
      <c r="N2839" s="33">
        <v>781273</v>
      </c>
      <c r="O2839" s="33">
        <v>450124</v>
      </c>
      <c r="P2839" s="33">
        <v>261746</v>
      </c>
      <c r="Q2839"/>
    </row>
    <row r="2840" spans="1:17">
      <c r="A2840" s="38" t="str">
        <f t="shared" ca="1" si="44"/>
        <v>204879</v>
      </c>
      <c r="B2840" s="39" cm="1">
        <f t="array" aca="1" ref="B2840" ca="1">INDIRECT(_xlfn.CONCAT("D",ROW(C2840)-C2840-3))</f>
        <v>2048</v>
      </c>
      <c r="C2840" s="32">
        <v>79</v>
      </c>
      <c r="D2840" s="33">
        <v>2893258</v>
      </c>
      <c r="E2840" s="33"/>
      <c r="F2840" s="33">
        <v>1336708</v>
      </c>
      <c r="G2840" s="33">
        <v>144909</v>
      </c>
      <c r="H2840" s="33">
        <v>868466</v>
      </c>
      <c r="I2840" s="33">
        <v>158709</v>
      </c>
      <c r="J2840" s="33">
        <v>164624</v>
      </c>
      <c r="K2840" s="33"/>
      <c r="L2840" s="33">
        <v>1556550</v>
      </c>
      <c r="M2840" s="33">
        <v>137634</v>
      </c>
      <c r="N2840" s="33">
        <v>721835</v>
      </c>
      <c r="O2840" s="33">
        <v>451518</v>
      </c>
      <c r="P2840" s="33">
        <v>245563</v>
      </c>
      <c r="Q2840"/>
    </row>
    <row r="2841" spans="1:17">
      <c r="A2841" s="38" t="str">
        <f t="shared" ca="1" si="44"/>
        <v>204880</v>
      </c>
      <c r="B2841" s="39" cm="1">
        <f t="array" aca="1" ref="B2841" ca="1">INDIRECT(_xlfn.CONCAT("D",ROW(C2841)-C2841-3))</f>
        <v>2048</v>
      </c>
      <c r="C2841" s="32">
        <v>80</v>
      </c>
      <c r="D2841" s="33">
        <v>2754833</v>
      </c>
      <c r="E2841" s="33"/>
      <c r="F2841" s="33">
        <v>1261848</v>
      </c>
      <c r="G2841" s="33">
        <v>118298</v>
      </c>
      <c r="H2841" s="33">
        <v>817244</v>
      </c>
      <c r="I2841" s="33">
        <v>169561</v>
      </c>
      <c r="J2841" s="33">
        <v>156745</v>
      </c>
      <c r="K2841" s="33"/>
      <c r="L2841" s="33">
        <v>1492985</v>
      </c>
      <c r="M2841" s="33">
        <v>137616</v>
      </c>
      <c r="N2841" s="33">
        <v>685110</v>
      </c>
      <c r="O2841" s="33">
        <v>442549</v>
      </c>
      <c r="P2841" s="33">
        <v>227710</v>
      </c>
      <c r="Q2841"/>
    </row>
    <row r="2842" spans="1:17">
      <c r="A2842" s="38" t="str">
        <f t="shared" ca="1" si="44"/>
        <v>204881</v>
      </c>
      <c r="B2842" s="39" cm="1">
        <f t="array" aca="1" ref="B2842" ca="1">INDIRECT(_xlfn.CONCAT("D",ROW(C2842)-C2842-3))</f>
        <v>2048</v>
      </c>
      <c r="C2842" s="32">
        <v>81</v>
      </c>
      <c r="D2842" s="33">
        <v>2670376</v>
      </c>
      <c r="E2842" s="33"/>
      <c r="F2842" s="33">
        <v>1213864</v>
      </c>
      <c r="G2842" s="33">
        <v>121584</v>
      </c>
      <c r="H2842" s="33">
        <v>770032</v>
      </c>
      <c r="I2842" s="33">
        <v>166066</v>
      </c>
      <c r="J2842" s="33">
        <v>156181</v>
      </c>
      <c r="K2842" s="33"/>
      <c r="L2842" s="33">
        <v>1456512</v>
      </c>
      <c r="M2842" s="33">
        <v>119971</v>
      </c>
      <c r="N2842" s="33">
        <v>613738</v>
      </c>
      <c r="O2842" s="33">
        <v>508639</v>
      </c>
      <c r="P2842" s="33">
        <v>214164</v>
      </c>
      <c r="Q2842"/>
    </row>
    <row r="2843" spans="1:17">
      <c r="A2843" s="38" t="str">
        <f t="shared" ca="1" si="44"/>
        <v>204882</v>
      </c>
      <c r="B2843" s="39" cm="1">
        <f t="array" aca="1" ref="B2843" ca="1">INDIRECT(_xlfn.CONCAT("D",ROW(C2843)-C2843-3))</f>
        <v>2048</v>
      </c>
      <c r="C2843" s="32">
        <v>82</v>
      </c>
      <c r="D2843" s="33">
        <v>2627877</v>
      </c>
      <c r="E2843" s="33"/>
      <c r="F2843" s="33">
        <v>1184752</v>
      </c>
      <c r="G2843" s="33">
        <v>102031</v>
      </c>
      <c r="H2843" s="33">
        <v>747899</v>
      </c>
      <c r="I2843" s="33">
        <v>178307</v>
      </c>
      <c r="J2843" s="33">
        <v>156514</v>
      </c>
      <c r="K2843" s="33"/>
      <c r="L2843" s="33">
        <v>1443125</v>
      </c>
      <c r="M2843" s="33">
        <v>120178</v>
      </c>
      <c r="N2843" s="33">
        <v>572085</v>
      </c>
      <c r="O2843" s="33">
        <v>537323</v>
      </c>
      <c r="P2843" s="33">
        <v>213539</v>
      </c>
      <c r="Q2843"/>
    </row>
    <row r="2844" spans="1:17">
      <c r="A2844" s="38" t="str">
        <f t="shared" ca="1" si="44"/>
        <v>204883</v>
      </c>
      <c r="B2844" s="39" cm="1">
        <f t="array" aca="1" ref="B2844" ca="1">INDIRECT(_xlfn.CONCAT("D",ROW(C2844)-C2844-3))</f>
        <v>2048</v>
      </c>
      <c r="C2844" s="32">
        <v>83</v>
      </c>
      <c r="D2844" s="33">
        <v>2607817</v>
      </c>
      <c r="E2844" s="33"/>
      <c r="F2844" s="33">
        <v>1161576</v>
      </c>
      <c r="G2844" s="33">
        <v>83324</v>
      </c>
      <c r="H2844" s="33">
        <v>776698</v>
      </c>
      <c r="I2844" s="33">
        <v>163672</v>
      </c>
      <c r="J2844" s="33">
        <v>137881</v>
      </c>
      <c r="K2844" s="33"/>
      <c r="L2844" s="33">
        <v>1446241</v>
      </c>
      <c r="M2844" s="33">
        <v>119278</v>
      </c>
      <c r="N2844" s="33">
        <v>565575</v>
      </c>
      <c r="O2844" s="33">
        <v>546689</v>
      </c>
      <c r="P2844" s="33">
        <v>214700</v>
      </c>
      <c r="Q2844"/>
    </row>
    <row r="2845" spans="1:17">
      <c r="A2845" s="38" t="str">
        <f t="shared" ca="1" si="44"/>
        <v>204884</v>
      </c>
      <c r="B2845" s="39" cm="1">
        <f t="array" aca="1" ref="B2845" ca="1">INDIRECT(_xlfn.CONCAT("D",ROW(C2845)-C2845-3))</f>
        <v>2048</v>
      </c>
      <c r="C2845" s="32">
        <v>84</v>
      </c>
      <c r="D2845" s="33">
        <v>2463227</v>
      </c>
      <c r="E2845" s="33"/>
      <c r="F2845" s="33">
        <v>1085751</v>
      </c>
      <c r="G2845" s="33">
        <v>91223</v>
      </c>
      <c r="H2845" s="33">
        <v>694088</v>
      </c>
      <c r="I2845" s="33">
        <v>193353</v>
      </c>
      <c r="J2845" s="33">
        <v>107088</v>
      </c>
      <c r="K2845" s="33"/>
      <c r="L2845" s="33">
        <v>1377476</v>
      </c>
      <c r="M2845" s="33">
        <v>104354</v>
      </c>
      <c r="N2845" s="33">
        <v>538667</v>
      </c>
      <c r="O2845" s="33">
        <v>548605</v>
      </c>
      <c r="P2845" s="33">
        <v>185850</v>
      </c>
      <c r="Q2845"/>
    </row>
    <row r="2846" spans="1:17">
      <c r="A2846" s="38" t="str">
        <f t="shared" ca="1" si="44"/>
        <v>204885</v>
      </c>
      <c r="B2846" s="39" cm="1">
        <f t="array" aca="1" ref="B2846" ca="1">INDIRECT(_xlfn.CONCAT("D",ROW(C2846)-C2846-3))</f>
        <v>2048</v>
      </c>
      <c r="C2846" s="32">
        <v>85</v>
      </c>
      <c r="D2846" s="33">
        <v>2313630</v>
      </c>
      <c r="E2846" s="33"/>
      <c r="F2846" s="33">
        <v>1006325</v>
      </c>
      <c r="G2846" s="33">
        <v>69470</v>
      </c>
      <c r="H2846" s="33">
        <v>637141</v>
      </c>
      <c r="I2846" s="33">
        <v>188562</v>
      </c>
      <c r="J2846" s="33">
        <v>111152</v>
      </c>
      <c r="K2846" s="33"/>
      <c r="L2846" s="33">
        <v>1307305</v>
      </c>
      <c r="M2846" s="33">
        <v>94444</v>
      </c>
      <c r="N2846" s="33">
        <v>456314</v>
      </c>
      <c r="O2846" s="33">
        <v>584559</v>
      </c>
      <c r="P2846" s="33">
        <v>171988</v>
      </c>
      <c r="Q2846"/>
    </row>
    <row r="2847" spans="1:17">
      <c r="A2847" s="38" t="str">
        <f t="shared" ca="1" si="44"/>
        <v>204886</v>
      </c>
      <c r="B2847" s="39" cm="1">
        <f t="array" aca="1" ref="B2847" ca="1">INDIRECT(_xlfn.CONCAT("D",ROW(C2847)-C2847-3))</f>
        <v>2048</v>
      </c>
      <c r="C2847" s="32">
        <v>86</v>
      </c>
      <c r="D2847" s="33">
        <v>2136236</v>
      </c>
      <c r="E2847" s="33"/>
      <c r="F2847" s="33">
        <v>916805</v>
      </c>
      <c r="G2847" s="33">
        <v>55624</v>
      </c>
      <c r="H2847" s="33">
        <v>598953</v>
      </c>
      <c r="I2847" s="33">
        <v>186738</v>
      </c>
      <c r="J2847" s="33">
        <v>75490</v>
      </c>
      <c r="K2847" s="33"/>
      <c r="L2847" s="33">
        <v>1219431</v>
      </c>
      <c r="M2847" s="33">
        <v>78577</v>
      </c>
      <c r="N2847" s="33">
        <v>405814</v>
      </c>
      <c r="O2847" s="33">
        <v>573908</v>
      </c>
      <c r="P2847" s="33">
        <v>161132</v>
      </c>
      <c r="Q2847"/>
    </row>
    <row r="2848" spans="1:17">
      <c r="A2848" s="38" t="str">
        <f t="shared" ca="1" si="44"/>
        <v>204887</v>
      </c>
      <c r="B2848" s="39" cm="1">
        <f t="array" aca="1" ref="B2848" ca="1">INDIRECT(_xlfn.CONCAT("D",ROW(C2848)-C2848-3))</f>
        <v>2048</v>
      </c>
      <c r="C2848" s="32">
        <v>87</v>
      </c>
      <c r="D2848" s="33">
        <v>1978801</v>
      </c>
      <c r="E2848" s="33"/>
      <c r="F2848" s="33">
        <v>835955</v>
      </c>
      <c r="G2848" s="33">
        <v>47769</v>
      </c>
      <c r="H2848" s="33">
        <v>513515</v>
      </c>
      <c r="I2848" s="33">
        <v>197047</v>
      </c>
      <c r="J2848" s="33">
        <v>77624</v>
      </c>
      <c r="K2848" s="33"/>
      <c r="L2848" s="33">
        <v>1142845</v>
      </c>
      <c r="M2848" s="33">
        <v>78577</v>
      </c>
      <c r="N2848" s="33">
        <v>338179</v>
      </c>
      <c r="O2848" s="33">
        <v>571920</v>
      </c>
      <c r="P2848" s="33">
        <v>154170</v>
      </c>
      <c r="Q2848"/>
    </row>
    <row r="2849" spans="1:17">
      <c r="A2849" s="38" t="str">
        <f t="shared" ca="1" si="44"/>
        <v>204888</v>
      </c>
      <c r="B2849" s="39" cm="1">
        <f t="array" aca="1" ref="B2849" ca="1">INDIRECT(_xlfn.CONCAT("D",ROW(C2849)-C2849-3))</f>
        <v>2048</v>
      </c>
      <c r="C2849" s="32">
        <v>88</v>
      </c>
      <c r="D2849" s="33">
        <v>1757699</v>
      </c>
      <c r="E2849" s="33"/>
      <c r="F2849" s="33">
        <v>730232</v>
      </c>
      <c r="G2849" s="33">
        <v>39849</v>
      </c>
      <c r="H2849" s="33">
        <v>428376</v>
      </c>
      <c r="I2849" s="33">
        <v>191275</v>
      </c>
      <c r="J2849" s="33">
        <v>70732</v>
      </c>
      <c r="K2849" s="33"/>
      <c r="L2849" s="33">
        <v>1027467</v>
      </c>
      <c r="M2849" s="33">
        <v>70620</v>
      </c>
      <c r="N2849" s="33">
        <v>289441</v>
      </c>
      <c r="O2849" s="33">
        <v>535119</v>
      </c>
      <c r="P2849" s="33">
        <v>132288</v>
      </c>
      <c r="Q2849"/>
    </row>
    <row r="2850" spans="1:17">
      <c r="A2850" s="38" t="str">
        <f t="shared" ca="1" si="44"/>
        <v>204889</v>
      </c>
      <c r="B2850" s="39" cm="1">
        <f t="array" aca="1" ref="B2850" ca="1">INDIRECT(_xlfn.CONCAT("D",ROW(C2850)-C2850-3))</f>
        <v>2048</v>
      </c>
      <c r="C2850" s="32">
        <v>89</v>
      </c>
      <c r="D2850" s="33">
        <v>1541627</v>
      </c>
      <c r="E2850" s="33"/>
      <c r="F2850" s="33">
        <v>626572</v>
      </c>
      <c r="G2850" s="33">
        <v>16961</v>
      </c>
      <c r="H2850" s="33">
        <v>380134</v>
      </c>
      <c r="I2850" s="33">
        <v>170611</v>
      </c>
      <c r="J2850" s="33">
        <v>58866</v>
      </c>
      <c r="K2850" s="33"/>
      <c r="L2850" s="33">
        <v>915055</v>
      </c>
      <c r="M2850" s="33">
        <v>66712</v>
      </c>
      <c r="N2850" s="33">
        <v>230008</v>
      </c>
      <c r="O2850" s="33">
        <v>479931</v>
      </c>
      <c r="P2850" s="33">
        <v>138403</v>
      </c>
      <c r="Q2850"/>
    </row>
    <row r="2851" spans="1:17">
      <c r="A2851" s="38" t="str">
        <f t="shared" ca="1" si="44"/>
        <v>204890</v>
      </c>
      <c r="B2851" s="39" cm="1">
        <f t="array" aca="1" ref="B2851" ca="1">INDIRECT(_xlfn.CONCAT("D",ROW(C2851)-C2851-3))</f>
        <v>2048</v>
      </c>
      <c r="C2851" s="32">
        <v>90</v>
      </c>
      <c r="D2851" s="33">
        <v>1369557</v>
      </c>
      <c r="E2851" s="33"/>
      <c r="F2851" s="33">
        <v>546274</v>
      </c>
      <c r="G2851" s="33">
        <v>21049</v>
      </c>
      <c r="H2851" s="33">
        <v>325760</v>
      </c>
      <c r="I2851" s="33">
        <v>155362</v>
      </c>
      <c r="J2851" s="33">
        <v>44103</v>
      </c>
      <c r="K2851" s="33"/>
      <c r="L2851" s="33">
        <v>823283</v>
      </c>
      <c r="M2851" s="33">
        <v>44961</v>
      </c>
      <c r="N2851" s="33">
        <v>188836</v>
      </c>
      <c r="O2851" s="33">
        <v>484578</v>
      </c>
      <c r="P2851" s="33">
        <v>104909</v>
      </c>
      <c r="Q2851"/>
    </row>
    <row r="2852" spans="1:17">
      <c r="A2852" s="38" t="str">
        <f t="shared" ca="1" si="44"/>
        <v>204891</v>
      </c>
      <c r="B2852" s="39" cm="1">
        <f t="array" aca="1" ref="B2852" ca="1">INDIRECT(_xlfn.CONCAT("D",ROW(C2852)-C2852-3))</f>
        <v>2048</v>
      </c>
      <c r="C2852" s="32">
        <v>91</v>
      </c>
      <c r="D2852" s="33">
        <v>1151561</v>
      </c>
      <c r="E2852" s="33"/>
      <c r="F2852" s="33">
        <v>447687</v>
      </c>
      <c r="G2852" s="33">
        <v>18190</v>
      </c>
      <c r="H2852" s="33">
        <v>243550</v>
      </c>
      <c r="I2852" s="33">
        <v>153608</v>
      </c>
      <c r="J2852" s="33">
        <v>32339</v>
      </c>
      <c r="K2852" s="33"/>
      <c r="L2852" s="33">
        <v>703874</v>
      </c>
      <c r="M2852" s="33">
        <v>42232</v>
      </c>
      <c r="N2852" s="33">
        <v>139769</v>
      </c>
      <c r="O2852" s="33">
        <v>411263</v>
      </c>
      <c r="P2852" s="33">
        <v>110609</v>
      </c>
      <c r="Q2852"/>
    </row>
    <row r="2853" spans="1:17">
      <c r="A2853" s="38" t="str">
        <f t="shared" ca="1" si="44"/>
        <v>204892</v>
      </c>
      <c r="B2853" s="39" cm="1">
        <f t="array" aca="1" ref="B2853" ca="1">INDIRECT(_xlfn.CONCAT("D",ROW(C2853)-C2853-3))</f>
        <v>2048</v>
      </c>
      <c r="C2853" s="32">
        <v>92</v>
      </c>
      <c r="D2853" s="33">
        <v>950064</v>
      </c>
      <c r="E2853" s="33"/>
      <c r="F2853" s="33">
        <v>359543</v>
      </c>
      <c r="G2853" s="33">
        <v>6077</v>
      </c>
      <c r="H2853" s="33">
        <v>199521</v>
      </c>
      <c r="I2853" s="33">
        <v>127612</v>
      </c>
      <c r="J2853" s="33">
        <v>26333</v>
      </c>
      <c r="K2853" s="33"/>
      <c r="L2853" s="33">
        <v>590521</v>
      </c>
      <c r="M2853" s="33">
        <v>36278</v>
      </c>
      <c r="N2853" s="33">
        <v>94725</v>
      </c>
      <c r="O2853" s="33">
        <v>372854</v>
      </c>
      <c r="P2853" s="33">
        <v>86663</v>
      </c>
      <c r="Q2853"/>
    </row>
    <row r="2854" spans="1:17">
      <c r="A2854" s="38" t="str">
        <f t="shared" ca="1" si="44"/>
        <v>204893</v>
      </c>
      <c r="B2854" s="39" cm="1">
        <f t="array" aca="1" ref="B2854" ca="1">INDIRECT(_xlfn.CONCAT("D",ROW(C2854)-C2854-3))</f>
        <v>2048</v>
      </c>
      <c r="C2854" s="32">
        <v>93</v>
      </c>
      <c r="D2854" s="33">
        <v>781254</v>
      </c>
      <c r="E2854" s="33"/>
      <c r="F2854" s="33">
        <v>287338</v>
      </c>
      <c r="G2854" s="33">
        <v>10153</v>
      </c>
      <c r="H2854" s="33">
        <v>148238</v>
      </c>
      <c r="I2854" s="33">
        <v>114732</v>
      </c>
      <c r="J2854" s="33">
        <v>14215</v>
      </c>
      <c r="K2854" s="33"/>
      <c r="L2854" s="33">
        <v>493916</v>
      </c>
      <c r="M2854" s="33">
        <v>18181</v>
      </c>
      <c r="N2854" s="33">
        <v>76764</v>
      </c>
      <c r="O2854" s="33">
        <v>338368</v>
      </c>
      <c r="P2854" s="33">
        <v>60603</v>
      </c>
      <c r="Q2854"/>
    </row>
    <row r="2855" spans="1:17">
      <c r="A2855" s="38" t="str">
        <f t="shared" ca="1" si="44"/>
        <v>204894</v>
      </c>
      <c r="B2855" s="39" cm="1">
        <f t="array" aca="1" ref="B2855" ca="1">INDIRECT(_xlfn.CONCAT("D",ROW(C2855)-C2855-3))</f>
        <v>2048</v>
      </c>
      <c r="C2855" s="32">
        <v>94</v>
      </c>
      <c r="D2855" s="33">
        <v>610447</v>
      </c>
      <c r="E2855" s="33"/>
      <c r="F2855" s="33">
        <v>217058</v>
      </c>
      <c r="G2855" s="33">
        <v>7133</v>
      </c>
      <c r="H2855" s="33">
        <v>113115</v>
      </c>
      <c r="I2855" s="33">
        <v>79486</v>
      </c>
      <c r="J2855" s="33">
        <v>17324</v>
      </c>
      <c r="K2855" s="33"/>
      <c r="L2855" s="33">
        <v>393389</v>
      </c>
      <c r="M2855" s="33">
        <v>18250</v>
      </c>
      <c r="N2855" s="33">
        <v>40556</v>
      </c>
      <c r="O2855" s="33">
        <v>295041</v>
      </c>
      <c r="P2855" s="33">
        <v>39542</v>
      </c>
      <c r="Q2855"/>
    </row>
    <row r="2856" spans="1:17">
      <c r="A2856" s="38" t="str">
        <f t="shared" ca="1" si="44"/>
        <v>204895</v>
      </c>
      <c r="B2856" s="39" cm="1">
        <f t="array" aca="1" ref="B2856" ca="1">INDIRECT(_xlfn.CONCAT("D",ROW(C2856)-C2856-3))</f>
        <v>2048</v>
      </c>
      <c r="C2856" s="32">
        <v>95</v>
      </c>
      <c r="D2856" s="33">
        <v>479372</v>
      </c>
      <c r="E2856" s="33"/>
      <c r="F2856" s="33">
        <v>164497</v>
      </c>
      <c r="G2856" s="33">
        <v>5109</v>
      </c>
      <c r="H2856" s="33">
        <v>80716</v>
      </c>
      <c r="I2856" s="33">
        <v>67434</v>
      </c>
      <c r="J2856" s="33">
        <v>11239</v>
      </c>
      <c r="K2856" s="33"/>
      <c r="L2856" s="33">
        <v>314875</v>
      </c>
      <c r="M2856" s="33">
        <v>11173</v>
      </c>
      <c r="N2856" s="33">
        <v>31487</v>
      </c>
      <c r="O2856" s="33">
        <v>239711</v>
      </c>
      <c r="P2856" s="33">
        <v>32503</v>
      </c>
      <c r="Q2856"/>
    </row>
    <row r="2857" spans="1:17">
      <c r="A2857" s="38" t="str">
        <f t="shared" ca="1" si="44"/>
        <v>204896</v>
      </c>
      <c r="B2857" s="39" cm="1">
        <f t="array" aca="1" ref="B2857" ca="1">INDIRECT(_xlfn.CONCAT("D",ROW(C2857)-C2857-3))</f>
        <v>2048</v>
      </c>
      <c r="C2857" s="32">
        <v>96</v>
      </c>
      <c r="D2857" s="33">
        <v>356206</v>
      </c>
      <c r="E2857" s="33"/>
      <c r="F2857" s="33">
        <v>117594</v>
      </c>
      <c r="G2857" s="33">
        <v>4090</v>
      </c>
      <c r="H2857" s="33">
        <v>47037</v>
      </c>
      <c r="I2857" s="33">
        <v>53173</v>
      </c>
      <c r="J2857" s="33">
        <v>13293</v>
      </c>
      <c r="K2857" s="33"/>
      <c r="L2857" s="33">
        <v>238612</v>
      </c>
      <c r="M2857" s="33">
        <v>12237</v>
      </c>
      <c r="N2857" s="33">
        <v>17335</v>
      </c>
      <c r="O2857" s="33">
        <v>184568</v>
      </c>
      <c r="P2857" s="33">
        <v>24473</v>
      </c>
      <c r="Q2857"/>
    </row>
    <row r="2858" spans="1:17">
      <c r="A2858" s="38" t="str">
        <f t="shared" ca="1" si="44"/>
        <v>204897</v>
      </c>
      <c r="B2858" s="39" cm="1">
        <f t="array" aca="1" ref="B2858" ca="1">INDIRECT(_xlfn.CONCAT("D",ROW(C2858)-C2858-3))</f>
        <v>2048</v>
      </c>
      <c r="C2858" s="32">
        <v>97</v>
      </c>
      <c r="D2858" s="33">
        <v>259321</v>
      </c>
      <c r="E2858" s="33"/>
      <c r="F2858" s="33">
        <v>82138</v>
      </c>
      <c r="G2858" s="33">
        <v>3042</v>
      </c>
      <c r="H2858" s="33">
        <v>34478</v>
      </c>
      <c r="I2858" s="33">
        <v>39548</v>
      </c>
      <c r="J2858" s="33">
        <v>5070</v>
      </c>
      <c r="K2858" s="33"/>
      <c r="L2858" s="33">
        <v>177183</v>
      </c>
      <c r="M2858" s="33">
        <v>13162</v>
      </c>
      <c r="N2858" s="33">
        <v>10125</v>
      </c>
      <c r="O2858" s="33">
        <v>134659</v>
      </c>
      <c r="P2858" s="33">
        <v>19237</v>
      </c>
      <c r="Q2858"/>
    </row>
    <row r="2859" spans="1:17">
      <c r="A2859" s="38" t="str">
        <f t="shared" ca="1" si="44"/>
        <v>204898</v>
      </c>
      <c r="B2859" s="39" cm="1">
        <f t="array" aca="1" ref="B2859" ca="1">INDIRECT(_xlfn.CONCAT("D",ROW(C2859)-C2859-3))</f>
        <v>2048</v>
      </c>
      <c r="C2859" s="32">
        <v>98</v>
      </c>
      <c r="D2859" s="33">
        <v>187979</v>
      </c>
      <c r="E2859" s="33"/>
      <c r="F2859" s="33">
        <v>57185</v>
      </c>
      <c r="G2859" s="33">
        <v>2079</v>
      </c>
      <c r="H2859" s="33">
        <v>20794</v>
      </c>
      <c r="I2859" s="33">
        <v>29112</v>
      </c>
      <c r="J2859" s="33">
        <v>5199</v>
      </c>
      <c r="K2859" s="33"/>
      <c r="L2859" s="33">
        <v>130795</v>
      </c>
      <c r="M2859" s="33">
        <v>3090</v>
      </c>
      <c r="N2859" s="33">
        <v>6179</v>
      </c>
      <c r="O2859" s="33">
        <v>106078</v>
      </c>
      <c r="P2859" s="33">
        <v>15448</v>
      </c>
      <c r="Q2859"/>
    </row>
    <row r="2860" spans="1:17">
      <c r="A2860" s="38" t="str">
        <f t="shared" ca="1" si="44"/>
        <v>204899</v>
      </c>
      <c r="B2860" s="39" cm="1">
        <f t="array" aca="1" ref="B2860" ca="1">INDIRECT(_xlfn.CONCAT("D",ROW(C2860)-C2860-3))</f>
        <v>2048</v>
      </c>
      <c r="C2860" s="32">
        <v>99</v>
      </c>
      <c r="D2860" s="33">
        <v>133324</v>
      </c>
      <c r="E2860" s="33"/>
      <c r="F2860" s="33">
        <v>38805</v>
      </c>
      <c r="G2860" s="33">
        <v>2042</v>
      </c>
      <c r="H2860" s="33">
        <v>15318</v>
      </c>
      <c r="I2860" s="33">
        <v>20424</v>
      </c>
      <c r="J2860" s="33">
        <v>1021</v>
      </c>
      <c r="K2860" s="33"/>
      <c r="L2860" s="33">
        <v>94519</v>
      </c>
      <c r="M2860" s="33">
        <v>3082</v>
      </c>
      <c r="N2860" s="33">
        <v>6164</v>
      </c>
      <c r="O2860" s="33">
        <v>74999</v>
      </c>
      <c r="P2860" s="33">
        <v>10274</v>
      </c>
      <c r="Q2860"/>
    </row>
    <row r="2861" spans="1:17">
      <c r="A2861" s="38" t="str">
        <f t="shared" ca="1" si="44"/>
        <v>2048100</v>
      </c>
      <c r="B2861" s="39" cm="1">
        <f t="array" aca="1" ref="B2861" ca="1">INDIRECT(_xlfn.CONCAT("D",ROW(C2861)-C2861-3))</f>
        <v>2048</v>
      </c>
      <c r="C2861" s="32">
        <v>100</v>
      </c>
      <c r="D2861" s="33">
        <v>241431</v>
      </c>
      <c r="E2861" s="33"/>
      <c r="F2861" s="33">
        <v>62460</v>
      </c>
      <c r="G2861" s="33">
        <v>2082</v>
      </c>
      <c r="H2861" s="33">
        <v>15615</v>
      </c>
      <c r="I2861" s="33">
        <v>40599</v>
      </c>
      <c r="J2861" s="33">
        <v>4164</v>
      </c>
      <c r="K2861" s="33"/>
      <c r="L2861" s="33">
        <v>178971</v>
      </c>
      <c r="M2861" s="33">
        <v>6101</v>
      </c>
      <c r="N2861" s="33">
        <v>12203</v>
      </c>
      <c r="O2861" s="33">
        <v>140329</v>
      </c>
      <c r="P2861" s="33">
        <v>20338</v>
      </c>
      <c r="Q2861"/>
    </row>
    <row r="2862" spans="1:17">
      <c r="A2862" s="38" t="str">
        <f t="shared" ca="1" si="44"/>
        <v>187979</v>
      </c>
      <c r="B2862" s="39" cm="1">
        <f t="array" aca="1" ref="B2862" ca="1">INDIRECT(_xlfn.CONCAT("D",ROW(C2862)-C2862-3))</f>
        <v>187979</v>
      </c>
      <c r="C2862" s="34"/>
      <c r="D2862" s="31"/>
      <c r="E2862" s="31"/>
      <c r="F2862" s="31"/>
      <c r="G2862" s="31"/>
      <c r="H2862" s="31"/>
      <c r="I2862" s="31"/>
      <c r="J2862" s="31"/>
      <c r="K2862" s="31"/>
      <c r="L2862" s="31"/>
      <c r="M2862" s="31"/>
      <c r="N2862" s="31"/>
      <c r="O2862" s="31"/>
      <c r="P2862" s="31"/>
      <c r="Q2862"/>
    </row>
    <row r="2863" spans="1:17">
      <c r="A2863" s="38" t="str">
        <f t="shared" ca="1" si="44"/>
        <v>133324</v>
      </c>
      <c r="B2863" s="39" cm="1">
        <f t="array" aca="1" ref="B2863" ca="1">INDIRECT(_xlfn.CONCAT("D",ROW(C2863)-C2863-3))</f>
        <v>133324</v>
      </c>
      <c r="Q2863"/>
    </row>
    <row r="2864" spans="1:17">
      <c r="A2864" s="38" t="str">
        <f t="shared" ca="1" si="44"/>
        <v>241431</v>
      </c>
      <c r="B2864" s="39" cm="1">
        <f t="array" aca="1" ref="B2864" ca="1">INDIRECT(_xlfn.CONCAT("D",ROW(C2864)-C2864-3))</f>
        <v>241431</v>
      </c>
      <c r="Q2864"/>
    </row>
    <row r="2865" spans="1:17">
      <c r="A2865" s="38" t="str">
        <f t="shared" ca="1" si="44"/>
        <v>0</v>
      </c>
      <c r="B2865" s="39" cm="1">
        <f t="array" aca="1" ref="B2865" ca="1">INDIRECT(_xlfn.CONCAT("D",ROW(C2865)-C2865-3))</f>
        <v>0</v>
      </c>
      <c r="Q2865"/>
    </row>
    <row r="2866" spans="1:17">
      <c r="A2866" s="38" t="str">
        <f t="shared" ca="1" si="44"/>
        <v>0</v>
      </c>
      <c r="B2866" s="39" cm="1">
        <f t="array" aca="1" ref="B2866" ca="1">INDIRECT(_xlfn.CONCAT("D",ROW(C2866)-C2866-3))</f>
        <v>0</v>
      </c>
      <c r="Q2866"/>
    </row>
    <row r="2867" spans="1:17">
      <c r="A2867" s="38" t="str">
        <f t="shared" ca="1" si="44"/>
        <v>0</v>
      </c>
      <c r="B2867" s="39" cm="1">
        <f t="array" aca="1" ref="B2867" ca="1">INDIRECT(_xlfn.CONCAT("D",ROW(C2867)-C2867-3))</f>
        <v>0</v>
      </c>
      <c r="Q2867"/>
    </row>
    <row r="2868" spans="1:17">
      <c r="A2868" s="38" t="str">
        <f t="shared" ca="1" si="44"/>
        <v>0</v>
      </c>
      <c r="B2868" s="39" cm="1">
        <f t="array" aca="1" ref="B2868" ca="1">INDIRECT(_xlfn.CONCAT("D",ROW(C2868)-C2868-3))</f>
        <v>0</v>
      </c>
      <c r="D2868" s="47">
        <v>2049</v>
      </c>
      <c r="E2868" s="47"/>
      <c r="F2868" s="47"/>
      <c r="G2868" s="47"/>
      <c r="H2868" s="47"/>
      <c r="I2868" s="47"/>
      <c r="J2868" s="47"/>
      <c r="K2868" s="47"/>
      <c r="L2868" s="47"/>
      <c r="M2868" s="47"/>
      <c r="N2868" s="47"/>
      <c r="O2868" s="47"/>
      <c r="P2868" s="47"/>
      <c r="Q2868"/>
    </row>
    <row r="2869" spans="1:17">
      <c r="A2869" s="38" t="str">
        <f t="shared" ca="1" si="44"/>
        <v>0</v>
      </c>
      <c r="B2869" s="39" cm="1">
        <f t="array" aca="1" ref="B2869" ca="1">INDIRECT(_xlfn.CONCAT("D",ROW(C2869)-C2869-3))</f>
        <v>0</v>
      </c>
      <c r="F2869" s="48" t="s">
        <v>184</v>
      </c>
      <c r="G2869" s="48"/>
      <c r="H2869" s="48"/>
      <c r="I2869" s="48"/>
      <c r="J2869" s="48"/>
      <c r="K2869" s="30"/>
      <c r="L2869" s="48" t="s">
        <v>185</v>
      </c>
      <c r="M2869" s="48"/>
      <c r="N2869" s="48"/>
      <c r="O2869" s="48"/>
      <c r="P2869" s="48"/>
      <c r="Q2869"/>
    </row>
    <row r="2870" spans="1:17">
      <c r="A2870" s="38" t="e">
        <f t="shared" ca="1" si="44"/>
        <v>#VALUE!</v>
      </c>
      <c r="B2870" s="39" t="e" cm="1">
        <f t="array" aca="1" ref="B2870" ca="1">INDIRECT(_xlfn.CONCAT("D",ROW(C2870)-C2870-3))</f>
        <v>#VALUE!</v>
      </c>
      <c r="C2870" s="30" t="s">
        <v>186</v>
      </c>
      <c r="D2870" s="30" t="s">
        <v>0</v>
      </c>
      <c r="E2870" s="30"/>
      <c r="F2870" s="30" t="s">
        <v>0</v>
      </c>
      <c r="G2870" s="30" t="s">
        <v>187</v>
      </c>
      <c r="H2870" s="30" t="s">
        <v>188</v>
      </c>
      <c r="I2870" s="30" t="s">
        <v>189</v>
      </c>
      <c r="J2870" s="30" t="s">
        <v>190</v>
      </c>
      <c r="K2870" s="30"/>
      <c r="L2870" s="30" t="s">
        <v>0</v>
      </c>
      <c r="M2870" s="30" t="s">
        <v>187</v>
      </c>
      <c r="N2870" s="30" t="s">
        <v>188</v>
      </c>
      <c r="O2870" s="30" t="s">
        <v>189</v>
      </c>
      <c r="P2870" s="30" t="s">
        <v>190</v>
      </c>
      <c r="Q2870"/>
    </row>
    <row r="2871" spans="1:17">
      <c r="A2871" s="38" t="str">
        <f t="shared" ca="1" si="44"/>
        <v>20490</v>
      </c>
      <c r="B2871" s="39" cm="1">
        <f t="array" aca="1" ref="B2871" ca="1">INDIRECT(_xlfn.CONCAT("D",ROW(C2871)-C2871-3))</f>
        <v>2049</v>
      </c>
      <c r="C2871" s="32">
        <v>0</v>
      </c>
      <c r="D2871" s="33">
        <v>3896087</v>
      </c>
      <c r="E2871" s="33"/>
      <c r="F2871" s="33">
        <v>1993028</v>
      </c>
      <c r="G2871" s="33">
        <v>1993028</v>
      </c>
      <c r="H2871" s="33">
        <v>0</v>
      </c>
      <c r="I2871" s="33">
        <v>0</v>
      </c>
      <c r="J2871" s="33">
        <v>0</v>
      </c>
      <c r="K2871" s="33"/>
      <c r="L2871" s="33">
        <v>1903058</v>
      </c>
      <c r="M2871" s="33">
        <v>1903058</v>
      </c>
      <c r="N2871" s="33">
        <v>0</v>
      </c>
      <c r="O2871" s="33">
        <v>0</v>
      </c>
      <c r="P2871" s="33">
        <v>0</v>
      </c>
      <c r="Q2871"/>
    </row>
    <row r="2872" spans="1:17">
      <c r="A2872" s="38" t="str">
        <f t="shared" ca="1" si="44"/>
        <v>20491</v>
      </c>
      <c r="B2872" s="39" cm="1">
        <f t="array" aca="1" ref="B2872" ca="1">INDIRECT(_xlfn.CONCAT("D",ROW(C2872)-C2872-3))</f>
        <v>2049</v>
      </c>
      <c r="C2872" s="32">
        <v>1</v>
      </c>
      <c r="D2872" s="33">
        <v>3923960</v>
      </c>
      <c r="E2872" s="33"/>
      <c r="F2872" s="33">
        <v>2007829</v>
      </c>
      <c r="G2872" s="33">
        <v>2007829</v>
      </c>
      <c r="H2872" s="33">
        <v>0</v>
      </c>
      <c r="I2872" s="33">
        <v>0</v>
      </c>
      <c r="J2872" s="33">
        <v>0</v>
      </c>
      <c r="K2872" s="33"/>
      <c r="L2872" s="33">
        <v>1916131</v>
      </c>
      <c r="M2872" s="33">
        <v>1916131</v>
      </c>
      <c r="N2872" s="33">
        <v>0</v>
      </c>
      <c r="O2872" s="33">
        <v>0</v>
      </c>
      <c r="P2872" s="33">
        <v>0</v>
      </c>
      <c r="Q2872"/>
    </row>
    <row r="2873" spans="1:17">
      <c r="A2873" s="38" t="str">
        <f t="shared" ca="1" si="44"/>
        <v>20492</v>
      </c>
      <c r="B2873" s="39" cm="1">
        <f t="array" aca="1" ref="B2873" ca="1">INDIRECT(_xlfn.CONCAT("D",ROW(C2873)-C2873-3))</f>
        <v>2049</v>
      </c>
      <c r="C2873" s="32">
        <v>2</v>
      </c>
      <c r="D2873" s="33">
        <v>3961026</v>
      </c>
      <c r="E2873" s="33"/>
      <c r="F2873" s="33">
        <v>2026889</v>
      </c>
      <c r="G2873" s="33">
        <v>2026889</v>
      </c>
      <c r="H2873" s="33">
        <v>0</v>
      </c>
      <c r="I2873" s="33">
        <v>0</v>
      </c>
      <c r="J2873" s="33">
        <v>0</v>
      </c>
      <c r="K2873" s="33"/>
      <c r="L2873" s="33">
        <v>1934138</v>
      </c>
      <c r="M2873" s="33">
        <v>1934138</v>
      </c>
      <c r="N2873" s="33">
        <v>0</v>
      </c>
      <c r="O2873" s="33">
        <v>0</v>
      </c>
      <c r="P2873" s="33">
        <v>0</v>
      </c>
      <c r="Q2873"/>
    </row>
    <row r="2874" spans="1:17">
      <c r="A2874" s="38" t="str">
        <f t="shared" ca="1" si="44"/>
        <v>20493</v>
      </c>
      <c r="B2874" s="39" cm="1">
        <f t="array" aca="1" ref="B2874" ca="1">INDIRECT(_xlfn.CONCAT("D",ROW(C2874)-C2874-3))</f>
        <v>2049</v>
      </c>
      <c r="C2874" s="32">
        <v>3</v>
      </c>
      <c r="D2874" s="33">
        <v>3998395</v>
      </c>
      <c r="E2874" s="33"/>
      <c r="F2874" s="33">
        <v>2046104</v>
      </c>
      <c r="G2874" s="33">
        <v>2046104</v>
      </c>
      <c r="H2874" s="33">
        <v>0</v>
      </c>
      <c r="I2874" s="33">
        <v>0</v>
      </c>
      <c r="J2874" s="33">
        <v>0</v>
      </c>
      <c r="K2874" s="33"/>
      <c r="L2874" s="33">
        <v>1952291</v>
      </c>
      <c r="M2874" s="33">
        <v>1952291</v>
      </c>
      <c r="N2874" s="33">
        <v>0</v>
      </c>
      <c r="O2874" s="33">
        <v>0</v>
      </c>
      <c r="P2874" s="33">
        <v>0</v>
      </c>
      <c r="Q2874"/>
    </row>
    <row r="2875" spans="1:17">
      <c r="A2875" s="38" t="str">
        <f t="shared" ca="1" si="44"/>
        <v>20494</v>
      </c>
      <c r="B2875" s="39" cm="1">
        <f t="array" aca="1" ref="B2875" ca="1">INDIRECT(_xlfn.CONCAT("D",ROW(C2875)-C2875-3))</f>
        <v>2049</v>
      </c>
      <c r="C2875" s="32">
        <v>4</v>
      </c>
      <c r="D2875" s="33">
        <v>4033032</v>
      </c>
      <c r="E2875" s="33"/>
      <c r="F2875" s="33">
        <v>2064126</v>
      </c>
      <c r="G2875" s="33">
        <v>2064126</v>
      </c>
      <c r="H2875" s="33">
        <v>0</v>
      </c>
      <c r="I2875" s="33">
        <v>0</v>
      </c>
      <c r="J2875" s="33">
        <v>0</v>
      </c>
      <c r="K2875" s="33"/>
      <c r="L2875" s="33">
        <v>1968905</v>
      </c>
      <c r="M2875" s="33">
        <v>1968905</v>
      </c>
      <c r="N2875" s="33">
        <v>0</v>
      </c>
      <c r="O2875" s="33">
        <v>0</v>
      </c>
      <c r="P2875" s="33">
        <v>0</v>
      </c>
      <c r="Q2875"/>
    </row>
    <row r="2876" spans="1:17">
      <c r="A2876" s="38" t="str">
        <f t="shared" ca="1" si="44"/>
        <v>20495</v>
      </c>
      <c r="B2876" s="39" cm="1">
        <f t="array" aca="1" ref="B2876" ca="1">INDIRECT(_xlfn.CONCAT("D",ROW(C2876)-C2876-3))</f>
        <v>2049</v>
      </c>
      <c r="C2876" s="32">
        <v>5</v>
      </c>
      <c r="D2876" s="33">
        <v>4065288</v>
      </c>
      <c r="E2876" s="33"/>
      <c r="F2876" s="33">
        <v>2080861</v>
      </c>
      <c r="G2876" s="33">
        <v>2080861</v>
      </c>
      <c r="H2876" s="33">
        <v>0</v>
      </c>
      <c r="I2876" s="33">
        <v>0</v>
      </c>
      <c r="J2876" s="33">
        <v>0</v>
      </c>
      <c r="K2876" s="33"/>
      <c r="L2876" s="33">
        <v>1984427</v>
      </c>
      <c r="M2876" s="33">
        <v>1984427</v>
      </c>
      <c r="N2876" s="33">
        <v>0</v>
      </c>
      <c r="O2876" s="33">
        <v>0</v>
      </c>
      <c r="P2876" s="33">
        <v>0</v>
      </c>
      <c r="Q2876"/>
    </row>
    <row r="2877" spans="1:17">
      <c r="A2877" s="38" t="str">
        <f t="shared" ca="1" si="44"/>
        <v>20496</v>
      </c>
      <c r="B2877" s="39" cm="1">
        <f t="array" aca="1" ref="B2877" ca="1">INDIRECT(_xlfn.CONCAT("D",ROW(C2877)-C2877-3))</f>
        <v>2049</v>
      </c>
      <c r="C2877" s="32">
        <v>6</v>
      </c>
      <c r="D2877" s="33">
        <v>4097213</v>
      </c>
      <c r="E2877" s="33"/>
      <c r="F2877" s="33">
        <v>2097323</v>
      </c>
      <c r="G2877" s="33">
        <v>2097323</v>
      </c>
      <c r="H2877" s="33">
        <v>0</v>
      </c>
      <c r="I2877" s="33">
        <v>0</v>
      </c>
      <c r="J2877" s="33">
        <v>0</v>
      </c>
      <c r="K2877" s="33"/>
      <c r="L2877" s="33">
        <v>1999890</v>
      </c>
      <c r="M2877" s="33">
        <v>1999890</v>
      </c>
      <c r="N2877" s="33">
        <v>0</v>
      </c>
      <c r="O2877" s="33">
        <v>0</v>
      </c>
      <c r="P2877" s="33">
        <v>0</v>
      </c>
      <c r="Q2877"/>
    </row>
    <row r="2878" spans="1:17">
      <c r="A2878" s="38" t="str">
        <f t="shared" ca="1" si="44"/>
        <v>20497</v>
      </c>
      <c r="B2878" s="39" cm="1">
        <f t="array" aca="1" ref="B2878" ca="1">INDIRECT(_xlfn.CONCAT("D",ROW(C2878)-C2878-3))</f>
        <v>2049</v>
      </c>
      <c r="C2878" s="32">
        <v>7</v>
      </c>
      <c r="D2878" s="33">
        <v>4127093</v>
      </c>
      <c r="E2878" s="33"/>
      <c r="F2878" s="33">
        <v>2112590</v>
      </c>
      <c r="G2878" s="33">
        <v>2112590</v>
      </c>
      <c r="H2878" s="33">
        <v>0</v>
      </c>
      <c r="I2878" s="33">
        <v>0</v>
      </c>
      <c r="J2878" s="33">
        <v>0</v>
      </c>
      <c r="K2878" s="33"/>
      <c r="L2878" s="33">
        <v>2014503</v>
      </c>
      <c r="M2878" s="33">
        <v>2014503</v>
      </c>
      <c r="N2878" s="33">
        <v>0</v>
      </c>
      <c r="O2878" s="33">
        <v>0</v>
      </c>
      <c r="P2878" s="33">
        <v>0</v>
      </c>
      <c r="Q2878"/>
    </row>
    <row r="2879" spans="1:17">
      <c r="A2879" s="38" t="str">
        <f t="shared" ca="1" si="44"/>
        <v>20498</v>
      </c>
      <c r="B2879" s="39" cm="1">
        <f t="array" aca="1" ref="B2879" ca="1">INDIRECT(_xlfn.CONCAT("D",ROW(C2879)-C2879-3))</f>
        <v>2049</v>
      </c>
      <c r="C2879" s="32">
        <v>8</v>
      </c>
      <c r="D2879" s="33">
        <v>4155250</v>
      </c>
      <c r="E2879" s="33"/>
      <c r="F2879" s="33">
        <v>2127148</v>
      </c>
      <c r="G2879" s="33">
        <v>2127148</v>
      </c>
      <c r="H2879" s="33">
        <v>0</v>
      </c>
      <c r="I2879" s="33">
        <v>0</v>
      </c>
      <c r="J2879" s="33">
        <v>0</v>
      </c>
      <c r="K2879" s="33"/>
      <c r="L2879" s="33">
        <v>2028102</v>
      </c>
      <c r="M2879" s="33">
        <v>2028102</v>
      </c>
      <c r="N2879" s="33">
        <v>0</v>
      </c>
      <c r="O2879" s="33">
        <v>0</v>
      </c>
      <c r="P2879" s="33">
        <v>0</v>
      </c>
      <c r="Q2879"/>
    </row>
    <row r="2880" spans="1:17">
      <c r="A2880" s="38" t="str">
        <f t="shared" ca="1" si="44"/>
        <v>20499</v>
      </c>
      <c r="B2880" s="39" cm="1">
        <f t="array" aca="1" ref="B2880" ca="1">INDIRECT(_xlfn.CONCAT("D",ROW(C2880)-C2880-3))</f>
        <v>2049</v>
      </c>
      <c r="C2880" s="32">
        <v>9</v>
      </c>
      <c r="D2880" s="33">
        <v>4181586</v>
      </c>
      <c r="E2880" s="33"/>
      <c r="F2880" s="33">
        <v>2141108</v>
      </c>
      <c r="G2880" s="33">
        <v>2141108</v>
      </c>
      <c r="H2880" s="33">
        <v>0</v>
      </c>
      <c r="I2880" s="33">
        <v>0</v>
      </c>
      <c r="J2880" s="33">
        <v>0</v>
      </c>
      <c r="K2880" s="33"/>
      <c r="L2880" s="33">
        <v>2040478</v>
      </c>
      <c r="M2880" s="33">
        <v>2040478</v>
      </c>
      <c r="N2880" s="33">
        <v>0</v>
      </c>
      <c r="O2880" s="33">
        <v>0</v>
      </c>
      <c r="P2880" s="33">
        <v>0</v>
      </c>
      <c r="Q2880"/>
    </row>
    <row r="2881" spans="1:17">
      <c r="A2881" s="38" t="str">
        <f t="shared" ca="1" si="44"/>
        <v>204910</v>
      </c>
      <c r="B2881" s="39" cm="1">
        <f t="array" aca="1" ref="B2881" ca="1">INDIRECT(_xlfn.CONCAT("D",ROW(C2881)-C2881-3))</f>
        <v>2049</v>
      </c>
      <c r="C2881" s="32">
        <v>10</v>
      </c>
      <c r="D2881" s="33">
        <v>4205317</v>
      </c>
      <c r="E2881" s="33"/>
      <c r="F2881" s="33">
        <v>2153929</v>
      </c>
      <c r="G2881" s="33">
        <v>2153929</v>
      </c>
      <c r="H2881" s="33">
        <v>0</v>
      </c>
      <c r="I2881" s="33">
        <v>0</v>
      </c>
      <c r="J2881" s="33">
        <v>0</v>
      </c>
      <c r="K2881" s="33"/>
      <c r="L2881" s="33">
        <v>2051388</v>
      </c>
      <c r="M2881" s="33">
        <v>2051388</v>
      </c>
      <c r="N2881" s="33">
        <v>0</v>
      </c>
      <c r="O2881" s="33">
        <v>0</v>
      </c>
      <c r="P2881" s="33">
        <v>0</v>
      </c>
      <c r="Q2881"/>
    </row>
    <row r="2882" spans="1:17">
      <c r="A2882" s="38" t="str">
        <f t="shared" ca="1" si="44"/>
        <v>204911</v>
      </c>
      <c r="B2882" s="39" cm="1">
        <f t="array" aca="1" ref="B2882" ca="1">INDIRECT(_xlfn.CONCAT("D",ROW(C2882)-C2882-3))</f>
        <v>2049</v>
      </c>
      <c r="C2882" s="32">
        <v>11</v>
      </c>
      <c r="D2882" s="33">
        <v>4225737</v>
      </c>
      <c r="E2882" s="33"/>
      <c r="F2882" s="33">
        <v>2164946</v>
      </c>
      <c r="G2882" s="33">
        <v>2164946</v>
      </c>
      <c r="H2882" s="33">
        <v>0</v>
      </c>
      <c r="I2882" s="33">
        <v>0</v>
      </c>
      <c r="J2882" s="33">
        <v>0</v>
      </c>
      <c r="K2882" s="33"/>
      <c r="L2882" s="33">
        <v>2060791</v>
      </c>
      <c r="M2882" s="33">
        <v>2060791</v>
      </c>
      <c r="N2882" s="33">
        <v>0</v>
      </c>
      <c r="O2882" s="33">
        <v>0</v>
      </c>
      <c r="P2882" s="33">
        <v>0</v>
      </c>
      <c r="Q2882"/>
    </row>
    <row r="2883" spans="1:17">
      <c r="A2883" s="38" t="str">
        <f t="shared" ca="1" si="44"/>
        <v>204912</v>
      </c>
      <c r="B2883" s="39" cm="1">
        <f t="array" aca="1" ref="B2883" ca="1">INDIRECT(_xlfn.CONCAT("D",ROW(C2883)-C2883-3))</f>
        <v>2049</v>
      </c>
      <c r="C2883" s="32">
        <v>12</v>
      </c>
      <c r="D2883" s="33">
        <v>4243441</v>
      </c>
      <c r="E2883" s="33"/>
      <c r="F2883" s="33">
        <v>2174326</v>
      </c>
      <c r="G2883" s="33">
        <v>2174326</v>
      </c>
      <c r="H2883" s="33">
        <v>0</v>
      </c>
      <c r="I2883" s="33">
        <v>0</v>
      </c>
      <c r="J2883" s="33">
        <v>0</v>
      </c>
      <c r="K2883" s="33"/>
      <c r="L2883" s="33">
        <v>2069115</v>
      </c>
      <c r="M2883" s="33">
        <v>2069115</v>
      </c>
      <c r="N2883" s="33">
        <v>0</v>
      </c>
      <c r="O2883" s="33">
        <v>0</v>
      </c>
      <c r="P2883" s="33">
        <v>0</v>
      </c>
      <c r="Q2883"/>
    </row>
    <row r="2884" spans="1:17">
      <c r="A2884" s="38" t="str">
        <f t="shared" ca="1" si="44"/>
        <v>204913</v>
      </c>
      <c r="B2884" s="39" cm="1">
        <f t="array" aca="1" ref="B2884" ca="1">INDIRECT(_xlfn.CONCAT("D",ROW(C2884)-C2884-3))</f>
        <v>2049</v>
      </c>
      <c r="C2884" s="32">
        <v>13</v>
      </c>
      <c r="D2884" s="33">
        <v>4259819</v>
      </c>
      <c r="E2884" s="33"/>
      <c r="F2884" s="33">
        <v>2182870</v>
      </c>
      <c r="G2884" s="33">
        <v>2182870</v>
      </c>
      <c r="H2884" s="33">
        <v>0</v>
      </c>
      <c r="I2884" s="33">
        <v>0</v>
      </c>
      <c r="J2884" s="33">
        <v>0</v>
      </c>
      <c r="K2884" s="33"/>
      <c r="L2884" s="33">
        <v>2076949</v>
      </c>
      <c r="M2884" s="33">
        <v>2076949</v>
      </c>
      <c r="N2884" s="33">
        <v>0</v>
      </c>
      <c r="O2884" s="33">
        <v>0</v>
      </c>
      <c r="P2884" s="33">
        <v>0</v>
      </c>
      <c r="Q2884"/>
    </row>
    <row r="2885" spans="1:17">
      <c r="A2885" s="38" t="str">
        <f t="shared" ca="1" si="44"/>
        <v>204914</v>
      </c>
      <c r="B2885" s="39" cm="1">
        <f t="array" aca="1" ref="B2885" ca="1">INDIRECT(_xlfn.CONCAT("D",ROW(C2885)-C2885-3))</f>
        <v>2049</v>
      </c>
      <c r="C2885" s="32">
        <v>14</v>
      </c>
      <c r="D2885" s="33">
        <v>4276169</v>
      </c>
      <c r="E2885" s="33"/>
      <c r="F2885" s="33">
        <v>2191365</v>
      </c>
      <c r="G2885" s="33">
        <v>2191365</v>
      </c>
      <c r="H2885" s="33">
        <v>0</v>
      </c>
      <c r="I2885" s="33">
        <v>0</v>
      </c>
      <c r="J2885" s="33">
        <v>0</v>
      </c>
      <c r="K2885" s="33"/>
      <c r="L2885" s="33">
        <v>2084804</v>
      </c>
      <c r="M2885" s="33">
        <v>2084804</v>
      </c>
      <c r="N2885" s="33">
        <v>0</v>
      </c>
      <c r="O2885" s="33">
        <v>0</v>
      </c>
      <c r="P2885" s="33">
        <v>0</v>
      </c>
      <c r="Q2885"/>
    </row>
    <row r="2886" spans="1:17">
      <c r="A2886" s="38" t="str">
        <f t="shared" ca="1" si="44"/>
        <v>204915</v>
      </c>
      <c r="B2886" s="39" cm="1">
        <f t="array" aca="1" ref="B2886" ca="1">INDIRECT(_xlfn.CONCAT("D",ROW(C2886)-C2886-3))</f>
        <v>2049</v>
      </c>
      <c r="C2886" s="32">
        <v>15</v>
      </c>
      <c r="D2886" s="33">
        <v>4294459</v>
      </c>
      <c r="E2886" s="33"/>
      <c r="F2886" s="33">
        <v>2200998</v>
      </c>
      <c r="G2886" s="33">
        <v>2200998</v>
      </c>
      <c r="H2886" s="33">
        <v>0</v>
      </c>
      <c r="I2886" s="33">
        <v>0</v>
      </c>
      <c r="J2886" s="33">
        <v>0</v>
      </c>
      <c r="K2886" s="33"/>
      <c r="L2886" s="33">
        <v>2093461</v>
      </c>
      <c r="M2886" s="33">
        <v>2093461</v>
      </c>
      <c r="N2886" s="33">
        <v>0</v>
      </c>
      <c r="O2886" s="33">
        <v>0</v>
      </c>
      <c r="P2886" s="33">
        <v>0</v>
      </c>
      <c r="Q2886"/>
    </row>
    <row r="2887" spans="1:17">
      <c r="A2887" s="38" t="str">
        <f t="shared" ca="1" si="44"/>
        <v>204916</v>
      </c>
      <c r="B2887" s="39" cm="1">
        <f t="array" aca="1" ref="B2887" ca="1">INDIRECT(_xlfn.CONCAT("D",ROW(C2887)-C2887-3))</f>
        <v>2049</v>
      </c>
      <c r="C2887" s="32">
        <v>16</v>
      </c>
      <c r="D2887" s="33">
        <v>4315784</v>
      </c>
      <c r="E2887" s="33"/>
      <c r="F2887" s="33">
        <v>2212712</v>
      </c>
      <c r="G2887" s="33">
        <v>2203121</v>
      </c>
      <c r="H2887" s="33">
        <v>9591</v>
      </c>
      <c r="I2887" s="33">
        <v>0</v>
      </c>
      <c r="J2887" s="33">
        <v>0</v>
      </c>
      <c r="K2887" s="33"/>
      <c r="L2887" s="33">
        <v>2103072</v>
      </c>
      <c r="M2887" s="33">
        <v>2097321</v>
      </c>
      <c r="N2887" s="33">
        <v>5751</v>
      </c>
      <c r="O2887" s="33">
        <v>0</v>
      </c>
      <c r="P2887" s="33">
        <v>0</v>
      </c>
      <c r="Q2887"/>
    </row>
    <row r="2888" spans="1:17">
      <c r="A2888" s="38" t="str">
        <f t="shared" ca="1" si="44"/>
        <v>204917</v>
      </c>
      <c r="B2888" s="39" cm="1">
        <f t="array" aca="1" ref="B2888" ca="1">INDIRECT(_xlfn.CONCAT("D",ROW(C2888)-C2888-3))</f>
        <v>2049</v>
      </c>
      <c r="C2888" s="32">
        <v>17</v>
      </c>
      <c r="D2888" s="33">
        <v>4340825</v>
      </c>
      <c r="E2888" s="33"/>
      <c r="F2888" s="33">
        <v>2227156</v>
      </c>
      <c r="G2888" s="33">
        <v>2217569</v>
      </c>
      <c r="H2888" s="33">
        <v>9587</v>
      </c>
      <c r="I2888" s="33">
        <v>0</v>
      </c>
      <c r="J2888" s="33">
        <v>0</v>
      </c>
      <c r="K2888" s="33"/>
      <c r="L2888" s="33">
        <v>2113669</v>
      </c>
      <c r="M2888" s="33">
        <v>2090611</v>
      </c>
      <c r="N2888" s="33">
        <v>23058</v>
      </c>
      <c r="O2888" s="33">
        <v>0</v>
      </c>
      <c r="P2888" s="33">
        <v>0</v>
      </c>
      <c r="Q2888"/>
    </row>
    <row r="2889" spans="1:17">
      <c r="A2889" s="38" t="str">
        <f t="shared" ca="1" si="44"/>
        <v>204918</v>
      </c>
      <c r="B2889" s="39" cm="1">
        <f t="array" aca="1" ref="B2889" ca="1">INDIRECT(_xlfn.CONCAT("D",ROW(C2889)-C2889-3))</f>
        <v>2049</v>
      </c>
      <c r="C2889" s="32">
        <v>18</v>
      </c>
      <c r="D2889" s="33">
        <v>4360125</v>
      </c>
      <c r="E2889" s="33"/>
      <c r="F2889" s="33">
        <v>2239224</v>
      </c>
      <c r="G2889" s="33">
        <v>2226757</v>
      </c>
      <c r="H2889" s="33">
        <v>12467</v>
      </c>
      <c r="I2889" s="33">
        <v>0</v>
      </c>
      <c r="J2889" s="33">
        <v>0</v>
      </c>
      <c r="K2889" s="33"/>
      <c r="L2889" s="33">
        <v>2120902</v>
      </c>
      <c r="M2889" s="33">
        <v>2096942</v>
      </c>
      <c r="N2889" s="33">
        <v>23960</v>
      </c>
      <c r="O2889" s="33">
        <v>0</v>
      </c>
      <c r="P2889" s="33">
        <v>0</v>
      </c>
      <c r="Q2889"/>
    </row>
    <row r="2890" spans="1:17">
      <c r="A2890" s="38" t="str">
        <f t="shared" ca="1" si="44"/>
        <v>204919</v>
      </c>
      <c r="B2890" s="39" cm="1">
        <f t="array" aca="1" ref="B2890" ca="1">INDIRECT(_xlfn.CONCAT("D",ROW(C2890)-C2890-3))</f>
        <v>2049</v>
      </c>
      <c r="C2890" s="32">
        <v>19</v>
      </c>
      <c r="D2890" s="33">
        <v>4364574</v>
      </c>
      <c r="E2890" s="33"/>
      <c r="F2890" s="33">
        <v>2243349</v>
      </c>
      <c r="G2890" s="33">
        <v>2223294</v>
      </c>
      <c r="H2890" s="33">
        <v>19101</v>
      </c>
      <c r="I2890" s="33">
        <v>0</v>
      </c>
      <c r="J2890" s="33">
        <v>955</v>
      </c>
      <c r="K2890" s="33"/>
      <c r="L2890" s="33">
        <v>2121225</v>
      </c>
      <c r="M2890" s="33">
        <v>2066883</v>
      </c>
      <c r="N2890" s="33">
        <v>51481</v>
      </c>
      <c r="O2890" s="33">
        <v>953</v>
      </c>
      <c r="P2890" s="33">
        <v>1907</v>
      </c>
      <c r="Q2890"/>
    </row>
    <row r="2891" spans="1:17">
      <c r="A2891" s="38" t="str">
        <f t="shared" ca="1" si="44"/>
        <v>204920</v>
      </c>
      <c r="B2891" s="39" cm="1">
        <f t="array" aca="1" ref="B2891" ca="1">INDIRECT(_xlfn.CONCAT("D",ROW(C2891)-C2891-3))</f>
        <v>2049</v>
      </c>
      <c r="C2891" s="32">
        <v>20</v>
      </c>
      <c r="D2891" s="33">
        <v>4357280</v>
      </c>
      <c r="E2891" s="33"/>
      <c r="F2891" s="33">
        <v>2240265</v>
      </c>
      <c r="G2891" s="33">
        <v>2199308</v>
      </c>
      <c r="H2891" s="33">
        <v>40005</v>
      </c>
      <c r="I2891" s="33">
        <v>0</v>
      </c>
      <c r="J2891" s="33">
        <v>953</v>
      </c>
      <c r="K2891" s="33"/>
      <c r="L2891" s="33">
        <v>2117015</v>
      </c>
      <c r="M2891" s="33">
        <v>2012401</v>
      </c>
      <c r="N2891" s="33">
        <v>101761</v>
      </c>
      <c r="O2891" s="33">
        <v>0</v>
      </c>
      <c r="P2891" s="33">
        <v>2853</v>
      </c>
      <c r="Q2891"/>
    </row>
    <row r="2892" spans="1:17">
      <c r="A2892" s="38" t="str">
        <f t="shared" ref="A2892:A2955" ca="1" si="45">B2892&amp;C2892</f>
        <v>204921</v>
      </c>
      <c r="B2892" s="39" cm="1">
        <f t="array" aca="1" ref="B2892" ca="1">INDIRECT(_xlfn.CONCAT("D",ROW(C2892)-C2892-3))</f>
        <v>2049</v>
      </c>
      <c r="C2892" s="32">
        <v>21</v>
      </c>
      <c r="D2892" s="33">
        <v>4345013</v>
      </c>
      <c r="E2892" s="33"/>
      <c r="F2892" s="33">
        <v>2234216</v>
      </c>
      <c r="G2892" s="33">
        <v>2147293</v>
      </c>
      <c r="H2892" s="33">
        <v>78326</v>
      </c>
      <c r="I2892" s="33">
        <v>955</v>
      </c>
      <c r="J2892" s="33">
        <v>7642</v>
      </c>
      <c r="K2892" s="33"/>
      <c r="L2892" s="33">
        <v>2110797</v>
      </c>
      <c r="M2892" s="33">
        <v>1956279</v>
      </c>
      <c r="N2892" s="33">
        <v>142119</v>
      </c>
      <c r="O2892" s="33">
        <v>0</v>
      </c>
      <c r="P2892" s="33">
        <v>12400</v>
      </c>
      <c r="Q2892"/>
    </row>
    <row r="2893" spans="1:17">
      <c r="A2893" s="38" t="str">
        <f t="shared" ca="1" si="45"/>
        <v>204922</v>
      </c>
      <c r="B2893" s="39" cm="1">
        <f t="array" aca="1" ref="B2893" ca="1">INDIRECT(_xlfn.CONCAT("D",ROW(C2893)-C2893-3))</f>
        <v>2049</v>
      </c>
      <c r="C2893" s="32">
        <v>22</v>
      </c>
      <c r="D2893" s="33">
        <v>4327604</v>
      </c>
      <c r="E2893" s="33"/>
      <c r="F2893" s="33">
        <v>2224770</v>
      </c>
      <c r="G2893" s="33">
        <v>2119837</v>
      </c>
      <c r="H2893" s="33">
        <v>99157</v>
      </c>
      <c r="I2893" s="33">
        <v>0</v>
      </c>
      <c r="J2893" s="33">
        <v>5776</v>
      </c>
      <c r="K2893" s="33"/>
      <c r="L2893" s="33">
        <v>2102834</v>
      </c>
      <c r="M2893" s="33">
        <v>1890242</v>
      </c>
      <c r="N2893" s="33">
        <v>204896</v>
      </c>
      <c r="O2893" s="33">
        <v>0</v>
      </c>
      <c r="P2893" s="33">
        <v>7696</v>
      </c>
      <c r="Q2893"/>
    </row>
    <row r="2894" spans="1:17">
      <c r="A2894" s="38" t="str">
        <f t="shared" ca="1" si="45"/>
        <v>204923</v>
      </c>
      <c r="B2894" s="39" cm="1">
        <f t="array" aca="1" ref="B2894" ca="1">INDIRECT(_xlfn.CONCAT("D",ROW(C2894)-C2894-3))</f>
        <v>2049</v>
      </c>
      <c r="C2894" s="32">
        <v>23</v>
      </c>
      <c r="D2894" s="33">
        <v>4309205</v>
      </c>
      <c r="E2894" s="33"/>
      <c r="F2894" s="33">
        <v>2214155</v>
      </c>
      <c r="G2894" s="33">
        <v>2073883</v>
      </c>
      <c r="H2894" s="33">
        <v>136376</v>
      </c>
      <c r="I2894" s="33">
        <v>974</v>
      </c>
      <c r="J2894" s="33">
        <v>2922</v>
      </c>
      <c r="K2894" s="33"/>
      <c r="L2894" s="33">
        <v>2095050</v>
      </c>
      <c r="M2894" s="33">
        <v>1801315</v>
      </c>
      <c r="N2894" s="33">
        <v>277200</v>
      </c>
      <c r="O2894" s="33">
        <v>973</v>
      </c>
      <c r="P2894" s="33">
        <v>15562</v>
      </c>
      <c r="Q2894"/>
    </row>
    <row r="2895" spans="1:17">
      <c r="A2895" s="38" t="str">
        <f t="shared" ca="1" si="45"/>
        <v>204924</v>
      </c>
      <c r="B2895" s="39" cm="1">
        <f t="array" aca="1" ref="B2895" ca="1">INDIRECT(_xlfn.CONCAT("D",ROW(C2895)-C2895-3))</f>
        <v>2049</v>
      </c>
      <c r="C2895" s="32">
        <v>24</v>
      </c>
      <c r="D2895" s="33">
        <v>4296979</v>
      </c>
      <c r="E2895" s="33"/>
      <c r="F2895" s="33">
        <v>2206181</v>
      </c>
      <c r="G2895" s="33">
        <v>1949418</v>
      </c>
      <c r="H2895" s="33">
        <v>246887</v>
      </c>
      <c r="I2895" s="33">
        <v>0</v>
      </c>
      <c r="J2895" s="33">
        <v>9876</v>
      </c>
      <c r="K2895" s="33"/>
      <c r="L2895" s="33">
        <v>2090798</v>
      </c>
      <c r="M2895" s="33">
        <v>1673824</v>
      </c>
      <c r="N2895" s="33">
        <v>400176</v>
      </c>
      <c r="O2895" s="33">
        <v>988</v>
      </c>
      <c r="P2895" s="33">
        <v>15809</v>
      </c>
      <c r="Q2895"/>
    </row>
    <row r="2896" spans="1:17">
      <c r="A2896" s="38" t="str">
        <f t="shared" ca="1" si="45"/>
        <v>204925</v>
      </c>
      <c r="B2896" s="39" cm="1">
        <f t="array" aca="1" ref="B2896" ca="1">INDIRECT(_xlfn.CONCAT("D",ROW(C2896)-C2896-3))</f>
        <v>2049</v>
      </c>
      <c r="C2896" s="32">
        <v>25</v>
      </c>
      <c r="D2896" s="33">
        <v>4295853</v>
      </c>
      <c r="E2896" s="33"/>
      <c r="F2896" s="33">
        <v>2203544</v>
      </c>
      <c r="G2896" s="33">
        <v>1863764</v>
      </c>
      <c r="H2896" s="33">
        <v>319675</v>
      </c>
      <c r="I2896" s="33">
        <v>1005</v>
      </c>
      <c r="J2896" s="33">
        <v>19100</v>
      </c>
      <c r="K2896" s="33"/>
      <c r="L2896" s="33">
        <v>2092309</v>
      </c>
      <c r="M2896" s="33">
        <v>1538108</v>
      </c>
      <c r="N2896" s="33">
        <v>525085</v>
      </c>
      <c r="O2896" s="33">
        <v>1004</v>
      </c>
      <c r="P2896" s="33">
        <v>28112</v>
      </c>
      <c r="Q2896"/>
    </row>
    <row r="2897" spans="1:17">
      <c r="A2897" s="38" t="str">
        <f t="shared" ca="1" si="45"/>
        <v>204926</v>
      </c>
      <c r="B2897" s="39" cm="1">
        <f t="array" aca="1" ref="B2897" ca="1">INDIRECT(_xlfn.CONCAT("D",ROW(C2897)-C2897-3))</f>
        <v>2049</v>
      </c>
      <c r="C2897" s="32">
        <v>26</v>
      </c>
      <c r="D2897" s="33">
        <v>4293115</v>
      </c>
      <c r="E2897" s="33"/>
      <c r="F2897" s="33">
        <v>2199940</v>
      </c>
      <c r="G2897" s="33">
        <v>1760156</v>
      </c>
      <c r="H2897" s="33">
        <v>417336</v>
      </c>
      <c r="I2897" s="33">
        <v>0</v>
      </c>
      <c r="J2897" s="33">
        <v>22448</v>
      </c>
      <c r="K2897" s="33"/>
      <c r="L2897" s="33">
        <v>2093175</v>
      </c>
      <c r="M2897" s="33">
        <v>1367595</v>
      </c>
      <c r="N2897" s="33">
        <v>684817</v>
      </c>
      <c r="O2897" s="33">
        <v>0</v>
      </c>
      <c r="P2897" s="33">
        <v>40763</v>
      </c>
      <c r="Q2897"/>
    </row>
    <row r="2898" spans="1:17">
      <c r="A2898" s="38" t="str">
        <f t="shared" ca="1" si="45"/>
        <v>204927</v>
      </c>
      <c r="B2898" s="39" cm="1">
        <f t="array" aca="1" ref="B2898" ca="1">INDIRECT(_xlfn.CONCAT("D",ROW(C2898)-C2898-3))</f>
        <v>2049</v>
      </c>
      <c r="C2898" s="32">
        <v>27</v>
      </c>
      <c r="D2898" s="33">
        <v>4299564</v>
      </c>
      <c r="E2898" s="33"/>
      <c r="F2898" s="33">
        <v>2200920</v>
      </c>
      <c r="G2898" s="33">
        <v>1704038</v>
      </c>
      <c r="H2898" s="33">
        <v>472141</v>
      </c>
      <c r="I2898" s="33">
        <v>0</v>
      </c>
      <c r="J2898" s="33">
        <v>24741</v>
      </c>
      <c r="K2898" s="33"/>
      <c r="L2898" s="33">
        <v>2098644</v>
      </c>
      <c r="M2898" s="33">
        <v>1291156</v>
      </c>
      <c r="N2898" s="33">
        <v>752831</v>
      </c>
      <c r="O2898" s="33">
        <v>5156</v>
      </c>
      <c r="P2898" s="33">
        <v>49501</v>
      </c>
      <c r="Q2898"/>
    </row>
    <row r="2899" spans="1:17">
      <c r="A2899" s="38" t="str">
        <f t="shared" ca="1" si="45"/>
        <v>204928</v>
      </c>
      <c r="B2899" s="39" cm="1">
        <f t="array" aca="1" ref="B2899" ca="1">INDIRECT(_xlfn.CONCAT("D",ROW(C2899)-C2899-3))</f>
        <v>2049</v>
      </c>
      <c r="C2899" s="32">
        <v>28</v>
      </c>
      <c r="D2899" s="33">
        <v>4251124</v>
      </c>
      <c r="E2899" s="33"/>
      <c r="F2899" s="33">
        <v>2171829</v>
      </c>
      <c r="G2899" s="33">
        <v>1516110</v>
      </c>
      <c r="H2899" s="33">
        <v>618860</v>
      </c>
      <c r="I2899" s="33">
        <v>970</v>
      </c>
      <c r="J2899" s="33">
        <v>35890</v>
      </c>
      <c r="K2899" s="33"/>
      <c r="L2899" s="33">
        <v>2079295</v>
      </c>
      <c r="M2899" s="33">
        <v>1145020</v>
      </c>
      <c r="N2899" s="33">
        <v>866292</v>
      </c>
      <c r="O2899" s="33">
        <v>9712</v>
      </c>
      <c r="P2899" s="33">
        <v>58271</v>
      </c>
      <c r="Q2899"/>
    </row>
    <row r="2900" spans="1:17">
      <c r="A2900" s="38" t="str">
        <f t="shared" ca="1" si="45"/>
        <v>204929</v>
      </c>
      <c r="B2900" s="39" cm="1">
        <f t="array" aca="1" ref="B2900" ca="1">INDIRECT(_xlfn.CONCAT("D",ROW(C2900)-C2900-3))</f>
        <v>2049</v>
      </c>
      <c r="C2900" s="32">
        <v>29</v>
      </c>
      <c r="D2900" s="33">
        <v>4384167</v>
      </c>
      <c r="E2900" s="33"/>
      <c r="F2900" s="33">
        <v>2237637</v>
      </c>
      <c r="G2900" s="33">
        <v>1489424</v>
      </c>
      <c r="H2900" s="33">
        <v>690196</v>
      </c>
      <c r="I2900" s="33">
        <v>2001</v>
      </c>
      <c r="J2900" s="33">
        <v>56016</v>
      </c>
      <c r="K2900" s="33"/>
      <c r="L2900" s="33">
        <v>2146530</v>
      </c>
      <c r="M2900" s="33">
        <v>1119885</v>
      </c>
      <c r="N2900" s="33">
        <v>953457</v>
      </c>
      <c r="O2900" s="33">
        <v>15039</v>
      </c>
      <c r="P2900" s="33">
        <v>58150</v>
      </c>
      <c r="Q2900"/>
    </row>
    <row r="2901" spans="1:17">
      <c r="A2901" s="38" t="str">
        <f t="shared" ca="1" si="45"/>
        <v>204930</v>
      </c>
      <c r="B2901" s="39" cm="1">
        <f t="array" aca="1" ref="B2901" ca="1">INDIRECT(_xlfn.CONCAT("D",ROW(C2901)-C2901-3))</f>
        <v>2049</v>
      </c>
      <c r="C2901" s="32">
        <v>30</v>
      </c>
      <c r="D2901" s="33">
        <v>4450594</v>
      </c>
      <c r="E2901" s="33"/>
      <c r="F2901" s="33">
        <v>2269340</v>
      </c>
      <c r="G2901" s="33">
        <v>1397526</v>
      </c>
      <c r="H2901" s="33">
        <v>811272</v>
      </c>
      <c r="I2901" s="33">
        <v>5045</v>
      </c>
      <c r="J2901" s="33">
        <v>55497</v>
      </c>
      <c r="K2901" s="33"/>
      <c r="L2901" s="33">
        <v>2181254</v>
      </c>
      <c r="M2901" s="33">
        <v>1031157</v>
      </c>
      <c r="N2901" s="33">
        <v>1059380</v>
      </c>
      <c r="O2901" s="33">
        <v>3024</v>
      </c>
      <c r="P2901" s="33">
        <v>87694</v>
      </c>
      <c r="Q2901"/>
    </row>
    <row r="2902" spans="1:17">
      <c r="A2902" s="38" t="str">
        <f t="shared" ca="1" si="45"/>
        <v>204931</v>
      </c>
      <c r="B2902" s="39" cm="1">
        <f t="array" aca="1" ref="B2902" ca="1">INDIRECT(_xlfn.CONCAT("D",ROW(C2902)-C2902-3))</f>
        <v>2049</v>
      </c>
      <c r="C2902" s="32">
        <v>31</v>
      </c>
      <c r="D2902" s="33">
        <v>4528051</v>
      </c>
      <c r="E2902" s="33"/>
      <c r="F2902" s="33">
        <v>2309074</v>
      </c>
      <c r="G2902" s="33">
        <v>1310664</v>
      </c>
      <c r="H2902" s="33">
        <v>907461</v>
      </c>
      <c r="I2902" s="33">
        <v>7074</v>
      </c>
      <c r="J2902" s="33">
        <v>83875</v>
      </c>
      <c r="K2902" s="33"/>
      <c r="L2902" s="33">
        <v>2218977</v>
      </c>
      <c r="M2902" s="33">
        <v>912033</v>
      </c>
      <c r="N2902" s="33">
        <v>1164534</v>
      </c>
      <c r="O2902" s="33">
        <v>8080</v>
      </c>
      <c r="P2902" s="33">
        <v>134330</v>
      </c>
      <c r="Q2902"/>
    </row>
    <row r="2903" spans="1:17">
      <c r="A2903" s="38" t="str">
        <f t="shared" ca="1" si="45"/>
        <v>204932</v>
      </c>
      <c r="B2903" s="39" cm="1">
        <f t="array" aca="1" ref="B2903" ca="1">INDIRECT(_xlfn.CONCAT("D",ROW(C2903)-C2903-3))</f>
        <v>2049</v>
      </c>
      <c r="C2903" s="32">
        <v>32</v>
      </c>
      <c r="D2903" s="33">
        <v>4630013</v>
      </c>
      <c r="E2903" s="33"/>
      <c r="F2903" s="33">
        <v>2358293</v>
      </c>
      <c r="G2903" s="33">
        <v>1252182</v>
      </c>
      <c r="H2903" s="33">
        <v>1012424</v>
      </c>
      <c r="I2903" s="33">
        <v>2015</v>
      </c>
      <c r="J2903" s="33">
        <v>91672</v>
      </c>
      <c r="K2903" s="33"/>
      <c r="L2903" s="33">
        <v>2271720</v>
      </c>
      <c r="M2903" s="33">
        <v>914928</v>
      </c>
      <c r="N2903" s="33">
        <v>1228963</v>
      </c>
      <c r="O2903" s="33">
        <v>9059</v>
      </c>
      <c r="P2903" s="33">
        <v>118770</v>
      </c>
      <c r="Q2903"/>
    </row>
    <row r="2904" spans="1:17">
      <c r="A2904" s="38" t="str">
        <f t="shared" ca="1" si="45"/>
        <v>204933</v>
      </c>
      <c r="B2904" s="39" cm="1">
        <f t="array" aca="1" ref="B2904" ca="1">INDIRECT(_xlfn.CONCAT("D",ROW(C2904)-C2904-3))</f>
        <v>2049</v>
      </c>
      <c r="C2904" s="32">
        <v>33</v>
      </c>
      <c r="D2904" s="33">
        <v>4672706</v>
      </c>
      <c r="E2904" s="33"/>
      <c r="F2904" s="33">
        <v>2379419</v>
      </c>
      <c r="G2904" s="33">
        <v>1207766</v>
      </c>
      <c r="H2904" s="33">
        <v>1041247</v>
      </c>
      <c r="I2904" s="33">
        <v>6019</v>
      </c>
      <c r="J2904" s="33">
        <v>124388</v>
      </c>
      <c r="K2904" s="33"/>
      <c r="L2904" s="33">
        <v>2293287</v>
      </c>
      <c r="M2904" s="33">
        <v>870283</v>
      </c>
      <c r="N2904" s="33">
        <v>1258192</v>
      </c>
      <c r="O2904" s="33">
        <v>17084</v>
      </c>
      <c r="P2904" s="33">
        <v>147727</v>
      </c>
      <c r="Q2904"/>
    </row>
    <row r="2905" spans="1:17">
      <c r="A2905" s="38" t="str">
        <f t="shared" ca="1" si="45"/>
        <v>204934</v>
      </c>
      <c r="B2905" s="39" cm="1">
        <f t="array" aca="1" ref="B2905" ca="1">INDIRECT(_xlfn.CONCAT("D",ROW(C2905)-C2905-3))</f>
        <v>2049</v>
      </c>
      <c r="C2905" s="32">
        <v>34</v>
      </c>
      <c r="D2905" s="33">
        <v>4691044</v>
      </c>
      <c r="E2905" s="33"/>
      <c r="F2905" s="33">
        <v>2387077</v>
      </c>
      <c r="G2905" s="33">
        <v>1134692</v>
      </c>
      <c r="H2905" s="33">
        <v>1117591</v>
      </c>
      <c r="I2905" s="33">
        <v>4024</v>
      </c>
      <c r="J2905" s="33">
        <v>130771</v>
      </c>
      <c r="K2905" s="33"/>
      <c r="L2905" s="33">
        <v>2303967</v>
      </c>
      <c r="M2905" s="33">
        <v>768996</v>
      </c>
      <c r="N2905" s="33">
        <v>1364866</v>
      </c>
      <c r="O2905" s="33">
        <v>15098</v>
      </c>
      <c r="P2905" s="33">
        <v>155007</v>
      </c>
      <c r="Q2905"/>
    </row>
    <row r="2906" spans="1:17">
      <c r="A2906" s="38" t="str">
        <f t="shared" ca="1" si="45"/>
        <v>204935</v>
      </c>
      <c r="B2906" s="39" cm="1">
        <f t="array" aca="1" ref="B2906" ca="1">INDIRECT(_xlfn.CONCAT("D",ROW(C2906)-C2906-3))</f>
        <v>2049</v>
      </c>
      <c r="C2906" s="32">
        <v>35</v>
      </c>
      <c r="D2906" s="33">
        <v>4642443</v>
      </c>
      <c r="E2906" s="33"/>
      <c r="F2906" s="33">
        <v>2362074</v>
      </c>
      <c r="G2906" s="33">
        <v>1050258</v>
      </c>
      <c r="H2906" s="33">
        <v>1140797</v>
      </c>
      <c r="I2906" s="33">
        <v>8048</v>
      </c>
      <c r="J2906" s="33">
        <v>162971</v>
      </c>
      <c r="K2906" s="33"/>
      <c r="L2906" s="33">
        <v>2280369</v>
      </c>
      <c r="M2906" s="33">
        <v>768484</v>
      </c>
      <c r="N2906" s="33">
        <v>1322273</v>
      </c>
      <c r="O2906" s="33">
        <v>17055</v>
      </c>
      <c r="P2906" s="33">
        <v>172558</v>
      </c>
      <c r="Q2906"/>
    </row>
    <row r="2907" spans="1:17">
      <c r="A2907" s="38" t="str">
        <f t="shared" ca="1" si="45"/>
        <v>204936</v>
      </c>
      <c r="B2907" s="39" cm="1">
        <f t="array" aca="1" ref="B2907" ca="1">INDIRECT(_xlfn.CONCAT("D",ROW(C2907)-C2907-3))</f>
        <v>2049</v>
      </c>
      <c r="C2907" s="32">
        <v>36</v>
      </c>
      <c r="D2907" s="33">
        <v>4663680</v>
      </c>
      <c r="E2907" s="33"/>
      <c r="F2907" s="33">
        <v>2369073</v>
      </c>
      <c r="G2907" s="33">
        <v>1004237</v>
      </c>
      <c r="H2907" s="33">
        <v>1183529</v>
      </c>
      <c r="I2907" s="33">
        <v>6044</v>
      </c>
      <c r="J2907" s="33">
        <v>175263</v>
      </c>
      <c r="K2907" s="33"/>
      <c r="L2907" s="33">
        <v>2294607</v>
      </c>
      <c r="M2907" s="33">
        <v>700850</v>
      </c>
      <c r="N2907" s="33">
        <v>1392651</v>
      </c>
      <c r="O2907" s="33">
        <v>22122</v>
      </c>
      <c r="P2907" s="33">
        <v>178983</v>
      </c>
      <c r="Q2907"/>
    </row>
    <row r="2908" spans="1:17">
      <c r="A2908" s="38" t="str">
        <f t="shared" ca="1" si="45"/>
        <v>204937</v>
      </c>
      <c r="B2908" s="39" cm="1">
        <f t="array" aca="1" ref="B2908" ca="1">INDIRECT(_xlfn.CONCAT("D",ROW(C2908)-C2908-3))</f>
        <v>2049</v>
      </c>
      <c r="C2908" s="32">
        <v>37</v>
      </c>
      <c r="D2908" s="33">
        <v>4660574</v>
      </c>
      <c r="E2908" s="33"/>
      <c r="F2908" s="33">
        <v>2367340</v>
      </c>
      <c r="G2908" s="33">
        <v>960412</v>
      </c>
      <c r="H2908" s="33">
        <v>1210823</v>
      </c>
      <c r="I2908" s="33">
        <v>4023</v>
      </c>
      <c r="J2908" s="33">
        <v>192082</v>
      </c>
      <c r="K2908" s="33"/>
      <c r="L2908" s="33">
        <v>2293234</v>
      </c>
      <c r="M2908" s="33">
        <v>694402</v>
      </c>
      <c r="N2908" s="33">
        <v>1348606</v>
      </c>
      <c r="O2908" s="33">
        <v>18089</v>
      </c>
      <c r="P2908" s="33">
        <v>232137</v>
      </c>
      <c r="Q2908"/>
    </row>
    <row r="2909" spans="1:17">
      <c r="A2909" s="38" t="str">
        <f t="shared" ca="1" si="45"/>
        <v>204938</v>
      </c>
      <c r="B2909" s="39" cm="1">
        <f t="array" aca="1" ref="B2909" ca="1">INDIRECT(_xlfn.CONCAT("D",ROW(C2909)-C2909-3))</f>
        <v>2049</v>
      </c>
      <c r="C2909" s="32">
        <v>38</v>
      </c>
      <c r="D2909" s="33">
        <v>4747711</v>
      </c>
      <c r="E2909" s="33"/>
      <c r="F2909" s="33">
        <v>2408077</v>
      </c>
      <c r="G2909" s="33">
        <v>942467</v>
      </c>
      <c r="H2909" s="33">
        <v>1230750</v>
      </c>
      <c r="I2909" s="33">
        <v>18144</v>
      </c>
      <c r="J2909" s="33">
        <v>216717</v>
      </c>
      <c r="K2909" s="33"/>
      <c r="L2909" s="33">
        <v>2339634</v>
      </c>
      <c r="M2909" s="33">
        <v>692556</v>
      </c>
      <c r="N2909" s="33">
        <v>1397156</v>
      </c>
      <c r="O2909" s="33">
        <v>23085</v>
      </c>
      <c r="P2909" s="33">
        <v>226837</v>
      </c>
      <c r="Q2909"/>
    </row>
    <row r="2910" spans="1:17">
      <c r="A2910" s="38" t="str">
        <f t="shared" ca="1" si="45"/>
        <v>204939</v>
      </c>
      <c r="B2910" s="39" cm="1">
        <f t="array" aca="1" ref="B2910" ca="1">INDIRECT(_xlfn.CONCAT("D",ROW(C2910)-C2910-3))</f>
        <v>2049</v>
      </c>
      <c r="C2910" s="32">
        <v>39</v>
      </c>
      <c r="D2910" s="33">
        <v>4820244</v>
      </c>
      <c r="E2910" s="33"/>
      <c r="F2910" s="33">
        <v>2441322</v>
      </c>
      <c r="G2910" s="33">
        <v>923798</v>
      </c>
      <c r="H2910" s="33">
        <v>1276008</v>
      </c>
      <c r="I2910" s="33">
        <v>9057</v>
      </c>
      <c r="J2910" s="33">
        <v>232459</v>
      </c>
      <c r="K2910" s="33"/>
      <c r="L2910" s="33">
        <v>2378922</v>
      </c>
      <c r="M2910" s="33">
        <v>656012</v>
      </c>
      <c r="N2910" s="33">
        <v>1466734</v>
      </c>
      <c r="O2910" s="33">
        <v>19088</v>
      </c>
      <c r="P2910" s="33">
        <v>237089</v>
      </c>
      <c r="Q2910"/>
    </row>
    <row r="2911" spans="1:17">
      <c r="A2911" s="38" t="str">
        <f t="shared" ca="1" si="45"/>
        <v>204940</v>
      </c>
      <c r="B2911" s="39" cm="1">
        <f t="array" aca="1" ref="B2911" ca="1">INDIRECT(_xlfn.CONCAT("D",ROW(C2911)-C2911-3))</f>
        <v>2049</v>
      </c>
      <c r="C2911" s="32">
        <v>40</v>
      </c>
      <c r="D2911" s="33">
        <v>4978790</v>
      </c>
      <c r="E2911" s="33"/>
      <c r="F2911" s="33">
        <v>2519106</v>
      </c>
      <c r="G2911" s="33">
        <v>941149</v>
      </c>
      <c r="H2911" s="33">
        <v>1310779</v>
      </c>
      <c r="I2911" s="33">
        <v>9040</v>
      </c>
      <c r="J2911" s="33">
        <v>258138</v>
      </c>
      <c r="K2911" s="33"/>
      <c r="L2911" s="33">
        <v>2459684</v>
      </c>
      <c r="M2911" s="33">
        <v>666353</v>
      </c>
      <c r="N2911" s="33">
        <v>1497286</v>
      </c>
      <c r="O2911" s="33">
        <v>35124</v>
      </c>
      <c r="P2911" s="33">
        <v>260921</v>
      </c>
      <c r="Q2911"/>
    </row>
    <row r="2912" spans="1:17">
      <c r="A2912" s="38" t="str">
        <f t="shared" ca="1" si="45"/>
        <v>204941</v>
      </c>
      <c r="B2912" s="39" cm="1">
        <f t="array" aca="1" ref="B2912" ca="1">INDIRECT(_xlfn.CONCAT("D",ROW(C2912)-C2912-3))</f>
        <v>2049</v>
      </c>
      <c r="C2912" s="32">
        <v>41</v>
      </c>
      <c r="D2912" s="33">
        <v>5000430</v>
      </c>
      <c r="E2912" s="33"/>
      <c r="F2912" s="33">
        <v>2527001</v>
      </c>
      <c r="G2912" s="33">
        <v>847365</v>
      </c>
      <c r="H2912" s="33">
        <v>1387787</v>
      </c>
      <c r="I2912" s="33">
        <v>13083</v>
      </c>
      <c r="J2912" s="33">
        <v>278765</v>
      </c>
      <c r="K2912" s="33"/>
      <c r="L2912" s="33">
        <v>2473430</v>
      </c>
      <c r="M2912" s="33">
        <v>678587</v>
      </c>
      <c r="N2912" s="33">
        <v>1504737</v>
      </c>
      <c r="O2912" s="33">
        <v>38145</v>
      </c>
      <c r="P2912" s="33">
        <v>251961</v>
      </c>
      <c r="Q2912"/>
    </row>
    <row r="2913" spans="1:17">
      <c r="A2913" s="38" t="str">
        <f t="shared" ca="1" si="45"/>
        <v>204942</v>
      </c>
      <c r="B2913" s="39" cm="1">
        <f t="array" aca="1" ref="B2913" ca="1">INDIRECT(_xlfn.CONCAT("D",ROW(C2913)-C2913-3))</f>
        <v>2049</v>
      </c>
      <c r="C2913" s="32">
        <v>42</v>
      </c>
      <c r="D2913" s="33">
        <v>4935359</v>
      </c>
      <c r="E2913" s="33"/>
      <c r="F2913" s="33">
        <v>2493814</v>
      </c>
      <c r="G2913" s="33">
        <v>847013</v>
      </c>
      <c r="H2913" s="33">
        <v>1375516</v>
      </c>
      <c r="I2913" s="33">
        <v>14067</v>
      </c>
      <c r="J2913" s="33">
        <v>257218</v>
      </c>
      <c r="K2913" s="33"/>
      <c r="L2913" s="33">
        <v>2441545</v>
      </c>
      <c r="M2913" s="33">
        <v>599097</v>
      </c>
      <c r="N2913" s="33">
        <v>1529352</v>
      </c>
      <c r="O2913" s="33">
        <v>27095</v>
      </c>
      <c r="P2913" s="33">
        <v>286001</v>
      </c>
      <c r="Q2913"/>
    </row>
    <row r="2914" spans="1:17">
      <c r="A2914" s="38" t="str">
        <f t="shared" ca="1" si="45"/>
        <v>204943</v>
      </c>
      <c r="B2914" s="39" cm="1">
        <f t="array" aca="1" ref="B2914" ca="1">INDIRECT(_xlfn.CONCAT("D",ROW(C2914)-C2914-3))</f>
        <v>2049</v>
      </c>
      <c r="C2914" s="32">
        <v>43</v>
      </c>
      <c r="D2914" s="33">
        <v>4826438</v>
      </c>
      <c r="E2914" s="33"/>
      <c r="F2914" s="33">
        <v>2436914</v>
      </c>
      <c r="G2914" s="33">
        <v>784121</v>
      </c>
      <c r="H2914" s="33">
        <v>1365920</v>
      </c>
      <c r="I2914" s="33">
        <v>11072</v>
      </c>
      <c r="J2914" s="33">
        <v>275801</v>
      </c>
      <c r="K2914" s="33"/>
      <c r="L2914" s="33">
        <v>2389524</v>
      </c>
      <c r="M2914" s="33">
        <v>605413</v>
      </c>
      <c r="N2914" s="33">
        <v>1469858</v>
      </c>
      <c r="O2914" s="33">
        <v>29116</v>
      </c>
      <c r="P2914" s="33">
        <v>285136</v>
      </c>
      <c r="Q2914"/>
    </row>
    <row r="2915" spans="1:17">
      <c r="A2915" s="38" t="str">
        <f t="shared" ca="1" si="45"/>
        <v>204944</v>
      </c>
      <c r="B2915" s="39" cm="1">
        <f t="array" aca="1" ref="B2915" ca="1">INDIRECT(_xlfn.CONCAT("D",ROW(C2915)-C2915-3))</f>
        <v>2049</v>
      </c>
      <c r="C2915" s="32">
        <v>44</v>
      </c>
      <c r="D2915" s="33">
        <v>4775610</v>
      </c>
      <c r="E2915" s="33"/>
      <c r="F2915" s="33">
        <v>2408670</v>
      </c>
      <c r="G2915" s="33">
        <v>831061</v>
      </c>
      <c r="H2915" s="33">
        <v>1306960</v>
      </c>
      <c r="I2915" s="33">
        <v>14086</v>
      </c>
      <c r="J2915" s="33">
        <v>256563</v>
      </c>
      <c r="K2915" s="33"/>
      <c r="L2915" s="33">
        <v>2366940</v>
      </c>
      <c r="M2915" s="33">
        <v>573165</v>
      </c>
      <c r="N2915" s="33">
        <v>1489626</v>
      </c>
      <c r="O2915" s="33">
        <v>36137</v>
      </c>
      <c r="P2915" s="33">
        <v>268012</v>
      </c>
      <c r="Q2915"/>
    </row>
    <row r="2916" spans="1:17">
      <c r="A2916" s="38" t="str">
        <f t="shared" ca="1" si="45"/>
        <v>204945</v>
      </c>
      <c r="B2916" s="39" cm="1">
        <f t="array" aca="1" ref="B2916" ca="1">INDIRECT(_xlfn.CONCAT("D",ROW(C2916)-C2916-3))</f>
        <v>2049</v>
      </c>
      <c r="C2916" s="32">
        <v>45</v>
      </c>
      <c r="D2916" s="33">
        <v>4737890</v>
      </c>
      <c r="E2916" s="33"/>
      <c r="F2916" s="33">
        <v>2388181</v>
      </c>
      <c r="G2916" s="33">
        <v>739631</v>
      </c>
      <c r="H2916" s="33">
        <v>1360356</v>
      </c>
      <c r="I2916" s="33">
        <v>21161</v>
      </c>
      <c r="J2916" s="33">
        <v>267033</v>
      </c>
      <c r="K2916" s="33"/>
      <c r="L2916" s="33">
        <v>2349709</v>
      </c>
      <c r="M2916" s="33">
        <v>551042</v>
      </c>
      <c r="N2916" s="33">
        <v>1447364</v>
      </c>
      <c r="O2916" s="33">
        <v>45168</v>
      </c>
      <c r="P2916" s="33">
        <v>306135</v>
      </c>
      <c r="Q2916"/>
    </row>
    <row r="2917" spans="1:17">
      <c r="A2917" s="38" t="str">
        <f t="shared" ca="1" si="45"/>
        <v>204946</v>
      </c>
      <c r="B2917" s="39" cm="1">
        <f t="array" aca="1" ref="B2917" ca="1">INDIRECT(_xlfn.CONCAT("D",ROW(C2917)-C2917-3))</f>
        <v>2049</v>
      </c>
      <c r="C2917" s="32">
        <v>46</v>
      </c>
      <c r="D2917" s="33">
        <v>4681559</v>
      </c>
      <c r="E2917" s="33"/>
      <c r="F2917" s="33">
        <v>2356629</v>
      </c>
      <c r="G2917" s="33">
        <v>703758</v>
      </c>
      <c r="H2917" s="33">
        <v>1345924</v>
      </c>
      <c r="I2917" s="33">
        <v>15145</v>
      </c>
      <c r="J2917" s="33">
        <v>291802</v>
      </c>
      <c r="K2917" s="33"/>
      <c r="L2917" s="33">
        <v>2324930</v>
      </c>
      <c r="M2917" s="33">
        <v>529170</v>
      </c>
      <c r="N2917" s="33">
        <v>1478861</v>
      </c>
      <c r="O2917" s="33">
        <v>42253</v>
      </c>
      <c r="P2917" s="33">
        <v>274646</v>
      </c>
      <c r="Q2917"/>
    </row>
    <row r="2918" spans="1:17">
      <c r="A2918" s="38" t="str">
        <f t="shared" ca="1" si="45"/>
        <v>204947</v>
      </c>
      <c r="B2918" s="39" cm="1">
        <f t="array" aca="1" ref="B2918" ca="1">INDIRECT(_xlfn.CONCAT("D",ROW(C2918)-C2918-3))</f>
        <v>2049</v>
      </c>
      <c r="C2918" s="32">
        <v>47</v>
      </c>
      <c r="D2918" s="33">
        <v>4672845</v>
      </c>
      <c r="E2918" s="33"/>
      <c r="F2918" s="33">
        <v>2349263</v>
      </c>
      <c r="G2918" s="33">
        <v>651451</v>
      </c>
      <c r="H2918" s="33">
        <v>1384712</v>
      </c>
      <c r="I2918" s="33">
        <v>17170</v>
      </c>
      <c r="J2918" s="33">
        <v>295930</v>
      </c>
      <c r="K2918" s="33"/>
      <c r="L2918" s="33">
        <v>2323582</v>
      </c>
      <c r="M2918" s="33">
        <v>520716</v>
      </c>
      <c r="N2918" s="33">
        <v>1450350</v>
      </c>
      <c r="O2918" s="33">
        <v>46331</v>
      </c>
      <c r="P2918" s="33">
        <v>306185</v>
      </c>
      <c r="Q2918"/>
    </row>
    <row r="2919" spans="1:17">
      <c r="A2919" s="38" t="str">
        <f t="shared" ca="1" si="45"/>
        <v>204948</v>
      </c>
      <c r="B2919" s="39" cm="1">
        <f t="array" aca="1" ref="B2919" ca="1">INDIRECT(_xlfn.CONCAT("D",ROW(C2919)-C2919-3))</f>
        <v>2049</v>
      </c>
      <c r="C2919" s="32">
        <v>48</v>
      </c>
      <c r="D2919" s="33">
        <v>4747219</v>
      </c>
      <c r="E2919" s="33"/>
      <c r="F2919" s="33">
        <v>2386362</v>
      </c>
      <c r="G2919" s="33">
        <v>724431</v>
      </c>
      <c r="H2919" s="33">
        <v>1347402</v>
      </c>
      <c r="I2919" s="33">
        <v>14205</v>
      </c>
      <c r="J2919" s="33">
        <v>300324</v>
      </c>
      <c r="K2919" s="33"/>
      <c r="L2919" s="33">
        <v>2360857</v>
      </c>
      <c r="M2919" s="33">
        <v>550260</v>
      </c>
      <c r="N2919" s="33">
        <v>1445443</v>
      </c>
      <c r="O2919" s="33">
        <v>47541</v>
      </c>
      <c r="P2919" s="33">
        <v>317613</v>
      </c>
      <c r="Q2919"/>
    </row>
    <row r="2920" spans="1:17">
      <c r="A2920" s="38" t="str">
        <f t="shared" ca="1" si="45"/>
        <v>204949</v>
      </c>
      <c r="B2920" s="39" cm="1">
        <f t="array" aca="1" ref="B2920" ca="1">INDIRECT(_xlfn.CONCAT("D",ROW(C2920)-C2920-3))</f>
        <v>2049</v>
      </c>
      <c r="C2920" s="32">
        <v>49</v>
      </c>
      <c r="D2920" s="33">
        <v>4668362</v>
      </c>
      <c r="E2920" s="33"/>
      <c r="F2920" s="33">
        <v>2346684</v>
      </c>
      <c r="G2920" s="33">
        <v>633168</v>
      </c>
      <c r="H2920" s="33">
        <v>1374065</v>
      </c>
      <c r="I2920" s="33">
        <v>12196</v>
      </c>
      <c r="J2920" s="33">
        <v>327255</v>
      </c>
      <c r="K2920" s="33"/>
      <c r="L2920" s="33">
        <v>2321678</v>
      </c>
      <c r="M2920" s="33">
        <v>517165</v>
      </c>
      <c r="N2920" s="33">
        <v>1424988</v>
      </c>
      <c r="O2920" s="33">
        <v>61736</v>
      </c>
      <c r="P2920" s="33">
        <v>317789</v>
      </c>
      <c r="Q2920"/>
    </row>
    <row r="2921" spans="1:17">
      <c r="A2921" s="38" t="str">
        <f t="shared" ca="1" si="45"/>
        <v>204950</v>
      </c>
      <c r="B2921" s="39" cm="1">
        <f t="array" aca="1" ref="B2921" ca="1">INDIRECT(_xlfn.CONCAT("D",ROW(C2921)-C2921-3))</f>
        <v>2049</v>
      </c>
      <c r="C2921" s="32">
        <v>50</v>
      </c>
      <c r="D2921" s="33">
        <v>4649801</v>
      </c>
      <c r="E2921" s="33"/>
      <c r="F2921" s="33">
        <v>2333342</v>
      </c>
      <c r="G2921" s="33">
        <v>685204</v>
      </c>
      <c r="H2921" s="33">
        <v>1338986</v>
      </c>
      <c r="I2921" s="33">
        <v>21286</v>
      </c>
      <c r="J2921" s="33">
        <v>287867</v>
      </c>
      <c r="K2921" s="33"/>
      <c r="L2921" s="33">
        <v>2316458</v>
      </c>
      <c r="M2921" s="33">
        <v>530834</v>
      </c>
      <c r="N2921" s="33">
        <v>1424657</v>
      </c>
      <c r="O2921" s="33">
        <v>66733</v>
      </c>
      <c r="P2921" s="33">
        <v>294234</v>
      </c>
      <c r="Q2921"/>
    </row>
    <row r="2922" spans="1:17">
      <c r="A2922" s="38" t="str">
        <f t="shared" ca="1" si="45"/>
        <v>204951</v>
      </c>
      <c r="B2922" s="39" cm="1">
        <f t="array" aca="1" ref="B2922" ca="1">INDIRECT(_xlfn.CONCAT("D",ROW(C2922)-C2922-3))</f>
        <v>2049</v>
      </c>
      <c r="C2922" s="32">
        <v>51</v>
      </c>
      <c r="D2922" s="33">
        <v>4569098</v>
      </c>
      <c r="E2922" s="33"/>
      <c r="F2922" s="33">
        <v>2291034</v>
      </c>
      <c r="G2922" s="33">
        <v>636398</v>
      </c>
      <c r="H2922" s="33">
        <v>1340477</v>
      </c>
      <c r="I2922" s="33">
        <v>22223</v>
      </c>
      <c r="J2922" s="33">
        <v>291935</v>
      </c>
      <c r="K2922" s="33"/>
      <c r="L2922" s="33">
        <v>2278064</v>
      </c>
      <c r="M2922" s="33">
        <v>529288</v>
      </c>
      <c r="N2922" s="33">
        <v>1380399</v>
      </c>
      <c r="O2922" s="33">
        <v>55661</v>
      </c>
      <c r="P2922" s="33">
        <v>312715</v>
      </c>
      <c r="Q2922"/>
    </row>
    <row r="2923" spans="1:17">
      <c r="A2923" s="38" t="str">
        <f t="shared" ca="1" si="45"/>
        <v>204952</v>
      </c>
      <c r="B2923" s="39" cm="1">
        <f t="array" aca="1" ref="B2923" ca="1">INDIRECT(_xlfn.CONCAT("D",ROW(C2923)-C2923-3))</f>
        <v>2049</v>
      </c>
      <c r="C2923" s="32">
        <v>52</v>
      </c>
      <c r="D2923" s="33">
        <v>4565983</v>
      </c>
      <c r="E2923" s="33"/>
      <c r="F2923" s="33">
        <v>2283072</v>
      </c>
      <c r="G2923" s="33">
        <v>650140</v>
      </c>
      <c r="H2923" s="33">
        <v>1343757</v>
      </c>
      <c r="I2923" s="33">
        <v>16178</v>
      </c>
      <c r="J2923" s="33">
        <v>272998</v>
      </c>
      <c r="K2923" s="33"/>
      <c r="L2923" s="33">
        <v>2282912</v>
      </c>
      <c r="M2923" s="33">
        <v>543165</v>
      </c>
      <c r="N2923" s="33">
        <v>1322005</v>
      </c>
      <c r="O2923" s="33">
        <v>82941</v>
      </c>
      <c r="P2923" s="33">
        <v>334800</v>
      </c>
      <c r="Q2923"/>
    </row>
    <row r="2924" spans="1:17">
      <c r="A2924" s="38" t="str">
        <f t="shared" ca="1" si="45"/>
        <v>204953</v>
      </c>
      <c r="B2924" s="39" cm="1">
        <f t="array" aca="1" ref="B2924" ca="1">INDIRECT(_xlfn.CONCAT("D",ROW(C2924)-C2924-3))</f>
        <v>2049</v>
      </c>
      <c r="C2924" s="32">
        <v>53</v>
      </c>
      <c r="D2924" s="33">
        <v>4566498</v>
      </c>
      <c r="E2924" s="33"/>
      <c r="F2924" s="33">
        <v>2282144</v>
      </c>
      <c r="G2924" s="33">
        <v>622772</v>
      </c>
      <c r="H2924" s="33">
        <v>1349001</v>
      </c>
      <c r="I2924" s="33">
        <v>25357</v>
      </c>
      <c r="J2924" s="33">
        <v>285015</v>
      </c>
      <c r="K2924" s="33"/>
      <c r="L2924" s="33">
        <v>2284353</v>
      </c>
      <c r="M2924" s="33">
        <v>496246</v>
      </c>
      <c r="N2924" s="33">
        <v>1382181</v>
      </c>
      <c r="O2924" s="33">
        <v>61904</v>
      </c>
      <c r="P2924" s="33">
        <v>344023</v>
      </c>
      <c r="Q2924"/>
    </row>
    <row r="2925" spans="1:17">
      <c r="A2925" s="38" t="str">
        <f t="shared" ca="1" si="45"/>
        <v>204954</v>
      </c>
      <c r="B2925" s="39" cm="1">
        <f t="array" aca="1" ref="B2925" ca="1">INDIRECT(_xlfn.CONCAT("D",ROW(C2925)-C2925-3))</f>
        <v>2049</v>
      </c>
      <c r="C2925" s="32">
        <v>54</v>
      </c>
      <c r="D2925" s="33">
        <v>4578730</v>
      </c>
      <c r="E2925" s="33"/>
      <c r="F2925" s="33">
        <v>2285349</v>
      </c>
      <c r="G2925" s="33">
        <v>615286</v>
      </c>
      <c r="H2925" s="33">
        <v>1392224</v>
      </c>
      <c r="I2925" s="33">
        <v>23237</v>
      </c>
      <c r="J2925" s="33">
        <v>254601</v>
      </c>
      <c r="K2925" s="33"/>
      <c r="L2925" s="33">
        <v>2293381</v>
      </c>
      <c r="M2925" s="33">
        <v>506819</v>
      </c>
      <c r="N2925" s="33">
        <v>1353887</v>
      </c>
      <c r="O2925" s="33">
        <v>94457</v>
      </c>
      <c r="P2925" s="33">
        <v>338218</v>
      </c>
      <c r="Q2925"/>
    </row>
    <row r="2926" spans="1:17">
      <c r="A2926" s="38" t="str">
        <f t="shared" ca="1" si="45"/>
        <v>204955</v>
      </c>
      <c r="B2926" s="39" cm="1">
        <f t="array" aca="1" ref="B2926" ca="1">INDIRECT(_xlfn.CONCAT("D",ROW(C2926)-C2926-3))</f>
        <v>2049</v>
      </c>
      <c r="C2926" s="32">
        <v>55</v>
      </c>
      <c r="D2926" s="33">
        <v>4612461</v>
      </c>
      <c r="E2926" s="33"/>
      <c r="F2926" s="33">
        <v>2299832</v>
      </c>
      <c r="G2926" s="33">
        <v>659978</v>
      </c>
      <c r="H2926" s="33">
        <v>1364358</v>
      </c>
      <c r="I2926" s="33">
        <v>22201</v>
      </c>
      <c r="J2926" s="33">
        <v>253294</v>
      </c>
      <c r="K2926" s="33"/>
      <c r="L2926" s="33">
        <v>2312629</v>
      </c>
      <c r="M2926" s="33">
        <v>559963</v>
      </c>
      <c r="N2926" s="33">
        <v>1294789</v>
      </c>
      <c r="O2926" s="33">
        <v>94001</v>
      </c>
      <c r="P2926" s="33">
        <v>363875</v>
      </c>
      <c r="Q2926"/>
    </row>
    <row r="2927" spans="1:17">
      <c r="A2927" s="38" t="str">
        <f t="shared" ca="1" si="45"/>
        <v>204956</v>
      </c>
      <c r="B2927" s="39" cm="1">
        <f t="array" aca="1" ref="B2927" ca="1">INDIRECT(_xlfn.CONCAT("D",ROW(C2927)-C2927-3))</f>
        <v>2049</v>
      </c>
      <c r="C2927" s="32">
        <v>56</v>
      </c>
      <c r="D2927" s="33">
        <v>4678485</v>
      </c>
      <c r="E2927" s="33"/>
      <c r="F2927" s="33">
        <v>2330648</v>
      </c>
      <c r="G2927" s="33">
        <v>667917</v>
      </c>
      <c r="H2927" s="33">
        <v>1378210</v>
      </c>
      <c r="I2927" s="33">
        <v>29259</v>
      </c>
      <c r="J2927" s="33">
        <v>255261</v>
      </c>
      <c r="K2927" s="33"/>
      <c r="L2927" s="33">
        <v>2347837</v>
      </c>
      <c r="M2927" s="33">
        <v>527251</v>
      </c>
      <c r="N2927" s="33">
        <v>1369234</v>
      </c>
      <c r="O2927" s="33">
        <v>108284</v>
      </c>
      <c r="P2927" s="33">
        <v>343068</v>
      </c>
      <c r="Q2927"/>
    </row>
    <row r="2928" spans="1:17">
      <c r="A2928" s="38" t="str">
        <f t="shared" ca="1" si="45"/>
        <v>204957</v>
      </c>
      <c r="B2928" s="39" cm="1">
        <f t="array" aca="1" ref="B2928" ca="1">INDIRECT(_xlfn.CONCAT("D",ROW(C2928)-C2928-3))</f>
        <v>2049</v>
      </c>
      <c r="C2928" s="32">
        <v>57</v>
      </c>
      <c r="D2928" s="33">
        <v>4700593</v>
      </c>
      <c r="E2928" s="33"/>
      <c r="F2928" s="33">
        <v>2330515</v>
      </c>
      <c r="G2928" s="33">
        <v>633940</v>
      </c>
      <c r="H2928" s="33">
        <v>1390220</v>
      </c>
      <c r="I2928" s="33">
        <v>27299</v>
      </c>
      <c r="J2928" s="33">
        <v>279055</v>
      </c>
      <c r="K2928" s="33"/>
      <c r="L2928" s="33">
        <v>2370078</v>
      </c>
      <c r="M2928" s="33">
        <v>572507</v>
      </c>
      <c r="N2928" s="33">
        <v>1313220</v>
      </c>
      <c r="O2928" s="33">
        <v>113488</v>
      </c>
      <c r="P2928" s="33">
        <v>370863</v>
      </c>
      <c r="Q2928"/>
    </row>
    <row r="2929" spans="1:17">
      <c r="A2929" s="38" t="str">
        <f t="shared" ca="1" si="45"/>
        <v>204958</v>
      </c>
      <c r="B2929" s="39" cm="1">
        <f t="array" aca="1" ref="B2929" ca="1">INDIRECT(_xlfn.CONCAT("D",ROW(C2929)-C2929-3))</f>
        <v>2049</v>
      </c>
      <c r="C2929" s="32">
        <v>58</v>
      </c>
      <c r="D2929" s="33">
        <v>4726039</v>
      </c>
      <c r="E2929" s="33"/>
      <c r="F2929" s="33">
        <v>2337615</v>
      </c>
      <c r="G2929" s="33">
        <v>608806</v>
      </c>
      <c r="H2929" s="33">
        <v>1427928</v>
      </c>
      <c r="I2929" s="33">
        <v>34214</v>
      </c>
      <c r="J2929" s="33">
        <v>266667</v>
      </c>
      <c r="K2929" s="33"/>
      <c r="L2929" s="33">
        <v>2388423</v>
      </c>
      <c r="M2929" s="33">
        <v>532561</v>
      </c>
      <c r="N2929" s="33">
        <v>1349626</v>
      </c>
      <c r="O2929" s="33">
        <v>120484</v>
      </c>
      <c r="P2929" s="33">
        <v>385752</v>
      </c>
      <c r="Q2929"/>
    </row>
    <row r="2930" spans="1:17">
      <c r="A2930" s="38" t="str">
        <f t="shared" ca="1" si="45"/>
        <v>204959</v>
      </c>
      <c r="B2930" s="39" cm="1">
        <f t="array" aca="1" ref="B2930" ca="1">INDIRECT(_xlfn.CONCAT("D",ROW(C2930)-C2930-3))</f>
        <v>2049</v>
      </c>
      <c r="C2930" s="32">
        <v>59</v>
      </c>
      <c r="D2930" s="33">
        <v>4569635</v>
      </c>
      <c r="E2930" s="33"/>
      <c r="F2930" s="33">
        <v>2249784</v>
      </c>
      <c r="G2930" s="33">
        <v>599942</v>
      </c>
      <c r="H2930" s="33">
        <v>1350877</v>
      </c>
      <c r="I2930" s="33">
        <v>28185</v>
      </c>
      <c r="J2930" s="33">
        <v>270779</v>
      </c>
      <c r="K2930" s="33"/>
      <c r="L2930" s="33">
        <v>2319851</v>
      </c>
      <c r="M2930" s="33">
        <v>523153</v>
      </c>
      <c r="N2930" s="33">
        <v>1334142</v>
      </c>
      <c r="O2930" s="33">
        <v>124224</v>
      </c>
      <c r="P2930" s="33">
        <v>338333</v>
      </c>
      <c r="Q2930"/>
    </row>
    <row r="2931" spans="1:17">
      <c r="A2931" s="38" t="str">
        <f t="shared" ca="1" si="45"/>
        <v>204960</v>
      </c>
      <c r="B2931" s="39" cm="1">
        <f t="array" aca="1" ref="B2931" ca="1">INDIRECT(_xlfn.CONCAT("D",ROW(C2931)-C2931-3))</f>
        <v>2049</v>
      </c>
      <c r="C2931" s="32">
        <v>60</v>
      </c>
      <c r="D2931" s="33">
        <v>4436218</v>
      </c>
      <c r="E2931" s="33"/>
      <c r="F2931" s="33">
        <v>2172722</v>
      </c>
      <c r="G2931" s="33">
        <v>589638</v>
      </c>
      <c r="H2931" s="33">
        <v>1275708</v>
      </c>
      <c r="I2931" s="33">
        <v>33148</v>
      </c>
      <c r="J2931" s="33">
        <v>274227</v>
      </c>
      <c r="K2931" s="33"/>
      <c r="L2931" s="33">
        <v>2263496</v>
      </c>
      <c r="M2931" s="33">
        <v>543925</v>
      </c>
      <c r="N2931" s="33">
        <v>1212983</v>
      </c>
      <c r="O2931" s="33">
        <v>143298</v>
      </c>
      <c r="P2931" s="33">
        <v>363289</v>
      </c>
      <c r="Q2931"/>
    </row>
    <row r="2932" spans="1:17">
      <c r="A2932" s="38" t="str">
        <f t="shared" ca="1" si="45"/>
        <v>204961</v>
      </c>
      <c r="B2932" s="39" cm="1">
        <f t="array" aca="1" ref="B2932" ca="1">INDIRECT(_xlfn.CONCAT("D",ROW(C2932)-C2932-3))</f>
        <v>2049</v>
      </c>
      <c r="C2932" s="32">
        <v>61</v>
      </c>
      <c r="D2932" s="33">
        <v>4299451</v>
      </c>
      <c r="E2932" s="33"/>
      <c r="F2932" s="33">
        <v>2100203</v>
      </c>
      <c r="G2932" s="33">
        <v>533814</v>
      </c>
      <c r="H2932" s="33">
        <v>1268935</v>
      </c>
      <c r="I2932" s="33">
        <v>41063</v>
      </c>
      <c r="J2932" s="33">
        <v>256391</v>
      </c>
      <c r="K2932" s="33"/>
      <c r="L2932" s="33">
        <v>2199248</v>
      </c>
      <c r="M2932" s="33">
        <v>508293</v>
      </c>
      <c r="N2932" s="33">
        <v>1184675</v>
      </c>
      <c r="O2932" s="33">
        <v>174128</v>
      </c>
      <c r="P2932" s="33">
        <v>332152</v>
      </c>
      <c r="Q2932"/>
    </row>
    <row r="2933" spans="1:17">
      <c r="A2933" s="38" t="str">
        <f t="shared" ca="1" si="45"/>
        <v>204962</v>
      </c>
      <c r="B2933" s="39" cm="1">
        <f t="array" aca="1" ref="B2933" ca="1">INDIRECT(_xlfn.CONCAT("D",ROW(C2933)-C2933-3))</f>
        <v>2049</v>
      </c>
      <c r="C2933" s="32">
        <v>62</v>
      </c>
      <c r="D2933" s="33">
        <v>4225596</v>
      </c>
      <c r="E2933" s="33"/>
      <c r="F2933" s="33">
        <v>2057042</v>
      </c>
      <c r="G2933" s="33">
        <v>518515</v>
      </c>
      <c r="H2933" s="33">
        <v>1247238</v>
      </c>
      <c r="I2933" s="33">
        <v>40040</v>
      </c>
      <c r="J2933" s="33">
        <v>251249</v>
      </c>
      <c r="K2933" s="33"/>
      <c r="L2933" s="33">
        <v>2168555</v>
      </c>
      <c r="M2933" s="33">
        <v>501289</v>
      </c>
      <c r="N2933" s="33">
        <v>1159924</v>
      </c>
      <c r="O2933" s="33">
        <v>144234</v>
      </c>
      <c r="P2933" s="33">
        <v>363107</v>
      </c>
      <c r="Q2933"/>
    </row>
    <row r="2934" spans="1:17">
      <c r="A2934" s="38" t="str">
        <f t="shared" ca="1" si="45"/>
        <v>204963</v>
      </c>
      <c r="B2934" s="39" cm="1">
        <f t="array" aca="1" ref="B2934" ca="1">INDIRECT(_xlfn.CONCAT("D",ROW(C2934)-C2934-3))</f>
        <v>2049</v>
      </c>
      <c r="C2934" s="32">
        <v>63</v>
      </c>
      <c r="D2934" s="33">
        <v>4201418</v>
      </c>
      <c r="E2934" s="33"/>
      <c r="F2934" s="33">
        <v>2042465</v>
      </c>
      <c r="G2934" s="33">
        <v>494628</v>
      </c>
      <c r="H2934" s="33">
        <v>1248062</v>
      </c>
      <c r="I2934" s="33">
        <v>48963</v>
      </c>
      <c r="J2934" s="33">
        <v>250811</v>
      </c>
      <c r="K2934" s="33"/>
      <c r="L2934" s="33">
        <v>2158953</v>
      </c>
      <c r="M2934" s="33">
        <v>450616</v>
      </c>
      <c r="N2934" s="33">
        <v>1197638</v>
      </c>
      <c r="O2934" s="33">
        <v>156214</v>
      </c>
      <c r="P2934" s="33">
        <v>354485</v>
      </c>
      <c r="Q2934"/>
    </row>
    <row r="2935" spans="1:17">
      <c r="A2935" s="38" t="str">
        <f t="shared" ca="1" si="45"/>
        <v>204964</v>
      </c>
      <c r="B2935" s="39" cm="1">
        <f t="array" aca="1" ref="B2935" ca="1">INDIRECT(_xlfn.CONCAT("D",ROW(C2935)-C2935-3))</f>
        <v>2049</v>
      </c>
      <c r="C2935" s="32">
        <v>64</v>
      </c>
      <c r="D2935" s="33">
        <v>4083313</v>
      </c>
      <c r="E2935" s="33"/>
      <c r="F2935" s="33">
        <v>1978084</v>
      </c>
      <c r="G2935" s="33">
        <v>447530</v>
      </c>
      <c r="H2935" s="33">
        <v>1242145</v>
      </c>
      <c r="I2935" s="33">
        <v>49726</v>
      </c>
      <c r="J2935" s="33">
        <v>238683</v>
      </c>
      <c r="K2935" s="33"/>
      <c r="L2935" s="33">
        <v>2105229</v>
      </c>
      <c r="M2935" s="33">
        <v>421448</v>
      </c>
      <c r="N2935" s="33">
        <v>1136602</v>
      </c>
      <c r="O2935" s="33">
        <v>180046</v>
      </c>
      <c r="P2935" s="33">
        <v>367133</v>
      </c>
      <c r="Q2935"/>
    </row>
    <row r="2936" spans="1:17">
      <c r="A2936" s="38" t="str">
        <f t="shared" ca="1" si="45"/>
        <v>204965</v>
      </c>
      <c r="B2936" s="39" cm="1">
        <f t="array" aca="1" ref="B2936" ca="1">INDIRECT(_xlfn.CONCAT("D",ROW(C2936)-C2936-3))</f>
        <v>2049</v>
      </c>
      <c r="C2936" s="32">
        <v>65</v>
      </c>
      <c r="D2936" s="33">
        <v>4027159</v>
      </c>
      <c r="E2936" s="33"/>
      <c r="F2936" s="33">
        <v>1952861</v>
      </c>
      <c r="G2936" s="33">
        <v>398340</v>
      </c>
      <c r="H2936" s="33">
        <v>1268712</v>
      </c>
      <c r="I2936" s="33">
        <v>48797</v>
      </c>
      <c r="J2936" s="33">
        <v>237012</v>
      </c>
      <c r="K2936" s="33"/>
      <c r="L2936" s="33">
        <v>2074298</v>
      </c>
      <c r="M2936" s="33">
        <v>375597</v>
      </c>
      <c r="N2936" s="33">
        <v>1159844</v>
      </c>
      <c r="O2936" s="33">
        <v>191304</v>
      </c>
      <c r="P2936" s="33">
        <v>347553</v>
      </c>
      <c r="Q2936"/>
    </row>
    <row r="2937" spans="1:17">
      <c r="A2937" s="38" t="str">
        <f t="shared" ca="1" si="45"/>
        <v>204966</v>
      </c>
      <c r="B2937" s="39" cm="1">
        <f t="array" aca="1" ref="B2937" ca="1">INDIRECT(_xlfn.CONCAT("D",ROW(C2937)-C2937-3))</f>
        <v>2049</v>
      </c>
      <c r="C2937" s="32">
        <v>66</v>
      </c>
      <c r="D2937" s="33">
        <v>4059972</v>
      </c>
      <c r="E2937" s="33"/>
      <c r="F2937" s="33">
        <v>1969775</v>
      </c>
      <c r="G2937" s="33">
        <v>420592</v>
      </c>
      <c r="H2937" s="33">
        <v>1260776</v>
      </c>
      <c r="I2937" s="33">
        <v>51072</v>
      </c>
      <c r="J2937" s="33">
        <v>237334</v>
      </c>
      <c r="K2937" s="33"/>
      <c r="L2937" s="33">
        <v>2090197</v>
      </c>
      <c r="M2937" s="33">
        <v>376657</v>
      </c>
      <c r="N2937" s="33">
        <v>1158096</v>
      </c>
      <c r="O2937" s="33">
        <v>232021</v>
      </c>
      <c r="P2937" s="33">
        <v>323423</v>
      </c>
      <c r="Q2937"/>
    </row>
    <row r="2938" spans="1:17">
      <c r="A2938" s="38" t="str">
        <f t="shared" ca="1" si="45"/>
        <v>204967</v>
      </c>
      <c r="B2938" s="39" cm="1">
        <f t="array" aca="1" ref="B2938" ca="1">INDIRECT(_xlfn.CONCAT("D",ROW(C2938)-C2938-3))</f>
        <v>2049</v>
      </c>
      <c r="C2938" s="32">
        <v>67</v>
      </c>
      <c r="D2938" s="33">
        <v>3946996</v>
      </c>
      <c r="E2938" s="33"/>
      <c r="F2938" s="33">
        <v>1912034</v>
      </c>
      <c r="G2938" s="33">
        <v>363207</v>
      </c>
      <c r="H2938" s="33">
        <v>1246978</v>
      </c>
      <c r="I2938" s="33">
        <v>59380</v>
      </c>
      <c r="J2938" s="33">
        <v>242468</v>
      </c>
      <c r="K2938" s="33"/>
      <c r="L2938" s="33">
        <v>2034962</v>
      </c>
      <c r="M2938" s="33">
        <v>357413</v>
      </c>
      <c r="N2938" s="33">
        <v>1089163</v>
      </c>
      <c r="O2938" s="33">
        <v>263828</v>
      </c>
      <c r="P2938" s="33">
        <v>324559</v>
      </c>
      <c r="Q2938"/>
    </row>
    <row r="2939" spans="1:17">
      <c r="A2939" s="38" t="str">
        <f t="shared" ca="1" si="45"/>
        <v>204968</v>
      </c>
      <c r="B2939" s="39" cm="1">
        <f t="array" aca="1" ref="B2939" ca="1">INDIRECT(_xlfn.CONCAT("D",ROW(C2939)-C2939-3))</f>
        <v>2049</v>
      </c>
      <c r="C2939" s="32">
        <v>68</v>
      </c>
      <c r="D2939" s="33">
        <v>3953487</v>
      </c>
      <c r="E2939" s="33"/>
      <c r="F2939" s="33">
        <v>1916814</v>
      </c>
      <c r="G2939" s="33">
        <v>375202</v>
      </c>
      <c r="H2939" s="33">
        <v>1222143</v>
      </c>
      <c r="I2939" s="33">
        <v>78623</v>
      </c>
      <c r="J2939" s="33">
        <v>240846</v>
      </c>
      <c r="K2939" s="33"/>
      <c r="L2939" s="33">
        <v>2036673</v>
      </c>
      <c r="M2939" s="33">
        <v>346944</v>
      </c>
      <c r="N2939" s="33">
        <v>1101823</v>
      </c>
      <c r="O2939" s="33">
        <v>236962</v>
      </c>
      <c r="P2939" s="33">
        <v>350944</v>
      </c>
      <c r="Q2939"/>
    </row>
    <row r="2940" spans="1:17">
      <c r="A2940" s="38" t="str">
        <f t="shared" ca="1" si="45"/>
        <v>204969</v>
      </c>
      <c r="B2940" s="39" cm="1">
        <f t="array" aca="1" ref="B2940" ca="1">INDIRECT(_xlfn.CONCAT("D",ROW(C2940)-C2940-3))</f>
        <v>2049</v>
      </c>
      <c r="C2940" s="32">
        <v>69</v>
      </c>
      <c r="D2940" s="33">
        <v>3757778</v>
      </c>
      <c r="E2940" s="33"/>
      <c r="F2940" s="33">
        <v>1815792</v>
      </c>
      <c r="G2940" s="33">
        <v>317863</v>
      </c>
      <c r="H2940" s="33">
        <v>1185032</v>
      </c>
      <c r="I2940" s="33">
        <v>95359</v>
      </c>
      <c r="J2940" s="33">
        <v>217537</v>
      </c>
      <c r="K2940" s="33"/>
      <c r="L2940" s="33">
        <v>1941987</v>
      </c>
      <c r="M2940" s="33">
        <v>277569</v>
      </c>
      <c r="N2940" s="33">
        <v>1114271</v>
      </c>
      <c r="O2940" s="33">
        <v>255603</v>
      </c>
      <c r="P2940" s="33">
        <v>294543</v>
      </c>
      <c r="Q2940"/>
    </row>
    <row r="2941" spans="1:17">
      <c r="A2941" s="38" t="str">
        <f t="shared" ca="1" si="45"/>
        <v>204970</v>
      </c>
      <c r="B2941" s="39" cm="1">
        <f t="array" aca="1" ref="B2941" ca="1">INDIRECT(_xlfn.CONCAT("D",ROW(C2941)-C2941-3))</f>
        <v>2049</v>
      </c>
      <c r="C2941" s="32">
        <v>70</v>
      </c>
      <c r="D2941" s="33">
        <v>3590972</v>
      </c>
      <c r="E2941" s="33"/>
      <c r="F2941" s="33">
        <v>1729092</v>
      </c>
      <c r="G2941" s="33">
        <v>281064</v>
      </c>
      <c r="H2941" s="33">
        <v>1149086</v>
      </c>
      <c r="I2941" s="33">
        <v>82432</v>
      </c>
      <c r="J2941" s="33">
        <v>216509</v>
      </c>
      <c r="K2941" s="33"/>
      <c r="L2941" s="33">
        <v>1861880</v>
      </c>
      <c r="M2941" s="33">
        <v>267408</v>
      </c>
      <c r="N2941" s="33">
        <v>1040697</v>
      </c>
      <c r="O2941" s="33">
        <v>280380</v>
      </c>
      <c r="P2941" s="33">
        <v>273395</v>
      </c>
      <c r="Q2941"/>
    </row>
    <row r="2942" spans="1:17">
      <c r="A2942" s="38" t="str">
        <f t="shared" ca="1" si="45"/>
        <v>204971</v>
      </c>
      <c r="B2942" s="39" cm="1">
        <f t="array" aca="1" ref="B2942" ca="1">INDIRECT(_xlfn.CONCAT("D",ROW(C2942)-C2942-3))</f>
        <v>2049</v>
      </c>
      <c r="C2942" s="32">
        <v>71</v>
      </c>
      <c r="D2942" s="33">
        <v>3518918</v>
      </c>
      <c r="E2942" s="33"/>
      <c r="F2942" s="33">
        <v>1687406</v>
      </c>
      <c r="G2942" s="33">
        <v>249287</v>
      </c>
      <c r="H2942" s="33">
        <v>1137187</v>
      </c>
      <c r="I2942" s="33">
        <v>93359</v>
      </c>
      <c r="J2942" s="33">
        <v>207574</v>
      </c>
      <c r="K2942" s="33"/>
      <c r="L2942" s="33">
        <v>1831512</v>
      </c>
      <c r="M2942" s="33">
        <v>258226</v>
      </c>
      <c r="N2942" s="33">
        <v>985048</v>
      </c>
      <c r="O2942" s="33">
        <v>298107</v>
      </c>
      <c r="P2942" s="33">
        <v>290130</v>
      </c>
      <c r="Q2942"/>
    </row>
    <row r="2943" spans="1:17">
      <c r="A2943" s="38" t="str">
        <f t="shared" ca="1" si="45"/>
        <v>204972</v>
      </c>
      <c r="B2943" s="39" cm="1">
        <f t="array" aca="1" ref="B2943" ca="1">INDIRECT(_xlfn.CONCAT("D",ROW(C2943)-C2943-3))</f>
        <v>2049</v>
      </c>
      <c r="C2943" s="32">
        <v>72</v>
      </c>
      <c r="D2943" s="33">
        <v>3341420</v>
      </c>
      <c r="E2943" s="33"/>
      <c r="F2943" s="33">
        <v>1596011</v>
      </c>
      <c r="G2943" s="33">
        <v>226300</v>
      </c>
      <c r="H2943" s="33">
        <v>1108672</v>
      </c>
      <c r="I2943" s="33">
        <v>88336</v>
      </c>
      <c r="J2943" s="33">
        <v>172703</v>
      </c>
      <c r="K2943" s="33"/>
      <c r="L2943" s="33">
        <v>1745410</v>
      </c>
      <c r="M2943" s="33">
        <v>242224</v>
      </c>
      <c r="N2943" s="33">
        <v>942980</v>
      </c>
      <c r="O2943" s="33">
        <v>309010</v>
      </c>
      <c r="P2943" s="33">
        <v>251195</v>
      </c>
      <c r="Q2943"/>
    </row>
    <row r="2944" spans="1:17">
      <c r="A2944" s="38" t="str">
        <f t="shared" ca="1" si="45"/>
        <v>204973</v>
      </c>
      <c r="B2944" s="39" cm="1">
        <f t="array" aca="1" ref="B2944" ca="1">INDIRECT(_xlfn.CONCAT("D",ROW(C2944)-C2944-3))</f>
        <v>2049</v>
      </c>
      <c r="C2944" s="32">
        <v>73</v>
      </c>
      <c r="D2944" s="33">
        <v>3259645</v>
      </c>
      <c r="E2944" s="33"/>
      <c r="F2944" s="33">
        <v>1551646</v>
      </c>
      <c r="G2944" s="33">
        <v>215561</v>
      </c>
      <c r="H2944" s="33">
        <v>1044033</v>
      </c>
      <c r="I2944" s="33">
        <v>114238</v>
      </c>
      <c r="J2944" s="33">
        <v>177813</v>
      </c>
      <c r="K2944" s="33"/>
      <c r="L2944" s="33">
        <v>1707999</v>
      </c>
      <c r="M2944" s="33">
        <v>210261</v>
      </c>
      <c r="N2944" s="33">
        <v>905818</v>
      </c>
      <c r="O2944" s="33">
        <v>320873</v>
      </c>
      <c r="P2944" s="33">
        <v>271048</v>
      </c>
      <c r="Q2944"/>
    </row>
    <row r="2945" spans="1:17">
      <c r="A2945" s="38" t="str">
        <f t="shared" ca="1" si="45"/>
        <v>204974</v>
      </c>
      <c r="B2945" s="39" cm="1">
        <f t="array" aca="1" ref="B2945" ca="1">INDIRECT(_xlfn.CONCAT("D",ROW(C2945)-C2945-3))</f>
        <v>2049</v>
      </c>
      <c r="C2945" s="32">
        <v>74</v>
      </c>
      <c r="D2945" s="33">
        <v>3190521</v>
      </c>
      <c r="E2945" s="33"/>
      <c r="F2945" s="33">
        <v>1513214</v>
      </c>
      <c r="G2945" s="33">
        <v>221567</v>
      </c>
      <c r="H2945" s="33">
        <v>993574</v>
      </c>
      <c r="I2945" s="33">
        <v>108300</v>
      </c>
      <c r="J2945" s="33">
        <v>189773</v>
      </c>
      <c r="K2945" s="33"/>
      <c r="L2945" s="33">
        <v>1677307</v>
      </c>
      <c r="M2945" s="33">
        <v>220252</v>
      </c>
      <c r="N2945" s="33">
        <v>870047</v>
      </c>
      <c r="O2945" s="33">
        <v>329880</v>
      </c>
      <c r="P2945" s="33">
        <v>257127</v>
      </c>
      <c r="Q2945"/>
    </row>
    <row r="2946" spans="1:17">
      <c r="A2946" s="38" t="str">
        <f t="shared" ca="1" si="45"/>
        <v>204975</v>
      </c>
      <c r="B2946" s="39" cm="1">
        <f t="array" aca="1" ref="B2946" ca="1">INDIRECT(_xlfn.CONCAT("D",ROW(C2946)-C2946-3))</f>
        <v>2049</v>
      </c>
      <c r="C2946" s="32">
        <v>75</v>
      </c>
      <c r="D2946" s="33">
        <v>3072752</v>
      </c>
      <c r="E2946" s="33"/>
      <c r="F2946" s="33">
        <v>1448656</v>
      </c>
      <c r="G2946" s="33">
        <v>161733</v>
      </c>
      <c r="H2946" s="33">
        <v>969409</v>
      </c>
      <c r="I2946" s="33">
        <v>118075</v>
      </c>
      <c r="J2946" s="33">
        <v>199438</v>
      </c>
      <c r="K2946" s="33"/>
      <c r="L2946" s="33">
        <v>1624096</v>
      </c>
      <c r="M2946" s="33">
        <v>202141</v>
      </c>
      <c r="N2946" s="33">
        <v>785660</v>
      </c>
      <c r="O2946" s="33">
        <v>367438</v>
      </c>
      <c r="P2946" s="33">
        <v>268857</v>
      </c>
      <c r="Q2946"/>
    </row>
    <row r="2947" spans="1:17">
      <c r="A2947" s="38" t="str">
        <f t="shared" ca="1" si="45"/>
        <v>204976</v>
      </c>
      <c r="B2947" s="39" cm="1">
        <f t="array" aca="1" ref="B2947" ca="1">INDIRECT(_xlfn.CONCAT("D",ROW(C2947)-C2947-3))</f>
        <v>2049</v>
      </c>
      <c r="C2947" s="32">
        <v>76</v>
      </c>
      <c r="D2947" s="33">
        <v>3123188</v>
      </c>
      <c r="E2947" s="33"/>
      <c r="F2947" s="33">
        <v>1466716</v>
      </c>
      <c r="G2947" s="33">
        <v>188422</v>
      </c>
      <c r="H2947" s="33">
        <v>967894</v>
      </c>
      <c r="I2947" s="33">
        <v>122970</v>
      </c>
      <c r="J2947" s="33">
        <v>187430</v>
      </c>
      <c r="K2947" s="33"/>
      <c r="L2947" s="33">
        <v>1656472</v>
      </c>
      <c r="M2947" s="33">
        <v>202082</v>
      </c>
      <c r="N2947" s="33">
        <v>819277</v>
      </c>
      <c r="O2947" s="33">
        <v>355385</v>
      </c>
      <c r="P2947" s="33">
        <v>279729</v>
      </c>
      <c r="Q2947"/>
    </row>
    <row r="2948" spans="1:17">
      <c r="A2948" s="38" t="str">
        <f t="shared" ca="1" si="45"/>
        <v>204977</v>
      </c>
      <c r="B2948" s="39" cm="1">
        <f t="array" aca="1" ref="B2948" ca="1">INDIRECT(_xlfn.CONCAT("D",ROW(C2948)-C2948-3))</f>
        <v>2049</v>
      </c>
      <c r="C2948" s="32">
        <v>77</v>
      </c>
      <c r="D2948" s="33">
        <v>3180274</v>
      </c>
      <c r="E2948" s="33"/>
      <c r="F2948" s="33">
        <v>1488009</v>
      </c>
      <c r="G2948" s="33">
        <v>161482</v>
      </c>
      <c r="H2948" s="33">
        <v>984741</v>
      </c>
      <c r="I2948" s="33">
        <v>151575</v>
      </c>
      <c r="J2948" s="33">
        <v>190212</v>
      </c>
      <c r="K2948" s="33"/>
      <c r="L2948" s="33">
        <v>1692265</v>
      </c>
      <c r="M2948" s="33">
        <v>179965</v>
      </c>
      <c r="N2948" s="33">
        <v>767584</v>
      </c>
      <c r="O2948" s="33">
        <v>447426</v>
      </c>
      <c r="P2948" s="33">
        <v>297290</v>
      </c>
      <c r="Q2948"/>
    </row>
    <row r="2949" spans="1:17">
      <c r="A2949" s="38" t="str">
        <f t="shared" ca="1" si="45"/>
        <v>204978</v>
      </c>
      <c r="B2949" s="39" cm="1">
        <f t="array" aca="1" ref="B2949" ca="1">INDIRECT(_xlfn.CONCAT("D",ROW(C2949)-C2949-3))</f>
        <v>2049</v>
      </c>
      <c r="C2949" s="32">
        <v>78</v>
      </c>
      <c r="D2949" s="33">
        <v>3221151</v>
      </c>
      <c r="E2949" s="33"/>
      <c r="F2949" s="33">
        <v>1499982</v>
      </c>
      <c r="G2949" s="33">
        <v>158309</v>
      </c>
      <c r="H2949" s="33">
        <v>954804</v>
      </c>
      <c r="I2949" s="33">
        <v>176119</v>
      </c>
      <c r="J2949" s="33">
        <v>210749</v>
      </c>
      <c r="K2949" s="33"/>
      <c r="L2949" s="33">
        <v>1721169</v>
      </c>
      <c r="M2949" s="33">
        <v>171918</v>
      </c>
      <c r="N2949" s="33">
        <v>789035</v>
      </c>
      <c r="O2949" s="33">
        <v>494886</v>
      </c>
      <c r="P2949" s="33">
        <v>265330</v>
      </c>
      <c r="Q2949"/>
    </row>
    <row r="2950" spans="1:17">
      <c r="A2950" s="38" t="str">
        <f t="shared" ca="1" si="45"/>
        <v>204979</v>
      </c>
      <c r="B2950" s="39" cm="1">
        <f t="array" aca="1" ref="B2950" ca="1">INDIRECT(_xlfn.CONCAT("D",ROW(C2950)-C2950-3))</f>
        <v>2049</v>
      </c>
      <c r="C2950" s="32">
        <v>79</v>
      </c>
      <c r="D2950" s="33">
        <v>2984742</v>
      </c>
      <c r="E2950" s="33"/>
      <c r="F2950" s="33">
        <v>1379800</v>
      </c>
      <c r="G2950" s="33">
        <v>131457</v>
      </c>
      <c r="H2950" s="33">
        <v>911301</v>
      </c>
      <c r="I2950" s="33">
        <v>149248</v>
      </c>
      <c r="J2950" s="33">
        <v>187795</v>
      </c>
      <c r="K2950" s="33"/>
      <c r="L2950" s="33">
        <v>1604942</v>
      </c>
      <c r="M2950" s="33">
        <v>146805</v>
      </c>
      <c r="N2950" s="33">
        <v>739979</v>
      </c>
      <c r="O2950" s="33">
        <v>469183</v>
      </c>
      <c r="P2950" s="33">
        <v>248974</v>
      </c>
      <c r="Q2950"/>
    </row>
    <row r="2951" spans="1:17">
      <c r="A2951" s="38" t="str">
        <f t="shared" ca="1" si="45"/>
        <v>204980</v>
      </c>
      <c r="B2951" s="39" cm="1">
        <f t="array" aca="1" ref="B2951" ca="1">INDIRECT(_xlfn.CONCAT("D",ROW(C2951)-C2951-3))</f>
        <v>2049</v>
      </c>
      <c r="C2951" s="32">
        <v>80</v>
      </c>
      <c r="D2951" s="33">
        <v>2795428</v>
      </c>
      <c r="E2951" s="33"/>
      <c r="F2951" s="33">
        <v>1283654</v>
      </c>
      <c r="G2951" s="33">
        <v>134187</v>
      </c>
      <c r="H2951" s="33">
        <v>832747</v>
      </c>
      <c r="I2951" s="33">
        <v>160827</v>
      </c>
      <c r="J2951" s="33">
        <v>155893</v>
      </c>
      <c r="K2951" s="33"/>
      <c r="L2951" s="33">
        <v>1511774</v>
      </c>
      <c r="M2951" s="33">
        <v>129779</v>
      </c>
      <c r="N2951" s="33">
        <v>687530</v>
      </c>
      <c r="O2951" s="33">
        <v>460665</v>
      </c>
      <c r="P2951" s="33">
        <v>233800</v>
      </c>
      <c r="Q2951"/>
    </row>
    <row r="2952" spans="1:17">
      <c r="A2952" s="38" t="str">
        <f t="shared" ca="1" si="45"/>
        <v>204981</v>
      </c>
      <c r="B2952" s="39" cm="1">
        <f t="array" aca="1" ref="B2952" ca="1">INDIRECT(_xlfn.CONCAT("D",ROW(C2952)-C2952-3))</f>
        <v>2049</v>
      </c>
      <c r="C2952" s="32">
        <v>81</v>
      </c>
      <c r="D2952" s="33">
        <v>2647863</v>
      </c>
      <c r="E2952" s="33"/>
      <c r="F2952" s="33">
        <v>1204579</v>
      </c>
      <c r="G2952" s="33">
        <v>104746</v>
      </c>
      <c r="H2952" s="33">
        <v>791524</v>
      </c>
      <c r="I2952" s="33">
        <v>168977</v>
      </c>
      <c r="J2952" s="33">
        <v>139332</v>
      </c>
      <c r="K2952" s="33"/>
      <c r="L2952" s="33">
        <v>1443284</v>
      </c>
      <c r="M2952" s="33">
        <v>131839</v>
      </c>
      <c r="N2952" s="33">
        <v>629454</v>
      </c>
      <c r="O2952" s="33">
        <v>464904</v>
      </c>
      <c r="P2952" s="33">
        <v>217087</v>
      </c>
      <c r="Q2952"/>
    </row>
    <row r="2953" spans="1:17">
      <c r="A2953" s="38" t="str">
        <f t="shared" ca="1" si="45"/>
        <v>204982</v>
      </c>
      <c r="B2953" s="39" cm="1">
        <f t="array" aca="1" ref="B2953" ca="1">INDIRECT(_xlfn.CONCAT("D",ROW(C2953)-C2953-3))</f>
        <v>2049</v>
      </c>
      <c r="C2953" s="32">
        <v>82</v>
      </c>
      <c r="D2953" s="33">
        <v>2554710</v>
      </c>
      <c r="E2953" s="33"/>
      <c r="F2953" s="33">
        <v>1152668</v>
      </c>
      <c r="G2953" s="33">
        <v>109825</v>
      </c>
      <c r="H2953" s="33">
        <v>727220</v>
      </c>
      <c r="I2953" s="33">
        <v>177105</v>
      </c>
      <c r="J2953" s="33">
        <v>138518</v>
      </c>
      <c r="K2953" s="33"/>
      <c r="L2953" s="33">
        <v>1402042</v>
      </c>
      <c r="M2953" s="33">
        <v>116093</v>
      </c>
      <c r="N2953" s="33">
        <v>565579</v>
      </c>
      <c r="O2953" s="33">
        <v>515967</v>
      </c>
      <c r="P2953" s="33">
        <v>204402</v>
      </c>
      <c r="Q2953"/>
    </row>
    <row r="2954" spans="1:17">
      <c r="A2954" s="38" t="str">
        <f t="shared" ca="1" si="45"/>
        <v>204983</v>
      </c>
      <c r="B2954" s="39" cm="1">
        <f t="array" aca="1" ref="B2954" ca="1">INDIRECT(_xlfn.CONCAT("D",ROW(C2954)-C2954-3))</f>
        <v>2049</v>
      </c>
      <c r="C2954" s="32">
        <v>83</v>
      </c>
      <c r="D2954" s="33">
        <v>2500860</v>
      </c>
      <c r="E2954" s="33"/>
      <c r="F2954" s="33">
        <v>1118341</v>
      </c>
      <c r="G2954" s="33">
        <v>95262</v>
      </c>
      <c r="H2954" s="33">
        <v>698591</v>
      </c>
      <c r="I2954" s="33">
        <v>182586</v>
      </c>
      <c r="J2954" s="33">
        <v>141901</v>
      </c>
      <c r="K2954" s="33"/>
      <c r="L2954" s="33">
        <v>1382519</v>
      </c>
      <c r="M2954" s="33">
        <v>116287</v>
      </c>
      <c r="N2954" s="33">
        <v>525775</v>
      </c>
      <c r="O2954" s="33">
        <v>544659</v>
      </c>
      <c r="P2954" s="33">
        <v>195799</v>
      </c>
      <c r="Q2954"/>
    </row>
    <row r="2955" spans="1:17">
      <c r="A2955" s="38" t="str">
        <f t="shared" ca="1" si="45"/>
        <v>204984</v>
      </c>
      <c r="B2955" s="39" cm="1">
        <f t="array" aca="1" ref="B2955" ca="1">INDIRECT(_xlfn.CONCAT("D",ROW(C2955)-C2955-3))</f>
        <v>2049</v>
      </c>
      <c r="C2955" s="32">
        <v>84</v>
      </c>
      <c r="D2955" s="33">
        <v>2467225</v>
      </c>
      <c r="E2955" s="33"/>
      <c r="F2955" s="33">
        <v>1089149</v>
      </c>
      <c r="G2955" s="33">
        <v>73537</v>
      </c>
      <c r="H2955" s="33">
        <v>718480</v>
      </c>
      <c r="I2955" s="33">
        <v>167944</v>
      </c>
      <c r="J2955" s="33">
        <v>129187</v>
      </c>
      <c r="K2955" s="33"/>
      <c r="L2955" s="33">
        <v>1378076</v>
      </c>
      <c r="M2955" s="33">
        <v>110445</v>
      </c>
      <c r="N2955" s="33">
        <v>513420</v>
      </c>
      <c r="O2955" s="33">
        <v>543270</v>
      </c>
      <c r="P2955" s="33">
        <v>210940</v>
      </c>
      <c r="Q2955"/>
    </row>
    <row r="2956" spans="1:17">
      <c r="A2956" s="38" t="str">
        <f t="shared" ref="A2956:A3019" ca="1" si="46">B2956&amp;C2956</f>
        <v>204985</v>
      </c>
      <c r="B2956" s="39" cm="1">
        <f t="array" aca="1" ref="B2956" ca="1">INDIRECT(_xlfn.CONCAT("D",ROW(C2956)-C2956-3))</f>
        <v>2049</v>
      </c>
      <c r="C2956" s="32">
        <v>85</v>
      </c>
      <c r="D2956" s="33">
        <v>2310618</v>
      </c>
      <c r="E2956" s="33"/>
      <c r="F2956" s="33">
        <v>1008175</v>
      </c>
      <c r="G2956" s="33">
        <v>76482</v>
      </c>
      <c r="H2956" s="33">
        <v>650595</v>
      </c>
      <c r="I2956" s="33">
        <v>183756</v>
      </c>
      <c r="J2956" s="33">
        <v>97341</v>
      </c>
      <c r="K2956" s="33"/>
      <c r="L2956" s="33">
        <v>1302443</v>
      </c>
      <c r="M2956" s="33">
        <v>96440</v>
      </c>
      <c r="N2956" s="33">
        <v>488168</v>
      </c>
      <c r="O2956" s="33">
        <v>546827</v>
      </c>
      <c r="P2956" s="33">
        <v>171008</v>
      </c>
      <c r="Q2956"/>
    </row>
    <row r="2957" spans="1:17">
      <c r="A2957" s="38" t="str">
        <f t="shared" ca="1" si="46"/>
        <v>204986</v>
      </c>
      <c r="B2957" s="39" cm="1">
        <f t="array" aca="1" ref="B2957" ca="1">INDIRECT(_xlfn.CONCAT("D",ROW(C2957)-C2957-3))</f>
        <v>2049</v>
      </c>
      <c r="C2957" s="32">
        <v>86</v>
      </c>
      <c r="D2957" s="33">
        <v>2149258</v>
      </c>
      <c r="E2957" s="33"/>
      <c r="F2957" s="33">
        <v>924060</v>
      </c>
      <c r="G2957" s="33">
        <v>57630</v>
      </c>
      <c r="H2957" s="33">
        <v>583251</v>
      </c>
      <c r="I2957" s="33">
        <v>181831</v>
      </c>
      <c r="J2957" s="33">
        <v>101349</v>
      </c>
      <c r="K2957" s="33"/>
      <c r="L2957" s="33">
        <v>1225198</v>
      </c>
      <c r="M2957" s="33">
        <v>90498</v>
      </c>
      <c r="N2957" s="33">
        <v>412709</v>
      </c>
      <c r="O2957" s="33">
        <v>560886</v>
      </c>
      <c r="P2957" s="33">
        <v>161106</v>
      </c>
      <c r="Q2957"/>
    </row>
    <row r="2958" spans="1:17">
      <c r="A2958" s="38" t="str">
        <f t="shared" ca="1" si="46"/>
        <v>204987</v>
      </c>
      <c r="B2958" s="39" cm="1">
        <f t="array" aca="1" ref="B2958" ca="1">INDIRECT(_xlfn.CONCAT("D",ROW(C2958)-C2958-3))</f>
        <v>2049</v>
      </c>
      <c r="C2958" s="32">
        <v>87</v>
      </c>
      <c r="D2958" s="33">
        <v>1966740</v>
      </c>
      <c r="E2958" s="33"/>
      <c r="F2958" s="33">
        <v>833328</v>
      </c>
      <c r="G2958" s="33">
        <v>48727</v>
      </c>
      <c r="H2958" s="33">
        <v>535000</v>
      </c>
      <c r="I2958" s="33">
        <v>183968</v>
      </c>
      <c r="J2958" s="33">
        <v>65632</v>
      </c>
      <c r="K2958" s="33"/>
      <c r="L2958" s="33">
        <v>1133412</v>
      </c>
      <c r="M2958" s="33">
        <v>73702</v>
      </c>
      <c r="N2958" s="33">
        <v>359545</v>
      </c>
      <c r="O2958" s="33">
        <v>554754</v>
      </c>
      <c r="P2958" s="33">
        <v>145411</v>
      </c>
      <c r="Q2958"/>
    </row>
    <row r="2959" spans="1:17">
      <c r="A2959" s="38" t="str">
        <f t="shared" ca="1" si="46"/>
        <v>204988</v>
      </c>
      <c r="B2959" s="39" cm="1">
        <f t="array" aca="1" ref="B2959" ca="1">INDIRECT(_xlfn.CONCAT("D",ROW(C2959)-C2959-3))</f>
        <v>2049</v>
      </c>
      <c r="C2959" s="32">
        <v>88</v>
      </c>
      <c r="D2959" s="33">
        <v>1803500</v>
      </c>
      <c r="E2959" s="33"/>
      <c r="F2959" s="33">
        <v>751189</v>
      </c>
      <c r="G2959" s="33">
        <v>42840</v>
      </c>
      <c r="H2959" s="33">
        <v>455296</v>
      </c>
      <c r="I2959" s="33">
        <v>188295</v>
      </c>
      <c r="J2959" s="33">
        <v>64758</v>
      </c>
      <c r="K2959" s="33"/>
      <c r="L2959" s="33">
        <v>1052312</v>
      </c>
      <c r="M2959" s="33">
        <v>72607</v>
      </c>
      <c r="N2959" s="33">
        <v>284462</v>
      </c>
      <c r="O2959" s="33">
        <v>554005</v>
      </c>
      <c r="P2959" s="33">
        <v>141237</v>
      </c>
      <c r="Q2959"/>
    </row>
    <row r="2960" spans="1:17">
      <c r="A2960" s="38" t="str">
        <f t="shared" ca="1" si="46"/>
        <v>204989</v>
      </c>
      <c r="B2960" s="39" cm="1">
        <f t="array" aca="1" ref="B2960" ca="1">INDIRECT(_xlfn.CONCAT("D",ROW(C2960)-C2960-3))</f>
        <v>2049</v>
      </c>
      <c r="C2960" s="32">
        <v>89</v>
      </c>
      <c r="D2960" s="33">
        <v>1584037</v>
      </c>
      <c r="E2960" s="33"/>
      <c r="F2960" s="33">
        <v>647866</v>
      </c>
      <c r="G2960" s="33">
        <v>34939</v>
      </c>
      <c r="H2960" s="33">
        <v>381333</v>
      </c>
      <c r="I2960" s="33">
        <v>178687</v>
      </c>
      <c r="J2960" s="33">
        <v>52907</v>
      </c>
      <c r="K2960" s="33"/>
      <c r="L2960" s="33">
        <v>936170</v>
      </c>
      <c r="M2960" s="33">
        <v>62677</v>
      </c>
      <c r="N2960" s="33">
        <v>242748</v>
      </c>
      <c r="O2960" s="33">
        <v>510367</v>
      </c>
      <c r="P2960" s="33">
        <v>120379</v>
      </c>
      <c r="Q2960"/>
    </row>
    <row r="2961" spans="1:17">
      <c r="A2961" s="38" t="str">
        <f t="shared" ca="1" si="46"/>
        <v>204990</v>
      </c>
      <c r="B2961" s="39" cm="1">
        <f t="array" aca="1" ref="B2961" ca="1">INDIRECT(_xlfn.CONCAT("D",ROW(C2961)-C2961-3))</f>
        <v>2049</v>
      </c>
      <c r="C2961" s="32">
        <v>90</v>
      </c>
      <c r="D2961" s="33">
        <v>1366108</v>
      </c>
      <c r="E2961" s="33"/>
      <c r="F2961" s="33">
        <v>545337</v>
      </c>
      <c r="G2961" s="33">
        <v>12007</v>
      </c>
      <c r="H2961" s="33">
        <v>317196</v>
      </c>
      <c r="I2961" s="33">
        <v>165102</v>
      </c>
      <c r="J2961" s="33">
        <v>51032</v>
      </c>
      <c r="K2961" s="33"/>
      <c r="L2961" s="33">
        <v>820772</v>
      </c>
      <c r="M2961" s="33">
        <v>56777</v>
      </c>
      <c r="N2961" s="33">
        <v>179295</v>
      </c>
      <c r="O2961" s="33">
        <v>461186</v>
      </c>
      <c r="P2961" s="33">
        <v>123514</v>
      </c>
      <c r="Q2961"/>
    </row>
    <row r="2962" spans="1:17">
      <c r="A2962" s="38" t="str">
        <f t="shared" ca="1" si="46"/>
        <v>204991</v>
      </c>
      <c r="B2962" s="39" cm="1">
        <f t="array" aca="1" ref="B2962" ca="1">INDIRECT(_xlfn.CONCAT("D",ROW(C2962)-C2962-3))</f>
        <v>2049</v>
      </c>
      <c r="C2962" s="32">
        <v>91</v>
      </c>
      <c r="D2962" s="33">
        <v>1190456</v>
      </c>
      <c r="E2962" s="33"/>
      <c r="F2962" s="33">
        <v>465101</v>
      </c>
      <c r="G2962" s="33">
        <v>18082</v>
      </c>
      <c r="H2962" s="33">
        <v>262184</v>
      </c>
      <c r="I2962" s="33">
        <v>149676</v>
      </c>
      <c r="J2962" s="33">
        <v>35159</v>
      </c>
      <c r="K2962" s="33"/>
      <c r="L2962" s="33">
        <v>725355</v>
      </c>
      <c r="M2962" s="33">
        <v>39019</v>
      </c>
      <c r="N2962" s="33">
        <v>139068</v>
      </c>
      <c r="O2962" s="33">
        <v>455223</v>
      </c>
      <c r="P2962" s="33">
        <v>92045</v>
      </c>
      <c r="Q2962"/>
    </row>
    <row r="2963" spans="1:17">
      <c r="A2963" s="38" t="str">
        <f t="shared" ca="1" si="46"/>
        <v>204992</v>
      </c>
      <c r="B2963" s="39" cm="1">
        <f t="array" aca="1" ref="B2963" ca="1">INDIRECT(_xlfn.CONCAT("D",ROW(C2963)-C2963-3))</f>
        <v>2049</v>
      </c>
      <c r="C2963" s="32">
        <v>92</v>
      </c>
      <c r="D2963" s="33">
        <v>984882</v>
      </c>
      <c r="E2963" s="33"/>
      <c r="F2963" s="33">
        <v>374191</v>
      </c>
      <c r="G2963" s="33">
        <v>15170</v>
      </c>
      <c r="H2963" s="33">
        <v>202265</v>
      </c>
      <c r="I2963" s="33">
        <v>130461</v>
      </c>
      <c r="J2963" s="33">
        <v>26294</v>
      </c>
      <c r="K2963" s="33"/>
      <c r="L2963" s="33">
        <v>610692</v>
      </c>
      <c r="M2963" s="33">
        <v>32248</v>
      </c>
      <c r="N2963" s="33">
        <v>108836</v>
      </c>
      <c r="O2963" s="33">
        <v>371857</v>
      </c>
      <c r="P2963" s="33">
        <v>97751</v>
      </c>
      <c r="Q2963"/>
    </row>
    <row r="2964" spans="1:17">
      <c r="A2964" s="38" t="str">
        <f t="shared" ca="1" si="46"/>
        <v>204993</v>
      </c>
      <c r="B2964" s="39" cm="1">
        <f t="array" aca="1" ref="B2964" ca="1">INDIRECT(_xlfn.CONCAT("D",ROW(C2964)-C2964-3))</f>
        <v>2049</v>
      </c>
      <c r="C2964" s="32">
        <v>93</v>
      </c>
      <c r="D2964" s="33">
        <v>798338</v>
      </c>
      <c r="E2964" s="33"/>
      <c r="F2964" s="33">
        <v>294525</v>
      </c>
      <c r="G2964" s="33">
        <v>6094</v>
      </c>
      <c r="H2964" s="33">
        <v>155387</v>
      </c>
      <c r="I2964" s="33">
        <v>111716</v>
      </c>
      <c r="J2964" s="33">
        <v>21328</v>
      </c>
      <c r="K2964" s="33"/>
      <c r="L2964" s="33">
        <v>503813</v>
      </c>
      <c r="M2964" s="33">
        <v>34328</v>
      </c>
      <c r="N2964" s="33">
        <v>70675</v>
      </c>
      <c r="O2964" s="33">
        <v>331164</v>
      </c>
      <c r="P2964" s="33">
        <v>67646</v>
      </c>
      <c r="Q2964"/>
    </row>
    <row r="2965" spans="1:17">
      <c r="A2965" s="38" t="str">
        <f t="shared" ca="1" si="46"/>
        <v>204994</v>
      </c>
      <c r="B2965" s="39" cm="1">
        <f t="array" aca="1" ref="B2965" ca="1">INDIRECT(_xlfn.CONCAT("D",ROW(C2965)-C2965-3))</f>
        <v>2049</v>
      </c>
      <c r="C2965" s="32">
        <v>94</v>
      </c>
      <c r="D2965" s="33">
        <v>644063</v>
      </c>
      <c r="E2965" s="33"/>
      <c r="F2965" s="33">
        <v>230289</v>
      </c>
      <c r="G2965" s="33">
        <v>9171</v>
      </c>
      <c r="H2965" s="33">
        <v>116163</v>
      </c>
      <c r="I2965" s="33">
        <v>92727</v>
      </c>
      <c r="J2965" s="33">
        <v>12228</v>
      </c>
      <c r="K2965" s="33"/>
      <c r="L2965" s="33">
        <v>413774</v>
      </c>
      <c r="M2965" s="33">
        <v>15212</v>
      </c>
      <c r="N2965" s="33">
        <v>65920</v>
      </c>
      <c r="O2965" s="33">
        <v>283963</v>
      </c>
      <c r="P2965" s="33">
        <v>48679</v>
      </c>
      <c r="Q2965"/>
    </row>
    <row r="2966" spans="1:17">
      <c r="A2966" s="38" t="str">
        <f t="shared" ca="1" si="46"/>
        <v>204995</v>
      </c>
      <c r="B2966" s="39" cm="1">
        <f t="array" aca="1" ref="B2966" ca="1">INDIRECT(_xlfn.CONCAT("D",ROW(C2966)-C2966-3))</f>
        <v>2049</v>
      </c>
      <c r="C2966" s="32">
        <v>95</v>
      </c>
      <c r="D2966" s="33">
        <v>490956</v>
      </c>
      <c r="E2966" s="33"/>
      <c r="F2966" s="33">
        <v>169103</v>
      </c>
      <c r="G2966" s="33">
        <v>6149</v>
      </c>
      <c r="H2966" s="33">
        <v>84039</v>
      </c>
      <c r="I2966" s="33">
        <v>64567</v>
      </c>
      <c r="J2966" s="33">
        <v>14348</v>
      </c>
      <c r="K2966" s="33"/>
      <c r="L2966" s="33">
        <v>321852</v>
      </c>
      <c r="M2966" s="33">
        <v>15278</v>
      </c>
      <c r="N2966" s="33">
        <v>26482</v>
      </c>
      <c r="O2966" s="33">
        <v>253611</v>
      </c>
      <c r="P2966" s="33">
        <v>26482</v>
      </c>
      <c r="Q2966"/>
    </row>
    <row r="2967" spans="1:17">
      <c r="A2967" s="38" t="str">
        <f t="shared" ca="1" si="46"/>
        <v>204996</v>
      </c>
      <c r="B2967" s="39" cm="1">
        <f t="array" aca="1" ref="B2967" ca="1">INDIRECT(_xlfn.CONCAT("D",ROW(C2967)-C2967-3))</f>
        <v>2049</v>
      </c>
      <c r="C2967" s="32">
        <v>96</v>
      </c>
      <c r="D2967" s="33">
        <v>375417</v>
      </c>
      <c r="E2967" s="33"/>
      <c r="F2967" s="33">
        <v>124298</v>
      </c>
      <c r="G2967" s="33">
        <v>4109</v>
      </c>
      <c r="H2967" s="33">
        <v>61635</v>
      </c>
      <c r="I2967" s="33">
        <v>49308</v>
      </c>
      <c r="J2967" s="33">
        <v>9245</v>
      </c>
      <c r="K2967" s="33"/>
      <c r="L2967" s="33">
        <v>251119</v>
      </c>
      <c r="M2967" s="33">
        <v>11229</v>
      </c>
      <c r="N2967" s="33">
        <v>19395</v>
      </c>
      <c r="O2967" s="33">
        <v>194974</v>
      </c>
      <c r="P2967" s="33">
        <v>25520</v>
      </c>
      <c r="Q2967"/>
    </row>
    <row r="2968" spans="1:17">
      <c r="A2968" s="38" t="str">
        <f t="shared" ca="1" si="46"/>
        <v>204997</v>
      </c>
      <c r="B2968" s="39" cm="1">
        <f t="array" aca="1" ref="B2968" ca="1">INDIRECT(_xlfn.CONCAT("D",ROW(C2968)-C2968-3))</f>
        <v>2049</v>
      </c>
      <c r="C2968" s="32">
        <v>97</v>
      </c>
      <c r="D2968" s="33">
        <v>273117</v>
      </c>
      <c r="E2968" s="33"/>
      <c r="F2968" s="33">
        <v>86758</v>
      </c>
      <c r="G2968" s="33">
        <v>4131</v>
      </c>
      <c r="H2968" s="33">
        <v>30985</v>
      </c>
      <c r="I2968" s="33">
        <v>43379</v>
      </c>
      <c r="J2968" s="33">
        <v>8263</v>
      </c>
      <c r="K2968" s="33"/>
      <c r="L2968" s="33">
        <v>186359</v>
      </c>
      <c r="M2968" s="33">
        <v>11326</v>
      </c>
      <c r="N2968" s="33">
        <v>9266</v>
      </c>
      <c r="O2968" s="33">
        <v>148263</v>
      </c>
      <c r="P2968" s="33">
        <v>17503</v>
      </c>
      <c r="Q2968"/>
    </row>
    <row r="2969" spans="1:17">
      <c r="A2969" s="38" t="str">
        <f t="shared" ca="1" si="46"/>
        <v>204998</v>
      </c>
      <c r="B2969" s="39" cm="1">
        <f t="array" aca="1" ref="B2969" ca="1">INDIRECT(_xlfn.CONCAT("D",ROW(C2969)-C2969-3))</f>
        <v>2049</v>
      </c>
      <c r="C2969" s="32">
        <v>98</v>
      </c>
      <c r="D2969" s="33">
        <v>194781</v>
      </c>
      <c r="E2969" s="33"/>
      <c r="F2969" s="33">
        <v>59226</v>
      </c>
      <c r="G2969" s="33">
        <v>3063</v>
      </c>
      <c r="H2969" s="33">
        <v>22465</v>
      </c>
      <c r="I2969" s="33">
        <v>29613</v>
      </c>
      <c r="J2969" s="33">
        <v>4085</v>
      </c>
      <c r="K2969" s="33"/>
      <c r="L2969" s="33">
        <v>135555</v>
      </c>
      <c r="M2969" s="33">
        <v>9173</v>
      </c>
      <c r="N2969" s="33">
        <v>8154</v>
      </c>
      <c r="O2969" s="33">
        <v>102940</v>
      </c>
      <c r="P2969" s="33">
        <v>15288</v>
      </c>
      <c r="Q2969"/>
    </row>
    <row r="2970" spans="1:17">
      <c r="A2970" s="38" t="str">
        <f t="shared" ca="1" si="46"/>
        <v>204999</v>
      </c>
      <c r="B2970" s="39" cm="1">
        <f t="array" aca="1" ref="B2970" ca="1">INDIRECT(_xlfn.CONCAT("D",ROW(C2970)-C2970-3))</f>
        <v>2049</v>
      </c>
      <c r="C2970" s="32">
        <v>99</v>
      </c>
      <c r="D2970" s="33">
        <v>138455</v>
      </c>
      <c r="E2970" s="33"/>
      <c r="F2970" s="33">
        <v>40364</v>
      </c>
      <c r="G2970" s="33">
        <v>1035</v>
      </c>
      <c r="H2970" s="33">
        <v>13455</v>
      </c>
      <c r="I2970" s="33">
        <v>23804</v>
      </c>
      <c r="J2970" s="33">
        <v>2070</v>
      </c>
      <c r="K2970" s="33"/>
      <c r="L2970" s="33">
        <v>98091</v>
      </c>
      <c r="M2970" s="33">
        <v>0</v>
      </c>
      <c r="N2970" s="33">
        <v>5163</v>
      </c>
      <c r="O2970" s="33">
        <v>81570</v>
      </c>
      <c r="P2970" s="33">
        <v>11358</v>
      </c>
      <c r="Q2970"/>
    </row>
    <row r="2971" spans="1:17">
      <c r="A2971" s="38" t="str">
        <f t="shared" ca="1" si="46"/>
        <v>2049100</v>
      </c>
      <c r="B2971" s="39" cm="1">
        <f t="array" aca="1" ref="B2971" ca="1">INDIRECT(_xlfn.CONCAT("D",ROW(C2971)-C2971-3))</f>
        <v>2049</v>
      </c>
      <c r="C2971" s="32">
        <v>100</v>
      </c>
      <c r="D2971" s="33">
        <v>259864</v>
      </c>
      <c r="E2971" s="33"/>
      <c r="F2971" s="33">
        <v>67345</v>
      </c>
      <c r="G2971" s="33">
        <v>3108</v>
      </c>
      <c r="H2971" s="33">
        <v>19685</v>
      </c>
      <c r="I2971" s="33">
        <v>39371</v>
      </c>
      <c r="J2971" s="33">
        <v>5180</v>
      </c>
      <c r="K2971" s="33"/>
      <c r="L2971" s="33">
        <v>192519</v>
      </c>
      <c r="M2971" s="33">
        <v>8192</v>
      </c>
      <c r="N2971" s="33">
        <v>11264</v>
      </c>
      <c r="O2971" s="33">
        <v>152581</v>
      </c>
      <c r="P2971" s="33">
        <v>20481</v>
      </c>
      <c r="Q2971"/>
    </row>
    <row r="2972" spans="1:17">
      <c r="A2972" s="38" t="str">
        <f t="shared" ca="1" si="46"/>
        <v>194781</v>
      </c>
      <c r="B2972" s="39" cm="1">
        <f t="array" aca="1" ref="B2972" ca="1">INDIRECT(_xlfn.CONCAT("D",ROW(C2972)-C2972-3))</f>
        <v>194781</v>
      </c>
      <c r="C2972" s="34"/>
      <c r="D2972" s="31"/>
      <c r="E2972" s="31"/>
      <c r="F2972" s="31"/>
      <c r="G2972" s="31"/>
      <c r="H2972" s="31"/>
      <c r="I2972" s="31"/>
      <c r="J2972" s="31"/>
      <c r="K2972" s="31"/>
      <c r="L2972" s="31"/>
      <c r="M2972" s="31"/>
      <c r="N2972" s="31"/>
      <c r="O2972" s="31"/>
      <c r="P2972" s="31"/>
      <c r="Q2972"/>
    </row>
    <row r="2973" spans="1:17">
      <c r="A2973" s="38" t="str">
        <f t="shared" ca="1" si="46"/>
        <v>138455</v>
      </c>
      <c r="B2973" s="39" cm="1">
        <f t="array" aca="1" ref="B2973" ca="1">INDIRECT(_xlfn.CONCAT("D",ROW(C2973)-C2973-3))</f>
        <v>138455</v>
      </c>
      <c r="Q2973"/>
    </row>
    <row r="2974" spans="1:17">
      <c r="A2974" s="38" t="str">
        <f t="shared" ca="1" si="46"/>
        <v>259864</v>
      </c>
      <c r="B2974" s="39" cm="1">
        <f t="array" aca="1" ref="B2974" ca="1">INDIRECT(_xlfn.CONCAT("D",ROW(C2974)-C2974-3))</f>
        <v>259864</v>
      </c>
      <c r="Q2974"/>
    </row>
    <row r="2975" spans="1:17">
      <c r="A2975" s="38" t="str">
        <f t="shared" ca="1" si="46"/>
        <v>0</v>
      </c>
      <c r="B2975" s="39" cm="1">
        <f t="array" aca="1" ref="B2975" ca="1">INDIRECT(_xlfn.CONCAT("D",ROW(C2975)-C2975-3))</f>
        <v>0</v>
      </c>
      <c r="Q2975"/>
    </row>
    <row r="2976" spans="1:17">
      <c r="A2976" s="38" t="str">
        <f t="shared" ca="1" si="46"/>
        <v>0</v>
      </c>
      <c r="B2976" s="39" cm="1">
        <f t="array" aca="1" ref="B2976" ca="1">INDIRECT(_xlfn.CONCAT("D",ROW(C2976)-C2976-3))</f>
        <v>0</v>
      </c>
      <c r="Q2976"/>
    </row>
    <row r="2977" spans="1:17">
      <c r="A2977" s="38" t="str">
        <f t="shared" ca="1" si="46"/>
        <v>0</v>
      </c>
      <c r="B2977" s="39" cm="1">
        <f t="array" aca="1" ref="B2977" ca="1">INDIRECT(_xlfn.CONCAT("D",ROW(C2977)-C2977-3))</f>
        <v>0</v>
      </c>
      <c r="Q2977"/>
    </row>
    <row r="2978" spans="1:17">
      <c r="A2978" s="38" t="str">
        <f t="shared" ca="1" si="46"/>
        <v>0</v>
      </c>
      <c r="B2978" s="39" cm="1">
        <f t="array" aca="1" ref="B2978" ca="1">INDIRECT(_xlfn.CONCAT("D",ROW(C2978)-C2978-3))</f>
        <v>0</v>
      </c>
      <c r="D2978" s="47">
        <v>2050</v>
      </c>
      <c r="E2978" s="47"/>
      <c r="F2978" s="47"/>
      <c r="G2978" s="47"/>
      <c r="H2978" s="47"/>
      <c r="I2978" s="47"/>
      <c r="J2978" s="47"/>
      <c r="K2978" s="47"/>
      <c r="L2978" s="47"/>
      <c r="M2978" s="47"/>
      <c r="N2978" s="47"/>
      <c r="O2978" s="47"/>
      <c r="P2978" s="47"/>
      <c r="Q2978"/>
    </row>
    <row r="2979" spans="1:17">
      <c r="A2979" s="38" t="str">
        <f t="shared" ca="1" si="46"/>
        <v>0</v>
      </c>
      <c r="B2979" s="39" cm="1">
        <f t="array" aca="1" ref="B2979" ca="1">INDIRECT(_xlfn.CONCAT("D",ROW(C2979)-C2979-3))</f>
        <v>0</v>
      </c>
      <c r="F2979" s="48" t="s">
        <v>184</v>
      </c>
      <c r="G2979" s="48"/>
      <c r="H2979" s="48"/>
      <c r="I2979" s="48"/>
      <c r="J2979" s="48"/>
      <c r="K2979" s="30"/>
      <c r="L2979" s="48" t="s">
        <v>185</v>
      </c>
      <c r="M2979" s="48"/>
      <c r="N2979" s="48"/>
      <c r="O2979" s="48"/>
      <c r="P2979" s="48"/>
      <c r="Q2979"/>
    </row>
    <row r="2980" spans="1:17">
      <c r="A2980" s="38" t="e">
        <f t="shared" ca="1" si="46"/>
        <v>#VALUE!</v>
      </c>
      <c r="B2980" s="39" t="e" cm="1">
        <f t="array" aca="1" ref="B2980" ca="1">INDIRECT(_xlfn.CONCAT("D",ROW(C2980)-C2980-3))</f>
        <v>#VALUE!</v>
      </c>
      <c r="C2980" s="30" t="s">
        <v>186</v>
      </c>
      <c r="D2980" s="30" t="s">
        <v>0</v>
      </c>
      <c r="E2980" s="30"/>
      <c r="F2980" s="30" t="s">
        <v>0</v>
      </c>
      <c r="G2980" s="30" t="s">
        <v>187</v>
      </c>
      <c r="H2980" s="30" t="s">
        <v>188</v>
      </c>
      <c r="I2980" s="30" t="s">
        <v>189</v>
      </c>
      <c r="J2980" s="30" t="s">
        <v>190</v>
      </c>
      <c r="K2980" s="30"/>
      <c r="L2980" s="30" t="s">
        <v>0</v>
      </c>
      <c r="M2980" s="30" t="s">
        <v>187</v>
      </c>
      <c r="N2980" s="30" t="s">
        <v>188</v>
      </c>
      <c r="O2980" s="30" t="s">
        <v>189</v>
      </c>
      <c r="P2980" s="30" t="s">
        <v>190</v>
      </c>
      <c r="Q2980"/>
    </row>
    <row r="2981" spans="1:17">
      <c r="A2981" s="38" t="str">
        <f t="shared" ca="1" si="46"/>
        <v>20500</v>
      </c>
      <c r="B2981" s="39" cm="1">
        <f t="array" aca="1" ref="B2981" ca="1">INDIRECT(_xlfn.CONCAT("D",ROW(C2981)-C2981-3))</f>
        <v>2050</v>
      </c>
      <c r="C2981" s="32">
        <v>0</v>
      </c>
      <c r="D2981" s="33">
        <v>3882299</v>
      </c>
      <c r="E2981" s="33"/>
      <c r="F2981" s="33">
        <v>1985983</v>
      </c>
      <c r="G2981" s="33">
        <v>1985983</v>
      </c>
      <c r="H2981" s="33">
        <v>0</v>
      </c>
      <c r="I2981" s="33">
        <v>0</v>
      </c>
      <c r="J2981" s="33">
        <v>0</v>
      </c>
      <c r="K2981" s="33"/>
      <c r="L2981" s="33">
        <v>1896315</v>
      </c>
      <c r="M2981" s="33">
        <v>1896315</v>
      </c>
      <c r="N2981" s="33">
        <v>0</v>
      </c>
      <c r="O2981" s="33">
        <v>0</v>
      </c>
      <c r="P2981" s="33">
        <v>0</v>
      </c>
      <c r="Q2981"/>
    </row>
    <row r="2982" spans="1:17">
      <c r="A2982" s="38" t="str">
        <f t="shared" ca="1" si="46"/>
        <v>20501</v>
      </c>
      <c r="B2982" s="39" cm="1">
        <f t="array" aca="1" ref="B2982" ca="1">INDIRECT(_xlfn.CONCAT("D",ROW(C2982)-C2982-3))</f>
        <v>2050</v>
      </c>
      <c r="C2982" s="32">
        <v>1</v>
      </c>
      <c r="D2982" s="33">
        <v>3909039</v>
      </c>
      <c r="E2982" s="33"/>
      <c r="F2982" s="33">
        <v>2000211</v>
      </c>
      <c r="G2982" s="33">
        <v>2000211</v>
      </c>
      <c r="H2982" s="33">
        <v>0</v>
      </c>
      <c r="I2982" s="33">
        <v>0</v>
      </c>
      <c r="J2982" s="33">
        <v>0</v>
      </c>
      <c r="K2982" s="33"/>
      <c r="L2982" s="33">
        <v>1908828</v>
      </c>
      <c r="M2982" s="33">
        <v>1908828</v>
      </c>
      <c r="N2982" s="33">
        <v>0</v>
      </c>
      <c r="O2982" s="33">
        <v>0</v>
      </c>
      <c r="P2982" s="33">
        <v>0</v>
      </c>
      <c r="Q2982"/>
    </row>
    <row r="2983" spans="1:17">
      <c r="A2983" s="38" t="str">
        <f t="shared" ca="1" si="46"/>
        <v>20502</v>
      </c>
      <c r="B2983" s="39" cm="1">
        <f t="array" aca="1" ref="B2983" ca="1">INDIRECT(_xlfn.CONCAT("D",ROW(C2983)-C2983-3))</f>
        <v>2050</v>
      </c>
      <c r="C2983" s="32">
        <v>2</v>
      </c>
      <c r="D2983" s="33">
        <v>3945741</v>
      </c>
      <c r="E2983" s="33"/>
      <c r="F2983" s="33">
        <v>2019085</v>
      </c>
      <c r="G2983" s="33">
        <v>2019085</v>
      </c>
      <c r="H2983" s="33">
        <v>0</v>
      </c>
      <c r="I2983" s="33">
        <v>0</v>
      </c>
      <c r="J2983" s="33">
        <v>0</v>
      </c>
      <c r="K2983" s="33"/>
      <c r="L2983" s="33">
        <v>1926656</v>
      </c>
      <c r="M2983" s="33">
        <v>1926656</v>
      </c>
      <c r="N2983" s="33">
        <v>0</v>
      </c>
      <c r="O2983" s="33">
        <v>0</v>
      </c>
      <c r="P2983" s="33">
        <v>0</v>
      </c>
      <c r="Q2983"/>
    </row>
    <row r="2984" spans="1:17">
      <c r="A2984" s="38" t="str">
        <f t="shared" ca="1" si="46"/>
        <v>20503</v>
      </c>
      <c r="B2984" s="39" cm="1">
        <f t="array" aca="1" ref="B2984" ca="1">INDIRECT(_xlfn.CONCAT("D",ROW(C2984)-C2984-3))</f>
        <v>2050</v>
      </c>
      <c r="C2984" s="32">
        <v>3</v>
      </c>
      <c r="D2984" s="33">
        <v>3983401</v>
      </c>
      <c r="E2984" s="33"/>
      <c r="F2984" s="33">
        <v>2038451</v>
      </c>
      <c r="G2984" s="33">
        <v>2038451</v>
      </c>
      <c r="H2984" s="33">
        <v>0</v>
      </c>
      <c r="I2984" s="33">
        <v>0</v>
      </c>
      <c r="J2984" s="33">
        <v>0</v>
      </c>
      <c r="K2984" s="33"/>
      <c r="L2984" s="33">
        <v>1944950</v>
      </c>
      <c r="M2984" s="33">
        <v>1944950</v>
      </c>
      <c r="N2984" s="33">
        <v>0</v>
      </c>
      <c r="O2984" s="33">
        <v>0</v>
      </c>
      <c r="P2984" s="33">
        <v>0</v>
      </c>
      <c r="Q2984"/>
    </row>
    <row r="2985" spans="1:17">
      <c r="A2985" s="38" t="str">
        <f t="shared" ca="1" si="46"/>
        <v>20504</v>
      </c>
      <c r="B2985" s="39" cm="1">
        <f t="array" aca="1" ref="B2985" ca="1">INDIRECT(_xlfn.CONCAT("D",ROW(C2985)-C2985-3))</f>
        <v>2050</v>
      </c>
      <c r="C2985" s="32">
        <v>4</v>
      </c>
      <c r="D2985" s="33">
        <v>4018794</v>
      </c>
      <c r="E2985" s="33"/>
      <c r="F2985" s="33">
        <v>2056863</v>
      </c>
      <c r="G2985" s="33">
        <v>2056863</v>
      </c>
      <c r="H2985" s="33">
        <v>0</v>
      </c>
      <c r="I2985" s="33">
        <v>0</v>
      </c>
      <c r="J2985" s="33">
        <v>0</v>
      </c>
      <c r="K2985" s="33"/>
      <c r="L2985" s="33">
        <v>1961932</v>
      </c>
      <c r="M2985" s="33">
        <v>1961932</v>
      </c>
      <c r="N2985" s="33">
        <v>0</v>
      </c>
      <c r="O2985" s="33">
        <v>0</v>
      </c>
      <c r="P2985" s="33">
        <v>0</v>
      </c>
      <c r="Q2985"/>
    </row>
    <row r="2986" spans="1:17">
      <c r="A2986" s="38" t="str">
        <f t="shared" ca="1" si="46"/>
        <v>20505</v>
      </c>
      <c r="B2986" s="39" cm="1">
        <f t="array" aca="1" ref="B2986" ca="1">INDIRECT(_xlfn.CONCAT("D",ROW(C2986)-C2986-3))</f>
        <v>2050</v>
      </c>
      <c r="C2986" s="32">
        <v>5</v>
      </c>
      <c r="D2986" s="33">
        <v>4052262</v>
      </c>
      <c r="E2986" s="33"/>
      <c r="F2986" s="33">
        <v>2074216</v>
      </c>
      <c r="G2986" s="33">
        <v>2074216</v>
      </c>
      <c r="H2986" s="33">
        <v>0</v>
      </c>
      <c r="I2986" s="33">
        <v>0</v>
      </c>
      <c r="J2986" s="33">
        <v>0</v>
      </c>
      <c r="K2986" s="33"/>
      <c r="L2986" s="33">
        <v>1978046</v>
      </c>
      <c r="M2986" s="33">
        <v>1978046</v>
      </c>
      <c r="N2986" s="33">
        <v>0</v>
      </c>
      <c r="O2986" s="33">
        <v>0</v>
      </c>
      <c r="P2986" s="33">
        <v>0</v>
      </c>
      <c r="Q2986"/>
    </row>
    <row r="2987" spans="1:17">
      <c r="A2987" s="38" t="str">
        <f t="shared" ca="1" si="46"/>
        <v>20506</v>
      </c>
      <c r="B2987" s="39" cm="1">
        <f t="array" aca="1" ref="B2987" ca="1">INDIRECT(_xlfn.CONCAT("D",ROW(C2987)-C2987-3))</f>
        <v>2050</v>
      </c>
      <c r="C2987" s="32">
        <v>6</v>
      </c>
      <c r="D2987" s="33">
        <v>4085446</v>
      </c>
      <c r="E2987" s="33"/>
      <c r="F2987" s="33">
        <v>2091326</v>
      </c>
      <c r="G2987" s="33">
        <v>2091326</v>
      </c>
      <c r="H2987" s="33">
        <v>0</v>
      </c>
      <c r="I2987" s="33">
        <v>0</v>
      </c>
      <c r="J2987" s="33">
        <v>0</v>
      </c>
      <c r="K2987" s="33"/>
      <c r="L2987" s="33">
        <v>1994120</v>
      </c>
      <c r="M2987" s="33">
        <v>1994120</v>
      </c>
      <c r="N2987" s="33">
        <v>0</v>
      </c>
      <c r="O2987" s="33">
        <v>0</v>
      </c>
      <c r="P2987" s="33">
        <v>0</v>
      </c>
      <c r="Q2987"/>
    </row>
    <row r="2988" spans="1:17">
      <c r="A2988" s="38" t="str">
        <f t="shared" ca="1" si="46"/>
        <v>20507</v>
      </c>
      <c r="B2988" s="39" cm="1">
        <f t="array" aca="1" ref="B2988" ca="1">INDIRECT(_xlfn.CONCAT("D",ROW(C2988)-C2988-3))</f>
        <v>2050</v>
      </c>
      <c r="C2988" s="32">
        <v>7</v>
      </c>
      <c r="D2988" s="33">
        <v>4116581</v>
      </c>
      <c r="E2988" s="33"/>
      <c r="F2988" s="33">
        <v>2107236</v>
      </c>
      <c r="G2988" s="33">
        <v>2107236</v>
      </c>
      <c r="H2988" s="33">
        <v>0</v>
      </c>
      <c r="I2988" s="33">
        <v>0</v>
      </c>
      <c r="J2988" s="33">
        <v>0</v>
      </c>
      <c r="K2988" s="33"/>
      <c r="L2988" s="33">
        <v>2009345</v>
      </c>
      <c r="M2988" s="33">
        <v>2009345</v>
      </c>
      <c r="N2988" s="33">
        <v>0</v>
      </c>
      <c r="O2988" s="33">
        <v>0</v>
      </c>
      <c r="P2988" s="33">
        <v>0</v>
      </c>
      <c r="Q2988"/>
    </row>
    <row r="2989" spans="1:17">
      <c r="A2989" s="38" t="str">
        <f t="shared" ca="1" si="46"/>
        <v>20508</v>
      </c>
      <c r="B2989" s="39" cm="1">
        <f t="array" aca="1" ref="B2989" ca="1">INDIRECT(_xlfn.CONCAT("D",ROW(C2989)-C2989-3))</f>
        <v>2050</v>
      </c>
      <c r="C2989" s="32">
        <v>8</v>
      </c>
      <c r="D2989" s="33">
        <v>4146493</v>
      </c>
      <c r="E2989" s="33"/>
      <c r="F2989" s="33">
        <v>2122693</v>
      </c>
      <c r="G2989" s="33">
        <v>2122693</v>
      </c>
      <c r="H2989" s="33">
        <v>0</v>
      </c>
      <c r="I2989" s="33">
        <v>0</v>
      </c>
      <c r="J2989" s="33">
        <v>0</v>
      </c>
      <c r="K2989" s="33"/>
      <c r="L2989" s="33">
        <v>2023800</v>
      </c>
      <c r="M2989" s="33">
        <v>2023800</v>
      </c>
      <c r="N2989" s="33">
        <v>0</v>
      </c>
      <c r="O2989" s="33">
        <v>0</v>
      </c>
      <c r="P2989" s="33">
        <v>0</v>
      </c>
      <c r="Q2989"/>
    </row>
    <row r="2990" spans="1:17">
      <c r="A2990" s="38" t="str">
        <f t="shared" ca="1" si="46"/>
        <v>20509</v>
      </c>
      <c r="B2990" s="39" cm="1">
        <f t="array" aca="1" ref="B2990" ca="1">INDIRECT(_xlfn.CONCAT("D",ROW(C2990)-C2990-3))</f>
        <v>2050</v>
      </c>
      <c r="C2990" s="32">
        <v>9</v>
      </c>
      <c r="D2990" s="33">
        <v>4175605</v>
      </c>
      <c r="E2990" s="33"/>
      <c r="F2990" s="33">
        <v>2138075</v>
      </c>
      <c r="G2990" s="33">
        <v>2138075</v>
      </c>
      <c r="H2990" s="33">
        <v>0</v>
      </c>
      <c r="I2990" s="33">
        <v>0</v>
      </c>
      <c r="J2990" s="33">
        <v>0</v>
      </c>
      <c r="K2990" s="33"/>
      <c r="L2990" s="33">
        <v>2037529</v>
      </c>
      <c r="M2990" s="33">
        <v>2037529</v>
      </c>
      <c r="N2990" s="33">
        <v>0</v>
      </c>
      <c r="O2990" s="33">
        <v>0</v>
      </c>
      <c r="P2990" s="33">
        <v>0</v>
      </c>
      <c r="Q2990"/>
    </row>
    <row r="2991" spans="1:17">
      <c r="A2991" s="38" t="str">
        <f t="shared" ca="1" si="46"/>
        <v>205010</v>
      </c>
      <c r="B2991" s="39" cm="1">
        <f t="array" aca="1" ref="B2991" ca="1">INDIRECT(_xlfn.CONCAT("D",ROW(C2991)-C2991-3))</f>
        <v>2050</v>
      </c>
      <c r="C2991" s="32">
        <v>10</v>
      </c>
      <c r="D2991" s="33">
        <v>4203002</v>
      </c>
      <c r="E2991" s="33"/>
      <c r="F2991" s="33">
        <v>2152773</v>
      </c>
      <c r="G2991" s="33">
        <v>2152773</v>
      </c>
      <c r="H2991" s="33">
        <v>0</v>
      </c>
      <c r="I2991" s="33">
        <v>0</v>
      </c>
      <c r="J2991" s="33">
        <v>0</v>
      </c>
      <c r="K2991" s="33"/>
      <c r="L2991" s="33">
        <v>2050229</v>
      </c>
      <c r="M2991" s="33">
        <v>2050229</v>
      </c>
      <c r="N2991" s="33">
        <v>0</v>
      </c>
      <c r="O2991" s="33">
        <v>0</v>
      </c>
      <c r="P2991" s="33">
        <v>0</v>
      </c>
      <c r="Q2991"/>
    </row>
    <row r="2992" spans="1:17">
      <c r="A2992" s="38" t="str">
        <f t="shared" ca="1" si="46"/>
        <v>205011</v>
      </c>
      <c r="B2992" s="39" cm="1">
        <f t="array" aca="1" ref="B2992" ca="1">INDIRECT(_xlfn.CONCAT("D",ROW(C2992)-C2992-3))</f>
        <v>2050</v>
      </c>
      <c r="C2992" s="32">
        <v>11</v>
      </c>
      <c r="D2992" s="33">
        <v>4227297</v>
      </c>
      <c r="E2992" s="33"/>
      <c r="F2992" s="33">
        <v>2165776</v>
      </c>
      <c r="G2992" s="33">
        <v>2165776</v>
      </c>
      <c r="H2992" s="33">
        <v>0</v>
      </c>
      <c r="I2992" s="33">
        <v>0</v>
      </c>
      <c r="J2992" s="33">
        <v>0</v>
      </c>
      <c r="K2992" s="33"/>
      <c r="L2992" s="33">
        <v>2061521</v>
      </c>
      <c r="M2992" s="33">
        <v>2061521</v>
      </c>
      <c r="N2992" s="33">
        <v>0</v>
      </c>
      <c r="O2992" s="33">
        <v>0</v>
      </c>
      <c r="P2992" s="33">
        <v>0</v>
      </c>
      <c r="Q2992"/>
    </row>
    <row r="2993" spans="1:17">
      <c r="A2993" s="38" t="str">
        <f t="shared" ca="1" si="46"/>
        <v>205012</v>
      </c>
      <c r="B2993" s="39" cm="1">
        <f t="array" aca="1" ref="B2993" ca="1">INDIRECT(_xlfn.CONCAT("D",ROW(C2993)-C2993-3))</f>
        <v>2050</v>
      </c>
      <c r="C2993" s="32">
        <v>12</v>
      </c>
      <c r="D2993" s="33">
        <v>4248326</v>
      </c>
      <c r="E2993" s="33"/>
      <c r="F2993" s="33">
        <v>2176858</v>
      </c>
      <c r="G2993" s="33">
        <v>2176858</v>
      </c>
      <c r="H2993" s="33">
        <v>0</v>
      </c>
      <c r="I2993" s="33">
        <v>0</v>
      </c>
      <c r="J2993" s="33">
        <v>0</v>
      </c>
      <c r="K2993" s="33"/>
      <c r="L2993" s="33">
        <v>2071468</v>
      </c>
      <c r="M2993" s="33">
        <v>2071468</v>
      </c>
      <c r="N2993" s="33">
        <v>0</v>
      </c>
      <c r="O2993" s="33">
        <v>0</v>
      </c>
      <c r="P2993" s="33">
        <v>0</v>
      </c>
      <c r="Q2993"/>
    </row>
    <row r="2994" spans="1:17">
      <c r="A2994" s="38" t="str">
        <f t="shared" ca="1" si="46"/>
        <v>205013</v>
      </c>
      <c r="B2994" s="39" cm="1">
        <f t="array" aca="1" ref="B2994" ca="1">INDIRECT(_xlfn.CONCAT("D",ROW(C2994)-C2994-3))</f>
        <v>2050</v>
      </c>
      <c r="C2994" s="32">
        <v>13</v>
      </c>
      <c r="D2994" s="33">
        <v>4266784</v>
      </c>
      <c r="E2994" s="33"/>
      <c r="F2994" s="33">
        <v>2186468</v>
      </c>
      <c r="G2994" s="33">
        <v>2186468</v>
      </c>
      <c r="H2994" s="33">
        <v>0</v>
      </c>
      <c r="I2994" s="33">
        <v>0</v>
      </c>
      <c r="J2994" s="33">
        <v>0</v>
      </c>
      <c r="K2994" s="33"/>
      <c r="L2994" s="33">
        <v>2080316</v>
      </c>
      <c r="M2994" s="33">
        <v>2080316</v>
      </c>
      <c r="N2994" s="33">
        <v>0</v>
      </c>
      <c r="O2994" s="33">
        <v>0</v>
      </c>
      <c r="P2994" s="33">
        <v>0</v>
      </c>
      <c r="Q2994"/>
    </row>
    <row r="2995" spans="1:17">
      <c r="A2995" s="38" t="str">
        <f t="shared" ca="1" si="46"/>
        <v>205014</v>
      </c>
      <c r="B2995" s="39" cm="1">
        <f t="array" aca="1" ref="B2995" ca="1">INDIRECT(_xlfn.CONCAT("D",ROW(C2995)-C2995-3))</f>
        <v>2050</v>
      </c>
      <c r="C2995" s="32">
        <v>14</v>
      </c>
      <c r="D2995" s="33">
        <v>4283796</v>
      </c>
      <c r="E2995" s="33"/>
      <c r="F2995" s="33">
        <v>2195305</v>
      </c>
      <c r="G2995" s="33">
        <v>2195305</v>
      </c>
      <c r="H2995" s="33">
        <v>0</v>
      </c>
      <c r="I2995" s="33">
        <v>0</v>
      </c>
      <c r="J2995" s="33">
        <v>0</v>
      </c>
      <c r="K2995" s="33"/>
      <c r="L2995" s="33">
        <v>2088491</v>
      </c>
      <c r="M2995" s="33">
        <v>2088491</v>
      </c>
      <c r="N2995" s="33">
        <v>0</v>
      </c>
      <c r="O2995" s="33">
        <v>0</v>
      </c>
      <c r="P2995" s="33">
        <v>0</v>
      </c>
      <c r="Q2995"/>
    </row>
    <row r="2996" spans="1:17">
      <c r="A2996" s="38" t="str">
        <f t="shared" ca="1" si="46"/>
        <v>205015</v>
      </c>
      <c r="B2996" s="39" cm="1">
        <f t="array" aca="1" ref="B2996" ca="1">INDIRECT(_xlfn.CONCAT("D",ROW(C2996)-C2996-3))</f>
        <v>2050</v>
      </c>
      <c r="C2996" s="32">
        <v>15</v>
      </c>
      <c r="D2996" s="33">
        <v>4301591</v>
      </c>
      <c r="E2996" s="33"/>
      <c r="F2996" s="33">
        <v>2204691</v>
      </c>
      <c r="G2996" s="33">
        <v>2204691</v>
      </c>
      <c r="H2996" s="33">
        <v>0</v>
      </c>
      <c r="I2996" s="33">
        <v>0</v>
      </c>
      <c r="J2996" s="33">
        <v>0</v>
      </c>
      <c r="K2996" s="33"/>
      <c r="L2996" s="33">
        <v>2096900</v>
      </c>
      <c r="M2996" s="33">
        <v>2096900</v>
      </c>
      <c r="N2996" s="33">
        <v>0</v>
      </c>
      <c r="O2996" s="33">
        <v>0</v>
      </c>
      <c r="P2996" s="33">
        <v>0</v>
      </c>
      <c r="Q2996"/>
    </row>
    <row r="2997" spans="1:17">
      <c r="A2997" s="38" t="str">
        <f t="shared" ca="1" si="46"/>
        <v>205016</v>
      </c>
      <c r="B2997" s="39" cm="1">
        <f t="array" aca="1" ref="B2997" ca="1">INDIRECT(_xlfn.CONCAT("D",ROW(C2997)-C2997-3))</f>
        <v>2050</v>
      </c>
      <c r="C2997" s="32">
        <v>16</v>
      </c>
      <c r="D2997" s="33">
        <v>4322020</v>
      </c>
      <c r="E2997" s="33"/>
      <c r="F2997" s="33">
        <v>2215952</v>
      </c>
      <c r="G2997" s="33">
        <v>2208271</v>
      </c>
      <c r="H2997" s="33">
        <v>7681</v>
      </c>
      <c r="I2997" s="33">
        <v>0</v>
      </c>
      <c r="J2997" s="33">
        <v>0</v>
      </c>
      <c r="K2997" s="33"/>
      <c r="L2997" s="33">
        <v>2106068</v>
      </c>
      <c r="M2997" s="33">
        <v>2098392</v>
      </c>
      <c r="N2997" s="33">
        <v>7676</v>
      </c>
      <c r="O2997" s="33">
        <v>0</v>
      </c>
      <c r="P2997" s="33">
        <v>0</v>
      </c>
      <c r="Q2997"/>
    </row>
    <row r="2998" spans="1:17">
      <c r="A2998" s="38" t="str">
        <f t="shared" ca="1" si="46"/>
        <v>205017</v>
      </c>
      <c r="B2998" s="39" cm="1">
        <f t="array" aca="1" ref="B2998" ca="1">INDIRECT(_xlfn.CONCAT("D",ROW(C2998)-C2998-3))</f>
        <v>2050</v>
      </c>
      <c r="C2998" s="32">
        <v>17</v>
      </c>
      <c r="D2998" s="33">
        <v>4346541</v>
      </c>
      <c r="E2998" s="33"/>
      <c r="F2998" s="33">
        <v>2230141</v>
      </c>
      <c r="G2998" s="33">
        <v>2212830</v>
      </c>
      <c r="H2998" s="33">
        <v>16348</v>
      </c>
      <c r="I2998" s="33">
        <v>0</v>
      </c>
      <c r="J2998" s="33">
        <v>962</v>
      </c>
      <c r="K2998" s="33"/>
      <c r="L2998" s="33">
        <v>2116401</v>
      </c>
      <c r="M2998" s="33">
        <v>2104873</v>
      </c>
      <c r="N2998" s="33">
        <v>11528</v>
      </c>
      <c r="O2998" s="33">
        <v>0</v>
      </c>
      <c r="P2998" s="33">
        <v>0</v>
      </c>
      <c r="Q2998"/>
    </row>
    <row r="2999" spans="1:17">
      <c r="A2999" s="38" t="str">
        <f t="shared" ca="1" si="46"/>
        <v>205018</v>
      </c>
      <c r="B2999" s="39" cm="1">
        <f t="array" aca="1" ref="B2999" ca="1">INDIRECT(_xlfn.CONCAT("D",ROW(C2999)-C2999-3))</f>
        <v>2050</v>
      </c>
      <c r="C2999" s="32">
        <v>18</v>
      </c>
      <c r="D2999" s="33">
        <v>4374229</v>
      </c>
      <c r="E2999" s="33"/>
      <c r="F2999" s="33">
        <v>2246507</v>
      </c>
      <c r="G2999" s="33">
        <v>2232101</v>
      </c>
      <c r="H2999" s="33">
        <v>14407</v>
      </c>
      <c r="I2999" s="33">
        <v>0</v>
      </c>
      <c r="J2999" s="33">
        <v>0</v>
      </c>
      <c r="K2999" s="33"/>
      <c r="L2999" s="33">
        <v>2127722</v>
      </c>
      <c r="M2999" s="33">
        <v>2098930</v>
      </c>
      <c r="N2999" s="33">
        <v>28792</v>
      </c>
      <c r="O2999" s="33">
        <v>0</v>
      </c>
      <c r="P2999" s="33">
        <v>0</v>
      </c>
      <c r="Q2999"/>
    </row>
    <row r="3000" spans="1:17">
      <c r="A3000" s="38" t="str">
        <f t="shared" ca="1" si="46"/>
        <v>205019</v>
      </c>
      <c r="B3000" s="39" cm="1">
        <f t="array" aca="1" ref="B3000" ca="1">INDIRECT(_xlfn.CONCAT("D",ROW(C3000)-C3000-3))</f>
        <v>2050</v>
      </c>
      <c r="C3000" s="32">
        <v>19</v>
      </c>
      <c r="D3000" s="33">
        <v>4393073</v>
      </c>
      <c r="E3000" s="33"/>
      <c r="F3000" s="33">
        <v>2258003</v>
      </c>
      <c r="G3000" s="33">
        <v>2234013</v>
      </c>
      <c r="H3000" s="33">
        <v>23991</v>
      </c>
      <c r="I3000" s="33">
        <v>0</v>
      </c>
      <c r="J3000" s="33">
        <v>0</v>
      </c>
      <c r="K3000" s="33"/>
      <c r="L3000" s="33">
        <v>2135070</v>
      </c>
      <c r="M3000" s="33">
        <v>2078531</v>
      </c>
      <c r="N3000" s="33">
        <v>54623</v>
      </c>
      <c r="O3000" s="33">
        <v>958</v>
      </c>
      <c r="P3000" s="33">
        <v>958</v>
      </c>
      <c r="Q3000"/>
    </row>
    <row r="3001" spans="1:17">
      <c r="A3001" s="38" t="str">
        <f t="shared" ca="1" si="46"/>
        <v>205020</v>
      </c>
      <c r="B3001" s="39" cm="1">
        <f t="array" aca="1" ref="B3001" ca="1">INDIRECT(_xlfn.CONCAT("D",ROW(C3001)-C3001-3))</f>
        <v>2050</v>
      </c>
      <c r="C3001" s="32">
        <v>20</v>
      </c>
      <c r="D3001" s="33">
        <v>4396058</v>
      </c>
      <c r="E3001" s="33"/>
      <c r="F3001" s="33">
        <v>2260177</v>
      </c>
      <c r="G3001" s="33">
        <v>2218145</v>
      </c>
      <c r="H3001" s="33">
        <v>41077</v>
      </c>
      <c r="I3001" s="33">
        <v>0</v>
      </c>
      <c r="J3001" s="33">
        <v>955</v>
      </c>
      <c r="K3001" s="33"/>
      <c r="L3001" s="33">
        <v>2135882</v>
      </c>
      <c r="M3001" s="33">
        <v>2010971</v>
      </c>
      <c r="N3001" s="33">
        <v>121097</v>
      </c>
      <c r="O3001" s="33">
        <v>953</v>
      </c>
      <c r="P3001" s="33">
        <v>2861</v>
      </c>
      <c r="Q3001"/>
    </row>
    <row r="3002" spans="1:17">
      <c r="A3002" s="38" t="str">
        <f t="shared" ca="1" si="46"/>
        <v>205021</v>
      </c>
      <c r="B3002" s="39" cm="1">
        <f t="array" aca="1" ref="B3002" ca="1">INDIRECT(_xlfn.CONCAT("D",ROW(C3002)-C3002-3))</f>
        <v>2050</v>
      </c>
      <c r="C3002" s="32">
        <v>21</v>
      </c>
      <c r="D3002" s="33">
        <v>4389693</v>
      </c>
      <c r="E3002" s="33"/>
      <c r="F3002" s="33">
        <v>2257149</v>
      </c>
      <c r="G3002" s="33">
        <v>2193339</v>
      </c>
      <c r="H3002" s="33">
        <v>61905</v>
      </c>
      <c r="I3002" s="33">
        <v>0</v>
      </c>
      <c r="J3002" s="33">
        <v>1905</v>
      </c>
      <c r="K3002" s="33"/>
      <c r="L3002" s="33">
        <v>2132545</v>
      </c>
      <c r="M3002" s="33">
        <v>1982258</v>
      </c>
      <c r="N3002" s="33">
        <v>142677</v>
      </c>
      <c r="O3002" s="33">
        <v>0</v>
      </c>
      <c r="P3002" s="33">
        <v>7609</v>
      </c>
      <c r="Q3002"/>
    </row>
    <row r="3003" spans="1:17">
      <c r="A3003" s="38" t="str">
        <f t="shared" ca="1" si="46"/>
        <v>205022</v>
      </c>
      <c r="B3003" s="39" cm="1">
        <f t="array" aca="1" ref="B3003" ca="1">INDIRECT(_xlfn.CONCAT("D",ROW(C3003)-C3003-3))</f>
        <v>2050</v>
      </c>
      <c r="C3003" s="32">
        <v>22</v>
      </c>
      <c r="D3003" s="33">
        <v>4373774</v>
      </c>
      <c r="E3003" s="33"/>
      <c r="F3003" s="33">
        <v>2248474</v>
      </c>
      <c r="G3003" s="33">
        <v>2126212</v>
      </c>
      <c r="H3003" s="33">
        <v>111755</v>
      </c>
      <c r="I3003" s="33">
        <v>955</v>
      </c>
      <c r="J3003" s="33">
        <v>9552</v>
      </c>
      <c r="K3003" s="33"/>
      <c r="L3003" s="33">
        <v>2125300</v>
      </c>
      <c r="M3003" s="33">
        <v>1893293</v>
      </c>
      <c r="N3003" s="33">
        <v>218640</v>
      </c>
      <c r="O3003" s="33">
        <v>0</v>
      </c>
      <c r="P3003" s="33">
        <v>13367</v>
      </c>
      <c r="Q3003"/>
    </row>
    <row r="3004" spans="1:17">
      <c r="A3004" s="38" t="str">
        <f t="shared" ca="1" si="46"/>
        <v>205023</v>
      </c>
      <c r="B3004" s="39" cm="1">
        <f t="array" aca="1" ref="B3004" ca="1">INDIRECT(_xlfn.CONCAT("D",ROW(C3004)-C3004-3))</f>
        <v>2050</v>
      </c>
      <c r="C3004" s="32">
        <v>23</v>
      </c>
      <c r="D3004" s="33">
        <v>4353215</v>
      </c>
      <c r="E3004" s="33"/>
      <c r="F3004" s="33">
        <v>2236770</v>
      </c>
      <c r="G3004" s="33">
        <v>2063451</v>
      </c>
      <c r="H3004" s="33">
        <v>166578</v>
      </c>
      <c r="I3004" s="33">
        <v>0</v>
      </c>
      <c r="J3004" s="33">
        <v>6740</v>
      </c>
      <c r="K3004" s="33"/>
      <c r="L3004" s="33">
        <v>2116445</v>
      </c>
      <c r="M3004" s="33">
        <v>1806533</v>
      </c>
      <c r="N3004" s="33">
        <v>297399</v>
      </c>
      <c r="O3004" s="33">
        <v>0</v>
      </c>
      <c r="P3004" s="33">
        <v>12512</v>
      </c>
      <c r="Q3004"/>
    </row>
    <row r="3005" spans="1:17">
      <c r="A3005" s="38" t="str">
        <f t="shared" ca="1" si="46"/>
        <v>205024</v>
      </c>
      <c r="B3005" s="39" cm="1">
        <f t="array" aca="1" ref="B3005" ca="1">INDIRECT(_xlfn.CONCAT("D",ROW(C3005)-C3005-3))</f>
        <v>2050</v>
      </c>
      <c r="C3005" s="32">
        <v>24</v>
      </c>
      <c r="D3005" s="33">
        <v>4333681</v>
      </c>
      <c r="E3005" s="33"/>
      <c r="F3005" s="33">
        <v>2225135</v>
      </c>
      <c r="G3005" s="33">
        <v>1992193</v>
      </c>
      <c r="H3005" s="33">
        <v>222221</v>
      </c>
      <c r="I3005" s="33">
        <v>1949</v>
      </c>
      <c r="J3005" s="33">
        <v>8772</v>
      </c>
      <c r="K3005" s="33"/>
      <c r="L3005" s="33">
        <v>2108546</v>
      </c>
      <c r="M3005" s="33">
        <v>1720488</v>
      </c>
      <c r="N3005" s="33">
        <v>366661</v>
      </c>
      <c r="O3005" s="33">
        <v>1945</v>
      </c>
      <c r="P3005" s="33">
        <v>19452</v>
      </c>
      <c r="Q3005"/>
    </row>
    <row r="3006" spans="1:17">
      <c r="A3006" s="38" t="str">
        <f t="shared" ca="1" si="46"/>
        <v>205025</v>
      </c>
      <c r="B3006" s="39" cm="1">
        <f t="array" aca="1" ref="B3006" ca="1">INDIRECT(_xlfn.CONCAT("D",ROW(C3006)-C3006-3))</f>
        <v>2050</v>
      </c>
      <c r="C3006" s="32">
        <v>25</v>
      </c>
      <c r="D3006" s="33">
        <v>4320802</v>
      </c>
      <c r="E3006" s="33"/>
      <c r="F3006" s="33">
        <v>2216355</v>
      </c>
      <c r="G3006" s="33">
        <v>1863439</v>
      </c>
      <c r="H3006" s="33">
        <v>337099</v>
      </c>
      <c r="I3006" s="33">
        <v>988</v>
      </c>
      <c r="J3006" s="33">
        <v>14829</v>
      </c>
      <c r="K3006" s="33"/>
      <c r="L3006" s="33">
        <v>2104447</v>
      </c>
      <c r="M3006" s="33">
        <v>1537599</v>
      </c>
      <c r="N3006" s="33">
        <v>544134</v>
      </c>
      <c r="O3006" s="33">
        <v>988</v>
      </c>
      <c r="P3006" s="33">
        <v>21726</v>
      </c>
      <c r="Q3006"/>
    </row>
    <row r="3007" spans="1:17">
      <c r="A3007" s="38" t="str">
        <f t="shared" ca="1" si="46"/>
        <v>205026</v>
      </c>
      <c r="B3007" s="39" cm="1">
        <f t="array" aca="1" ref="B3007" ca="1">INDIRECT(_xlfn.CONCAT("D",ROW(C3007)-C3007-3))</f>
        <v>2050</v>
      </c>
      <c r="C3007" s="32">
        <v>26</v>
      </c>
      <c r="D3007" s="33">
        <v>4318481</v>
      </c>
      <c r="E3007" s="33"/>
      <c r="F3007" s="33">
        <v>2212842</v>
      </c>
      <c r="G3007" s="33">
        <v>1778321</v>
      </c>
      <c r="H3007" s="33">
        <v>408370</v>
      </c>
      <c r="I3007" s="33">
        <v>1006</v>
      </c>
      <c r="J3007" s="33">
        <v>25146</v>
      </c>
      <c r="K3007" s="33"/>
      <c r="L3007" s="33">
        <v>2105639</v>
      </c>
      <c r="M3007" s="33">
        <v>1430870</v>
      </c>
      <c r="N3007" s="33">
        <v>635608</v>
      </c>
      <c r="O3007" s="33">
        <v>3012</v>
      </c>
      <c r="P3007" s="33">
        <v>36148</v>
      </c>
      <c r="Q3007"/>
    </row>
    <row r="3008" spans="1:17">
      <c r="A3008" s="38" t="str">
        <f t="shared" ca="1" si="46"/>
        <v>205027</v>
      </c>
      <c r="B3008" s="39" cm="1">
        <f t="array" aca="1" ref="B3008" ca="1">INDIRECT(_xlfn.CONCAT("D",ROW(C3008)-C3008-3))</f>
        <v>2050</v>
      </c>
      <c r="C3008" s="32">
        <v>27</v>
      </c>
      <c r="D3008" s="33">
        <v>4314542</v>
      </c>
      <c r="E3008" s="33"/>
      <c r="F3008" s="33">
        <v>2208609</v>
      </c>
      <c r="G3008" s="33">
        <v>1669974</v>
      </c>
      <c r="H3008" s="33">
        <v>503951</v>
      </c>
      <c r="I3008" s="33">
        <v>0</v>
      </c>
      <c r="J3008" s="33">
        <v>34685</v>
      </c>
      <c r="K3008" s="33"/>
      <c r="L3008" s="33">
        <v>2105933</v>
      </c>
      <c r="M3008" s="33">
        <v>1257045</v>
      </c>
      <c r="N3008" s="33">
        <v>795959</v>
      </c>
      <c r="O3008" s="33">
        <v>0</v>
      </c>
      <c r="P3008" s="33">
        <v>52928</v>
      </c>
      <c r="Q3008"/>
    </row>
    <row r="3009" spans="1:17">
      <c r="A3009" s="38" t="str">
        <f t="shared" ca="1" si="46"/>
        <v>205028</v>
      </c>
      <c r="B3009" s="39" cm="1">
        <f t="array" aca="1" ref="B3009" ca="1">INDIRECT(_xlfn.CONCAT("D",ROW(C3009)-C3009-3))</f>
        <v>2050</v>
      </c>
      <c r="C3009" s="32">
        <v>28</v>
      </c>
      <c r="D3009" s="33">
        <v>4320082</v>
      </c>
      <c r="E3009" s="33"/>
      <c r="F3009" s="33">
        <v>2209314</v>
      </c>
      <c r="G3009" s="33">
        <v>1595329</v>
      </c>
      <c r="H3009" s="33">
        <v>577868</v>
      </c>
      <c r="I3009" s="33">
        <v>2064</v>
      </c>
      <c r="J3009" s="33">
        <v>34053</v>
      </c>
      <c r="K3009" s="33"/>
      <c r="L3009" s="33">
        <v>2110768</v>
      </c>
      <c r="M3009" s="33">
        <v>1167155</v>
      </c>
      <c r="N3009" s="33">
        <v>882835</v>
      </c>
      <c r="O3009" s="33">
        <v>8241</v>
      </c>
      <c r="P3009" s="33">
        <v>52537</v>
      </c>
      <c r="Q3009"/>
    </row>
    <row r="3010" spans="1:17">
      <c r="A3010" s="38" t="str">
        <f t="shared" ca="1" si="46"/>
        <v>205029</v>
      </c>
      <c r="B3010" s="39" cm="1">
        <f t="array" aca="1" ref="B3010" ca="1">INDIRECT(_xlfn.CONCAT("D",ROW(C3010)-C3010-3))</f>
        <v>2050</v>
      </c>
      <c r="C3010" s="32">
        <v>29</v>
      </c>
      <c r="D3010" s="33">
        <v>4270673</v>
      </c>
      <c r="E3010" s="33"/>
      <c r="F3010" s="33">
        <v>2180069</v>
      </c>
      <c r="G3010" s="33">
        <v>1412002</v>
      </c>
      <c r="H3010" s="33">
        <v>716669</v>
      </c>
      <c r="I3010" s="33">
        <v>1940</v>
      </c>
      <c r="J3010" s="33">
        <v>49459</v>
      </c>
      <c r="K3010" s="33"/>
      <c r="L3010" s="33">
        <v>2090604</v>
      </c>
      <c r="M3010" s="33">
        <v>1045302</v>
      </c>
      <c r="N3010" s="33">
        <v>960784</v>
      </c>
      <c r="O3010" s="33">
        <v>12629</v>
      </c>
      <c r="P3010" s="33">
        <v>71889</v>
      </c>
      <c r="Q3010"/>
    </row>
    <row r="3011" spans="1:17">
      <c r="A3011" s="38" t="str">
        <f t="shared" ca="1" si="46"/>
        <v>205030</v>
      </c>
      <c r="B3011" s="39" cm="1">
        <f t="array" aca="1" ref="B3011" ca="1">INDIRECT(_xlfn.CONCAT("D",ROW(C3011)-C3011-3))</f>
        <v>2050</v>
      </c>
      <c r="C3011" s="32">
        <v>30</v>
      </c>
      <c r="D3011" s="33">
        <v>4403760</v>
      </c>
      <c r="E3011" s="33"/>
      <c r="F3011" s="33">
        <v>2246342</v>
      </c>
      <c r="G3011" s="33">
        <v>1388302</v>
      </c>
      <c r="H3011" s="33">
        <v>787874</v>
      </c>
      <c r="I3011" s="33">
        <v>4009</v>
      </c>
      <c r="J3011" s="33">
        <v>66157</v>
      </c>
      <c r="K3011" s="33"/>
      <c r="L3011" s="33">
        <v>2157417</v>
      </c>
      <c r="M3011" s="33">
        <v>1046628</v>
      </c>
      <c r="N3011" s="33">
        <v>1016553</v>
      </c>
      <c r="O3011" s="33">
        <v>15038</v>
      </c>
      <c r="P3011" s="33">
        <v>79199</v>
      </c>
      <c r="Q3011"/>
    </row>
    <row r="3012" spans="1:17">
      <c r="A3012" s="38" t="str">
        <f t="shared" ca="1" si="46"/>
        <v>205031</v>
      </c>
      <c r="B3012" s="39" cm="1">
        <f t="array" aca="1" ref="B3012" ca="1">INDIRECT(_xlfn.CONCAT("D",ROW(C3012)-C3012-3))</f>
        <v>2050</v>
      </c>
      <c r="C3012" s="32">
        <v>31</v>
      </c>
      <c r="D3012" s="33">
        <v>4468589</v>
      </c>
      <c r="E3012" s="33"/>
      <c r="F3012" s="33">
        <v>2277449</v>
      </c>
      <c r="G3012" s="33">
        <v>1294624</v>
      </c>
      <c r="H3012" s="33">
        <v>908154</v>
      </c>
      <c r="I3012" s="33">
        <v>5045</v>
      </c>
      <c r="J3012" s="33">
        <v>69625</v>
      </c>
      <c r="K3012" s="33"/>
      <c r="L3012" s="33">
        <v>2191140</v>
      </c>
      <c r="M3012" s="33">
        <v>950605</v>
      </c>
      <c r="N3012" s="33">
        <v>1136483</v>
      </c>
      <c r="O3012" s="33">
        <v>4041</v>
      </c>
      <c r="P3012" s="33">
        <v>100011</v>
      </c>
      <c r="Q3012"/>
    </row>
    <row r="3013" spans="1:17">
      <c r="A3013" s="38" t="str">
        <f t="shared" ca="1" si="46"/>
        <v>205032</v>
      </c>
      <c r="B3013" s="39" cm="1">
        <f t="array" aca="1" ref="B3013" ca="1">INDIRECT(_xlfn.CONCAT("D",ROW(C3013)-C3013-3))</f>
        <v>2050</v>
      </c>
      <c r="C3013" s="32">
        <v>32</v>
      </c>
      <c r="D3013" s="33">
        <v>4544052</v>
      </c>
      <c r="E3013" s="33"/>
      <c r="F3013" s="33">
        <v>2316211</v>
      </c>
      <c r="G3013" s="33">
        <v>1217781</v>
      </c>
      <c r="H3013" s="33">
        <v>977057</v>
      </c>
      <c r="I3013" s="33">
        <v>8091</v>
      </c>
      <c r="J3013" s="33">
        <v>113282</v>
      </c>
      <c r="K3013" s="33"/>
      <c r="L3013" s="33">
        <v>2227841</v>
      </c>
      <c r="M3013" s="33">
        <v>847165</v>
      </c>
      <c r="N3013" s="33">
        <v>1221329</v>
      </c>
      <c r="O3013" s="33">
        <v>11094</v>
      </c>
      <c r="P3013" s="33">
        <v>148254</v>
      </c>
      <c r="Q3013"/>
    </row>
    <row r="3014" spans="1:17">
      <c r="A3014" s="38" t="str">
        <f t="shared" ca="1" si="46"/>
        <v>205033</v>
      </c>
      <c r="B3014" s="39" cm="1">
        <f t="array" aca="1" ref="B3014" ca="1">INDIRECT(_xlfn.CONCAT("D",ROW(C3014)-C3014-3))</f>
        <v>2050</v>
      </c>
      <c r="C3014" s="32">
        <v>33</v>
      </c>
      <c r="D3014" s="33">
        <v>4643820</v>
      </c>
      <c r="E3014" s="33"/>
      <c r="F3014" s="33">
        <v>2364221</v>
      </c>
      <c r="G3014" s="33">
        <v>1173555</v>
      </c>
      <c r="H3014" s="33">
        <v>1068882</v>
      </c>
      <c r="I3014" s="33">
        <v>2013</v>
      </c>
      <c r="J3014" s="33">
        <v>119771</v>
      </c>
      <c r="K3014" s="33"/>
      <c r="L3014" s="33">
        <v>2279599</v>
      </c>
      <c r="M3014" s="33">
        <v>858629</v>
      </c>
      <c r="N3014" s="33">
        <v>1259725</v>
      </c>
      <c r="O3014" s="33">
        <v>9070</v>
      </c>
      <c r="P3014" s="33">
        <v>152175</v>
      </c>
      <c r="Q3014"/>
    </row>
    <row r="3015" spans="1:17">
      <c r="A3015" s="38" t="str">
        <f t="shared" ca="1" si="46"/>
        <v>205034</v>
      </c>
      <c r="B3015" s="39" cm="1">
        <f t="array" aca="1" ref="B3015" ca="1">INDIRECT(_xlfn.CONCAT("D",ROW(C3015)-C3015-3))</f>
        <v>2050</v>
      </c>
      <c r="C3015" s="32">
        <v>34</v>
      </c>
      <c r="D3015" s="33">
        <v>4684167</v>
      </c>
      <c r="E3015" s="33"/>
      <c r="F3015" s="33">
        <v>2384060</v>
      </c>
      <c r="G3015" s="33">
        <v>1144268</v>
      </c>
      <c r="H3015" s="33">
        <v>1097009</v>
      </c>
      <c r="I3015" s="33">
        <v>7038</v>
      </c>
      <c r="J3015" s="33">
        <v>135744</v>
      </c>
      <c r="K3015" s="33"/>
      <c r="L3015" s="33">
        <v>2300107</v>
      </c>
      <c r="M3015" s="33">
        <v>823048</v>
      </c>
      <c r="N3015" s="33">
        <v>1301985</v>
      </c>
      <c r="O3015" s="33">
        <v>17105</v>
      </c>
      <c r="P3015" s="33">
        <v>157969</v>
      </c>
      <c r="Q3015"/>
    </row>
    <row r="3016" spans="1:17">
      <c r="A3016" s="38" t="str">
        <f t="shared" ca="1" si="46"/>
        <v>205035</v>
      </c>
      <c r="B3016" s="39" cm="1">
        <f t="array" aca="1" ref="B3016" ca="1">INDIRECT(_xlfn.CONCAT("D",ROW(C3016)-C3016-3))</f>
        <v>2050</v>
      </c>
      <c r="C3016" s="32">
        <v>35</v>
      </c>
      <c r="D3016" s="33">
        <v>4700546</v>
      </c>
      <c r="E3016" s="33"/>
      <c r="F3016" s="33">
        <v>2390686</v>
      </c>
      <c r="G3016" s="33">
        <v>1073595</v>
      </c>
      <c r="H3016" s="33">
        <v>1168176</v>
      </c>
      <c r="I3016" s="33">
        <v>5031</v>
      </c>
      <c r="J3016" s="33">
        <v>143884</v>
      </c>
      <c r="K3016" s="33"/>
      <c r="L3016" s="33">
        <v>2309859</v>
      </c>
      <c r="M3016" s="33">
        <v>724031</v>
      </c>
      <c r="N3016" s="33">
        <v>1401804</v>
      </c>
      <c r="O3016" s="33">
        <v>17095</v>
      </c>
      <c r="P3016" s="33">
        <v>166929</v>
      </c>
      <c r="Q3016"/>
    </row>
    <row r="3017" spans="1:17">
      <c r="A3017" s="38" t="str">
        <f t="shared" ca="1" si="46"/>
        <v>205036</v>
      </c>
      <c r="B3017" s="39" cm="1">
        <f t="array" aca="1" ref="B3017" ca="1">INDIRECT(_xlfn.CONCAT("D",ROW(C3017)-C3017-3))</f>
        <v>2050</v>
      </c>
      <c r="C3017" s="32">
        <v>36</v>
      </c>
      <c r="D3017" s="33">
        <v>4650454</v>
      </c>
      <c r="E3017" s="33"/>
      <c r="F3017" s="33">
        <v>2364865</v>
      </c>
      <c r="G3017" s="33">
        <v>1010927</v>
      </c>
      <c r="H3017" s="33">
        <v>1171871</v>
      </c>
      <c r="I3017" s="33">
        <v>7041</v>
      </c>
      <c r="J3017" s="33">
        <v>175026</v>
      </c>
      <c r="K3017" s="33"/>
      <c r="L3017" s="33">
        <v>2285588</v>
      </c>
      <c r="M3017" s="33">
        <v>730063</v>
      </c>
      <c r="N3017" s="33">
        <v>1342633</v>
      </c>
      <c r="O3017" s="33">
        <v>21088</v>
      </c>
      <c r="P3017" s="33">
        <v>191805</v>
      </c>
      <c r="Q3017"/>
    </row>
    <row r="3018" spans="1:17">
      <c r="A3018" s="38" t="str">
        <f t="shared" ca="1" si="46"/>
        <v>205037</v>
      </c>
      <c r="B3018" s="39" cm="1">
        <f t="array" aca="1" ref="B3018" ca="1">INDIRECT(_xlfn.CONCAT("D",ROW(C3018)-C3018-3))</f>
        <v>2050</v>
      </c>
      <c r="C3018" s="32">
        <v>37</v>
      </c>
      <c r="D3018" s="33">
        <v>4670336</v>
      </c>
      <c r="E3018" s="33"/>
      <c r="F3018" s="33">
        <v>2371018</v>
      </c>
      <c r="G3018" s="33">
        <v>973811</v>
      </c>
      <c r="H3018" s="33">
        <v>1198614</v>
      </c>
      <c r="I3018" s="33">
        <v>6048</v>
      </c>
      <c r="J3018" s="33">
        <v>192544</v>
      </c>
      <c r="K3018" s="33"/>
      <c r="L3018" s="33">
        <v>2299318</v>
      </c>
      <c r="M3018" s="33">
        <v>667868</v>
      </c>
      <c r="N3018" s="33">
        <v>1408156</v>
      </c>
      <c r="O3018" s="33">
        <v>24140</v>
      </c>
      <c r="P3018" s="33">
        <v>199154</v>
      </c>
      <c r="Q3018"/>
    </row>
    <row r="3019" spans="1:17">
      <c r="A3019" s="38" t="str">
        <f t="shared" ca="1" si="46"/>
        <v>205038</v>
      </c>
      <c r="B3019" s="39" cm="1">
        <f t="array" aca="1" ref="B3019" ca="1">INDIRECT(_xlfn.CONCAT("D",ROW(C3019)-C3019-3))</f>
        <v>2050</v>
      </c>
      <c r="C3019" s="32">
        <v>38</v>
      </c>
      <c r="D3019" s="33">
        <v>4666160</v>
      </c>
      <c r="E3019" s="33"/>
      <c r="F3019" s="33">
        <v>2368615</v>
      </c>
      <c r="G3019" s="33">
        <v>928336</v>
      </c>
      <c r="H3019" s="33">
        <v>1225042</v>
      </c>
      <c r="I3019" s="33">
        <v>5029</v>
      </c>
      <c r="J3019" s="33">
        <v>210208</v>
      </c>
      <c r="K3019" s="33"/>
      <c r="L3019" s="33">
        <v>2297545</v>
      </c>
      <c r="M3019" s="33">
        <v>666640</v>
      </c>
      <c r="N3019" s="33">
        <v>1365455</v>
      </c>
      <c r="O3019" s="33">
        <v>19104</v>
      </c>
      <c r="P3019" s="33">
        <v>246345</v>
      </c>
      <c r="Q3019"/>
    </row>
    <row r="3020" spans="1:17">
      <c r="A3020" s="38" t="str">
        <f t="shared" ref="A3020:A3083" ca="1" si="47">B3020&amp;C3020</f>
        <v>205039</v>
      </c>
      <c r="B3020" s="39" cm="1">
        <f t="array" aca="1" ref="B3020" ca="1">INDIRECT(_xlfn.CONCAT("D",ROW(C3020)-C3020-3))</f>
        <v>2050</v>
      </c>
      <c r="C3020" s="32">
        <v>39</v>
      </c>
      <c r="D3020" s="33">
        <v>4751941</v>
      </c>
      <c r="E3020" s="33"/>
      <c r="F3020" s="33">
        <v>2408500</v>
      </c>
      <c r="G3020" s="33">
        <v>902433</v>
      </c>
      <c r="H3020" s="33">
        <v>1256565</v>
      </c>
      <c r="I3020" s="33">
        <v>18109</v>
      </c>
      <c r="J3020" s="33">
        <v>231393</v>
      </c>
      <c r="K3020" s="33"/>
      <c r="L3020" s="33">
        <v>2343441</v>
      </c>
      <c r="M3020" s="33">
        <v>674292</v>
      </c>
      <c r="N3020" s="33">
        <v>1407873</v>
      </c>
      <c r="O3020" s="33">
        <v>25123</v>
      </c>
      <c r="P3020" s="33">
        <v>236153</v>
      </c>
      <c r="Q3020"/>
    </row>
    <row r="3021" spans="1:17">
      <c r="A3021" s="38" t="str">
        <f t="shared" ca="1" si="47"/>
        <v>205040</v>
      </c>
      <c r="B3021" s="39" cm="1">
        <f t="array" aca="1" ref="B3021" ca="1">INDIRECT(_xlfn.CONCAT("D",ROW(C3021)-C3021-3))</f>
        <v>2050</v>
      </c>
      <c r="C3021" s="32">
        <v>40</v>
      </c>
      <c r="D3021" s="33">
        <v>4824010</v>
      </c>
      <c r="E3021" s="33"/>
      <c r="F3021" s="33">
        <v>2441448</v>
      </c>
      <c r="G3021" s="33">
        <v>891913</v>
      </c>
      <c r="H3021" s="33">
        <v>1277034</v>
      </c>
      <c r="I3021" s="33">
        <v>9050</v>
      </c>
      <c r="J3021" s="33">
        <v>263451</v>
      </c>
      <c r="K3021" s="33"/>
      <c r="L3021" s="33">
        <v>2382562</v>
      </c>
      <c r="M3021" s="33">
        <v>618482</v>
      </c>
      <c r="N3021" s="33">
        <v>1497008</v>
      </c>
      <c r="O3021" s="33">
        <v>23093</v>
      </c>
      <c r="P3021" s="33">
        <v>243979</v>
      </c>
      <c r="Q3021"/>
    </row>
    <row r="3022" spans="1:17">
      <c r="A3022" s="38" t="str">
        <f t="shared" ca="1" si="47"/>
        <v>205041</v>
      </c>
      <c r="B3022" s="39" cm="1">
        <f t="array" aca="1" ref="B3022" ca="1">INDIRECT(_xlfn.CONCAT("D",ROW(C3022)-C3022-3))</f>
        <v>2050</v>
      </c>
      <c r="C3022" s="32">
        <v>41</v>
      </c>
      <c r="D3022" s="33">
        <v>4981823</v>
      </c>
      <c r="E3022" s="33"/>
      <c r="F3022" s="33">
        <v>2518810</v>
      </c>
      <c r="G3022" s="33">
        <v>916296</v>
      </c>
      <c r="H3022" s="33">
        <v>1325214</v>
      </c>
      <c r="I3022" s="33">
        <v>15071</v>
      </c>
      <c r="J3022" s="33">
        <v>262230</v>
      </c>
      <c r="K3022" s="33"/>
      <c r="L3022" s="33">
        <v>2463012</v>
      </c>
      <c r="M3022" s="33">
        <v>649376</v>
      </c>
      <c r="N3022" s="33">
        <v>1502498</v>
      </c>
      <c r="O3022" s="33">
        <v>35128</v>
      </c>
      <c r="P3022" s="33">
        <v>276010</v>
      </c>
      <c r="Q3022"/>
    </row>
    <row r="3023" spans="1:17">
      <c r="A3023" s="38" t="str">
        <f t="shared" ca="1" si="47"/>
        <v>205042</v>
      </c>
      <c r="B3023" s="39" cm="1">
        <f t="array" aca="1" ref="B3023" ca="1">INDIRECT(_xlfn.CONCAT("D",ROW(C3023)-C3023-3))</f>
        <v>2050</v>
      </c>
      <c r="C3023" s="32">
        <v>42</v>
      </c>
      <c r="D3023" s="33">
        <v>5002415</v>
      </c>
      <c r="E3023" s="33"/>
      <c r="F3023" s="33">
        <v>2526177</v>
      </c>
      <c r="G3023" s="33">
        <v>825653</v>
      </c>
      <c r="H3023" s="33">
        <v>1396177</v>
      </c>
      <c r="I3023" s="33">
        <v>11049</v>
      </c>
      <c r="J3023" s="33">
        <v>293298</v>
      </c>
      <c r="K3023" s="33"/>
      <c r="L3023" s="33">
        <v>2476238</v>
      </c>
      <c r="M3023" s="33">
        <v>662938</v>
      </c>
      <c r="N3023" s="33">
        <v>1512421</v>
      </c>
      <c r="O3023" s="33">
        <v>36106</v>
      </c>
      <c r="P3023" s="33">
        <v>264774</v>
      </c>
      <c r="Q3023"/>
    </row>
    <row r="3024" spans="1:17">
      <c r="A3024" s="38" t="str">
        <f t="shared" ca="1" si="47"/>
        <v>205043</v>
      </c>
      <c r="B3024" s="39" cm="1">
        <f t="array" aca="1" ref="B3024" ca="1">INDIRECT(_xlfn.CONCAT("D",ROW(C3024)-C3024-3))</f>
        <v>2050</v>
      </c>
      <c r="C3024" s="32">
        <v>43</v>
      </c>
      <c r="D3024" s="33">
        <v>4936422</v>
      </c>
      <c r="E3024" s="33"/>
      <c r="F3024" s="33">
        <v>2492529</v>
      </c>
      <c r="G3024" s="33">
        <v>818128</v>
      </c>
      <c r="H3024" s="33">
        <v>1380277</v>
      </c>
      <c r="I3024" s="33">
        <v>18069</v>
      </c>
      <c r="J3024" s="33">
        <v>276055</v>
      </c>
      <c r="K3024" s="33"/>
      <c r="L3024" s="33">
        <v>2443892</v>
      </c>
      <c r="M3024" s="33">
        <v>586895</v>
      </c>
      <c r="N3024" s="33">
        <v>1527934</v>
      </c>
      <c r="O3024" s="33">
        <v>30097</v>
      </c>
      <c r="P3024" s="33">
        <v>298965</v>
      </c>
      <c r="Q3024"/>
    </row>
    <row r="3025" spans="1:17">
      <c r="A3025" s="38" t="str">
        <f t="shared" ca="1" si="47"/>
        <v>205044</v>
      </c>
      <c r="B3025" s="39" cm="1">
        <f t="array" aca="1" ref="B3025" ca="1">INDIRECT(_xlfn.CONCAT("D",ROW(C3025)-C3025-3))</f>
        <v>2050</v>
      </c>
      <c r="C3025" s="32">
        <v>44</v>
      </c>
      <c r="D3025" s="33">
        <v>4826525</v>
      </c>
      <c r="E3025" s="33"/>
      <c r="F3025" s="33">
        <v>2435166</v>
      </c>
      <c r="G3025" s="33">
        <v>766831</v>
      </c>
      <c r="H3025" s="33">
        <v>1368839</v>
      </c>
      <c r="I3025" s="33">
        <v>8040</v>
      </c>
      <c r="J3025" s="33">
        <v>291456</v>
      </c>
      <c r="K3025" s="33"/>
      <c r="L3025" s="33">
        <v>2391359</v>
      </c>
      <c r="M3025" s="33">
        <v>587052</v>
      </c>
      <c r="N3025" s="33">
        <v>1477163</v>
      </c>
      <c r="O3025" s="33">
        <v>34119</v>
      </c>
      <c r="P3025" s="33">
        <v>293024</v>
      </c>
      <c r="Q3025"/>
    </row>
    <row r="3026" spans="1:17">
      <c r="A3026" s="38" t="str">
        <f t="shared" ca="1" si="47"/>
        <v>205045</v>
      </c>
      <c r="B3026" s="39" cm="1">
        <f t="array" aca="1" ref="B3026" ca="1">INDIRECT(_xlfn.CONCAT("D",ROW(C3026)-C3026-3))</f>
        <v>2050</v>
      </c>
      <c r="C3026" s="32">
        <v>45</v>
      </c>
      <c r="D3026" s="33">
        <v>4774928</v>
      </c>
      <c r="E3026" s="33"/>
      <c r="F3026" s="33">
        <v>2406671</v>
      </c>
      <c r="G3026" s="33">
        <v>816657</v>
      </c>
      <c r="H3026" s="33">
        <v>1311082</v>
      </c>
      <c r="I3026" s="33">
        <v>16112</v>
      </c>
      <c r="J3026" s="33">
        <v>262820</v>
      </c>
      <c r="K3026" s="33"/>
      <c r="L3026" s="33">
        <v>2368257</v>
      </c>
      <c r="M3026" s="33">
        <v>551992</v>
      </c>
      <c r="N3026" s="33">
        <v>1507710</v>
      </c>
      <c r="O3026" s="33">
        <v>37067</v>
      </c>
      <c r="P3026" s="33">
        <v>271488</v>
      </c>
      <c r="Q3026"/>
    </row>
    <row r="3027" spans="1:17">
      <c r="A3027" s="38" t="str">
        <f t="shared" ca="1" si="47"/>
        <v>205046</v>
      </c>
      <c r="B3027" s="39" cm="1">
        <f t="array" aca="1" ref="B3027" ca="1">INDIRECT(_xlfn.CONCAT("D",ROW(C3027)-C3027-3))</f>
        <v>2050</v>
      </c>
      <c r="C3027" s="32">
        <v>46</v>
      </c>
      <c r="D3027" s="33">
        <v>4735918</v>
      </c>
      <c r="E3027" s="33"/>
      <c r="F3027" s="33">
        <v>2385617</v>
      </c>
      <c r="G3027" s="33">
        <v>728463</v>
      </c>
      <c r="H3027" s="33">
        <v>1355304</v>
      </c>
      <c r="I3027" s="33">
        <v>21129</v>
      </c>
      <c r="J3027" s="33">
        <v>280720</v>
      </c>
      <c r="K3027" s="33"/>
      <c r="L3027" s="33">
        <v>2350301</v>
      </c>
      <c r="M3027" s="33">
        <v>536896</v>
      </c>
      <c r="N3027" s="33">
        <v>1464171</v>
      </c>
      <c r="O3027" s="33">
        <v>49174</v>
      </c>
      <c r="P3027" s="33">
        <v>300060</v>
      </c>
      <c r="Q3027"/>
    </row>
    <row r="3028" spans="1:17">
      <c r="A3028" s="38" t="str">
        <f t="shared" ca="1" si="47"/>
        <v>205047</v>
      </c>
      <c r="B3028" s="39" cm="1">
        <f t="array" aca="1" ref="B3028" ca="1">INDIRECT(_xlfn.CONCAT("D",ROW(C3028)-C3028-3))</f>
        <v>2050</v>
      </c>
      <c r="C3028" s="32">
        <v>47</v>
      </c>
      <c r="D3028" s="33">
        <v>4678248</v>
      </c>
      <c r="E3028" s="33"/>
      <c r="F3028" s="33">
        <v>2353433</v>
      </c>
      <c r="G3028" s="33">
        <v>687429</v>
      </c>
      <c r="H3028" s="33">
        <v>1347563</v>
      </c>
      <c r="I3028" s="33">
        <v>17186</v>
      </c>
      <c r="J3028" s="33">
        <v>301256</v>
      </c>
      <c r="K3028" s="33"/>
      <c r="L3028" s="33">
        <v>2324815</v>
      </c>
      <c r="M3028" s="33">
        <v>517186</v>
      </c>
      <c r="N3028" s="33">
        <v>1475945</v>
      </c>
      <c r="O3028" s="33">
        <v>47383</v>
      </c>
      <c r="P3028" s="33">
        <v>284301</v>
      </c>
      <c r="Q3028"/>
    </row>
    <row r="3029" spans="1:17">
      <c r="A3029" s="38" t="str">
        <f t="shared" ca="1" si="47"/>
        <v>205048</v>
      </c>
      <c r="B3029" s="39" cm="1">
        <f t="array" aca="1" ref="B3029" ca="1">INDIRECT(_xlfn.CONCAT("D",ROW(C3029)-C3029-3))</f>
        <v>2050</v>
      </c>
      <c r="C3029" s="32">
        <v>48</v>
      </c>
      <c r="D3029" s="33">
        <v>4668431</v>
      </c>
      <c r="E3029" s="33"/>
      <c r="F3029" s="33">
        <v>2345462</v>
      </c>
      <c r="G3029" s="33">
        <v>640130</v>
      </c>
      <c r="H3029" s="33">
        <v>1397382</v>
      </c>
      <c r="I3029" s="33">
        <v>17164</v>
      </c>
      <c r="J3029" s="33">
        <v>290785</v>
      </c>
      <c r="K3029" s="33"/>
      <c r="L3029" s="33">
        <v>2322969</v>
      </c>
      <c r="M3029" s="33">
        <v>512523</v>
      </c>
      <c r="N3029" s="33">
        <v>1447954</v>
      </c>
      <c r="O3029" s="33">
        <v>51353</v>
      </c>
      <c r="P3029" s="33">
        <v>311139</v>
      </c>
      <c r="Q3029"/>
    </row>
    <row r="3030" spans="1:17">
      <c r="A3030" s="38" t="str">
        <f t="shared" ca="1" si="47"/>
        <v>205049</v>
      </c>
      <c r="B3030" s="39" cm="1">
        <f t="array" aca="1" ref="B3030" ca="1">INDIRECT(_xlfn.CONCAT("D",ROW(C3030)-C3030-3))</f>
        <v>2050</v>
      </c>
      <c r="C3030" s="32">
        <v>49</v>
      </c>
      <c r="D3030" s="33">
        <v>4741705</v>
      </c>
      <c r="E3030" s="33"/>
      <c r="F3030" s="33">
        <v>2381891</v>
      </c>
      <c r="G3030" s="33">
        <v>714770</v>
      </c>
      <c r="H3030" s="33">
        <v>1361516</v>
      </c>
      <c r="I3030" s="33">
        <v>15230</v>
      </c>
      <c r="J3030" s="33">
        <v>290375</v>
      </c>
      <c r="K3030" s="33"/>
      <c r="L3030" s="33">
        <v>2359814</v>
      </c>
      <c r="M3030" s="33">
        <v>547071</v>
      </c>
      <c r="N3030" s="33">
        <v>1445322</v>
      </c>
      <c r="O3030" s="33">
        <v>52779</v>
      </c>
      <c r="P3030" s="33">
        <v>314642</v>
      </c>
      <c r="Q3030"/>
    </row>
    <row r="3031" spans="1:17">
      <c r="A3031" s="38" t="str">
        <f t="shared" ca="1" si="47"/>
        <v>205050</v>
      </c>
      <c r="B3031" s="39" cm="1">
        <f t="array" aca="1" ref="B3031" ca="1">INDIRECT(_xlfn.CONCAT("D",ROW(C3031)-C3031-3))</f>
        <v>2050</v>
      </c>
      <c r="C3031" s="32">
        <v>50</v>
      </c>
      <c r="D3031" s="33">
        <v>4662185</v>
      </c>
      <c r="E3031" s="33"/>
      <c r="F3031" s="33">
        <v>2341816</v>
      </c>
      <c r="G3031" s="33">
        <v>625025</v>
      </c>
      <c r="H3031" s="33">
        <v>1383985</v>
      </c>
      <c r="I3031" s="33">
        <v>12176</v>
      </c>
      <c r="J3031" s="33">
        <v>320630</v>
      </c>
      <c r="K3031" s="33"/>
      <c r="L3031" s="33">
        <v>2320369</v>
      </c>
      <c r="M3031" s="33">
        <v>516424</v>
      </c>
      <c r="N3031" s="33">
        <v>1412838</v>
      </c>
      <c r="O3031" s="33">
        <v>61647</v>
      </c>
      <c r="P3031" s="33">
        <v>329460</v>
      </c>
      <c r="Q3031"/>
    </row>
    <row r="3032" spans="1:17">
      <c r="A3032" s="38" t="str">
        <f t="shared" ca="1" si="47"/>
        <v>205051</v>
      </c>
      <c r="B3032" s="39" cm="1">
        <f t="array" aca="1" ref="B3032" ca="1">INDIRECT(_xlfn.CONCAT("D",ROW(C3032)-C3032-3))</f>
        <v>2050</v>
      </c>
      <c r="C3032" s="32">
        <v>51</v>
      </c>
      <c r="D3032" s="33">
        <v>4642305</v>
      </c>
      <c r="E3032" s="33"/>
      <c r="F3032" s="33">
        <v>2327625</v>
      </c>
      <c r="G3032" s="33">
        <v>675599</v>
      </c>
      <c r="H3032" s="33">
        <v>1336004</v>
      </c>
      <c r="I3032" s="33">
        <v>23297</v>
      </c>
      <c r="J3032" s="33">
        <v>292726</v>
      </c>
      <c r="K3032" s="33"/>
      <c r="L3032" s="33">
        <v>2314680</v>
      </c>
      <c r="M3032" s="33">
        <v>528318</v>
      </c>
      <c r="N3032" s="33">
        <v>1415932</v>
      </c>
      <c r="O3032" s="33">
        <v>69835</v>
      </c>
      <c r="P3032" s="33">
        <v>300595</v>
      </c>
      <c r="Q3032"/>
    </row>
    <row r="3033" spans="1:17">
      <c r="A3033" s="38" t="str">
        <f t="shared" ca="1" si="47"/>
        <v>205052</v>
      </c>
      <c r="B3033" s="39" cm="1">
        <f t="array" aca="1" ref="B3033" ca="1">INDIRECT(_xlfn.CONCAT("D",ROW(C3033)-C3033-3))</f>
        <v>2050</v>
      </c>
      <c r="C3033" s="32">
        <v>52</v>
      </c>
      <c r="D3033" s="33">
        <v>4560522</v>
      </c>
      <c r="E3033" s="33"/>
      <c r="F3033" s="33">
        <v>2284564</v>
      </c>
      <c r="G3033" s="33">
        <v>627850</v>
      </c>
      <c r="H3033" s="33">
        <v>1350890</v>
      </c>
      <c r="I3033" s="33">
        <v>20253</v>
      </c>
      <c r="J3033" s="33">
        <v>285571</v>
      </c>
      <c r="K3033" s="33"/>
      <c r="L3033" s="33">
        <v>2275957</v>
      </c>
      <c r="M3033" s="33">
        <v>524988</v>
      </c>
      <c r="N3033" s="33">
        <v>1360517</v>
      </c>
      <c r="O3033" s="33">
        <v>64738</v>
      </c>
      <c r="P3033" s="33">
        <v>325715</v>
      </c>
      <c r="Q3033"/>
    </row>
    <row r="3034" spans="1:17">
      <c r="A3034" s="38" t="str">
        <f t="shared" ca="1" si="47"/>
        <v>205053</v>
      </c>
      <c r="B3034" s="39" cm="1">
        <f t="array" aca="1" ref="B3034" ca="1">INDIRECT(_xlfn.CONCAT("D",ROW(C3034)-C3034-3))</f>
        <v>2050</v>
      </c>
      <c r="C3034" s="32">
        <v>53</v>
      </c>
      <c r="D3034" s="33">
        <v>4555542</v>
      </c>
      <c r="E3034" s="33"/>
      <c r="F3034" s="33">
        <v>2275438</v>
      </c>
      <c r="G3034" s="33">
        <v>646074</v>
      </c>
      <c r="H3034" s="33">
        <v>1340756</v>
      </c>
      <c r="I3034" s="33">
        <v>19240</v>
      </c>
      <c r="J3034" s="33">
        <v>269367</v>
      </c>
      <c r="K3034" s="33"/>
      <c r="L3034" s="33">
        <v>2280105</v>
      </c>
      <c r="M3034" s="33">
        <v>542448</v>
      </c>
      <c r="N3034" s="33">
        <v>1301471</v>
      </c>
      <c r="O3034" s="33">
        <v>90071</v>
      </c>
      <c r="P3034" s="33">
        <v>346114</v>
      </c>
      <c r="Q3034"/>
    </row>
    <row r="3035" spans="1:17">
      <c r="A3035" s="38" t="str">
        <f t="shared" ca="1" si="47"/>
        <v>205054</v>
      </c>
      <c r="B3035" s="39" cm="1">
        <f t="array" aca="1" ref="B3035" ca="1">INDIRECT(_xlfn.CONCAT("D",ROW(C3035)-C3035-3))</f>
        <v>2050</v>
      </c>
      <c r="C3035" s="32">
        <v>54</v>
      </c>
      <c r="D3035" s="33">
        <v>4554219</v>
      </c>
      <c r="E3035" s="33"/>
      <c r="F3035" s="33">
        <v>2273303</v>
      </c>
      <c r="G3035" s="33">
        <v>619440</v>
      </c>
      <c r="H3035" s="33">
        <v>1355277</v>
      </c>
      <c r="I3035" s="33">
        <v>26316</v>
      </c>
      <c r="J3035" s="33">
        <v>272270</v>
      </c>
      <c r="K3035" s="33"/>
      <c r="L3035" s="33">
        <v>2280916</v>
      </c>
      <c r="M3035" s="33">
        <v>494266</v>
      </c>
      <c r="N3035" s="33">
        <v>1360244</v>
      </c>
      <c r="O3035" s="33">
        <v>72925</v>
      </c>
      <c r="P3035" s="33">
        <v>353481</v>
      </c>
      <c r="Q3035"/>
    </row>
    <row r="3036" spans="1:17">
      <c r="A3036" s="38" t="str">
        <f t="shared" ca="1" si="47"/>
        <v>205055</v>
      </c>
      <c r="B3036" s="39" cm="1">
        <f t="array" aca="1" ref="B3036" ca="1">INDIRECT(_xlfn.CONCAT("D",ROW(C3036)-C3036-3))</f>
        <v>2050</v>
      </c>
      <c r="C3036" s="32">
        <v>55</v>
      </c>
      <c r="D3036" s="33">
        <v>4563787</v>
      </c>
      <c r="E3036" s="33"/>
      <c r="F3036" s="33">
        <v>2274815</v>
      </c>
      <c r="G3036" s="33">
        <v>607157</v>
      </c>
      <c r="H3036" s="33">
        <v>1389378</v>
      </c>
      <c r="I3036" s="33">
        <v>23274</v>
      </c>
      <c r="J3036" s="33">
        <v>255006</v>
      </c>
      <c r="K3036" s="33"/>
      <c r="L3036" s="33">
        <v>2288972</v>
      </c>
      <c r="M3036" s="33">
        <v>499412</v>
      </c>
      <c r="N3036" s="33">
        <v>1341916</v>
      </c>
      <c r="O3036" s="33">
        <v>104552</v>
      </c>
      <c r="P3036" s="33">
        <v>343092</v>
      </c>
      <c r="Q3036"/>
    </row>
    <row r="3037" spans="1:17">
      <c r="A3037" s="38" t="str">
        <f t="shared" ca="1" si="47"/>
        <v>205056</v>
      </c>
      <c r="B3037" s="39" cm="1">
        <f t="array" aca="1" ref="B3037" ca="1">INDIRECT(_xlfn.CONCAT("D",ROW(C3037)-C3037-3))</f>
        <v>2050</v>
      </c>
      <c r="C3037" s="32">
        <v>56</v>
      </c>
      <c r="D3037" s="33">
        <v>4594740</v>
      </c>
      <c r="E3037" s="33"/>
      <c r="F3037" s="33">
        <v>2287550</v>
      </c>
      <c r="G3037" s="33">
        <v>651421</v>
      </c>
      <c r="H3037" s="33">
        <v>1367480</v>
      </c>
      <c r="I3037" s="33">
        <v>25249</v>
      </c>
      <c r="J3037" s="33">
        <v>243399</v>
      </c>
      <c r="K3037" s="33"/>
      <c r="L3037" s="33">
        <v>2307191</v>
      </c>
      <c r="M3037" s="33">
        <v>559595</v>
      </c>
      <c r="N3037" s="33">
        <v>1287169</v>
      </c>
      <c r="O3037" s="33">
        <v>100181</v>
      </c>
      <c r="P3037" s="33">
        <v>360246</v>
      </c>
      <c r="Q3037"/>
    </row>
    <row r="3038" spans="1:17">
      <c r="A3038" s="38" t="str">
        <f t="shared" ca="1" si="47"/>
        <v>205057</v>
      </c>
      <c r="B3038" s="39" cm="1">
        <f t="array" aca="1" ref="B3038" ca="1">INDIRECT(_xlfn.CONCAT("D",ROW(C3038)-C3038-3))</f>
        <v>2050</v>
      </c>
      <c r="C3038" s="32">
        <v>57</v>
      </c>
      <c r="D3038" s="33">
        <v>4658175</v>
      </c>
      <c r="E3038" s="33"/>
      <c r="F3038" s="33">
        <v>2316738</v>
      </c>
      <c r="G3038" s="33">
        <v>656157</v>
      </c>
      <c r="H3038" s="33">
        <v>1366825</v>
      </c>
      <c r="I3038" s="33">
        <v>32303</v>
      </c>
      <c r="J3038" s="33">
        <v>261453</v>
      </c>
      <c r="K3038" s="33"/>
      <c r="L3038" s="33">
        <v>2341437</v>
      </c>
      <c r="M3038" s="33">
        <v>518403</v>
      </c>
      <c r="N3038" s="33">
        <v>1360428</v>
      </c>
      <c r="O3038" s="33">
        <v>120724</v>
      </c>
      <c r="P3038" s="33">
        <v>341882</v>
      </c>
      <c r="Q3038"/>
    </row>
    <row r="3039" spans="1:17">
      <c r="A3039" s="38" t="str">
        <f t="shared" ca="1" si="47"/>
        <v>205058</v>
      </c>
      <c r="B3039" s="39" cm="1">
        <f t="array" aca="1" ref="B3039" ca="1">INDIRECT(_xlfn.CONCAT("D",ROW(C3039)-C3039-3))</f>
        <v>2050</v>
      </c>
      <c r="C3039" s="32">
        <v>58</v>
      </c>
      <c r="D3039" s="33">
        <v>4677922</v>
      </c>
      <c r="E3039" s="33"/>
      <c r="F3039" s="33">
        <v>2315190</v>
      </c>
      <c r="G3039" s="33">
        <v>621886</v>
      </c>
      <c r="H3039" s="33">
        <v>1381857</v>
      </c>
      <c r="I3039" s="33">
        <v>32253</v>
      </c>
      <c r="J3039" s="33">
        <v>279194</v>
      </c>
      <c r="K3039" s="33"/>
      <c r="L3039" s="33">
        <v>2362732</v>
      </c>
      <c r="M3039" s="33">
        <v>565924</v>
      </c>
      <c r="N3039" s="33">
        <v>1296572</v>
      </c>
      <c r="O3039" s="33">
        <v>122280</v>
      </c>
      <c r="P3039" s="33">
        <v>377956</v>
      </c>
      <c r="Q3039"/>
    </row>
    <row r="3040" spans="1:17">
      <c r="A3040" s="38" t="str">
        <f t="shared" ca="1" si="47"/>
        <v>205059</v>
      </c>
      <c r="B3040" s="39" cm="1">
        <f t="array" aca="1" ref="B3040" ca="1">INDIRECT(_xlfn.CONCAT("D",ROW(C3040)-C3040-3))</f>
        <v>2050</v>
      </c>
      <c r="C3040" s="32">
        <v>59</v>
      </c>
      <c r="D3040" s="33">
        <v>4700862</v>
      </c>
      <c r="E3040" s="33"/>
      <c r="F3040" s="33">
        <v>2320778</v>
      </c>
      <c r="G3040" s="33">
        <v>596858</v>
      </c>
      <c r="H3040" s="33">
        <v>1431046</v>
      </c>
      <c r="I3040" s="33">
        <v>36357</v>
      </c>
      <c r="J3040" s="33">
        <v>256518</v>
      </c>
      <c r="K3040" s="33"/>
      <c r="L3040" s="33">
        <v>2380084</v>
      </c>
      <c r="M3040" s="33">
        <v>526540</v>
      </c>
      <c r="N3040" s="33">
        <v>1324974</v>
      </c>
      <c r="O3040" s="33">
        <v>128845</v>
      </c>
      <c r="P3040" s="33">
        <v>399724</v>
      </c>
      <c r="Q3040"/>
    </row>
    <row r="3041" spans="1:17">
      <c r="A3041" s="38" t="str">
        <f t="shared" ca="1" si="47"/>
        <v>205060</v>
      </c>
      <c r="B3041" s="39" cm="1">
        <f t="array" aca="1" ref="B3041" ca="1">INDIRECT(_xlfn.CONCAT("D",ROW(C3041)-C3041-3))</f>
        <v>2050</v>
      </c>
      <c r="C3041" s="32">
        <v>60</v>
      </c>
      <c r="D3041" s="33">
        <v>4543169</v>
      </c>
      <c r="E3041" s="33"/>
      <c r="F3041" s="33">
        <v>2232226</v>
      </c>
      <c r="G3041" s="33">
        <v>589759</v>
      </c>
      <c r="H3041" s="33">
        <v>1337524</v>
      </c>
      <c r="I3041" s="33">
        <v>35225</v>
      </c>
      <c r="J3041" s="33">
        <v>269719</v>
      </c>
      <c r="K3041" s="33"/>
      <c r="L3041" s="33">
        <v>2310943</v>
      </c>
      <c r="M3041" s="33">
        <v>520392</v>
      </c>
      <c r="N3041" s="33">
        <v>1312600</v>
      </c>
      <c r="O3041" s="33">
        <v>142476</v>
      </c>
      <c r="P3041" s="33">
        <v>335476</v>
      </c>
      <c r="Q3041"/>
    </row>
    <row r="3042" spans="1:17">
      <c r="A3042" s="38" t="str">
        <f t="shared" ca="1" si="47"/>
        <v>205061</v>
      </c>
      <c r="B3042" s="39" cm="1">
        <f t="array" aca="1" ref="B3042" ca="1">INDIRECT(_xlfn.CONCAT("D",ROW(C3042)-C3042-3))</f>
        <v>2050</v>
      </c>
      <c r="C3042" s="32">
        <v>61</v>
      </c>
      <c r="D3042" s="33">
        <v>4408197</v>
      </c>
      <c r="E3042" s="33"/>
      <c r="F3042" s="33">
        <v>2154303</v>
      </c>
      <c r="G3042" s="33">
        <v>577153</v>
      </c>
      <c r="H3042" s="33">
        <v>1269536</v>
      </c>
      <c r="I3042" s="33">
        <v>38076</v>
      </c>
      <c r="J3042" s="33">
        <v>269538</v>
      </c>
      <c r="K3042" s="33"/>
      <c r="L3042" s="33">
        <v>2253894</v>
      </c>
      <c r="M3042" s="33">
        <v>539040</v>
      </c>
      <c r="N3042" s="33">
        <v>1194957</v>
      </c>
      <c r="O3042" s="33">
        <v>162216</v>
      </c>
      <c r="P3042" s="33">
        <v>357681</v>
      </c>
      <c r="Q3042"/>
    </row>
    <row r="3043" spans="1:17">
      <c r="A3043" s="38" t="str">
        <f t="shared" ca="1" si="47"/>
        <v>205062</v>
      </c>
      <c r="B3043" s="39" cm="1">
        <f t="array" aca="1" ref="B3043" ca="1">INDIRECT(_xlfn.CONCAT("D",ROW(C3043)-C3043-3))</f>
        <v>2050</v>
      </c>
      <c r="C3043" s="32">
        <v>62</v>
      </c>
      <c r="D3043" s="33">
        <v>4269932</v>
      </c>
      <c r="E3043" s="33"/>
      <c r="F3043" s="33">
        <v>2080935</v>
      </c>
      <c r="G3043" s="33">
        <v>523752</v>
      </c>
      <c r="H3043" s="33">
        <v>1265651</v>
      </c>
      <c r="I3043" s="33">
        <v>35185</v>
      </c>
      <c r="J3043" s="33">
        <v>256347</v>
      </c>
      <c r="K3043" s="33"/>
      <c r="L3043" s="33">
        <v>2188998</v>
      </c>
      <c r="M3043" s="33">
        <v>497087</v>
      </c>
      <c r="N3043" s="33">
        <v>1172641</v>
      </c>
      <c r="O3043" s="33">
        <v>188550</v>
      </c>
      <c r="P3043" s="33">
        <v>330719</v>
      </c>
      <c r="Q3043"/>
    </row>
    <row r="3044" spans="1:17">
      <c r="A3044" s="38" t="str">
        <f t="shared" ca="1" si="47"/>
        <v>205063</v>
      </c>
      <c r="B3044" s="39" cm="1">
        <f t="array" aca="1" ref="B3044" ca="1">INDIRECT(_xlfn.CONCAT("D",ROW(C3044)-C3044-3))</f>
        <v>2050</v>
      </c>
      <c r="C3044" s="32">
        <v>63</v>
      </c>
      <c r="D3044" s="33">
        <v>4194155</v>
      </c>
      <c r="E3044" s="33"/>
      <c r="F3044" s="33">
        <v>2036721</v>
      </c>
      <c r="G3044" s="33">
        <v>509180</v>
      </c>
      <c r="H3044" s="33">
        <v>1234737</v>
      </c>
      <c r="I3044" s="33">
        <v>47643</v>
      </c>
      <c r="J3044" s="33">
        <v>245161</v>
      </c>
      <c r="K3044" s="33"/>
      <c r="L3044" s="33">
        <v>2157434</v>
      </c>
      <c r="M3044" s="33">
        <v>494852</v>
      </c>
      <c r="N3044" s="33">
        <v>1149626</v>
      </c>
      <c r="O3044" s="33">
        <v>153887</v>
      </c>
      <c r="P3044" s="33">
        <v>359070</v>
      </c>
      <c r="Q3044"/>
    </row>
    <row r="3045" spans="1:17">
      <c r="A3045" s="38" t="str">
        <f t="shared" ca="1" si="47"/>
        <v>205064</v>
      </c>
      <c r="B3045" s="39" cm="1">
        <f t="array" aca="1" ref="B3045" ca="1">INDIRECT(_xlfn.CONCAT("D",ROW(C3045)-C3045-3))</f>
        <v>2050</v>
      </c>
      <c r="C3045" s="32">
        <v>64</v>
      </c>
      <c r="D3045" s="33">
        <v>4167618</v>
      </c>
      <c r="E3045" s="33"/>
      <c r="F3045" s="33">
        <v>2020780</v>
      </c>
      <c r="G3045" s="33">
        <v>478896</v>
      </c>
      <c r="H3045" s="33">
        <v>1249337</v>
      </c>
      <c r="I3045" s="33">
        <v>46086</v>
      </c>
      <c r="J3045" s="33">
        <v>246461</v>
      </c>
      <c r="K3045" s="33"/>
      <c r="L3045" s="33">
        <v>2146838</v>
      </c>
      <c r="M3045" s="33">
        <v>446253</v>
      </c>
      <c r="N3045" s="33">
        <v>1186992</v>
      </c>
      <c r="O3045" s="33">
        <v>163827</v>
      </c>
      <c r="P3045" s="33">
        <v>349766</v>
      </c>
      <c r="Q3045"/>
    </row>
    <row r="3046" spans="1:17">
      <c r="A3046" s="38" t="str">
        <f t="shared" ca="1" si="47"/>
        <v>205065</v>
      </c>
      <c r="B3046" s="39" cm="1">
        <f t="array" aca="1" ref="B3046" ca="1">INDIRECT(_xlfn.CONCAT("D",ROW(C3046)-C3046-3))</f>
        <v>2050</v>
      </c>
      <c r="C3046" s="32">
        <v>65</v>
      </c>
      <c r="D3046" s="33">
        <v>4049432</v>
      </c>
      <c r="E3046" s="33"/>
      <c r="F3046" s="33">
        <v>1956474</v>
      </c>
      <c r="G3046" s="33">
        <v>440629</v>
      </c>
      <c r="H3046" s="33">
        <v>1232369</v>
      </c>
      <c r="I3046" s="33">
        <v>48738</v>
      </c>
      <c r="J3046" s="33">
        <v>234737</v>
      </c>
      <c r="K3046" s="33"/>
      <c r="L3046" s="33">
        <v>2092958</v>
      </c>
      <c r="M3046" s="33">
        <v>420192</v>
      </c>
      <c r="N3046" s="33">
        <v>1115511</v>
      </c>
      <c r="O3046" s="33">
        <v>192088</v>
      </c>
      <c r="P3046" s="33">
        <v>365167</v>
      </c>
      <c r="Q3046"/>
    </row>
    <row r="3047" spans="1:17">
      <c r="A3047" s="38" t="str">
        <f t="shared" ca="1" si="47"/>
        <v>205066</v>
      </c>
      <c r="B3047" s="39" cm="1">
        <f t="array" aca="1" ref="B3047" ca="1">INDIRECT(_xlfn.CONCAT("D",ROW(C3047)-C3047-3))</f>
        <v>2050</v>
      </c>
      <c r="C3047" s="32">
        <v>66</v>
      </c>
      <c r="D3047" s="33">
        <v>3992384</v>
      </c>
      <c r="E3047" s="33"/>
      <c r="F3047" s="33">
        <v>1930789</v>
      </c>
      <c r="G3047" s="33">
        <v>382177</v>
      </c>
      <c r="H3047" s="33">
        <v>1258994</v>
      </c>
      <c r="I3047" s="33">
        <v>55734</v>
      </c>
      <c r="J3047" s="33">
        <v>233884</v>
      </c>
      <c r="K3047" s="33"/>
      <c r="L3047" s="33">
        <v>2061595</v>
      </c>
      <c r="M3047" s="33">
        <v>364938</v>
      </c>
      <c r="N3047" s="33">
        <v>1145219</v>
      </c>
      <c r="O3047" s="33">
        <v>205655</v>
      </c>
      <c r="P3047" s="33">
        <v>345784</v>
      </c>
      <c r="Q3047"/>
    </row>
    <row r="3048" spans="1:17">
      <c r="A3048" s="38" t="str">
        <f t="shared" ca="1" si="47"/>
        <v>205067</v>
      </c>
      <c r="B3048" s="39" cm="1">
        <f t="array" aca="1" ref="B3048" ca="1">INDIRECT(_xlfn.CONCAT("D",ROW(C3048)-C3048-3))</f>
        <v>2050</v>
      </c>
      <c r="C3048" s="32">
        <v>67</v>
      </c>
      <c r="D3048" s="33">
        <v>4021866</v>
      </c>
      <c r="E3048" s="33"/>
      <c r="F3048" s="33">
        <v>1945826</v>
      </c>
      <c r="G3048" s="33">
        <v>410013</v>
      </c>
      <c r="H3048" s="33">
        <v>1244932</v>
      </c>
      <c r="I3048" s="33">
        <v>56588</v>
      </c>
      <c r="J3048" s="33">
        <v>234293</v>
      </c>
      <c r="K3048" s="33"/>
      <c r="L3048" s="33">
        <v>2076040</v>
      </c>
      <c r="M3048" s="33">
        <v>372111</v>
      </c>
      <c r="N3048" s="33">
        <v>1135288</v>
      </c>
      <c r="O3048" s="33">
        <v>249404</v>
      </c>
      <c r="P3048" s="33">
        <v>319237</v>
      </c>
      <c r="Q3048"/>
    </row>
    <row r="3049" spans="1:17">
      <c r="A3049" s="38" t="str">
        <f t="shared" ca="1" si="47"/>
        <v>205068</v>
      </c>
      <c r="B3049" s="39" cm="1">
        <f t="array" aca="1" ref="B3049" ca="1">INDIRECT(_xlfn.CONCAT("D",ROW(C3049)-C3049-3))</f>
        <v>2050</v>
      </c>
      <c r="C3049" s="32">
        <v>68</v>
      </c>
      <c r="D3049" s="33">
        <v>3906901</v>
      </c>
      <c r="E3049" s="33"/>
      <c r="F3049" s="33">
        <v>1887149</v>
      </c>
      <c r="G3049" s="33">
        <v>352533</v>
      </c>
      <c r="H3049" s="33">
        <v>1237850</v>
      </c>
      <c r="I3049" s="33">
        <v>59751</v>
      </c>
      <c r="J3049" s="33">
        <v>237014</v>
      </c>
      <c r="K3049" s="33"/>
      <c r="L3049" s="33">
        <v>2019752</v>
      </c>
      <c r="M3049" s="33">
        <v>352306</v>
      </c>
      <c r="N3049" s="33">
        <v>1079937</v>
      </c>
      <c r="O3049" s="33">
        <v>272236</v>
      </c>
      <c r="P3049" s="33">
        <v>315273</v>
      </c>
      <c r="Q3049"/>
    </row>
    <row r="3050" spans="1:17">
      <c r="A3050" s="38" t="str">
        <f t="shared" ca="1" si="47"/>
        <v>205069</v>
      </c>
      <c r="B3050" s="39" cm="1">
        <f t="array" aca="1" ref="B3050" ca="1">INDIRECT(_xlfn.CONCAT("D",ROW(C3050)-C3050-3))</f>
        <v>2050</v>
      </c>
      <c r="C3050" s="32">
        <v>69</v>
      </c>
      <c r="D3050" s="33">
        <v>3909910</v>
      </c>
      <c r="E3050" s="33"/>
      <c r="F3050" s="33">
        <v>1890108</v>
      </c>
      <c r="G3050" s="33">
        <v>361915</v>
      </c>
      <c r="H3050" s="33">
        <v>1213010</v>
      </c>
      <c r="I3050" s="33">
        <v>78547</v>
      </c>
      <c r="J3050" s="33">
        <v>236636</v>
      </c>
      <c r="K3050" s="33"/>
      <c r="L3050" s="33">
        <v>2019801</v>
      </c>
      <c r="M3050" s="33">
        <v>343796</v>
      </c>
      <c r="N3050" s="33">
        <v>1082358</v>
      </c>
      <c r="O3050" s="33">
        <v>248852</v>
      </c>
      <c r="P3050" s="33">
        <v>344795</v>
      </c>
      <c r="Q3050"/>
    </row>
    <row r="3051" spans="1:17">
      <c r="A3051" s="38" t="str">
        <f t="shared" ca="1" si="47"/>
        <v>205070</v>
      </c>
      <c r="B3051" s="39" cm="1">
        <f t="array" aca="1" ref="B3051" ca="1">INDIRECT(_xlfn.CONCAT("D",ROW(C3051)-C3051-3))</f>
        <v>2050</v>
      </c>
      <c r="C3051" s="32">
        <v>70</v>
      </c>
      <c r="D3051" s="33">
        <v>3713293</v>
      </c>
      <c r="E3051" s="33"/>
      <c r="F3051" s="33">
        <v>1788930</v>
      </c>
      <c r="G3051" s="33">
        <v>309909</v>
      </c>
      <c r="H3051" s="33">
        <v>1162159</v>
      </c>
      <c r="I3051" s="33">
        <v>98337</v>
      </c>
      <c r="J3051" s="33">
        <v>218526</v>
      </c>
      <c r="K3051" s="33"/>
      <c r="L3051" s="33">
        <v>1924363</v>
      </c>
      <c r="M3051" s="33">
        <v>274481</v>
      </c>
      <c r="N3051" s="33">
        <v>1091936</v>
      </c>
      <c r="O3051" s="33">
        <v>270489</v>
      </c>
      <c r="P3051" s="33">
        <v>287457</v>
      </c>
      <c r="Q3051"/>
    </row>
    <row r="3052" spans="1:17">
      <c r="A3052" s="38" t="str">
        <f t="shared" ca="1" si="47"/>
        <v>205071</v>
      </c>
      <c r="B3052" s="39" cm="1">
        <f t="array" aca="1" ref="B3052" ca="1">INDIRECT(_xlfn.CONCAT("D",ROW(C3052)-C3052-3))</f>
        <v>2050</v>
      </c>
      <c r="C3052" s="32">
        <v>71</v>
      </c>
      <c r="D3052" s="33">
        <v>3545015</v>
      </c>
      <c r="E3052" s="33"/>
      <c r="F3052" s="33">
        <v>1701763</v>
      </c>
      <c r="G3052" s="33">
        <v>271885</v>
      </c>
      <c r="H3052" s="33">
        <v>1132194</v>
      </c>
      <c r="I3052" s="33">
        <v>86329</v>
      </c>
      <c r="J3052" s="33">
        <v>211356</v>
      </c>
      <c r="K3052" s="33"/>
      <c r="L3052" s="33">
        <v>1843252</v>
      </c>
      <c r="M3052" s="33">
        <v>259332</v>
      </c>
      <c r="N3052" s="33">
        <v>1015384</v>
      </c>
      <c r="O3052" s="33">
        <v>296237</v>
      </c>
      <c r="P3052" s="33">
        <v>272299</v>
      </c>
      <c r="Q3052"/>
    </row>
    <row r="3053" spans="1:17">
      <c r="A3053" s="38" t="str">
        <f t="shared" ca="1" si="47"/>
        <v>205072</v>
      </c>
      <c r="B3053" s="39" cm="1">
        <f t="array" aca="1" ref="B3053" ca="1">INDIRECT(_xlfn.CONCAT("D",ROW(C3053)-C3053-3))</f>
        <v>2050</v>
      </c>
      <c r="C3053" s="32">
        <v>72</v>
      </c>
      <c r="D3053" s="33">
        <v>3469478</v>
      </c>
      <c r="E3053" s="33"/>
      <c r="F3053" s="33">
        <v>1658427</v>
      </c>
      <c r="G3053" s="33">
        <v>236209</v>
      </c>
      <c r="H3053" s="33">
        <v>1118520</v>
      </c>
      <c r="I3053" s="33">
        <v>95278</v>
      </c>
      <c r="J3053" s="33">
        <v>208420</v>
      </c>
      <c r="K3053" s="33"/>
      <c r="L3053" s="33">
        <v>1811051</v>
      </c>
      <c r="M3053" s="33">
        <v>257155</v>
      </c>
      <c r="N3053" s="33">
        <v>972804</v>
      </c>
      <c r="O3053" s="33">
        <v>302008</v>
      </c>
      <c r="P3053" s="33">
        <v>279083</v>
      </c>
      <c r="Q3053"/>
    </row>
    <row r="3054" spans="1:17">
      <c r="A3054" s="38" t="str">
        <f t="shared" ca="1" si="47"/>
        <v>205073</v>
      </c>
      <c r="B3054" s="39" cm="1">
        <f t="array" aca="1" ref="B3054" ca="1">INDIRECT(_xlfn.CONCAT("D",ROW(C3054)-C3054-3))</f>
        <v>2050</v>
      </c>
      <c r="C3054" s="32">
        <v>73</v>
      </c>
      <c r="D3054" s="33">
        <v>3289805</v>
      </c>
      <c r="E3054" s="33"/>
      <c r="F3054" s="33">
        <v>1566093</v>
      </c>
      <c r="G3054" s="33">
        <v>217348</v>
      </c>
      <c r="H3054" s="33">
        <v>1082768</v>
      </c>
      <c r="I3054" s="33">
        <v>98253</v>
      </c>
      <c r="J3054" s="33">
        <v>167725</v>
      </c>
      <c r="K3054" s="33"/>
      <c r="L3054" s="33">
        <v>1723712</v>
      </c>
      <c r="M3054" s="33">
        <v>234146</v>
      </c>
      <c r="N3054" s="33">
        <v>918649</v>
      </c>
      <c r="O3054" s="33">
        <v>324815</v>
      </c>
      <c r="P3054" s="33">
        <v>246102</v>
      </c>
      <c r="Q3054"/>
    </row>
    <row r="3055" spans="1:17">
      <c r="A3055" s="38" t="str">
        <f t="shared" ca="1" si="47"/>
        <v>205074</v>
      </c>
      <c r="B3055" s="39" cm="1">
        <f t="array" aca="1" ref="B3055" ca="1">INDIRECT(_xlfn.CONCAT("D",ROW(C3055)-C3055-3))</f>
        <v>2050</v>
      </c>
      <c r="C3055" s="32">
        <v>74</v>
      </c>
      <c r="D3055" s="33">
        <v>3204106</v>
      </c>
      <c r="E3055" s="33"/>
      <c r="F3055" s="33">
        <v>1519742</v>
      </c>
      <c r="G3055" s="33">
        <v>203759</v>
      </c>
      <c r="H3055" s="33">
        <v>1025751</v>
      </c>
      <c r="I3055" s="33">
        <v>116292</v>
      </c>
      <c r="J3055" s="33">
        <v>173940</v>
      </c>
      <c r="K3055" s="33"/>
      <c r="L3055" s="33">
        <v>1684364</v>
      </c>
      <c r="M3055" s="33">
        <v>207184</v>
      </c>
      <c r="N3055" s="33">
        <v>871566</v>
      </c>
      <c r="O3055" s="33">
        <v>339662</v>
      </c>
      <c r="P3055" s="33">
        <v>265952</v>
      </c>
      <c r="Q3055"/>
    </row>
    <row r="3056" spans="1:17">
      <c r="A3056" s="38" t="str">
        <f t="shared" ca="1" si="47"/>
        <v>205075</v>
      </c>
      <c r="B3056" s="39" cm="1">
        <f t="array" aca="1" ref="B3056" ca="1">INDIRECT(_xlfn.CONCAT("D",ROW(C3056)-C3056-3))</f>
        <v>2050</v>
      </c>
      <c r="C3056" s="32">
        <v>75</v>
      </c>
      <c r="D3056" s="33">
        <v>3129698</v>
      </c>
      <c r="E3056" s="33"/>
      <c r="F3056" s="33">
        <v>1478554</v>
      </c>
      <c r="G3056" s="33">
        <v>206819</v>
      </c>
      <c r="H3056" s="33">
        <v>967474</v>
      </c>
      <c r="I3056" s="33">
        <v>112358</v>
      </c>
      <c r="J3056" s="33">
        <v>191904</v>
      </c>
      <c r="K3056" s="33"/>
      <c r="L3056" s="33">
        <v>1651143</v>
      </c>
      <c r="M3056" s="33">
        <v>214240</v>
      </c>
      <c r="N3056" s="33">
        <v>842013</v>
      </c>
      <c r="O3056" s="33">
        <v>343781</v>
      </c>
      <c r="P3056" s="33">
        <v>251109</v>
      </c>
      <c r="Q3056"/>
    </row>
    <row r="3057" spans="1:17">
      <c r="A3057" s="38" t="str">
        <f t="shared" ca="1" si="47"/>
        <v>205076</v>
      </c>
      <c r="B3057" s="39" cm="1">
        <f t="array" aca="1" ref="B3057" ca="1">INDIRECT(_xlfn.CONCAT("D",ROW(C3057)-C3057-3))</f>
        <v>2050</v>
      </c>
      <c r="C3057" s="32">
        <v>76</v>
      </c>
      <c r="D3057" s="33">
        <v>3007043</v>
      </c>
      <c r="E3057" s="33"/>
      <c r="F3057" s="33">
        <v>1411582</v>
      </c>
      <c r="G3057" s="33">
        <v>148901</v>
      </c>
      <c r="H3057" s="33">
        <v>949989</v>
      </c>
      <c r="I3057" s="33">
        <v>116143</v>
      </c>
      <c r="J3057" s="33">
        <v>196549</v>
      </c>
      <c r="K3057" s="33"/>
      <c r="L3057" s="33">
        <v>1595461</v>
      </c>
      <c r="M3057" s="33">
        <v>195078</v>
      </c>
      <c r="N3057" s="33">
        <v>740501</v>
      </c>
      <c r="O3057" s="33">
        <v>398119</v>
      </c>
      <c r="P3057" s="33">
        <v>261763</v>
      </c>
      <c r="Q3057"/>
    </row>
    <row r="3058" spans="1:17">
      <c r="A3058" s="38" t="str">
        <f t="shared" ca="1" si="47"/>
        <v>205077</v>
      </c>
      <c r="B3058" s="39" cm="1">
        <f t="array" aca="1" ref="B3058" ca="1">INDIRECT(_xlfn.CONCAT("D",ROW(C3058)-C3058-3))</f>
        <v>2050</v>
      </c>
      <c r="C3058" s="32">
        <v>77</v>
      </c>
      <c r="D3058" s="33">
        <v>3048982</v>
      </c>
      <c r="E3058" s="33"/>
      <c r="F3058" s="33">
        <v>1425197</v>
      </c>
      <c r="G3058" s="33">
        <v>177653</v>
      </c>
      <c r="H3058" s="33">
        <v>939876</v>
      </c>
      <c r="I3058" s="33">
        <v>127037</v>
      </c>
      <c r="J3058" s="33">
        <v>180631</v>
      </c>
      <c r="K3058" s="33"/>
      <c r="L3058" s="33">
        <v>1623785</v>
      </c>
      <c r="M3058" s="33">
        <v>196129</v>
      </c>
      <c r="N3058" s="33">
        <v>783519</v>
      </c>
      <c r="O3058" s="33">
        <v>374337</v>
      </c>
      <c r="P3058" s="33">
        <v>269801</v>
      </c>
      <c r="Q3058"/>
    </row>
    <row r="3059" spans="1:17">
      <c r="A3059" s="38" t="str">
        <f t="shared" ca="1" si="47"/>
        <v>205078</v>
      </c>
      <c r="B3059" s="39" cm="1">
        <f t="array" aca="1" ref="B3059" ca="1">INDIRECT(_xlfn.CONCAT("D",ROW(C3059)-C3059-3))</f>
        <v>2050</v>
      </c>
      <c r="C3059" s="32">
        <v>78</v>
      </c>
      <c r="D3059" s="33">
        <v>3096533</v>
      </c>
      <c r="E3059" s="33"/>
      <c r="F3059" s="33">
        <v>1441553</v>
      </c>
      <c r="G3059" s="33">
        <v>150595</v>
      </c>
      <c r="H3059" s="33">
        <v>954100</v>
      </c>
      <c r="I3059" s="33">
        <v>155549</v>
      </c>
      <c r="J3059" s="33">
        <v>181309</v>
      </c>
      <c r="K3059" s="33"/>
      <c r="L3059" s="33">
        <v>1654980</v>
      </c>
      <c r="M3059" s="33">
        <v>173057</v>
      </c>
      <c r="N3059" s="33">
        <v>727037</v>
      </c>
      <c r="O3059" s="33">
        <v>470436</v>
      </c>
      <c r="P3059" s="33">
        <v>284450</v>
      </c>
      <c r="Q3059"/>
    </row>
    <row r="3060" spans="1:17">
      <c r="A3060" s="38" t="str">
        <f t="shared" ca="1" si="47"/>
        <v>205079</v>
      </c>
      <c r="B3060" s="39" cm="1">
        <f t="array" aca="1" ref="B3060" ca="1">INDIRECT(_xlfn.CONCAT("D",ROW(C3060)-C3060-3))</f>
        <v>2050</v>
      </c>
      <c r="C3060" s="32">
        <v>79</v>
      </c>
      <c r="D3060" s="33">
        <v>3127314</v>
      </c>
      <c r="E3060" s="33"/>
      <c r="F3060" s="33">
        <v>1448436</v>
      </c>
      <c r="G3060" s="33">
        <v>149497</v>
      </c>
      <c r="H3060" s="33">
        <v>922722</v>
      </c>
      <c r="I3060" s="33">
        <v>183158</v>
      </c>
      <c r="J3060" s="33">
        <v>193059</v>
      </c>
      <c r="K3060" s="33"/>
      <c r="L3060" s="33">
        <v>1678878</v>
      </c>
      <c r="M3060" s="33">
        <v>165005</v>
      </c>
      <c r="N3060" s="33">
        <v>756439</v>
      </c>
      <c r="O3060" s="33">
        <v>503961</v>
      </c>
      <c r="P3060" s="33">
        <v>253472</v>
      </c>
      <c r="Q3060"/>
    </row>
    <row r="3061" spans="1:17">
      <c r="A3061" s="38" t="str">
        <f t="shared" ca="1" si="47"/>
        <v>205080</v>
      </c>
      <c r="B3061" s="39" cm="1">
        <f t="array" aca="1" ref="B3061" ca="1">INDIRECT(_xlfn.CONCAT("D",ROW(C3061)-C3061-3))</f>
        <v>2050</v>
      </c>
      <c r="C3061" s="32">
        <v>80</v>
      </c>
      <c r="D3061" s="33">
        <v>2884818</v>
      </c>
      <c r="E3061" s="33"/>
      <c r="F3061" s="33">
        <v>1325582</v>
      </c>
      <c r="G3061" s="33">
        <v>120597</v>
      </c>
      <c r="H3061" s="33">
        <v>875814</v>
      </c>
      <c r="I3061" s="33">
        <v>158160</v>
      </c>
      <c r="J3061" s="33">
        <v>171011</v>
      </c>
      <c r="K3061" s="33"/>
      <c r="L3061" s="33">
        <v>1559235</v>
      </c>
      <c r="M3061" s="33">
        <v>136061</v>
      </c>
      <c r="N3061" s="33">
        <v>702152</v>
      </c>
      <c r="O3061" s="33">
        <v>482668</v>
      </c>
      <c r="P3061" s="33">
        <v>238354</v>
      </c>
      <c r="Q3061"/>
    </row>
    <row r="3062" spans="1:17">
      <c r="A3062" s="38" t="str">
        <f t="shared" ca="1" si="47"/>
        <v>205081</v>
      </c>
      <c r="B3062" s="39" cm="1">
        <f t="array" aca="1" ref="B3062" ca="1">INDIRECT(_xlfn.CONCAT("D",ROW(C3062)-C3062-3))</f>
        <v>2050</v>
      </c>
      <c r="C3062" s="32">
        <v>81</v>
      </c>
      <c r="D3062" s="33">
        <v>2687821</v>
      </c>
      <c r="E3062" s="33"/>
      <c r="F3062" s="33">
        <v>1225918</v>
      </c>
      <c r="G3062" s="33">
        <v>117554</v>
      </c>
      <c r="H3062" s="33">
        <v>810034</v>
      </c>
      <c r="I3062" s="33">
        <v>159043</v>
      </c>
      <c r="J3062" s="33">
        <v>139286</v>
      </c>
      <c r="K3062" s="33"/>
      <c r="L3062" s="33">
        <v>1461903</v>
      </c>
      <c r="M3062" s="33">
        <v>124966</v>
      </c>
      <c r="N3062" s="33">
        <v>637723</v>
      </c>
      <c r="O3062" s="33">
        <v>479036</v>
      </c>
      <c r="P3062" s="33">
        <v>220178</v>
      </c>
      <c r="Q3062"/>
    </row>
    <row r="3063" spans="1:17">
      <c r="A3063" s="38" t="str">
        <f t="shared" ca="1" si="47"/>
        <v>205082</v>
      </c>
      <c r="B3063" s="39" cm="1">
        <f t="array" aca="1" ref="B3063" ca="1">INDIRECT(_xlfn.CONCAT("D",ROW(C3063)-C3063-3))</f>
        <v>2050</v>
      </c>
      <c r="C3063" s="32">
        <v>82</v>
      </c>
      <c r="D3063" s="33">
        <v>2534188</v>
      </c>
      <c r="E3063" s="33"/>
      <c r="F3063" s="33">
        <v>1144394</v>
      </c>
      <c r="G3063" s="33">
        <v>97837</v>
      </c>
      <c r="H3063" s="33">
        <v>741188</v>
      </c>
      <c r="I3063" s="33">
        <v>170967</v>
      </c>
      <c r="J3063" s="33">
        <v>134402</v>
      </c>
      <c r="K3063" s="33"/>
      <c r="L3063" s="33">
        <v>1389794</v>
      </c>
      <c r="M3063" s="33">
        <v>123912</v>
      </c>
      <c r="N3063" s="33">
        <v>569003</v>
      </c>
      <c r="O3063" s="33">
        <v>483751</v>
      </c>
      <c r="P3063" s="33">
        <v>213128</v>
      </c>
      <c r="Q3063"/>
    </row>
    <row r="3064" spans="1:17">
      <c r="A3064" s="38" t="str">
        <f t="shared" ca="1" si="47"/>
        <v>205083</v>
      </c>
      <c r="B3064" s="39" cm="1">
        <f t="array" aca="1" ref="B3064" ca="1">INDIRECT(_xlfn.CONCAT("D",ROW(C3064)-C3064-3))</f>
        <v>2050</v>
      </c>
      <c r="C3064" s="32">
        <v>83</v>
      </c>
      <c r="D3064" s="33">
        <v>2432332</v>
      </c>
      <c r="E3064" s="33"/>
      <c r="F3064" s="33">
        <v>1088637</v>
      </c>
      <c r="G3064" s="33">
        <v>99057</v>
      </c>
      <c r="H3064" s="33">
        <v>678541</v>
      </c>
      <c r="I3064" s="33">
        <v>176322</v>
      </c>
      <c r="J3064" s="33">
        <v>134718</v>
      </c>
      <c r="K3064" s="33"/>
      <c r="L3064" s="33">
        <v>1343695</v>
      </c>
      <c r="M3064" s="33">
        <v>109324</v>
      </c>
      <c r="N3064" s="33">
        <v>516806</v>
      </c>
      <c r="O3064" s="33">
        <v>529726</v>
      </c>
      <c r="P3064" s="33">
        <v>187839</v>
      </c>
      <c r="Q3064"/>
    </row>
    <row r="3065" spans="1:17">
      <c r="A3065" s="38" t="str">
        <f t="shared" ca="1" si="47"/>
        <v>205084</v>
      </c>
      <c r="B3065" s="39" cm="1">
        <f t="array" aca="1" ref="B3065" ca="1">INDIRECT(_xlfn.CONCAT("D",ROW(C3065)-C3065-3))</f>
        <v>2050</v>
      </c>
      <c r="C3065" s="32">
        <v>84</v>
      </c>
      <c r="D3065" s="33">
        <v>2367190</v>
      </c>
      <c r="E3065" s="33"/>
      <c r="F3065" s="33">
        <v>1049241</v>
      </c>
      <c r="G3065" s="33">
        <v>85450</v>
      </c>
      <c r="H3065" s="33">
        <v>650807</v>
      </c>
      <c r="I3065" s="33">
        <v>184809</v>
      </c>
      <c r="J3065" s="33">
        <v>128174</v>
      </c>
      <c r="K3065" s="33"/>
      <c r="L3065" s="33">
        <v>1317950</v>
      </c>
      <c r="M3065" s="33">
        <v>110409</v>
      </c>
      <c r="N3065" s="33">
        <v>485403</v>
      </c>
      <c r="O3065" s="33">
        <v>536132</v>
      </c>
      <c r="P3065" s="33">
        <v>186005</v>
      </c>
      <c r="Q3065"/>
    </row>
    <row r="3066" spans="1:17">
      <c r="A3066" s="38" t="str">
        <f t="shared" ca="1" si="47"/>
        <v>205085</v>
      </c>
      <c r="B3066" s="39" cm="1">
        <f t="array" aca="1" ref="B3066" ca="1">INDIRECT(_xlfn.CONCAT("D",ROW(C3066)-C3066-3))</f>
        <v>2050</v>
      </c>
      <c r="C3066" s="32">
        <v>85</v>
      </c>
      <c r="D3066" s="33">
        <v>2315554</v>
      </c>
      <c r="E3066" s="33"/>
      <c r="F3066" s="33">
        <v>1011947</v>
      </c>
      <c r="G3066" s="33">
        <v>66667</v>
      </c>
      <c r="H3066" s="33">
        <v>649756</v>
      </c>
      <c r="I3066" s="33">
        <v>181096</v>
      </c>
      <c r="J3066" s="33">
        <v>114429</v>
      </c>
      <c r="K3066" s="33"/>
      <c r="L3066" s="33">
        <v>1303607</v>
      </c>
      <c r="M3066" s="33">
        <v>100584</v>
      </c>
      <c r="N3066" s="33">
        <v>465076</v>
      </c>
      <c r="O3066" s="33">
        <v>542755</v>
      </c>
      <c r="P3066" s="33">
        <v>195192</v>
      </c>
      <c r="Q3066"/>
    </row>
    <row r="3067" spans="1:17">
      <c r="A3067" s="38" t="str">
        <f t="shared" ca="1" si="47"/>
        <v>205086</v>
      </c>
      <c r="B3067" s="39" cm="1">
        <f t="array" aca="1" ref="B3067" ca="1">INDIRECT(_xlfn.CONCAT("D",ROW(C3067)-C3067-3))</f>
        <v>2050</v>
      </c>
      <c r="C3067" s="32">
        <v>86</v>
      </c>
      <c r="D3067" s="33">
        <v>2147558</v>
      </c>
      <c r="E3067" s="33"/>
      <c r="F3067" s="33">
        <v>926341</v>
      </c>
      <c r="G3067" s="33">
        <v>68581</v>
      </c>
      <c r="H3067" s="33">
        <v>591387</v>
      </c>
      <c r="I3067" s="33">
        <v>181889</v>
      </c>
      <c r="J3067" s="33">
        <v>84484</v>
      </c>
      <c r="K3067" s="33"/>
      <c r="L3067" s="33">
        <v>1221217</v>
      </c>
      <c r="M3067" s="33">
        <v>85525</v>
      </c>
      <c r="N3067" s="33">
        <v>430608</v>
      </c>
      <c r="O3067" s="33">
        <v>547956</v>
      </c>
      <c r="P3067" s="33">
        <v>157127</v>
      </c>
      <c r="Q3067"/>
    </row>
    <row r="3068" spans="1:17">
      <c r="A3068" s="38" t="str">
        <f t="shared" ca="1" si="47"/>
        <v>205087</v>
      </c>
      <c r="B3068" s="39" cm="1">
        <f t="array" aca="1" ref="B3068" ca="1">INDIRECT(_xlfn.CONCAT("D",ROW(C3068)-C3068-3))</f>
        <v>2050</v>
      </c>
      <c r="C3068" s="32">
        <v>87</v>
      </c>
      <c r="D3068" s="33">
        <v>1979894</v>
      </c>
      <c r="E3068" s="33"/>
      <c r="F3068" s="33">
        <v>840515</v>
      </c>
      <c r="G3068" s="33">
        <v>49794</v>
      </c>
      <c r="H3068" s="33">
        <v>515861</v>
      </c>
      <c r="I3068" s="33">
        <v>186228</v>
      </c>
      <c r="J3068" s="33">
        <v>88632</v>
      </c>
      <c r="K3068" s="33"/>
      <c r="L3068" s="33">
        <v>1139379</v>
      </c>
      <c r="M3068" s="33">
        <v>83588</v>
      </c>
      <c r="N3068" s="33">
        <v>353257</v>
      </c>
      <c r="O3068" s="33">
        <v>556256</v>
      </c>
      <c r="P3068" s="33">
        <v>146278</v>
      </c>
      <c r="Q3068"/>
    </row>
    <row r="3069" spans="1:17">
      <c r="A3069" s="38" t="str">
        <f t="shared" ca="1" si="47"/>
        <v>205088</v>
      </c>
      <c r="B3069" s="39" cm="1">
        <f t="array" aca="1" ref="B3069" ca="1">INDIRECT(_xlfn.CONCAT("D",ROW(C3069)-C3069-3))</f>
        <v>2050</v>
      </c>
      <c r="C3069" s="32">
        <v>88</v>
      </c>
      <c r="D3069" s="33">
        <v>1793686</v>
      </c>
      <c r="E3069" s="33"/>
      <c r="F3069" s="33">
        <v>749425</v>
      </c>
      <c r="G3069" s="33">
        <v>44846</v>
      </c>
      <c r="H3069" s="33">
        <v>465401</v>
      </c>
      <c r="I3069" s="33">
        <v>181377</v>
      </c>
      <c r="J3069" s="33">
        <v>57801</v>
      </c>
      <c r="K3069" s="33"/>
      <c r="L3069" s="33">
        <v>1044261</v>
      </c>
      <c r="M3069" s="33">
        <v>68623</v>
      </c>
      <c r="N3069" s="33">
        <v>294382</v>
      </c>
      <c r="O3069" s="33">
        <v>545999</v>
      </c>
      <c r="P3069" s="33">
        <v>135257</v>
      </c>
      <c r="Q3069"/>
    </row>
    <row r="3070" spans="1:17">
      <c r="A3070" s="38" t="str">
        <f t="shared" ca="1" si="47"/>
        <v>205089</v>
      </c>
      <c r="B3070" s="39" cm="1">
        <f t="array" aca="1" ref="B3070" ca="1">INDIRECT(_xlfn.CONCAT("D",ROW(C3070)-C3070-3))</f>
        <v>2050</v>
      </c>
      <c r="C3070" s="32">
        <v>89</v>
      </c>
      <c r="D3070" s="33">
        <v>1626519</v>
      </c>
      <c r="E3070" s="33"/>
      <c r="F3070" s="33">
        <v>667056</v>
      </c>
      <c r="G3070" s="33">
        <v>33901</v>
      </c>
      <c r="H3070" s="33">
        <v>400832</v>
      </c>
      <c r="I3070" s="33">
        <v>178480</v>
      </c>
      <c r="J3070" s="33">
        <v>53843</v>
      </c>
      <c r="K3070" s="33"/>
      <c r="L3070" s="33">
        <v>959464</v>
      </c>
      <c r="M3070" s="33">
        <v>63699</v>
      </c>
      <c r="N3070" s="33">
        <v>233894</v>
      </c>
      <c r="O3070" s="33">
        <v>531487</v>
      </c>
      <c r="P3070" s="33">
        <v>130384</v>
      </c>
      <c r="Q3070"/>
    </row>
    <row r="3071" spans="1:17">
      <c r="A3071" s="38" t="str">
        <f t="shared" ca="1" si="47"/>
        <v>205090</v>
      </c>
      <c r="B3071" s="39" cm="1">
        <f t="array" aca="1" ref="B3071" ca="1">INDIRECT(_xlfn.CONCAT("D",ROW(C3071)-C3071-3))</f>
        <v>2050</v>
      </c>
      <c r="C3071" s="32">
        <v>90</v>
      </c>
      <c r="D3071" s="33">
        <v>1404615</v>
      </c>
      <c r="E3071" s="33"/>
      <c r="F3071" s="33">
        <v>564352</v>
      </c>
      <c r="G3071" s="33">
        <v>27017</v>
      </c>
      <c r="H3071" s="33">
        <v>322201</v>
      </c>
      <c r="I3071" s="33">
        <v>172107</v>
      </c>
      <c r="J3071" s="33">
        <v>43027</v>
      </c>
      <c r="K3071" s="33"/>
      <c r="L3071" s="33">
        <v>840263</v>
      </c>
      <c r="M3071" s="33">
        <v>50774</v>
      </c>
      <c r="N3071" s="33">
        <v>198119</v>
      </c>
      <c r="O3071" s="33">
        <v>484844</v>
      </c>
      <c r="P3071" s="33">
        <v>106526</v>
      </c>
      <c r="Q3071"/>
    </row>
    <row r="3072" spans="1:17">
      <c r="A3072" s="38" t="str">
        <f t="shared" ca="1" si="47"/>
        <v>205091</v>
      </c>
      <c r="B3072" s="39" cm="1">
        <f t="array" aca="1" ref="B3072" ca="1">INDIRECT(_xlfn.CONCAT("D",ROW(C3072)-C3072-3))</f>
        <v>2050</v>
      </c>
      <c r="C3072" s="32">
        <v>91</v>
      </c>
      <c r="D3072" s="33">
        <v>1188263</v>
      </c>
      <c r="E3072" s="33"/>
      <c r="F3072" s="33">
        <v>464673</v>
      </c>
      <c r="G3072" s="33">
        <v>10036</v>
      </c>
      <c r="H3072" s="33">
        <v>264954</v>
      </c>
      <c r="I3072" s="33">
        <v>147531</v>
      </c>
      <c r="J3072" s="33">
        <v>42152</v>
      </c>
      <c r="K3072" s="33"/>
      <c r="L3072" s="33">
        <v>723590</v>
      </c>
      <c r="M3072" s="33">
        <v>48905</v>
      </c>
      <c r="N3072" s="33">
        <v>144718</v>
      </c>
      <c r="O3072" s="33">
        <v>424174</v>
      </c>
      <c r="P3072" s="33">
        <v>105794</v>
      </c>
      <c r="Q3072"/>
    </row>
    <row r="3073" spans="1:17">
      <c r="A3073" s="38" t="str">
        <f t="shared" ca="1" si="47"/>
        <v>205092</v>
      </c>
      <c r="B3073" s="39" cm="1">
        <f t="array" aca="1" ref="B3073" ca="1">INDIRECT(_xlfn.CONCAT("D",ROW(C3073)-C3073-3))</f>
        <v>2050</v>
      </c>
      <c r="C3073" s="32">
        <v>92</v>
      </c>
      <c r="D3073" s="33">
        <v>1018859</v>
      </c>
      <c r="E3073" s="33"/>
      <c r="F3073" s="33">
        <v>389092</v>
      </c>
      <c r="G3073" s="33">
        <v>14112</v>
      </c>
      <c r="H3073" s="33">
        <v>217731</v>
      </c>
      <c r="I3073" s="33">
        <v>129025</v>
      </c>
      <c r="J3073" s="33">
        <v>28224</v>
      </c>
      <c r="K3073" s="33"/>
      <c r="L3073" s="33">
        <v>629766</v>
      </c>
      <c r="M3073" s="33">
        <v>33093</v>
      </c>
      <c r="N3073" s="33">
        <v>111312</v>
      </c>
      <c r="O3073" s="33">
        <v>408145</v>
      </c>
      <c r="P3073" s="33">
        <v>77217</v>
      </c>
      <c r="Q3073"/>
    </row>
    <row r="3074" spans="1:17">
      <c r="A3074" s="38" t="str">
        <f t="shared" ca="1" si="47"/>
        <v>205093</v>
      </c>
      <c r="B3074" s="39" cm="1">
        <f t="array" aca="1" ref="B3074" ca="1">INDIRECT(_xlfn.CONCAT("D",ROW(C3074)-C3074-3))</f>
        <v>2050</v>
      </c>
      <c r="C3074" s="32">
        <v>93</v>
      </c>
      <c r="D3074" s="33">
        <v>828261</v>
      </c>
      <c r="E3074" s="33"/>
      <c r="F3074" s="33">
        <v>306831</v>
      </c>
      <c r="G3074" s="33">
        <v>14224</v>
      </c>
      <c r="H3074" s="33">
        <v>160527</v>
      </c>
      <c r="I3074" s="33">
        <v>114808</v>
      </c>
      <c r="J3074" s="33">
        <v>17272</v>
      </c>
      <c r="K3074" s="33"/>
      <c r="L3074" s="33">
        <v>521430</v>
      </c>
      <c r="M3074" s="33">
        <v>29305</v>
      </c>
      <c r="N3074" s="33">
        <v>86905</v>
      </c>
      <c r="O3074" s="33">
        <v>323368</v>
      </c>
      <c r="P3074" s="33">
        <v>81852</v>
      </c>
      <c r="Q3074"/>
    </row>
    <row r="3075" spans="1:17">
      <c r="A3075" s="38" t="str">
        <f t="shared" ca="1" si="47"/>
        <v>205094</v>
      </c>
      <c r="B3075" s="39" cm="1">
        <f t="array" aca="1" ref="B3075" ca="1">INDIRECT(_xlfn.CONCAT("D",ROW(C3075)-C3075-3))</f>
        <v>2050</v>
      </c>
      <c r="C3075" s="32">
        <v>94</v>
      </c>
      <c r="D3075" s="33">
        <v>658753</v>
      </c>
      <c r="E3075" s="33"/>
      <c r="F3075" s="33">
        <v>236315</v>
      </c>
      <c r="G3075" s="33">
        <v>4074</v>
      </c>
      <c r="H3075" s="33">
        <v>121213</v>
      </c>
      <c r="I3075" s="33">
        <v>92692</v>
      </c>
      <c r="J3075" s="33">
        <v>18335</v>
      </c>
      <c r="K3075" s="33"/>
      <c r="L3075" s="33">
        <v>422438</v>
      </c>
      <c r="M3075" s="33">
        <v>30391</v>
      </c>
      <c r="N3075" s="33">
        <v>51665</v>
      </c>
      <c r="O3075" s="33">
        <v>286691</v>
      </c>
      <c r="P3075" s="33">
        <v>53691</v>
      </c>
      <c r="Q3075"/>
    </row>
    <row r="3076" spans="1:17">
      <c r="A3076" s="38" t="str">
        <f t="shared" ca="1" si="47"/>
        <v>205095</v>
      </c>
      <c r="B3076" s="39" cm="1">
        <f t="array" aca="1" ref="B3076" ca="1">INDIRECT(_xlfn.CONCAT("D",ROW(C3076)-C3076-3))</f>
        <v>2050</v>
      </c>
      <c r="C3076" s="32">
        <v>95</v>
      </c>
      <c r="D3076" s="33">
        <v>518420</v>
      </c>
      <c r="E3076" s="33"/>
      <c r="F3076" s="33">
        <v>179604</v>
      </c>
      <c r="G3076" s="33">
        <v>7184</v>
      </c>
      <c r="H3076" s="33">
        <v>96473</v>
      </c>
      <c r="I3076" s="33">
        <v>65684</v>
      </c>
      <c r="J3076" s="33">
        <v>10263</v>
      </c>
      <c r="K3076" s="33"/>
      <c r="L3076" s="33">
        <v>338817</v>
      </c>
      <c r="M3076" s="33">
        <v>12246</v>
      </c>
      <c r="N3076" s="33">
        <v>38780</v>
      </c>
      <c r="O3076" s="33">
        <v>243907</v>
      </c>
      <c r="P3076" s="33">
        <v>43883</v>
      </c>
      <c r="Q3076"/>
    </row>
    <row r="3077" spans="1:17">
      <c r="A3077" s="38" t="str">
        <f t="shared" ca="1" si="47"/>
        <v>205096</v>
      </c>
      <c r="B3077" s="39" cm="1">
        <f t="array" aca="1" ref="B3077" ca="1">INDIRECT(_xlfn.CONCAT("D",ROW(C3077)-C3077-3))</f>
        <v>2050</v>
      </c>
      <c r="C3077" s="32">
        <v>96</v>
      </c>
      <c r="D3077" s="33">
        <v>384788</v>
      </c>
      <c r="E3077" s="33"/>
      <c r="F3077" s="33">
        <v>127905</v>
      </c>
      <c r="G3077" s="33">
        <v>4126</v>
      </c>
      <c r="H3077" s="33">
        <v>62921</v>
      </c>
      <c r="I3077" s="33">
        <v>52606</v>
      </c>
      <c r="J3077" s="33">
        <v>8252</v>
      </c>
      <c r="K3077" s="33"/>
      <c r="L3077" s="33">
        <v>256883</v>
      </c>
      <c r="M3077" s="33">
        <v>11258</v>
      </c>
      <c r="N3077" s="33">
        <v>20469</v>
      </c>
      <c r="O3077" s="33">
        <v>203664</v>
      </c>
      <c r="P3077" s="33">
        <v>21492</v>
      </c>
      <c r="Q3077"/>
    </row>
    <row r="3078" spans="1:17">
      <c r="A3078" s="38" t="str">
        <f t="shared" ca="1" si="47"/>
        <v>205097</v>
      </c>
      <c r="B3078" s="39" cm="1">
        <f t="array" aca="1" ref="B3078" ca="1">INDIRECT(_xlfn.CONCAT("D",ROW(C3078)-C3078-3))</f>
        <v>2050</v>
      </c>
      <c r="C3078" s="32">
        <v>97</v>
      </c>
      <c r="D3078" s="33">
        <v>288095</v>
      </c>
      <c r="E3078" s="33"/>
      <c r="F3078" s="33">
        <v>91803</v>
      </c>
      <c r="G3078" s="33">
        <v>3094</v>
      </c>
      <c r="H3078" s="33">
        <v>40228</v>
      </c>
      <c r="I3078" s="33">
        <v>38165</v>
      </c>
      <c r="J3078" s="33">
        <v>10315</v>
      </c>
      <c r="K3078" s="33"/>
      <c r="L3078" s="33">
        <v>196293</v>
      </c>
      <c r="M3078" s="33">
        <v>7194</v>
      </c>
      <c r="N3078" s="33">
        <v>13360</v>
      </c>
      <c r="O3078" s="33">
        <v>157240</v>
      </c>
      <c r="P3078" s="33">
        <v>18499</v>
      </c>
      <c r="Q3078"/>
    </row>
    <row r="3079" spans="1:17">
      <c r="A3079" s="38" t="str">
        <f t="shared" ca="1" si="47"/>
        <v>205098</v>
      </c>
      <c r="B3079" s="39" cm="1">
        <f t="array" aca="1" ref="B3079" ca="1">INDIRECT(_xlfn.CONCAT("D",ROW(C3079)-C3079-3))</f>
        <v>2050</v>
      </c>
      <c r="C3079" s="32">
        <v>98</v>
      </c>
      <c r="D3079" s="33">
        <v>205338</v>
      </c>
      <c r="E3079" s="33"/>
      <c r="F3079" s="33">
        <v>62630</v>
      </c>
      <c r="G3079" s="33">
        <v>4175</v>
      </c>
      <c r="H3079" s="33">
        <v>20877</v>
      </c>
      <c r="I3079" s="33">
        <v>33403</v>
      </c>
      <c r="J3079" s="33">
        <v>4175</v>
      </c>
      <c r="K3079" s="33"/>
      <c r="L3079" s="33">
        <v>142708</v>
      </c>
      <c r="M3079" s="33">
        <v>8273</v>
      </c>
      <c r="N3079" s="33">
        <v>6205</v>
      </c>
      <c r="O3079" s="33">
        <v>115821</v>
      </c>
      <c r="P3079" s="33">
        <v>12409</v>
      </c>
      <c r="Q3079"/>
    </row>
    <row r="3080" spans="1:17">
      <c r="A3080" s="38" t="str">
        <f t="shared" ca="1" si="47"/>
        <v>205099</v>
      </c>
      <c r="B3080" s="39" cm="1">
        <f t="array" aca="1" ref="B3080" ca="1">INDIRECT(_xlfn.CONCAT("D",ROW(C3080)-C3080-3))</f>
        <v>2050</v>
      </c>
      <c r="C3080" s="32">
        <v>99</v>
      </c>
      <c r="D3080" s="33">
        <v>143621</v>
      </c>
      <c r="E3080" s="33"/>
      <c r="F3080" s="33">
        <v>41857</v>
      </c>
      <c r="G3080" s="33">
        <v>3063</v>
      </c>
      <c r="H3080" s="33">
        <v>16334</v>
      </c>
      <c r="I3080" s="33">
        <v>19397</v>
      </c>
      <c r="J3080" s="33">
        <v>3063</v>
      </c>
      <c r="K3080" s="33"/>
      <c r="L3080" s="33">
        <v>101764</v>
      </c>
      <c r="M3080" s="33">
        <v>7195</v>
      </c>
      <c r="N3080" s="33">
        <v>5140</v>
      </c>
      <c r="O3080" s="33">
        <v>79150</v>
      </c>
      <c r="P3080" s="33">
        <v>10279</v>
      </c>
      <c r="Q3080"/>
    </row>
    <row r="3081" spans="1:17">
      <c r="A3081" s="38" t="str">
        <f t="shared" ca="1" si="47"/>
        <v>2050100</v>
      </c>
      <c r="B3081" s="39" cm="1">
        <f t="array" aca="1" ref="B3081" ca="1">INDIRECT(_xlfn.CONCAT("D",ROW(C3081)-C3081-3))</f>
        <v>2050</v>
      </c>
      <c r="C3081" s="32">
        <v>100</v>
      </c>
      <c r="D3081" s="33">
        <v>276191</v>
      </c>
      <c r="E3081" s="33"/>
      <c r="F3081" s="33">
        <v>71634</v>
      </c>
      <c r="G3081" s="33">
        <v>3160</v>
      </c>
      <c r="H3081" s="33">
        <v>24229</v>
      </c>
      <c r="I3081" s="33">
        <v>40031</v>
      </c>
      <c r="J3081" s="33">
        <v>4214</v>
      </c>
      <c r="K3081" s="33"/>
      <c r="L3081" s="33">
        <v>204557</v>
      </c>
      <c r="M3081" s="33">
        <v>5192</v>
      </c>
      <c r="N3081" s="33">
        <v>14537</v>
      </c>
      <c r="O3081" s="33">
        <v>158869</v>
      </c>
      <c r="P3081" s="33">
        <v>25959</v>
      </c>
      <c r="Q3081"/>
    </row>
    <row r="3082" spans="1:17">
      <c r="A3082" s="38" t="str">
        <f t="shared" ca="1" si="47"/>
        <v>205338</v>
      </c>
      <c r="B3082" s="39" cm="1">
        <f t="array" aca="1" ref="B3082" ca="1">INDIRECT(_xlfn.CONCAT("D",ROW(C3082)-C3082-3))</f>
        <v>205338</v>
      </c>
      <c r="C3082" s="34"/>
      <c r="D3082" s="31"/>
      <c r="E3082" s="31"/>
      <c r="F3082" s="31"/>
      <c r="G3082" s="31"/>
      <c r="H3082" s="31"/>
      <c r="I3082" s="31"/>
      <c r="J3082" s="31"/>
      <c r="K3082" s="31"/>
      <c r="L3082" s="31"/>
      <c r="M3082" s="31"/>
      <c r="N3082" s="31"/>
      <c r="O3082" s="31"/>
      <c r="P3082" s="31"/>
      <c r="Q3082"/>
    </row>
    <row r="3083" spans="1:17">
      <c r="A3083" s="38" t="str">
        <f t="shared" ca="1" si="47"/>
        <v>143621</v>
      </c>
      <c r="B3083" s="39" cm="1">
        <f t="array" aca="1" ref="B3083" ca="1">INDIRECT(_xlfn.CONCAT("D",ROW(C3083)-C3083-3))</f>
        <v>143621</v>
      </c>
      <c r="Q3083"/>
    </row>
    <row r="3084" spans="1:17">
      <c r="A3084" s="38" t="str">
        <f t="shared" ref="A3084:A3147" ca="1" si="48">B3084&amp;C3084</f>
        <v>276191</v>
      </c>
      <c r="B3084" s="39" cm="1">
        <f t="array" aca="1" ref="B3084" ca="1">INDIRECT(_xlfn.CONCAT("D",ROW(C3084)-C3084-3))</f>
        <v>276191</v>
      </c>
      <c r="Q3084"/>
    </row>
    <row r="3085" spans="1:17">
      <c r="A3085" s="38" t="str">
        <f t="shared" ca="1" si="48"/>
        <v>0</v>
      </c>
      <c r="B3085" s="39" cm="1">
        <f t="array" aca="1" ref="B3085" ca="1">INDIRECT(_xlfn.CONCAT("D",ROW(C3085)-C3085-3))</f>
        <v>0</v>
      </c>
      <c r="Q3085"/>
    </row>
    <row r="3086" spans="1:17">
      <c r="A3086" s="38" t="str">
        <f t="shared" ca="1" si="48"/>
        <v>0</v>
      </c>
      <c r="B3086" s="39" cm="1">
        <f t="array" aca="1" ref="B3086" ca="1">INDIRECT(_xlfn.CONCAT("D",ROW(C3086)-C3086-3))</f>
        <v>0</v>
      </c>
      <c r="Q3086"/>
    </row>
    <row r="3087" spans="1:17">
      <c r="A3087" s="38" t="str">
        <f t="shared" ca="1" si="48"/>
        <v>0</v>
      </c>
      <c r="B3087" s="39" cm="1">
        <f t="array" aca="1" ref="B3087" ca="1">INDIRECT(_xlfn.CONCAT("D",ROW(C3087)-C3087-3))</f>
        <v>0</v>
      </c>
      <c r="Q3087"/>
    </row>
    <row r="3088" spans="1:17">
      <c r="A3088" s="38" t="str">
        <f t="shared" ca="1" si="48"/>
        <v>0</v>
      </c>
      <c r="B3088" s="39" cm="1">
        <f t="array" aca="1" ref="B3088" ca="1">INDIRECT(_xlfn.CONCAT("D",ROW(C3088)-C3088-3))</f>
        <v>0</v>
      </c>
      <c r="D3088" s="47">
        <v>2051</v>
      </c>
      <c r="E3088" s="47"/>
      <c r="F3088" s="47"/>
      <c r="G3088" s="47"/>
      <c r="H3088" s="47"/>
      <c r="I3088" s="47"/>
      <c r="J3088" s="47"/>
      <c r="K3088" s="47"/>
      <c r="L3088" s="47"/>
      <c r="M3088" s="47"/>
      <c r="N3088" s="47"/>
      <c r="O3088" s="47"/>
      <c r="P3088" s="47"/>
      <c r="Q3088"/>
    </row>
    <row r="3089" spans="1:17">
      <c r="A3089" s="38" t="str">
        <f t="shared" ca="1" si="48"/>
        <v>0</v>
      </c>
      <c r="B3089" s="39" cm="1">
        <f t="array" aca="1" ref="B3089" ca="1">INDIRECT(_xlfn.CONCAT("D",ROW(C3089)-C3089-3))</f>
        <v>0</v>
      </c>
      <c r="F3089" s="48" t="s">
        <v>184</v>
      </c>
      <c r="G3089" s="48"/>
      <c r="H3089" s="48"/>
      <c r="I3089" s="48"/>
      <c r="J3089" s="48"/>
      <c r="K3089" s="30"/>
      <c r="L3089" s="48" t="s">
        <v>185</v>
      </c>
      <c r="M3089" s="48"/>
      <c r="N3089" s="48"/>
      <c r="O3089" s="48"/>
      <c r="P3089" s="48"/>
      <c r="Q3089"/>
    </row>
    <row r="3090" spans="1:17">
      <c r="A3090" s="38" t="e">
        <f t="shared" ca="1" si="48"/>
        <v>#VALUE!</v>
      </c>
      <c r="B3090" s="39" t="e" cm="1">
        <f t="array" aca="1" ref="B3090" ca="1">INDIRECT(_xlfn.CONCAT("D",ROW(C3090)-C3090-3))</f>
        <v>#VALUE!</v>
      </c>
      <c r="C3090" s="30" t="s">
        <v>186</v>
      </c>
      <c r="D3090" s="30" t="s">
        <v>0</v>
      </c>
      <c r="E3090" s="30"/>
      <c r="F3090" s="30" t="s">
        <v>0</v>
      </c>
      <c r="G3090" s="30" t="s">
        <v>187</v>
      </c>
      <c r="H3090" s="30" t="s">
        <v>188</v>
      </c>
      <c r="I3090" s="30" t="s">
        <v>189</v>
      </c>
      <c r="J3090" s="30" t="s">
        <v>190</v>
      </c>
      <c r="K3090" s="30"/>
      <c r="L3090" s="30" t="s">
        <v>0</v>
      </c>
      <c r="M3090" s="30" t="s">
        <v>187</v>
      </c>
      <c r="N3090" s="30" t="s">
        <v>188</v>
      </c>
      <c r="O3090" s="30" t="s">
        <v>189</v>
      </c>
      <c r="P3090" s="30" t="s">
        <v>190</v>
      </c>
      <c r="Q3090"/>
    </row>
    <row r="3091" spans="1:17">
      <c r="A3091" s="38" t="str">
        <f t="shared" ca="1" si="48"/>
        <v>20510</v>
      </c>
      <c r="B3091" s="39" cm="1">
        <f t="array" aca="1" ref="B3091" ca="1">INDIRECT(_xlfn.CONCAT("D",ROW(C3091)-C3091-3))</f>
        <v>2051</v>
      </c>
      <c r="C3091" s="32">
        <v>0</v>
      </c>
      <c r="D3091" s="33">
        <v>3870695</v>
      </c>
      <c r="E3091" s="33"/>
      <c r="F3091" s="33">
        <v>1980056</v>
      </c>
      <c r="G3091" s="33">
        <v>1980056</v>
      </c>
      <c r="H3091" s="33">
        <v>0</v>
      </c>
      <c r="I3091" s="33">
        <v>0</v>
      </c>
      <c r="J3091" s="33">
        <v>0</v>
      </c>
      <c r="K3091" s="33"/>
      <c r="L3091" s="33">
        <v>1890639</v>
      </c>
      <c r="M3091" s="33">
        <v>1890639</v>
      </c>
      <c r="N3091" s="33">
        <v>0</v>
      </c>
      <c r="O3091" s="33">
        <v>0</v>
      </c>
      <c r="P3091" s="33">
        <v>0</v>
      </c>
      <c r="Q3091"/>
    </row>
    <row r="3092" spans="1:17">
      <c r="A3092" s="38" t="str">
        <f t="shared" ca="1" si="48"/>
        <v>20511</v>
      </c>
      <c r="B3092" s="39" cm="1">
        <f t="array" aca="1" ref="B3092" ca="1">INDIRECT(_xlfn.CONCAT("D",ROW(C3092)-C3092-3))</f>
        <v>2051</v>
      </c>
      <c r="C3092" s="32">
        <v>1</v>
      </c>
      <c r="D3092" s="33">
        <v>3895348</v>
      </c>
      <c r="E3092" s="33"/>
      <c r="F3092" s="33">
        <v>1993220</v>
      </c>
      <c r="G3092" s="33">
        <v>1993220</v>
      </c>
      <c r="H3092" s="33">
        <v>0</v>
      </c>
      <c r="I3092" s="33">
        <v>0</v>
      </c>
      <c r="J3092" s="33">
        <v>0</v>
      </c>
      <c r="K3092" s="33"/>
      <c r="L3092" s="33">
        <v>1902128</v>
      </c>
      <c r="M3092" s="33">
        <v>1902128</v>
      </c>
      <c r="N3092" s="33">
        <v>0</v>
      </c>
      <c r="O3092" s="33">
        <v>0</v>
      </c>
      <c r="P3092" s="33">
        <v>0</v>
      </c>
      <c r="Q3092"/>
    </row>
    <row r="3093" spans="1:17">
      <c r="A3093" s="38" t="str">
        <f t="shared" ca="1" si="48"/>
        <v>20512</v>
      </c>
      <c r="B3093" s="39" cm="1">
        <f t="array" aca="1" ref="B3093" ca="1">INDIRECT(_xlfn.CONCAT("D",ROW(C3093)-C3093-3))</f>
        <v>2051</v>
      </c>
      <c r="C3093" s="32">
        <v>2</v>
      </c>
      <c r="D3093" s="33">
        <v>3930881</v>
      </c>
      <c r="E3093" s="33"/>
      <c r="F3093" s="33">
        <v>2011499</v>
      </c>
      <c r="G3093" s="33">
        <v>2011499</v>
      </c>
      <c r="H3093" s="33">
        <v>0</v>
      </c>
      <c r="I3093" s="33">
        <v>0</v>
      </c>
      <c r="J3093" s="33">
        <v>0</v>
      </c>
      <c r="K3093" s="33"/>
      <c r="L3093" s="33">
        <v>1919382</v>
      </c>
      <c r="M3093" s="33">
        <v>1919382</v>
      </c>
      <c r="N3093" s="33">
        <v>0</v>
      </c>
      <c r="O3093" s="33">
        <v>0</v>
      </c>
      <c r="P3093" s="33">
        <v>0</v>
      </c>
      <c r="Q3093"/>
    </row>
    <row r="3094" spans="1:17">
      <c r="A3094" s="38" t="str">
        <f t="shared" ca="1" si="48"/>
        <v>20513</v>
      </c>
      <c r="B3094" s="39" cm="1">
        <f t="array" aca="1" ref="B3094" ca="1">INDIRECT(_xlfn.CONCAT("D",ROW(C3094)-C3094-3))</f>
        <v>2051</v>
      </c>
      <c r="C3094" s="32">
        <v>3</v>
      </c>
      <c r="D3094" s="33">
        <v>3968172</v>
      </c>
      <c r="E3094" s="33"/>
      <c r="F3094" s="33">
        <v>2030677</v>
      </c>
      <c r="G3094" s="33">
        <v>2030677</v>
      </c>
      <c r="H3094" s="33">
        <v>0</v>
      </c>
      <c r="I3094" s="33">
        <v>0</v>
      </c>
      <c r="J3094" s="33">
        <v>0</v>
      </c>
      <c r="K3094" s="33"/>
      <c r="L3094" s="33">
        <v>1937495</v>
      </c>
      <c r="M3094" s="33">
        <v>1937495</v>
      </c>
      <c r="N3094" s="33">
        <v>0</v>
      </c>
      <c r="O3094" s="33">
        <v>0</v>
      </c>
      <c r="P3094" s="33">
        <v>0</v>
      </c>
      <c r="Q3094"/>
    </row>
    <row r="3095" spans="1:17">
      <c r="A3095" s="38" t="str">
        <f t="shared" ca="1" si="48"/>
        <v>20514</v>
      </c>
      <c r="B3095" s="39" cm="1">
        <f t="array" aca="1" ref="B3095" ca="1">INDIRECT(_xlfn.CONCAT("D",ROW(C3095)-C3095-3))</f>
        <v>2051</v>
      </c>
      <c r="C3095" s="32">
        <v>4</v>
      </c>
      <c r="D3095" s="33">
        <v>4003851</v>
      </c>
      <c r="E3095" s="33"/>
      <c r="F3095" s="33">
        <v>2049236</v>
      </c>
      <c r="G3095" s="33">
        <v>2049236</v>
      </c>
      <c r="H3095" s="33">
        <v>0</v>
      </c>
      <c r="I3095" s="33">
        <v>0</v>
      </c>
      <c r="J3095" s="33">
        <v>0</v>
      </c>
      <c r="K3095" s="33"/>
      <c r="L3095" s="33">
        <v>1954615</v>
      </c>
      <c r="M3095" s="33">
        <v>1954615</v>
      </c>
      <c r="N3095" s="33">
        <v>0</v>
      </c>
      <c r="O3095" s="33">
        <v>0</v>
      </c>
      <c r="P3095" s="33">
        <v>0</v>
      </c>
      <c r="Q3095"/>
    </row>
    <row r="3096" spans="1:17">
      <c r="A3096" s="38" t="str">
        <f t="shared" ca="1" si="48"/>
        <v>20515</v>
      </c>
      <c r="B3096" s="39" cm="1">
        <f t="array" aca="1" ref="B3096" ca="1">INDIRECT(_xlfn.CONCAT("D",ROW(C3096)-C3096-3))</f>
        <v>2051</v>
      </c>
      <c r="C3096" s="32">
        <v>5</v>
      </c>
      <c r="D3096" s="33">
        <v>4038073</v>
      </c>
      <c r="E3096" s="33"/>
      <c r="F3096" s="33">
        <v>2066978</v>
      </c>
      <c r="G3096" s="33">
        <v>2066978</v>
      </c>
      <c r="H3096" s="33">
        <v>0</v>
      </c>
      <c r="I3096" s="33">
        <v>0</v>
      </c>
      <c r="J3096" s="33">
        <v>0</v>
      </c>
      <c r="K3096" s="33"/>
      <c r="L3096" s="33">
        <v>1971095</v>
      </c>
      <c r="M3096" s="33">
        <v>1971095</v>
      </c>
      <c r="N3096" s="33">
        <v>0</v>
      </c>
      <c r="O3096" s="33">
        <v>0</v>
      </c>
      <c r="P3096" s="33">
        <v>0</v>
      </c>
      <c r="Q3096"/>
    </row>
    <row r="3097" spans="1:17">
      <c r="A3097" s="38" t="str">
        <f t="shared" ca="1" si="48"/>
        <v>20516</v>
      </c>
      <c r="B3097" s="39" cm="1">
        <f t="array" aca="1" ref="B3097" ca="1">INDIRECT(_xlfn.CONCAT("D",ROW(C3097)-C3097-3))</f>
        <v>2051</v>
      </c>
      <c r="C3097" s="32">
        <v>6</v>
      </c>
      <c r="D3097" s="33">
        <v>4072471</v>
      </c>
      <c r="E3097" s="33"/>
      <c r="F3097" s="33">
        <v>2084708</v>
      </c>
      <c r="G3097" s="33">
        <v>2084708</v>
      </c>
      <c r="H3097" s="33">
        <v>0</v>
      </c>
      <c r="I3097" s="33">
        <v>0</v>
      </c>
      <c r="J3097" s="33">
        <v>0</v>
      </c>
      <c r="K3097" s="33"/>
      <c r="L3097" s="33">
        <v>1987762</v>
      </c>
      <c r="M3097" s="33">
        <v>1987762</v>
      </c>
      <c r="N3097" s="33">
        <v>0</v>
      </c>
      <c r="O3097" s="33">
        <v>0</v>
      </c>
      <c r="P3097" s="33">
        <v>0</v>
      </c>
      <c r="Q3097"/>
    </row>
    <row r="3098" spans="1:17">
      <c r="A3098" s="38" t="str">
        <f t="shared" ca="1" si="48"/>
        <v>20517</v>
      </c>
      <c r="B3098" s="39" cm="1">
        <f t="array" aca="1" ref="B3098" ca="1">INDIRECT(_xlfn.CONCAT("D",ROW(C3098)-C3098-3))</f>
        <v>2051</v>
      </c>
      <c r="C3098" s="32">
        <v>7</v>
      </c>
      <c r="D3098" s="33">
        <v>4104863</v>
      </c>
      <c r="E3098" s="33"/>
      <c r="F3098" s="33">
        <v>2101264</v>
      </c>
      <c r="G3098" s="33">
        <v>2101264</v>
      </c>
      <c r="H3098" s="33">
        <v>0</v>
      </c>
      <c r="I3098" s="33">
        <v>0</v>
      </c>
      <c r="J3098" s="33">
        <v>0</v>
      </c>
      <c r="K3098" s="33"/>
      <c r="L3098" s="33">
        <v>2003599</v>
      </c>
      <c r="M3098" s="33">
        <v>2003599</v>
      </c>
      <c r="N3098" s="33">
        <v>0</v>
      </c>
      <c r="O3098" s="33">
        <v>0</v>
      </c>
      <c r="P3098" s="33">
        <v>0</v>
      </c>
      <c r="Q3098"/>
    </row>
    <row r="3099" spans="1:17">
      <c r="A3099" s="38" t="str">
        <f t="shared" ca="1" si="48"/>
        <v>20518</v>
      </c>
      <c r="B3099" s="39" cm="1">
        <f t="array" aca="1" ref="B3099" ca="1">INDIRECT(_xlfn.CONCAT("D",ROW(C3099)-C3099-3))</f>
        <v>2051</v>
      </c>
      <c r="C3099" s="32">
        <v>8</v>
      </c>
      <c r="D3099" s="33">
        <v>4136030</v>
      </c>
      <c r="E3099" s="33"/>
      <c r="F3099" s="33">
        <v>2117365</v>
      </c>
      <c r="G3099" s="33">
        <v>2117365</v>
      </c>
      <c r="H3099" s="33">
        <v>0</v>
      </c>
      <c r="I3099" s="33">
        <v>0</v>
      </c>
      <c r="J3099" s="33">
        <v>0</v>
      </c>
      <c r="K3099" s="33"/>
      <c r="L3099" s="33">
        <v>2018665</v>
      </c>
      <c r="M3099" s="33">
        <v>2018665</v>
      </c>
      <c r="N3099" s="33">
        <v>0</v>
      </c>
      <c r="O3099" s="33">
        <v>0</v>
      </c>
      <c r="P3099" s="33">
        <v>0</v>
      </c>
      <c r="Q3099"/>
    </row>
    <row r="3100" spans="1:17">
      <c r="A3100" s="38" t="str">
        <f t="shared" ca="1" si="48"/>
        <v>20519</v>
      </c>
      <c r="B3100" s="39" cm="1">
        <f t="array" aca="1" ref="B3100" ca="1">INDIRECT(_xlfn.CONCAT("D",ROW(C3100)-C3100-3))</f>
        <v>2051</v>
      </c>
      <c r="C3100" s="32">
        <v>9</v>
      </c>
      <c r="D3100" s="33">
        <v>4166900</v>
      </c>
      <c r="E3100" s="33"/>
      <c r="F3100" s="33">
        <v>2133648</v>
      </c>
      <c r="G3100" s="33">
        <v>2133648</v>
      </c>
      <c r="H3100" s="33">
        <v>0</v>
      </c>
      <c r="I3100" s="33">
        <v>0</v>
      </c>
      <c r="J3100" s="33">
        <v>0</v>
      </c>
      <c r="K3100" s="33"/>
      <c r="L3100" s="33">
        <v>2033252</v>
      </c>
      <c r="M3100" s="33">
        <v>2033252</v>
      </c>
      <c r="N3100" s="33">
        <v>0</v>
      </c>
      <c r="O3100" s="33">
        <v>0</v>
      </c>
      <c r="P3100" s="33">
        <v>0</v>
      </c>
      <c r="Q3100"/>
    </row>
    <row r="3101" spans="1:17">
      <c r="A3101" s="38" t="str">
        <f t="shared" ca="1" si="48"/>
        <v>205110</v>
      </c>
      <c r="B3101" s="39" cm="1">
        <f t="array" aca="1" ref="B3101" ca="1">INDIRECT(_xlfn.CONCAT("D",ROW(C3101)-C3101-3))</f>
        <v>2051</v>
      </c>
      <c r="C3101" s="32">
        <v>10</v>
      </c>
      <c r="D3101" s="33">
        <v>4197075</v>
      </c>
      <c r="E3101" s="33"/>
      <c r="F3101" s="33">
        <v>2149770</v>
      </c>
      <c r="G3101" s="33">
        <v>2149770</v>
      </c>
      <c r="H3101" s="33">
        <v>0</v>
      </c>
      <c r="I3101" s="33">
        <v>0</v>
      </c>
      <c r="J3101" s="33">
        <v>0</v>
      </c>
      <c r="K3101" s="33"/>
      <c r="L3101" s="33">
        <v>2047305</v>
      </c>
      <c r="M3101" s="33">
        <v>2047305</v>
      </c>
      <c r="N3101" s="33">
        <v>0</v>
      </c>
      <c r="O3101" s="33">
        <v>0</v>
      </c>
      <c r="P3101" s="33">
        <v>0</v>
      </c>
      <c r="Q3101"/>
    </row>
    <row r="3102" spans="1:17">
      <c r="A3102" s="38" t="str">
        <f t="shared" ca="1" si="48"/>
        <v>205111</v>
      </c>
      <c r="B3102" s="39" cm="1">
        <f t="array" aca="1" ref="B3102" ca="1">INDIRECT(_xlfn.CONCAT("D",ROW(C3102)-C3102-3))</f>
        <v>2051</v>
      </c>
      <c r="C3102" s="32">
        <v>11</v>
      </c>
      <c r="D3102" s="33">
        <v>4225037</v>
      </c>
      <c r="E3102" s="33"/>
      <c r="F3102" s="33">
        <v>2164649</v>
      </c>
      <c r="G3102" s="33">
        <v>2164649</v>
      </c>
      <c r="H3102" s="33">
        <v>0</v>
      </c>
      <c r="I3102" s="33">
        <v>0</v>
      </c>
      <c r="J3102" s="33">
        <v>0</v>
      </c>
      <c r="K3102" s="33"/>
      <c r="L3102" s="33">
        <v>2060388</v>
      </c>
      <c r="M3102" s="33">
        <v>2060388</v>
      </c>
      <c r="N3102" s="33">
        <v>0</v>
      </c>
      <c r="O3102" s="33">
        <v>0</v>
      </c>
      <c r="P3102" s="33">
        <v>0</v>
      </c>
      <c r="Q3102"/>
    </row>
    <row r="3103" spans="1:17">
      <c r="A3103" s="38" t="str">
        <f t="shared" ca="1" si="48"/>
        <v>205112</v>
      </c>
      <c r="B3103" s="39" cm="1">
        <f t="array" aca="1" ref="B3103" ca="1">INDIRECT(_xlfn.CONCAT("D",ROW(C3103)-C3103-3))</f>
        <v>2051</v>
      </c>
      <c r="C3103" s="32">
        <v>12</v>
      </c>
      <c r="D3103" s="33">
        <v>4249945</v>
      </c>
      <c r="E3103" s="33"/>
      <c r="F3103" s="33">
        <v>2177719</v>
      </c>
      <c r="G3103" s="33">
        <v>2177719</v>
      </c>
      <c r="H3103" s="33">
        <v>0</v>
      </c>
      <c r="I3103" s="33">
        <v>0</v>
      </c>
      <c r="J3103" s="33">
        <v>0</v>
      </c>
      <c r="K3103" s="33"/>
      <c r="L3103" s="33">
        <v>2072226</v>
      </c>
      <c r="M3103" s="33">
        <v>2072226</v>
      </c>
      <c r="N3103" s="33">
        <v>0</v>
      </c>
      <c r="O3103" s="33">
        <v>0</v>
      </c>
      <c r="P3103" s="33">
        <v>0</v>
      </c>
      <c r="Q3103"/>
    </row>
    <row r="3104" spans="1:17">
      <c r="A3104" s="38" t="str">
        <f t="shared" ca="1" si="48"/>
        <v>205113</v>
      </c>
      <c r="B3104" s="39" cm="1">
        <f t="array" aca="1" ref="B3104" ca="1">INDIRECT(_xlfn.CONCAT("D",ROW(C3104)-C3104-3))</f>
        <v>2051</v>
      </c>
      <c r="C3104" s="32">
        <v>13</v>
      </c>
      <c r="D3104" s="33">
        <v>4271732</v>
      </c>
      <c r="E3104" s="33"/>
      <c r="F3104" s="33">
        <v>2189034</v>
      </c>
      <c r="G3104" s="33">
        <v>2189034</v>
      </c>
      <c r="H3104" s="33">
        <v>0</v>
      </c>
      <c r="I3104" s="33">
        <v>0</v>
      </c>
      <c r="J3104" s="33">
        <v>0</v>
      </c>
      <c r="K3104" s="33"/>
      <c r="L3104" s="33">
        <v>2082698</v>
      </c>
      <c r="M3104" s="33">
        <v>2082698</v>
      </c>
      <c r="N3104" s="33">
        <v>0</v>
      </c>
      <c r="O3104" s="33">
        <v>0</v>
      </c>
      <c r="P3104" s="33">
        <v>0</v>
      </c>
      <c r="Q3104"/>
    </row>
    <row r="3105" spans="1:17">
      <c r="A3105" s="38" t="str">
        <f t="shared" ca="1" si="48"/>
        <v>205114</v>
      </c>
      <c r="B3105" s="39" cm="1">
        <f t="array" aca="1" ref="B3105" ca="1">INDIRECT(_xlfn.CONCAT("D",ROW(C3105)-C3105-3))</f>
        <v>2051</v>
      </c>
      <c r="C3105" s="32">
        <v>14</v>
      </c>
      <c r="D3105" s="33">
        <v>4290830</v>
      </c>
      <c r="E3105" s="33"/>
      <c r="F3105" s="33">
        <v>2198941</v>
      </c>
      <c r="G3105" s="33">
        <v>2198941</v>
      </c>
      <c r="H3105" s="33">
        <v>0</v>
      </c>
      <c r="I3105" s="33">
        <v>0</v>
      </c>
      <c r="J3105" s="33">
        <v>0</v>
      </c>
      <c r="K3105" s="33"/>
      <c r="L3105" s="33">
        <v>2091889</v>
      </c>
      <c r="M3105" s="33">
        <v>2091889</v>
      </c>
      <c r="N3105" s="33">
        <v>0</v>
      </c>
      <c r="O3105" s="33">
        <v>0</v>
      </c>
      <c r="P3105" s="33">
        <v>0</v>
      </c>
      <c r="Q3105"/>
    </row>
    <row r="3106" spans="1:17">
      <c r="A3106" s="38" t="str">
        <f t="shared" ca="1" si="48"/>
        <v>205115</v>
      </c>
      <c r="B3106" s="39" cm="1">
        <f t="array" aca="1" ref="B3106" ca="1">INDIRECT(_xlfn.CONCAT("D",ROW(C3106)-C3106-3))</f>
        <v>2051</v>
      </c>
      <c r="C3106" s="32">
        <v>15</v>
      </c>
      <c r="D3106" s="33">
        <v>4309292</v>
      </c>
      <c r="E3106" s="33"/>
      <c r="F3106" s="33">
        <v>2208672</v>
      </c>
      <c r="G3106" s="33">
        <v>2208672</v>
      </c>
      <c r="H3106" s="33">
        <v>0</v>
      </c>
      <c r="I3106" s="33">
        <v>0</v>
      </c>
      <c r="J3106" s="33">
        <v>0</v>
      </c>
      <c r="K3106" s="33"/>
      <c r="L3106" s="33">
        <v>2100620</v>
      </c>
      <c r="M3106" s="33">
        <v>2100620</v>
      </c>
      <c r="N3106" s="33">
        <v>0</v>
      </c>
      <c r="O3106" s="33">
        <v>0</v>
      </c>
      <c r="P3106" s="33">
        <v>0</v>
      </c>
      <c r="Q3106"/>
    </row>
    <row r="3107" spans="1:17">
      <c r="A3107" s="38" t="str">
        <f t="shared" ca="1" si="48"/>
        <v>205116</v>
      </c>
      <c r="B3107" s="39" cm="1">
        <f t="array" aca="1" ref="B3107" ca="1">INDIRECT(_xlfn.CONCAT("D",ROW(C3107)-C3107-3))</f>
        <v>2051</v>
      </c>
      <c r="C3107" s="32">
        <v>16</v>
      </c>
      <c r="D3107" s="33">
        <v>4329233</v>
      </c>
      <c r="E3107" s="33"/>
      <c r="F3107" s="33">
        <v>2219692</v>
      </c>
      <c r="G3107" s="33">
        <v>2212968</v>
      </c>
      <c r="H3107" s="33">
        <v>6723</v>
      </c>
      <c r="I3107" s="33">
        <v>0</v>
      </c>
      <c r="J3107" s="33">
        <v>0</v>
      </c>
      <c r="K3107" s="33"/>
      <c r="L3107" s="33">
        <v>2109542</v>
      </c>
      <c r="M3107" s="33">
        <v>2105708</v>
      </c>
      <c r="N3107" s="33">
        <v>3834</v>
      </c>
      <c r="O3107" s="33">
        <v>0</v>
      </c>
      <c r="P3107" s="33">
        <v>0</v>
      </c>
      <c r="Q3107"/>
    </row>
    <row r="3108" spans="1:17">
      <c r="A3108" s="38" t="str">
        <f t="shared" ca="1" si="48"/>
        <v>205117</v>
      </c>
      <c r="B3108" s="39" cm="1">
        <f t="array" aca="1" ref="B3108" ca="1">INDIRECT(_xlfn.CONCAT("D",ROW(C3108)-C3108-3))</f>
        <v>2051</v>
      </c>
      <c r="C3108" s="32">
        <v>17</v>
      </c>
      <c r="D3108" s="33">
        <v>4352870</v>
      </c>
      <c r="E3108" s="33"/>
      <c r="F3108" s="33">
        <v>2233435</v>
      </c>
      <c r="G3108" s="33">
        <v>2212329</v>
      </c>
      <c r="H3108" s="33">
        <v>21106</v>
      </c>
      <c r="I3108" s="33">
        <v>0</v>
      </c>
      <c r="J3108" s="33">
        <v>0</v>
      </c>
      <c r="K3108" s="33"/>
      <c r="L3108" s="33">
        <v>2119434</v>
      </c>
      <c r="M3108" s="33">
        <v>2104069</v>
      </c>
      <c r="N3108" s="33">
        <v>14405</v>
      </c>
      <c r="O3108" s="33">
        <v>0</v>
      </c>
      <c r="P3108" s="33">
        <v>960</v>
      </c>
      <c r="Q3108"/>
    </row>
    <row r="3109" spans="1:17">
      <c r="A3109" s="38" t="str">
        <f t="shared" ca="1" si="48"/>
        <v>205118</v>
      </c>
      <c r="B3109" s="39" cm="1">
        <f t="array" aca="1" ref="B3109" ca="1">INDIRECT(_xlfn.CONCAT("D",ROW(C3109)-C3109-3))</f>
        <v>2051</v>
      </c>
      <c r="C3109" s="32">
        <v>18</v>
      </c>
      <c r="D3109" s="33">
        <v>4380050</v>
      </c>
      <c r="E3109" s="33"/>
      <c r="F3109" s="33">
        <v>2249555</v>
      </c>
      <c r="G3109" s="33">
        <v>2225552</v>
      </c>
      <c r="H3109" s="33">
        <v>23043</v>
      </c>
      <c r="I3109" s="33">
        <v>0</v>
      </c>
      <c r="J3109" s="33">
        <v>960</v>
      </c>
      <c r="K3109" s="33"/>
      <c r="L3109" s="33">
        <v>2130495</v>
      </c>
      <c r="M3109" s="33">
        <v>2115140</v>
      </c>
      <c r="N3109" s="33">
        <v>14395</v>
      </c>
      <c r="O3109" s="33">
        <v>0</v>
      </c>
      <c r="P3109" s="33">
        <v>960</v>
      </c>
      <c r="Q3109"/>
    </row>
    <row r="3110" spans="1:17">
      <c r="A3110" s="38" t="str">
        <f t="shared" ca="1" si="48"/>
        <v>205119</v>
      </c>
      <c r="B3110" s="39" cm="1">
        <f t="array" aca="1" ref="B3110" ca="1">INDIRECT(_xlfn.CONCAT("D",ROW(C3110)-C3110-3))</f>
        <v>2051</v>
      </c>
      <c r="C3110" s="32">
        <v>19</v>
      </c>
      <c r="D3110" s="33">
        <v>4407288</v>
      </c>
      <c r="E3110" s="33"/>
      <c r="F3110" s="33">
        <v>2265354</v>
      </c>
      <c r="G3110" s="33">
        <v>2240364</v>
      </c>
      <c r="H3110" s="33">
        <v>24028</v>
      </c>
      <c r="I3110" s="33">
        <v>0</v>
      </c>
      <c r="J3110" s="33">
        <v>961</v>
      </c>
      <c r="K3110" s="33"/>
      <c r="L3110" s="33">
        <v>2141935</v>
      </c>
      <c r="M3110" s="33">
        <v>2095851</v>
      </c>
      <c r="N3110" s="33">
        <v>44164</v>
      </c>
      <c r="O3110" s="33">
        <v>0</v>
      </c>
      <c r="P3110" s="33">
        <v>1920</v>
      </c>
      <c r="Q3110"/>
    </row>
    <row r="3111" spans="1:17">
      <c r="A3111" s="38" t="str">
        <f t="shared" ca="1" si="48"/>
        <v>205120</v>
      </c>
      <c r="B3111" s="39" cm="1">
        <f t="array" aca="1" ref="B3111" ca="1">INDIRECT(_xlfn.CONCAT("D",ROW(C3111)-C3111-3))</f>
        <v>2051</v>
      </c>
      <c r="C3111" s="32">
        <v>20</v>
      </c>
      <c r="D3111" s="33">
        <v>4424665</v>
      </c>
      <c r="E3111" s="33"/>
      <c r="F3111" s="33">
        <v>2274892</v>
      </c>
      <c r="G3111" s="33">
        <v>2220202</v>
      </c>
      <c r="H3111" s="33">
        <v>53730</v>
      </c>
      <c r="I3111" s="33">
        <v>0</v>
      </c>
      <c r="J3111" s="33">
        <v>960</v>
      </c>
      <c r="K3111" s="33"/>
      <c r="L3111" s="33">
        <v>2149773</v>
      </c>
      <c r="M3111" s="33">
        <v>2037586</v>
      </c>
      <c r="N3111" s="33">
        <v>107393</v>
      </c>
      <c r="O3111" s="33">
        <v>959</v>
      </c>
      <c r="P3111" s="33">
        <v>3835</v>
      </c>
      <c r="Q3111"/>
    </row>
    <row r="3112" spans="1:17">
      <c r="A3112" s="38" t="str">
        <f t="shared" ca="1" si="48"/>
        <v>205121</v>
      </c>
      <c r="B3112" s="39" cm="1">
        <f t="array" aca="1" ref="B3112" ca="1">INDIRECT(_xlfn.CONCAT("D",ROW(C3112)-C3112-3))</f>
        <v>2051</v>
      </c>
      <c r="C3112" s="32">
        <v>21</v>
      </c>
      <c r="D3112" s="33">
        <v>4428588</v>
      </c>
      <c r="E3112" s="33"/>
      <c r="F3112" s="33">
        <v>2277125</v>
      </c>
      <c r="G3112" s="33">
        <v>2207398</v>
      </c>
      <c r="H3112" s="33">
        <v>68772</v>
      </c>
      <c r="I3112" s="33">
        <v>0</v>
      </c>
      <c r="J3112" s="33">
        <v>955</v>
      </c>
      <c r="K3112" s="33"/>
      <c r="L3112" s="33">
        <v>2151462</v>
      </c>
      <c r="M3112" s="33">
        <v>1980681</v>
      </c>
      <c r="N3112" s="33">
        <v>164103</v>
      </c>
      <c r="O3112" s="33">
        <v>954</v>
      </c>
      <c r="P3112" s="33">
        <v>5725</v>
      </c>
      <c r="Q3112"/>
    </row>
    <row r="3113" spans="1:17">
      <c r="A3113" s="38" t="str">
        <f t="shared" ca="1" si="48"/>
        <v>205122</v>
      </c>
      <c r="B3113" s="39" cm="1">
        <f t="array" aca="1" ref="B3113" ca="1">INDIRECT(_xlfn.CONCAT("D",ROW(C3113)-C3113-3))</f>
        <v>2051</v>
      </c>
      <c r="C3113" s="32">
        <v>22</v>
      </c>
      <c r="D3113" s="33">
        <v>4418583</v>
      </c>
      <c r="E3113" s="33"/>
      <c r="F3113" s="33">
        <v>2271476</v>
      </c>
      <c r="G3113" s="33">
        <v>2159999</v>
      </c>
      <c r="H3113" s="33">
        <v>107666</v>
      </c>
      <c r="I3113" s="33">
        <v>0</v>
      </c>
      <c r="J3113" s="33">
        <v>3811</v>
      </c>
      <c r="K3113" s="33"/>
      <c r="L3113" s="33">
        <v>2147106</v>
      </c>
      <c r="M3113" s="33">
        <v>1929063</v>
      </c>
      <c r="N3113" s="33">
        <v>210426</v>
      </c>
      <c r="O3113" s="33">
        <v>0</v>
      </c>
      <c r="P3113" s="33">
        <v>7617</v>
      </c>
      <c r="Q3113"/>
    </row>
    <row r="3114" spans="1:17">
      <c r="A3114" s="38" t="str">
        <f t="shared" ca="1" si="48"/>
        <v>205123</v>
      </c>
      <c r="B3114" s="39" cm="1">
        <f t="array" aca="1" ref="B3114" ca="1">INDIRECT(_xlfn.CONCAT("D",ROW(C3114)-C3114-3))</f>
        <v>2051</v>
      </c>
      <c r="C3114" s="32">
        <v>23</v>
      </c>
      <c r="D3114" s="33">
        <v>4399516</v>
      </c>
      <c r="E3114" s="33"/>
      <c r="F3114" s="33">
        <v>2260545</v>
      </c>
      <c r="G3114" s="33">
        <v>2076069</v>
      </c>
      <c r="H3114" s="33">
        <v>173006</v>
      </c>
      <c r="I3114" s="33">
        <v>956</v>
      </c>
      <c r="J3114" s="33">
        <v>10514</v>
      </c>
      <c r="K3114" s="33"/>
      <c r="L3114" s="33">
        <v>2138971</v>
      </c>
      <c r="M3114" s="33">
        <v>1808724</v>
      </c>
      <c r="N3114" s="33">
        <v>315930</v>
      </c>
      <c r="O3114" s="33">
        <v>0</v>
      </c>
      <c r="P3114" s="33">
        <v>14317</v>
      </c>
      <c r="Q3114"/>
    </row>
    <row r="3115" spans="1:17">
      <c r="A3115" s="38" t="str">
        <f t="shared" ca="1" si="48"/>
        <v>205124</v>
      </c>
      <c r="B3115" s="39" cm="1">
        <f t="array" aca="1" ref="B3115" ca="1">INDIRECT(_xlfn.CONCAT("D",ROW(C3115)-C3115-3))</f>
        <v>2051</v>
      </c>
      <c r="C3115" s="32">
        <v>24</v>
      </c>
      <c r="D3115" s="33">
        <v>4377917</v>
      </c>
      <c r="E3115" s="33"/>
      <c r="F3115" s="33">
        <v>2247866</v>
      </c>
      <c r="G3115" s="33">
        <v>1991463</v>
      </c>
      <c r="H3115" s="33">
        <v>246764</v>
      </c>
      <c r="I3115" s="33">
        <v>964</v>
      </c>
      <c r="J3115" s="33">
        <v>8675</v>
      </c>
      <c r="K3115" s="33"/>
      <c r="L3115" s="33">
        <v>2130051</v>
      </c>
      <c r="M3115" s="33">
        <v>1704810</v>
      </c>
      <c r="N3115" s="33">
        <v>404075</v>
      </c>
      <c r="O3115" s="33">
        <v>0</v>
      </c>
      <c r="P3115" s="33">
        <v>21166</v>
      </c>
      <c r="Q3115"/>
    </row>
    <row r="3116" spans="1:17">
      <c r="A3116" s="38" t="str">
        <f t="shared" ca="1" si="48"/>
        <v>205125</v>
      </c>
      <c r="B3116" s="39" cm="1">
        <f t="array" aca="1" ref="B3116" ca="1">INDIRECT(_xlfn.CONCAT("D",ROW(C3116)-C3116-3))</f>
        <v>2051</v>
      </c>
      <c r="C3116" s="32">
        <v>25</v>
      </c>
      <c r="D3116" s="33">
        <v>4357747</v>
      </c>
      <c r="E3116" s="33"/>
      <c r="F3116" s="33">
        <v>2235439</v>
      </c>
      <c r="G3116" s="33">
        <v>1896470</v>
      </c>
      <c r="H3116" s="33">
        <v>329228</v>
      </c>
      <c r="I3116" s="33">
        <v>1948</v>
      </c>
      <c r="J3116" s="33">
        <v>7792</v>
      </c>
      <c r="K3116" s="33"/>
      <c r="L3116" s="33">
        <v>2122308</v>
      </c>
      <c r="M3116" s="33">
        <v>1596357</v>
      </c>
      <c r="N3116" s="33">
        <v>502575</v>
      </c>
      <c r="O3116" s="33">
        <v>1948</v>
      </c>
      <c r="P3116" s="33">
        <v>21428</v>
      </c>
      <c r="Q3116"/>
    </row>
    <row r="3117" spans="1:17">
      <c r="A3117" s="38" t="str">
        <f t="shared" ca="1" si="48"/>
        <v>205126</v>
      </c>
      <c r="B3117" s="39" cm="1">
        <f t="array" aca="1" ref="B3117" ca="1">INDIRECT(_xlfn.CONCAT("D",ROW(C3117)-C3117-3))</f>
        <v>2051</v>
      </c>
      <c r="C3117" s="32">
        <v>26</v>
      </c>
      <c r="D3117" s="33">
        <v>4343641</v>
      </c>
      <c r="E3117" s="33"/>
      <c r="F3117" s="33">
        <v>2225766</v>
      </c>
      <c r="G3117" s="33">
        <v>1770113</v>
      </c>
      <c r="H3117" s="33">
        <v>428908</v>
      </c>
      <c r="I3117" s="33">
        <v>2972</v>
      </c>
      <c r="J3117" s="33">
        <v>23773</v>
      </c>
      <c r="K3117" s="33"/>
      <c r="L3117" s="33">
        <v>2117875</v>
      </c>
      <c r="M3117" s="33">
        <v>1409285</v>
      </c>
      <c r="N3117" s="33">
        <v>684905</v>
      </c>
      <c r="O3117" s="33">
        <v>987</v>
      </c>
      <c r="P3117" s="33">
        <v>22699</v>
      </c>
      <c r="Q3117"/>
    </row>
    <row r="3118" spans="1:17">
      <c r="A3118" s="38" t="str">
        <f t="shared" ca="1" si="48"/>
        <v>205127</v>
      </c>
      <c r="B3118" s="39" cm="1">
        <f t="array" aca="1" ref="B3118" ca="1">INDIRECT(_xlfn.CONCAT("D",ROW(C3118)-C3118-3))</f>
        <v>2051</v>
      </c>
      <c r="C3118" s="32">
        <v>27</v>
      </c>
      <c r="D3118" s="33">
        <v>4340031</v>
      </c>
      <c r="E3118" s="33"/>
      <c r="F3118" s="33">
        <v>2221575</v>
      </c>
      <c r="G3118" s="33">
        <v>1680757</v>
      </c>
      <c r="H3118" s="33">
        <v>504629</v>
      </c>
      <c r="I3118" s="33">
        <v>3016</v>
      </c>
      <c r="J3118" s="33">
        <v>33173</v>
      </c>
      <c r="K3118" s="33"/>
      <c r="L3118" s="33">
        <v>2118456</v>
      </c>
      <c r="M3118" s="33">
        <v>1306599</v>
      </c>
      <c r="N3118" s="33">
        <v>765695</v>
      </c>
      <c r="O3118" s="33">
        <v>3011</v>
      </c>
      <c r="P3118" s="33">
        <v>43152</v>
      </c>
      <c r="Q3118"/>
    </row>
    <row r="3119" spans="1:17">
      <c r="A3119" s="38" t="str">
        <f t="shared" ca="1" si="48"/>
        <v>205128</v>
      </c>
      <c r="B3119" s="39" cm="1">
        <f t="array" aca="1" ref="B3119" ca="1">INDIRECT(_xlfn.CONCAT("D",ROW(C3119)-C3119-3))</f>
        <v>2051</v>
      </c>
      <c r="C3119" s="32">
        <v>28</v>
      </c>
      <c r="D3119" s="33">
        <v>4335064</v>
      </c>
      <c r="E3119" s="33"/>
      <c r="F3119" s="33">
        <v>2217009</v>
      </c>
      <c r="G3119" s="33">
        <v>1587362</v>
      </c>
      <c r="H3119" s="33">
        <v>586855</v>
      </c>
      <c r="I3119" s="33">
        <v>0</v>
      </c>
      <c r="J3119" s="33">
        <v>42792</v>
      </c>
      <c r="K3119" s="33"/>
      <c r="L3119" s="33">
        <v>2118055</v>
      </c>
      <c r="M3119" s="33">
        <v>1150209</v>
      </c>
      <c r="N3119" s="33">
        <v>903663</v>
      </c>
      <c r="O3119" s="33">
        <v>2038</v>
      </c>
      <c r="P3119" s="33">
        <v>62146</v>
      </c>
      <c r="Q3119"/>
    </row>
    <row r="3120" spans="1:17">
      <c r="A3120" s="38" t="str">
        <f t="shared" ca="1" si="48"/>
        <v>205129</v>
      </c>
      <c r="B3120" s="39" cm="1">
        <f t="array" aca="1" ref="B3120" ca="1">INDIRECT(_xlfn.CONCAT("D",ROW(C3120)-C3120-3))</f>
        <v>2051</v>
      </c>
      <c r="C3120" s="32">
        <v>29</v>
      </c>
      <c r="D3120" s="33">
        <v>4339575</v>
      </c>
      <c r="E3120" s="33"/>
      <c r="F3120" s="33">
        <v>2217511</v>
      </c>
      <c r="G3120" s="33">
        <v>1501719</v>
      </c>
      <c r="H3120" s="33">
        <v>665253</v>
      </c>
      <c r="I3120" s="33">
        <v>3094</v>
      </c>
      <c r="J3120" s="33">
        <v>47444</v>
      </c>
      <c r="K3120" s="33"/>
      <c r="L3120" s="33">
        <v>2122065</v>
      </c>
      <c r="M3120" s="33">
        <v>1072885</v>
      </c>
      <c r="N3120" s="33">
        <v>978067</v>
      </c>
      <c r="O3120" s="33">
        <v>8245</v>
      </c>
      <c r="P3120" s="33">
        <v>62868</v>
      </c>
      <c r="Q3120"/>
    </row>
    <row r="3121" spans="1:17">
      <c r="A3121" s="38" t="str">
        <f t="shared" ca="1" si="48"/>
        <v>205130</v>
      </c>
      <c r="B3121" s="39" cm="1">
        <f t="array" aca="1" ref="B3121" ca="1">INDIRECT(_xlfn.CONCAT("D",ROW(C3121)-C3121-3))</f>
        <v>2051</v>
      </c>
      <c r="C3121" s="32">
        <v>30</v>
      </c>
      <c r="D3121" s="33">
        <v>4290387</v>
      </c>
      <c r="E3121" s="33"/>
      <c r="F3121" s="33">
        <v>2188867</v>
      </c>
      <c r="G3121" s="33">
        <v>1331804</v>
      </c>
      <c r="H3121" s="33">
        <v>788965</v>
      </c>
      <c r="I3121" s="33">
        <v>2918</v>
      </c>
      <c r="J3121" s="33">
        <v>65180</v>
      </c>
      <c r="K3121" s="33"/>
      <c r="L3121" s="33">
        <v>2101520</v>
      </c>
      <c r="M3121" s="33">
        <v>944907</v>
      </c>
      <c r="N3121" s="33">
        <v>1047847</v>
      </c>
      <c r="O3121" s="33">
        <v>13596</v>
      </c>
      <c r="P3121" s="33">
        <v>95170</v>
      </c>
      <c r="Q3121"/>
    </row>
    <row r="3122" spans="1:17">
      <c r="A3122" s="38" t="str">
        <f t="shared" ca="1" si="48"/>
        <v>205131</v>
      </c>
      <c r="B3122" s="39" cm="1">
        <f t="array" aca="1" ref="B3122" ca="1">INDIRECT(_xlfn.CONCAT("D",ROW(C3122)-C3122-3))</f>
        <v>2051</v>
      </c>
      <c r="C3122" s="32">
        <v>31</v>
      </c>
      <c r="D3122" s="33">
        <v>4421813</v>
      </c>
      <c r="E3122" s="33"/>
      <c r="F3122" s="33">
        <v>2254496</v>
      </c>
      <c r="G3122" s="33">
        <v>1300016</v>
      </c>
      <c r="H3122" s="33">
        <v>865342</v>
      </c>
      <c r="I3122" s="33">
        <v>7011</v>
      </c>
      <c r="J3122" s="33">
        <v>82127</v>
      </c>
      <c r="K3122" s="33"/>
      <c r="L3122" s="33">
        <v>2167317</v>
      </c>
      <c r="M3122" s="33">
        <v>974842</v>
      </c>
      <c r="N3122" s="33">
        <v>1091181</v>
      </c>
      <c r="O3122" s="33">
        <v>14041</v>
      </c>
      <c r="P3122" s="33">
        <v>87254</v>
      </c>
      <c r="Q3122"/>
    </row>
    <row r="3123" spans="1:17">
      <c r="A3123" s="38" t="str">
        <f t="shared" ca="1" si="48"/>
        <v>205132</v>
      </c>
      <c r="B3123" s="39" cm="1">
        <f t="array" aca="1" ref="B3123" ca="1">INDIRECT(_xlfn.CONCAT("D",ROW(C3123)-C3123-3))</f>
        <v>2051</v>
      </c>
      <c r="C3123" s="32">
        <v>32</v>
      </c>
      <c r="D3123" s="33">
        <v>4484690</v>
      </c>
      <c r="E3123" s="33"/>
      <c r="F3123" s="33">
        <v>2284659</v>
      </c>
      <c r="G3123" s="33">
        <v>1218417</v>
      </c>
      <c r="H3123" s="33">
        <v>977556</v>
      </c>
      <c r="I3123" s="33">
        <v>6047</v>
      </c>
      <c r="J3123" s="33">
        <v>82639</v>
      </c>
      <c r="K3123" s="33"/>
      <c r="L3123" s="33">
        <v>2200031</v>
      </c>
      <c r="M3123" s="33">
        <v>880819</v>
      </c>
      <c r="N3123" s="33">
        <v>1200292</v>
      </c>
      <c r="O3123" s="33">
        <v>8062</v>
      </c>
      <c r="P3123" s="33">
        <v>110858</v>
      </c>
      <c r="Q3123"/>
    </row>
    <row r="3124" spans="1:17">
      <c r="A3124" s="38" t="str">
        <f t="shared" ca="1" si="48"/>
        <v>205133</v>
      </c>
      <c r="B3124" s="39" cm="1">
        <f t="array" aca="1" ref="B3124" ca="1">INDIRECT(_xlfn.CONCAT("D",ROW(C3124)-C3124-3))</f>
        <v>2051</v>
      </c>
      <c r="C3124" s="32">
        <v>33</v>
      </c>
      <c r="D3124" s="33">
        <v>4558020</v>
      </c>
      <c r="E3124" s="33"/>
      <c r="F3124" s="33">
        <v>2322247</v>
      </c>
      <c r="G3124" s="33">
        <v>1150007</v>
      </c>
      <c r="H3124" s="33">
        <v>1038847</v>
      </c>
      <c r="I3124" s="33">
        <v>10105</v>
      </c>
      <c r="J3124" s="33">
        <v>123287</v>
      </c>
      <c r="K3124" s="33"/>
      <c r="L3124" s="33">
        <v>2235773</v>
      </c>
      <c r="M3124" s="33">
        <v>789751</v>
      </c>
      <c r="N3124" s="33">
        <v>1273106</v>
      </c>
      <c r="O3124" s="33">
        <v>14157</v>
      </c>
      <c r="P3124" s="33">
        <v>158759</v>
      </c>
      <c r="Q3124"/>
    </row>
    <row r="3125" spans="1:17">
      <c r="A3125" s="38" t="str">
        <f t="shared" ca="1" si="48"/>
        <v>205134</v>
      </c>
      <c r="B3125" s="39" cm="1">
        <f t="array" aca="1" ref="B3125" ca="1">INDIRECT(_xlfn.CONCAT("D",ROW(C3125)-C3125-3))</f>
        <v>2051</v>
      </c>
      <c r="C3125" s="32">
        <v>34</v>
      </c>
      <c r="D3125" s="33">
        <v>4655377</v>
      </c>
      <c r="E3125" s="33"/>
      <c r="F3125" s="33">
        <v>2368927</v>
      </c>
      <c r="G3125" s="33">
        <v>1129067</v>
      </c>
      <c r="H3125" s="33">
        <v>1094823</v>
      </c>
      <c r="I3125" s="33">
        <v>6043</v>
      </c>
      <c r="J3125" s="33">
        <v>138993</v>
      </c>
      <c r="K3125" s="33"/>
      <c r="L3125" s="33">
        <v>2286450</v>
      </c>
      <c r="M3125" s="33">
        <v>808819</v>
      </c>
      <c r="N3125" s="33">
        <v>1292297</v>
      </c>
      <c r="O3125" s="33">
        <v>9065</v>
      </c>
      <c r="P3125" s="33">
        <v>176268</v>
      </c>
      <c r="Q3125"/>
    </row>
    <row r="3126" spans="1:17">
      <c r="A3126" s="38" t="str">
        <f t="shared" ca="1" si="48"/>
        <v>205135</v>
      </c>
      <c r="B3126" s="39" cm="1">
        <f t="array" aca="1" ref="B3126" ca="1">INDIRECT(_xlfn.CONCAT("D",ROW(C3126)-C3126-3))</f>
        <v>2051</v>
      </c>
      <c r="C3126" s="32">
        <v>35</v>
      </c>
      <c r="D3126" s="33">
        <v>4693731</v>
      </c>
      <c r="E3126" s="33"/>
      <c r="F3126" s="33">
        <v>2387709</v>
      </c>
      <c r="G3126" s="33">
        <v>1084133</v>
      </c>
      <c r="H3126" s="33">
        <v>1139497</v>
      </c>
      <c r="I3126" s="33">
        <v>9060</v>
      </c>
      <c r="J3126" s="33">
        <v>155020</v>
      </c>
      <c r="K3126" s="33"/>
      <c r="L3126" s="33">
        <v>2306021</v>
      </c>
      <c r="M3126" s="33">
        <v>775032</v>
      </c>
      <c r="N3126" s="33">
        <v>1342251</v>
      </c>
      <c r="O3126" s="33">
        <v>17067</v>
      </c>
      <c r="P3126" s="33">
        <v>171671</v>
      </c>
      <c r="Q3126"/>
    </row>
    <row r="3127" spans="1:17">
      <c r="A3127" s="38" t="str">
        <f t="shared" ca="1" si="48"/>
        <v>205136</v>
      </c>
      <c r="B3127" s="39" cm="1">
        <f t="array" aca="1" ref="B3127" ca="1">INDIRECT(_xlfn.CONCAT("D",ROW(C3127)-C3127-3))</f>
        <v>2051</v>
      </c>
      <c r="C3127" s="32">
        <v>36</v>
      </c>
      <c r="D3127" s="33">
        <v>4708502</v>
      </c>
      <c r="E3127" s="33"/>
      <c r="F3127" s="33">
        <v>2393445</v>
      </c>
      <c r="G3127" s="33">
        <v>1013694</v>
      </c>
      <c r="H3127" s="33">
        <v>1216836</v>
      </c>
      <c r="I3127" s="33">
        <v>3017</v>
      </c>
      <c r="J3127" s="33">
        <v>159898</v>
      </c>
      <c r="K3127" s="33"/>
      <c r="L3127" s="33">
        <v>2315057</v>
      </c>
      <c r="M3127" s="33">
        <v>696931</v>
      </c>
      <c r="N3127" s="33">
        <v>1424031</v>
      </c>
      <c r="O3127" s="33">
        <v>17096</v>
      </c>
      <c r="P3127" s="33">
        <v>176998</v>
      </c>
      <c r="Q3127"/>
    </row>
    <row r="3128" spans="1:17">
      <c r="A3128" s="38" t="str">
        <f t="shared" ca="1" si="48"/>
        <v>205137</v>
      </c>
      <c r="B3128" s="39" cm="1">
        <f t="array" aca="1" ref="B3128" ca="1">INDIRECT(_xlfn.CONCAT("D",ROW(C3128)-C3128-3))</f>
        <v>2051</v>
      </c>
      <c r="C3128" s="32">
        <v>37</v>
      </c>
      <c r="D3128" s="33">
        <v>4657160</v>
      </c>
      <c r="E3128" s="33"/>
      <c r="F3128" s="33">
        <v>2366839</v>
      </c>
      <c r="G3128" s="33">
        <v>980145</v>
      </c>
      <c r="H3128" s="33">
        <v>1185432</v>
      </c>
      <c r="I3128" s="33">
        <v>7044</v>
      </c>
      <c r="J3128" s="33">
        <v>194218</v>
      </c>
      <c r="K3128" s="33"/>
      <c r="L3128" s="33">
        <v>2290321</v>
      </c>
      <c r="M3128" s="33">
        <v>706567</v>
      </c>
      <c r="N3128" s="33">
        <v>1346893</v>
      </c>
      <c r="O3128" s="33">
        <v>24088</v>
      </c>
      <c r="P3128" s="33">
        <v>212773</v>
      </c>
      <c r="Q3128"/>
    </row>
    <row r="3129" spans="1:17">
      <c r="A3129" s="38" t="str">
        <f t="shared" ca="1" si="48"/>
        <v>205138</v>
      </c>
      <c r="B3129" s="39" cm="1">
        <f t="array" aca="1" ref="B3129" ca="1">INDIRECT(_xlfn.CONCAT("D",ROW(C3129)-C3129-3))</f>
        <v>2051</v>
      </c>
      <c r="C3129" s="32">
        <v>38</v>
      </c>
      <c r="D3129" s="33">
        <v>4675943</v>
      </c>
      <c r="E3129" s="33"/>
      <c r="F3129" s="33">
        <v>2372307</v>
      </c>
      <c r="G3129" s="33">
        <v>949728</v>
      </c>
      <c r="H3129" s="33">
        <v>1210299</v>
      </c>
      <c r="I3129" s="33">
        <v>7042</v>
      </c>
      <c r="J3129" s="33">
        <v>205238</v>
      </c>
      <c r="K3129" s="33"/>
      <c r="L3129" s="33">
        <v>2303636</v>
      </c>
      <c r="M3129" s="33">
        <v>641799</v>
      </c>
      <c r="N3129" s="33">
        <v>1406325</v>
      </c>
      <c r="O3129" s="33">
        <v>28167</v>
      </c>
      <c r="P3129" s="33">
        <v>227346</v>
      </c>
      <c r="Q3129"/>
    </row>
    <row r="3130" spans="1:17">
      <c r="A3130" s="38" t="str">
        <f t="shared" ca="1" si="48"/>
        <v>205139</v>
      </c>
      <c r="B3130" s="39" cm="1">
        <f t="array" aca="1" ref="B3130" ca="1">INDIRECT(_xlfn.CONCAT("D",ROW(C3130)-C3130-3))</f>
        <v>2051</v>
      </c>
      <c r="C3130" s="32">
        <v>39</v>
      </c>
      <c r="D3130" s="33">
        <v>4670664</v>
      </c>
      <c r="E3130" s="33"/>
      <c r="F3130" s="33">
        <v>2369198</v>
      </c>
      <c r="G3130" s="33">
        <v>893106</v>
      </c>
      <c r="H3130" s="33">
        <v>1250550</v>
      </c>
      <c r="I3130" s="33">
        <v>8055</v>
      </c>
      <c r="J3130" s="33">
        <v>217487</v>
      </c>
      <c r="K3130" s="33"/>
      <c r="L3130" s="33">
        <v>2301466</v>
      </c>
      <c r="M3130" s="33">
        <v>644330</v>
      </c>
      <c r="N3130" s="33">
        <v>1384303</v>
      </c>
      <c r="O3130" s="33">
        <v>19129</v>
      </c>
      <c r="P3130" s="33">
        <v>253705</v>
      </c>
      <c r="Q3130"/>
    </row>
    <row r="3131" spans="1:17">
      <c r="A3131" s="38" t="str">
        <f t="shared" ca="1" si="48"/>
        <v>205140</v>
      </c>
      <c r="B3131" s="39" cm="1">
        <f t="array" aca="1" ref="B3131" ca="1">INDIRECT(_xlfn.CONCAT("D",ROW(C3131)-C3131-3))</f>
        <v>2051</v>
      </c>
      <c r="C3131" s="32">
        <v>40</v>
      </c>
      <c r="D3131" s="33">
        <v>4755955</v>
      </c>
      <c r="E3131" s="33"/>
      <c r="F3131" s="33">
        <v>2408774</v>
      </c>
      <c r="G3131" s="33">
        <v>869332</v>
      </c>
      <c r="H3131" s="33">
        <v>1275825</v>
      </c>
      <c r="I3131" s="33">
        <v>17105</v>
      </c>
      <c r="J3131" s="33">
        <v>246512</v>
      </c>
      <c r="K3131" s="33"/>
      <c r="L3131" s="33">
        <v>2347181</v>
      </c>
      <c r="M3131" s="33">
        <v>646805</v>
      </c>
      <c r="N3131" s="33">
        <v>1420160</v>
      </c>
      <c r="O3131" s="33">
        <v>27118</v>
      </c>
      <c r="P3131" s="33">
        <v>253098</v>
      </c>
      <c r="Q3131"/>
    </row>
    <row r="3132" spans="1:17">
      <c r="A3132" s="38" t="str">
        <f t="shared" ca="1" si="48"/>
        <v>205141</v>
      </c>
      <c r="B3132" s="39" cm="1">
        <f t="array" aca="1" ref="B3132" ca="1">INDIRECT(_xlfn.CONCAT("D",ROW(C3132)-C3132-3))</f>
        <v>2051</v>
      </c>
      <c r="C3132" s="32">
        <v>41</v>
      </c>
      <c r="D3132" s="33">
        <v>4827427</v>
      </c>
      <c r="E3132" s="33"/>
      <c r="F3132" s="33">
        <v>2441393</v>
      </c>
      <c r="G3132" s="33">
        <v>853683</v>
      </c>
      <c r="H3132" s="33">
        <v>1308176</v>
      </c>
      <c r="I3132" s="33">
        <v>9050</v>
      </c>
      <c r="J3132" s="33">
        <v>270484</v>
      </c>
      <c r="K3132" s="33"/>
      <c r="L3132" s="33">
        <v>2386034</v>
      </c>
      <c r="M3132" s="33">
        <v>602280</v>
      </c>
      <c r="N3132" s="33">
        <v>1492651</v>
      </c>
      <c r="O3132" s="33">
        <v>29110</v>
      </c>
      <c r="P3132" s="33">
        <v>261992</v>
      </c>
      <c r="Q3132"/>
    </row>
    <row r="3133" spans="1:17">
      <c r="A3133" s="38" t="str">
        <f t="shared" ca="1" si="48"/>
        <v>205142</v>
      </c>
      <c r="B3133" s="39" cm="1">
        <f t="array" aca="1" ref="B3133" ca="1">INDIRECT(_xlfn.CONCAT("D",ROW(C3133)-C3133-3))</f>
        <v>2051</v>
      </c>
      <c r="C3133" s="32">
        <v>42</v>
      </c>
      <c r="D3133" s="33">
        <v>4983976</v>
      </c>
      <c r="E3133" s="33"/>
      <c r="F3133" s="33">
        <v>2518083</v>
      </c>
      <c r="G3133" s="33">
        <v>886550</v>
      </c>
      <c r="H3133" s="33">
        <v>1343379</v>
      </c>
      <c r="I3133" s="33">
        <v>14056</v>
      </c>
      <c r="J3133" s="33">
        <v>274098</v>
      </c>
      <c r="K3133" s="33"/>
      <c r="L3133" s="33">
        <v>2465893</v>
      </c>
      <c r="M3133" s="33">
        <v>627007</v>
      </c>
      <c r="N3133" s="33">
        <v>1513846</v>
      </c>
      <c r="O3133" s="33">
        <v>36116</v>
      </c>
      <c r="P3133" s="33">
        <v>288925</v>
      </c>
      <c r="Q3133"/>
    </row>
    <row r="3134" spans="1:17">
      <c r="A3134" s="38" t="str">
        <f t="shared" ca="1" si="48"/>
        <v>205143</v>
      </c>
      <c r="B3134" s="39" cm="1">
        <f t="array" aca="1" ref="B3134" ca="1">INDIRECT(_xlfn.CONCAT("D",ROW(C3134)-C3134-3))</f>
        <v>2051</v>
      </c>
      <c r="C3134" s="32">
        <v>43</v>
      </c>
      <c r="D3134" s="33">
        <v>5003514</v>
      </c>
      <c r="E3134" s="33"/>
      <c r="F3134" s="33">
        <v>2524905</v>
      </c>
      <c r="G3134" s="33">
        <v>801509</v>
      </c>
      <c r="H3134" s="33">
        <v>1419444</v>
      </c>
      <c r="I3134" s="33">
        <v>11035</v>
      </c>
      <c r="J3134" s="33">
        <v>292917</v>
      </c>
      <c r="K3134" s="33"/>
      <c r="L3134" s="33">
        <v>2478610</v>
      </c>
      <c r="M3134" s="33">
        <v>650045</v>
      </c>
      <c r="N3134" s="33">
        <v>1518111</v>
      </c>
      <c r="O3134" s="33">
        <v>38179</v>
      </c>
      <c r="P3134" s="33">
        <v>272275</v>
      </c>
      <c r="Q3134"/>
    </row>
    <row r="3135" spans="1:17">
      <c r="A3135" s="38" t="str">
        <f t="shared" ca="1" si="48"/>
        <v>205144</v>
      </c>
      <c r="B3135" s="39" cm="1">
        <f t="array" aca="1" ref="B3135" ca="1">INDIRECT(_xlfn.CONCAT("D",ROW(C3135)-C3135-3))</f>
        <v>2051</v>
      </c>
      <c r="C3135" s="32">
        <v>44</v>
      </c>
      <c r="D3135" s="33">
        <v>4936453</v>
      </c>
      <c r="E3135" s="33"/>
      <c r="F3135" s="33">
        <v>2490723</v>
      </c>
      <c r="G3135" s="33">
        <v>809159</v>
      </c>
      <c r="H3135" s="33">
        <v>1379385</v>
      </c>
      <c r="I3135" s="33">
        <v>20078</v>
      </c>
      <c r="J3135" s="33">
        <v>282101</v>
      </c>
      <c r="K3135" s="33"/>
      <c r="L3135" s="33">
        <v>2445730</v>
      </c>
      <c r="M3135" s="33">
        <v>575348</v>
      </c>
      <c r="N3135" s="33">
        <v>1540609</v>
      </c>
      <c r="O3135" s="33">
        <v>32075</v>
      </c>
      <c r="P3135" s="33">
        <v>297697</v>
      </c>
      <c r="Q3135"/>
    </row>
    <row r="3136" spans="1:17">
      <c r="A3136" s="38" t="str">
        <f t="shared" ca="1" si="48"/>
        <v>205145</v>
      </c>
      <c r="B3136" s="39" cm="1">
        <f t="array" aca="1" ref="B3136" ca="1">INDIRECT(_xlfn.CONCAT("D",ROW(C3136)-C3136-3))</f>
        <v>2051</v>
      </c>
      <c r="C3136" s="32">
        <v>45</v>
      </c>
      <c r="D3136" s="33">
        <v>4825913</v>
      </c>
      <c r="E3136" s="33"/>
      <c r="F3136" s="33">
        <v>2433183</v>
      </c>
      <c r="G3136" s="33">
        <v>749292</v>
      </c>
      <c r="H3136" s="33">
        <v>1379744</v>
      </c>
      <c r="I3136" s="33">
        <v>8057</v>
      </c>
      <c r="J3136" s="33">
        <v>296091</v>
      </c>
      <c r="K3136" s="33"/>
      <c r="L3136" s="33">
        <v>2392729</v>
      </c>
      <c r="M3136" s="33">
        <v>570319</v>
      </c>
      <c r="N3136" s="33">
        <v>1476002</v>
      </c>
      <c r="O3136" s="33">
        <v>39159</v>
      </c>
      <c r="P3136" s="33">
        <v>307249</v>
      </c>
      <c r="Q3136"/>
    </row>
    <row r="3137" spans="1:17">
      <c r="A3137" s="38" t="str">
        <f t="shared" ca="1" si="48"/>
        <v>205146</v>
      </c>
      <c r="B3137" s="39" cm="1">
        <f t="array" aca="1" ref="B3137" ca="1">INDIRECT(_xlfn.CONCAT("D",ROW(C3137)-C3137-3))</f>
        <v>2051</v>
      </c>
      <c r="C3137" s="32">
        <v>46</v>
      </c>
      <c r="D3137" s="33">
        <v>4773040</v>
      </c>
      <c r="E3137" s="33"/>
      <c r="F3137" s="33">
        <v>2404133</v>
      </c>
      <c r="G3137" s="33">
        <v>805067</v>
      </c>
      <c r="H3137" s="33">
        <v>1305216</v>
      </c>
      <c r="I3137" s="33">
        <v>16101</v>
      </c>
      <c r="J3137" s="33">
        <v>277748</v>
      </c>
      <c r="K3137" s="33"/>
      <c r="L3137" s="33">
        <v>2368907</v>
      </c>
      <c r="M3137" s="33">
        <v>544668</v>
      </c>
      <c r="N3137" s="33">
        <v>1508852</v>
      </c>
      <c r="O3137" s="33">
        <v>40049</v>
      </c>
      <c r="P3137" s="33">
        <v>275338</v>
      </c>
      <c r="Q3137"/>
    </row>
    <row r="3138" spans="1:17">
      <c r="A3138" s="38" t="str">
        <f t="shared" ca="1" si="48"/>
        <v>205147</v>
      </c>
      <c r="B3138" s="39" cm="1">
        <f t="array" aca="1" ref="B3138" ca="1">INDIRECT(_xlfn.CONCAT("D",ROW(C3138)-C3138-3))</f>
        <v>2051</v>
      </c>
      <c r="C3138" s="32">
        <v>47</v>
      </c>
      <c r="D3138" s="33">
        <v>4732578</v>
      </c>
      <c r="E3138" s="33"/>
      <c r="F3138" s="33">
        <v>2382385</v>
      </c>
      <c r="G3138" s="33">
        <v>716226</v>
      </c>
      <c r="H3138" s="33">
        <v>1354887</v>
      </c>
      <c r="I3138" s="33">
        <v>20147</v>
      </c>
      <c r="J3138" s="33">
        <v>291124</v>
      </c>
      <c r="K3138" s="33"/>
      <c r="L3138" s="33">
        <v>2350194</v>
      </c>
      <c r="M3138" s="33">
        <v>529196</v>
      </c>
      <c r="N3138" s="33">
        <v>1443719</v>
      </c>
      <c r="O3138" s="33">
        <v>50304</v>
      </c>
      <c r="P3138" s="33">
        <v>326975</v>
      </c>
      <c r="Q3138"/>
    </row>
    <row r="3139" spans="1:17">
      <c r="A3139" s="38" t="str">
        <f t="shared" ca="1" si="48"/>
        <v>205148</v>
      </c>
      <c r="B3139" s="39" cm="1">
        <f t="array" aca="1" ref="B3139" ca="1">INDIRECT(_xlfn.CONCAT("D",ROW(C3139)-C3139-3))</f>
        <v>2051</v>
      </c>
      <c r="C3139" s="32">
        <v>48</v>
      </c>
      <c r="D3139" s="33">
        <v>4673934</v>
      </c>
      <c r="E3139" s="33"/>
      <c r="F3139" s="33">
        <v>2349678</v>
      </c>
      <c r="G3139" s="33">
        <v>675949</v>
      </c>
      <c r="H3139" s="33">
        <v>1348871</v>
      </c>
      <c r="I3139" s="33">
        <v>17151</v>
      </c>
      <c r="J3139" s="33">
        <v>307708</v>
      </c>
      <c r="K3139" s="33"/>
      <c r="L3139" s="33">
        <v>2324256</v>
      </c>
      <c r="M3139" s="33">
        <v>514376</v>
      </c>
      <c r="N3139" s="33">
        <v>1469647</v>
      </c>
      <c r="O3139" s="33">
        <v>49324</v>
      </c>
      <c r="P3139" s="33">
        <v>290909</v>
      </c>
      <c r="Q3139"/>
    </row>
    <row r="3140" spans="1:17">
      <c r="A3140" s="38" t="str">
        <f t="shared" ca="1" si="48"/>
        <v>205149</v>
      </c>
      <c r="B3140" s="39" cm="1">
        <f t="array" aca="1" ref="B3140" ca="1">INDIRECT(_xlfn.CONCAT("D",ROW(C3140)-C3140-3))</f>
        <v>2051</v>
      </c>
      <c r="C3140" s="32">
        <v>49</v>
      </c>
      <c r="D3140" s="33">
        <v>4663189</v>
      </c>
      <c r="E3140" s="33"/>
      <c r="F3140" s="33">
        <v>2341165</v>
      </c>
      <c r="G3140" s="33">
        <v>629651</v>
      </c>
      <c r="H3140" s="33">
        <v>1403280</v>
      </c>
      <c r="I3140" s="33">
        <v>17237</v>
      </c>
      <c r="J3140" s="33">
        <v>290998</v>
      </c>
      <c r="K3140" s="33"/>
      <c r="L3140" s="33">
        <v>2322024</v>
      </c>
      <c r="M3140" s="33">
        <v>511752</v>
      </c>
      <c r="N3140" s="33">
        <v>1429480</v>
      </c>
      <c r="O3140" s="33">
        <v>58428</v>
      </c>
      <c r="P3140" s="33">
        <v>322363</v>
      </c>
      <c r="Q3140"/>
    </row>
    <row r="3141" spans="1:17">
      <c r="A3141" s="38" t="str">
        <f t="shared" ca="1" si="48"/>
        <v>205150</v>
      </c>
      <c r="B3141" s="39" cm="1">
        <f t="array" aca="1" ref="B3141" ca="1">INDIRECT(_xlfn.CONCAT("D",ROW(C3141)-C3141-3))</f>
        <v>2051</v>
      </c>
      <c r="C3141" s="32">
        <v>50</v>
      </c>
      <c r="D3141" s="33">
        <v>4735425</v>
      </c>
      <c r="E3141" s="33"/>
      <c r="F3141" s="33">
        <v>2376961</v>
      </c>
      <c r="G3141" s="33">
        <v>709344</v>
      </c>
      <c r="H3141" s="33">
        <v>1370117</v>
      </c>
      <c r="I3141" s="33">
        <v>15179</v>
      </c>
      <c r="J3141" s="33">
        <v>282321</v>
      </c>
      <c r="K3141" s="33"/>
      <c r="L3141" s="33">
        <v>2358464</v>
      </c>
      <c r="M3141" s="33">
        <v>543014</v>
      </c>
      <c r="N3141" s="33">
        <v>1436556</v>
      </c>
      <c r="O3141" s="33">
        <v>55720</v>
      </c>
      <c r="P3141" s="33">
        <v>323174</v>
      </c>
      <c r="Q3141"/>
    </row>
    <row r="3142" spans="1:17">
      <c r="A3142" s="38" t="str">
        <f t="shared" ca="1" si="48"/>
        <v>205151</v>
      </c>
      <c r="B3142" s="39" cm="1">
        <f t="array" aca="1" ref="B3142" ca="1">INDIRECT(_xlfn.CONCAT("D",ROW(C3142)-C3142-3))</f>
        <v>2051</v>
      </c>
      <c r="C3142" s="32">
        <v>51</v>
      </c>
      <c r="D3142" s="33">
        <v>4654787</v>
      </c>
      <c r="E3142" s="33"/>
      <c r="F3142" s="33">
        <v>2336148</v>
      </c>
      <c r="G3142" s="33">
        <v>618901</v>
      </c>
      <c r="H3142" s="33">
        <v>1380312</v>
      </c>
      <c r="I3142" s="33">
        <v>11197</v>
      </c>
      <c r="J3142" s="33">
        <v>325737</v>
      </c>
      <c r="K3142" s="33"/>
      <c r="L3142" s="33">
        <v>2318640</v>
      </c>
      <c r="M3142" s="33">
        <v>512893</v>
      </c>
      <c r="N3142" s="33">
        <v>1408179</v>
      </c>
      <c r="O3142" s="33">
        <v>63732</v>
      </c>
      <c r="P3142" s="33">
        <v>333836</v>
      </c>
      <c r="Q3142"/>
    </row>
    <row r="3143" spans="1:17">
      <c r="A3143" s="38" t="str">
        <f t="shared" ca="1" si="48"/>
        <v>205152</v>
      </c>
      <c r="B3143" s="39" cm="1">
        <f t="array" aca="1" ref="B3143" ca="1">INDIRECT(_xlfn.CONCAT("D",ROW(C3143)-C3143-3))</f>
        <v>2051</v>
      </c>
      <c r="C3143" s="32">
        <v>52</v>
      </c>
      <c r="D3143" s="33">
        <v>4633650</v>
      </c>
      <c r="E3143" s="33"/>
      <c r="F3143" s="33">
        <v>2321112</v>
      </c>
      <c r="G3143" s="33">
        <v>672595</v>
      </c>
      <c r="H3143" s="33">
        <v>1334031</v>
      </c>
      <c r="I3143" s="33">
        <v>26376</v>
      </c>
      <c r="J3143" s="33">
        <v>288110</v>
      </c>
      <c r="K3143" s="33"/>
      <c r="L3143" s="33">
        <v>2312537</v>
      </c>
      <c r="M3143" s="33">
        <v>528522</v>
      </c>
      <c r="N3143" s="33">
        <v>1391167</v>
      </c>
      <c r="O3143" s="33">
        <v>74925</v>
      </c>
      <c r="P3143" s="33">
        <v>317923</v>
      </c>
      <c r="Q3143"/>
    </row>
    <row r="3144" spans="1:17">
      <c r="A3144" s="38" t="str">
        <f t="shared" ca="1" si="48"/>
        <v>205153</v>
      </c>
      <c r="B3144" s="39" cm="1">
        <f t="array" aca="1" ref="B3144" ca="1">INDIRECT(_xlfn.CONCAT("D",ROW(C3144)-C3144-3))</f>
        <v>2051</v>
      </c>
      <c r="C3144" s="32">
        <v>53</v>
      </c>
      <c r="D3144" s="33">
        <v>4550464</v>
      </c>
      <c r="E3144" s="33"/>
      <c r="F3144" s="33">
        <v>2277152</v>
      </c>
      <c r="G3144" s="33">
        <v>624168</v>
      </c>
      <c r="H3144" s="33">
        <v>1336347</v>
      </c>
      <c r="I3144" s="33">
        <v>23267</v>
      </c>
      <c r="J3144" s="33">
        <v>293369</v>
      </c>
      <c r="K3144" s="33"/>
      <c r="L3144" s="33">
        <v>2273312</v>
      </c>
      <c r="M3144" s="33">
        <v>522589</v>
      </c>
      <c r="N3144" s="33">
        <v>1335281</v>
      </c>
      <c r="O3144" s="33">
        <v>70757</v>
      </c>
      <c r="P3144" s="33">
        <v>344686</v>
      </c>
      <c r="Q3144"/>
    </row>
    <row r="3145" spans="1:17">
      <c r="A3145" s="38" t="str">
        <f t="shared" ca="1" si="48"/>
        <v>205154</v>
      </c>
      <c r="B3145" s="39" cm="1">
        <f t="array" aca="1" ref="B3145" ca="1">INDIRECT(_xlfn.CONCAT("D",ROW(C3145)-C3145-3))</f>
        <v>2051</v>
      </c>
      <c r="C3145" s="32">
        <v>54</v>
      </c>
      <c r="D3145" s="33">
        <v>4543587</v>
      </c>
      <c r="E3145" s="33"/>
      <c r="F3145" s="33">
        <v>2266822</v>
      </c>
      <c r="G3145" s="33">
        <v>637701</v>
      </c>
      <c r="H3145" s="33">
        <v>1340083</v>
      </c>
      <c r="I3145" s="33">
        <v>23244</v>
      </c>
      <c r="J3145" s="33">
        <v>265793</v>
      </c>
      <c r="K3145" s="33"/>
      <c r="L3145" s="33">
        <v>2276765</v>
      </c>
      <c r="M3145" s="33">
        <v>539340</v>
      </c>
      <c r="N3145" s="33">
        <v>1295226</v>
      </c>
      <c r="O3145" s="33">
        <v>94106</v>
      </c>
      <c r="P3145" s="33">
        <v>348092</v>
      </c>
      <c r="Q3145"/>
    </row>
    <row r="3146" spans="1:17">
      <c r="A3146" s="38" t="str">
        <f t="shared" ca="1" si="48"/>
        <v>205155</v>
      </c>
      <c r="B3146" s="39" cm="1">
        <f t="array" aca="1" ref="B3146" ca="1">INDIRECT(_xlfn.CONCAT("D",ROW(C3146)-C3146-3))</f>
        <v>2051</v>
      </c>
      <c r="C3146" s="32">
        <v>55</v>
      </c>
      <c r="D3146" s="33">
        <v>4539638</v>
      </c>
      <c r="E3146" s="33"/>
      <c r="F3146" s="33">
        <v>2263024</v>
      </c>
      <c r="G3146" s="33">
        <v>613134</v>
      </c>
      <c r="H3146" s="33">
        <v>1343829</v>
      </c>
      <c r="I3146" s="33">
        <v>28377</v>
      </c>
      <c r="J3146" s="33">
        <v>277684</v>
      </c>
      <c r="K3146" s="33"/>
      <c r="L3146" s="33">
        <v>2276615</v>
      </c>
      <c r="M3146" s="33">
        <v>490895</v>
      </c>
      <c r="N3146" s="33">
        <v>1346658</v>
      </c>
      <c r="O3146" s="33">
        <v>83340</v>
      </c>
      <c r="P3146" s="33">
        <v>355721</v>
      </c>
      <c r="Q3146"/>
    </row>
    <row r="3147" spans="1:17">
      <c r="A3147" s="38" t="str">
        <f t="shared" ca="1" si="48"/>
        <v>205156</v>
      </c>
      <c r="B3147" s="39" cm="1">
        <f t="array" aca="1" ref="B3147" ca="1">INDIRECT(_xlfn.CONCAT("D",ROW(C3147)-C3147-3))</f>
        <v>2051</v>
      </c>
      <c r="C3147" s="32">
        <v>56</v>
      </c>
      <c r="D3147" s="33">
        <v>4546564</v>
      </c>
      <c r="E3147" s="33"/>
      <c r="F3147" s="33">
        <v>2262884</v>
      </c>
      <c r="G3147" s="33">
        <v>596505</v>
      </c>
      <c r="H3147" s="33">
        <v>1381752</v>
      </c>
      <c r="I3147" s="33">
        <v>24223</v>
      </c>
      <c r="J3147" s="33">
        <v>260403</v>
      </c>
      <c r="K3147" s="33"/>
      <c r="L3147" s="33">
        <v>2283680</v>
      </c>
      <c r="M3147" s="33">
        <v>492400</v>
      </c>
      <c r="N3147" s="33">
        <v>1331302</v>
      </c>
      <c r="O3147" s="33">
        <v>114488</v>
      </c>
      <c r="P3147" s="33">
        <v>345490</v>
      </c>
      <c r="Q3147"/>
    </row>
    <row r="3148" spans="1:17">
      <c r="A3148" s="38" t="str">
        <f t="shared" ref="A3148:A3211" ca="1" si="49">B3148&amp;C3148</f>
        <v>205157</v>
      </c>
      <c r="B3148" s="39" cm="1">
        <f t="array" aca="1" ref="B3148" ca="1">INDIRECT(_xlfn.CONCAT("D",ROW(C3148)-C3148-3))</f>
        <v>2051</v>
      </c>
      <c r="C3148" s="32">
        <v>57</v>
      </c>
      <c r="D3148" s="33">
        <v>4575120</v>
      </c>
      <c r="E3148" s="33"/>
      <c r="F3148" s="33">
        <v>2274125</v>
      </c>
      <c r="G3148" s="33">
        <v>642094</v>
      </c>
      <c r="H3148" s="33">
        <v>1358003</v>
      </c>
      <c r="I3148" s="33">
        <v>30335</v>
      </c>
      <c r="J3148" s="33">
        <v>243692</v>
      </c>
      <c r="K3148" s="33"/>
      <c r="L3148" s="33">
        <v>2300995</v>
      </c>
      <c r="M3148" s="33">
        <v>552198</v>
      </c>
      <c r="N3148" s="33">
        <v>1280695</v>
      </c>
      <c r="O3148" s="33">
        <v>108413</v>
      </c>
      <c r="P3148" s="33">
        <v>359689</v>
      </c>
      <c r="Q3148"/>
    </row>
    <row r="3149" spans="1:17">
      <c r="A3149" s="38" t="str">
        <f t="shared" ca="1" si="49"/>
        <v>205158</v>
      </c>
      <c r="B3149" s="39" cm="1">
        <f t="array" aca="1" ref="B3149" ca="1">INDIRECT(_xlfn.CONCAT("D",ROW(C3149)-C3149-3))</f>
        <v>2051</v>
      </c>
      <c r="C3149" s="32">
        <v>58</v>
      </c>
      <c r="D3149" s="33">
        <v>4635866</v>
      </c>
      <c r="E3149" s="33"/>
      <c r="F3149" s="33">
        <v>2301650</v>
      </c>
      <c r="G3149" s="33">
        <v>641261</v>
      </c>
      <c r="H3149" s="33">
        <v>1368631</v>
      </c>
      <c r="I3149" s="33">
        <v>29378</v>
      </c>
      <c r="J3149" s="33">
        <v>262380</v>
      </c>
      <c r="K3149" s="33"/>
      <c r="L3149" s="33">
        <v>2334216</v>
      </c>
      <c r="M3149" s="33">
        <v>511401</v>
      </c>
      <c r="N3149" s="33">
        <v>1341795</v>
      </c>
      <c r="O3149" s="33">
        <v>125572</v>
      </c>
      <c r="P3149" s="33">
        <v>355449</v>
      </c>
      <c r="Q3149"/>
    </row>
    <row r="3150" spans="1:17">
      <c r="A3150" s="38" t="str">
        <f t="shared" ca="1" si="49"/>
        <v>205159</v>
      </c>
      <c r="B3150" s="39" cm="1">
        <f t="array" aca="1" ref="B3150" ca="1">INDIRECT(_xlfn.CONCAT("D",ROW(C3150)-C3150-3))</f>
        <v>2051</v>
      </c>
      <c r="C3150" s="32">
        <v>59</v>
      </c>
      <c r="D3150" s="33">
        <v>4653175</v>
      </c>
      <c r="E3150" s="33"/>
      <c r="F3150" s="33">
        <v>2298654</v>
      </c>
      <c r="G3150" s="33">
        <v>605917</v>
      </c>
      <c r="H3150" s="33">
        <v>1387258</v>
      </c>
      <c r="I3150" s="33">
        <v>30245</v>
      </c>
      <c r="J3150" s="33">
        <v>275233</v>
      </c>
      <c r="K3150" s="33"/>
      <c r="L3150" s="33">
        <v>2354521</v>
      </c>
      <c r="M3150" s="33">
        <v>556689</v>
      </c>
      <c r="N3150" s="33">
        <v>1293871</v>
      </c>
      <c r="O3150" s="33">
        <v>127765</v>
      </c>
      <c r="P3150" s="33">
        <v>376196</v>
      </c>
      <c r="Q3150"/>
    </row>
    <row r="3151" spans="1:17">
      <c r="A3151" s="38" t="str">
        <f t="shared" ca="1" si="49"/>
        <v>205160</v>
      </c>
      <c r="B3151" s="39" cm="1">
        <f t="array" aca="1" ref="B3151" ca="1">INDIRECT(_xlfn.CONCAT("D",ROW(C3151)-C3151-3))</f>
        <v>2051</v>
      </c>
      <c r="C3151" s="32">
        <v>60</v>
      </c>
      <c r="D3151" s="33">
        <v>4673694</v>
      </c>
      <c r="E3151" s="33"/>
      <c r="F3151" s="33">
        <v>2302807</v>
      </c>
      <c r="G3151" s="33">
        <v>587800</v>
      </c>
      <c r="H3151" s="33">
        <v>1425643</v>
      </c>
      <c r="I3151" s="33">
        <v>41338</v>
      </c>
      <c r="J3151" s="33">
        <v>248026</v>
      </c>
      <c r="K3151" s="33"/>
      <c r="L3151" s="33">
        <v>2370887</v>
      </c>
      <c r="M3151" s="33">
        <v>524165</v>
      </c>
      <c r="N3151" s="33">
        <v>1315473</v>
      </c>
      <c r="O3151" s="33">
        <v>130535</v>
      </c>
      <c r="P3151" s="33">
        <v>400713</v>
      </c>
      <c r="Q3151"/>
    </row>
    <row r="3152" spans="1:17">
      <c r="A3152" s="38" t="str">
        <f t="shared" ca="1" si="49"/>
        <v>205161</v>
      </c>
      <c r="B3152" s="39" cm="1">
        <f t="array" aca="1" ref="B3152" ca="1">INDIRECT(_xlfn.CONCAT("D",ROW(C3152)-C3152-3))</f>
        <v>2051</v>
      </c>
      <c r="C3152" s="32">
        <v>61</v>
      </c>
      <c r="D3152" s="33">
        <v>4514634</v>
      </c>
      <c r="E3152" s="33"/>
      <c r="F3152" s="33">
        <v>2213490</v>
      </c>
      <c r="G3152" s="33">
        <v>575246</v>
      </c>
      <c r="H3152" s="33">
        <v>1326485</v>
      </c>
      <c r="I3152" s="33">
        <v>39221</v>
      </c>
      <c r="J3152" s="33">
        <v>272538</v>
      </c>
      <c r="K3152" s="33"/>
      <c r="L3152" s="33">
        <v>2301144</v>
      </c>
      <c r="M3152" s="33">
        <v>515861</v>
      </c>
      <c r="N3152" s="33">
        <v>1274480</v>
      </c>
      <c r="O3152" s="33">
        <v>158804</v>
      </c>
      <c r="P3152" s="33">
        <v>351999</v>
      </c>
      <c r="Q3152"/>
    </row>
    <row r="3153" spans="1:17">
      <c r="A3153" s="38" t="str">
        <f t="shared" ca="1" si="49"/>
        <v>205162</v>
      </c>
      <c r="B3153" s="39" cm="1">
        <f t="array" aca="1" ref="B3153" ca="1">INDIRECT(_xlfn.CONCAT("D",ROW(C3153)-C3153-3))</f>
        <v>2051</v>
      </c>
      <c r="C3153" s="32">
        <v>62</v>
      </c>
      <c r="D3153" s="33">
        <v>4378197</v>
      </c>
      <c r="E3153" s="33"/>
      <c r="F3153" s="33">
        <v>2134774</v>
      </c>
      <c r="G3153" s="33">
        <v>564054</v>
      </c>
      <c r="H3153" s="33">
        <v>1263601</v>
      </c>
      <c r="I3153" s="33">
        <v>46168</v>
      </c>
      <c r="J3153" s="33">
        <v>260950</v>
      </c>
      <c r="K3153" s="33"/>
      <c r="L3153" s="33">
        <v>2243423</v>
      </c>
      <c r="M3153" s="33">
        <v>537413</v>
      </c>
      <c r="N3153" s="33">
        <v>1164563</v>
      </c>
      <c r="O3153" s="33">
        <v>184515</v>
      </c>
      <c r="P3153" s="33">
        <v>356931</v>
      </c>
      <c r="Q3153"/>
    </row>
    <row r="3154" spans="1:17">
      <c r="A3154" s="38" t="str">
        <f t="shared" ca="1" si="49"/>
        <v>205163</v>
      </c>
      <c r="B3154" s="39" cm="1">
        <f t="array" aca="1" ref="B3154" ca="1">INDIRECT(_xlfn.CONCAT("D",ROW(C3154)-C3154-3))</f>
        <v>2051</v>
      </c>
      <c r="C3154" s="32">
        <v>63</v>
      </c>
      <c r="D3154" s="33">
        <v>4238526</v>
      </c>
      <c r="E3154" s="33"/>
      <c r="F3154" s="33">
        <v>2060652</v>
      </c>
      <c r="G3154" s="33">
        <v>511658</v>
      </c>
      <c r="H3154" s="33">
        <v>1251611</v>
      </c>
      <c r="I3154" s="33">
        <v>44057</v>
      </c>
      <c r="J3154" s="33">
        <v>253326</v>
      </c>
      <c r="K3154" s="33"/>
      <c r="L3154" s="33">
        <v>2177875</v>
      </c>
      <c r="M3154" s="33">
        <v>490223</v>
      </c>
      <c r="N3154" s="33">
        <v>1157247</v>
      </c>
      <c r="O3154" s="33">
        <v>197897</v>
      </c>
      <c r="P3154" s="33">
        <v>332508</v>
      </c>
      <c r="Q3154"/>
    </row>
    <row r="3155" spans="1:17">
      <c r="A3155" s="38" t="str">
        <f t="shared" ca="1" si="49"/>
        <v>205164</v>
      </c>
      <c r="B3155" s="39" cm="1">
        <f t="array" aca="1" ref="B3155" ca="1">INDIRECT(_xlfn.CONCAT("D",ROW(C3155)-C3155-3))</f>
        <v>2051</v>
      </c>
      <c r="C3155" s="32">
        <v>64</v>
      </c>
      <c r="D3155" s="33">
        <v>4160854</v>
      </c>
      <c r="E3155" s="33"/>
      <c r="F3155" s="33">
        <v>2015394</v>
      </c>
      <c r="G3155" s="33">
        <v>500360</v>
      </c>
      <c r="H3155" s="33">
        <v>1222991</v>
      </c>
      <c r="I3155" s="33">
        <v>50833</v>
      </c>
      <c r="J3155" s="33">
        <v>241209</v>
      </c>
      <c r="K3155" s="33"/>
      <c r="L3155" s="33">
        <v>2145461</v>
      </c>
      <c r="M3155" s="33">
        <v>492699</v>
      </c>
      <c r="N3155" s="33">
        <v>1147947</v>
      </c>
      <c r="O3155" s="33">
        <v>157502</v>
      </c>
      <c r="P3155" s="33">
        <v>347312</v>
      </c>
      <c r="Q3155"/>
    </row>
    <row r="3156" spans="1:17">
      <c r="A3156" s="38" t="str">
        <f t="shared" ca="1" si="49"/>
        <v>205165</v>
      </c>
      <c r="B3156" s="39" cm="1">
        <f t="array" aca="1" ref="B3156" ca="1">INDIRECT(_xlfn.CONCAT("D",ROW(C3156)-C3156-3))</f>
        <v>2051</v>
      </c>
      <c r="C3156" s="32">
        <v>65</v>
      </c>
      <c r="D3156" s="33">
        <v>4133368</v>
      </c>
      <c r="E3156" s="33"/>
      <c r="F3156" s="33">
        <v>1998933</v>
      </c>
      <c r="G3156" s="33">
        <v>466518</v>
      </c>
      <c r="H3156" s="33">
        <v>1240717</v>
      </c>
      <c r="I3156" s="33">
        <v>50947</v>
      </c>
      <c r="J3156" s="33">
        <v>240751</v>
      </c>
      <c r="K3156" s="33"/>
      <c r="L3156" s="33">
        <v>2134435</v>
      </c>
      <c r="M3156" s="33">
        <v>441538</v>
      </c>
      <c r="N3156" s="33">
        <v>1170076</v>
      </c>
      <c r="O3156" s="33">
        <v>178622</v>
      </c>
      <c r="P3156" s="33">
        <v>344199</v>
      </c>
      <c r="Q3156"/>
    </row>
    <row r="3157" spans="1:17">
      <c r="A3157" s="38" t="str">
        <f t="shared" ca="1" si="49"/>
        <v>205166</v>
      </c>
      <c r="B3157" s="39" cm="1">
        <f t="array" aca="1" ref="B3157" ca="1">INDIRECT(_xlfn.CONCAT("D",ROW(C3157)-C3157-3))</f>
        <v>2051</v>
      </c>
      <c r="C3157" s="32">
        <v>66</v>
      </c>
      <c r="D3157" s="33">
        <v>4014927</v>
      </c>
      <c r="E3157" s="33"/>
      <c r="F3157" s="33">
        <v>1934633</v>
      </c>
      <c r="G3157" s="33">
        <v>432564</v>
      </c>
      <c r="H3157" s="33">
        <v>1224276</v>
      </c>
      <c r="I3157" s="33">
        <v>48614</v>
      </c>
      <c r="J3157" s="33">
        <v>229180</v>
      </c>
      <c r="K3157" s="33"/>
      <c r="L3157" s="33">
        <v>2080294</v>
      </c>
      <c r="M3157" s="33">
        <v>413250</v>
      </c>
      <c r="N3157" s="33">
        <v>1092305</v>
      </c>
      <c r="O3157" s="33">
        <v>213646</v>
      </c>
      <c r="P3157" s="33">
        <v>361092</v>
      </c>
      <c r="Q3157"/>
    </row>
    <row r="3158" spans="1:17">
      <c r="A3158" s="38" t="str">
        <f t="shared" ca="1" si="49"/>
        <v>205167</v>
      </c>
      <c r="B3158" s="39" cm="1">
        <f t="array" aca="1" ref="B3158" ca="1">INDIRECT(_xlfn.CONCAT("D",ROW(C3158)-C3158-3))</f>
        <v>2051</v>
      </c>
      <c r="C3158" s="32">
        <v>67</v>
      </c>
      <c r="D3158" s="33">
        <v>3955420</v>
      </c>
      <c r="E3158" s="33"/>
      <c r="F3158" s="33">
        <v>1907588</v>
      </c>
      <c r="G3158" s="33">
        <v>371995</v>
      </c>
      <c r="H3158" s="33">
        <v>1245934</v>
      </c>
      <c r="I3158" s="33">
        <v>57535</v>
      </c>
      <c r="J3158" s="33">
        <v>232125</v>
      </c>
      <c r="K3158" s="33"/>
      <c r="L3158" s="33">
        <v>2047832</v>
      </c>
      <c r="M3158" s="33">
        <v>359321</v>
      </c>
      <c r="N3158" s="33">
        <v>1128009</v>
      </c>
      <c r="O3158" s="33">
        <v>220197</v>
      </c>
      <c r="P3158" s="33">
        <v>340304</v>
      </c>
      <c r="Q3158"/>
    </row>
    <row r="3159" spans="1:17">
      <c r="A3159" s="38" t="str">
        <f t="shared" ca="1" si="49"/>
        <v>205168</v>
      </c>
      <c r="B3159" s="39" cm="1">
        <f t="array" aca="1" ref="B3159" ca="1">INDIRECT(_xlfn.CONCAT("D",ROW(C3159)-C3159-3))</f>
        <v>2051</v>
      </c>
      <c r="C3159" s="32">
        <v>68</v>
      </c>
      <c r="D3159" s="33">
        <v>3981431</v>
      </c>
      <c r="E3159" s="33"/>
      <c r="F3159" s="33">
        <v>1920769</v>
      </c>
      <c r="G3159" s="33">
        <v>386545</v>
      </c>
      <c r="H3159" s="33">
        <v>1237342</v>
      </c>
      <c r="I3159" s="33">
        <v>60771</v>
      </c>
      <c r="J3159" s="33">
        <v>236111</v>
      </c>
      <c r="K3159" s="33"/>
      <c r="L3159" s="33">
        <v>2060662</v>
      </c>
      <c r="M3159" s="33">
        <v>364294</v>
      </c>
      <c r="N3159" s="33">
        <v>1119903</v>
      </c>
      <c r="O3159" s="33">
        <v>263212</v>
      </c>
      <c r="P3159" s="33">
        <v>313253</v>
      </c>
      <c r="Q3159"/>
    </row>
    <row r="3160" spans="1:17">
      <c r="A3160" s="38" t="str">
        <f t="shared" ca="1" si="49"/>
        <v>205169</v>
      </c>
      <c r="B3160" s="39" cm="1">
        <f t="array" aca="1" ref="B3160" ca="1">INDIRECT(_xlfn.CONCAT("D",ROW(C3160)-C3160-3))</f>
        <v>2051</v>
      </c>
      <c r="C3160" s="32">
        <v>69</v>
      </c>
      <c r="D3160" s="33">
        <v>3864394</v>
      </c>
      <c r="E3160" s="33"/>
      <c r="F3160" s="33">
        <v>1861171</v>
      </c>
      <c r="G3160" s="33">
        <v>343371</v>
      </c>
      <c r="H3160" s="33">
        <v>1219216</v>
      </c>
      <c r="I3160" s="33">
        <v>64693</v>
      </c>
      <c r="J3160" s="33">
        <v>233891</v>
      </c>
      <c r="K3160" s="33"/>
      <c r="L3160" s="33">
        <v>2003223</v>
      </c>
      <c r="M3160" s="33">
        <v>347559</v>
      </c>
      <c r="N3160" s="33">
        <v>1057702</v>
      </c>
      <c r="O3160" s="33">
        <v>286461</v>
      </c>
      <c r="P3160" s="33">
        <v>311501</v>
      </c>
      <c r="Q3160"/>
    </row>
    <row r="3161" spans="1:17">
      <c r="A3161" s="38" t="str">
        <f t="shared" ca="1" si="49"/>
        <v>205170</v>
      </c>
      <c r="B3161" s="39" cm="1">
        <f t="array" aca="1" ref="B3161" ca="1">INDIRECT(_xlfn.CONCAT("D",ROW(C3161)-C3161-3))</f>
        <v>2051</v>
      </c>
      <c r="C3161" s="32">
        <v>70</v>
      </c>
      <c r="D3161" s="33">
        <v>3864108</v>
      </c>
      <c r="E3161" s="33"/>
      <c r="F3161" s="33">
        <v>1862463</v>
      </c>
      <c r="G3161" s="33">
        <v>353192</v>
      </c>
      <c r="H3161" s="33">
        <v>1198861</v>
      </c>
      <c r="I3161" s="33">
        <v>81582</v>
      </c>
      <c r="J3161" s="33">
        <v>228828</v>
      </c>
      <c r="K3161" s="33"/>
      <c r="L3161" s="33">
        <v>2001645</v>
      </c>
      <c r="M3161" s="33">
        <v>333941</v>
      </c>
      <c r="N3161" s="33">
        <v>1070810</v>
      </c>
      <c r="O3161" s="33">
        <v>257954</v>
      </c>
      <c r="P3161" s="33">
        <v>338940</v>
      </c>
      <c r="Q3161"/>
    </row>
    <row r="3162" spans="1:17">
      <c r="A3162" s="38" t="str">
        <f t="shared" ca="1" si="49"/>
        <v>205171</v>
      </c>
      <c r="B3162" s="39" cm="1">
        <f t="array" aca="1" ref="B3162" ca="1">INDIRECT(_xlfn.CONCAT("D",ROW(C3162)-C3162-3))</f>
        <v>2051</v>
      </c>
      <c r="C3162" s="32">
        <v>71</v>
      </c>
      <c r="D3162" s="33">
        <v>3666298</v>
      </c>
      <c r="E3162" s="33"/>
      <c r="F3162" s="33">
        <v>1760988</v>
      </c>
      <c r="G3162" s="33">
        <v>302934</v>
      </c>
      <c r="H3162" s="33">
        <v>1151148</v>
      </c>
      <c r="I3162" s="33">
        <v>98329</v>
      </c>
      <c r="J3162" s="33">
        <v>208577</v>
      </c>
      <c r="K3162" s="33"/>
      <c r="L3162" s="33">
        <v>1905310</v>
      </c>
      <c r="M3162" s="33">
        <v>271759</v>
      </c>
      <c r="N3162" s="33">
        <v>1064056</v>
      </c>
      <c r="O3162" s="33">
        <v>289743</v>
      </c>
      <c r="P3162" s="33">
        <v>279752</v>
      </c>
      <c r="Q3162"/>
    </row>
    <row r="3163" spans="1:17">
      <c r="A3163" s="38" t="str">
        <f t="shared" ca="1" si="49"/>
        <v>205172</v>
      </c>
      <c r="B3163" s="39" cm="1">
        <f t="array" aca="1" ref="B3163" ca="1">INDIRECT(_xlfn.CONCAT("D",ROW(C3163)-C3163-3))</f>
        <v>2051</v>
      </c>
      <c r="C3163" s="32">
        <v>72</v>
      </c>
      <c r="D3163" s="33">
        <v>3495813</v>
      </c>
      <c r="E3163" s="33"/>
      <c r="F3163" s="33">
        <v>1672895</v>
      </c>
      <c r="G3163" s="33">
        <v>261948</v>
      </c>
      <c r="H3163" s="33">
        <v>1113279</v>
      </c>
      <c r="I3163" s="33">
        <v>89300</v>
      </c>
      <c r="J3163" s="33">
        <v>208368</v>
      </c>
      <c r="K3163" s="33"/>
      <c r="L3163" s="33">
        <v>1822918</v>
      </c>
      <c r="M3163" s="33">
        <v>256285</v>
      </c>
      <c r="N3163" s="33">
        <v>988245</v>
      </c>
      <c r="O3163" s="33">
        <v>312130</v>
      </c>
      <c r="P3163" s="33">
        <v>266258</v>
      </c>
      <c r="Q3163"/>
    </row>
    <row r="3164" spans="1:17">
      <c r="A3164" s="38" t="str">
        <f t="shared" ca="1" si="49"/>
        <v>205173</v>
      </c>
      <c r="B3164" s="39" cm="1">
        <f t="array" aca="1" ref="B3164" ca="1">INDIRECT(_xlfn.CONCAT("D",ROW(C3164)-C3164-3))</f>
        <v>2051</v>
      </c>
      <c r="C3164" s="32">
        <v>73</v>
      </c>
      <c r="D3164" s="33">
        <v>3416473</v>
      </c>
      <c r="E3164" s="33"/>
      <c r="F3164" s="33">
        <v>1627686</v>
      </c>
      <c r="G3164" s="33">
        <v>226426</v>
      </c>
      <c r="H3164" s="33">
        <v>1084462</v>
      </c>
      <c r="I3164" s="33">
        <v>103282</v>
      </c>
      <c r="J3164" s="33">
        <v>213516</v>
      </c>
      <c r="K3164" s="33"/>
      <c r="L3164" s="33">
        <v>1788786</v>
      </c>
      <c r="M3164" s="33">
        <v>253262</v>
      </c>
      <c r="N3164" s="33">
        <v>951228</v>
      </c>
      <c r="O3164" s="33">
        <v>311093</v>
      </c>
      <c r="P3164" s="33">
        <v>273204</v>
      </c>
      <c r="Q3164"/>
    </row>
    <row r="3165" spans="1:17">
      <c r="A3165" s="38" t="str">
        <f t="shared" ca="1" si="49"/>
        <v>205174</v>
      </c>
      <c r="B3165" s="39" cm="1">
        <f t="array" aca="1" ref="B3165" ca="1">INDIRECT(_xlfn.CONCAT("D",ROW(C3165)-C3165-3))</f>
        <v>2051</v>
      </c>
      <c r="C3165" s="32">
        <v>74</v>
      </c>
      <c r="D3165" s="33">
        <v>3234412</v>
      </c>
      <c r="E3165" s="33"/>
      <c r="F3165" s="33">
        <v>1534263</v>
      </c>
      <c r="G3165" s="33">
        <v>208676</v>
      </c>
      <c r="H3165" s="33">
        <v>1057290</v>
      </c>
      <c r="I3165" s="33">
        <v>106325</v>
      </c>
      <c r="J3165" s="33">
        <v>161972</v>
      </c>
      <c r="K3165" s="33"/>
      <c r="L3165" s="33">
        <v>1700150</v>
      </c>
      <c r="M3165" s="33">
        <v>227218</v>
      </c>
      <c r="N3165" s="33">
        <v>881965</v>
      </c>
      <c r="O3165" s="33">
        <v>351789</v>
      </c>
      <c r="P3165" s="33">
        <v>239177</v>
      </c>
      <c r="Q3165"/>
    </row>
    <row r="3166" spans="1:17">
      <c r="A3166" s="38" t="str">
        <f t="shared" ca="1" si="49"/>
        <v>205175</v>
      </c>
      <c r="B3166" s="39" cm="1">
        <f t="array" aca="1" ref="B3166" ca="1">INDIRECT(_xlfn.CONCAT("D",ROW(C3166)-C3166-3))</f>
        <v>2051</v>
      </c>
      <c r="C3166" s="32">
        <v>75</v>
      </c>
      <c r="D3166" s="33">
        <v>3143712</v>
      </c>
      <c r="E3166" s="33"/>
      <c r="F3166" s="33">
        <v>1485317</v>
      </c>
      <c r="G3166" s="33">
        <v>193867</v>
      </c>
      <c r="H3166" s="33">
        <v>1000153</v>
      </c>
      <c r="I3166" s="33">
        <v>123279</v>
      </c>
      <c r="J3166" s="33">
        <v>168018</v>
      </c>
      <c r="K3166" s="33"/>
      <c r="L3166" s="33">
        <v>1658395</v>
      </c>
      <c r="M3166" s="33">
        <v>204309</v>
      </c>
      <c r="N3166" s="33">
        <v>847137</v>
      </c>
      <c r="O3166" s="33">
        <v>348821</v>
      </c>
      <c r="P3166" s="33">
        <v>258128</v>
      </c>
      <c r="Q3166"/>
    </row>
    <row r="3167" spans="1:17">
      <c r="A3167" s="38" t="str">
        <f t="shared" ca="1" si="49"/>
        <v>205176</v>
      </c>
      <c r="B3167" s="39" cm="1">
        <f t="array" aca="1" ref="B3167" ca="1">INDIRECT(_xlfn.CONCAT("D",ROW(C3167)-C3167-3))</f>
        <v>2051</v>
      </c>
      <c r="C3167" s="32">
        <v>76</v>
      </c>
      <c r="D3167" s="33">
        <v>3063454</v>
      </c>
      <c r="E3167" s="33"/>
      <c r="F3167" s="33">
        <v>1441107</v>
      </c>
      <c r="G3167" s="33">
        <v>198636</v>
      </c>
      <c r="H3167" s="33">
        <v>951468</v>
      </c>
      <c r="I3167" s="33">
        <v>111236</v>
      </c>
      <c r="J3167" s="33">
        <v>179766</v>
      </c>
      <c r="K3167" s="33"/>
      <c r="L3167" s="33">
        <v>1622347</v>
      </c>
      <c r="M3167" s="33">
        <v>209399</v>
      </c>
      <c r="N3167" s="33">
        <v>800704</v>
      </c>
      <c r="O3167" s="33">
        <v>369939</v>
      </c>
      <c r="P3167" s="33">
        <v>242305</v>
      </c>
      <c r="Q3167"/>
    </row>
    <row r="3168" spans="1:17">
      <c r="A3168" s="38" t="str">
        <f t="shared" ca="1" si="49"/>
        <v>205177</v>
      </c>
      <c r="B3168" s="39" cm="1">
        <f t="array" aca="1" ref="B3168" ca="1">INDIRECT(_xlfn.CONCAT("D",ROW(C3168)-C3168-3))</f>
        <v>2051</v>
      </c>
      <c r="C3168" s="32">
        <v>77</v>
      </c>
      <c r="D3168" s="33">
        <v>2936396</v>
      </c>
      <c r="E3168" s="33"/>
      <c r="F3168" s="33">
        <v>1372045</v>
      </c>
      <c r="G3168" s="33">
        <v>137006</v>
      </c>
      <c r="H3168" s="33">
        <v>926279</v>
      </c>
      <c r="I3168" s="33">
        <v>119136</v>
      </c>
      <c r="J3168" s="33">
        <v>189624</v>
      </c>
      <c r="K3168" s="33"/>
      <c r="L3168" s="33">
        <v>1564351</v>
      </c>
      <c r="M3168" s="33">
        <v>185331</v>
      </c>
      <c r="N3168" s="33">
        <v>716413</v>
      </c>
      <c r="O3168" s="33">
        <v>413507</v>
      </c>
      <c r="P3168" s="33">
        <v>249101</v>
      </c>
      <c r="Q3168"/>
    </row>
    <row r="3169" spans="1:17">
      <c r="A3169" s="38" t="str">
        <f t="shared" ca="1" si="49"/>
        <v>205178</v>
      </c>
      <c r="B3169" s="39" cm="1">
        <f t="array" aca="1" ref="B3169" ca="1">INDIRECT(_xlfn.CONCAT("D",ROW(C3169)-C3169-3))</f>
        <v>2051</v>
      </c>
      <c r="C3169" s="32">
        <v>78</v>
      </c>
      <c r="D3169" s="33">
        <v>2969615</v>
      </c>
      <c r="E3169" s="33"/>
      <c r="F3169" s="33">
        <v>1381189</v>
      </c>
      <c r="G3169" s="33">
        <v>167808</v>
      </c>
      <c r="H3169" s="33">
        <v>915497</v>
      </c>
      <c r="I3169" s="33">
        <v>128090</v>
      </c>
      <c r="J3169" s="33">
        <v>169794</v>
      </c>
      <c r="K3169" s="33"/>
      <c r="L3169" s="33">
        <v>1588427</v>
      </c>
      <c r="M3169" s="33">
        <v>194196</v>
      </c>
      <c r="N3169" s="33">
        <v>746909</v>
      </c>
      <c r="O3169" s="33">
        <v>390384</v>
      </c>
      <c r="P3169" s="33">
        <v>256937</v>
      </c>
      <c r="Q3169"/>
    </row>
    <row r="3170" spans="1:17">
      <c r="A3170" s="38" t="str">
        <f t="shared" ca="1" si="49"/>
        <v>205179</v>
      </c>
      <c r="B3170" s="39" cm="1">
        <f t="array" aca="1" ref="B3170" ca="1">INDIRECT(_xlfn.CONCAT("D",ROW(C3170)-C3170-3))</f>
        <v>2051</v>
      </c>
      <c r="C3170" s="32">
        <v>79</v>
      </c>
      <c r="D3170" s="33">
        <v>3007356</v>
      </c>
      <c r="E3170" s="33"/>
      <c r="F3170" s="33">
        <v>1392570</v>
      </c>
      <c r="G3170" s="33">
        <v>138860</v>
      </c>
      <c r="H3170" s="33">
        <v>915486</v>
      </c>
      <c r="I3170" s="33">
        <v>163657</v>
      </c>
      <c r="J3170" s="33">
        <v>174567</v>
      </c>
      <c r="K3170" s="33"/>
      <c r="L3170" s="33">
        <v>1614786</v>
      </c>
      <c r="M3170" s="33">
        <v>166257</v>
      </c>
      <c r="N3170" s="33">
        <v>680958</v>
      </c>
      <c r="O3170" s="33">
        <v>498772</v>
      </c>
      <c r="P3170" s="33">
        <v>268799</v>
      </c>
      <c r="Q3170"/>
    </row>
    <row r="3171" spans="1:17">
      <c r="A3171" s="38" t="str">
        <f t="shared" ca="1" si="49"/>
        <v>205180</v>
      </c>
      <c r="B3171" s="39" cm="1">
        <f t="array" aca="1" ref="B3171" ca="1">INDIRECT(_xlfn.CONCAT("D",ROW(C3171)-C3171-3))</f>
        <v>2051</v>
      </c>
      <c r="C3171" s="32">
        <v>80</v>
      </c>
      <c r="D3171" s="33">
        <v>3023604</v>
      </c>
      <c r="E3171" s="33"/>
      <c r="F3171" s="33">
        <v>1392073</v>
      </c>
      <c r="G3171" s="33">
        <v>139703</v>
      </c>
      <c r="H3171" s="33">
        <v>892710</v>
      </c>
      <c r="I3171" s="33">
        <v>181316</v>
      </c>
      <c r="J3171" s="33">
        <v>178344</v>
      </c>
      <c r="K3171" s="33"/>
      <c r="L3171" s="33">
        <v>1631531</v>
      </c>
      <c r="M3171" s="33">
        <v>159174</v>
      </c>
      <c r="N3171" s="33">
        <v>712303</v>
      </c>
      <c r="O3171" s="33">
        <v>521294</v>
      </c>
      <c r="P3171" s="33">
        <v>238761</v>
      </c>
      <c r="Q3171"/>
    </row>
    <row r="3172" spans="1:17">
      <c r="A3172" s="38" t="str">
        <f t="shared" ca="1" si="49"/>
        <v>205181</v>
      </c>
      <c r="B3172" s="39" cm="1">
        <f t="array" aca="1" ref="B3172" ca="1">INDIRECT(_xlfn.CONCAT("D",ROW(C3172)-C3172-3))</f>
        <v>2051</v>
      </c>
      <c r="C3172" s="32">
        <v>81</v>
      </c>
      <c r="D3172" s="33">
        <v>2774746</v>
      </c>
      <c r="E3172" s="33"/>
      <c r="F3172" s="33">
        <v>1266489</v>
      </c>
      <c r="G3172" s="33">
        <v>111895</v>
      </c>
      <c r="H3172" s="33">
        <v>843666</v>
      </c>
      <c r="I3172" s="33">
        <v>153484</v>
      </c>
      <c r="J3172" s="33">
        <v>157445</v>
      </c>
      <c r="K3172" s="33"/>
      <c r="L3172" s="33">
        <v>1508257</v>
      </c>
      <c r="M3172" s="33">
        <v>124361</v>
      </c>
      <c r="N3172" s="33">
        <v>661603</v>
      </c>
      <c r="O3172" s="33">
        <v>494461</v>
      </c>
      <c r="P3172" s="33">
        <v>227830</v>
      </c>
      <c r="Q3172"/>
    </row>
    <row r="3173" spans="1:17">
      <c r="A3173" s="38" t="str">
        <f t="shared" ca="1" si="49"/>
        <v>205182</v>
      </c>
      <c r="B3173" s="39" cm="1">
        <f t="array" aca="1" ref="B3173" ca="1">INDIRECT(_xlfn.CONCAT("D",ROW(C3173)-C3173-3))</f>
        <v>2051</v>
      </c>
      <c r="C3173" s="32">
        <v>82</v>
      </c>
      <c r="D3173" s="33">
        <v>2573428</v>
      </c>
      <c r="E3173" s="33"/>
      <c r="F3173" s="33">
        <v>1165215</v>
      </c>
      <c r="G3173" s="33">
        <v>112859</v>
      </c>
      <c r="H3173" s="33">
        <v>758330</v>
      </c>
      <c r="I3173" s="33">
        <v>161368</v>
      </c>
      <c r="J3173" s="33">
        <v>132658</v>
      </c>
      <c r="K3173" s="33"/>
      <c r="L3173" s="33">
        <v>1408213</v>
      </c>
      <c r="M3173" s="33">
        <v>121158</v>
      </c>
      <c r="N3173" s="33">
        <v>580962</v>
      </c>
      <c r="O3173" s="33">
        <v>500521</v>
      </c>
      <c r="P3173" s="33">
        <v>205571</v>
      </c>
      <c r="Q3173"/>
    </row>
    <row r="3174" spans="1:17">
      <c r="A3174" s="38" t="str">
        <f t="shared" ca="1" si="49"/>
        <v>205183</v>
      </c>
      <c r="B3174" s="39" cm="1">
        <f t="array" aca="1" ref="B3174" ca="1">INDIRECT(_xlfn.CONCAT("D",ROW(C3174)-C3174-3))</f>
        <v>2051</v>
      </c>
      <c r="C3174" s="32">
        <v>83</v>
      </c>
      <c r="D3174" s="33">
        <v>2413868</v>
      </c>
      <c r="E3174" s="33"/>
      <c r="F3174" s="33">
        <v>1081390</v>
      </c>
      <c r="G3174" s="33">
        <v>87145</v>
      </c>
      <c r="H3174" s="33">
        <v>694189</v>
      </c>
      <c r="I3174" s="33">
        <v>181222</v>
      </c>
      <c r="J3174" s="33">
        <v>118834</v>
      </c>
      <c r="K3174" s="33"/>
      <c r="L3174" s="33">
        <v>1332478</v>
      </c>
      <c r="M3174" s="33">
        <v>118244</v>
      </c>
      <c r="N3174" s="33">
        <v>528619</v>
      </c>
      <c r="O3174" s="33">
        <v>489867</v>
      </c>
      <c r="P3174" s="33">
        <v>195748</v>
      </c>
      <c r="Q3174"/>
    </row>
    <row r="3175" spans="1:17">
      <c r="A3175" s="38" t="str">
        <f t="shared" ca="1" si="49"/>
        <v>205184</v>
      </c>
      <c r="B3175" s="39" cm="1">
        <f t="array" aca="1" ref="B3175" ca="1">INDIRECT(_xlfn.CONCAT("D",ROW(C3175)-C3175-3))</f>
        <v>2051</v>
      </c>
      <c r="C3175" s="32">
        <v>84</v>
      </c>
      <c r="D3175" s="33">
        <v>2303480</v>
      </c>
      <c r="E3175" s="33"/>
      <c r="F3175" s="33">
        <v>1021976</v>
      </c>
      <c r="G3175" s="33">
        <v>86322</v>
      </c>
      <c r="H3175" s="33">
        <v>632038</v>
      </c>
      <c r="I3175" s="33">
        <v>179590</v>
      </c>
      <c r="J3175" s="33">
        <v>124026</v>
      </c>
      <c r="K3175" s="33"/>
      <c r="L3175" s="33">
        <v>1281505</v>
      </c>
      <c r="M3175" s="33">
        <v>98424</v>
      </c>
      <c r="N3175" s="33">
        <v>477209</v>
      </c>
      <c r="O3175" s="33">
        <v>533877</v>
      </c>
      <c r="P3175" s="33">
        <v>171994</v>
      </c>
      <c r="Q3175"/>
    </row>
    <row r="3176" spans="1:17">
      <c r="A3176" s="38" t="str">
        <f t="shared" ca="1" si="49"/>
        <v>205185</v>
      </c>
      <c r="B3176" s="39" cm="1">
        <f t="array" aca="1" ref="B3176" ca="1">INDIRECT(_xlfn.CONCAT("D",ROW(C3176)-C3176-3))</f>
        <v>2051</v>
      </c>
      <c r="C3176" s="32">
        <v>85</v>
      </c>
      <c r="D3176" s="33">
        <v>2222763</v>
      </c>
      <c r="E3176" s="33"/>
      <c r="F3176" s="33">
        <v>975463</v>
      </c>
      <c r="G3176" s="33">
        <v>76565</v>
      </c>
      <c r="H3176" s="33">
        <v>601585</v>
      </c>
      <c r="I3176" s="33">
        <v>181967</v>
      </c>
      <c r="J3176" s="33">
        <v>115345</v>
      </c>
      <c r="K3176" s="33"/>
      <c r="L3176" s="33">
        <v>1247300</v>
      </c>
      <c r="M3176" s="33">
        <v>105518</v>
      </c>
      <c r="N3176" s="33">
        <v>432026</v>
      </c>
      <c r="O3176" s="33">
        <v>535553</v>
      </c>
      <c r="P3176" s="33">
        <v>174204</v>
      </c>
      <c r="Q3176"/>
    </row>
    <row r="3177" spans="1:17">
      <c r="A3177" s="38" t="str">
        <f t="shared" ca="1" si="49"/>
        <v>205186</v>
      </c>
      <c r="B3177" s="39" cm="1">
        <f t="array" aca="1" ref="B3177" ca="1">INDIRECT(_xlfn.CONCAT("D",ROW(C3177)-C3177-3))</f>
        <v>2051</v>
      </c>
      <c r="C3177" s="32">
        <v>86</v>
      </c>
      <c r="D3177" s="33">
        <v>2153266</v>
      </c>
      <c r="E3177" s="33"/>
      <c r="F3177" s="33">
        <v>930384</v>
      </c>
      <c r="G3177" s="33">
        <v>57775</v>
      </c>
      <c r="H3177" s="33">
        <v>596681</v>
      </c>
      <c r="I3177" s="33">
        <v>179303</v>
      </c>
      <c r="J3177" s="33">
        <v>96624</v>
      </c>
      <c r="K3177" s="33"/>
      <c r="L3177" s="33">
        <v>1222882</v>
      </c>
      <c r="M3177" s="33">
        <v>90621</v>
      </c>
      <c r="N3177" s="33">
        <v>411279</v>
      </c>
      <c r="O3177" s="33">
        <v>542729</v>
      </c>
      <c r="P3177" s="33">
        <v>178254</v>
      </c>
      <c r="Q3177"/>
    </row>
    <row r="3178" spans="1:17">
      <c r="A3178" s="38" t="str">
        <f t="shared" ca="1" si="49"/>
        <v>205187</v>
      </c>
      <c r="B3178" s="39" cm="1">
        <f t="array" aca="1" ref="B3178" ca="1">INDIRECT(_xlfn.CONCAT("D",ROW(C3178)-C3178-3))</f>
        <v>2051</v>
      </c>
      <c r="C3178" s="32">
        <v>87</v>
      </c>
      <c r="D3178" s="33">
        <v>1979460</v>
      </c>
      <c r="E3178" s="33"/>
      <c r="F3178" s="33">
        <v>843178</v>
      </c>
      <c r="G3178" s="33">
        <v>59729</v>
      </c>
      <c r="H3178" s="33">
        <v>521636</v>
      </c>
      <c r="I3178" s="33">
        <v>188147</v>
      </c>
      <c r="J3178" s="33">
        <v>73666</v>
      </c>
      <c r="K3178" s="33"/>
      <c r="L3178" s="33">
        <v>1136282</v>
      </c>
      <c r="M3178" s="33">
        <v>77609</v>
      </c>
      <c r="N3178" s="33">
        <v>381082</v>
      </c>
      <c r="O3178" s="33">
        <v>536301</v>
      </c>
      <c r="P3178" s="33">
        <v>141289</v>
      </c>
      <c r="Q3178"/>
    </row>
    <row r="3179" spans="1:17">
      <c r="A3179" s="38" t="str">
        <f t="shared" ca="1" si="49"/>
        <v>205188</v>
      </c>
      <c r="B3179" s="39" cm="1">
        <f t="array" aca="1" ref="B3179" ca="1">INDIRECT(_xlfn.CONCAT("D",ROW(C3179)-C3179-3))</f>
        <v>2051</v>
      </c>
      <c r="C3179" s="32">
        <v>88</v>
      </c>
      <c r="D3179" s="33">
        <v>1806872</v>
      </c>
      <c r="E3179" s="33"/>
      <c r="F3179" s="33">
        <v>756483</v>
      </c>
      <c r="G3179" s="33">
        <v>40864</v>
      </c>
      <c r="H3179" s="33">
        <v>465451</v>
      </c>
      <c r="I3179" s="33">
        <v>176413</v>
      </c>
      <c r="J3179" s="33">
        <v>73755</v>
      </c>
      <c r="K3179" s="33"/>
      <c r="L3179" s="33">
        <v>1050389</v>
      </c>
      <c r="M3179" s="33">
        <v>76591</v>
      </c>
      <c r="N3179" s="33">
        <v>296417</v>
      </c>
      <c r="O3179" s="33">
        <v>544093</v>
      </c>
      <c r="P3179" s="33">
        <v>133288</v>
      </c>
      <c r="Q3179"/>
    </row>
    <row r="3180" spans="1:17">
      <c r="A3180" s="38" t="str">
        <f t="shared" ca="1" si="49"/>
        <v>205189</v>
      </c>
      <c r="B3180" s="39" cm="1">
        <f t="array" aca="1" ref="B3180" ca="1">INDIRECT(_xlfn.CONCAT("D",ROW(C3180)-C3180-3))</f>
        <v>2051</v>
      </c>
      <c r="C3180" s="32">
        <v>89</v>
      </c>
      <c r="D3180" s="33">
        <v>1618856</v>
      </c>
      <c r="E3180" s="33"/>
      <c r="F3180" s="33">
        <v>666081</v>
      </c>
      <c r="G3180" s="33">
        <v>36894</v>
      </c>
      <c r="H3180" s="33">
        <v>400845</v>
      </c>
      <c r="I3180" s="33">
        <v>176492</v>
      </c>
      <c r="J3180" s="33">
        <v>51851</v>
      </c>
      <c r="K3180" s="33"/>
      <c r="L3180" s="33">
        <v>952775</v>
      </c>
      <c r="M3180" s="33">
        <v>57744</v>
      </c>
      <c r="N3180" s="33">
        <v>236949</v>
      </c>
      <c r="O3180" s="33">
        <v>535625</v>
      </c>
      <c r="P3180" s="33">
        <v>122457</v>
      </c>
      <c r="Q3180"/>
    </row>
    <row r="3181" spans="1:17">
      <c r="A3181" s="38" t="str">
        <f t="shared" ca="1" si="49"/>
        <v>205190</v>
      </c>
      <c r="B3181" s="39" cm="1">
        <f t="array" aca="1" ref="B3181" ca="1">INDIRECT(_xlfn.CONCAT("D",ROW(C3181)-C3181-3))</f>
        <v>2051</v>
      </c>
      <c r="C3181" s="32">
        <v>90</v>
      </c>
      <c r="D3181" s="33">
        <v>1443292</v>
      </c>
      <c r="E3181" s="33"/>
      <c r="F3181" s="33">
        <v>581560</v>
      </c>
      <c r="G3181" s="33">
        <v>22983</v>
      </c>
      <c r="H3181" s="33">
        <v>342741</v>
      </c>
      <c r="I3181" s="33">
        <v>170871</v>
      </c>
      <c r="J3181" s="33">
        <v>44966</v>
      </c>
      <c r="K3181" s="33"/>
      <c r="L3181" s="33">
        <v>861732</v>
      </c>
      <c r="M3181" s="33">
        <v>57781</v>
      </c>
      <c r="N3181" s="33">
        <v>200241</v>
      </c>
      <c r="O3181" s="33">
        <v>488149</v>
      </c>
      <c r="P3181" s="33">
        <v>115562</v>
      </c>
      <c r="Q3181"/>
    </row>
    <row r="3182" spans="1:17">
      <c r="A3182" s="38" t="str">
        <f t="shared" ca="1" si="49"/>
        <v>205191</v>
      </c>
      <c r="B3182" s="39" cm="1">
        <f t="array" aca="1" ref="B3182" ca="1">INDIRECT(_xlfn.CONCAT("D",ROW(C3182)-C3182-3))</f>
        <v>2051</v>
      </c>
      <c r="C3182" s="32">
        <v>91</v>
      </c>
      <c r="D3182" s="33">
        <v>1222481</v>
      </c>
      <c r="E3182" s="33"/>
      <c r="F3182" s="33">
        <v>481255</v>
      </c>
      <c r="G3182" s="33">
        <v>24063</v>
      </c>
      <c r="H3182" s="33">
        <v>269703</v>
      </c>
      <c r="I3182" s="33">
        <v>159416</v>
      </c>
      <c r="J3182" s="33">
        <v>28073</v>
      </c>
      <c r="K3182" s="33"/>
      <c r="L3182" s="33">
        <v>741226</v>
      </c>
      <c r="M3182" s="33">
        <v>43895</v>
      </c>
      <c r="N3182" s="33">
        <v>160616</v>
      </c>
      <c r="O3182" s="33">
        <v>440945</v>
      </c>
      <c r="P3182" s="33">
        <v>95771</v>
      </c>
      <c r="Q3182"/>
    </row>
    <row r="3183" spans="1:17">
      <c r="A3183" s="38" t="str">
        <f t="shared" ca="1" si="49"/>
        <v>205192</v>
      </c>
      <c r="B3183" s="39" cm="1">
        <f t="array" aca="1" ref="B3183" ca="1">INDIRECT(_xlfn.CONCAT("D",ROW(C3183)-C3183-3))</f>
        <v>2051</v>
      </c>
      <c r="C3183" s="32">
        <v>92</v>
      </c>
      <c r="D3183" s="33">
        <v>1017752</v>
      </c>
      <c r="E3183" s="33"/>
      <c r="F3183" s="33">
        <v>389082</v>
      </c>
      <c r="G3183" s="33">
        <v>7038</v>
      </c>
      <c r="H3183" s="33">
        <v>227216</v>
      </c>
      <c r="I3183" s="33">
        <v>123662</v>
      </c>
      <c r="J3183" s="33">
        <v>31167</v>
      </c>
      <c r="K3183" s="33"/>
      <c r="L3183" s="33">
        <v>628671</v>
      </c>
      <c r="M3183" s="33">
        <v>41044</v>
      </c>
      <c r="N3183" s="33">
        <v>115123</v>
      </c>
      <c r="O3183" s="33">
        <v>386412</v>
      </c>
      <c r="P3183" s="33">
        <v>86092</v>
      </c>
      <c r="Q3183"/>
    </row>
    <row r="3184" spans="1:17">
      <c r="A3184" s="38" t="str">
        <f t="shared" ca="1" si="49"/>
        <v>205193</v>
      </c>
      <c r="B3184" s="39" cm="1">
        <f t="array" aca="1" ref="B3184" ca="1">INDIRECT(_xlfn.CONCAT("D",ROW(C3184)-C3184-3))</f>
        <v>2051</v>
      </c>
      <c r="C3184" s="32">
        <v>93</v>
      </c>
      <c r="D3184" s="33">
        <v>857504</v>
      </c>
      <c r="E3184" s="33"/>
      <c r="F3184" s="33">
        <v>319368</v>
      </c>
      <c r="G3184" s="33">
        <v>10107</v>
      </c>
      <c r="H3184" s="33">
        <v>177876</v>
      </c>
      <c r="I3184" s="33">
        <v>110162</v>
      </c>
      <c r="J3184" s="33">
        <v>21224</v>
      </c>
      <c r="K3184" s="33"/>
      <c r="L3184" s="33">
        <v>538136</v>
      </c>
      <c r="M3184" s="33">
        <v>26152</v>
      </c>
      <c r="N3184" s="33">
        <v>84492</v>
      </c>
      <c r="O3184" s="33">
        <v>367140</v>
      </c>
      <c r="P3184" s="33">
        <v>60352</v>
      </c>
      <c r="Q3184"/>
    </row>
    <row r="3185" spans="1:17">
      <c r="A3185" s="38" t="str">
        <f t="shared" ca="1" si="49"/>
        <v>205194</v>
      </c>
      <c r="B3185" s="39" cm="1">
        <f t="array" aca="1" ref="B3185" ca="1">INDIRECT(_xlfn.CONCAT("D",ROW(C3185)-C3185-3))</f>
        <v>2051</v>
      </c>
      <c r="C3185" s="32">
        <v>94</v>
      </c>
      <c r="D3185" s="33">
        <v>684057</v>
      </c>
      <c r="E3185" s="33"/>
      <c r="F3185" s="33">
        <v>246464</v>
      </c>
      <c r="G3185" s="33">
        <v>11203</v>
      </c>
      <c r="H3185" s="33">
        <v>120177</v>
      </c>
      <c r="I3185" s="33">
        <v>98789</v>
      </c>
      <c r="J3185" s="33">
        <v>16295</v>
      </c>
      <c r="K3185" s="33"/>
      <c r="L3185" s="33">
        <v>437594</v>
      </c>
      <c r="M3185" s="33">
        <v>25324</v>
      </c>
      <c r="N3185" s="33">
        <v>64829</v>
      </c>
      <c r="O3185" s="33">
        <v>276535</v>
      </c>
      <c r="P3185" s="33">
        <v>70906</v>
      </c>
      <c r="Q3185"/>
    </row>
    <row r="3186" spans="1:17">
      <c r="A3186" s="38" t="str">
        <f t="shared" ca="1" si="49"/>
        <v>205195</v>
      </c>
      <c r="B3186" s="39" cm="1">
        <f t="array" aca="1" ref="B3186" ca="1">INDIRECT(_xlfn.CONCAT("D",ROW(C3186)-C3186-3))</f>
        <v>2051</v>
      </c>
      <c r="C3186" s="32">
        <v>95</v>
      </c>
      <c r="D3186" s="33">
        <v>530705</v>
      </c>
      <c r="E3186" s="33"/>
      <c r="F3186" s="33">
        <v>184502</v>
      </c>
      <c r="G3186" s="33">
        <v>4100</v>
      </c>
      <c r="H3186" s="33">
        <v>91226</v>
      </c>
      <c r="I3186" s="33">
        <v>76876</v>
      </c>
      <c r="J3186" s="33">
        <v>12300</v>
      </c>
      <c r="K3186" s="33"/>
      <c r="L3186" s="33">
        <v>346203</v>
      </c>
      <c r="M3186" s="33">
        <v>23420</v>
      </c>
      <c r="N3186" s="33">
        <v>32584</v>
      </c>
      <c r="O3186" s="33">
        <v>245397</v>
      </c>
      <c r="P3186" s="33">
        <v>44803</v>
      </c>
      <c r="Q3186"/>
    </row>
    <row r="3187" spans="1:17">
      <c r="A3187" s="38" t="str">
        <f t="shared" ca="1" si="49"/>
        <v>205196</v>
      </c>
      <c r="B3187" s="39" cm="1">
        <f t="array" aca="1" ref="B3187" ca="1">INDIRECT(_xlfn.CONCAT("D",ROW(C3187)-C3187-3))</f>
        <v>2051</v>
      </c>
      <c r="C3187" s="32">
        <v>96</v>
      </c>
      <c r="D3187" s="33">
        <v>406609</v>
      </c>
      <c r="E3187" s="33"/>
      <c r="F3187" s="33">
        <v>135979</v>
      </c>
      <c r="G3187" s="33">
        <v>4121</v>
      </c>
      <c r="H3187" s="33">
        <v>71080</v>
      </c>
      <c r="I3187" s="33">
        <v>51507</v>
      </c>
      <c r="J3187" s="33">
        <v>9271</v>
      </c>
      <c r="K3187" s="33"/>
      <c r="L3187" s="33">
        <v>270631</v>
      </c>
      <c r="M3187" s="33">
        <v>9226</v>
      </c>
      <c r="N3187" s="33">
        <v>25628</v>
      </c>
      <c r="O3187" s="33">
        <v>200923</v>
      </c>
      <c r="P3187" s="33">
        <v>34854</v>
      </c>
      <c r="Q3187"/>
    </row>
    <row r="3188" spans="1:17">
      <c r="A3188" s="38" t="str">
        <f t="shared" ca="1" si="49"/>
        <v>205197</v>
      </c>
      <c r="B3188" s="39" cm="1">
        <f t="array" aca="1" ref="B3188" ca="1">INDIRECT(_xlfn.CONCAT("D",ROW(C3188)-C3188-3))</f>
        <v>2051</v>
      </c>
      <c r="C3188" s="32">
        <v>97</v>
      </c>
      <c r="D3188" s="33">
        <v>295537</v>
      </c>
      <c r="E3188" s="33"/>
      <c r="F3188" s="33">
        <v>94568</v>
      </c>
      <c r="G3188" s="33">
        <v>3118</v>
      </c>
      <c r="H3188" s="33">
        <v>43647</v>
      </c>
      <c r="I3188" s="33">
        <v>41568</v>
      </c>
      <c r="J3188" s="33">
        <v>6235</v>
      </c>
      <c r="K3188" s="33"/>
      <c r="L3188" s="33">
        <v>200969</v>
      </c>
      <c r="M3188" s="33">
        <v>8245</v>
      </c>
      <c r="N3188" s="33">
        <v>11337</v>
      </c>
      <c r="O3188" s="33">
        <v>166959</v>
      </c>
      <c r="P3188" s="33">
        <v>14429</v>
      </c>
      <c r="Q3188"/>
    </row>
    <row r="3189" spans="1:17">
      <c r="A3189" s="38" t="str">
        <f t="shared" ca="1" si="49"/>
        <v>205198</v>
      </c>
      <c r="B3189" s="39" cm="1">
        <f t="array" aca="1" ref="B3189" ca="1">INDIRECT(_xlfn.CONCAT("D",ROW(C3189)-C3189-3))</f>
        <v>2051</v>
      </c>
      <c r="C3189" s="32">
        <v>98</v>
      </c>
      <c r="D3189" s="33">
        <v>216802</v>
      </c>
      <c r="E3189" s="33"/>
      <c r="F3189" s="33">
        <v>66348</v>
      </c>
      <c r="G3189" s="33">
        <v>3110</v>
      </c>
      <c r="H3189" s="33">
        <v>27990</v>
      </c>
      <c r="I3189" s="33">
        <v>26954</v>
      </c>
      <c r="J3189" s="33">
        <v>8293</v>
      </c>
      <c r="K3189" s="33"/>
      <c r="L3189" s="33">
        <v>150454</v>
      </c>
      <c r="M3189" s="33">
        <v>6226</v>
      </c>
      <c r="N3189" s="33">
        <v>7263</v>
      </c>
      <c r="O3189" s="33">
        <v>122438</v>
      </c>
      <c r="P3189" s="33">
        <v>14527</v>
      </c>
      <c r="Q3189"/>
    </row>
    <row r="3190" spans="1:17">
      <c r="A3190" s="38" t="str">
        <f t="shared" ca="1" si="49"/>
        <v>205199</v>
      </c>
      <c r="B3190" s="39" cm="1">
        <f t="array" aca="1" ref="B3190" ca="1">INDIRECT(_xlfn.CONCAT("D",ROW(C3190)-C3190-3))</f>
        <v>2051</v>
      </c>
      <c r="C3190" s="32">
        <v>99</v>
      </c>
      <c r="D3190" s="33">
        <v>151558</v>
      </c>
      <c r="E3190" s="33"/>
      <c r="F3190" s="33">
        <v>44317</v>
      </c>
      <c r="G3190" s="33">
        <v>3166</v>
      </c>
      <c r="H3190" s="33">
        <v>15828</v>
      </c>
      <c r="I3190" s="33">
        <v>23214</v>
      </c>
      <c r="J3190" s="33">
        <v>2110</v>
      </c>
      <c r="K3190" s="33"/>
      <c r="L3190" s="33">
        <v>107241</v>
      </c>
      <c r="M3190" s="33">
        <v>6247</v>
      </c>
      <c r="N3190" s="33">
        <v>5206</v>
      </c>
      <c r="O3190" s="33">
        <v>85376</v>
      </c>
      <c r="P3190" s="33">
        <v>10412</v>
      </c>
      <c r="Q3190"/>
    </row>
    <row r="3191" spans="1:17">
      <c r="A3191" s="38" t="str">
        <f t="shared" ca="1" si="49"/>
        <v>2051100</v>
      </c>
      <c r="B3191" s="39" cm="1">
        <f t="array" aca="1" ref="B3191" ca="1">INDIRECT(_xlfn.CONCAT("D",ROW(C3191)-C3191-3))</f>
        <v>2051</v>
      </c>
      <c r="C3191" s="32">
        <v>100</v>
      </c>
      <c r="D3191" s="33">
        <v>291103</v>
      </c>
      <c r="E3191" s="33"/>
      <c r="F3191" s="33">
        <v>75493</v>
      </c>
      <c r="G3191" s="33">
        <v>6291</v>
      </c>
      <c r="H3191" s="33">
        <v>24116</v>
      </c>
      <c r="I3191" s="33">
        <v>37746</v>
      </c>
      <c r="J3191" s="33">
        <v>7340</v>
      </c>
      <c r="K3191" s="33"/>
      <c r="L3191" s="33">
        <v>215610</v>
      </c>
      <c r="M3191" s="33">
        <v>7362</v>
      </c>
      <c r="N3191" s="33">
        <v>11569</v>
      </c>
      <c r="O3191" s="33">
        <v>176695</v>
      </c>
      <c r="P3191" s="33">
        <v>19983</v>
      </c>
      <c r="Q3191"/>
    </row>
    <row r="3192" spans="1:17">
      <c r="A3192" s="38" t="str">
        <f t="shared" ca="1" si="49"/>
        <v>216802</v>
      </c>
      <c r="B3192" s="39" cm="1">
        <f t="array" aca="1" ref="B3192" ca="1">INDIRECT(_xlfn.CONCAT("D",ROW(C3192)-C3192-3))</f>
        <v>216802</v>
      </c>
      <c r="C3192" s="34"/>
      <c r="D3192" s="31"/>
      <c r="E3192" s="31"/>
      <c r="F3192" s="31"/>
      <c r="G3192" s="31"/>
      <c r="H3192" s="31"/>
      <c r="I3192" s="31"/>
      <c r="J3192" s="31"/>
      <c r="K3192" s="31"/>
      <c r="L3192" s="31"/>
      <c r="M3192" s="31"/>
      <c r="N3192" s="31"/>
      <c r="O3192" s="31"/>
      <c r="P3192" s="31"/>
      <c r="Q3192"/>
    </row>
    <row r="3193" spans="1:17">
      <c r="A3193" s="38" t="str">
        <f t="shared" ca="1" si="49"/>
        <v>151558</v>
      </c>
      <c r="B3193" s="39" cm="1">
        <f t="array" aca="1" ref="B3193" ca="1">INDIRECT(_xlfn.CONCAT("D",ROW(C3193)-C3193-3))</f>
        <v>151558</v>
      </c>
      <c r="Q3193"/>
    </row>
    <row r="3194" spans="1:17">
      <c r="A3194" s="38" t="str">
        <f t="shared" ca="1" si="49"/>
        <v>291103</v>
      </c>
      <c r="B3194" s="39" cm="1">
        <f t="array" aca="1" ref="B3194" ca="1">INDIRECT(_xlfn.CONCAT("D",ROW(C3194)-C3194-3))</f>
        <v>291103</v>
      </c>
      <c r="Q3194"/>
    </row>
    <row r="3195" spans="1:17">
      <c r="A3195" s="38" t="str">
        <f t="shared" ca="1" si="49"/>
        <v>0</v>
      </c>
      <c r="B3195" s="39" cm="1">
        <f t="array" aca="1" ref="B3195" ca="1">INDIRECT(_xlfn.CONCAT("D",ROW(C3195)-C3195-3))</f>
        <v>0</v>
      </c>
      <c r="Q3195"/>
    </row>
    <row r="3196" spans="1:17">
      <c r="A3196" s="38" t="str">
        <f t="shared" ca="1" si="49"/>
        <v>0</v>
      </c>
      <c r="B3196" s="39" cm="1">
        <f t="array" aca="1" ref="B3196" ca="1">INDIRECT(_xlfn.CONCAT("D",ROW(C3196)-C3196-3))</f>
        <v>0</v>
      </c>
      <c r="Q3196"/>
    </row>
    <row r="3197" spans="1:17">
      <c r="A3197" s="38" t="str">
        <f t="shared" ca="1" si="49"/>
        <v>0</v>
      </c>
      <c r="B3197" s="39" cm="1">
        <f t="array" aca="1" ref="B3197" ca="1">INDIRECT(_xlfn.CONCAT("D",ROW(C3197)-C3197-3))</f>
        <v>0</v>
      </c>
      <c r="Q3197"/>
    </row>
    <row r="3198" spans="1:17">
      <c r="A3198" s="38" t="str">
        <f t="shared" ca="1" si="49"/>
        <v>0</v>
      </c>
      <c r="B3198" s="39" cm="1">
        <f t="array" aca="1" ref="B3198" ca="1">INDIRECT(_xlfn.CONCAT("D",ROW(C3198)-C3198-3))</f>
        <v>0</v>
      </c>
      <c r="D3198" s="47">
        <v>2052</v>
      </c>
      <c r="E3198" s="47"/>
      <c r="F3198" s="47"/>
      <c r="G3198" s="47"/>
      <c r="H3198" s="47"/>
      <c r="I3198" s="47"/>
      <c r="J3198" s="47"/>
      <c r="K3198" s="47"/>
      <c r="L3198" s="47"/>
      <c r="M3198" s="47"/>
      <c r="N3198" s="47"/>
      <c r="O3198" s="47"/>
      <c r="P3198" s="47"/>
      <c r="Q3198"/>
    </row>
    <row r="3199" spans="1:17">
      <c r="A3199" s="38" t="str">
        <f t="shared" ca="1" si="49"/>
        <v>0</v>
      </c>
      <c r="B3199" s="39" cm="1">
        <f t="array" aca="1" ref="B3199" ca="1">INDIRECT(_xlfn.CONCAT("D",ROW(C3199)-C3199-3))</f>
        <v>0</v>
      </c>
      <c r="F3199" s="48" t="s">
        <v>184</v>
      </c>
      <c r="G3199" s="48"/>
      <c r="H3199" s="48"/>
      <c r="I3199" s="48"/>
      <c r="J3199" s="48"/>
      <c r="K3199" s="30"/>
      <c r="L3199" s="48" t="s">
        <v>185</v>
      </c>
      <c r="M3199" s="48"/>
      <c r="N3199" s="48"/>
      <c r="O3199" s="48"/>
      <c r="P3199" s="48"/>
      <c r="Q3199"/>
    </row>
    <row r="3200" spans="1:17">
      <c r="A3200" s="38" t="e">
        <f t="shared" ca="1" si="49"/>
        <v>#VALUE!</v>
      </c>
      <c r="B3200" s="39" t="e" cm="1">
        <f t="array" aca="1" ref="B3200" ca="1">INDIRECT(_xlfn.CONCAT("D",ROW(C3200)-C3200-3))</f>
        <v>#VALUE!</v>
      </c>
      <c r="C3200" s="30" t="s">
        <v>186</v>
      </c>
      <c r="D3200" s="30" t="s">
        <v>0</v>
      </c>
      <c r="E3200" s="30"/>
      <c r="F3200" s="30" t="s">
        <v>0</v>
      </c>
      <c r="G3200" s="30" t="s">
        <v>187</v>
      </c>
      <c r="H3200" s="30" t="s">
        <v>188</v>
      </c>
      <c r="I3200" s="30" t="s">
        <v>189</v>
      </c>
      <c r="J3200" s="30" t="s">
        <v>190</v>
      </c>
      <c r="K3200" s="30"/>
      <c r="L3200" s="30" t="s">
        <v>0</v>
      </c>
      <c r="M3200" s="30" t="s">
        <v>187</v>
      </c>
      <c r="N3200" s="30" t="s">
        <v>188</v>
      </c>
      <c r="O3200" s="30" t="s">
        <v>189</v>
      </c>
      <c r="P3200" s="30" t="s">
        <v>190</v>
      </c>
      <c r="Q3200"/>
    </row>
    <row r="3201" spans="1:17">
      <c r="A3201" s="38" t="str">
        <f t="shared" ca="1" si="49"/>
        <v>20520</v>
      </c>
      <c r="B3201" s="39" cm="1">
        <f t="array" aca="1" ref="B3201" ca="1">INDIRECT(_xlfn.CONCAT("D",ROW(C3201)-C3201-3))</f>
        <v>2052</v>
      </c>
      <c r="C3201" s="32">
        <v>0</v>
      </c>
      <c r="D3201" s="33">
        <v>3862000</v>
      </c>
      <c r="E3201" s="33"/>
      <c r="F3201" s="33">
        <v>1975618</v>
      </c>
      <c r="G3201" s="33">
        <v>1975618</v>
      </c>
      <c r="H3201" s="33">
        <v>0</v>
      </c>
      <c r="I3201" s="33">
        <v>0</v>
      </c>
      <c r="J3201" s="33">
        <v>0</v>
      </c>
      <c r="K3201" s="33"/>
      <c r="L3201" s="33">
        <v>1886382</v>
      </c>
      <c r="M3201" s="33">
        <v>1886382</v>
      </c>
      <c r="N3201" s="33">
        <v>0</v>
      </c>
      <c r="O3201" s="33">
        <v>0</v>
      </c>
      <c r="P3201" s="33">
        <v>0</v>
      </c>
      <c r="Q3201"/>
    </row>
    <row r="3202" spans="1:17">
      <c r="A3202" s="38" t="str">
        <f t="shared" ca="1" si="49"/>
        <v>20521</v>
      </c>
      <c r="B3202" s="39" cm="1">
        <f t="array" aca="1" ref="B3202" ca="1">INDIRECT(_xlfn.CONCAT("D",ROW(C3202)-C3202-3))</f>
        <v>2052</v>
      </c>
      <c r="C3202" s="32">
        <v>1</v>
      </c>
      <c r="D3202" s="33">
        <v>3883836</v>
      </c>
      <c r="E3202" s="33"/>
      <c r="F3202" s="33">
        <v>1987344</v>
      </c>
      <c r="G3202" s="33">
        <v>1987344</v>
      </c>
      <c r="H3202" s="33">
        <v>0</v>
      </c>
      <c r="I3202" s="33">
        <v>0</v>
      </c>
      <c r="J3202" s="33">
        <v>0</v>
      </c>
      <c r="K3202" s="33"/>
      <c r="L3202" s="33">
        <v>1896492</v>
      </c>
      <c r="M3202" s="33">
        <v>1896492</v>
      </c>
      <c r="N3202" s="33">
        <v>0</v>
      </c>
      <c r="O3202" s="33">
        <v>0</v>
      </c>
      <c r="P3202" s="33">
        <v>0</v>
      </c>
      <c r="Q3202"/>
    </row>
    <row r="3203" spans="1:17">
      <c r="A3203" s="38" t="str">
        <f t="shared" ca="1" si="49"/>
        <v>20522</v>
      </c>
      <c r="B3203" s="39" cm="1">
        <f t="array" aca="1" ref="B3203" ca="1">INDIRECT(_xlfn.CONCAT("D",ROW(C3203)-C3203-3))</f>
        <v>2052</v>
      </c>
      <c r="C3203" s="32">
        <v>2</v>
      </c>
      <c r="D3203" s="33">
        <v>3917249</v>
      </c>
      <c r="E3203" s="33"/>
      <c r="F3203" s="33">
        <v>2004540</v>
      </c>
      <c r="G3203" s="33">
        <v>2004540</v>
      </c>
      <c r="H3203" s="33">
        <v>0</v>
      </c>
      <c r="I3203" s="33">
        <v>0</v>
      </c>
      <c r="J3203" s="33">
        <v>0</v>
      </c>
      <c r="K3203" s="33"/>
      <c r="L3203" s="33">
        <v>1912709</v>
      </c>
      <c r="M3203" s="33">
        <v>1912709</v>
      </c>
      <c r="N3203" s="33">
        <v>0</v>
      </c>
      <c r="O3203" s="33">
        <v>0</v>
      </c>
      <c r="P3203" s="33">
        <v>0</v>
      </c>
      <c r="Q3203"/>
    </row>
    <row r="3204" spans="1:17">
      <c r="A3204" s="38" t="str">
        <f t="shared" ca="1" si="49"/>
        <v>20523</v>
      </c>
      <c r="B3204" s="39" cm="1">
        <f t="array" aca="1" ref="B3204" ca="1">INDIRECT(_xlfn.CONCAT("D",ROW(C3204)-C3204-3))</f>
        <v>2052</v>
      </c>
      <c r="C3204" s="32">
        <v>3</v>
      </c>
      <c r="D3204" s="33">
        <v>3953368</v>
      </c>
      <c r="E3204" s="33"/>
      <c r="F3204" s="33">
        <v>2023121</v>
      </c>
      <c r="G3204" s="33">
        <v>2023121</v>
      </c>
      <c r="H3204" s="33">
        <v>0</v>
      </c>
      <c r="I3204" s="33">
        <v>0</v>
      </c>
      <c r="J3204" s="33">
        <v>0</v>
      </c>
      <c r="K3204" s="33"/>
      <c r="L3204" s="33">
        <v>1930247</v>
      </c>
      <c r="M3204" s="33">
        <v>1930247</v>
      </c>
      <c r="N3204" s="33">
        <v>0</v>
      </c>
      <c r="O3204" s="33">
        <v>0</v>
      </c>
      <c r="P3204" s="33">
        <v>0</v>
      </c>
      <c r="Q3204"/>
    </row>
    <row r="3205" spans="1:17">
      <c r="A3205" s="38" t="str">
        <f t="shared" ca="1" si="49"/>
        <v>20524</v>
      </c>
      <c r="B3205" s="39" cm="1">
        <f t="array" aca="1" ref="B3205" ca="1">INDIRECT(_xlfn.CONCAT("D",ROW(C3205)-C3205-3))</f>
        <v>2052</v>
      </c>
      <c r="C3205" s="32">
        <v>4</v>
      </c>
      <c r="D3205" s="33">
        <v>3988672</v>
      </c>
      <c r="E3205" s="33"/>
      <c r="F3205" s="33">
        <v>2041489</v>
      </c>
      <c r="G3205" s="33">
        <v>2041489</v>
      </c>
      <c r="H3205" s="33">
        <v>0</v>
      </c>
      <c r="I3205" s="33">
        <v>0</v>
      </c>
      <c r="J3205" s="33">
        <v>0</v>
      </c>
      <c r="K3205" s="33"/>
      <c r="L3205" s="33">
        <v>1947183</v>
      </c>
      <c r="M3205" s="33">
        <v>1947183</v>
      </c>
      <c r="N3205" s="33">
        <v>0</v>
      </c>
      <c r="O3205" s="33">
        <v>0</v>
      </c>
      <c r="P3205" s="33">
        <v>0</v>
      </c>
      <c r="Q3205"/>
    </row>
    <row r="3206" spans="1:17">
      <c r="A3206" s="38" t="str">
        <f t="shared" ca="1" si="49"/>
        <v>20525</v>
      </c>
      <c r="B3206" s="39" cm="1">
        <f t="array" aca="1" ref="B3206" ca="1">INDIRECT(_xlfn.CONCAT("D",ROW(C3206)-C3206-3))</f>
        <v>2052</v>
      </c>
      <c r="C3206" s="32">
        <v>5</v>
      </c>
      <c r="D3206" s="33">
        <v>4023176</v>
      </c>
      <c r="E3206" s="33"/>
      <c r="F3206" s="33">
        <v>2059376</v>
      </c>
      <c r="G3206" s="33">
        <v>2059376</v>
      </c>
      <c r="H3206" s="33">
        <v>0</v>
      </c>
      <c r="I3206" s="33">
        <v>0</v>
      </c>
      <c r="J3206" s="33">
        <v>0</v>
      </c>
      <c r="K3206" s="33"/>
      <c r="L3206" s="33">
        <v>1963799</v>
      </c>
      <c r="M3206" s="33">
        <v>1963799</v>
      </c>
      <c r="N3206" s="33">
        <v>0</v>
      </c>
      <c r="O3206" s="33">
        <v>0</v>
      </c>
      <c r="P3206" s="33">
        <v>0</v>
      </c>
      <c r="Q3206"/>
    </row>
    <row r="3207" spans="1:17">
      <c r="A3207" s="38" t="str">
        <f t="shared" ca="1" si="49"/>
        <v>20526</v>
      </c>
      <c r="B3207" s="39" cm="1">
        <f t="array" aca="1" ref="B3207" ca="1">INDIRECT(_xlfn.CONCAT("D",ROW(C3207)-C3207-3))</f>
        <v>2052</v>
      </c>
      <c r="C3207" s="32">
        <v>6</v>
      </c>
      <c r="D3207" s="33">
        <v>4058330</v>
      </c>
      <c r="E3207" s="33"/>
      <c r="F3207" s="33">
        <v>2077496</v>
      </c>
      <c r="G3207" s="33">
        <v>2077496</v>
      </c>
      <c r="H3207" s="33">
        <v>0</v>
      </c>
      <c r="I3207" s="33">
        <v>0</v>
      </c>
      <c r="J3207" s="33">
        <v>0</v>
      </c>
      <c r="K3207" s="33"/>
      <c r="L3207" s="33">
        <v>1980835</v>
      </c>
      <c r="M3207" s="33">
        <v>1980835</v>
      </c>
      <c r="N3207" s="33">
        <v>0</v>
      </c>
      <c r="O3207" s="33">
        <v>0</v>
      </c>
      <c r="P3207" s="33">
        <v>0</v>
      </c>
      <c r="Q3207"/>
    </row>
    <row r="3208" spans="1:17">
      <c r="A3208" s="38" t="str">
        <f t="shared" ca="1" si="49"/>
        <v>20527</v>
      </c>
      <c r="B3208" s="39" cm="1">
        <f t="array" aca="1" ref="B3208" ca="1">INDIRECT(_xlfn.CONCAT("D",ROW(C3208)-C3208-3))</f>
        <v>2052</v>
      </c>
      <c r="C3208" s="32">
        <v>7</v>
      </c>
      <c r="D3208" s="33">
        <v>4091935</v>
      </c>
      <c r="E3208" s="33"/>
      <c r="F3208" s="33">
        <v>2094671</v>
      </c>
      <c r="G3208" s="33">
        <v>2094671</v>
      </c>
      <c r="H3208" s="33">
        <v>0</v>
      </c>
      <c r="I3208" s="33">
        <v>0</v>
      </c>
      <c r="J3208" s="33">
        <v>0</v>
      </c>
      <c r="K3208" s="33"/>
      <c r="L3208" s="33">
        <v>1997264</v>
      </c>
      <c r="M3208" s="33">
        <v>1997264</v>
      </c>
      <c r="N3208" s="33">
        <v>0</v>
      </c>
      <c r="O3208" s="33">
        <v>0</v>
      </c>
      <c r="P3208" s="33">
        <v>0</v>
      </c>
      <c r="Q3208"/>
    </row>
    <row r="3209" spans="1:17">
      <c r="A3209" s="38" t="str">
        <f t="shared" ca="1" si="49"/>
        <v>20528</v>
      </c>
      <c r="B3209" s="39" cm="1">
        <f t="array" aca="1" ref="B3209" ca="1">INDIRECT(_xlfn.CONCAT("D",ROW(C3209)-C3209-3))</f>
        <v>2052</v>
      </c>
      <c r="C3209" s="32">
        <v>8</v>
      </c>
      <c r="D3209" s="33">
        <v>4124360</v>
      </c>
      <c r="E3209" s="33"/>
      <c r="F3209" s="33">
        <v>2111418</v>
      </c>
      <c r="G3209" s="33">
        <v>2111418</v>
      </c>
      <c r="H3209" s="33">
        <v>0</v>
      </c>
      <c r="I3209" s="33">
        <v>0</v>
      </c>
      <c r="J3209" s="33">
        <v>0</v>
      </c>
      <c r="K3209" s="33"/>
      <c r="L3209" s="33">
        <v>2012941</v>
      </c>
      <c r="M3209" s="33">
        <v>2012941</v>
      </c>
      <c r="N3209" s="33">
        <v>0</v>
      </c>
      <c r="O3209" s="33">
        <v>0</v>
      </c>
      <c r="P3209" s="33">
        <v>0</v>
      </c>
      <c r="Q3209"/>
    </row>
    <row r="3210" spans="1:17">
      <c r="A3210" s="38" t="str">
        <f t="shared" ca="1" si="49"/>
        <v>20529</v>
      </c>
      <c r="B3210" s="39" cm="1">
        <f t="array" aca="1" ref="B3210" ca="1">INDIRECT(_xlfn.CONCAT("D",ROW(C3210)-C3210-3))</f>
        <v>2052</v>
      </c>
      <c r="C3210" s="32">
        <v>9</v>
      </c>
      <c r="D3210" s="33">
        <v>4156487</v>
      </c>
      <c r="E3210" s="33"/>
      <c r="F3210" s="33">
        <v>2128347</v>
      </c>
      <c r="G3210" s="33">
        <v>2128347</v>
      </c>
      <c r="H3210" s="33">
        <v>0</v>
      </c>
      <c r="I3210" s="33">
        <v>0</v>
      </c>
      <c r="J3210" s="33">
        <v>0</v>
      </c>
      <c r="K3210" s="33"/>
      <c r="L3210" s="33">
        <v>2028140</v>
      </c>
      <c r="M3210" s="33">
        <v>2028140</v>
      </c>
      <c r="N3210" s="33">
        <v>0</v>
      </c>
      <c r="O3210" s="33">
        <v>0</v>
      </c>
      <c r="P3210" s="33">
        <v>0</v>
      </c>
      <c r="Q3210"/>
    </row>
    <row r="3211" spans="1:17">
      <c r="A3211" s="38" t="str">
        <f t="shared" ca="1" si="49"/>
        <v>205210</v>
      </c>
      <c r="B3211" s="39" cm="1">
        <f t="array" aca="1" ref="B3211" ca="1">INDIRECT(_xlfn.CONCAT("D",ROW(C3211)-C3211-3))</f>
        <v>2052</v>
      </c>
      <c r="C3211" s="32">
        <v>10</v>
      </c>
      <c r="D3211" s="33">
        <v>4188422</v>
      </c>
      <c r="E3211" s="33"/>
      <c r="F3211" s="33">
        <v>2145371</v>
      </c>
      <c r="G3211" s="33">
        <v>2145371</v>
      </c>
      <c r="H3211" s="33">
        <v>0</v>
      </c>
      <c r="I3211" s="33">
        <v>0</v>
      </c>
      <c r="J3211" s="33">
        <v>0</v>
      </c>
      <c r="K3211" s="33"/>
      <c r="L3211" s="33">
        <v>2043051</v>
      </c>
      <c r="M3211" s="33">
        <v>2043051</v>
      </c>
      <c r="N3211" s="33">
        <v>0</v>
      </c>
      <c r="O3211" s="33">
        <v>0</v>
      </c>
      <c r="P3211" s="33">
        <v>0</v>
      </c>
      <c r="Q3211"/>
    </row>
    <row r="3212" spans="1:17">
      <c r="A3212" s="38" t="str">
        <f t="shared" ref="A3212:A3275" ca="1" si="50">B3212&amp;C3212</f>
        <v>205211</v>
      </c>
      <c r="B3212" s="39" cm="1">
        <f t="array" aca="1" ref="B3212" ca="1">INDIRECT(_xlfn.CONCAT("D",ROW(C3212)-C3212-3))</f>
        <v>2052</v>
      </c>
      <c r="C3212" s="32">
        <v>11</v>
      </c>
      <c r="D3212" s="33">
        <v>4219164</v>
      </c>
      <c r="E3212" s="33"/>
      <c r="F3212" s="33">
        <v>2161675</v>
      </c>
      <c r="G3212" s="33">
        <v>2161675</v>
      </c>
      <c r="H3212" s="33">
        <v>0</v>
      </c>
      <c r="I3212" s="33">
        <v>0</v>
      </c>
      <c r="J3212" s="33">
        <v>0</v>
      </c>
      <c r="K3212" s="33"/>
      <c r="L3212" s="33">
        <v>2057489</v>
      </c>
      <c r="M3212" s="33">
        <v>2057489</v>
      </c>
      <c r="N3212" s="33">
        <v>0</v>
      </c>
      <c r="O3212" s="33">
        <v>0</v>
      </c>
      <c r="P3212" s="33">
        <v>0</v>
      </c>
      <c r="Q3212"/>
    </row>
    <row r="3213" spans="1:17">
      <c r="A3213" s="38" t="str">
        <f t="shared" ca="1" si="50"/>
        <v>205212</v>
      </c>
      <c r="B3213" s="39" cm="1">
        <f t="array" aca="1" ref="B3213" ca="1">INDIRECT(_xlfn.CONCAT("D",ROW(C3213)-C3213-3))</f>
        <v>2052</v>
      </c>
      <c r="C3213" s="32">
        <v>12</v>
      </c>
      <c r="D3213" s="33">
        <v>4247742</v>
      </c>
      <c r="E3213" s="33"/>
      <c r="F3213" s="33">
        <v>2176623</v>
      </c>
      <c r="G3213" s="33">
        <v>2176623</v>
      </c>
      <c r="H3213" s="33">
        <v>0</v>
      </c>
      <c r="I3213" s="33">
        <v>0</v>
      </c>
      <c r="J3213" s="33">
        <v>0</v>
      </c>
      <c r="K3213" s="33"/>
      <c r="L3213" s="33">
        <v>2071119</v>
      </c>
      <c r="M3213" s="33">
        <v>2071119</v>
      </c>
      <c r="N3213" s="33">
        <v>0</v>
      </c>
      <c r="O3213" s="33">
        <v>0</v>
      </c>
      <c r="P3213" s="33">
        <v>0</v>
      </c>
      <c r="Q3213"/>
    </row>
    <row r="3214" spans="1:17">
      <c r="A3214" s="38" t="str">
        <f t="shared" ca="1" si="50"/>
        <v>205213</v>
      </c>
      <c r="B3214" s="39" cm="1">
        <f t="array" aca="1" ref="B3214" ca="1">INDIRECT(_xlfn.CONCAT("D",ROW(C3214)-C3214-3))</f>
        <v>2052</v>
      </c>
      <c r="C3214" s="32">
        <v>13</v>
      </c>
      <c r="D3214" s="33">
        <v>4273413</v>
      </c>
      <c r="E3214" s="33"/>
      <c r="F3214" s="33">
        <v>2189928</v>
      </c>
      <c r="G3214" s="33">
        <v>2189928</v>
      </c>
      <c r="H3214" s="33">
        <v>0</v>
      </c>
      <c r="I3214" s="33">
        <v>0</v>
      </c>
      <c r="J3214" s="33">
        <v>0</v>
      </c>
      <c r="K3214" s="33"/>
      <c r="L3214" s="33">
        <v>2083485</v>
      </c>
      <c r="M3214" s="33">
        <v>2083485</v>
      </c>
      <c r="N3214" s="33">
        <v>0</v>
      </c>
      <c r="O3214" s="33">
        <v>0</v>
      </c>
      <c r="P3214" s="33">
        <v>0</v>
      </c>
      <c r="Q3214"/>
    </row>
    <row r="3215" spans="1:17">
      <c r="A3215" s="38" t="str">
        <f t="shared" ca="1" si="50"/>
        <v>205214</v>
      </c>
      <c r="B3215" s="39" cm="1">
        <f t="array" aca="1" ref="B3215" ca="1">INDIRECT(_xlfn.CONCAT("D",ROW(C3215)-C3215-3))</f>
        <v>2052</v>
      </c>
      <c r="C3215" s="32">
        <v>14</v>
      </c>
      <c r="D3215" s="33">
        <v>4295845</v>
      </c>
      <c r="E3215" s="33"/>
      <c r="F3215" s="33">
        <v>2201543</v>
      </c>
      <c r="G3215" s="33">
        <v>2201543</v>
      </c>
      <c r="H3215" s="33">
        <v>0</v>
      </c>
      <c r="I3215" s="33">
        <v>0</v>
      </c>
      <c r="J3215" s="33">
        <v>0</v>
      </c>
      <c r="K3215" s="33"/>
      <c r="L3215" s="33">
        <v>2094301</v>
      </c>
      <c r="M3215" s="33">
        <v>2094301</v>
      </c>
      <c r="N3215" s="33">
        <v>0</v>
      </c>
      <c r="O3215" s="33">
        <v>0</v>
      </c>
      <c r="P3215" s="33">
        <v>0</v>
      </c>
      <c r="Q3215"/>
    </row>
    <row r="3216" spans="1:17">
      <c r="A3216" s="38" t="str">
        <f t="shared" ca="1" si="50"/>
        <v>205215</v>
      </c>
      <c r="B3216" s="39" cm="1">
        <f t="array" aca="1" ref="B3216" ca="1">INDIRECT(_xlfn.CONCAT("D",ROW(C3216)-C3216-3))</f>
        <v>2052</v>
      </c>
      <c r="C3216" s="32">
        <v>15</v>
      </c>
      <c r="D3216" s="33">
        <v>4316398</v>
      </c>
      <c r="E3216" s="33"/>
      <c r="F3216" s="33">
        <v>2212348</v>
      </c>
      <c r="G3216" s="33">
        <v>2212348</v>
      </c>
      <c r="H3216" s="33">
        <v>0</v>
      </c>
      <c r="I3216" s="33">
        <v>0</v>
      </c>
      <c r="J3216" s="33">
        <v>0</v>
      </c>
      <c r="K3216" s="33"/>
      <c r="L3216" s="33">
        <v>2104050</v>
      </c>
      <c r="M3216" s="33">
        <v>2104050</v>
      </c>
      <c r="N3216" s="33">
        <v>0</v>
      </c>
      <c r="O3216" s="33">
        <v>0</v>
      </c>
      <c r="P3216" s="33">
        <v>0</v>
      </c>
      <c r="Q3216"/>
    </row>
    <row r="3217" spans="1:17">
      <c r="A3217" s="38" t="str">
        <f t="shared" ca="1" si="50"/>
        <v>205216</v>
      </c>
      <c r="B3217" s="39" cm="1">
        <f t="array" aca="1" ref="B3217" ca="1">INDIRECT(_xlfn.CONCAT("D",ROW(C3217)-C3217-3))</f>
        <v>2052</v>
      </c>
      <c r="C3217" s="32">
        <v>16</v>
      </c>
      <c r="D3217" s="33">
        <v>4337012</v>
      </c>
      <c r="E3217" s="33"/>
      <c r="F3217" s="33">
        <v>2223717</v>
      </c>
      <c r="G3217" s="33">
        <v>2220836</v>
      </c>
      <c r="H3217" s="33">
        <v>2882</v>
      </c>
      <c r="I3217" s="33">
        <v>0</v>
      </c>
      <c r="J3217" s="33">
        <v>0</v>
      </c>
      <c r="K3217" s="33"/>
      <c r="L3217" s="33">
        <v>2113295</v>
      </c>
      <c r="M3217" s="33">
        <v>2105610</v>
      </c>
      <c r="N3217" s="33">
        <v>7685</v>
      </c>
      <c r="O3217" s="33">
        <v>0</v>
      </c>
      <c r="P3217" s="33">
        <v>0</v>
      </c>
      <c r="Q3217"/>
    </row>
    <row r="3218" spans="1:17">
      <c r="A3218" s="38" t="str">
        <f t="shared" ca="1" si="50"/>
        <v>205217</v>
      </c>
      <c r="B3218" s="39" cm="1">
        <f t="array" aca="1" ref="B3218" ca="1">INDIRECT(_xlfn.CONCAT("D",ROW(C3218)-C3218-3))</f>
        <v>2052</v>
      </c>
      <c r="C3218" s="32">
        <v>17</v>
      </c>
      <c r="D3218" s="33">
        <v>4360172</v>
      </c>
      <c r="E3218" s="33"/>
      <c r="F3218" s="33">
        <v>2237228</v>
      </c>
      <c r="G3218" s="33">
        <v>2221872</v>
      </c>
      <c r="H3218" s="33">
        <v>15356</v>
      </c>
      <c r="I3218" s="33">
        <v>0</v>
      </c>
      <c r="J3218" s="33">
        <v>0</v>
      </c>
      <c r="K3218" s="33"/>
      <c r="L3218" s="33">
        <v>2122944</v>
      </c>
      <c r="M3218" s="33">
        <v>2105661</v>
      </c>
      <c r="N3218" s="33">
        <v>17283</v>
      </c>
      <c r="O3218" s="33">
        <v>0</v>
      </c>
      <c r="P3218" s="33">
        <v>0</v>
      </c>
      <c r="Q3218"/>
    </row>
    <row r="3219" spans="1:17">
      <c r="A3219" s="38" t="str">
        <f t="shared" ca="1" si="50"/>
        <v>205218</v>
      </c>
      <c r="B3219" s="39" cm="1">
        <f t="array" aca="1" ref="B3219" ca="1">INDIRECT(_xlfn.CONCAT("D",ROW(C3219)-C3219-3))</f>
        <v>2052</v>
      </c>
      <c r="C3219" s="32">
        <v>18</v>
      </c>
      <c r="D3219" s="33">
        <v>4386477</v>
      </c>
      <c r="E3219" s="33"/>
      <c r="F3219" s="33">
        <v>2252910</v>
      </c>
      <c r="G3219" s="33">
        <v>2229872</v>
      </c>
      <c r="H3219" s="33">
        <v>23038</v>
      </c>
      <c r="I3219" s="33">
        <v>0</v>
      </c>
      <c r="J3219" s="33">
        <v>0</v>
      </c>
      <c r="K3219" s="33"/>
      <c r="L3219" s="33">
        <v>2133567</v>
      </c>
      <c r="M3219" s="33">
        <v>2104774</v>
      </c>
      <c r="N3219" s="33">
        <v>27833</v>
      </c>
      <c r="O3219" s="33">
        <v>0</v>
      </c>
      <c r="P3219" s="33">
        <v>960</v>
      </c>
      <c r="Q3219"/>
    </row>
    <row r="3220" spans="1:17">
      <c r="A3220" s="38" t="str">
        <f t="shared" ca="1" si="50"/>
        <v>205219</v>
      </c>
      <c r="B3220" s="39" cm="1">
        <f t="array" aca="1" ref="B3220" ca="1">INDIRECT(_xlfn.CONCAT("D",ROW(C3220)-C3220-3))</f>
        <v>2052</v>
      </c>
      <c r="C3220" s="32">
        <v>19</v>
      </c>
      <c r="D3220" s="33">
        <v>4413218</v>
      </c>
      <c r="E3220" s="33"/>
      <c r="F3220" s="33">
        <v>2268468</v>
      </c>
      <c r="G3220" s="33">
        <v>2238683</v>
      </c>
      <c r="H3220" s="33">
        <v>28824</v>
      </c>
      <c r="I3220" s="33">
        <v>0</v>
      </c>
      <c r="J3220" s="33">
        <v>961</v>
      </c>
      <c r="K3220" s="33"/>
      <c r="L3220" s="33">
        <v>2144750</v>
      </c>
      <c r="M3220" s="33">
        <v>2104446</v>
      </c>
      <c r="N3220" s="33">
        <v>39344</v>
      </c>
      <c r="O3220" s="33">
        <v>0</v>
      </c>
      <c r="P3220" s="33">
        <v>960</v>
      </c>
      <c r="Q3220"/>
    </row>
    <row r="3221" spans="1:17">
      <c r="A3221" s="38" t="str">
        <f t="shared" ca="1" si="50"/>
        <v>205220</v>
      </c>
      <c r="B3221" s="39" cm="1">
        <f t="array" aca="1" ref="B3221" ca="1">INDIRECT(_xlfn.CONCAT("D",ROW(C3221)-C3221-3))</f>
        <v>2052</v>
      </c>
      <c r="C3221" s="32">
        <v>20</v>
      </c>
      <c r="D3221" s="33">
        <v>4438989</v>
      </c>
      <c r="E3221" s="33"/>
      <c r="F3221" s="33">
        <v>2282306</v>
      </c>
      <c r="G3221" s="33">
        <v>2236180</v>
      </c>
      <c r="H3221" s="33">
        <v>44205</v>
      </c>
      <c r="I3221" s="33">
        <v>0</v>
      </c>
      <c r="J3221" s="33">
        <v>1922</v>
      </c>
      <c r="K3221" s="33"/>
      <c r="L3221" s="33">
        <v>2156683</v>
      </c>
      <c r="M3221" s="33">
        <v>2045246</v>
      </c>
      <c r="N3221" s="33">
        <v>108555</v>
      </c>
      <c r="O3221" s="33">
        <v>0</v>
      </c>
      <c r="P3221" s="33">
        <v>2882</v>
      </c>
      <c r="Q3221"/>
    </row>
    <row r="3222" spans="1:17">
      <c r="A3222" s="38" t="str">
        <f t="shared" ca="1" si="50"/>
        <v>205221</v>
      </c>
      <c r="B3222" s="39" cm="1">
        <f t="array" aca="1" ref="B3222" ca="1">INDIRECT(_xlfn.CONCAT("D",ROW(C3222)-C3222-3))</f>
        <v>2052</v>
      </c>
      <c r="C3222" s="32">
        <v>21</v>
      </c>
      <c r="D3222" s="33">
        <v>4457310</v>
      </c>
      <c r="E3222" s="33"/>
      <c r="F3222" s="33">
        <v>2291906</v>
      </c>
      <c r="G3222" s="33">
        <v>2213173</v>
      </c>
      <c r="H3222" s="33">
        <v>77773</v>
      </c>
      <c r="I3222" s="33">
        <v>0</v>
      </c>
      <c r="J3222" s="33">
        <v>960</v>
      </c>
      <c r="K3222" s="33"/>
      <c r="L3222" s="33">
        <v>2165404</v>
      </c>
      <c r="M3222" s="33">
        <v>2012033</v>
      </c>
      <c r="N3222" s="33">
        <v>143785</v>
      </c>
      <c r="O3222" s="33">
        <v>959</v>
      </c>
      <c r="P3222" s="33">
        <v>8627</v>
      </c>
      <c r="Q3222"/>
    </row>
    <row r="3223" spans="1:17">
      <c r="A3223" s="38" t="str">
        <f t="shared" ca="1" si="50"/>
        <v>205222</v>
      </c>
      <c r="B3223" s="39" cm="1">
        <f t="array" aca="1" ref="B3223" ca="1">INDIRECT(_xlfn.CONCAT("D",ROW(C3223)-C3223-3))</f>
        <v>2052</v>
      </c>
      <c r="C3223" s="32">
        <v>22</v>
      </c>
      <c r="D3223" s="33">
        <v>4457603</v>
      </c>
      <c r="E3223" s="33"/>
      <c r="F3223" s="33">
        <v>2291522</v>
      </c>
      <c r="G3223" s="33">
        <v>2183540</v>
      </c>
      <c r="H3223" s="33">
        <v>103204</v>
      </c>
      <c r="I3223" s="33">
        <v>0</v>
      </c>
      <c r="J3223" s="33">
        <v>4778</v>
      </c>
      <c r="K3223" s="33"/>
      <c r="L3223" s="33">
        <v>2166081</v>
      </c>
      <c r="M3223" s="33">
        <v>1929225</v>
      </c>
      <c r="N3223" s="33">
        <v>222529</v>
      </c>
      <c r="O3223" s="33">
        <v>955</v>
      </c>
      <c r="P3223" s="33">
        <v>13371</v>
      </c>
      <c r="Q3223"/>
    </row>
    <row r="3224" spans="1:17">
      <c r="A3224" s="38" t="str">
        <f t="shared" ca="1" si="50"/>
        <v>205223</v>
      </c>
      <c r="B3224" s="39" cm="1">
        <f t="array" aca="1" ref="B3224" ca="1">INDIRECT(_xlfn.CONCAT("D",ROW(C3224)-C3224-3))</f>
        <v>2052</v>
      </c>
      <c r="C3224" s="32">
        <v>23</v>
      </c>
      <c r="D3224" s="33">
        <v>4444454</v>
      </c>
      <c r="E3224" s="33"/>
      <c r="F3224" s="33">
        <v>2283616</v>
      </c>
      <c r="G3224" s="33">
        <v>2101650</v>
      </c>
      <c r="H3224" s="33">
        <v>175296</v>
      </c>
      <c r="I3224" s="33">
        <v>0</v>
      </c>
      <c r="J3224" s="33">
        <v>6669</v>
      </c>
      <c r="K3224" s="33"/>
      <c r="L3224" s="33">
        <v>2160838</v>
      </c>
      <c r="M3224" s="33">
        <v>1844665</v>
      </c>
      <c r="N3224" s="33">
        <v>301889</v>
      </c>
      <c r="O3224" s="33">
        <v>0</v>
      </c>
      <c r="P3224" s="33">
        <v>14285</v>
      </c>
      <c r="Q3224"/>
    </row>
    <row r="3225" spans="1:17">
      <c r="A3225" s="38" t="str">
        <f t="shared" ca="1" si="50"/>
        <v>205224</v>
      </c>
      <c r="B3225" s="39" cm="1">
        <f t="array" aca="1" ref="B3225" ca="1">INDIRECT(_xlfn.CONCAT("D",ROW(C3225)-C3225-3))</f>
        <v>2052</v>
      </c>
      <c r="C3225" s="32">
        <v>24</v>
      </c>
      <c r="D3225" s="33">
        <v>4424342</v>
      </c>
      <c r="E3225" s="33"/>
      <c r="F3225" s="33">
        <v>2271707</v>
      </c>
      <c r="G3225" s="33">
        <v>1991450</v>
      </c>
      <c r="H3225" s="33">
        <v>268779</v>
      </c>
      <c r="I3225" s="33">
        <v>957</v>
      </c>
      <c r="J3225" s="33">
        <v>10522</v>
      </c>
      <c r="K3225" s="33"/>
      <c r="L3225" s="33">
        <v>2152635</v>
      </c>
      <c r="M3225" s="33">
        <v>1699599</v>
      </c>
      <c r="N3225" s="33">
        <v>429192</v>
      </c>
      <c r="O3225" s="33">
        <v>0</v>
      </c>
      <c r="P3225" s="33">
        <v>23844</v>
      </c>
      <c r="Q3225"/>
    </row>
    <row r="3226" spans="1:17">
      <c r="A3226" s="38" t="str">
        <f t="shared" ca="1" si="50"/>
        <v>205225</v>
      </c>
      <c r="B3226" s="39" cm="1">
        <f t="array" aca="1" ref="B3226" ca="1">INDIRECT(_xlfn.CONCAT("D",ROW(C3226)-C3226-3))</f>
        <v>2052</v>
      </c>
      <c r="C3226" s="32">
        <v>25</v>
      </c>
      <c r="D3226" s="33">
        <v>4402187</v>
      </c>
      <c r="E3226" s="33"/>
      <c r="F3226" s="33">
        <v>2258274</v>
      </c>
      <c r="G3226" s="33">
        <v>1912108</v>
      </c>
      <c r="H3226" s="33">
        <v>329773</v>
      </c>
      <c r="I3226" s="33">
        <v>964</v>
      </c>
      <c r="J3226" s="33">
        <v>15428</v>
      </c>
      <c r="K3226" s="33"/>
      <c r="L3226" s="33">
        <v>2143913</v>
      </c>
      <c r="M3226" s="33">
        <v>1548007</v>
      </c>
      <c r="N3226" s="33">
        <v>565100</v>
      </c>
      <c r="O3226" s="33">
        <v>963</v>
      </c>
      <c r="P3226" s="33">
        <v>29843</v>
      </c>
      <c r="Q3226"/>
    </row>
    <row r="3227" spans="1:17">
      <c r="A3227" s="38" t="str">
        <f t="shared" ca="1" si="50"/>
        <v>205226</v>
      </c>
      <c r="B3227" s="39" cm="1">
        <f t="array" aca="1" ref="B3227" ca="1">INDIRECT(_xlfn.CONCAT("D",ROW(C3227)-C3227-3))</f>
        <v>2052</v>
      </c>
      <c r="C3227" s="32">
        <v>26</v>
      </c>
      <c r="D3227" s="33">
        <v>4380811</v>
      </c>
      <c r="E3227" s="33"/>
      <c r="F3227" s="33">
        <v>2244968</v>
      </c>
      <c r="G3227" s="33">
        <v>1794414</v>
      </c>
      <c r="H3227" s="33">
        <v>436901</v>
      </c>
      <c r="I3227" s="33">
        <v>1950</v>
      </c>
      <c r="J3227" s="33">
        <v>11703</v>
      </c>
      <c r="K3227" s="33"/>
      <c r="L3227" s="33">
        <v>2135842</v>
      </c>
      <c r="M3227" s="33">
        <v>1461878</v>
      </c>
      <c r="N3227" s="33">
        <v>642798</v>
      </c>
      <c r="O3227" s="33">
        <v>1948</v>
      </c>
      <c r="P3227" s="33">
        <v>29218</v>
      </c>
      <c r="Q3227"/>
    </row>
    <row r="3228" spans="1:17">
      <c r="A3228" s="38" t="str">
        <f t="shared" ca="1" si="50"/>
        <v>205227</v>
      </c>
      <c r="B3228" s="39" cm="1">
        <f t="array" aca="1" ref="B3228" ca="1">INDIRECT(_xlfn.CONCAT("D",ROW(C3228)-C3228-3))</f>
        <v>2052</v>
      </c>
      <c r="C3228" s="32">
        <v>27</v>
      </c>
      <c r="D3228" s="33">
        <v>4365386</v>
      </c>
      <c r="E3228" s="33"/>
      <c r="F3228" s="33">
        <v>2234601</v>
      </c>
      <c r="G3228" s="33">
        <v>1684607</v>
      </c>
      <c r="H3228" s="33">
        <v>517351</v>
      </c>
      <c r="I3228" s="33">
        <v>2968</v>
      </c>
      <c r="J3228" s="33">
        <v>29676</v>
      </c>
      <c r="K3228" s="33"/>
      <c r="L3228" s="33">
        <v>2130785</v>
      </c>
      <c r="M3228" s="33">
        <v>1282819</v>
      </c>
      <c r="N3228" s="33">
        <v>811398</v>
      </c>
      <c r="O3228" s="33">
        <v>2965</v>
      </c>
      <c r="P3228" s="33">
        <v>33602</v>
      </c>
      <c r="Q3228"/>
    </row>
    <row r="3229" spans="1:17">
      <c r="A3229" s="38" t="str">
        <f t="shared" ca="1" si="50"/>
        <v>205228</v>
      </c>
      <c r="B3229" s="39" cm="1">
        <f t="array" aca="1" ref="B3229" ca="1">INDIRECT(_xlfn.CONCAT("D",ROW(C3229)-C3229-3))</f>
        <v>2052</v>
      </c>
      <c r="C3229" s="32">
        <v>28</v>
      </c>
      <c r="D3229" s="33">
        <v>4360665</v>
      </c>
      <c r="E3229" s="33"/>
      <c r="F3229" s="33">
        <v>2230032</v>
      </c>
      <c r="G3229" s="33">
        <v>1584258</v>
      </c>
      <c r="H3229" s="33">
        <v>599503</v>
      </c>
      <c r="I3229" s="33">
        <v>4023</v>
      </c>
      <c r="J3229" s="33">
        <v>42247</v>
      </c>
      <c r="K3229" s="33"/>
      <c r="L3229" s="33">
        <v>2130633</v>
      </c>
      <c r="M3229" s="33">
        <v>1192833</v>
      </c>
      <c r="N3229" s="33">
        <v>870527</v>
      </c>
      <c r="O3229" s="33">
        <v>4016</v>
      </c>
      <c r="P3229" s="33">
        <v>63256</v>
      </c>
      <c r="Q3229"/>
    </row>
    <row r="3230" spans="1:17">
      <c r="A3230" s="38" t="str">
        <f t="shared" ca="1" si="50"/>
        <v>205229</v>
      </c>
      <c r="B3230" s="39" cm="1">
        <f t="array" aca="1" ref="B3230" ca="1">INDIRECT(_xlfn.CONCAT("D",ROW(C3230)-C3230-3))</f>
        <v>2052</v>
      </c>
      <c r="C3230" s="32">
        <v>29</v>
      </c>
      <c r="D3230" s="33">
        <v>4354563</v>
      </c>
      <c r="E3230" s="33"/>
      <c r="F3230" s="33">
        <v>2225212</v>
      </c>
      <c r="G3230" s="33">
        <v>1487550</v>
      </c>
      <c r="H3230" s="33">
        <v>685699</v>
      </c>
      <c r="I3230" s="33">
        <v>1019</v>
      </c>
      <c r="J3230" s="33">
        <v>50944</v>
      </c>
      <c r="K3230" s="33"/>
      <c r="L3230" s="33">
        <v>2129351</v>
      </c>
      <c r="M3230" s="33">
        <v>1045299</v>
      </c>
      <c r="N3230" s="33">
        <v>1004507</v>
      </c>
      <c r="O3230" s="33">
        <v>5099</v>
      </c>
      <c r="P3230" s="33">
        <v>74446</v>
      </c>
      <c r="Q3230"/>
    </row>
    <row r="3231" spans="1:17">
      <c r="A3231" s="38" t="str">
        <f t="shared" ca="1" si="50"/>
        <v>205230</v>
      </c>
      <c r="B3231" s="39" cm="1">
        <f t="array" aca="1" ref="B3231" ca="1">INDIRECT(_xlfn.CONCAT("D",ROW(C3231)-C3231-3))</f>
        <v>2052</v>
      </c>
      <c r="C3231" s="32">
        <v>30</v>
      </c>
      <c r="D3231" s="33">
        <v>4359238</v>
      </c>
      <c r="E3231" s="33"/>
      <c r="F3231" s="33">
        <v>2226267</v>
      </c>
      <c r="G3231" s="33">
        <v>1392579</v>
      </c>
      <c r="H3231" s="33">
        <v>766539</v>
      </c>
      <c r="I3231" s="33">
        <v>5165</v>
      </c>
      <c r="J3231" s="33">
        <v>61984</v>
      </c>
      <c r="K3231" s="33"/>
      <c r="L3231" s="33">
        <v>2132970</v>
      </c>
      <c r="M3231" s="33">
        <v>990234</v>
      </c>
      <c r="N3231" s="33">
        <v>1057211</v>
      </c>
      <c r="O3231" s="33">
        <v>11335</v>
      </c>
      <c r="P3231" s="33">
        <v>74190</v>
      </c>
      <c r="Q3231"/>
    </row>
    <row r="3232" spans="1:17">
      <c r="A3232" s="38" t="str">
        <f t="shared" ca="1" si="50"/>
        <v>205231</v>
      </c>
      <c r="B3232" s="39" cm="1">
        <f t="array" aca="1" ref="B3232" ca="1">INDIRECT(_xlfn.CONCAT("D",ROW(C3232)-C3232-3))</f>
        <v>2052</v>
      </c>
      <c r="C3232" s="32">
        <v>31</v>
      </c>
      <c r="D3232" s="33">
        <v>4308576</v>
      </c>
      <c r="E3232" s="33"/>
      <c r="F3232" s="33">
        <v>2197120</v>
      </c>
      <c r="G3232" s="33">
        <v>1235333</v>
      </c>
      <c r="H3232" s="33">
        <v>884884</v>
      </c>
      <c r="I3232" s="33">
        <v>2920</v>
      </c>
      <c r="J3232" s="33">
        <v>73984</v>
      </c>
      <c r="K3232" s="33"/>
      <c r="L3232" s="33">
        <v>2111456</v>
      </c>
      <c r="M3232" s="33">
        <v>864219</v>
      </c>
      <c r="N3232" s="33">
        <v>1117944</v>
      </c>
      <c r="O3232" s="33">
        <v>15554</v>
      </c>
      <c r="P3232" s="33">
        <v>113739</v>
      </c>
      <c r="Q3232"/>
    </row>
    <row r="3233" spans="1:17">
      <c r="A3233" s="38" t="str">
        <f t="shared" ca="1" si="50"/>
        <v>205232</v>
      </c>
      <c r="B3233" s="39" cm="1">
        <f t="array" aca="1" ref="B3233" ca="1">INDIRECT(_xlfn.CONCAT("D",ROW(C3233)-C3233-3))</f>
        <v>2052</v>
      </c>
      <c r="C3233" s="32">
        <v>32</v>
      </c>
      <c r="D3233" s="33">
        <v>4437974</v>
      </c>
      <c r="E3233" s="33"/>
      <c r="F3233" s="33">
        <v>2261753</v>
      </c>
      <c r="G3233" s="33">
        <v>1236238</v>
      </c>
      <c r="H3233" s="33">
        <v>915137</v>
      </c>
      <c r="I3233" s="33">
        <v>8027</v>
      </c>
      <c r="J3233" s="33">
        <v>102351</v>
      </c>
      <c r="K3233" s="33"/>
      <c r="L3233" s="33">
        <v>2176221</v>
      </c>
      <c r="M3233" s="33">
        <v>912447</v>
      </c>
      <c r="N3233" s="33">
        <v>1142316</v>
      </c>
      <c r="O3233" s="33">
        <v>17064</v>
      </c>
      <c r="P3233" s="33">
        <v>104394</v>
      </c>
      <c r="Q3233"/>
    </row>
    <row r="3234" spans="1:17">
      <c r="A3234" s="38" t="str">
        <f t="shared" ca="1" si="50"/>
        <v>205233</v>
      </c>
      <c r="B3234" s="39" cm="1">
        <f t="array" aca="1" ref="B3234" ca="1">INDIRECT(_xlfn.CONCAT("D",ROW(C3234)-C3234-3))</f>
        <v>2052</v>
      </c>
      <c r="C3234" s="32">
        <v>33</v>
      </c>
      <c r="D3234" s="33">
        <v>4498756</v>
      </c>
      <c r="E3234" s="33"/>
      <c r="F3234" s="33">
        <v>2290769</v>
      </c>
      <c r="G3234" s="33">
        <v>1147908</v>
      </c>
      <c r="H3234" s="33">
        <v>1022719</v>
      </c>
      <c r="I3234" s="33">
        <v>7067</v>
      </c>
      <c r="J3234" s="33">
        <v>113075</v>
      </c>
      <c r="K3234" s="33"/>
      <c r="L3234" s="33">
        <v>2207988</v>
      </c>
      <c r="M3234" s="33">
        <v>819157</v>
      </c>
      <c r="N3234" s="33">
        <v>1243382</v>
      </c>
      <c r="O3234" s="33">
        <v>10101</v>
      </c>
      <c r="P3234" s="33">
        <v>135348</v>
      </c>
      <c r="Q3234"/>
    </row>
    <row r="3235" spans="1:17">
      <c r="A3235" s="38" t="str">
        <f t="shared" ca="1" si="50"/>
        <v>205234</v>
      </c>
      <c r="B3235" s="39" cm="1">
        <f t="array" aca="1" ref="B3235" ca="1">INDIRECT(_xlfn.CONCAT("D",ROW(C3235)-C3235-3))</f>
        <v>2052</v>
      </c>
      <c r="C3235" s="32">
        <v>34</v>
      </c>
      <c r="D3235" s="33">
        <v>4569733</v>
      </c>
      <c r="E3235" s="33"/>
      <c r="F3235" s="33">
        <v>2327059</v>
      </c>
      <c r="G3235" s="33">
        <v>1096335</v>
      </c>
      <c r="H3235" s="33">
        <v>1071074</v>
      </c>
      <c r="I3235" s="33">
        <v>12125</v>
      </c>
      <c r="J3235" s="33">
        <v>147525</v>
      </c>
      <c r="K3235" s="33"/>
      <c r="L3235" s="33">
        <v>2242674</v>
      </c>
      <c r="M3235" s="33">
        <v>750251</v>
      </c>
      <c r="N3235" s="33">
        <v>1302589</v>
      </c>
      <c r="O3235" s="33">
        <v>15146</v>
      </c>
      <c r="P3235" s="33">
        <v>174688</v>
      </c>
      <c r="Q3235"/>
    </row>
    <row r="3236" spans="1:17">
      <c r="A3236" s="38" t="str">
        <f t="shared" ca="1" si="50"/>
        <v>205235</v>
      </c>
      <c r="B3236" s="39" cm="1">
        <f t="array" aca="1" ref="B3236" ca="1">INDIRECT(_xlfn.CONCAT("D",ROW(C3236)-C3236-3))</f>
        <v>2052</v>
      </c>
      <c r="C3236" s="32">
        <v>35</v>
      </c>
      <c r="D3236" s="33">
        <v>4665032</v>
      </c>
      <c r="E3236" s="33"/>
      <c r="F3236" s="33">
        <v>2372640</v>
      </c>
      <c r="G3236" s="33">
        <v>1083600</v>
      </c>
      <c r="H3236" s="33">
        <v>1122875</v>
      </c>
      <c r="I3236" s="33">
        <v>7049</v>
      </c>
      <c r="J3236" s="33">
        <v>159116</v>
      </c>
      <c r="K3236" s="33"/>
      <c r="L3236" s="33">
        <v>2292391</v>
      </c>
      <c r="M3236" s="33">
        <v>763458</v>
      </c>
      <c r="N3236" s="33">
        <v>1320168</v>
      </c>
      <c r="O3236" s="33">
        <v>9077</v>
      </c>
      <c r="P3236" s="33">
        <v>199689</v>
      </c>
      <c r="Q3236"/>
    </row>
    <row r="3237" spans="1:17">
      <c r="A3237" s="38" t="str">
        <f t="shared" ca="1" si="50"/>
        <v>205236</v>
      </c>
      <c r="B3237" s="39" cm="1">
        <f t="array" aca="1" ref="B3237" ca="1">INDIRECT(_xlfn.CONCAT("D",ROW(C3237)-C3237-3))</f>
        <v>2052</v>
      </c>
      <c r="C3237" s="32">
        <v>36</v>
      </c>
      <c r="D3237" s="33">
        <v>4701748</v>
      </c>
      <c r="E3237" s="33"/>
      <c r="F3237" s="33">
        <v>2390509</v>
      </c>
      <c r="G3237" s="33">
        <v>1033109</v>
      </c>
      <c r="H3237" s="33">
        <v>1172665</v>
      </c>
      <c r="I3237" s="33">
        <v>7028</v>
      </c>
      <c r="J3237" s="33">
        <v>177707</v>
      </c>
      <c r="K3237" s="33"/>
      <c r="L3237" s="33">
        <v>2311239</v>
      </c>
      <c r="M3237" s="33">
        <v>742934</v>
      </c>
      <c r="N3237" s="33">
        <v>1359198</v>
      </c>
      <c r="O3237" s="33">
        <v>20106</v>
      </c>
      <c r="P3237" s="33">
        <v>189001</v>
      </c>
      <c r="Q3237"/>
    </row>
    <row r="3238" spans="1:17">
      <c r="A3238" s="38" t="str">
        <f t="shared" ca="1" si="50"/>
        <v>205237</v>
      </c>
      <c r="B3238" s="39" cm="1">
        <f t="array" aca="1" ref="B3238" ca="1">INDIRECT(_xlfn.CONCAT("D",ROW(C3238)-C3238-3))</f>
        <v>2052</v>
      </c>
      <c r="C3238" s="32">
        <v>37</v>
      </c>
      <c r="D3238" s="33">
        <v>4715149</v>
      </c>
      <c r="E3238" s="33"/>
      <c r="F3238" s="33">
        <v>2395385</v>
      </c>
      <c r="G3238" s="33">
        <v>968818</v>
      </c>
      <c r="H3238" s="33">
        <v>1243467</v>
      </c>
      <c r="I3238" s="33">
        <v>7042</v>
      </c>
      <c r="J3238" s="33">
        <v>176057</v>
      </c>
      <c r="K3238" s="33"/>
      <c r="L3238" s="33">
        <v>2319764</v>
      </c>
      <c r="M3238" s="33">
        <v>670400</v>
      </c>
      <c r="N3238" s="33">
        <v>1430253</v>
      </c>
      <c r="O3238" s="33">
        <v>20102</v>
      </c>
      <c r="P3238" s="33">
        <v>199009</v>
      </c>
      <c r="Q3238"/>
    </row>
    <row r="3239" spans="1:17">
      <c r="A3239" s="38" t="str">
        <f t="shared" ca="1" si="50"/>
        <v>205238</v>
      </c>
      <c r="B3239" s="39" cm="1">
        <f t="array" aca="1" ref="B3239" ca="1">INDIRECT(_xlfn.CONCAT("D",ROW(C3239)-C3239-3))</f>
        <v>2052</v>
      </c>
      <c r="C3239" s="32">
        <v>38</v>
      </c>
      <c r="D3239" s="33">
        <v>4662817</v>
      </c>
      <c r="E3239" s="33"/>
      <c r="F3239" s="33">
        <v>2368158</v>
      </c>
      <c r="G3239" s="33">
        <v>935991</v>
      </c>
      <c r="H3239" s="33">
        <v>1219808</v>
      </c>
      <c r="I3239" s="33">
        <v>8051</v>
      </c>
      <c r="J3239" s="33">
        <v>204308</v>
      </c>
      <c r="K3239" s="33"/>
      <c r="L3239" s="33">
        <v>2294659</v>
      </c>
      <c r="M3239" s="33">
        <v>675845</v>
      </c>
      <c r="N3239" s="33">
        <v>1374787</v>
      </c>
      <c r="O3239" s="33">
        <v>24101</v>
      </c>
      <c r="P3239" s="33">
        <v>219926</v>
      </c>
      <c r="Q3239"/>
    </row>
    <row r="3240" spans="1:17">
      <c r="A3240" s="38" t="str">
        <f t="shared" ca="1" si="50"/>
        <v>205239</v>
      </c>
      <c r="B3240" s="39" cm="1">
        <f t="array" aca="1" ref="B3240" ca="1">INDIRECT(_xlfn.CONCAT("D",ROW(C3240)-C3240-3))</f>
        <v>2052</v>
      </c>
      <c r="C3240" s="32">
        <v>39</v>
      </c>
      <c r="D3240" s="33">
        <v>4680463</v>
      </c>
      <c r="E3240" s="33"/>
      <c r="F3240" s="33">
        <v>2372901</v>
      </c>
      <c r="G3240" s="33">
        <v>917146</v>
      </c>
      <c r="H3240" s="33">
        <v>1231251</v>
      </c>
      <c r="I3240" s="33">
        <v>7047</v>
      </c>
      <c r="J3240" s="33">
        <v>217457</v>
      </c>
      <c r="K3240" s="33"/>
      <c r="L3240" s="33">
        <v>2307563</v>
      </c>
      <c r="M3240" s="33">
        <v>623666</v>
      </c>
      <c r="N3240" s="33">
        <v>1417330</v>
      </c>
      <c r="O3240" s="33">
        <v>28166</v>
      </c>
      <c r="P3240" s="33">
        <v>238401</v>
      </c>
      <c r="Q3240"/>
    </row>
    <row r="3241" spans="1:17">
      <c r="A3241" s="38" t="str">
        <f t="shared" ca="1" si="50"/>
        <v>205240</v>
      </c>
      <c r="B3241" s="39" cm="1">
        <f t="array" aca="1" ref="B3241" ca="1">INDIRECT(_xlfn.CONCAT("D",ROW(C3241)-C3241-3))</f>
        <v>2052</v>
      </c>
      <c r="C3241" s="32">
        <v>40</v>
      </c>
      <c r="D3241" s="33">
        <v>4674943</v>
      </c>
      <c r="E3241" s="33"/>
      <c r="F3241" s="33">
        <v>2369629</v>
      </c>
      <c r="G3241" s="33">
        <v>857465</v>
      </c>
      <c r="H3241" s="33">
        <v>1275100</v>
      </c>
      <c r="I3241" s="33">
        <v>9079</v>
      </c>
      <c r="J3241" s="33">
        <v>227985</v>
      </c>
      <c r="K3241" s="33"/>
      <c r="L3241" s="33">
        <v>2305315</v>
      </c>
      <c r="M3241" s="33">
        <v>619038</v>
      </c>
      <c r="N3241" s="33">
        <v>1398866</v>
      </c>
      <c r="O3241" s="33">
        <v>20099</v>
      </c>
      <c r="P3241" s="33">
        <v>267312</v>
      </c>
      <c r="Q3241"/>
    </row>
    <row r="3242" spans="1:17">
      <c r="A3242" s="38" t="str">
        <f t="shared" ca="1" si="50"/>
        <v>205241</v>
      </c>
      <c r="B3242" s="39" cm="1">
        <f t="array" aca="1" ref="B3242" ca="1">INDIRECT(_xlfn.CONCAT("D",ROW(C3242)-C3242-3))</f>
        <v>2052</v>
      </c>
      <c r="C3242" s="32">
        <v>41</v>
      </c>
      <c r="D3242" s="33">
        <v>4759615</v>
      </c>
      <c r="E3242" s="33"/>
      <c r="F3242" s="33">
        <v>2408867</v>
      </c>
      <c r="G3242" s="33">
        <v>854208</v>
      </c>
      <c r="H3242" s="33">
        <v>1282317</v>
      </c>
      <c r="I3242" s="33">
        <v>14069</v>
      </c>
      <c r="J3242" s="33">
        <v>258272</v>
      </c>
      <c r="K3242" s="33"/>
      <c r="L3242" s="33">
        <v>2350748</v>
      </c>
      <c r="M3242" s="33">
        <v>630346</v>
      </c>
      <c r="N3242" s="33">
        <v>1418278</v>
      </c>
      <c r="O3242" s="33">
        <v>34127</v>
      </c>
      <c r="P3242" s="33">
        <v>267997</v>
      </c>
      <c r="Q3242"/>
    </row>
    <row r="3243" spans="1:17">
      <c r="A3243" s="38" t="str">
        <f t="shared" ca="1" si="50"/>
        <v>205242</v>
      </c>
      <c r="B3243" s="39" cm="1">
        <f t="array" aca="1" ref="B3243" ca="1">INDIRECT(_xlfn.CONCAT("D",ROW(C3243)-C3243-3))</f>
        <v>2052</v>
      </c>
      <c r="C3243" s="32">
        <v>42</v>
      </c>
      <c r="D3243" s="33">
        <v>4829970</v>
      </c>
      <c r="E3243" s="33"/>
      <c r="F3243" s="33">
        <v>2440912</v>
      </c>
      <c r="G3243" s="33">
        <v>827718</v>
      </c>
      <c r="H3243" s="33">
        <v>1327567</v>
      </c>
      <c r="I3243" s="33">
        <v>10057</v>
      </c>
      <c r="J3243" s="33">
        <v>275571</v>
      </c>
      <c r="K3243" s="33"/>
      <c r="L3243" s="33">
        <v>2389058</v>
      </c>
      <c r="M3243" s="33">
        <v>586716</v>
      </c>
      <c r="N3243" s="33">
        <v>1502957</v>
      </c>
      <c r="O3243" s="33">
        <v>36167</v>
      </c>
      <c r="P3243" s="33">
        <v>263218</v>
      </c>
      <c r="Q3243"/>
    </row>
    <row r="3244" spans="1:17">
      <c r="A3244" s="38" t="str">
        <f t="shared" ca="1" si="50"/>
        <v>205243</v>
      </c>
      <c r="B3244" s="39" cm="1">
        <f t="array" aca="1" ref="B3244" ca="1">INDIRECT(_xlfn.CONCAT("D",ROW(C3244)-C3244-3))</f>
        <v>2052</v>
      </c>
      <c r="C3244" s="32">
        <v>43</v>
      </c>
      <c r="D3244" s="33">
        <v>4985242</v>
      </c>
      <c r="E3244" s="33"/>
      <c r="F3244" s="33">
        <v>2516909</v>
      </c>
      <c r="G3244" s="33">
        <v>862739</v>
      </c>
      <c r="H3244" s="33">
        <v>1348846</v>
      </c>
      <c r="I3244" s="33">
        <v>15065</v>
      </c>
      <c r="J3244" s="33">
        <v>290258</v>
      </c>
      <c r="K3244" s="33"/>
      <c r="L3244" s="33">
        <v>2468333</v>
      </c>
      <c r="M3244" s="33">
        <v>607296</v>
      </c>
      <c r="N3244" s="33">
        <v>1524765</v>
      </c>
      <c r="O3244" s="33">
        <v>38144</v>
      </c>
      <c r="P3244" s="33">
        <v>298127</v>
      </c>
      <c r="Q3244"/>
    </row>
    <row r="3245" spans="1:17">
      <c r="A3245" s="38" t="str">
        <f t="shared" ca="1" si="50"/>
        <v>205244</v>
      </c>
      <c r="B3245" s="39" cm="1">
        <f t="array" aca="1" ref="B3245" ca="1">INDIRECT(_xlfn.CONCAT("D",ROW(C3245)-C3245-3))</f>
        <v>2052</v>
      </c>
      <c r="C3245" s="32">
        <v>44</v>
      </c>
      <c r="D3245" s="33">
        <v>5003572</v>
      </c>
      <c r="E3245" s="33"/>
      <c r="F3245" s="33">
        <v>2523110</v>
      </c>
      <c r="G3245" s="33">
        <v>791544</v>
      </c>
      <c r="H3245" s="33">
        <v>1418559</v>
      </c>
      <c r="I3245" s="33">
        <v>13042</v>
      </c>
      <c r="J3245" s="33">
        <v>299964</v>
      </c>
      <c r="K3245" s="33"/>
      <c r="L3245" s="33">
        <v>2480463</v>
      </c>
      <c r="M3245" s="33">
        <v>643455</v>
      </c>
      <c r="N3245" s="33">
        <v>1509760</v>
      </c>
      <c r="O3245" s="33">
        <v>45172</v>
      </c>
      <c r="P3245" s="33">
        <v>282076</v>
      </c>
      <c r="Q3245"/>
    </row>
    <row r="3246" spans="1:17">
      <c r="A3246" s="38" t="str">
        <f t="shared" ca="1" si="50"/>
        <v>205245</v>
      </c>
      <c r="B3246" s="39" cm="1">
        <f t="array" aca="1" ref="B3246" ca="1">INDIRECT(_xlfn.CONCAT("D",ROW(C3246)-C3246-3))</f>
        <v>2052</v>
      </c>
      <c r="C3246" s="32">
        <v>45</v>
      </c>
      <c r="D3246" s="33">
        <v>4935782</v>
      </c>
      <c r="E3246" s="33"/>
      <c r="F3246" s="33">
        <v>2488685</v>
      </c>
      <c r="G3246" s="33">
        <v>794047</v>
      </c>
      <c r="H3246" s="33">
        <v>1395111</v>
      </c>
      <c r="I3246" s="33">
        <v>19097</v>
      </c>
      <c r="J3246" s="33">
        <v>280429</v>
      </c>
      <c r="K3246" s="33"/>
      <c r="L3246" s="33">
        <v>2447097</v>
      </c>
      <c r="M3246" s="33">
        <v>558391</v>
      </c>
      <c r="N3246" s="33">
        <v>1547856</v>
      </c>
      <c r="O3246" s="33">
        <v>39098</v>
      </c>
      <c r="P3246" s="33">
        <v>301752</v>
      </c>
      <c r="Q3246"/>
    </row>
    <row r="3247" spans="1:17">
      <c r="A3247" s="38" t="str">
        <f t="shared" ca="1" si="50"/>
        <v>205246</v>
      </c>
      <c r="B3247" s="39" cm="1">
        <f t="array" aca="1" ref="B3247" ca="1">INDIRECT(_xlfn.CONCAT("D",ROW(C3247)-C3247-3))</f>
        <v>2052</v>
      </c>
      <c r="C3247" s="32">
        <v>46</v>
      </c>
      <c r="D3247" s="33">
        <v>4824093</v>
      </c>
      <c r="E3247" s="33"/>
      <c r="F3247" s="33">
        <v>2430663</v>
      </c>
      <c r="G3247" s="33">
        <v>732818</v>
      </c>
      <c r="H3247" s="33">
        <v>1384211</v>
      </c>
      <c r="I3247" s="33">
        <v>10052</v>
      </c>
      <c r="J3247" s="33">
        <v>303582</v>
      </c>
      <c r="K3247" s="33"/>
      <c r="L3247" s="33">
        <v>2393430</v>
      </c>
      <c r="M3247" s="33">
        <v>564753</v>
      </c>
      <c r="N3247" s="33">
        <v>1477587</v>
      </c>
      <c r="O3247" s="33">
        <v>41128</v>
      </c>
      <c r="P3247" s="33">
        <v>309962</v>
      </c>
      <c r="Q3247"/>
    </row>
    <row r="3248" spans="1:17">
      <c r="A3248" s="38" t="str">
        <f t="shared" ca="1" si="50"/>
        <v>205247</v>
      </c>
      <c r="B3248" s="39" cm="1">
        <f t="array" aca="1" ref="B3248" ca="1">INDIRECT(_xlfn.CONCAT("D",ROW(C3248)-C3248-3))</f>
        <v>2052</v>
      </c>
      <c r="C3248" s="32">
        <v>47</v>
      </c>
      <c r="D3248" s="33">
        <v>4769774</v>
      </c>
      <c r="E3248" s="33"/>
      <c r="F3248" s="33">
        <v>2400925</v>
      </c>
      <c r="G3248" s="33">
        <v>791923</v>
      </c>
      <c r="H3248" s="33">
        <v>1306119</v>
      </c>
      <c r="I3248" s="33">
        <v>14088</v>
      </c>
      <c r="J3248" s="33">
        <v>288795</v>
      </c>
      <c r="K3248" s="33"/>
      <c r="L3248" s="33">
        <v>2368849</v>
      </c>
      <c r="M3248" s="33">
        <v>536779</v>
      </c>
      <c r="N3248" s="33">
        <v>1509000</v>
      </c>
      <c r="O3248" s="33">
        <v>41136</v>
      </c>
      <c r="P3248" s="33">
        <v>281934</v>
      </c>
      <c r="Q3248"/>
    </row>
    <row r="3249" spans="1:17">
      <c r="A3249" s="38" t="str">
        <f t="shared" ca="1" si="50"/>
        <v>205248</v>
      </c>
      <c r="B3249" s="39" cm="1">
        <f t="array" aca="1" ref="B3249" ca="1">INDIRECT(_xlfn.CONCAT("D",ROW(C3249)-C3249-3))</f>
        <v>2052</v>
      </c>
      <c r="C3249" s="32">
        <v>48</v>
      </c>
      <c r="D3249" s="33">
        <v>4728227</v>
      </c>
      <c r="E3249" s="33"/>
      <c r="F3249" s="33">
        <v>2378594</v>
      </c>
      <c r="G3249" s="33">
        <v>707747</v>
      </c>
      <c r="H3249" s="33">
        <v>1366234</v>
      </c>
      <c r="I3249" s="33">
        <v>21112</v>
      </c>
      <c r="J3249" s="33">
        <v>283501</v>
      </c>
      <c r="K3249" s="33"/>
      <c r="L3249" s="33">
        <v>2349633</v>
      </c>
      <c r="M3249" s="33">
        <v>528064</v>
      </c>
      <c r="N3249" s="33">
        <v>1427281</v>
      </c>
      <c r="O3249" s="33">
        <v>58339</v>
      </c>
      <c r="P3249" s="33">
        <v>335949</v>
      </c>
      <c r="Q3249"/>
    </row>
    <row r="3250" spans="1:17">
      <c r="A3250" s="38" t="str">
        <f t="shared" ca="1" si="50"/>
        <v>205249</v>
      </c>
      <c r="B3250" s="39" cm="1">
        <f t="array" aca="1" ref="B3250" ca="1">INDIRECT(_xlfn.CONCAT("D",ROW(C3250)-C3250-3))</f>
        <v>2052</v>
      </c>
      <c r="C3250" s="32">
        <v>49</v>
      </c>
      <c r="D3250" s="33">
        <v>4668792</v>
      </c>
      <c r="E3250" s="33"/>
      <c r="F3250" s="33">
        <v>2345433</v>
      </c>
      <c r="G3250" s="33">
        <v>670268</v>
      </c>
      <c r="H3250" s="33">
        <v>1350615</v>
      </c>
      <c r="I3250" s="33">
        <v>18143</v>
      </c>
      <c r="J3250" s="33">
        <v>306408</v>
      </c>
      <c r="K3250" s="33"/>
      <c r="L3250" s="33">
        <v>2323359</v>
      </c>
      <c r="M3250" s="33">
        <v>514738</v>
      </c>
      <c r="N3250" s="33">
        <v>1450717</v>
      </c>
      <c r="O3250" s="33">
        <v>55294</v>
      </c>
      <c r="P3250" s="33">
        <v>302610</v>
      </c>
      <c r="Q3250"/>
    </row>
    <row r="3251" spans="1:17">
      <c r="A3251" s="38" t="str">
        <f t="shared" ca="1" si="50"/>
        <v>205250</v>
      </c>
      <c r="B3251" s="39" cm="1">
        <f t="array" aca="1" ref="B3251" ca="1">INDIRECT(_xlfn.CONCAT("D",ROW(C3251)-C3251-3))</f>
        <v>2052</v>
      </c>
      <c r="C3251" s="32">
        <v>50</v>
      </c>
      <c r="D3251" s="33">
        <v>4657206</v>
      </c>
      <c r="E3251" s="33"/>
      <c r="F3251" s="33">
        <v>2336428</v>
      </c>
      <c r="G3251" s="33">
        <v>626353</v>
      </c>
      <c r="H3251" s="33">
        <v>1403476</v>
      </c>
      <c r="I3251" s="33">
        <v>18214</v>
      </c>
      <c r="J3251" s="33">
        <v>288386</v>
      </c>
      <c r="K3251" s="33"/>
      <c r="L3251" s="33">
        <v>2320779</v>
      </c>
      <c r="M3251" s="33">
        <v>509341</v>
      </c>
      <c r="N3251" s="33">
        <v>1426154</v>
      </c>
      <c r="O3251" s="33">
        <v>66567</v>
      </c>
      <c r="P3251" s="33">
        <v>318716</v>
      </c>
      <c r="Q3251"/>
    </row>
    <row r="3252" spans="1:17">
      <c r="A3252" s="38" t="str">
        <f t="shared" ca="1" si="50"/>
        <v>205251</v>
      </c>
      <c r="B3252" s="39" cm="1">
        <f t="array" aca="1" ref="B3252" ca="1">INDIRECT(_xlfn.CONCAT("D",ROW(C3252)-C3252-3))</f>
        <v>2052</v>
      </c>
      <c r="C3252" s="32">
        <v>51</v>
      </c>
      <c r="D3252" s="33">
        <v>4727914</v>
      </c>
      <c r="E3252" s="33"/>
      <c r="F3252" s="33">
        <v>2371226</v>
      </c>
      <c r="G3252" s="33">
        <v>701191</v>
      </c>
      <c r="H3252" s="33">
        <v>1369816</v>
      </c>
      <c r="I3252" s="33">
        <v>16283</v>
      </c>
      <c r="J3252" s="33">
        <v>283937</v>
      </c>
      <c r="K3252" s="33"/>
      <c r="L3252" s="33">
        <v>2356687</v>
      </c>
      <c r="M3252" s="33">
        <v>545174</v>
      </c>
      <c r="N3252" s="33">
        <v>1411989</v>
      </c>
      <c r="O3252" s="33">
        <v>58664</v>
      </c>
      <c r="P3252" s="33">
        <v>340860</v>
      </c>
      <c r="Q3252"/>
    </row>
    <row r="3253" spans="1:17">
      <c r="A3253" s="38" t="str">
        <f t="shared" ca="1" si="50"/>
        <v>205252</v>
      </c>
      <c r="B3253" s="39" cm="1">
        <f t="array" aca="1" ref="B3253" ca="1">INDIRECT(_xlfn.CONCAT("D",ROW(C3253)-C3253-3))</f>
        <v>2052</v>
      </c>
      <c r="C3253" s="32">
        <v>52</v>
      </c>
      <c r="D3253" s="33">
        <v>4646234</v>
      </c>
      <c r="E3253" s="33"/>
      <c r="F3253" s="33">
        <v>2329687</v>
      </c>
      <c r="G3253" s="33">
        <v>617935</v>
      </c>
      <c r="H3253" s="33">
        <v>1375895</v>
      </c>
      <c r="I3253" s="33">
        <v>14206</v>
      </c>
      <c r="J3253" s="33">
        <v>321651</v>
      </c>
      <c r="K3253" s="33"/>
      <c r="L3253" s="33">
        <v>2316546</v>
      </c>
      <c r="M3253" s="33">
        <v>512313</v>
      </c>
      <c r="N3253" s="33">
        <v>1384055</v>
      </c>
      <c r="O3253" s="33">
        <v>69861</v>
      </c>
      <c r="P3253" s="33">
        <v>350317</v>
      </c>
      <c r="Q3253"/>
    </row>
    <row r="3254" spans="1:17">
      <c r="A3254" s="38" t="str">
        <f t="shared" ca="1" si="50"/>
        <v>205253</v>
      </c>
      <c r="B3254" s="39" cm="1">
        <f t="array" aca="1" ref="B3254" ca="1">INDIRECT(_xlfn.CONCAT("D",ROW(C3254)-C3254-3))</f>
        <v>2052</v>
      </c>
      <c r="C3254" s="32">
        <v>53</v>
      </c>
      <c r="D3254" s="33">
        <v>4623503</v>
      </c>
      <c r="E3254" s="33"/>
      <c r="F3254" s="33">
        <v>2313651</v>
      </c>
      <c r="G3254" s="33">
        <v>662347</v>
      </c>
      <c r="H3254" s="33">
        <v>1333823</v>
      </c>
      <c r="I3254" s="33">
        <v>26372</v>
      </c>
      <c r="J3254" s="33">
        <v>291108</v>
      </c>
      <c r="K3254" s="33"/>
      <c r="L3254" s="33">
        <v>2309852</v>
      </c>
      <c r="M3254" s="33">
        <v>529699</v>
      </c>
      <c r="N3254" s="33">
        <v>1375802</v>
      </c>
      <c r="O3254" s="33">
        <v>76827</v>
      </c>
      <c r="P3254" s="33">
        <v>327524</v>
      </c>
      <c r="Q3254"/>
    </row>
    <row r="3255" spans="1:17">
      <c r="A3255" s="38" t="str">
        <f t="shared" ca="1" si="50"/>
        <v>205254</v>
      </c>
      <c r="B3255" s="39" cm="1">
        <f t="array" aca="1" ref="B3255" ca="1">INDIRECT(_xlfn.CONCAT("D",ROW(C3255)-C3255-3))</f>
        <v>2052</v>
      </c>
      <c r="C3255" s="32">
        <v>54</v>
      </c>
      <c r="D3255" s="33">
        <v>4538895</v>
      </c>
      <c r="E3255" s="33"/>
      <c r="F3255" s="33">
        <v>2268758</v>
      </c>
      <c r="G3255" s="33">
        <v>616819</v>
      </c>
      <c r="H3255" s="33">
        <v>1343024</v>
      </c>
      <c r="I3255" s="33">
        <v>21270</v>
      </c>
      <c r="J3255" s="33">
        <v>287646</v>
      </c>
      <c r="K3255" s="33"/>
      <c r="L3255" s="33">
        <v>2270136</v>
      </c>
      <c r="M3255" s="33">
        <v>517182</v>
      </c>
      <c r="N3255" s="33">
        <v>1327873</v>
      </c>
      <c r="O3255" s="33">
        <v>74895</v>
      </c>
      <c r="P3255" s="33">
        <v>350186</v>
      </c>
      <c r="Q3255"/>
    </row>
    <row r="3256" spans="1:17">
      <c r="A3256" s="38" t="str">
        <f t="shared" ca="1" si="50"/>
        <v>205255</v>
      </c>
      <c r="B3256" s="39" cm="1">
        <f t="array" aca="1" ref="B3256" ca="1">INDIRECT(_xlfn.CONCAT("D",ROW(C3256)-C3256-3))</f>
        <v>2052</v>
      </c>
      <c r="C3256" s="32">
        <v>55</v>
      </c>
      <c r="D3256" s="33">
        <v>4529344</v>
      </c>
      <c r="E3256" s="33"/>
      <c r="F3256" s="33">
        <v>2256776</v>
      </c>
      <c r="G3256" s="33">
        <v>628623</v>
      </c>
      <c r="H3256" s="33">
        <v>1344161</v>
      </c>
      <c r="I3256" s="33">
        <v>25266</v>
      </c>
      <c r="J3256" s="33">
        <v>258726</v>
      </c>
      <c r="K3256" s="33"/>
      <c r="L3256" s="33">
        <v>2272568</v>
      </c>
      <c r="M3256" s="33">
        <v>536031</v>
      </c>
      <c r="N3256" s="33">
        <v>1285463</v>
      </c>
      <c r="O3256" s="33">
        <v>103161</v>
      </c>
      <c r="P3256" s="33">
        <v>347914</v>
      </c>
      <c r="Q3256"/>
    </row>
    <row r="3257" spans="1:17">
      <c r="A3257" s="38" t="str">
        <f t="shared" ca="1" si="50"/>
        <v>205256</v>
      </c>
      <c r="B3257" s="39" cm="1">
        <f t="array" aca="1" ref="B3257" ca="1">INDIRECT(_xlfn.CONCAT("D",ROW(C3257)-C3257-3))</f>
        <v>2052</v>
      </c>
      <c r="C3257" s="32">
        <v>56</v>
      </c>
      <c r="D3257" s="33">
        <v>4522804</v>
      </c>
      <c r="E3257" s="33"/>
      <c r="F3257" s="33">
        <v>2251358</v>
      </c>
      <c r="G3257" s="33">
        <v>607188</v>
      </c>
      <c r="H3257" s="33">
        <v>1352234</v>
      </c>
      <c r="I3257" s="33">
        <v>25342</v>
      </c>
      <c r="J3257" s="33">
        <v>266595</v>
      </c>
      <c r="K3257" s="33"/>
      <c r="L3257" s="33">
        <v>2271446</v>
      </c>
      <c r="M3257" s="33">
        <v>489562</v>
      </c>
      <c r="N3257" s="33">
        <v>1338947</v>
      </c>
      <c r="O3257" s="33">
        <v>86155</v>
      </c>
      <c r="P3257" s="33">
        <v>356782</v>
      </c>
      <c r="Q3257"/>
    </row>
    <row r="3258" spans="1:17">
      <c r="A3258" s="38" t="str">
        <f t="shared" ca="1" si="50"/>
        <v>205257</v>
      </c>
      <c r="B3258" s="39" cm="1">
        <f t="array" aca="1" ref="B3258" ca="1">INDIRECT(_xlfn.CONCAT("D",ROW(C3258)-C3258-3))</f>
        <v>2052</v>
      </c>
      <c r="C3258" s="32">
        <v>57</v>
      </c>
      <c r="D3258" s="33">
        <v>4527483</v>
      </c>
      <c r="E3258" s="33"/>
      <c r="F3258" s="33">
        <v>2249827</v>
      </c>
      <c r="G3258" s="33">
        <v>585945</v>
      </c>
      <c r="H3258" s="33">
        <v>1394145</v>
      </c>
      <c r="I3258" s="33">
        <v>23236</v>
      </c>
      <c r="J3258" s="33">
        <v>246501</v>
      </c>
      <c r="K3258" s="33"/>
      <c r="L3258" s="33">
        <v>2277656</v>
      </c>
      <c r="M3258" s="33">
        <v>485751</v>
      </c>
      <c r="N3258" s="33">
        <v>1323393</v>
      </c>
      <c r="O3258" s="33">
        <v>120677</v>
      </c>
      <c r="P3258" s="33">
        <v>347834</v>
      </c>
      <c r="Q3258"/>
    </row>
    <row r="3259" spans="1:17">
      <c r="A3259" s="38" t="str">
        <f t="shared" ca="1" si="50"/>
        <v>205258</v>
      </c>
      <c r="B3259" s="39" cm="1">
        <f t="array" aca="1" ref="B3259" ca="1">INDIRECT(_xlfn.CONCAT("D",ROW(C3259)-C3259-3))</f>
        <v>2052</v>
      </c>
      <c r="C3259" s="32">
        <v>58</v>
      </c>
      <c r="D3259" s="33">
        <v>4553561</v>
      </c>
      <c r="E3259" s="33"/>
      <c r="F3259" s="33">
        <v>2259548</v>
      </c>
      <c r="G3259" s="33">
        <v>630125</v>
      </c>
      <c r="H3259" s="33">
        <v>1357347</v>
      </c>
      <c r="I3259" s="33">
        <v>31355</v>
      </c>
      <c r="J3259" s="33">
        <v>240722</v>
      </c>
      <c r="K3259" s="33"/>
      <c r="L3259" s="33">
        <v>2294013</v>
      </c>
      <c r="M3259" s="33">
        <v>543639</v>
      </c>
      <c r="N3259" s="33">
        <v>1268490</v>
      </c>
      <c r="O3259" s="33">
        <v>115409</v>
      </c>
      <c r="P3259" s="33">
        <v>366475</v>
      </c>
      <c r="Q3259"/>
    </row>
    <row r="3260" spans="1:17">
      <c r="A3260" s="38" t="str">
        <f t="shared" ca="1" si="50"/>
        <v>205259</v>
      </c>
      <c r="B3260" s="39" cm="1">
        <f t="array" aca="1" ref="B3260" ca="1">INDIRECT(_xlfn.CONCAT("D",ROW(C3260)-C3260-3))</f>
        <v>2052</v>
      </c>
      <c r="C3260" s="32">
        <v>59</v>
      </c>
      <c r="D3260" s="33">
        <v>4611532</v>
      </c>
      <c r="E3260" s="33"/>
      <c r="F3260" s="33">
        <v>2285367</v>
      </c>
      <c r="G3260" s="33">
        <v>629333</v>
      </c>
      <c r="H3260" s="33">
        <v>1362547</v>
      </c>
      <c r="I3260" s="33">
        <v>33282</v>
      </c>
      <c r="J3260" s="33">
        <v>260205</v>
      </c>
      <c r="K3260" s="33"/>
      <c r="L3260" s="33">
        <v>2326165</v>
      </c>
      <c r="M3260" s="33">
        <v>503310</v>
      </c>
      <c r="N3260" s="33">
        <v>1334735</v>
      </c>
      <c r="O3260" s="33">
        <v>129625</v>
      </c>
      <c r="P3260" s="33">
        <v>358495</v>
      </c>
      <c r="Q3260"/>
    </row>
    <row r="3261" spans="1:17">
      <c r="A3261" s="38" t="str">
        <f t="shared" ca="1" si="50"/>
        <v>205260</v>
      </c>
      <c r="B3261" s="39" cm="1">
        <f t="array" aca="1" ref="B3261" ca="1">INDIRECT(_xlfn.CONCAT("D",ROW(C3261)-C3261-3))</f>
        <v>2052</v>
      </c>
      <c r="C3261" s="32">
        <v>60</v>
      </c>
      <c r="D3261" s="33">
        <v>4626510</v>
      </c>
      <c r="E3261" s="33"/>
      <c r="F3261" s="33">
        <v>2281015</v>
      </c>
      <c r="G3261" s="33">
        <v>600320</v>
      </c>
      <c r="H3261" s="33">
        <v>1375481</v>
      </c>
      <c r="I3261" s="33">
        <v>33351</v>
      </c>
      <c r="J3261" s="33">
        <v>271862</v>
      </c>
      <c r="K3261" s="33"/>
      <c r="L3261" s="33">
        <v>2345495</v>
      </c>
      <c r="M3261" s="33">
        <v>550391</v>
      </c>
      <c r="N3261" s="33">
        <v>1266000</v>
      </c>
      <c r="O3261" s="33">
        <v>143933</v>
      </c>
      <c r="P3261" s="33">
        <v>385172</v>
      </c>
      <c r="Q3261"/>
    </row>
    <row r="3262" spans="1:17">
      <c r="A3262" s="38" t="str">
        <f t="shared" ca="1" si="50"/>
        <v>205261</v>
      </c>
      <c r="B3262" s="39" cm="1">
        <f t="array" aca="1" ref="B3262" ca="1">INDIRECT(_xlfn.CONCAT("D",ROW(C3262)-C3262-3))</f>
        <v>2052</v>
      </c>
      <c r="C3262" s="32">
        <v>61</v>
      </c>
      <c r="D3262" s="33">
        <v>4644450</v>
      </c>
      <c r="E3262" s="33"/>
      <c r="F3262" s="33">
        <v>2283636</v>
      </c>
      <c r="G3262" s="33">
        <v>579234</v>
      </c>
      <c r="H3262" s="33">
        <v>1409739</v>
      </c>
      <c r="I3262" s="33">
        <v>46419</v>
      </c>
      <c r="J3262" s="33">
        <v>248243</v>
      </c>
      <c r="K3262" s="33"/>
      <c r="L3262" s="33">
        <v>2360815</v>
      </c>
      <c r="M3262" s="33">
        <v>521481</v>
      </c>
      <c r="N3262" s="33">
        <v>1296629</v>
      </c>
      <c r="O3262" s="33">
        <v>136434</v>
      </c>
      <c r="P3262" s="33">
        <v>406270</v>
      </c>
      <c r="Q3262"/>
    </row>
    <row r="3263" spans="1:17">
      <c r="A3263" s="38" t="str">
        <f t="shared" ca="1" si="50"/>
        <v>205262</v>
      </c>
      <c r="B3263" s="39" cm="1">
        <f t="array" aca="1" ref="B3263" ca="1">INDIRECT(_xlfn.CONCAT("D",ROW(C3263)-C3263-3))</f>
        <v>2052</v>
      </c>
      <c r="C3263" s="32">
        <v>62</v>
      </c>
      <c r="D3263" s="33">
        <v>4484115</v>
      </c>
      <c r="E3263" s="33"/>
      <c r="F3263" s="33">
        <v>2193623</v>
      </c>
      <c r="G3263" s="33">
        <v>561463</v>
      </c>
      <c r="H3263" s="33">
        <v>1333851</v>
      </c>
      <c r="I3263" s="33">
        <v>38167</v>
      </c>
      <c r="J3263" s="33">
        <v>260141</v>
      </c>
      <c r="K3263" s="33"/>
      <c r="L3263" s="33">
        <v>2290492</v>
      </c>
      <c r="M3263" s="33">
        <v>512933</v>
      </c>
      <c r="N3263" s="33">
        <v>1270697</v>
      </c>
      <c r="O3263" s="33">
        <v>159849</v>
      </c>
      <c r="P3263" s="33">
        <v>347014</v>
      </c>
      <c r="Q3263"/>
    </row>
    <row r="3264" spans="1:17">
      <c r="A3264" s="38" t="str">
        <f t="shared" ca="1" si="50"/>
        <v>205263</v>
      </c>
      <c r="B3264" s="39" cm="1">
        <f t="array" aca="1" ref="B3264" ca="1">INDIRECT(_xlfn.CONCAT("D",ROW(C3264)-C3264-3))</f>
        <v>2052</v>
      </c>
      <c r="C3264" s="32">
        <v>63</v>
      </c>
      <c r="D3264" s="33">
        <v>4346302</v>
      </c>
      <c r="E3264" s="33"/>
      <c r="F3264" s="33">
        <v>2114210</v>
      </c>
      <c r="G3264" s="33">
        <v>553531</v>
      </c>
      <c r="H3264" s="33">
        <v>1249942</v>
      </c>
      <c r="I3264" s="33">
        <v>50957</v>
      </c>
      <c r="J3264" s="33">
        <v>259780</v>
      </c>
      <c r="K3264" s="33"/>
      <c r="L3264" s="33">
        <v>2232091</v>
      </c>
      <c r="M3264" s="33">
        <v>530059</v>
      </c>
      <c r="N3264" s="33">
        <v>1157866</v>
      </c>
      <c r="O3264" s="33">
        <v>195497</v>
      </c>
      <c r="P3264" s="33">
        <v>348670</v>
      </c>
      <c r="Q3264"/>
    </row>
    <row r="3265" spans="1:17">
      <c r="A3265" s="38" t="str">
        <f t="shared" ca="1" si="50"/>
        <v>205264</v>
      </c>
      <c r="B3265" s="39" cm="1">
        <f t="array" aca="1" ref="B3265" ca="1">INDIRECT(_xlfn.CONCAT("D",ROW(C3265)-C3265-3))</f>
        <v>2052</v>
      </c>
      <c r="C3265" s="32">
        <v>64</v>
      </c>
      <c r="D3265" s="33">
        <v>4205272</v>
      </c>
      <c r="E3265" s="33"/>
      <c r="F3265" s="33">
        <v>2039356</v>
      </c>
      <c r="G3265" s="33">
        <v>500068</v>
      </c>
      <c r="H3265" s="33">
        <v>1246663</v>
      </c>
      <c r="I3265" s="33">
        <v>47101</v>
      </c>
      <c r="J3265" s="33">
        <v>245524</v>
      </c>
      <c r="K3265" s="33"/>
      <c r="L3265" s="33">
        <v>2165916</v>
      </c>
      <c r="M3265" s="33">
        <v>480308</v>
      </c>
      <c r="N3265" s="33">
        <v>1151933</v>
      </c>
      <c r="O3265" s="33">
        <v>208435</v>
      </c>
      <c r="P3265" s="33">
        <v>325240</v>
      </c>
      <c r="Q3265"/>
    </row>
    <row r="3266" spans="1:17">
      <c r="A3266" s="38" t="str">
        <f t="shared" ca="1" si="50"/>
        <v>205265</v>
      </c>
      <c r="B3266" s="39" cm="1">
        <f t="array" aca="1" ref="B3266" ca="1">INDIRECT(_xlfn.CONCAT("D",ROW(C3266)-C3266-3))</f>
        <v>2052</v>
      </c>
      <c r="C3266" s="32">
        <v>65</v>
      </c>
      <c r="D3266" s="33">
        <v>4127126</v>
      </c>
      <c r="E3266" s="33"/>
      <c r="F3266" s="33">
        <v>1993905</v>
      </c>
      <c r="G3266" s="33">
        <v>486756</v>
      </c>
      <c r="H3266" s="33">
        <v>1215893</v>
      </c>
      <c r="I3266" s="33">
        <v>53862</v>
      </c>
      <c r="J3266" s="33">
        <v>237393</v>
      </c>
      <c r="K3266" s="33"/>
      <c r="L3266" s="33">
        <v>2133220</v>
      </c>
      <c r="M3266" s="33">
        <v>487248</v>
      </c>
      <c r="N3266" s="33">
        <v>1132550</v>
      </c>
      <c r="O3266" s="33">
        <v>171141</v>
      </c>
      <c r="P3266" s="33">
        <v>342282</v>
      </c>
      <c r="Q3266"/>
    </row>
    <row r="3267" spans="1:17">
      <c r="A3267" s="38" t="str">
        <f t="shared" ca="1" si="50"/>
        <v>205266</v>
      </c>
      <c r="B3267" s="39" cm="1">
        <f t="array" aca="1" ref="B3267" ca="1">INDIRECT(_xlfn.CONCAT("D",ROW(C3267)-C3267-3))</f>
        <v>2052</v>
      </c>
      <c r="C3267" s="32">
        <v>66</v>
      </c>
      <c r="D3267" s="33">
        <v>4098514</v>
      </c>
      <c r="E3267" s="33"/>
      <c r="F3267" s="33">
        <v>1976859</v>
      </c>
      <c r="G3267" s="33">
        <v>453445</v>
      </c>
      <c r="H3267" s="33">
        <v>1225096</v>
      </c>
      <c r="I3267" s="33">
        <v>55686</v>
      </c>
      <c r="J3267" s="33">
        <v>242633</v>
      </c>
      <c r="K3267" s="33"/>
      <c r="L3267" s="33">
        <v>2121655</v>
      </c>
      <c r="M3267" s="33">
        <v>428150</v>
      </c>
      <c r="N3267" s="33">
        <v>1159825</v>
      </c>
      <c r="O3267" s="33">
        <v>190959</v>
      </c>
      <c r="P3267" s="33">
        <v>342721</v>
      </c>
      <c r="Q3267"/>
    </row>
    <row r="3268" spans="1:17">
      <c r="A3268" s="38" t="str">
        <f t="shared" ca="1" si="50"/>
        <v>205267</v>
      </c>
      <c r="B3268" s="39" cm="1">
        <f t="array" aca="1" ref="B3268" ca="1">INDIRECT(_xlfn.CONCAT("D",ROW(C3268)-C3268-3))</f>
        <v>2052</v>
      </c>
      <c r="C3268" s="32">
        <v>67</v>
      </c>
      <c r="D3268" s="33">
        <v>3978254</v>
      </c>
      <c r="E3268" s="33"/>
      <c r="F3268" s="33">
        <v>1911673</v>
      </c>
      <c r="G3268" s="33">
        <v>415667</v>
      </c>
      <c r="H3268" s="33">
        <v>1220217</v>
      </c>
      <c r="I3268" s="33">
        <v>47618</v>
      </c>
      <c r="J3268" s="33">
        <v>228171</v>
      </c>
      <c r="K3268" s="33"/>
      <c r="L3268" s="33">
        <v>2066581</v>
      </c>
      <c r="M3268" s="33">
        <v>407917</v>
      </c>
      <c r="N3268" s="33">
        <v>1076782</v>
      </c>
      <c r="O3268" s="33">
        <v>226954</v>
      </c>
      <c r="P3268" s="33">
        <v>354928</v>
      </c>
      <c r="Q3268"/>
    </row>
    <row r="3269" spans="1:17">
      <c r="A3269" s="38" t="str">
        <f t="shared" ca="1" si="50"/>
        <v>205268</v>
      </c>
      <c r="B3269" s="39" cm="1">
        <f t="array" aca="1" ref="B3269" ca="1">INDIRECT(_xlfn.CONCAT("D",ROW(C3269)-C3269-3))</f>
        <v>2052</v>
      </c>
      <c r="C3269" s="32">
        <v>68</v>
      </c>
      <c r="D3269" s="33">
        <v>3916195</v>
      </c>
      <c r="E3269" s="33"/>
      <c r="F3269" s="33">
        <v>1883313</v>
      </c>
      <c r="G3269" s="33">
        <v>353370</v>
      </c>
      <c r="H3269" s="33">
        <v>1234307</v>
      </c>
      <c r="I3269" s="33">
        <v>64702</v>
      </c>
      <c r="J3269" s="33">
        <v>230935</v>
      </c>
      <c r="K3269" s="33"/>
      <c r="L3269" s="33">
        <v>2032882</v>
      </c>
      <c r="M3269" s="33">
        <v>351016</v>
      </c>
      <c r="N3269" s="33">
        <v>1108206</v>
      </c>
      <c r="O3269" s="33">
        <v>234679</v>
      </c>
      <c r="P3269" s="33">
        <v>338981</v>
      </c>
      <c r="Q3269"/>
    </row>
    <row r="3270" spans="1:17">
      <c r="A3270" s="38" t="str">
        <f t="shared" ca="1" si="50"/>
        <v>205269</v>
      </c>
      <c r="B3270" s="39" cm="1">
        <f t="array" aca="1" ref="B3270" ca="1">INDIRECT(_xlfn.CONCAT("D",ROW(C3270)-C3270-3))</f>
        <v>2052</v>
      </c>
      <c r="C3270" s="32">
        <v>69</v>
      </c>
      <c r="D3270" s="33">
        <v>3938581</v>
      </c>
      <c r="E3270" s="33"/>
      <c r="F3270" s="33">
        <v>1894615</v>
      </c>
      <c r="G3270" s="33">
        <v>374343</v>
      </c>
      <c r="H3270" s="33">
        <v>1231549</v>
      </c>
      <c r="I3270" s="33">
        <v>58740</v>
      </c>
      <c r="J3270" s="33">
        <v>229982</v>
      </c>
      <c r="K3270" s="33"/>
      <c r="L3270" s="33">
        <v>2043966</v>
      </c>
      <c r="M3270" s="33">
        <v>361702</v>
      </c>
      <c r="N3270" s="33">
        <v>1092119</v>
      </c>
      <c r="O3270" s="33">
        <v>279542</v>
      </c>
      <c r="P3270" s="33">
        <v>310603</v>
      </c>
      <c r="Q3270"/>
    </row>
    <row r="3271" spans="1:17">
      <c r="A3271" s="38" t="str">
        <f t="shared" ca="1" si="50"/>
        <v>205270</v>
      </c>
      <c r="B3271" s="39" cm="1">
        <f t="array" aca="1" ref="B3271" ca="1">INDIRECT(_xlfn.CONCAT("D",ROW(C3271)-C3271-3))</f>
        <v>2052</v>
      </c>
      <c r="C3271" s="32">
        <v>70</v>
      </c>
      <c r="D3271" s="33">
        <v>3819719</v>
      </c>
      <c r="E3271" s="33"/>
      <c r="F3271" s="33">
        <v>1834277</v>
      </c>
      <c r="G3271" s="33">
        <v>328260</v>
      </c>
      <c r="H3271" s="33">
        <v>1205609</v>
      </c>
      <c r="I3271" s="33">
        <v>71620</v>
      </c>
      <c r="J3271" s="33">
        <v>228787</v>
      </c>
      <c r="K3271" s="33"/>
      <c r="L3271" s="33">
        <v>1985442</v>
      </c>
      <c r="M3271" s="33">
        <v>340419</v>
      </c>
      <c r="N3271" s="33">
        <v>1043283</v>
      </c>
      <c r="O3271" s="33">
        <v>295363</v>
      </c>
      <c r="P3271" s="33">
        <v>306377</v>
      </c>
      <c r="Q3271"/>
    </row>
    <row r="3272" spans="1:17">
      <c r="A3272" s="38" t="str">
        <f t="shared" ca="1" si="50"/>
        <v>205271</v>
      </c>
      <c r="B3272" s="39" cm="1">
        <f t="array" aca="1" ref="B3272" ca="1">INDIRECT(_xlfn.CONCAT("D",ROW(C3272)-C3272-3))</f>
        <v>2052</v>
      </c>
      <c r="C3272" s="32">
        <v>71</v>
      </c>
      <c r="D3272" s="33">
        <v>3815738</v>
      </c>
      <c r="E3272" s="33"/>
      <c r="F3272" s="33">
        <v>1833709</v>
      </c>
      <c r="G3272" s="33">
        <v>337919</v>
      </c>
      <c r="H3272" s="33">
        <v>1176754</v>
      </c>
      <c r="I3272" s="33">
        <v>89449</v>
      </c>
      <c r="J3272" s="33">
        <v>229586</v>
      </c>
      <c r="K3272" s="33"/>
      <c r="L3272" s="33">
        <v>1982030</v>
      </c>
      <c r="M3272" s="33">
        <v>325005</v>
      </c>
      <c r="N3272" s="33">
        <v>1037016</v>
      </c>
      <c r="O3272" s="33">
        <v>282004</v>
      </c>
      <c r="P3272" s="33">
        <v>338005</v>
      </c>
      <c r="Q3272"/>
    </row>
    <row r="3273" spans="1:17">
      <c r="A3273" s="38" t="str">
        <f t="shared" ca="1" si="50"/>
        <v>205272</v>
      </c>
      <c r="B3273" s="39" cm="1">
        <f t="array" aca="1" ref="B3273" ca="1">INDIRECT(_xlfn.CONCAT("D",ROW(C3273)-C3273-3))</f>
        <v>2052</v>
      </c>
      <c r="C3273" s="32">
        <v>72</v>
      </c>
      <c r="D3273" s="33">
        <v>3615987</v>
      </c>
      <c r="E3273" s="33"/>
      <c r="F3273" s="33">
        <v>1731469</v>
      </c>
      <c r="G3273" s="33">
        <v>292391</v>
      </c>
      <c r="H3273" s="33">
        <v>1120830</v>
      </c>
      <c r="I3273" s="33">
        <v>108403</v>
      </c>
      <c r="J3273" s="33">
        <v>209845</v>
      </c>
      <c r="K3273" s="33"/>
      <c r="L3273" s="33">
        <v>1884518</v>
      </c>
      <c r="M3273" s="33">
        <v>266508</v>
      </c>
      <c r="N3273" s="33">
        <v>1048064</v>
      </c>
      <c r="O3273" s="33">
        <v>296452</v>
      </c>
      <c r="P3273" s="33">
        <v>273495</v>
      </c>
      <c r="Q3273"/>
    </row>
    <row r="3274" spans="1:17">
      <c r="A3274" s="38" t="str">
        <f t="shared" ca="1" si="50"/>
        <v>205273</v>
      </c>
      <c r="B3274" s="39" cm="1">
        <f t="array" aca="1" ref="B3274" ca="1">INDIRECT(_xlfn.CONCAT("D",ROW(C3274)-C3274-3))</f>
        <v>2052</v>
      </c>
      <c r="C3274" s="32">
        <v>73</v>
      </c>
      <c r="D3274" s="33">
        <v>3443053</v>
      </c>
      <c r="E3274" s="33"/>
      <c r="F3274" s="33">
        <v>1642264</v>
      </c>
      <c r="G3274" s="33">
        <v>247383</v>
      </c>
      <c r="H3274" s="33">
        <v>1093849</v>
      </c>
      <c r="I3274" s="33">
        <v>97363</v>
      </c>
      <c r="J3274" s="33">
        <v>203669</v>
      </c>
      <c r="K3274" s="33"/>
      <c r="L3274" s="33">
        <v>1800789</v>
      </c>
      <c r="M3274" s="33">
        <v>247284</v>
      </c>
      <c r="N3274" s="33">
        <v>965207</v>
      </c>
      <c r="O3274" s="33">
        <v>335031</v>
      </c>
      <c r="P3274" s="33">
        <v>253267</v>
      </c>
      <c r="Q3274"/>
    </row>
    <row r="3275" spans="1:17">
      <c r="A3275" s="38" t="str">
        <f t="shared" ca="1" si="50"/>
        <v>205274</v>
      </c>
      <c r="B3275" s="39" cm="1">
        <f t="array" aca="1" ref="B3275" ca="1">INDIRECT(_xlfn.CONCAT("D",ROW(C3275)-C3275-3))</f>
        <v>2052</v>
      </c>
      <c r="C3275" s="32">
        <v>74</v>
      </c>
      <c r="D3275" s="33">
        <v>3359590</v>
      </c>
      <c r="E3275" s="33"/>
      <c r="F3275" s="33">
        <v>1594978</v>
      </c>
      <c r="G3275" s="33">
        <v>219620</v>
      </c>
      <c r="H3275" s="33">
        <v>1054375</v>
      </c>
      <c r="I3275" s="33">
        <v>111301</v>
      </c>
      <c r="J3275" s="33">
        <v>209683</v>
      </c>
      <c r="K3275" s="33"/>
      <c r="L3275" s="33">
        <v>1764612</v>
      </c>
      <c r="M3275" s="33">
        <v>248382</v>
      </c>
      <c r="N3275" s="33">
        <v>917718</v>
      </c>
      <c r="O3275" s="33">
        <v>334169</v>
      </c>
      <c r="P3275" s="33">
        <v>264343</v>
      </c>
      <c r="Q3275"/>
    </row>
    <row r="3276" spans="1:17">
      <c r="A3276" s="38" t="str">
        <f t="shared" ref="A3276:A3339" ca="1" si="51">B3276&amp;C3276</f>
        <v>205275</v>
      </c>
      <c r="B3276" s="39" cm="1">
        <f t="array" aca="1" ref="B3276" ca="1">INDIRECT(_xlfn.CONCAT("D",ROW(C3276)-C3276-3))</f>
        <v>2052</v>
      </c>
      <c r="C3276" s="32">
        <v>75</v>
      </c>
      <c r="D3276" s="33">
        <v>3174151</v>
      </c>
      <c r="E3276" s="33"/>
      <c r="F3276" s="33">
        <v>1499901</v>
      </c>
      <c r="G3276" s="33">
        <v>197800</v>
      </c>
      <c r="H3276" s="33">
        <v>1026771</v>
      </c>
      <c r="I3276" s="33">
        <v>116294</v>
      </c>
      <c r="J3276" s="33">
        <v>159035</v>
      </c>
      <c r="K3276" s="33"/>
      <c r="L3276" s="33">
        <v>1674250</v>
      </c>
      <c r="M3276" s="33">
        <v>221240</v>
      </c>
      <c r="N3276" s="33">
        <v>854067</v>
      </c>
      <c r="O3276" s="33">
        <v>366740</v>
      </c>
      <c r="P3276" s="33">
        <v>232203</v>
      </c>
      <c r="Q3276"/>
    </row>
    <row r="3277" spans="1:17">
      <c r="A3277" s="38" t="str">
        <f t="shared" ca="1" si="51"/>
        <v>205276</v>
      </c>
      <c r="B3277" s="39" cm="1">
        <f t="array" aca="1" ref="B3277" ca="1">INDIRECT(_xlfn.CONCAT("D",ROW(C3277)-C3277-3))</f>
        <v>2052</v>
      </c>
      <c r="C3277" s="32">
        <v>76</v>
      </c>
      <c r="D3277" s="33">
        <v>3077908</v>
      </c>
      <c r="E3277" s="33"/>
      <c r="F3277" s="33">
        <v>1448106</v>
      </c>
      <c r="G3277" s="33">
        <v>179895</v>
      </c>
      <c r="H3277" s="33">
        <v>983957</v>
      </c>
      <c r="I3277" s="33">
        <v>125231</v>
      </c>
      <c r="J3277" s="33">
        <v>159023</v>
      </c>
      <c r="K3277" s="33"/>
      <c r="L3277" s="33">
        <v>1629802</v>
      </c>
      <c r="M3277" s="33">
        <v>199364</v>
      </c>
      <c r="N3277" s="33">
        <v>818390</v>
      </c>
      <c r="O3277" s="33">
        <v>359852</v>
      </c>
      <c r="P3277" s="33">
        <v>252196</v>
      </c>
      <c r="Q3277"/>
    </row>
    <row r="3278" spans="1:17">
      <c r="A3278" s="38" t="str">
        <f t="shared" ca="1" si="51"/>
        <v>205277</v>
      </c>
      <c r="B3278" s="39" cm="1">
        <f t="array" aca="1" ref="B3278" ca="1">INDIRECT(_xlfn.CONCAT("D",ROW(C3278)-C3278-3))</f>
        <v>2052</v>
      </c>
      <c r="C3278" s="32">
        <v>77</v>
      </c>
      <c r="D3278" s="33">
        <v>2992229</v>
      </c>
      <c r="E3278" s="33"/>
      <c r="F3278" s="33">
        <v>1401167</v>
      </c>
      <c r="G3278" s="33">
        <v>187816</v>
      </c>
      <c r="H3278" s="33">
        <v>922187</v>
      </c>
      <c r="I3278" s="33">
        <v>119248</v>
      </c>
      <c r="J3278" s="33">
        <v>171916</v>
      </c>
      <c r="K3278" s="33"/>
      <c r="L3278" s="33">
        <v>1591062</v>
      </c>
      <c r="M3278" s="33">
        <v>201501</v>
      </c>
      <c r="N3278" s="33">
        <v>752138</v>
      </c>
      <c r="O3278" s="33">
        <v>401007</v>
      </c>
      <c r="P3278" s="33">
        <v>236415</v>
      </c>
      <c r="Q3278"/>
    </row>
    <row r="3279" spans="1:17">
      <c r="A3279" s="38" t="str">
        <f t="shared" ca="1" si="51"/>
        <v>205278</v>
      </c>
      <c r="B3279" s="39" cm="1">
        <f t="array" aca="1" ref="B3279" ca="1">INDIRECT(_xlfn.CONCAT("D",ROW(C3279)-C3279-3))</f>
        <v>2052</v>
      </c>
      <c r="C3279" s="32">
        <v>78</v>
      </c>
      <c r="D3279" s="33">
        <v>2860823</v>
      </c>
      <c r="E3279" s="33"/>
      <c r="F3279" s="33">
        <v>1330132</v>
      </c>
      <c r="G3279" s="33">
        <v>128146</v>
      </c>
      <c r="H3279" s="33">
        <v>891059</v>
      </c>
      <c r="I3279" s="33">
        <v>126159</v>
      </c>
      <c r="J3279" s="33">
        <v>184768</v>
      </c>
      <c r="K3279" s="33"/>
      <c r="L3279" s="33">
        <v>1530691</v>
      </c>
      <c r="M3279" s="33">
        <v>174509</v>
      </c>
      <c r="N3279" s="33">
        <v>678091</v>
      </c>
      <c r="O3279" s="33">
        <v>432782</v>
      </c>
      <c r="P3279" s="33">
        <v>245309</v>
      </c>
      <c r="Q3279"/>
    </row>
    <row r="3280" spans="1:17">
      <c r="A3280" s="38" t="str">
        <f t="shared" ca="1" si="51"/>
        <v>205279</v>
      </c>
      <c r="B3280" s="39" cm="1">
        <f t="array" aca="1" ref="B3280" ca="1">INDIRECT(_xlfn.CONCAT("D",ROW(C3280)-C3280-3))</f>
        <v>2052</v>
      </c>
      <c r="C3280" s="32">
        <v>79</v>
      </c>
      <c r="D3280" s="33">
        <v>2885074</v>
      </c>
      <c r="E3280" s="33"/>
      <c r="F3280" s="33">
        <v>1334776</v>
      </c>
      <c r="G3280" s="33">
        <v>153057</v>
      </c>
      <c r="H3280" s="33">
        <v>869642</v>
      </c>
      <c r="I3280" s="33">
        <v>149081</v>
      </c>
      <c r="J3280" s="33">
        <v>162996</v>
      </c>
      <c r="K3280" s="33"/>
      <c r="L3280" s="33">
        <v>1550299</v>
      </c>
      <c r="M3280" s="33">
        <v>187311</v>
      </c>
      <c r="N3280" s="33">
        <v>701421</v>
      </c>
      <c r="O3280" s="33">
        <v>413479</v>
      </c>
      <c r="P3280" s="33">
        <v>248088</v>
      </c>
      <c r="Q3280"/>
    </row>
    <row r="3281" spans="1:17">
      <c r="A3281" s="38" t="str">
        <f t="shared" ca="1" si="51"/>
        <v>205280</v>
      </c>
      <c r="B3281" s="39" cm="1">
        <f t="array" aca="1" ref="B3281" ca="1">INDIRECT(_xlfn.CONCAT("D",ROW(C3281)-C3281-3))</f>
        <v>2052</v>
      </c>
      <c r="C3281" s="32">
        <v>80</v>
      </c>
      <c r="D3281" s="33">
        <v>2908637</v>
      </c>
      <c r="E3281" s="33"/>
      <c r="F3281" s="33">
        <v>1338924</v>
      </c>
      <c r="G3281" s="33">
        <v>128036</v>
      </c>
      <c r="H3281" s="33">
        <v>879382</v>
      </c>
      <c r="I3281" s="33">
        <v>164760</v>
      </c>
      <c r="J3281" s="33">
        <v>166745</v>
      </c>
      <c r="K3281" s="33"/>
      <c r="L3281" s="33">
        <v>1569714</v>
      </c>
      <c r="M3281" s="33">
        <v>155378</v>
      </c>
      <c r="N3281" s="33">
        <v>643423</v>
      </c>
      <c r="O3281" s="33">
        <v>515934</v>
      </c>
      <c r="P3281" s="33">
        <v>254979</v>
      </c>
      <c r="Q3281"/>
    </row>
    <row r="3282" spans="1:17">
      <c r="A3282" s="38" t="str">
        <f t="shared" ca="1" si="51"/>
        <v>205281</v>
      </c>
      <c r="B3282" s="39" cm="1">
        <f t="array" aca="1" ref="B3282" ca="1">INDIRECT(_xlfn.CONCAT("D",ROW(C3282)-C3282-3))</f>
        <v>2052</v>
      </c>
      <c r="C3282" s="32">
        <v>81</v>
      </c>
      <c r="D3282" s="33">
        <v>2909211</v>
      </c>
      <c r="E3282" s="33"/>
      <c r="F3282" s="33">
        <v>1330556</v>
      </c>
      <c r="G3282" s="33">
        <v>130972</v>
      </c>
      <c r="H3282" s="33">
        <v>866201</v>
      </c>
      <c r="I3282" s="33">
        <v>170660</v>
      </c>
      <c r="J3282" s="33">
        <v>162723</v>
      </c>
      <c r="K3282" s="33"/>
      <c r="L3282" s="33">
        <v>1578654</v>
      </c>
      <c r="M3282" s="33">
        <v>150395</v>
      </c>
      <c r="N3282" s="33">
        <v>651382</v>
      </c>
      <c r="O3282" s="33">
        <v>546802</v>
      </c>
      <c r="P3282" s="33">
        <v>230075</v>
      </c>
      <c r="Q3282"/>
    </row>
    <row r="3283" spans="1:17">
      <c r="A3283" s="38" t="str">
        <f t="shared" ca="1" si="51"/>
        <v>205282</v>
      </c>
      <c r="B3283" s="39" cm="1">
        <f t="array" aca="1" ref="B3283" ca="1">INDIRECT(_xlfn.CONCAT("D",ROW(C3283)-C3283-3))</f>
        <v>2052</v>
      </c>
      <c r="C3283" s="32">
        <v>82</v>
      </c>
      <c r="D3283" s="33">
        <v>2657693</v>
      </c>
      <c r="E3283" s="33"/>
      <c r="F3283" s="33">
        <v>1204336</v>
      </c>
      <c r="G3283" s="33">
        <v>101105</v>
      </c>
      <c r="H3283" s="33">
        <v>799917</v>
      </c>
      <c r="I3283" s="33">
        <v>162561</v>
      </c>
      <c r="J3283" s="33">
        <v>140754</v>
      </c>
      <c r="K3283" s="33"/>
      <c r="L3283" s="33">
        <v>1453358</v>
      </c>
      <c r="M3283" s="33">
        <v>120367</v>
      </c>
      <c r="N3283" s="33">
        <v>611783</v>
      </c>
      <c r="O3283" s="33">
        <v>502358</v>
      </c>
      <c r="P3283" s="33">
        <v>218849</v>
      </c>
      <c r="Q3283"/>
    </row>
    <row r="3284" spans="1:17">
      <c r="A3284" s="38" t="str">
        <f t="shared" ca="1" si="51"/>
        <v>205283</v>
      </c>
      <c r="B3284" s="39" cm="1">
        <f t="array" aca="1" ref="B3284" ca="1">INDIRECT(_xlfn.CONCAT("D",ROW(C3284)-C3284-3))</f>
        <v>2052</v>
      </c>
      <c r="C3284" s="32">
        <v>83</v>
      </c>
      <c r="D3284" s="33">
        <v>2452301</v>
      </c>
      <c r="E3284" s="33"/>
      <c r="F3284" s="33">
        <v>1101640</v>
      </c>
      <c r="G3284" s="33">
        <v>102132</v>
      </c>
      <c r="H3284" s="33">
        <v>714926</v>
      </c>
      <c r="I3284" s="33">
        <v>168568</v>
      </c>
      <c r="J3284" s="33">
        <v>116014</v>
      </c>
      <c r="K3284" s="33"/>
      <c r="L3284" s="33">
        <v>1350661</v>
      </c>
      <c r="M3284" s="33">
        <v>113384</v>
      </c>
      <c r="N3284" s="33">
        <v>520174</v>
      </c>
      <c r="O3284" s="33">
        <v>523157</v>
      </c>
      <c r="P3284" s="33">
        <v>193946</v>
      </c>
      <c r="Q3284"/>
    </row>
    <row r="3285" spans="1:17">
      <c r="A3285" s="38" t="str">
        <f t="shared" ca="1" si="51"/>
        <v>205284</v>
      </c>
      <c r="B3285" s="39" cm="1">
        <f t="array" aca="1" ref="B3285" ca="1">INDIRECT(_xlfn.CONCAT("D",ROW(C3285)-C3285-3))</f>
        <v>2052</v>
      </c>
      <c r="C3285" s="32">
        <v>84</v>
      </c>
      <c r="D3285" s="33">
        <v>2287128</v>
      </c>
      <c r="E3285" s="33"/>
      <c r="F3285" s="33">
        <v>1015766</v>
      </c>
      <c r="G3285" s="33">
        <v>79357</v>
      </c>
      <c r="H3285" s="33">
        <v>657669</v>
      </c>
      <c r="I3285" s="33">
        <v>173593</v>
      </c>
      <c r="J3285" s="33">
        <v>105148</v>
      </c>
      <c r="K3285" s="33"/>
      <c r="L3285" s="33">
        <v>1271361</v>
      </c>
      <c r="M3285" s="33">
        <v>113319</v>
      </c>
      <c r="N3285" s="33">
        <v>470175</v>
      </c>
      <c r="O3285" s="33">
        <v>507948</v>
      </c>
      <c r="P3285" s="33">
        <v>179919</v>
      </c>
      <c r="Q3285"/>
    </row>
    <row r="3286" spans="1:17">
      <c r="A3286" s="38" t="str">
        <f t="shared" ca="1" si="51"/>
        <v>205285</v>
      </c>
      <c r="B3286" s="39" cm="1">
        <f t="array" aca="1" ref="B3286" ca="1">INDIRECT(_xlfn.CONCAT("D",ROW(C3286)-C3286-3))</f>
        <v>2052</v>
      </c>
      <c r="C3286" s="32">
        <v>85</v>
      </c>
      <c r="D3286" s="33">
        <v>2164047</v>
      </c>
      <c r="E3286" s="33"/>
      <c r="F3286" s="33">
        <v>950689</v>
      </c>
      <c r="G3286" s="33">
        <v>75499</v>
      </c>
      <c r="H3286" s="33">
        <v>594057</v>
      </c>
      <c r="I3286" s="33">
        <v>176826</v>
      </c>
      <c r="J3286" s="33">
        <v>104308</v>
      </c>
      <c r="K3286" s="33"/>
      <c r="L3286" s="33">
        <v>1213358</v>
      </c>
      <c r="M3286" s="33">
        <v>89583</v>
      </c>
      <c r="N3286" s="33">
        <v>425024</v>
      </c>
      <c r="O3286" s="33">
        <v>538496</v>
      </c>
      <c r="P3286" s="33">
        <v>160255</v>
      </c>
      <c r="Q3286"/>
    </row>
    <row r="3287" spans="1:17">
      <c r="A3287" s="38" t="str">
        <f t="shared" ca="1" si="51"/>
        <v>205286</v>
      </c>
      <c r="B3287" s="39" cm="1">
        <f t="array" aca="1" ref="B3287" ca="1">INDIRECT(_xlfn.CONCAT("D",ROW(C3287)-C3287-3))</f>
        <v>2052</v>
      </c>
      <c r="C3287" s="32">
        <v>86</v>
      </c>
      <c r="D3287" s="33">
        <v>2068013</v>
      </c>
      <c r="E3287" s="33"/>
      <c r="F3287" s="33">
        <v>897400</v>
      </c>
      <c r="G3287" s="33">
        <v>69720</v>
      </c>
      <c r="H3287" s="33">
        <v>538839</v>
      </c>
      <c r="I3287" s="33">
        <v>182269</v>
      </c>
      <c r="J3287" s="33">
        <v>106572</v>
      </c>
      <c r="K3287" s="33"/>
      <c r="L3287" s="33">
        <v>1170613</v>
      </c>
      <c r="M3287" s="33">
        <v>94645</v>
      </c>
      <c r="N3287" s="33">
        <v>377585</v>
      </c>
      <c r="O3287" s="33">
        <v>537984</v>
      </c>
      <c r="P3287" s="33">
        <v>160399</v>
      </c>
      <c r="Q3287"/>
    </row>
    <row r="3288" spans="1:17">
      <c r="A3288" s="38" t="str">
        <f t="shared" ca="1" si="51"/>
        <v>205287</v>
      </c>
      <c r="B3288" s="39" cm="1">
        <f t="array" aca="1" ref="B3288" ca="1">INDIRECT(_xlfn.CONCAT("D",ROW(C3288)-C3288-3))</f>
        <v>2052</v>
      </c>
      <c r="C3288" s="32">
        <v>87</v>
      </c>
      <c r="D3288" s="33">
        <v>1985880</v>
      </c>
      <c r="E3288" s="33"/>
      <c r="F3288" s="33">
        <v>847448</v>
      </c>
      <c r="G3288" s="33">
        <v>52841</v>
      </c>
      <c r="H3288" s="33">
        <v>525418</v>
      </c>
      <c r="I3288" s="33">
        <v>179460</v>
      </c>
      <c r="J3288" s="33">
        <v>89730</v>
      </c>
      <c r="K3288" s="33"/>
      <c r="L3288" s="33">
        <v>1138432</v>
      </c>
      <c r="M3288" s="33">
        <v>76692</v>
      </c>
      <c r="N3288" s="33">
        <v>357565</v>
      </c>
      <c r="O3288" s="33">
        <v>532862</v>
      </c>
      <c r="P3288" s="33">
        <v>171313</v>
      </c>
      <c r="Q3288"/>
    </row>
    <row r="3289" spans="1:17">
      <c r="A3289" s="38" t="str">
        <f t="shared" ca="1" si="51"/>
        <v>205288</v>
      </c>
      <c r="B3289" s="39" cm="1">
        <f t="array" aca="1" ref="B3289" ca="1">INDIRECT(_xlfn.CONCAT("D",ROW(C3289)-C3289-3))</f>
        <v>2052</v>
      </c>
      <c r="C3289" s="32">
        <v>88</v>
      </c>
      <c r="D3289" s="33">
        <v>1807636</v>
      </c>
      <c r="E3289" s="33"/>
      <c r="F3289" s="33">
        <v>759475</v>
      </c>
      <c r="G3289" s="33">
        <v>50831</v>
      </c>
      <c r="H3289" s="33">
        <v>469439</v>
      </c>
      <c r="I3289" s="33">
        <v>179404</v>
      </c>
      <c r="J3289" s="33">
        <v>59801</v>
      </c>
      <c r="K3289" s="33"/>
      <c r="L3289" s="33">
        <v>1048161</v>
      </c>
      <c r="M3289" s="33">
        <v>70674</v>
      </c>
      <c r="N3289" s="33">
        <v>330474</v>
      </c>
      <c r="O3289" s="33">
        <v>515620</v>
      </c>
      <c r="P3289" s="33">
        <v>131393</v>
      </c>
      <c r="Q3289"/>
    </row>
    <row r="3290" spans="1:17">
      <c r="A3290" s="38" t="str">
        <f t="shared" ca="1" si="51"/>
        <v>205289</v>
      </c>
      <c r="B3290" s="39" cm="1">
        <f t="array" aca="1" ref="B3290" ca="1">INDIRECT(_xlfn.CONCAT("D",ROW(C3290)-C3290-3))</f>
        <v>2052</v>
      </c>
      <c r="C3290" s="32">
        <v>89</v>
      </c>
      <c r="D3290" s="33">
        <v>1631960</v>
      </c>
      <c r="E3290" s="33"/>
      <c r="F3290" s="33">
        <v>672947</v>
      </c>
      <c r="G3290" s="33">
        <v>35944</v>
      </c>
      <c r="H3290" s="33">
        <v>405366</v>
      </c>
      <c r="I3290" s="33">
        <v>171731</v>
      </c>
      <c r="J3290" s="33">
        <v>59906</v>
      </c>
      <c r="K3290" s="33"/>
      <c r="L3290" s="33">
        <v>959013</v>
      </c>
      <c r="M3290" s="33">
        <v>68643</v>
      </c>
      <c r="N3290" s="33">
        <v>257660</v>
      </c>
      <c r="O3290" s="33">
        <v>511341</v>
      </c>
      <c r="P3290" s="33">
        <v>121369</v>
      </c>
      <c r="Q3290"/>
    </row>
    <row r="3291" spans="1:17">
      <c r="A3291" s="38" t="str">
        <f t="shared" ca="1" si="51"/>
        <v>205290</v>
      </c>
      <c r="B3291" s="39" cm="1">
        <f t="array" aca="1" ref="B3291" ca="1">INDIRECT(_xlfn.CONCAT("D",ROW(C3291)-C3291-3))</f>
        <v>2052</v>
      </c>
      <c r="C3291" s="32">
        <v>90</v>
      </c>
      <c r="D3291" s="33">
        <v>1437487</v>
      </c>
      <c r="E3291" s="33"/>
      <c r="F3291" s="33">
        <v>581203</v>
      </c>
      <c r="G3291" s="33">
        <v>30010</v>
      </c>
      <c r="H3291" s="33">
        <v>344120</v>
      </c>
      <c r="I3291" s="33">
        <v>164057</v>
      </c>
      <c r="J3291" s="33">
        <v>43015</v>
      </c>
      <c r="K3291" s="33"/>
      <c r="L3291" s="33">
        <v>856284</v>
      </c>
      <c r="M3291" s="33">
        <v>52832</v>
      </c>
      <c r="N3291" s="33">
        <v>189399</v>
      </c>
      <c r="O3291" s="33">
        <v>514368</v>
      </c>
      <c r="P3291" s="33">
        <v>99684</v>
      </c>
      <c r="Q3291"/>
    </row>
    <row r="3292" spans="1:17">
      <c r="A3292" s="38" t="str">
        <f t="shared" ca="1" si="51"/>
        <v>205291</v>
      </c>
      <c r="B3292" s="39" cm="1">
        <f t="array" aca="1" ref="B3292" ca="1">INDIRECT(_xlfn.CONCAT("D",ROW(C3292)-C3292-3))</f>
        <v>2052</v>
      </c>
      <c r="C3292" s="32">
        <v>91</v>
      </c>
      <c r="D3292" s="33">
        <v>1256947</v>
      </c>
      <c r="E3292" s="33"/>
      <c r="F3292" s="33">
        <v>496319</v>
      </c>
      <c r="G3292" s="33">
        <v>21056</v>
      </c>
      <c r="H3292" s="33">
        <v>283754</v>
      </c>
      <c r="I3292" s="33">
        <v>154410</v>
      </c>
      <c r="J3292" s="33">
        <v>37099</v>
      </c>
      <c r="K3292" s="33"/>
      <c r="L3292" s="33">
        <v>760629</v>
      </c>
      <c r="M3292" s="33">
        <v>46915</v>
      </c>
      <c r="N3292" s="33">
        <v>152725</v>
      </c>
      <c r="O3292" s="33">
        <v>456177</v>
      </c>
      <c r="P3292" s="33">
        <v>104811</v>
      </c>
      <c r="Q3292"/>
    </row>
    <row r="3293" spans="1:17">
      <c r="A3293" s="38" t="str">
        <f t="shared" ca="1" si="51"/>
        <v>205292</v>
      </c>
      <c r="B3293" s="39" cm="1">
        <f t="array" aca="1" ref="B3293" ca="1">INDIRECT(_xlfn.CONCAT("D",ROW(C3293)-C3293-3))</f>
        <v>2052</v>
      </c>
      <c r="C3293" s="32">
        <v>92</v>
      </c>
      <c r="D3293" s="33">
        <v>1047757</v>
      </c>
      <c r="E3293" s="33"/>
      <c r="F3293" s="33">
        <v>403321</v>
      </c>
      <c r="G3293" s="33">
        <v>21122</v>
      </c>
      <c r="H3293" s="33">
        <v>215239</v>
      </c>
      <c r="I3293" s="33">
        <v>141816</v>
      </c>
      <c r="J3293" s="33">
        <v>25145</v>
      </c>
      <c r="K3293" s="33"/>
      <c r="L3293" s="33">
        <v>644436</v>
      </c>
      <c r="M3293" s="33">
        <v>37025</v>
      </c>
      <c r="N3293" s="33">
        <v>128087</v>
      </c>
      <c r="O3293" s="33">
        <v>396268</v>
      </c>
      <c r="P3293" s="33">
        <v>83056</v>
      </c>
      <c r="Q3293"/>
    </row>
    <row r="3294" spans="1:17">
      <c r="A3294" s="38" t="str">
        <f t="shared" ca="1" si="51"/>
        <v>205293</v>
      </c>
      <c r="B3294" s="39" cm="1">
        <f t="array" aca="1" ref="B3294" ca="1">INDIRECT(_xlfn.CONCAT("D",ROW(C3294)-C3294-3))</f>
        <v>2052</v>
      </c>
      <c r="C3294" s="32">
        <v>93</v>
      </c>
      <c r="D3294" s="33">
        <v>857298</v>
      </c>
      <c r="E3294" s="33"/>
      <c r="F3294" s="33">
        <v>319679</v>
      </c>
      <c r="G3294" s="33">
        <v>5042</v>
      </c>
      <c r="H3294" s="33">
        <v>177487</v>
      </c>
      <c r="I3294" s="33">
        <v>107904</v>
      </c>
      <c r="J3294" s="33">
        <v>29245</v>
      </c>
      <c r="K3294" s="33"/>
      <c r="L3294" s="33">
        <v>537620</v>
      </c>
      <c r="M3294" s="33">
        <v>33100</v>
      </c>
      <c r="N3294" s="33">
        <v>86260</v>
      </c>
      <c r="O3294" s="33">
        <v>345040</v>
      </c>
      <c r="P3294" s="33">
        <v>73221</v>
      </c>
      <c r="Q3294"/>
    </row>
    <row r="3295" spans="1:17">
      <c r="A3295" s="38" t="str">
        <f t="shared" ca="1" si="51"/>
        <v>205294</v>
      </c>
      <c r="B3295" s="39" cm="1">
        <f t="array" aca="1" ref="B3295" ca="1">INDIRECT(_xlfn.CONCAT("D",ROW(C3295)-C3295-3))</f>
        <v>2052</v>
      </c>
      <c r="C3295" s="32">
        <v>94</v>
      </c>
      <c r="D3295" s="33">
        <v>708827</v>
      </c>
      <c r="E3295" s="33"/>
      <c r="F3295" s="33">
        <v>256820</v>
      </c>
      <c r="G3295" s="33">
        <v>8121</v>
      </c>
      <c r="H3295" s="33">
        <v>131963</v>
      </c>
      <c r="I3295" s="33">
        <v>103540</v>
      </c>
      <c r="J3295" s="33">
        <v>13196</v>
      </c>
      <c r="K3295" s="33"/>
      <c r="L3295" s="33">
        <v>452007</v>
      </c>
      <c r="M3295" s="33">
        <v>23258</v>
      </c>
      <c r="N3295" s="33">
        <v>54605</v>
      </c>
      <c r="O3295" s="33">
        <v>325607</v>
      </c>
      <c r="P3295" s="33">
        <v>48538</v>
      </c>
      <c r="Q3295"/>
    </row>
    <row r="3296" spans="1:17">
      <c r="A3296" s="38" t="str">
        <f t="shared" ca="1" si="51"/>
        <v>205295</v>
      </c>
      <c r="B3296" s="39" cm="1">
        <f t="array" aca="1" ref="B3296" ca="1">INDIRECT(_xlfn.CONCAT("D",ROW(C3296)-C3296-3))</f>
        <v>2052</v>
      </c>
      <c r="C3296" s="32">
        <v>95</v>
      </c>
      <c r="D3296" s="33">
        <v>551555</v>
      </c>
      <c r="E3296" s="33"/>
      <c r="F3296" s="33">
        <v>192631</v>
      </c>
      <c r="G3296" s="33">
        <v>10246</v>
      </c>
      <c r="H3296" s="33">
        <v>91192</v>
      </c>
      <c r="I3296" s="33">
        <v>76847</v>
      </c>
      <c r="J3296" s="33">
        <v>14345</v>
      </c>
      <c r="K3296" s="33"/>
      <c r="L3296" s="33">
        <v>358924</v>
      </c>
      <c r="M3296" s="33">
        <v>21413</v>
      </c>
      <c r="N3296" s="33">
        <v>49964</v>
      </c>
      <c r="O3296" s="33">
        <v>232485</v>
      </c>
      <c r="P3296" s="33">
        <v>55062</v>
      </c>
      <c r="Q3296"/>
    </row>
    <row r="3297" spans="1:17">
      <c r="A3297" s="38" t="str">
        <f t="shared" ca="1" si="51"/>
        <v>205296</v>
      </c>
      <c r="B3297" s="39" cm="1">
        <f t="array" aca="1" ref="B3297" ca="1">INDIRECT(_xlfn.CONCAT("D",ROW(C3297)-C3297-3))</f>
        <v>2052</v>
      </c>
      <c r="C3297" s="32">
        <v>96</v>
      </c>
      <c r="D3297" s="33">
        <v>416568</v>
      </c>
      <c r="E3297" s="33"/>
      <c r="F3297" s="33">
        <v>139824</v>
      </c>
      <c r="G3297" s="33">
        <v>2056</v>
      </c>
      <c r="H3297" s="33">
        <v>70940</v>
      </c>
      <c r="I3297" s="33">
        <v>59631</v>
      </c>
      <c r="J3297" s="33">
        <v>7197</v>
      </c>
      <c r="K3297" s="33"/>
      <c r="L3297" s="33">
        <v>276744</v>
      </c>
      <c r="M3297" s="33">
        <v>17425</v>
      </c>
      <c r="N3297" s="33">
        <v>22550</v>
      </c>
      <c r="O3297" s="33">
        <v>197821</v>
      </c>
      <c r="P3297" s="33">
        <v>38949</v>
      </c>
      <c r="Q3297"/>
    </row>
    <row r="3298" spans="1:17">
      <c r="A3298" s="38" t="str">
        <f t="shared" ca="1" si="51"/>
        <v>205297</v>
      </c>
      <c r="B3298" s="39" cm="1">
        <f t="array" aca="1" ref="B3298" ca="1">INDIRECT(_xlfn.CONCAT("D",ROW(C3298)-C3298-3))</f>
        <v>2052</v>
      </c>
      <c r="C3298" s="32">
        <v>97</v>
      </c>
      <c r="D3298" s="33">
        <v>312547</v>
      </c>
      <c r="E3298" s="33"/>
      <c r="F3298" s="33">
        <v>100643</v>
      </c>
      <c r="G3298" s="33">
        <v>4150</v>
      </c>
      <c r="H3298" s="33">
        <v>45653</v>
      </c>
      <c r="I3298" s="33">
        <v>43577</v>
      </c>
      <c r="J3298" s="33">
        <v>7263</v>
      </c>
      <c r="K3298" s="33"/>
      <c r="L3298" s="33">
        <v>211904</v>
      </c>
      <c r="M3298" s="33">
        <v>7236</v>
      </c>
      <c r="N3298" s="33">
        <v>17573</v>
      </c>
      <c r="O3298" s="33">
        <v>164355</v>
      </c>
      <c r="P3298" s="33">
        <v>22741</v>
      </c>
      <c r="Q3298"/>
    </row>
    <row r="3299" spans="1:17">
      <c r="A3299" s="38" t="str">
        <f t="shared" ca="1" si="51"/>
        <v>205298</v>
      </c>
      <c r="B3299" s="39" cm="1">
        <f t="array" aca="1" ref="B3299" ca="1">INDIRECT(_xlfn.CONCAT("D",ROW(C3299)-C3299-3))</f>
        <v>2052</v>
      </c>
      <c r="C3299" s="32">
        <v>98</v>
      </c>
      <c r="D3299" s="33">
        <v>222608</v>
      </c>
      <c r="E3299" s="33"/>
      <c r="F3299" s="33">
        <v>68426</v>
      </c>
      <c r="G3299" s="33">
        <v>3110</v>
      </c>
      <c r="H3299" s="33">
        <v>30066</v>
      </c>
      <c r="I3299" s="33">
        <v>32139</v>
      </c>
      <c r="J3299" s="33">
        <v>3110</v>
      </c>
      <c r="K3299" s="33"/>
      <c r="L3299" s="33">
        <v>154182</v>
      </c>
      <c r="M3299" s="33">
        <v>5209</v>
      </c>
      <c r="N3299" s="33">
        <v>8334</v>
      </c>
      <c r="O3299" s="33">
        <v>127096</v>
      </c>
      <c r="P3299" s="33">
        <v>13543</v>
      </c>
      <c r="Q3299"/>
    </row>
    <row r="3300" spans="1:17">
      <c r="A3300" s="38" t="str">
        <f t="shared" ca="1" si="51"/>
        <v>205299</v>
      </c>
      <c r="B3300" s="39" cm="1">
        <f t="array" aca="1" ref="B3300" ca="1">INDIRECT(_xlfn.CONCAT("D",ROW(C3300)-C3300-3))</f>
        <v>2052</v>
      </c>
      <c r="C3300" s="32">
        <v>99</v>
      </c>
      <c r="D3300" s="33">
        <v>160181</v>
      </c>
      <c r="E3300" s="33"/>
      <c r="F3300" s="33">
        <v>47005</v>
      </c>
      <c r="G3300" s="33">
        <v>3134</v>
      </c>
      <c r="H3300" s="33">
        <v>18802</v>
      </c>
      <c r="I3300" s="33">
        <v>18802</v>
      </c>
      <c r="J3300" s="33">
        <v>6267</v>
      </c>
      <c r="K3300" s="33"/>
      <c r="L3300" s="33">
        <v>113175</v>
      </c>
      <c r="M3300" s="33">
        <v>5240</v>
      </c>
      <c r="N3300" s="33">
        <v>5240</v>
      </c>
      <c r="O3300" s="33">
        <v>92217</v>
      </c>
      <c r="P3300" s="33">
        <v>10479</v>
      </c>
      <c r="Q3300"/>
    </row>
    <row r="3301" spans="1:17">
      <c r="A3301" s="38" t="str">
        <f t="shared" ca="1" si="51"/>
        <v>2052100</v>
      </c>
      <c r="B3301" s="39" cm="1">
        <f t="array" aca="1" ref="B3301" ca="1">INDIRECT(_xlfn.CONCAT("D",ROW(C3301)-C3301-3))</f>
        <v>2052</v>
      </c>
      <c r="C3301" s="32">
        <v>100</v>
      </c>
      <c r="D3301" s="33">
        <v>307072</v>
      </c>
      <c r="E3301" s="33"/>
      <c r="F3301" s="33">
        <v>79750</v>
      </c>
      <c r="G3301" s="33">
        <v>6380</v>
      </c>
      <c r="H3301" s="33">
        <v>25520</v>
      </c>
      <c r="I3301" s="33">
        <v>42533</v>
      </c>
      <c r="J3301" s="33">
        <v>5317</v>
      </c>
      <c r="K3301" s="33"/>
      <c r="L3301" s="33">
        <v>227322</v>
      </c>
      <c r="M3301" s="33">
        <v>11740</v>
      </c>
      <c r="N3301" s="33">
        <v>6403</v>
      </c>
      <c r="O3301" s="33">
        <v>185700</v>
      </c>
      <c r="P3301" s="33">
        <v>23479</v>
      </c>
      <c r="Q3301"/>
    </row>
    <row r="3302" spans="1:17">
      <c r="A3302" s="38" t="str">
        <f t="shared" ca="1" si="51"/>
        <v>222608</v>
      </c>
      <c r="B3302" s="39" cm="1">
        <f t="array" aca="1" ref="B3302" ca="1">INDIRECT(_xlfn.CONCAT("D",ROW(C3302)-C3302-3))</f>
        <v>222608</v>
      </c>
      <c r="C3302" s="34"/>
      <c r="D3302" s="31"/>
      <c r="E3302" s="31"/>
      <c r="F3302" s="31"/>
      <c r="G3302" s="31"/>
      <c r="H3302" s="31"/>
      <c r="I3302" s="31"/>
      <c r="J3302" s="31"/>
      <c r="K3302" s="31"/>
      <c r="L3302" s="31"/>
      <c r="M3302" s="31"/>
      <c r="N3302" s="31"/>
      <c r="O3302" s="31"/>
      <c r="P3302" s="31"/>
      <c r="Q3302"/>
    </row>
    <row r="3303" spans="1:17">
      <c r="A3303" s="38" t="str">
        <f t="shared" ca="1" si="51"/>
        <v>160181</v>
      </c>
      <c r="B3303" s="39" cm="1">
        <f t="array" aca="1" ref="B3303" ca="1">INDIRECT(_xlfn.CONCAT("D",ROW(C3303)-C3303-3))</f>
        <v>160181</v>
      </c>
      <c r="Q3303"/>
    </row>
    <row r="3304" spans="1:17">
      <c r="A3304" s="38" t="str">
        <f t="shared" ca="1" si="51"/>
        <v>307072</v>
      </c>
      <c r="B3304" s="39" cm="1">
        <f t="array" aca="1" ref="B3304" ca="1">INDIRECT(_xlfn.CONCAT("D",ROW(C3304)-C3304-3))</f>
        <v>307072</v>
      </c>
      <c r="Q3304"/>
    </row>
    <row r="3305" spans="1:17">
      <c r="A3305" s="38" t="str">
        <f t="shared" ca="1" si="51"/>
        <v>0</v>
      </c>
      <c r="B3305" s="39" cm="1">
        <f t="array" aca="1" ref="B3305" ca="1">INDIRECT(_xlfn.CONCAT("D",ROW(C3305)-C3305-3))</f>
        <v>0</v>
      </c>
      <c r="Q3305"/>
    </row>
    <row r="3306" spans="1:17">
      <c r="A3306" s="38" t="str">
        <f t="shared" ca="1" si="51"/>
        <v>0</v>
      </c>
      <c r="B3306" s="39" cm="1">
        <f t="array" aca="1" ref="B3306" ca="1">INDIRECT(_xlfn.CONCAT("D",ROW(C3306)-C3306-3))</f>
        <v>0</v>
      </c>
      <c r="Q3306"/>
    </row>
    <row r="3307" spans="1:17">
      <c r="A3307" s="38" t="str">
        <f t="shared" ca="1" si="51"/>
        <v>0</v>
      </c>
      <c r="B3307" s="39" cm="1">
        <f t="array" aca="1" ref="B3307" ca="1">INDIRECT(_xlfn.CONCAT("D",ROW(C3307)-C3307-3))</f>
        <v>0</v>
      </c>
      <c r="Q3307"/>
    </row>
    <row r="3308" spans="1:17">
      <c r="A3308" s="38" t="str">
        <f t="shared" ca="1" si="51"/>
        <v>0</v>
      </c>
      <c r="B3308" s="39" cm="1">
        <f t="array" aca="1" ref="B3308" ca="1">INDIRECT(_xlfn.CONCAT("D",ROW(C3308)-C3308-3))</f>
        <v>0</v>
      </c>
      <c r="D3308" s="47">
        <v>2053</v>
      </c>
      <c r="E3308" s="47"/>
      <c r="F3308" s="47"/>
      <c r="G3308" s="47"/>
      <c r="H3308" s="47"/>
      <c r="I3308" s="47"/>
      <c r="J3308" s="47"/>
      <c r="K3308" s="47"/>
      <c r="L3308" s="47"/>
      <c r="M3308" s="47"/>
      <c r="N3308" s="47"/>
      <c r="O3308" s="47"/>
      <c r="P3308" s="47"/>
      <c r="Q3308"/>
    </row>
    <row r="3309" spans="1:17">
      <c r="A3309" s="38" t="str">
        <f t="shared" ca="1" si="51"/>
        <v>0</v>
      </c>
      <c r="B3309" s="39" cm="1">
        <f t="array" aca="1" ref="B3309" ca="1">INDIRECT(_xlfn.CONCAT("D",ROW(C3309)-C3309-3))</f>
        <v>0</v>
      </c>
      <c r="F3309" s="48" t="s">
        <v>184</v>
      </c>
      <c r="G3309" s="48"/>
      <c r="H3309" s="48"/>
      <c r="I3309" s="48"/>
      <c r="J3309" s="48"/>
      <c r="K3309" s="30"/>
      <c r="L3309" s="48" t="s">
        <v>185</v>
      </c>
      <c r="M3309" s="48"/>
      <c r="N3309" s="48"/>
      <c r="O3309" s="48"/>
      <c r="P3309" s="48"/>
      <c r="Q3309"/>
    </row>
    <row r="3310" spans="1:17">
      <c r="A3310" s="38" t="e">
        <f t="shared" ca="1" si="51"/>
        <v>#VALUE!</v>
      </c>
      <c r="B3310" s="39" t="e" cm="1">
        <f t="array" aca="1" ref="B3310" ca="1">INDIRECT(_xlfn.CONCAT("D",ROW(C3310)-C3310-3))</f>
        <v>#VALUE!</v>
      </c>
      <c r="C3310" s="30" t="s">
        <v>186</v>
      </c>
      <c r="D3310" s="30" t="s">
        <v>0</v>
      </c>
      <c r="E3310" s="30"/>
      <c r="F3310" s="30" t="s">
        <v>0</v>
      </c>
      <c r="G3310" s="30" t="s">
        <v>187</v>
      </c>
      <c r="H3310" s="30" t="s">
        <v>188</v>
      </c>
      <c r="I3310" s="30" t="s">
        <v>189</v>
      </c>
      <c r="J3310" s="30" t="s">
        <v>190</v>
      </c>
      <c r="K3310" s="30"/>
      <c r="L3310" s="30" t="s">
        <v>0</v>
      </c>
      <c r="M3310" s="30" t="s">
        <v>187</v>
      </c>
      <c r="N3310" s="30" t="s">
        <v>188</v>
      </c>
      <c r="O3310" s="30" t="s">
        <v>189</v>
      </c>
      <c r="P3310" s="30" t="s">
        <v>190</v>
      </c>
      <c r="Q3310"/>
    </row>
    <row r="3311" spans="1:17">
      <c r="A3311" s="38" t="str">
        <f t="shared" ca="1" si="51"/>
        <v>20530</v>
      </c>
      <c r="B3311" s="39" cm="1">
        <f t="array" aca="1" ref="B3311" ca="1">INDIRECT(_xlfn.CONCAT("D",ROW(C3311)-C3311-3))</f>
        <v>2053</v>
      </c>
      <c r="C3311" s="32">
        <v>0</v>
      </c>
      <c r="D3311" s="33">
        <v>3856595</v>
      </c>
      <c r="E3311" s="33"/>
      <c r="F3311" s="33">
        <v>1972860</v>
      </c>
      <c r="G3311" s="33">
        <v>1972860</v>
      </c>
      <c r="H3311" s="33">
        <v>0</v>
      </c>
      <c r="I3311" s="33">
        <v>0</v>
      </c>
      <c r="J3311" s="33">
        <v>0</v>
      </c>
      <c r="K3311" s="33"/>
      <c r="L3311" s="33">
        <v>1883735</v>
      </c>
      <c r="M3311" s="33">
        <v>1883735</v>
      </c>
      <c r="N3311" s="33">
        <v>0</v>
      </c>
      <c r="O3311" s="33">
        <v>0</v>
      </c>
      <c r="P3311" s="33">
        <v>0</v>
      </c>
      <c r="Q3311"/>
    </row>
    <row r="3312" spans="1:17">
      <c r="A3312" s="38" t="str">
        <f t="shared" ca="1" si="51"/>
        <v>20531</v>
      </c>
      <c r="B3312" s="39" cm="1">
        <f t="array" aca="1" ref="B3312" ca="1">INDIRECT(_xlfn.CONCAT("D",ROW(C3312)-C3312-3))</f>
        <v>2053</v>
      </c>
      <c r="C3312" s="32">
        <v>1</v>
      </c>
      <c r="D3312" s="33">
        <v>3875228</v>
      </c>
      <c r="E3312" s="33"/>
      <c r="F3312" s="33">
        <v>1982955</v>
      </c>
      <c r="G3312" s="33">
        <v>1982955</v>
      </c>
      <c r="H3312" s="33">
        <v>0</v>
      </c>
      <c r="I3312" s="33">
        <v>0</v>
      </c>
      <c r="J3312" s="33">
        <v>0</v>
      </c>
      <c r="K3312" s="33"/>
      <c r="L3312" s="33">
        <v>1892273</v>
      </c>
      <c r="M3312" s="33">
        <v>1892273</v>
      </c>
      <c r="N3312" s="33">
        <v>0</v>
      </c>
      <c r="O3312" s="33">
        <v>0</v>
      </c>
      <c r="P3312" s="33">
        <v>0</v>
      </c>
      <c r="Q3312"/>
    </row>
    <row r="3313" spans="1:17">
      <c r="A3313" s="38" t="str">
        <f t="shared" ca="1" si="51"/>
        <v>20532</v>
      </c>
      <c r="B3313" s="39" cm="1">
        <f t="array" aca="1" ref="B3313" ca="1">INDIRECT(_xlfn.CONCAT("D",ROW(C3313)-C3313-3))</f>
        <v>2053</v>
      </c>
      <c r="C3313" s="32">
        <v>2</v>
      </c>
      <c r="D3313" s="33">
        <v>3905794</v>
      </c>
      <c r="E3313" s="33"/>
      <c r="F3313" s="33">
        <v>1998694</v>
      </c>
      <c r="G3313" s="33">
        <v>1998694</v>
      </c>
      <c r="H3313" s="33">
        <v>0</v>
      </c>
      <c r="I3313" s="33">
        <v>0</v>
      </c>
      <c r="J3313" s="33">
        <v>0</v>
      </c>
      <c r="K3313" s="33"/>
      <c r="L3313" s="33">
        <v>1907100</v>
      </c>
      <c r="M3313" s="33">
        <v>1907100</v>
      </c>
      <c r="N3313" s="33">
        <v>0</v>
      </c>
      <c r="O3313" s="33">
        <v>0</v>
      </c>
      <c r="P3313" s="33">
        <v>0</v>
      </c>
      <c r="Q3313"/>
    </row>
    <row r="3314" spans="1:17">
      <c r="A3314" s="38" t="str">
        <f t="shared" ca="1" si="51"/>
        <v>20533</v>
      </c>
      <c r="B3314" s="39" cm="1">
        <f t="array" aca="1" ref="B3314" ca="1">INDIRECT(_xlfn.CONCAT("D",ROW(C3314)-C3314-3))</f>
        <v>2053</v>
      </c>
      <c r="C3314" s="32">
        <v>3</v>
      </c>
      <c r="D3314" s="33">
        <v>3939789</v>
      </c>
      <c r="E3314" s="33"/>
      <c r="F3314" s="33">
        <v>2016189</v>
      </c>
      <c r="G3314" s="33">
        <v>2016189</v>
      </c>
      <c r="H3314" s="33">
        <v>0</v>
      </c>
      <c r="I3314" s="33">
        <v>0</v>
      </c>
      <c r="J3314" s="33">
        <v>0</v>
      </c>
      <c r="K3314" s="33"/>
      <c r="L3314" s="33">
        <v>1923600</v>
      </c>
      <c r="M3314" s="33">
        <v>1923600</v>
      </c>
      <c r="N3314" s="33">
        <v>0</v>
      </c>
      <c r="O3314" s="33">
        <v>0</v>
      </c>
      <c r="P3314" s="33">
        <v>0</v>
      </c>
      <c r="Q3314"/>
    </row>
    <row r="3315" spans="1:17">
      <c r="A3315" s="38" t="str">
        <f t="shared" ca="1" si="51"/>
        <v>20534</v>
      </c>
      <c r="B3315" s="39" cm="1">
        <f t="array" aca="1" ref="B3315" ca="1">INDIRECT(_xlfn.CONCAT("D",ROW(C3315)-C3315-3))</f>
        <v>2053</v>
      </c>
      <c r="C3315" s="32">
        <v>4</v>
      </c>
      <c r="D3315" s="33">
        <v>3973915</v>
      </c>
      <c r="E3315" s="33"/>
      <c r="F3315" s="33">
        <v>2033958</v>
      </c>
      <c r="G3315" s="33">
        <v>2033958</v>
      </c>
      <c r="H3315" s="33">
        <v>0</v>
      </c>
      <c r="I3315" s="33">
        <v>0</v>
      </c>
      <c r="J3315" s="33">
        <v>0</v>
      </c>
      <c r="K3315" s="33"/>
      <c r="L3315" s="33">
        <v>1939957</v>
      </c>
      <c r="M3315" s="33">
        <v>1939957</v>
      </c>
      <c r="N3315" s="33">
        <v>0</v>
      </c>
      <c r="O3315" s="33">
        <v>0</v>
      </c>
      <c r="P3315" s="33">
        <v>0</v>
      </c>
      <c r="Q3315"/>
    </row>
    <row r="3316" spans="1:17">
      <c r="A3316" s="38" t="str">
        <f t="shared" ca="1" si="51"/>
        <v>20535</v>
      </c>
      <c r="B3316" s="39" cm="1">
        <f t="array" aca="1" ref="B3316" ca="1">INDIRECT(_xlfn.CONCAT("D",ROW(C3316)-C3316-3))</f>
        <v>2053</v>
      </c>
      <c r="C3316" s="32">
        <v>5</v>
      </c>
      <c r="D3316" s="33">
        <v>4008041</v>
      </c>
      <c r="E3316" s="33"/>
      <c r="F3316" s="33">
        <v>2051652</v>
      </c>
      <c r="G3316" s="33">
        <v>2051652</v>
      </c>
      <c r="H3316" s="33">
        <v>0</v>
      </c>
      <c r="I3316" s="33">
        <v>0</v>
      </c>
      <c r="J3316" s="33">
        <v>0</v>
      </c>
      <c r="K3316" s="33"/>
      <c r="L3316" s="33">
        <v>1956389</v>
      </c>
      <c r="M3316" s="33">
        <v>1956389</v>
      </c>
      <c r="N3316" s="33">
        <v>0</v>
      </c>
      <c r="O3316" s="33">
        <v>0</v>
      </c>
      <c r="P3316" s="33">
        <v>0</v>
      </c>
      <c r="Q3316"/>
    </row>
    <row r="3317" spans="1:17">
      <c r="A3317" s="38" t="str">
        <f t="shared" ca="1" si="51"/>
        <v>20536</v>
      </c>
      <c r="B3317" s="39" cm="1">
        <f t="array" aca="1" ref="B3317" ca="1">INDIRECT(_xlfn.CONCAT("D",ROW(C3317)-C3317-3))</f>
        <v>2053</v>
      </c>
      <c r="C3317" s="32">
        <v>6</v>
      </c>
      <c r="D3317" s="33">
        <v>4043480</v>
      </c>
      <c r="E3317" s="33"/>
      <c r="F3317" s="33">
        <v>2069918</v>
      </c>
      <c r="G3317" s="33">
        <v>2069918</v>
      </c>
      <c r="H3317" s="33">
        <v>0</v>
      </c>
      <c r="I3317" s="33">
        <v>0</v>
      </c>
      <c r="J3317" s="33">
        <v>0</v>
      </c>
      <c r="K3317" s="33"/>
      <c r="L3317" s="33">
        <v>1973561</v>
      </c>
      <c r="M3317" s="33">
        <v>1973561</v>
      </c>
      <c r="N3317" s="33">
        <v>0</v>
      </c>
      <c r="O3317" s="33">
        <v>0</v>
      </c>
      <c r="P3317" s="33">
        <v>0</v>
      </c>
      <c r="Q3317"/>
    </row>
    <row r="3318" spans="1:17">
      <c r="A3318" s="38" t="str">
        <f t="shared" ca="1" si="51"/>
        <v>20537</v>
      </c>
      <c r="B3318" s="39" cm="1">
        <f t="array" aca="1" ref="B3318" ca="1">INDIRECT(_xlfn.CONCAT("D",ROW(C3318)-C3318-3))</f>
        <v>2053</v>
      </c>
      <c r="C3318" s="32">
        <v>7</v>
      </c>
      <c r="D3318" s="33">
        <v>4077840</v>
      </c>
      <c r="E3318" s="33"/>
      <c r="F3318" s="33">
        <v>2087482</v>
      </c>
      <c r="G3318" s="33">
        <v>2087482</v>
      </c>
      <c r="H3318" s="33">
        <v>0</v>
      </c>
      <c r="I3318" s="33">
        <v>0</v>
      </c>
      <c r="J3318" s="33">
        <v>0</v>
      </c>
      <c r="K3318" s="33"/>
      <c r="L3318" s="33">
        <v>1990358</v>
      </c>
      <c r="M3318" s="33">
        <v>1990358</v>
      </c>
      <c r="N3318" s="33">
        <v>0</v>
      </c>
      <c r="O3318" s="33">
        <v>0</v>
      </c>
      <c r="P3318" s="33">
        <v>0</v>
      </c>
      <c r="Q3318"/>
    </row>
    <row r="3319" spans="1:17">
      <c r="A3319" s="38" t="str">
        <f t="shared" ca="1" si="51"/>
        <v>20538</v>
      </c>
      <c r="B3319" s="39" cm="1">
        <f t="array" aca="1" ref="B3319" ca="1">INDIRECT(_xlfn.CONCAT("D",ROW(C3319)-C3319-3))</f>
        <v>2053</v>
      </c>
      <c r="C3319" s="32">
        <v>8</v>
      </c>
      <c r="D3319" s="33">
        <v>4111478</v>
      </c>
      <c r="E3319" s="33"/>
      <c r="F3319" s="33">
        <v>2104850</v>
      </c>
      <c r="G3319" s="33">
        <v>2104850</v>
      </c>
      <c r="H3319" s="33">
        <v>0</v>
      </c>
      <c r="I3319" s="33">
        <v>0</v>
      </c>
      <c r="J3319" s="33">
        <v>0</v>
      </c>
      <c r="K3319" s="33"/>
      <c r="L3319" s="33">
        <v>2006628</v>
      </c>
      <c r="M3319" s="33">
        <v>2006628</v>
      </c>
      <c r="N3319" s="33">
        <v>0</v>
      </c>
      <c r="O3319" s="33">
        <v>0</v>
      </c>
      <c r="P3319" s="33">
        <v>0</v>
      </c>
      <c r="Q3319"/>
    </row>
    <row r="3320" spans="1:17">
      <c r="A3320" s="38" t="str">
        <f t="shared" ca="1" si="51"/>
        <v>20539</v>
      </c>
      <c r="B3320" s="39" cm="1">
        <f t="array" aca="1" ref="B3320" ca="1">INDIRECT(_xlfn.CONCAT("D",ROW(C3320)-C3320-3))</f>
        <v>2053</v>
      </c>
      <c r="C3320" s="32">
        <v>9</v>
      </c>
      <c r="D3320" s="33">
        <v>4144864</v>
      </c>
      <c r="E3320" s="33"/>
      <c r="F3320" s="33">
        <v>2122426</v>
      </c>
      <c r="G3320" s="33">
        <v>2122426</v>
      </c>
      <c r="H3320" s="33">
        <v>0</v>
      </c>
      <c r="I3320" s="33">
        <v>0</v>
      </c>
      <c r="J3320" s="33">
        <v>0</v>
      </c>
      <c r="K3320" s="33"/>
      <c r="L3320" s="33">
        <v>2022438</v>
      </c>
      <c r="M3320" s="33">
        <v>2022438</v>
      </c>
      <c r="N3320" s="33">
        <v>0</v>
      </c>
      <c r="O3320" s="33">
        <v>0</v>
      </c>
      <c r="P3320" s="33">
        <v>0</v>
      </c>
      <c r="Q3320"/>
    </row>
    <row r="3321" spans="1:17">
      <c r="A3321" s="38" t="str">
        <f t="shared" ca="1" si="51"/>
        <v>205310</v>
      </c>
      <c r="B3321" s="39" cm="1">
        <f t="array" aca="1" ref="B3321" ca="1">INDIRECT(_xlfn.CONCAT("D",ROW(C3321)-C3321-3))</f>
        <v>2053</v>
      </c>
      <c r="C3321" s="32">
        <v>10</v>
      </c>
      <c r="D3321" s="33">
        <v>4178059</v>
      </c>
      <c r="E3321" s="33"/>
      <c r="F3321" s="33">
        <v>2140097</v>
      </c>
      <c r="G3321" s="33">
        <v>2140097</v>
      </c>
      <c r="H3321" s="33">
        <v>0</v>
      </c>
      <c r="I3321" s="33">
        <v>0</v>
      </c>
      <c r="J3321" s="33">
        <v>0</v>
      </c>
      <c r="K3321" s="33"/>
      <c r="L3321" s="33">
        <v>2037962</v>
      </c>
      <c r="M3321" s="33">
        <v>2037962</v>
      </c>
      <c r="N3321" s="33">
        <v>0</v>
      </c>
      <c r="O3321" s="33">
        <v>0</v>
      </c>
      <c r="P3321" s="33">
        <v>0</v>
      </c>
      <c r="Q3321"/>
    </row>
    <row r="3322" spans="1:17">
      <c r="A3322" s="38" t="str">
        <f t="shared" ca="1" si="51"/>
        <v>205311</v>
      </c>
      <c r="B3322" s="39" cm="1">
        <f t="array" aca="1" ref="B3322" ca="1">INDIRECT(_xlfn.CONCAT("D",ROW(C3322)-C3322-3))</f>
        <v>2053</v>
      </c>
      <c r="C3322" s="32">
        <v>11</v>
      </c>
      <c r="D3322" s="33">
        <v>4210563</v>
      </c>
      <c r="E3322" s="33"/>
      <c r="F3322" s="33">
        <v>2157304</v>
      </c>
      <c r="G3322" s="33">
        <v>2157304</v>
      </c>
      <c r="H3322" s="33">
        <v>0</v>
      </c>
      <c r="I3322" s="33">
        <v>0</v>
      </c>
      <c r="J3322" s="33">
        <v>0</v>
      </c>
      <c r="K3322" s="33"/>
      <c r="L3322" s="33">
        <v>2053259</v>
      </c>
      <c r="M3322" s="33">
        <v>2053259</v>
      </c>
      <c r="N3322" s="33">
        <v>0</v>
      </c>
      <c r="O3322" s="33">
        <v>0</v>
      </c>
      <c r="P3322" s="33">
        <v>0</v>
      </c>
      <c r="Q3322"/>
    </row>
    <row r="3323" spans="1:17">
      <c r="A3323" s="38" t="str">
        <f t="shared" ca="1" si="51"/>
        <v>205312</v>
      </c>
      <c r="B3323" s="39" cm="1">
        <f t="array" aca="1" ref="B3323" ca="1">INDIRECT(_xlfn.CONCAT("D",ROW(C3323)-C3323-3))</f>
        <v>2053</v>
      </c>
      <c r="C3323" s="32">
        <v>12</v>
      </c>
      <c r="D3323" s="33">
        <v>4241924</v>
      </c>
      <c r="E3323" s="33"/>
      <c r="F3323" s="33">
        <v>2173679</v>
      </c>
      <c r="G3323" s="33">
        <v>2173679</v>
      </c>
      <c r="H3323" s="33">
        <v>0</v>
      </c>
      <c r="I3323" s="33">
        <v>0</v>
      </c>
      <c r="J3323" s="33">
        <v>0</v>
      </c>
      <c r="K3323" s="33"/>
      <c r="L3323" s="33">
        <v>2068246</v>
      </c>
      <c r="M3323" s="33">
        <v>2068246</v>
      </c>
      <c r="N3323" s="33">
        <v>0</v>
      </c>
      <c r="O3323" s="33">
        <v>0</v>
      </c>
      <c r="P3323" s="33">
        <v>0</v>
      </c>
      <c r="Q3323"/>
    </row>
    <row r="3324" spans="1:17">
      <c r="A3324" s="38" t="str">
        <f t="shared" ca="1" si="51"/>
        <v>205313</v>
      </c>
      <c r="B3324" s="39" cm="1">
        <f t="array" aca="1" ref="B3324" ca="1">INDIRECT(_xlfn.CONCAT("D",ROW(C3324)-C3324-3))</f>
        <v>2053</v>
      </c>
      <c r="C3324" s="32">
        <v>13</v>
      </c>
      <c r="D3324" s="33">
        <v>4271269</v>
      </c>
      <c r="E3324" s="33"/>
      <c r="F3324" s="33">
        <v>2188864</v>
      </c>
      <c r="G3324" s="33">
        <v>2188864</v>
      </c>
      <c r="H3324" s="33">
        <v>0</v>
      </c>
      <c r="I3324" s="33">
        <v>0</v>
      </c>
      <c r="J3324" s="33">
        <v>0</v>
      </c>
      <c r="K3324" s="33"/>
      <c r="L3324" s="33">
        <v>2082405</v>
      </c>
      <c r="M3324" s="33">
        <v>2082405</v>
      </c>
      <c r="N3324" s="33">
        <v>0</v>
      </c>
      <c r="O3324" s="33">
        <v>0</v>
      </c>
      <c r="P3324" s="33">
        <v>0</v>
      </c>
      <c r="Q3324"/>
    </row>
    <row r="3325" spans="1:17">
      <c r="A3325" s="38" t="str">
        <f t="shared" ca="1" si="51"/>
        <v>205314</v>
      </c>
      <c r="B3325" s="39" cm="1">
        <f t="array" aca="1" ref="B3325" ca="1">INDIRECT(_xlfn.CONCAT("D",ROW(C3325)-C3325-3))</f>
        <v>2053</v>
      </c>
      <c r="C3325" s="32">
        <v>14</v>
      </c>
      <c r="D3325" s="33">
        <v>4297590</v>
      </c>
      <c r="E3325" s="33"/>
      <c r="F3325" s="33">
        <v>2202473</v>
      </c>
      <c r="G3325" s="33">
        <v>2202473</v>
      </c>
      <c r="H3325" s="33">
        <v>0</v>
      </c>
      <c r="I3325" s="33">
        <v>0</v>
      </c>
      <c r="J3325" s="33">
        <v>0</v>
      </c>
      <c r="K3325" s="33"/>
      <c r="L3325" s="33">
        <v>2095117</v>
      </c>
      <c r="M3325" s="33">
        <v>2095117</v>
      </c>
      <c r="N3325" s="33">
        <v>0</v>
      </c>
      <c r="O3325" s="33">
        <v>0</v>
      </c>
      <c r="P3325" s="33">
        <v>0</v>
      </c>
      <c r="Q3325"/>
    </row>
    <row r="3326" spans="1:17">
      <c r="A3326" s="38" t="str">
        <f t="shared" ca="1" si="51"/>
        <v>205315</v>
      </c>
      <c r="B3326" s="39" cm="1">
        <f t="array" aca="1" ref="B3326" ca="1">INDIRECT(_xlfn.CONCAT("D",ROW(C3326)-C3326-3))</f>
        <v>2053</v>
      </c>
      <c r="C3326" s="32">
        <v>15</v>
      </c>
      <c r="D3326" s="33">
        <v>4321482</v>
      </c>
      <c r="E3326" s="33"/>
      <c r="F3326" s="33">
        <v>2214989</v>
      </c>
      <c r="G3326" s="33">
        <v>2214989</v>
      </c>
      <c r="H3326" s="33">
        <v>0</v>
      </c>
      <c r="I3326" s="33">
        <v>0</v>
      </c>
      <c r="J3326" s="33">
        <v>0</v>
      </c>
      <c r="K3326" s="33"/>
      <c r="L3326" s="33">
        <v>2106493</v>
      </c>
      <c r="M3326" s="33">
        <v>2106493</v>
      </c>
      <c r="N3326" s="33">
        <v>0</v>
      </c>
      <c r="O3326" s="33">
        <v>0</v>
      </c>
      <c r="P3326" s="33">
        <v>0</v>
      </c>
      <c r="Q3326"/>
    </row>
    <row r="3327" spans="1:17">
      <c r="A3327" s="38" t="str">
        <f t="shared" ca="1" si="51"/>
        <v>205316</v>
      </c>
      <c r="B3327" s="39" cm="1">
        <f t="array" aca="1" ref="B3327" ca="1">INDIRECT(_xlfn.CONCAT("D",ROW(C3327)-C3327-3))</f>
        <v>2053</v>
      </c>
      <c r="C3327" s="32">
        <v>16</v>
      </c>
      <c r="D3327" s="33">
        <v>4344193</v>
      </c>
      <c r="E3327" s="33"/>
      <c r="F3327" s="33">
        <v>2227436</v>
      </c>
      <c r="G3327" s="33">
        <v>2223594</v>
      </c>
      <c r="H3327" s="33">
        <v>3842</v>
      </c>
      <c r="I3327" s="33">
        <v>0</v>
      </c>
      <c r="J3327" s="33">
        <v>0</v>
      </c>
      <c r="K3327" s="33"/>
      <c r="L3327" s="33">
        <v>2116757</v>
      </c>
      <c r="M3327" s="33">
        <v>2109070</v>
      </c>
      <c r="N3327" s="33">
        <v>7687</v>
      </c>
      <c r="O3327" s="33">
        <v>0</v>
      </c>
      <c r="P3327" s="33">
        <v>0</v>
      </c>
      <c r="Q3327"/>
    </row>
    <row r="3328" spans="1:17">
      <c r="A3328" s="38" t="str">
        <f t="shared" ca="1" si="51"/>
        <v>205317</v>
      </c>
      <c r="B3328" s="39" cm="1">
        <f t="array" aca="1" ref="B3328" ca="1">INDIRECT(_xlfn.CONCAT("D",ROW(C3328)-C3328-3))</f>
        <v>2053</v>
      </c>
      <c r="C3328" s="32">
        <v>17</v>
      </c>
      <c r="D3328" s="33">
        <v>4368037</v>
      </c>
      <c r="E3328" s="33"/>
      <c r="F3328" s="33">
        <v>2241305</v>
      </c>
      <c r="G3328" s="33">
        <v>2232640</v>
      </c>
      <c r="H3328" s="33">
        <v>8665</v>
      </c>
      <c r="I3328" s="33">
        <v>0</v>
      </c>
      <c r="J3328" s="33">
        <v>0</v>
      </c>
      <c r="K3328" s="33"/>
      <c r="L3328" s="33">
        <v>2126732</v>
      </c>
      <c r="M3328" s="33">
        <v>2106560</v>
      </c>
      <c r="N3328" s="33">
        <v>19212</v>
      </c>
      <c r="O3328" s="33">
        <v>0</v>
      </c>
      <c r="P3328" s="33">
        <v>961</v>
      </c>
      <c r="Q3328"/>
    </row>
    <row r="3329" spans="1:17">
      <c r="A3329" s="38" t="str">
        <f t="shared" ca="1" si="51"/>
        <v>205318</v>
      </c>
      <c r="B3329" s="39" cm="1">
        <f t="array" aca="1" ref="B3329" ca="1">INDIRECT(_xlfn.CONCAT("D",ROW(C3329)-C3329-3))</f>
        <v>2053</v>
      </c>
      <c r="C3329" s="32">
        <v>18</v>
      </c>
      <c r="D3329" s="33">
        <v>4393874</v>
      </c>
      <c r="E3329" s="33"/>
      <c r="F3329" s="33">
        <v>2256761</v>
      </c>
      <c r="G3329" s="33">
        <v>2236586</v>
      </c>
      <c r="H3329" s="33">
        <v>20175</v>
      </c>
      <c r="I3329" s="33">
        <v>0</v>
      </c>
      <c r="J3329" s="33">
        <v>0</v>
      </c>
      <c r="K3329" s="33"/>
      <c r="L3329" s="33">
        <v>2137113</v>
      </c>
      <c r="M3329" s="33">
        <v>2110231</v>
      </c>
      <c r="N3329" s="33">
        <v>24962</v>
      </c>
      <c r="O3329" s="33">
        <v>0</v>
      </c>
      <c r="P3329" s="33">
        <v>1920</v>
      </c>
      <c r="Q3329"/>
    </row>
    <row r="3330" spans="1:17">
      <c r="A3330" s="38" t="str">
        <f t="shared" ca="1" si="51"/>
        <v>205319</v>
      </c>
      <c r="B3330" s="39" cm="1">
        <f t="array" aca="1" ref="B3330" ca="1">INDIRECT(_xlfn.CONCAT("D",ROW(C3330)-C3330-3))</f>
        <v>2053</v>
      </c>
      <c r="C3330" s="32">
        <v>19</v>
      </c>
      <c r="D3330" s="33">
        <v>4419751</v>
      </c>
      <c r="E3330" s="33"/>
      <c r="F3330" s="33">
        <v>2271887</v>
      </c>
      <c r="G3330" s="33">
        <v>2242107</v>
      </c>
      <c r="H3330" s="33">
        <v>28819</v>
      </c>
      <c r="I3330" s="33">
        <v>0</v>
      </c>
      <c r="J3330" s="33">
        <v>961</v>
      </c>
      <c r="K3330" s="33"/>
      <c r="L3330" s="33">
        <v>2147864</v>
      </c>
      <c r="M3330" s="33">
        <v>2100837</v>
      </c>
      <c r="N3330" s="33">
        <v>44147</v>
      </c>
      <c r="O3330" s="33">
        <v>0</v>
      </c>
      <c r="P3330" s="33">
        <v>2879</v>
      </c>
      <c r="Q3330"/>
    </row>
    <row r="3331" spans="1:17">
      <c r="A3331" s="38" t="str">
        <f t="shared" ca="1" si="51"/>
        <v>205320</v>
      </c>
      <c r="B3331" s="39" cm="1">
        <f t="array" aca="1" ref="B3331" ca="1">INDIRECT(_xlfn.CONCAT("D",ROW(C3331)-C3331-3))</f>
        <v>2053</v>
      </c>
      <c r="C3331" s="32">
        <v>20</v>
      </c>
      <c r="D3331" s="33">
        <v>4445028</v>
      </c>
      <c r="E3331" s="33"/>
      <c r="F3331" s="33">
        <v>2285485</v>
      </c>
      <c r="G3331" s="33">
        <v>2230726</v>
      </c>
      <c r="H3331" s="33">
        <v>51877</v>
      </c>
      <c r="I3331" s="33">
        <v>0</v>
      </c>
      <c r="J3331" s="33">
        <v>2882</v>
      </c>
      <c r="K3331" s="33"/>
      <c r="L3331" s="33">
        <v>2159543</v>
      </c>
      <c r="M3331" s="33">
        <v>2047197</v>
      </c>
      <c r="N3331" s="33">
        <v>109466</v>
      </c>
      <c r="O3331" s="33">
        <v>0</v>
      </c>
      <c r="P3331" s="33">
        <v>2881</v>
      </c>
      <c r="Q3331"/>
    </row>
    <row r="3332" spans="1:17">
      <c r="A3332" s="38" t="str">
        <f t="shared" ca="1" si="51"/>
        <v>205321</v>
      </c>
      <c r="B3332" s="39" cm="1">
        <f t="array" aca="1" ref="B3332" ca="1">INDIRECT(_xlfn.CONCAT("D",ROW(C3332)-C3332-3))</f>
        <v>2053</v>
      </c>
      <c r="C3332" s="32">
        <v>21</v>
      </c>
      <c r="D3332" s="33">
        <v>4471753</v>
      </c>
      <c r="E3332" s="33"/>
      <c r="F3332" s="33">
        <v>2299388</v>
      </c>
      <c r="G3332" s="33">
        <v>2233032</v>
      </c>
      <c r="H3332" s="33">
        <v>57701</v>
      </c>
      <c r="I3332" s="33">
        <v>0</v>
      </c>
      <c r="J3332" s="33">
        <v>8655</v>
      </c>
      <c r="K3332" s="33"/>
      <c r="L3332" s="33">
        <v>2172365</v>
      </c>
      <c r="M3332" s="33">
        <v>2026388</v>
      </c>
      <c r="N3332" s="33">
        <v>137333</v>
      </c>
      <c r="O3332" s="33">
        <v>0</v>
      </c>
      <c r="P3332" s="33">
        <v>8643</v>
      </c>
      <c r="Q3332"/>
    </row>
    <row r="3333" spans="1:17">
      <c r="A3333" s="38" t="str">
        <f t="shared" ca="1" si="51"/>
        <v>205322</v>
      </c>
      <c r="B3333" s="39" cm="1">
        <f t="array" aca="1" ref="B3333" ca="1">INDIRECT(_xlfn.CONCAT("D",ROW(C3333)-C3333-3))</f>
        <v>2053</v>
      </c>
      <c r="C3333" s="32">
        <v>22</v>
      </c>
      <c r="D3333" s="33">
        <v>4486451</v>
      </c>
      <c r="E3333" s="33"/>
      <c r="F3333" s="33">
        <v>2306373</v>
      </c>
      <c r="G3333" s="33">
        <v>2200753</v>
      </c>
      <c r="H3333" s="33">
        <v>103700</v>
      </c>
      <c r="I3333" s="33">
        <v>0</v>
      </c>
      <c r="J3333" s="33">
        <v>1920</v>
      </c>
      <c r="K3333" s="33"/>
      <c r="L3333" s="33">
        <v>2180078</v>
      </c>
      <c r="M3333" s="33">
        <v>1955644</v>
      </c>
      <c r="N3333" s="33">
        <v>213884</v>
      </c>
      <c r="O3333" s="33">
        <v>959</v>
      </c>
      <c r="P3333" s="33">
        <v>9591</v>
      </c>
      <c r="Q3333"/>
    </row>
    <row r="3334" spans="1:17">
      <c r="A3334" s="38" t="str">
        <f t="shared" ca="1" si="51"/>
        <v>205323</v>
      </c>
      <c r="B3334" s="39" cm="1">
        <f t="array" aca="1" ref="B3334" ca="1">INDIRECT(_xlfn.CONCAT("D",ROW(C3334)-C3334-3))</f>
        <v>2053</v>
      </c>
      <c r="C3334" s="32">
        <v>23</v>
      </c>
      <c r="D3334" s="33">
        <v>4483597</v>
      </c>
      <c r="E3334" s="33"/>
      <c r="F3334" s="33">
        <v>2303728</v>
      </c>
      <c r="G3334" s="33">
        <v>2130709</v>
      </c>
      <c r="H3334" s="33">
        <v>168239</v>
      </c>
      <c r="I3334" s="33">
        <v>0</v>
      </c>
      <c r="J3334" s="33">
        <v>4780</v>
      </c>
      <c r="K3334" s="33"/>
      <c r="L3334" s="33">
        <v>2179869</v>
      </c>
      <c r="M3334" s="33">
        <v>1860957</v>
      </c>
      <c r="N3334" s="33">
        <v>301725</v>
      </c>
      <c r="O3334" s="33">
        <v>1910</v>
      </c>
      <c r="P3334" s="33">
        <v>15277</v>
      </c>
      <c r="Q3334"/>
    </row>
    <row r="3335" spans="1:17">
      <c r="A3335" s="38" t="str">
        <f t="shared" ca="1" si="51"/>
        <v>205324</v>
      </c>
      <c r="B3335" s="39" cm="1">
        <f t="array" aca="1" ref="B3335" ca="1">INDIRECT(_xlfn.CONCAT("D",ROW(C3335)-C3335-3))</f>
        <v>2053</v>
      </c>
      <c r="C3335" s="32">
        <v>24</v>
      </c>
      <c r="D3335" s="33">
        <v>4469397</v>
      </c>
      <c r="E3335" s="33"/>
      <c r="F3335" s="33">
        <v>2294840</v>
      </c>
      <c r="G3335" s="33">
        <v>2022167</v>
      </c>
      <c r="H3335" s="33">
        <v>262186</v>
      </c>
      <c r="I3335" s="33">
        <v>0</v>
      </c>
      <c r="J3335" s="33">
        <v>10487</v>
      </c>
      <c r="K3335" s="33"/>
      <c r="L3335" s="33">
        <v>2174557</v>
      </c>
      <c r="M3335" s="33">
        <v>1737551</v>
      </c>
      <c r="N3335" s="33">
        <v>417012</v>
      </c>
      <c r="O3335" s="33">
        <v>0</v>
      </c>
      <c r="P3335" s="33">
        <v>19994</v>
      </c>
      <c r="Q3335"/>
    </row>
    <row r="3336" spans="1:17">
      <c r="A3336" s="38" t="str">
        <f t="shared" ca="1" si="51"/>
        <v>205325</v>
      </c>
      <c r="B3336" s="39" cm="1">
        <f t="array" aca="1" ref="B3336" ca="1">INDIRECT(_xlfn.CONCAT("D",ROW(C3336)-C3336-3))</f>
        <v>2053</v>
      </c>
      <c r="C3336" s="32">
        <v>25</v>
      </c>
      <c r="D3336" s="33">
        <v>4448720</v>
      </c>
      <c r="E3336" s="33"/>
      <c r="F3336" s="33">
        <v>2282170</v>
      </c>
      <c r="G3336" s="33">
        <v>1921727</v>
      </c>
      <c r="H3336" s="33">
        <v>346102</v>
      </c>
      <c r="I3336" s="33">
        <v>956</v>
      </c>
      <c r="J3336" s="33">
        <v>13385</v>
      </c>
      <c r="K3336" s="33"/>
      <c r="L3336" s="33">
        <v>2166551</v>
      </c>
      <c r="M3336" s="33">
        <v>1583138</v>
      </c>
      <c r="N3336" s="33">
        <v>548083</v>
      </c>
      <c r="O3336" s="33">
        <v>955</v>
      </c>
      <c r="P3336" s="33">
        <v>34374</v>
      </c>
      <c r="Q3336"/>
    </row>
    <row r="3337" spans="1:17">
      <c r="A3337" s="38" t="str">
        <f t="shared" ca="1" si="51"/>
        <v>205326</v>
      </c>
      <c r="B3337" s="39" cm="1">
        <f t="array" aca="1" ref="B3337" ca="1">INDIRECT(_xlfn.CONCAT("D",ROW(C3337)-C3337-3))</f>
        <v>2053</v>
      </c>
      <c r="C3337" s="32">
        <v>26</v>
      </c>
      <c r="D3337" s="33">
        <v>4425434</v>
      </c>
      <c r="E3337" s="33"/>
      <c r="F3337" s="33">
        <v>2267894</v>
      </c>
      <c r="G3337" s="33">
        <v>1844412</v>
      </c>
      <c r="H3337" s="33">
        <v>401295</v>
      </c>
      <c r="I3337" s="33">
        <v>1929</v>
      </c>
      <c r="J3337" s="33">
        <v>20258</v>
      </c>
      <c r="K3337" s="33"/>
      <c r="L3337" s="33">
        <v>2157540</v>
      </c>
      <c r="M3337" s="33">
        <v>1418775</v>
      </c>
      <c r="N3337" s="33">
        <v>699274</v>
      </c>
      <c r="O3337" s="33">
        <v>2890</v>
      </c>
      <c r="P3337" s="33">
        <v>36601</v>
      </c>
      <c r="Q3337"/>
    </row>
    <row r="3338" spans="1:17">
      <c r="A3338" s="38" t="str">
        <f t="shared" ca="1" si="51"/>
        <v>205327</v>
      </c>
      <c r="B3338" s="39" cm="1">
        <f t="array" aca="1" ref="B3338" ca="1">INDIRECT(_xlfn.CONCAT("D",ROW(C3338)-C3338-3))</f>
        <v>2053</v>
      </c>
      <c r="C3338" s="32">
        <v>27</v>
      </c>
      <c r="D3338" s="33">
        <v>4402763</v>
      </c>
      <c r="E3338" s="33"/>
      <c r="F3338" s="33">
        <v>2253914</v>
      </c>
      <c r="G3338" s="33">
        <v>1707983</v>
      </c>
      <c r="H3338" s="33">
        <v>523508</v>
      </c>
      <c r="I3338" s="33">
        <v>975</v>
      </c>
      <c r="J3338" s="33">
        <v>21447</v>
      </c>
      <c r="K3338" s="33"/>
      <c r="L3338" s="33">
        <v>2148849</v>
      </c>
      <c r="M3338" s="33">
        <v>1327087</v>
      </c>
      <c r="N3338" s="33">
        <v>776000</v>
      </c>
      <c r="O3338" s="33">
        <v>2921</v>
      </c>
      <c r="P3338" s="33">
        <v>42841</v>
      </c>
      <c r="Q3338"/>
    </row>
    <row r="3339" spans="1:17">
      <c r="A3339" s="38" t="str">
        <f t="shared" ca="1" si="51"/>
        <v>205328</v>
      </c>
      <c r="B3339" s="39" cm="1">
        <f t="array" aca="1" ref="B3339" ca="1">INDIRECT(_xlfn.CONCAT("D",ROW(C3339)-C3339-3))</f>
        <v>2053</v>
      </c>
      <c r="C3339" s="32">
        <v>28</v>
      </c>
      <c r="D3339" s="33">
        <v>4386197</v>
      </c>
      <c r="E3339" s="33"/>
      <c r="F3339" s="33">
        <v>2243152</v>
      </c>
      <c r="G3339" s="33">
        <v>1579504</v>
      </c>
      <c r="H3339" s="33">
        <v>620131</v>
      </c>
      <c r="I3339" s="33">
        <v>3956</v>
      </c>
      <c r="J3339" s="33">
        <v>39562</v>
      </c>
      <c r="K3339" s="33"/>
      <c r="L3339" s="33">
        <v>2143045</v>
      </c>
      <c r="M3339" s="33">
        <v>1182233</v>
      </c>
      <c r="N3339" s="33">
        <v>907433</v>
      </c>
      <c r="O3339" s="33">
        <v>2966</v>
      </c>
      <c r="P3339" s="33">
        <v>50413</v>
      </c>
      <c r="Q3339"/>
    </row>
    <row r="3340" spans="1:17">
      <c r="A3340" s="38" t="str">
        <f t="shared" ref="A3340:A3403" ca="1" si="52">B3340&amp;C3340</f>
        <v>205329</v>
      </c>
      <c r="B3340" s="39" cm="1">
        <f t="array" aca="1" ref="B3340" ca="1">INDIRECT(_xlfn.CONCAT("D",ROW(C3340)-C3340-3))</f>
        <v>2053</v>
      </c>
      <c r="C3340" s="32">
        <v>29</v>
      </c>
      <c r="D3340" s="33">
        <v>4380261</v>
      </c>
      <c r="E3340" s="33"/>
      <c r="F3340" s="33">
        <v>2238284</v>
      </c>
      <c r="G3340" s="33">
        <v>1474776</v>
      </c>
      <c r="H3340" s="33">
        <v>702227</v>
      </c>
      <c r="I3340" s="33">
        <v>5023</v>
      </c>
      <c r="J3340" s="33">
        <v>56258</v>
      </c>
      <c r="K3340" s="33"/>
      <c r="L3340" s="33">
        <v>2141977</v>
      </c>
      <c r="M3340" s="33">
        <v>1087558</v>
      </c>
      <c r="N3340" s="33">
        <v>970065</v>
      </c>
      <c r="O3340" s="33">
        <v>7030</v>
      </c>
      <c r="P3340" s="33">
        <v>77324</v>
      </c>
      <c r="Q3340"/>
    </row>
    <row r="3341" spans="1:17">
      <c r="A3341" s="38" t="str">
        <f t="shared" ca="1" si="52"/>
        <v>205330</v>
      </c>
      <c r="B3341" s="39" cm="1">
        <f t="array" aca="1" ref="B3341" ca="1">INDIRECT(_xlfn.CONCAT("D",ROW(C3341)-C3341-3))</f>
        <v>2053</v>
      </c>
      <c r="C3341" s="32">
        <v>30</v>
      </c>
      <c r="D3341" s="33">
        <v>4374239</v>
      </c>
      <c r="E3341" s="33"/>
      <c r="F3341" s="33">
        <v>2233980</v>
      </c>
      <c r="G3341" s="33">
        <v>1388855</v>
      </c>
      <c r="H3341" s="33">
        <v>777922</v>
      </c>
      <c r="I3341" s="33">
        <v>2036</v>
      </c>
      <c r="J3341" s="33">
        <v>65166</v>
      </c>
      <c r="K3341" s="33"/>
      <c r="L3341" s="33">
        <v>2140259</v>
      </c>
      <c r="M3341" s="33">
        <v>969231</v>
      </c>
      <c r="N3341" s="33">
        <v>1075225</v>
      </c>
      <c r="O3341" s="33">
        <v>7134</v>
      </c>
      <c r="P3341" s="33">
        <v>88668</v>
      </c>
      <c r="Q3341"/>
    </row>
    <row r="3342" spans="1:17">
      <c r="A3342" s="38" t="str">
        <f t="shared" ca="1" si="52"/>
        <v>205331</v>
      </c>
      <c r="B3342" s="39" cm="1">
        <f t="array" aca="1" ref="B3342" ca="1">INDIRECT(_xlfn.CONCAT("D",ROW(C3342)-C3342-3))</f>
        <v>2053</v>
      </c>
      <c r="C3342" s="32">
        <v>31</v>
      </c>
      <c r="D3342" s="33">
        <v>4377370</v>
      </c>
      <c r="E3342" s="33"/>
      <c r="F3342" s="33">
        <v>2234478</v>
      </c>
      <c r="G3342" s="33">
        <v>1285392</v>
      </c>
      <c r="H3342" s="33">
        <v>865525</v>
      </c>
      <c r="I3342" s="33">
        <v>5158</v>
      </c>
      <c r="J3342" s="33">
        <v>78403</v>
      </c>
      <c r="K3342" s="33"/>
      <c r="L3342" s="33">
        <v>2142893</v>
      </c>
      <c r="M3342" s="33">
        <v>926768</v>
      </c>
      <c r="N3342" s="33">
        <v>1114181</v>
      </c>
      <c r="O3342" s="33">
        <v>13387</v>
      </c>
      <c r="P3342" s="33">
        <v>88558</v>
      </c>
      <c r="Q3342"/>
    </row>
    <row r="3343" spans="1:17">
      <c r="A3343" s="38" t="str">
        <f t="shared" ca="1" si="52"/>
        <v>205332</v>
      </c>
      <c r="B3343" s="39" cm="1">
        <f t="array" aca="1" ref="B3343" ca="1">INDIRECT(_xlfn.CONCAT("D",ROW(C3343)-C3343-3))</f>
        <v>2053</v>
      </c>
      <c r="C3343" s="32">
        <v>32</v>
      </c>
      <c r="D3343" s="33">
        <v>4324883</v>
      </c>
      <c r="E3343" s="33"/>
      <c r="F3343" s="33">
        <v>2204481</v>
      </c>
      <c r="G3343" s="33">
        <v>1151812</v>
      </c>
      <c r="H3343" s="33">
        <v>959358</v>
      </c>
      <c r="I3343" s="33">
        <v>3888</v>
      </c>
      <c r="J3343" s="33">
        <v>89423</v>
      </c>
      <c r="K3343" s="33"/>
      <c r="L3343" s="33">
        <v>2120401</v>
      </c>
      <c r="M3343" s="33">
        <v>808652</v>
      </c>
      <c r="N3343" s="33">
        <v>1169675</v>
      </c>
      <c r="O3343" s="33">
        <v>13624</v>
      </c>
      <c r="P3343" s="33">
        <v>128450</v>
      </c>
      <c r="Q3343"/>
    </row>
    <row r="3344" spans="1:17">
      <c r="A3344" s="38" t="str">
        <f t="shared" ca="1" si="52"/>
        <v>205333</v>
      </c>
      <c r="B3344" s="39" cm="1">
        <f t="array" aca="1" ref="B3344" ca="1">INDIRECT(_xlfn.CONCAT("D",ROW(C3344)-C3344-3))</f>
        <v>2053</v>
      </c>
      <c r="C3344" s="32">
        <v>33</v>
      </c>
      <c r="D3344" s="33">
        <v>4452098</v>
      </c>
      <c r="E3344" s="33"/>
      <c r="F3344" s="33">
        <v>2267907</v>
      </c>
      <c r="G3344" s="33">
        <v>1174577</v>
      </c>
      <c r="H3344" s="33">
        <v>970957</v>
      </c>
      <c r="I3344" s="33">
        <v>8025</v>
      </c>
      <c r="J3344" s="33">
        <v>114348</v>
      </c>
      <c r="K3344" s="33"/>
      <c r="L3344" s="33">
        <v>2184191</v>
      </c>
      <c r="M3344" s="33">
        <v>843391</v>
      </c>
      <c r="N3344" s="33">
        <v>1198397</v>
      </c>
      <c r="O3344" s="33">
        <v>15043</v>
      </c>
      <c r="P3344" s="33">
        <v>127361</v>
      </c>
      <c r="Q3344"/>
    </row>
    <row r="3345" spans="1:17">
      <c r="A3345" s="38" t="str">
        <f t="shared" ca="1" si="52"/>
        <v>205334</v>
      </c>
      <c r="B3345" s="39" cm="1">
        <f t="array" aca="1" ref="B3345" ca="1">INDIRECT(_xlfn.CONCAT("D",ROW(C3345)-C3345-3))</f>
        <v>2053</v>
      </c>
      <c r="C3345" s="32">
        <v>34</v>
      </c>
      <c r="D3345" s="33">
        <v>4510563</v>
      </c>
      <c r="E3345" s="33"/>
      <c r="F3345" s="33">
        <v>2295652</v>
      </c>
      <c r="G3345" s="33">
        <v>1079593</v>
      </c>
      <c r="H3345" s="33">
        <v>1079593</v>
      </c>
      <c r="I3345" s="33">
        <v>9098</v>
      </c>
      <c r="J3345" s="33">
        <v>127368</v>
      </c>
      <c r="K3345" s="33"/>
      <c r="L3345" s="33">
        <v>2214911</v>
      </c>
      <c r="M3345" s="33">
        <v>765923</v>
      </c>
      <c r="N3345" s="33">
        <v>1288327</v>
      </c>
      <c r="O3345" s="33">
        <v>13136</v>
      </c>
      <c r="P3345" s="33">
        <v>147526</v>
      </c>
      <c r="Q3345"/>
    </row>
    <row r="3346" spans="1:17">
      <c r="A3346" s="38" t="str">
        <f t="shared" ca="1" si="52"/>
        <v>205335</v>
      </c>
      <c r="B3346" s="39" cm="1">
        <f t="array" aca="1" ref="B3346" ca="1">INDIRECT(_xlfn.CONCAT("D",ROW(C3346)-C3346-3))</f>
        <v>2053</v>
      </c>
      <c r="C3346" s="32">
        <v>35</v>
      </c>
      <c r="D3346" s="33">
        <v>4579544</v>
      </c>
      <c r="E3346" s="33"/>
      <c r="F3346" s="33">
        <v>2330878</v>
      </c>
      <c r="G3346" s="33">
        <v>1048541</v>
      </c>
      <c r="H3346" s="33">
        <v>1104207</v>
      </c>
      <c r="I3346" s="33">
        <v>13157</v>
      </c>
      <c r="J3346" s="33">
        <v>164973</v>
      </c>
      <c r="K3346" s="33"/>
      <c r="L3346" s="33">
        <v>2248665</v>
      </c>
      <c r="M3346" s="33">
        <v>711808</v>
      </c>
      <c r="N3346" s="33">
        <v>1331606</v>
      </c>
      <c r="O3346" s="33">
        <v>18200</v>
      </c>
      <c r="P3346" s="33">
        <v>187052</v>
      </c>
      <c r="Q3346"/>
    </row>
    <row r="3347" spans="1:17">
      <c r="A3347" s="38" t="str">
        <f t="shared" ca="1" si="52"/>
        <v>205336</v>
      </c>
      <c r="B3347" s="39" cm="1">
        <f t="array" aca="1" ref="B3347" ca="1">INDIRECT(_xlfn.CONCAT("D",ROW(C3347)-C3347-3))</f>
        <v>2053</v>
      </c>
      <c r="C3347" s="32">
        <v>36</v>
      </c>
      <c r="D3347" s="33">
        <v>4673140</v>
      </c>
      <c r="E3347" s="33"/>
      <c r="F3347" s="33">
        <v>2375503</v>
      </c>
      <c r="G3347" s="33">
        <v>1039660</v>
      </c>
      <c r="H3347" s="33">
        <v>1155514</v>
      </c>
      <c r="I3347" s="33">
        <v>7052</v>
      </c>
      <c r="J3347" s="33">
        <v>173277</v>
      </c>
      <c r="K3347" s="33"/>
      <c r="L3347" s="33">
        <v>2297637</v>
      </c>
      <c r="M3347" s="33">
        <v>732303</v>
      </c>
      <c r="N3347" s="33">
        <v>1342723</v>
      </c>
      <c r="O3347" s="33">
        <v>16117</v>
      </c>
      <c r="P3347" s="33">
        <v>206495</v>
      </c>
      <c r="Q3347"/>
    </row>
    <row r="3348" spans="1:17">
      <c r="A3348" s="38" t="str">
        <f t="shared" ca="1" si="52"/>
        <v>205337</v>
      </c>
      <c r="B3348" s="39" cm="1">
        <f t="array" aca="1" ref="B3348" ca="1">INDIRECT(_xlfn.CONCAT("D",ROW(C3348)-C3348-3))</f>
        <v>2053</v>
      </c>
      <c r="C3348" s="32">
        <v>37</v>
      </c>
      <c r="D3348" s="33">
        <v>4708454</v>
      </c>
      <c r="E3348" s="33"/>
      <c r="F3348" s="33">
        <v>2392487</v>
      </c>
      <c r="G3348" s="33">
        <v>998796</v>
      </c>
      <c r="H3348" s="33">
        <v>1187703</v>
      </c>
      <c r="I3348" s="33">
        <v>8039</v>
      </c>
      <c r="J3348" s="33">
        <v>197950</v>
      </c>
      <c r="K3348" s="33"/>
      <c r="L3348" s="33">
        <v>2315967</v>
      </c>
      <c r="M3348" s="33">
        <v>717638</v>
      </c>
      <c r="N3348" s="33">
        <v>1359788</v>
      </c>
      <c r="O3348" s="33">
        <v>22143</v>
      </c>
      <c r="P3348" s="33">
        <v>216398</v>
      </c>
      <c r="Q3348"/>
    </row>
    <row r="3349" spans="1:17">
      <c r="A3349" s="38" t="str">
        <f t="shared" ca="1" si="52"/>
        <v>205338</v>
      </c>
      <c r="B3349" s="39" cm="1">
        <f t="array" aca="1" ref="B3349" ca="1">INDIRECT(_xlfn.CONCAT("D",ROW(C3349)-C3349-3))</f>
        <v>2053</v>
      </c>
      <c r="C3349" s="32">
        <v>38</v>
      </c>
      <c r="D3349" s="33">
        <v>4720741</v>
      </c>
      <c r="E3349" s="33"/>
      <c r="F3349" s="33">
        <v>2396666</v>
      </c>
      <c r="G3349" s="33">
        <v>931086</v>
      </c>
      <c r="H3349" s="33">
        <v>1267284</v>
      </c>
      <c r="I3349" s="33">
        <v>8053</v>
      </c>
      <c r="J3349" s="33">
        <v>190244</v>
      </c>
      <c r="K3349" s="33"/>
      <c r="L3349" s="33">
        <v>2324075</v>
      </c>
      <c r="M3349" s="33">
        <v>642338</v>
      </c>
      <c r="N3349" s="33">
        <v>1452547</v>
      </c>
      <c r="O3349" s="33">
        <v>22115</v>
      </c>
      <c r="P3349" s="33">
        <v>207076</v>
      </c>
      <c r="Q3349"/>
    </row>
    <row r="3350" spans="1:17">
      <c r="A3350" s="38" t="str">
        <f t="shared" ca="1" si="52"/>
        <v>205339</v>
      </c>
      <c r="B3350" s="39" cm="1">
        <f t="array" aca="1" ref="B3350" ca="1">INDIRECT(_xlfn.CONCAT("D",ROW(C3350)-C3350-3))</f>
        <v>2053</v>
      </c>
      <c r="C3350" s="32">
        <v>39</v>
      </c>
      <c r="D3350" s="33">
        <v>4667384</v>
      </c>
      <c r="E3350" s="33"/>
      <c r="F3350" s="33">
        <v>2368779</v>
      </c>
      <c r="G3350" s="33">
        <v>894827</v>
      </c>
      <c r="H3350" s="33">
        <v>1251753</v>
      </c>
      <c r="I3350" s="33">
        <v>10054</v>
      </c>
      <c r="J3350" s="33">
        <v>212145</v>
      </c>
      <c r="K3350" s="33"/>
      <c r="L3350" s="33">
        <v>2298605</v>
      </c>
      <c r="M3350" s="33">
        <v>639952</v>
      </c>
      <c r="N3350" s="33">
        <v>1413521</v>
      </c>
      <c r="O3350" s="33">
        <v>21097</v>
      </c>
      <c r="P3350" s="33">
        <v>224034</v>
      </c>
      <c r="Q3350"/>
    </row>
    <row r="3351" spans="1:17">
      <c r="A3351" s="38" t="str">
        <f t="shared" ca="1" si="52"/>
        <v>205340</v>
      </c>
      <c r="B3351" s="39" cm="1">
        <f t="array" aca="1" ref="B3351" ca="1">INDIRECT(_xlfn.CONCAT("D",ROW(C3351)-C3351-3))</f>
        <v>2053</v>
      </c>
      <c r="C3351" s="32">
        <v>40</v>
      </c>
      <c r="D3351" s="33">
        <v>4684764</v>
      </c>
      <c r="E3351" s="33"/>
      <c r="F3351" s="33">
        <v>2373346</v>
      </c>
      <c r="G3351" s="33">
        <v>883596</v>
      </c>
      <c r="H3351" s="33">
        <v>1249500</v>
      </c>
      <c r="I3351" s="33">
        <v>10052</v>
      </c>
      <c r="J3351" s="33">
        <v>230197</v>
      </c>
      <c r="K3351" s="33"/>
      <c r="L3351" s="33">
        <v>2311419</v>
      </c>
      <c r="M3351" s="33">
        <v>599703</v>
      </c>
      <c r="N3351" s="33">
        <v>1428439</v>
      </c>
      <c r="O3351" s="33">
        <v>34154</v>
      </c>
      <c r="P3351" s="33">
        <v>249123</v>
      </c>
      <c r="Q3351"/>
    </row>
    <row r="3352" spans="1:17">
      <c r="A3352" s="38" t="str">
        <f t="shared" ca="1" si="52"/>
        <v>205341</v>
      </c>
      <c r="B3352" s="39" cm="1">
        <f t="array" aca="1" ref="B3352" ca="1">INDIRECT(_xlfn.CONCAT("D",ROW(C3352)-C3352-3))</f>
        <v>2053</v>
      </c>
      <c r="C3352" s="32">
        <v>41</v>
      </c>
      <c r="D3352" s="33">
        <v>4678863</v>
      </c>
      <c r="E3352" s="33"/>
      <c r="F3352" s="33">
        <v>2369874</v>
      </c>
      <c r="G3352" s="33">
        <v>825179</v>
      </c>
      <c r="H3352" s="33">
        <v>1285065</v>
      </c>
      <c r="I3352" s="33">
        <v>10063</v>
      </c>
      <c r="J3352" s="33">
        <v>249566</v>
      </c>
      <c r="K3352" s="33"/>
      <c r="L3352" s="33">
        <v>2308989</v>
      </c>
      <c r="M3352" s="33">
        <v>600337</v>
      </c>
      <c r="N3352" s="33">
        <v>1412499</v>
      </c>
      <c r="O3352" s="33">
        <v>24094</v>
      </c>
      <c r="P3352" s="33">
        <v>272059</v>
      </c>
      <c r="Q3352"/>
    </row>
    <row r="3353" spans="1:17">
      <c r="A3353" s="38" t="str">
        <f t="shared" ca="1" si="52"/>
        <v>205342</v>
      </c>
      <c r="B3353" s="39" cm="1">
        <f t="array" aca="1" ref="B3353" ca="1">INDIRECT(_xlfn.CONCAT("D",ROW(C3353)-C3353-3))</f>
        <v>2053</v>
      </c>
      <c r="C3353" s="32">
        <v>42</v>
      </c>
      <c r="D3353" s="33">
        <v>4762401</v>
      </c>
      <c r="E3353" s="33"/>
      <c r="F3353" s="33">
        <v>2408532</v>
      </c>
      <c r="G3353" s="33">
        <v>829282</v>
      </c>
      <c r="H3353" s="33">
        <v>1308178</v>
      </c>
      <c r="I3353" s="33">
        <v>13052</v>
      </c>
      <c r="J3353" s="33">
        <v>258021</v>
      </c>
      <c r="K3353" s="33"/>
      <c r="L3353" s="33">
        <v>2353868</v>
      </c>
      <c r="M3353" s="33">
        <v>617326</v>
      </c>
      <c r="N3353" s="33">
        <v>1420351</v>
      </c>
      <c r="O3353" s="33">
        <v>38144</v>
      </c>
      <c r="P3353" s="33">
        <v>278048</v>
      </c>
      <c r="Q3353"/>
    </row>
    <row r="3354" spans="1:17">
      <c r="A3354" s="38" t="str">
        <f t="shared" ca="1" si="52"/>
        <v>205343</v>
      </c>
      <c r="B3354" s="39" cm="1">
        <f t="array" aca="1" ref="B3354" ca="1">INDIRECT(_xlfn.CONCAT("D",ROW(C3354)-C3354-3))</f>
        <v>2053</v>
      </c>
      <c r="C3354" s="32">
        <v>43</v>
      </c>
      <c r="D3354" s="33">
        <v>4831636</v>
      </c>
      <c r="E3354" s="33"/>
      <c r="F3354" s="33">
        <v>2439990</v>
      </c>
      <c r="G3354" s="33">
        <v>815677</v>
      </c>
      <c r="H3354" s="33">
        <v>1329624</v>
      </c>
      <c r="I3354" s="33">
        <v>9052</v>
      </c>
      <c r="J3354" s="33">
        <v>285638</v>
      </c>
      <c r="K3354" s="33"/>
      <c r="L3354" s="33">
        <v>2391646</v>
      </c>
      <c r="M3354" s="33">
        <v>568292</v>
      </c>
      <c r="N3354" s="33">
        <v>1500050</v>
      </c>
      <c r="O3354" s="33">
        <v>46186</v>
      </c>
      <c r="P3354" s="33">
        <v>277118</v>
      </c>
      <c r="Q3354"/>
    </row>
    <row r="3355" spans="1:17">
      <c r="A3355" s="38" t="str">
        <f t="shared" ca="1" si="52"/>
        <v>205344</v>
      </c>
      <c r="B3355" s="39" cm="1">
        <f t="array" aca="1" ref="B3355" ca="1">INDIRECT(_xlfn.CONCAT("D",ROW(C3355)-C3355-3))</f>
        <v>2053</v>
      </c>
      <c r="C3355" s="32">
        <v>44</v>
      </c>
      <c r="D3355" s="33">
        <v>4985464</v>
      </c>
      <c r="E3355" s="33"/>
      <c r="F3355" s="33">
        <v>2515212</v>
      </c>
      <c r="G3355" s="33">
        <v>844766</v>
      </c>
      <c r="H3355" s="33">
        <v>1370108</v>
      </c>
      <c r="I3355" s="33">
        <v>12054</v>
      </c>
      <c r="J3355" s="33">
        <v>288285</v>
      </c>
      <c r="K3355" s="33"/>
      <c r="L3355" s="33">
        <v>2470252</v>
      </c>
      <c r="M3355" s="33">
        <v>592177</v>
      </c>
      <c r="N3355" s="33">
        <v>1540263</v>
      </c>
      <c r="O3355" s="33">
        <v>37200</v>
      </c>
      <c r="P3355" s="33">
        <v>300613</v>
      </c>
      <c r="Q3355"/>
    </row>
    <row r="3356" spans="1:17">
      <c r="A3356" s="38" t="str">
        <f t="shared" ca="1" si="52"/>
        <v>205345</v>
      </c>
      <c r="B3356" s="39" cm="1">
        <f t="array" aca="1" ref="B3356" ca="1">INDIRECT(_xlfn.CONCAT("D",ROW(C3356)-C3356-3))</f>
        <v>2053</v>
      </c>
      <c r="C3356" s="32">
        <v>45</v>
      </c>
      <c r="D3356" s="33">
        <v>5002926</v>
      </c>
      <c r="E3356" s="33"/>
      <c r="F3356" s="33">
        <v>2521084</v>
      </c>
      <c r="G3356" s="33">
        <v>779043</v>
      </c>
      <c r="H3356" s="33">
        <v>1412330</v>
      </c>
      <c r="I3356" s="33">
        <v>16084</v>
      </c>
      <c r="J3356" s="33">
        <v>313628</v>
      </c>
      <c r="K3356" s="33"/>
      <c r="L3356" s="33">
        <v>2481842</v>
      </c>
      <c r="M3356" s="33">
        <v>629991</v>
      </c>
      <c r="N3356" s="33">
        <v>1511777</v>
      </c>
      <c r="O3356" s="33">
        <v>44140</v>
      </c>
      <c r="P3356" s="33">
        <v>295935</v>
      </c>
      <c r="Q3356"/>
    </row>
    <row r="3357" spans="1:17">
      <c r="A3357" s="38" t="str">
        <f t="shared" ca="1" si="52"/>
        <v>205346</v>
      </c>
      <c r="B3357" s="39" cm="1">
        <f t="array" aca="1" ref="B3357" ca="1">INDIRECT(_xlfn.CONCAT("D",ROW(C3357)-C3357-3))</f>
        <v>2053</v>
      </c>
      <c r="C3357" s="32">
        <v>46</v>
      </c>
      <c r="D3357" s="33">
        <v>4933909</v>
      </c>
      <c r="E3357" s="33"/>
      <c r="F3357" s="33">
        <v>2486115</v>
      </c>
      <c r="G3357" s="33">
        <v>782554</v>
      </c>
      <c r="H3357" s="33">
        <v>1403581</v>
      </c>
      <c r="I3357" s="33">
        <v>20065</v>
      </c>
      <c r="J3357" s="33">
        <v>279914</v>
      </c>
      <c r="K3357" s="33"/>
      <c r="L3357" s="33">
        <v>2447795</v>
      </c>
      <c r="M3357" s="33">
        <v>551757</v>
      </c>
      <c r="N3357" s="33">
        <v>1536894</v>
      </c>
      <c r="O3357" s="33">
        <v>40128</v>
      </c>
      <c r="P3357" s="33">
        <v>319016</v>
      </c>
      <c r="Q3357"/>
    </row>
    <row r="3358" spans="1:17">
      <c r="A3358" s="38" t="str">
        <f t="shared" ca="1" si="52"/>
        <v>205347</v>
      </c>
      <c r="B3358" s="39" cm="1">
        <f t="array" aca="1" ref="B3358" ca="1">INDIRECT(_xlfn.CONCAT("D",ROW(C3358)-C3358-3))</f>
        <v>2053</v>
      </c>
      <c r="C3358" s="32">
        <v>47</v>
      </c>
      <c r="D3358" s="33">
        <v>4820892</v>
      </c>
      <c r="E3358" s="33"/>
      <c r="F3358" s="33">
        <v>2427471</v>
      </c>
      <c r="G3358" s="33">
        <v>713076</v>
      </c>
      <c r="H3358" s="33">
        <v>1393009</v>
      </c>
      <c r="I3358" s="33">
        <v>12052</v>
      </c>
      <c r="J3358" s="33">
        <v>309334</v>
      </c>
      <c r="K3358" s="33"/>
      <c r="L3358" s="33">
        <v>2393421</v>
      </c>
      <c r="M3358" s="33">
        <v>554023</v>
      </c>
      <c r="N3358" s="33">
        <v>1454687</v>
      </c>
      <c r="O3358" s="33">
        <v>48089</v>
      </c>
      <c r="P3358" s="33">
        <v>336622</v>
      </c>
      <c r="Q3358"/>
    </row>
    <row r="3359" spans="1:17">
      <c r="A3359" s="38" t="str">
        <f t="shared" ca="1" si="52"/>
        <v>205348</v>
      </c>
      <c r="B3359" s="39" cm="1">
        <f t="array" aca="1" ref="B3359" ca="1">INDIRECT(_xlfn.CONCAT("D",ROW(C3359)-C3359-3))</f>
        <v>2053</v>
      </c>
      <c r="C3359" s="32">
        <v>48</v>
      </c>
      <c r="D3359" s="33">
        <v>4765495</v>
      </c>
      <c r="E3359" s="33"/>
      <c r="F3359" s="33">
        <v>2397159</v>
      </c>
      <c r="G3359" s="33">
        <v>779278</v>
      </c>
      <c r="H3359" s="33">
        <v>1310192</v>
      </c>
      <c r="I3359" s="33">
        <v>16088</v>
      </c>
      <c r="J3359" s="33">
        <v>291601</v>
      </c>
      <c r="K3359" s="33"/>
      <c r="L3359" s="33">
        <v>2368336</v>
      </c>
      <c r="M3359" s="33">
        <v>531319</v>
      </c>
      <c r="N3359" s="33">
        <v>1502557</v>
      </c>
      <c r="O3359" s="33">
        <v>45197</v>
      </c>
      <c r="P3359" s="33">
        <v>289262</v>
      </c>
      <c r="Q3359"/>
    </row>
    <row r="3360" spans="1:17">
      <c r="A3360" s="38" t="str">
        <f t="shared" ca="1" si="52"/>
        <v>205349</v>
      </c>
      <c r="B3360" s="39" cm="1">
        <f t="array" aca="1" ref="B3360" ca="1">INDIRECT(_xlfn.CONCAT("D",ROW(C3360)-C3360-3))</f>
        <v>2053</v>
      </c>
      <c r="C3360" s="32">
        <v>49</v>
      </c>
      <c r="D3360" s="33">
        <v>4723048</v>
      </c>
      <c r="E3360" s="33"/>
      <c r="F3360" s="33">
        <v>2374315</v>
      </c>
      <c r="G3360" s="33">
        <v>693643</v>
      </c>
      <c r="H3360" s="33">
        <v>1361072</v>
      </c>
      <c r="I3360" s="33">
        <v>20164</v>
      </c>
      <c r="J3360" s="33">
        <v>299436</v>
      </c>
      <c r="K3360" s="33"/>
      <c r="L3360" s="33">
        <v>2348734</v>
      </c>
      <c r="M3360" s="33">
        <v>521606</v>
      </c>
      <c r="N3360" s="33">
        <v>1420094</v>
      </c>
      <c r="O3360" s="33">
        <v>65326</v>
      </c>
      <c r="P3360" s="33">
        <v>341707</v>
      </c>
      <c r="Q3360"/>
    </row>
    <row r="3361" spans="1:17">
      <c r="A3361" s="38" t="str">
        <f t="shared" ca="1" si="52"/>
        <v>205350</v>
      </c>
      <c r="B3361" s="39" cm="1">
        <f t="array" aca="1" ref="B3361" ca="1">INDIRECT(_xlfn.CONCAT("D",ROW(C3361)-C3361-3))</f>
        <v>2053</v>
      </c>
      <c r="C3361" s="32">
        <v>50</v>
      </c>
      <c r="D3361" s="33">
        <v>4662921</v>
      </c>
      <c r="E3361" s="33"/>
      <c r="F3361" s="33">
        <v>2340753</v>
      </c>
      <c r="G3361" s="33">
        <v>665469</v>
      </c>
      <c r="H3361" s="33">
        <v>1349114</v>
      </c>
      <c r="I3361" s="33">
        <v>16157</v>
      </c>
      <c r="J3361" s="33">
        <v>310014</v>
      </c>
      <c r="K3361" s="33"/>
      <c r="L3361" s="33">
        <v>2322167</v>
      </c>
      <c r="M3361" s="33">
        <v>512125</v>
      </c>
      <c r="N3361" s="33">
        <v>1452864</v>
      </c>
      <c r="O3361" s="33">
        <v>56344</v>
      </c>
      <c r="P3361" s="33">
        <v>300835</v>
      </c>
      <c r="Q3361"/>
    </row>
    <row r="3362" spans="1:17">
      <c r="A3362" s="38" t="str">
        <f t="shared" ca="1" si="52"/>
        <v>205351</v>
      </c>
      <c r="B3362" s="39" cm="1">
        <f t="array" aca="1" ref="B3362" ca="1">INDIRECT(_xlfn.CONCAT("D",ROW(C3362)-C3362-3))</f>
        <v>2053</v>
      </c>
      <c r="C3362" s="32">
        <v>51</v>
      </c>
      <c r="D3362" s="33">
        <v>4650018</v>
      </c>
      <c r="E3362" s="33"/>
      <c r="F3362" s="33">
        <v>2330903</v>
      </c>
      <c r="G3362" s="33">
        <v>621642</v>
      </c>
      <c r="H3362" s="33">
        <v>1395914</v>
      </c>
      <c r="I3362" s="33">
        <v>20216</v>
      </c>
      <c r="J3362" s="33">
        <v>293132</v>
      </c>
      <c r="K3362" s="33"/>
      <c r="L3362" s="33">
        <v>2319115</v>
      </c>
      <c r="M3362" s="33">
        <v>508852</v>
      </c>
      <c r="N3362" s="33">
        <v>1415498</v>
      </c>
      <c r="O3362" s="33">
        <v>71684</v>
      </c>
      <c r="P3362" s="33">
        <v>323081</v>
      </c>
      <c r="Q3362"/>
    </row>
    <row r="3363" spans="1:17">
      <c r="A3363" s="38" t="str">
        <f t="shared" ca="1" si="52"/>
        <v>205352</v>
      </c>
      <c r="B3363" s="39" cm="1">
        <f t="array" aca="1" ref="B3363" ca="1">INDIRECT(_xlfn.CONCAT("D",ROW(C3363)-C3363-3))</f>
        <v>2053</v>
      </c>
      <c r="C3363" s="32">
        <v>52</v>
      </c>
      <c r="D3363" s="33">
        <v>4719241</v>
      </c>
      <c r="E3363" s="33"/>
      <c r="F3363" s="33">
        <v>2364697</v>
      </c>
      <c r="G3363" s="33">
        <v>693591</v>
      </c>
      <c r="H3363" s="33">
        <v>1379069</v>
      </c>
      <c r="I3363" s="33">
        <v>17238</v>
      </c>
      <c r="J3363" s="33">
        <v>274800</v>
      </c>
      <c r="K3363" s="33"/>
      <c r="L3363" s="33">
        <v>2354543</v>
      </c>
      <c r="M3363" s="33">
        <v>542111</v>
      </c>
      <c r="N3363" s="33">
        <v>1409894</v>
      </c>
      <c r="O3363" s="33">
        <v>62707</v>
      </c>
      <c r="P3363" s="33">
        <v>339831</v>
      </c>
      <c r="Q3363"/>
    </row>
    <row r="3364" spans="1:17">
      <c r="A3364" s="38" t="str">
        <f t="shared" ca="1" si="52"/>
        <v>205353</v>
      </c>
      <c r="B3364" s="39" cm="1">
        <f t="array" aca="1" ref="B3364" ca="1">INDIRECT(_xlfn.CONCAT("D",ROW(C3364)-C3364-3))</f>
        <v>2053</v>
      </c>
      <c r="C3364" s="32">
        <v>53</v>
      </c>
      <c r="D3364" s="33">
        <v>4636194</v>
      </c>
      <c r="E3364" s="33"/>
      <c r="F3364" s="33">
        <v>2322283</v>
      </c>
      <c r="G3364" s="33">
        <v>613913</v>
      </c>
      <c r="H3364" s="33">
        <v>1387668</v>
      </c>
      <c r="I3364" s="33">
        <v>10181</v>
      </c>
      <c r="J3364" s="33">
        <v>310520</v>
      </c>
      <c r="K3364" s="33"/>
      <c r="L3364" s="33">
        <v>2313911</v>
      </c>
      <c r="M3364" s="33">
        <v>511838</v>
      </c>
      <c r="N3364" s="33">
        <v>1371319</v>
      </c>
      <c r="O3364" s="33">
        <v>76015</v>
      </c>
      <c r="P3364" s="33">
        <v>354739</v>
      </c>
      <c r="Q3364"/>
    </row>
    <row r="3365" spans="1:17">
      <c r="A3365" s="38" t="str">
        <f t="shared" ca="1" si="52"/>
        <v>205354</v>
      </c>
      <c r="B3365" s="39" cm="1">
        <f t="array" aca="1" ref="B3365" ca="1">INDIRECT(_xlfn.CONCAT("D",ROW(C3365)-C3365-3))</f>
        <v>2053</v>
      </c>
      <c r="C3365" s="32">
        <v>54</v>
      </c>
      <c r="D3365" s="33">
        <v>4611835</v>
      </c>
      <c r="E3365" s="33"/>
      <c r="F3365" s="33">
        <v>2305204</v>
      </c>
      <c r="G3365" s="33">
        <v>654714</v>
      </c>
      <c r="H3365" s="33">
        <v>1331760</v>
      </c>
      <c r="I3365" s="33">
        <v>25377</v>
      </c>
      <c r="J3365" s="33">
        <v>293353</v>
      </c>
      <c r="K3365" s="33"/>
      <c r="L3365" s="33">
        <v>2306632</v>
      </c>
      <c r="M3365" s="33">
        <v>527866</v>
      </c>
      <c r="N3365" s="33">
        <v>1355058</v>
      </c>
      <c r="O3365" s="33">
        <v>80899</v>
      </c>
      <c r="P3365" s="33">
        <v>342809</v>
      </c>
      <c r="Q3365"/>
    </row>
    <row r="3366" spans="1:17">
      <c r="A3366" s="38" t="str">
        <f t="shared" ca="1" si="52"/>
        <v>205355</v>
      </c>
      <c r="B3366" s="39" cm="1">
        <f t="array" aca="1" ref="B3366" ca="1">INDIRECT(_xlfn.CONCAT("D",ROW(C3366)-C3366-3))</f>
        <v>2053</v>
      </c>
      <c r="C3366" s="32">
        <v>55</v>
      </c>
      <c r="D3366" s="33">
        <v>4525038</v>
      </c>
      <c r="E3366" s="33"/>
      <c r="F3366" s="33">
        <v>2258934</v>
      </c>
      <c r="G3366" s="33">
        <v>611015</v>
      </c>
      <c r="H3366" s="33">
        <v>1343423</v>
      </c>
      <c r="I3366" s="33">
        <v>22255</v>
      </c>
      <c r="J3366" s="33">
        <v>282240</v>
      </c>
      <c r="K3366" s="33"/>
      <c r="L3366" s="33">
        <v>2266105</v>
      </c>
      <c r="M3366" s="33">
        <v>511342</v>
      </c>
      <c r="N3366" s="33">
        <v>1316325</v>
      </c>
      <c r="O3366" s="33">
        <v>89105</v>
      </c>
      <c r="P3366" s="33">
        <v>349332</v>
      </c>
      <c r="Q3366"/>
    </row>
    <row r="3367" spans="1:17">
      <c r="A3367" s="38" t="str">
        <f t="shared" ca="1" si="52"/>
        <v>205356</v>
      </c>
      <c r="B3367" s="39" cm="1">
        <f t="array" aca="1" ref="B3367" ca="1">INDIRECT(_xlfn.CONCAT("D",ROW(C3367)-C3367-3))</f>
        <v>2053</v>
      </c>
      <c r="C3367" s="32">
        <v>56</v>
      </c>
      <c r="D3367" s="33">
        <v>4512864</v>
      </c>
      <c r="E3367" s="33"/>
      <c r="F3367" s="33">
        <v>2245354</v>
      </c>
      <c r="G3367" s="33">
        <v>613014</v>
      </c>
      <c r="H3367" s="33">
        <v>1343565</v>
      </c>
      <c r="I3367" s="33">
        <v>27358</v>
      </c>
      <c r="J3367" s="33">
        <v>261418</v>
      </c>
      <c r="K3367" s="33"/>
      <c r="L3367" s="33">
        <v>2267510</v>
      </c>
      <c r="M3367" s="33">
        <v>529896</v>
      </c>
      <c r="N3367" s="33">
        <v>1268509</v>
      </c>
      <c r="O3367" s="33">
        <v>120569</v>
      </c>
      <c r="P3367" s="33">
        <v>348536</v>
      </c>
      <c r="Q3367"/>
    </row>
    <row r="3368" spans="1:17">
      <c r="A3368" s="38" t="str">
        <f t="shared" ca="1" si="52"/>
        <v>205357</v>
      </c>
      <c r="B3368" s="39" cm="1">
        <f t="array" aca="1" ref="B3368" ca="1">INDIRECT(_xlfn.CONCAT("D",ROW(C3368)-C3368-3))</f>
        <v>2053</v>
      </c>
      <c r="C3368" s="32">
        <v>57</v>
      </c>
      <c r="D3368" s="33">
        <v>4504134</v>
      </c>
      <c r="E3368" s="33"/>
      <c r="F3368" s="33">
        <v>2238580</v>
      </c>
      <c r="G3368" s="33">
        <v>596753</v>
      </c>
      <c r="H3368" s="33">
        <v>1346985</v>
      </c>
      <c r="I3368" s="33">
        <v>32311</v>
      </c>
      <c r="J3368" s="33">
        <v>262531</v>
      </c>
      <c r="K3368" s="33"/>
      <c r="L3368" s="33">
        <v>2265554</v>
      </c>
      <c r="M3368" s="33">
        <v>486637</v>
      </c>
      <c r="N3368" s="33">
        <v>1327838</v>
      </c>
      <c r="O3368" s="33">
        <v>93467</v>
      </c>
      <c r="P3368" s="33">
        <v>357612</v>
      </c>
      <c r="Q3368"/>
    </row>
    <row r="3369" spans="1:17">
      <c r="A3369" s="38" t="str">
        <f t="shared" ca="1" si="52"/>
        <v>205358</v>
      </c>
      <c r="B3369" s="39" cm="1">
        <f t="array" aca="1" ref="B3369" ca="1">INDIRECT(_xlfn.CONCAT("D",ROW(C3369)-C3369-3))</f>
        <v>2053</v>
      </c>
      <c r="C3369" s="32">
        <v>58</v>
      </c>
      <c r="D3369" s="33">
        <v>4506492</v>
      </c>
      <c r="E3369" s="33"/>
      <c r="F3369" s="33">
        <v>2235636</v>
      </c>
      <c r="G3369" s="33">
        <v>577851</v>
      </c>
      <c r="H3369" s="33">
        <v>1394115</v>
      </c>
      <c r="I3369" s="33">
        <v>26266</v>
      </c>
      <c r="J3369" s="33">
        <v>237404</v>
      </c>
      <c r="K3369" s="33"/>
      <c r="L3369" s="33">
        <v>2270856</v>
      </c>
      <c r="M3369" s="33">
        <v>482342</v>
      </c>
      <c r="N3369" s="33">
        <v>1307186</v>
      </c>
      <c r="O3369" s="33">
        <v>124639</v>
      </c>
      <c r="P3369" s="33">
        <v>356689</v>
      </c>
      <c r="Q3369"/>
    </row>
    <row r="3370" spans="1:17">
      <c r="A3370" s="38" t="str">
        <f t="shared" ca="1" si="52"/>
        <v>205359</v>
      </c>
      <c r="B3370" s="39" cm="1">
        <f t="array" aca="1" ref="B3370" ca="1">INDIRECT(_xlfn.CONCAT("D",ROW(C3370)-C3370-3))</f>
        <v>2053</v>
      </c>
      <c r="C3370" s="32">
        <v>59</v>
      </c>
      <c r="D3370" s="33">
        <v>4530021</v>
      </c>
      <c r="E3370" s="33"/>
      <c r="F3370" s="33">
        <v>2243804</v>
      </c>
      <c r="G3370" s="33">
        <v>623279</v>
      </c>
      <c r="H3370" s="33">
        <v>1354998</v>
      </c>
      <c r="I3370" s="33">
        <v>30404</v>
      </c>
      <c r="J3370" s="33">
        <v>235123</v>
      </c>
      <c r="K3370" s="33"/>
      <c r="L3370" s="33">
        <v>2286217</v>
      </c>
      <c r="M3370" s="33">
        <v>540139</v>
      </c>
      <c r="N3370" s="33">
        <v>1248502</v>
      </c>
      <c r="O3370" s="33">
        <v>128701</v>
      </c>
      <c r="P3370" s="33">
        <v>368875</v>
      </c>
      <c r="Q3370"/>
    </row>
    <row r="3371" spans="1:17">
      <c r="A3371" s="38" t="str">
        <f t="shared" ca="1" si="52"/>
        <v>205360</v>
      </c>
      <c r="B3371" s="39" cm="1">
        <f t="array" aca="1" ref="B3371" ca="1">INDIRECT(_xlfn.CONCAT("D",ROW(C3371)-C3371-3))</f>
        <v>2053</v>
      </c>
      <c r="C3371" s="32">
        <v>60</v>
      </c>
      <c r="D3371" s="33">
        <v>4585325</v>
      </c>
      <c r="E3371" s="33"/>
      <c r="F3371" s="33">
        <v>2268001</v>
      </c>
      <c r="G3371" s="33">
        <v>622293</v>
      </c>
      <c r="H3371" s="33">
        <v>1344112</v>
      </c>
      <c r="I3371" s="33">
        <v>40213</v>
      </c>
      <c r="J3371" s="33">
        <v>261383</v>
      </c>
      <c r="K3371" s="33"/>
      <c r="L3371" s="33">
        <v>2317324</v>
      </c>
      <c r="M3371" s="33">
        <v>497653</v>
      </c>
      <c r="N3371" s="33">
        <v>1323029</v>
      </c>
      <c r="O3371" s="33">
        <v>136551</v>
      </c>
      <c r="P3371" s="33">
        <v>360091</v>
      </c>
      <c r="Q3371"/>
    </row>
    <row r="3372" spans="1:17">
      <c r="A3372" s="38" t="str">
        <f t="shared" ca="1" si="52"/>
        <v>205361</v>
      </c>
      <c r="B3372" s="39" cm="1">
        <f t="array" aca="1" ref="B3372" ca="1">INDIRECT(_xlfn.CONCAT("D",ROW(C3372)-C3372-3))</f>
        <v>2053</v>
      </c>
      <c r="C3372" s="32">
        <v>61</v>
      </c>
      <c r="D3372" s="33">
        <v>4597825</v>
      </c>
      <c r="E3372" s="33"/>
      <c r="F3372" s="33">
        <v>2262204</v>
      </c>
      <c r="G3372" s="33">
        <v>592554</v>
      </c>
      <c r="H3372" s="33">
        <v>1363783</v>
      </c>
      <c r="I3372" s="33">
        <v>35331</v>
      </c>
      <c r="J3372" s="33">
        <v>270536</v>
      </c>
      <c r="K3372" s="33"/>
      <c r="L3372" s="33">
        <v>2335621</v>
      </c>
      <c r="M3372" s="33">
        <v>545924</v>
      </c>
      <c r="N3372" s="33">
        <v>1254915</v>
      </c>
      <c r="O3372" s="33">
        <v>146862</v>
      </c>
      <c r="P3372" s="33">
        <v>387920</v>
      </c>
      <c r="Q3372"/>
    </row>
    <row r="3373" spans="1:17">
      <c r="A3373" s="38" t="str">
        <f t="shared" ca="1" si="52"/>
        <v>205362</v>
      </c>
      <c r="B3373" s="39" cm="1">
        <f t="array" aca="1" ref="B3373" ca="1">INDIRECT(_xlfn.CONCAT("D",ROW(C3373)-C3373-3))</f>
        <v>2053</v>
      </c>
      <c r="C3373" s="32">
        <v>62</v>
      </c>
      <c r="D3373" s="33">
        <v>4613203</v>
      </c>
      <c r="E3373" s="33"/>
      <c r="F3373" s="33">
        <v>2263315</v>
      </c>
      <c r="G3373" s="33">
        <v>570872</v>
      </c>
      <c r="H3373" s="33">
        <v>1398938</v>
      </c>
      <c r="I3373" s="33">
        <v>50430</v>
      </c>
      <c r="J3373" s="33">
        <v>243074</v>
      </c>
      <c r="K3373" s="33"/>
      <c r="L3373" s="33">
        <v>2349888</v>
      </c>
      <c r="M3373" s="33">
        <v>515335</v>
      </c>
      <c r="N3373" s="33">
        <v>1276695</v>
      </c>
      <c r="O3373" s="33">
        <v>153892</v>
      </c>
      <c r="P3373" s="33">
        <v>403966</v>
      </c>
      <c r="Q3373"/>
    </row>
    <row r="3374" spans="1:17">
      <c r="A3374" s="38" t="str">
        <f t="shared" ca="1" si="52"/>
        <v>205363</v>
      </c>
      <c r="B3374" s="39" cm="1">
        <f t="array" aca="1" ref="B3374" ca="1">INDIRECT(_xlfn.CONCAT("D",ROW(C3374)-C3374-3))</f>
        <v>2053</v>
      </c>
      <c r="C3374" s="32">
        <v>63</v>
      </c>
      <c r="D3374" s="33">
        <v>4451687</v>
      </c>
      <c r="E3374" s="33"/>
      <c r="F3374" s="33">
        <v>2172708</v>
      </c>
      <c r="G3374" s="33">
        <v>547201</v>
      </c>
      <c r="H3374" s="33">
        <v>1324748</v>
      </c>
      <c r="I3374" s="33">
        <v>43253</v>
      </c>
      <c r="J3374" s="33">
        <v>257506</v>
      </c>
      <c r="K3374" s="33"/>
      <c r="L3374" s="33">
        <v>2278979</v>
      </c>
      <c r="M3374" s="33">
        <v>510701</v>
      </c>
      <c r="N3374" s="33">
        <v>1243446</v>
      </c>
      <c r="O3374" s="33">
        <v>174607</v>
      </c>
      <c r="P3374" s="33">
        <v>350224</v>
      </c>
      <c r="Q3374"/>
    </row>
    <row r="3375" spans="1:17">
      <c r="A3375" s="38" t="str">
        <f t="shared" ca="1" si="52"/>
        <v>205364</v>
      </c>
      <c r="B3375" s="39" cm="1">
        <f t="array" aca="1" ref="B3375" ca="1">INDIRECT(_xlfn.CONCAT("D",ROW(C3375)-C3375-3))</f>
        <v>2053</v>
      </c>
      <c r="C3375" s="32">
        <v>64</v>
      </c>
      <c r="D3375" s="33">
        <v>4312537</v>
      </c>
      <c r="E3375" s="33"/>
      <c r="F3375" s="33">
        <v>2092619</v>
      </c>
      <c r="G3375" s="33">
        <v>546467</v>
      </c>
      <c r="H3375" s="33">
        <v>1240330</v>
      </c>
      <c r="I3375" s="33">
        <v>50135</v>
      </c>
      <c r="J3375" s="33">
        <v>255687</v>
      </c>
      <c r="K3375" s="33"/>
      <c r="L3375" s="33">
        <v>2219918</v>
      </c>
      <c r="M3375" s="33">
        <v>522748</v>
      </c>
      <c r="N3375" s="33">
        <v>1147226</v>
      </c>
      <c r="O3375" s="33">
        <v>208495</v>
      </c>
      <c r="P3375" s="33">
        <v>341448</v>
      </c>
      <c r="Q3375"/>
    </row>
    <row r="3376" spans="1:17">
      <c r="A3376" s="38" t="str">
        <f t="shared" ca="1" si="52"/>
        <v>205365</v>
      </c>
      <c r="B3376" s="39" cm="1">
        <f t="array" aca="1" ref="B3376" ca="1">INDIRECT(_xlfn.CONCAT("D",ROW(C3376)-C3376-3))</f>
        <v>2053</v>
      </c>
      <c r="C3376" s="32">
        <v>65</v>
      </c>
      <c r="D3376" s="33">
        <v>4171592</v>
      </c>
      <c r="E3376" s="33"/>
      <c r="F3376" s="33">
        <v>2017898</v>
      </c>
      <c r="G3376" s="33">
        <v>486529</v>
      </c>
      <c r="H3376" s="33">
        <v>1239252</v>
      </c>
      <c r="I3376" s="33">
        <v>51843</v>
      </c>
      <c r="J3376" s="33">
        <v>240273</v>
      </c>
      <c r="K3376" s="33"/>
      <c r="L3376" s="33">
        <v>2153695</v>
      </c>
      <c r="M3376" s="33">
        <v>475020</v>
      </c>
      <c r="N3376" s="33">
        <v>1133206</v>
      </c>
      <c r="O3376" s="33">
        <v>225433</v>
      </c>
      <c r="P3376" s="33">
        <v>320035</v>
      </c>
      <c r="Q3376"/>
    </row>
    <row r="3377" spans="1:17">
      <c r="A3377" s="38" t="str">
        <f t="shared" ca="1" si="52"/>
        <v>205366</v>
      </c>
      <c r="B3377" s="39" cm="1">
        <f t="array" aca="1" ref="B3377" ca="1">INDIRECT(_xlfn.CONCAT("D",ROW(C3377)-C3377-3))</f>
        <v>2053</v>
      </c>
      <c r="C3377" s="32">
        <v>66</v>
      </c>
      <c r="D3377" s="33">
        <v>4092801</v>
      </c>
      <c r="E3377" s="33"/>
      <c r="F3377" s="33">
        <v>1972193</v>
      </c>
      <c r="G3377" s="33">
        <v>476081</v>
      </c>
      <c r="H3377" s="33">
        <v>1209665</v>
      </c>
      <c r="I3377" s="33">
        <v>55892</v>
      </c>
      <c r="J3377" s="33">
        <v>230555</v>
      </c>
      <c r="K3377" s="33"/>
      <c r="L3377" s="33">
        <v>2120608</v>
      </c>
      <c r="M3377" s="33">
        <v>478068</v>
      </c>
      <c r="N3377" s="33">
        <v>1115156</v>
      </c>
      <c r="O3377" s="33">
        <v>188208</v>
      </c>
      <c r="P3377" s="33">
        <v>339176</v>
      </c>
      <c r="Q3377"/>
    </row>
    <row r="3378" spans="1:17">
      <c r="A3378" s="38" t="str">
        <f t="shared" ca="1" si="52"/>
        <v>205367</v>
      </c>
      <c r="B3378" s="39" cm="1">
        <f t="array" aca="1" ref="B3378" ca="1">INDIRECT(_xlfn.CONCAT("D",ROW(C3378)-C3378-3))</f>
        <v>2053</v>
      </c>
      <c r="C3378" s="32">
        <v>67</v>
      </c>
      <c r="D3378" s="33">
        <v>4061476</v>
      </c>
      <c r="E3378" s="33"/>
      <c r="F3378" s="33">
        <v>1953655</v>
      </c>
      <c r="G3378" s="33">
        <v>445275</v>
      </c>
      <c r="H3378" s="33">
        <v>1209878</v>
      </c>
      <c r="I3378" s="33">
        <v>59502</v>
      </c>
      <c r="J3378" s="33">
        <v>239000</v>
      </c>
      <c r="K3378" s="33"/>
      <c r="L3378" s="33">
        <v>2107820</v>
      </c>
      <c r="M3378" s="33">
        <v>422164</v>
      </c>
      <c r="N3378" s="33">
        <v>1146446</v>
      </c>
      <c r="O3378" s="33">
        <v>201078</v>
      </c>
      <c r="P3378" s="33">
        <v>338132</v>
      </c>
      <c r="Q3378"/>
    </row>
    <row r="3379" spans="1:17">
      <c r="A3379" s="38" t="str">
        <f t="shared" ca="1" si="52"/>
        <v>205368</v>
      </c>
      <c r="B3379" s="39" cm="1">
        <f t="array" aca="1" ref="B3379" ca="1">INDIRECT(_xlfn.CONCAT("D",ROW(C3379)-C3379-3))</f>
        <v>2053</v>
      </c>
      <c r="C3379" s="32">
        <v>68</v>
      </c>
      <c r="D3379" s="33">
        <v>3939327</v>
      </c>
      <c r="E3379" s="33"/>
      <c r="F3379" s="33">
        <v>1887643</v>
      </c>
      <c r="G3379" s="33">
        <v>405988</v>
      </c>
      <c r="H3379" s="33">
        <v>1205027</v>
      </c>
      <c r="I3379" s="33">
        <v>49753</v>
      </c>
      <c r="J3379" s="33">
        <v>226875</v>
      </c>
      <c r="K3379" s="33"/>
      <c r="L3379" s="33">
        <v>2051684</v>
      </c>
      <c r="M3379" s="33">
        <v>402704</v>
      </c>
      <c r="N3379" s="33">
        <v>1052454</v>
      </c>
      <c r="O3379" s="33">
        <v>249054</v>
      </c>
      <c r="P3379" s="33">
        <v>347471</v>
      </c>
      <c r="Q3379"/>
    </row>
    <row r="3380" spans="1:17">
      <c r="A3380" s="38" t="str">
        <f t="shared" ca="1" si="52"/>
        <v>205369</v>
      </c>
      <c r="B3380" s="39" cm="1">
        <f t="array" aca="1" ref="B3380" ca="1">INDIRECT(_xlfn.CONCAT("D",ROW(C3380)-C3380-3))</f>
        <v>2053</v>
      </c>
      <c r="C3380" s="32">
        <v>69</v>
      </c>
      <c r="D3380" s="33">
        <v>3874612</v>
      </c>
      <c r="E3380" s="33"/>
      <c r="F3380" s="33">
        <v>1857970</v>
      </c>
      <c r="G3380" s="33">
        <v>348121</v>
      </c>
      <c r="H3380" s="33">
        <v>1224390</v>
      </c>
      <c r="I3380" s="33">
        <v>64651</v>
      </c>
      <c r="J3380" s="33">
        <v>220808</v>
      </c>
      <c r="K3380" s="33"/>
      <c r="L3380" s="33">
        <v>2016642</v>
      </c>
      <c r="M3380" s="33">
        <v>346140</v>
      </c>
      <c r="N3380" s="33">
        <v>1080559</v>
      </c>
      <c r="O3380" s="33">
        <v>254839</v>
      </c>
      <c r="P3380" s="33">
        <v>335104</v>
      </c>
      <c r="Q3380"/>
    </row>
    <row r="3381" spans="1:17">
      <c r="A3381" s="38" t="str">
        <f t="shared" ca="1" si="52"/>
        <v>205370</v>
      </c>
      <c r="B3381" s="39" cm="1">
        <f t="array" aca="1" ref="B3381" ca="1">INDIRECT(_xlfn.CONCAT("D",ROW(C3381)-C3381-3))</f>
        <v>2053</v>
      </c>
      <c r="C3381" s="32">
        <v>70</v>
      </c>
      <c r="D3381" s="33">
        <v>3893552</v>
      </c>
      <c r="E3381" s="33"/>
      <c r="F3381" s="33">
        <v>1867542</v>
      </c>
      <c r="G3381" s="33">
        <v>358377</v>
      </c>
      <c r="H3381" s="33">
        <v>1208526</v>
      </c>
      <c r="I3381" s="33">
        <v>73666</v>
      </c>
      <c r="J3381" s="33">
        <v>226972</v>
      </c>
      <c r="K3381" s="33"/>
      <c r="L3381" s="33">
        <v>2026011</v>
      </c>
      <c r="M3381" s="33">
        <v>347860</v>
      </c>
      <c r="N3381" s="33">
        <v>1073655</v>
      </c>
      <c r="O3381" s="33">
        <v>296734</v>
      </c>
      <c r="P3381" s="33">
        <v>307761</v>
      </c>
      <c r="Q3381"/>
    </row>
    <row r="3382" spans="1:17">
      <c r="A3382" s="38" t="str">
        <f t="shared" ca="1" si="52"/>
        <v>205371</v>
      </c>
      <c r="B3382" s="39" cm="1">
        <f t="array" aca="1" ref="B3382" ca="1">INDIRECT(_xlfn.CONCAT("D",ROW(C3382)-C3382-3))</f>
        <v>2053</v>
      </c>
      <c r="C3382" s="32">
        <v>71</v>
      </c>
      <c r="D3382" s="33">
        <v>3772533</v>
      </c>
      <c r="E3382" s="33"/>
      <c r="F3382" s="33">
        <v>1806302</v>
      </c>
      <c r="G3382" s="33">
        <v>316302</v>
      </c>
      <c r="H3382" s="33">
        <v>1190608</v>
      </c>
      <c r="I3382" s="33">
        <v>75594</v>
      </c>
      <c r="J3382" s="33">
        <v>223799</v>
      </c>
      <c r="K3382" s="33"/>
      <c r="L3382" s="33">
        <v>1966231</v>
      </c>
      <c r="M3382" s="33">
        <v>335722</v>
      </c>
      <c r="N3382" s="33">
        <v>1018191</v>
      </c>
      <c r="O3382" s="33">
        <v>311671</v>
      </c>
      <c r="P3382" s="33">
        <v>300647</v>
      </c>
      <c r="Q3382"/>
    </row>
    <row r="3383" spans="1:17">
      <c r="A3383" s="38" t="str">
        <f t="shared" ca="1" si="52"/>
        <v>205372</v>
      </c>
      <c r="B3383" s="39" cm="1">
        <f t="array" aca="1" ref="B3383" ca="1">INDIRECT(_xlfn.CONCAT("D",ROW(C3383)-C3383-3))</f>
        <v>2053</v>
      </c>
      <c r="C3383" s="32">
        <v>72</v>
      </c>
      <c r="D3383" s="33">
        <v>3763955</v>
      </c>
      <c r="E3383" s="33"/>
      <c r="F3383" s="33">
        <v>1803327</v>
      </c>
      <c r="G3383" s="33">
        <v>320282</v>
      </c>
      <c r="H3383" s="33">
        <v>1165747</v>
      </c>
      <c r="I3383" s="33">
        <v>86536</v>
      </c>
      <c r="J3383" s="33">
        <v>230762</v>
      </c>
      <c r="K3383" s="33"/>
      <c r="L3383" s="33">
        <v>1960628</v>
      </c>
      <c r="M3383" s="33">
        <v>316101</v>
      </c>
      <c r="N3383" s="33">
        <v>1017326</v>
      </c>
      <c r="O3383" s="33">
        <v>295095</v>
      </c>
      <c r="P3383" s="33">
        <v>332106</v>
      </c>
      <c r="Q3383"/>
    </row>
    <row r="3384" spans="1:17">
      <c r="A3384" s="38" t="str">
        <f t="shared" ca="1" si="52"/>
        <v>205373</v>
      </c>
      <c r="B3384" s="39" cm="1">
        <f t="array" aca="1" ref="B3384" ca="1">INDIRECT(_xlfn.CONCAT("D",ROW(C3384)-C3384-3))</f>
        <v>2053</v>
      </c>
      <c r="C3384" s="32">
        <v>73</v>
      </c>
      <c r="D3384" s="33">
        <v>3562037</v>
      </c>
      <c r="E3384" s="33"/>
      <c r="F3384" s="33">
        <v>1700143</v>
      </c>
      <c r="G3384" s="33">
        <v>280047</v>
      </c>
      <c r="H3384" s="33">
        <v>1095361</v>
      </c>
      <c r="I3384" s="33">
        <v>120162</v>
      </c>
      <c r="J3384" s="33">
        <v>204573</v>
      </c>
      <c r="K3384" s="33"/>
      <c r="L3384" s="33">
        <v>1861894</v>
      </c>
      <c r="M3384" s="33">
        <v>258707</v>
      </c>
      <c r="N3384" s="33">
        <v>1018847</v>
      </c>
      <c r="O3384" s="33">
        <v>310649</v>
      </c>
      <c r="P3384" s="33">
        <v>273690</v>
      </c>
      <c r="Q3384"/>
    </row>
    <row r="3385" spans="1:17">
      <c r="A3385" s="38" t="str">
        <f t="shared" ca="1" si="52"/>
        <v>205374</v>
      </c>
      <c r="B3385" s="39" cm="1">
        <f t="array" aca="1" ref="B3385" ca="1">INDIRECT(_xlfn.CONCAT("D",ROW(C3385)-C3385-3))</f>
        <v>2053</v>
      </c>
      <c r="C3385" s="32">
        <v>74</v>
      </c>
      <c r="D3385" s="33">
        <v>3386422</v>
      </c>
      <c r="E3385" s="33"/>
      <c r="F3385" s="33">
        <v>1609667</v>
      </c>
      <c r="G3385" s="33">
        <v>240605</v>
      </c>
      <c r="H3385" s="33">
        <v>1065820</v>
      </c>
      <c r="I3385" s="33">
        <v>105389</v>
      </c>
      <c r="J3385" s="33">
        <v>197853</v>
      </c>
      <c r="K3385" s="33"/>
      <c r="L3385" s="33">
        <v>1776755</v>
      </c>
      <c r="M3385" s="33">
        <v>237566</v>
      </c>
      <c r="N3385" s="33">
        <v>935292</v>
      </c>
      <c r="O3385" s="33">
        <v>354353</v>
      </c>
      <c r="P3385" s="33">
        <v>249544</v>
      </c>
      <c r="Q3385"/>
    </row>
    <row r="3386" spans="1:17">
      <c r="A3386" s="38" t="str">
        <f t="shared" ca="1" si="52"/>
        <v>205375</v>
      </c>
      <c r="B3386" s="39" cm="1">
        <f t="array" aca="1" ref="B3386" ca="1">INDIRECT(_xlfn.CONCAT("D",ROW(C3386)-C3386-3))</f>
        <v>2053</v>
      </c>
      <c r="C3386" s="32">
        <v>75</v>
      </c>
      <c r="D3386" s="33">
        <v>3297683</v>
      </c>
      <c r="E3386" s="33"/>
      <c r="F3386" s="33">
        <v>1559651</v>
      </c>
      <c r="G3386" s="33">
        <v>213583</v>
      </c>
      <c r="H3386" s="33">
        <v>1022217</v>
      </c>
      <c r="I3386" s="33">
        <v>116229</v>
      </c>
      <c r="J3386" s="33">
        <v>207622</v>
      </c>
      <c r="K3386" s="33"/>
      <c r="L3386" s="33">
        <v>1738031</v>
      </c>
      <c r="M3386" s="33">
        <v>239316</v>
      </c>
      <c r="N3386" s="33">
        <v>885469</v>
      </c>
      <c r="O3386" s="33">
        <v>351994</v>
      </c>
      <c r="P3386" s="33">
        <v>261253</v>
      </c>
      <c r="Q3386"/>
    </row>
    <row r="3387" spans="1:17">
      <c r="A3387" s="38" t="str">
        <f t="shared" ca="1" si="52"/>
        <v>205376</v>
      </c>
      <c r="B3387" s="39" cm="1">
        <f t="array" aca="1" ref="B3387" ca="1">INDIRECT(_xlfn.CONCAT("D",ROW(C3387)-C3387-3))</f>
        <v>2053</v>
      </c>
      <c r="C3387" s="32">
        <v>76</v>
      </c>
      <c r="D3387" s="33">
        <v>3108457</v>
      </c>
      <c r="E3387" s="33"/>
      <c r="F3387" s="33">
        <v>1462739</v>
      </c>
      <c r="G3387" s="33">
        <v>189927</v>
      </c>
      <c r="H3387" s="33">
        <v>1005323</v>
      </c>
      <c r="I3387" s="33">
        <v>115349</v>
      </c>
      <c r="J3387" s="33">
        <v>152141</v>
      </c>
      <c r="K3387" s="33"/>
      <c r="L3387" s="33">
        <v>1645717</v>
      </c>
      <c r="M3387" s="33">
        <v>217302</v>
      </c>
      <c r="N3387" s="33">
        <v>818373</v>
      </c>
      <c r="O3387" s="33">
        <v>385762</v>
      </c>
      <c r="P3387" s="33">
        <v>224280</v>
      </c>
      <c r="Q3387"/>
    </row>
    <row r="3388" spans="1:17">
      <c r="A3388" s="38" t="str">
        <f t="shared" ca="1" si="52"/>
        <v>205377</v>
      </c>
      <c r="B3388" s="39" cm="1">
        <f t="array" aca="1" ref="B3388" ca="1">INDIRECT(_xlfn.CONCAT("D",ROW(C3388)-C3388-3))</f>
        <v>2053</v>
      </c>
      <c r="C3388" s="32">
        <v>77</v>
      </c>
      <c r="D3388" s="33">
        <v>3007142</v>
      </c>
      <c r="E3388" s="33"/>
      <c r="F3388" s="33">
        <v>1408412</v>
      </c>
      <c r="G3388" s="33">
        <v>165988</v>
      </c>
      <c r="H3388" s="33">
        <v>958157</v>
      </c>
      <c r="I3388" s="33">
        <v>129212</v>
      </c>
      <c r="J3388" s="33">
        <v>155054</v>
      </c>
      <c r="K3388" s="33"/>
      <c r="L3388" s="33">
        <v>1598730</v>
      </c>
      <c r="M3388" s="33">
        <v>192486</v>
      </c>
      <c r="N3388" s="33">
        <v>783906</v>
      </c>
      <c r="O3388" s="33">
        <v>378988</v>
      </c>
      <c r="P3388" s="33">
        <v>243350</v>
      </c>
      <c r="Q3388"/>
    </row>
    <row r="3389" spans="1:17">
      <c r="A3389" s="38" t="str">
        <f t="shared" ca="1" si="52"/>
        <v>205378</v>
      </c>
      <c r="B3389" s="39" cm="1">
        <f t="array" aca="1" ref="B3389" ca="1">INDIRECT(_xlfn.CONCAT("D",ROW(C3389)-C3389-3))</f>
        <v>2053</v>
      </c>
      <c r="C3389" s="32">
        <v>78</v>
      </c>
      <c r="D3389" s="33">
        <v>2916023</v>
      </c>
      <c r="E3389" s="33"/>
      <c r="F3389" s="33">
        <v>1358819</v>
      </c>
      <c r="G3389" s="33">
        <v>173953</v>
      </c>
      <c r="H3389" s="33">
        <v>897596</v>
      </c>
      <c r="I3389" s="33">
        <v>125246</v>
      </c>
      <c r="J3389" s="33">
        <v>162025</v>
      </c>
      <c r="K3389" s="33"/>
      <c r="L3389" s="33">
        <v>1557204</v>
      </c>
      <c r="M3389" s="33">
        <v>194526</v>
      </c>
      <c r="N3389" s="33">
        <v>715257</v>
      </c>
      <c r="O3389" s="33">
        <v>417981</v>
      </c>
      <c r="P3389" s="33">
        <v>229441</v>
      </c>
      <c r="Q3389"/>
    </row>
    <row r="3390" spans="1:17">
      <c r="A3390" s="38" t="str">
        <f t="shared" ca="1" si="52"/>
        <v>205379</v>
      </c>
      <c r="B3390" s="39" cm="1">
        <f t="array" aca="1" ref="B3390" ca="1">INDIRECT(_xlfn.CONCAT("D",ROW(C3390)-C3390-3))</f>
        <v>2053</v>
      </c>
      <c r="C3390" s="32">
        <v>79</v>
      </c>
      <c r="D3390" s="33">
        <v>2780296</v>
      </c>
      <c r="E3390" s="33"/>
      <c r="F3390" s="33">
        <v>1285916</v>
      </c>
      <c r="G3390" s="33">
        <v>122232</v>
      </c>
      <c r="H3390" s="33">
        <v>863571</v>
      </c>
      <c r="I3390" s="33">
        <v>130182</v>
      </c>
      <c r="J3390" s="33">
        <v>169932</v>
      </c>
      <c r="K3390" s="33"/>
      <c r="L3390" s="33">
        <v>1494380</v>
      </c>
      <c r="M3390" s="33">
        <v>170701</v>
      </c>
      <c r="N3390" s="33">
        <v>642873</v>
      </c>
      <c r="O3390" s="33">
        <v>446218</v>
      </c>
      <c r="P3390" s="33">
        <v>234589</v>
      </c>
      <c r="Q3390"/>
    </row>
    <row r="3391" spans="1:17">
      <c r="A3391" s="38" t="str">
        <f t="shared" ca="1" si="52"/>
        <v>205380</v>
      </c>
      <c r="B3391" s="39" cm="1">
        <f t="array" aca="1" ref="B3391" ca="1">INDIRECT(_xlfn.CONCAT("D",ROW(C3391)-C3391-3))</f>
        <v>2053</v>
      </c>
      <c r="C3391" s="32">
        <v>80</v>
      </c>
      <c r="D3391" s="33">
        <v>2791334</v>
      </c>
      <c r="E3391" s="33"/>
      <c r="F3391" s="33">
        <v>1283863</v>
      </c>
      <c r="G3391" s="33">
        <v>139118</v>
      </c>
      <c r="H3391" s="33">
        <v>831728</v>
      </c>
      <c r="I3391" s="33">
        <v>164955</v>
      </c>
      <c r="J3391" s="33">
        <v>148062</v>
      </c>
      <c r="K3391" s="33"/>
      <c r="L3391" s="33">
        <v>1507471</v>
      </c>
      <c r="M3391" s="33">
        <v>177584</v>
      </c>
      <c r="N3391" s="33">
        <v>658459</v>
      </c>
      <c r="O3391" s="33">
        <v>436977</v>
      </c>
      <c r="P3391" s="33">
        <v>234451</v>
      </c>
      <c r="Q3391"/>
    </row>
    <row r="3392" spans="1:17">
      <c r="A3392" s="38" t="str">
        <f t="shared" ca="1" si="52"/>
        <v>205381</v>
      </c>
      <c r="B3392" s="39" cm="1">
        <f t="array" aca="1" ref="B3392" ca="1">INDIRECT(_xlfn.CONCAT("D",ROW(C3392)-C3392-3))</f>
        <v>2053</v>
      </c>
      <c r="C3392" s="32">
        <v>81</v>
      </c>
      <c r="D3392" s="33">
        <v>2799592</v>
      </c>
      <c r="E3392" s="33"/>
      <c r="F3392" s="33">
        <v>1280285</v>
      </c>
      <c r="G3392" s="33">
        <v>120182</v>
      </c>
      <c r="H3392" s="33">
        <v>841273</v>
      </c>
      <c r="I3392" s="33">
        <v>165871</v>
      </c>
      <c r="J3392" s="33">
        <v>152959</v>
      </c>
      <c r="K3392" s="33"/>
      <c r="L3392" s="33">
        <v>1519307</v>
      </c>
      <c r="M3392" s="33">
        <v>147641</v>
      </c>
      <c r="N3392" s="33">
        <v>588569</v>
      </c>
      <c r="O3392" s="33">
        <v>535698</v>
      </c>
      <c r="P3392" s="33">
        <v>247399</v>
      </c>
      <c r="Q3392"/>
    </row>
    <row r="3393" spans="1:17">
      <c r="A3393" s="38" t="str">
        <f t="shared" ca="1" si="52"/>
        <v>205382</v>
      </c>
      <c r="B3393" s="39" cm="1">
        <f t="array" aca="1" ref="B3393" ca="1">INDIRECT(_xlfn.CONCAT("D",ROW(C3393)-C3393-3))</f>
        <v>2053</v>
      </c>
      <c r="C3393" s="32">
        <v>82</v>
      </c>
      <c r="D3393" s="33">
        <v>2787531</v>
      </c>
      <c r="E3393" s="33"/>
      <c r="F3393" s="33">
        <v>1265831</v>
      </c>
      <c r="G3393" s="33">
        <v>125290</v>
      </c>
      <c r="H3393" s="33">
        <v>814388</v>
      </c>
      <c r="I3393" s="33">
        <v>181969</v>
      </c>
      <c r="J3393" s="33">
        <v>144184</v>
      </c>
      <c r="K3393" s="33"/>
      <c r="L3393" s="33">
        <v>1521699</v>
      </c>
      <c r="M3393" s="33">
        <v>143594</v>
      </c>
      <c r="N3393" s="33">
        <v>601300</v>
      </c>
      <c r="O3393" s="33">
        <v>557425</v>
      </c>
      <c r="P3393" s="33">
        <v>219380</v>
      </c>
      <c r="Q3393"/>
    </row>
    <row r="3394" spans="1:17">
      <c r="A3394" s="38" t="str">
        <f t="shared" ca="1" si="52"/>
        <v>205383</v>
      </c>
      <c r="B3394" s="39" cm="1">
        <f t="array" aca="1" ref="B3394" ca="1">INDIRECT(_xlfn.CONCAT("D",ROW(C3394)-C3394-3))</f>
        <v>2053</v>
      </c>
      <c r="C3394" s="32">
        <v>83</v>
      </c>
      <c r="D3394" s="33">
        <v>2533706</v>
      </c>
      <c r="E3394" s="33"/>
      <c r="F3394" s="33">
        <v>1139212</v>
      </c>
      <c r="G3394" s="33">
        <v>86409</v>
      </c>
      <c r="H3394" s="33">
        <v>744908</v>
      </c>
      <c r="I3394" s="33">
        <v>180764</v>
      </c>
      <c r="J3394" s="33">
        <v>127131</v>
      </c>
      <c r="K3394" s="33"/>
      <c r="L3394" s="33">
        <v>1394494</v>
      </c>
      <c r="M3394" s="33">
        <v>111639</v>
      </c>
      <c r="N3394" s="33">
        <v>572151</v>
      </c>
      <c r="O3394" s="33">
        <v>509354</v>
      </c>
      <c r="P3394" s="33">
        <v>201349</v>
      </c>
      <c r="Q3394"/>
    </row>
    <row r="3395" spans="1:17">
      <c r="A3395" s="38" t="str">
        <f t="shared" ca="1" si="52"/>
        <v>205384</v>
      </c>
      <c r="B3395" s="39" cm="1">
        <f t="array" aca="1" ref="B3395" ca="1">INDIRECT(_xlfn.CONCAT("D",ROW(C3395)-C3395-3))</f>
        <v>2053</v>
      </c>
      <c r="C3395" s="32">
        <v>84</v>
      </c>
      <c r="D3395" s="33">
        <v>2324657</v>
      </c>
      <c r="E3395" s="33"/>
      <c r="F3395" s="33">
        <v>1035387</v>
      </c>
      <c r="G3395" s="33">
        <v>93314</v>
      </c>
      <c r="H3395" s="33">
        <v>667095</v>
      </c>
      <c r="I3395" s="33">
        <v>163796</v>
      </c>
      <c r="J3395" s="33">
        <v>111183</v>
      </c>
      <c r="K3395" s="33"/>
      <c r="L3395" s="33">
        <v>1289270</v>
      </c>
      <c r="M3395" s="33">
        <v>106444</v>
      </c>
      <c r="N3395" s="33">
        <v>474523</v>
      </c>
      <c r="O3395" s="33">
        <v>525258</v>
      </c>
      <c r="P3395" s="33">
        <v>183045</v>
      </c>
      <c r="Q3395"/>
    </row>
    <row r="3396" spans="1:17">
      <c r="A3396" s="38" t="str">
        <f t="shared" ca="1" si="52"/>
        <v>205385</v>
      </c>
      <c r="B3396" s="39" cm="1">
        <f t="array" aca="1" ref="B3396" ca="1">INDIRECT(_xlfn.CONCAT("D",ROW(C3396)-C3396-3))</f>
        <v>2053</v>
      </c>
      <c r="C3396" s="32">
        <v>85</v>
      </c>
      <c r="D3396" s="33">
        <v>2149767</v>
      </c>
      <c r="E3396" s="33"/>
      <c r="F3396" s="33">
        <v>945475</v>
      </c>
      <c r="G3396" s="33">
        <v>70513</v>
      </c>
      <c r="H3396" s="33">
        <v>609791</v>
      </c>
      <c r="I3396" s="33">
        <v>173800</v>
      </c>
      <c r="J3396" s="33">
        <v>91369</v>
      </c>
      <c r="K3396" s="33"/>
      <c r="L3396" s="33">
        <v>1204293</v>
      </c>
      <c r="M3396" s="33">
        <v>107402</v>
      </c>
      <c r="N3396" s="33">
        <v>428613</v>
      </c>
      <c r="O3396" s="33">
        <v>499220</v>
      </c>
      <c r="P3396" s="33">
        <v>169058</v>
      </c>
      <c r="Q3396"/>
    </row>
    <row r="3397" spans="1:17">
      <c r="A3397" s="38" t="str">
        <f t="shared" ca="1" si="52"/>
        <v>205386</v>
      </c>
      <c r="B3397" s="39" cm="1">
        <f t="array" aca="1" ref="B3397" ca="1">INDIRECT(_xlfn.CONCAT("D",ROW(C3397)-C3397-3))</f>
        <v>2053</v>
      </c>
      <c r="C3397" s="32">
        <v>86</v>
      </c>
      <c r="D3397" s="33">
        <v>2014435</v>
      </c>
      <c r="E3397" s="33"/>
      <c r="F3397" s="33">
        <v>875146</v>
      </c>
      <c r="G3397" s="33">
        <v>67625</v>
      </c>
      <c r="H3397" s="33">
        <v>545972</v>
      </c>
      <c r="I3397" s="33">
        <v>172046</v>
      </c>
      <c r="J3397" s="33">
        <v>89504</v>
      </c>
      <c r="K3397" s="33"/>
      <c r="L3397" s="33">
        <v>1139289</v>
      </c>
      <c r="M3397" s="33">
        <v>83581</v>
      </c>
      <c r="N3397" s="33">
        <v>375119</v>
      </c>
      <c r="O3397" s="33">
        <v>532331</v>
      </c>
      <c r="P3397" s="33">
        <v>148257</v>
      </c>
      <c r="Q3397"/>
    </row>
    <row r="3398" spans="1:17">
      <c r="A3398" s="38" t="str">
        <f t="shared" ca="1" si="52"/>
        <v>205387</v>
      </c>
      <c r="B3398" s="39" cm="1">
        <f t="array" aca="1" ref="B3398" ca="1">INDIRECT(_xlfn.CONCAT("D",ROW(C3398)-C3398-3))</f>
        <v>2053</v>
      </c>
      <c r="C3398" s="32">
        <v>87</v>
      </c>
      <c r="D3398" s="33">
        <v>1908319</v>
      </c>
      <c r="E3398" s="33"/>
      <c r="F3398" s="33">
        <v>817972</v>
      </c>
      <c r="G3398" s="33">
        <v>56790</v>
      </c>
      <c r="H3398" s="33">
        <v>481218</v>
      </c>
      <c r="I3398" s="33">
        <v>185314</v>
      </c>
      <c r="J3398" s="33">
        <v>94650</v>
      </c>
      <c r="K3398" s="33"/>
      <c r="L3398" s="33">
        <v>1090347</v>
      </c>
      <c r="M3398" s="33">
        <v>81652</v>
      </c>
      <c r="N3398" s="33">
        <v>336564</v>
      </c>
      <c r="O3398" s="33">
        <v>521773</v>
      </c>
      <c r="P3398" s="33">
        <v>150358</v>
      </c>
      <c r="Q3398"/>
    </row>
    <row r="3399" spans="1:17">
      <c r="A3399" s="38" t="str">
        <f t="shared" ca="1" si="52"/>
        <v>205388</v>
      </c>
      <c r="B3399" s="39" cm="1">
        <f t="array" aca="1" ref="B3399" ca="1">INDIRECT(_xlfn.CONCAT("D",ROW(C3399)-C3399-3))</f>
        <v>2053</v>
      </c>
      <c r="C3399" s="32">
        <v>88</v>
      </c>
      <c r="D3399" s="33">
        <v>1814682</v>
      </c>
      <c r="E3399" s="33"/>
      <c r="F3399" s="33">
        <v>763915</v>
      </c>
      <c r="G3399" s="33">
        <v>42939</v>
      </c>
      <c r="H3399" s="33">
        <v>481316</v>
      </c>
      <c r="I3399" s="33">
        <v>165765</v>
      </c>
      <c r="J3399" s="33">
        <v>73895</v>
      </c>
      <c r="K3399" s="33"/>
      <c r="L3399" s="33">
        <v>1050768</v>
      </c>
      <c r="M3399" s="33">
        <v>66731</v>
      </c>
      <c r="N3399" s="33">
        <v>303776</v>
      </c>
      <c r="O3399" s="33">
        <v>520902</v>
      </c>
      <c r="P3399" s="33">
        <v>159358</v>
      </c>
      <c r="Q3399"/>
    </row>
    <row r="3400" spans="1:17">
      <c r="A3400" s="38" t="str">
        <f t="shared" ca="1" si="52"/>
        <v>205389</v>
      </c>
      <c r="B3400" s="39" cm="1">
        <f t="array" aca="1" ref="B3400" ca="1">INDIRECT(_xlfn.CONCAT("D",ROW(C3400)-C3400-3))</f>
        <v>2053</v>
      </c>
      <c r="C3400" s="32">
        <v>89</v>
      </c>
      <c r="D3400" s="33">
        <v>1633824</v>
      </c>
      <c r="E3400" s="33"/>
      <c r="F3400" s="33">
        <v>676200</v>
      </c>
      <c r="G3400" s="33">
        <v>39894</v>
      </c>
      <c r="H3400" s="33">
        <v>413898</v>
      </c>
      <c r="I3400" s="33">
        <v>173538</v>
      </c>
      <c r="J3400" s="33">
        <v>48870</v>
      </c>
      <c r="K3400" s="33"/>
      <c r="L3400" s="33">
        <v>957625</v>
      </c>
      <c r="M3400" s="33">
        <v>60723</v>
      </c>
      <c r="N3400" s="33">
        <v>268772</v>
      </c>
      <c r="O3400" s="33">
        <v>521617</v>
      </c>
      <c r="P3400" s="33">
        <v>106513</v>
      </c>
      <c r="Q3400"/>
    </row>
    <row r="3401" spans="1:17">
      <c r="A3401" s="38" t="str">
        <f t="shared" ca="1" si="52"/>
        <v>205390</v>
      </c>
      <c r="B3401" s="39" cm="1">
        <f t="array" aca="1" ref="B3401" ca="1">INDIRECT(_xlfn.CONCAT("D",ROW(C3401)-C3401-3))</f>
        <v>2053</v>
      </c>
      <c r="C3401" s="32">
        <v>90</v>
      </c>
      <c r="D3401" s="33">
        <v>1450133</v>
      </c>
      <c r="E3401" s="33"/>
      <c r="F3401" s="33">
        <v>587687</v>
      </c>
      <c r="G3401" s="33">
        <v>32982</v>
      </c>
      <c r="H3401" s="33">
        <v>345816</v>
      </c>
      <c r="I3401" s="33">
        <v>160914</v>
      </c>
      <c r="J3401" s="33">
        <v>47974</v>
      </c>
      <c r="K3401" s="33"/>
      <c r="L3401" s="33">
        <v>862447</v>
      </c>
      <c r="M3401" s="33">
        <v>61746</v>
      </c>
      <c r="N3401" s="33">
        <v>212126</v>
      </c>
      <c r="O3401" s="33">
        <v>477035</v>
      </c>
      <c r="P3401" s="33">
        <v>111540</v>
      </c>
      <c r="Q3401"/>
    </row>
    <row r="3402" spans="1:17">
      <c r="A3402" s="38" t="str">
        <f t="shared" ca="1" si="52"/>
        <v>205391</v>
      </c>
      <c r="B3402" s="39" cm="1">
        <f t="array" aca="1" ref="B3402" ca="1">INDIRECT(_xlfn.CONCAT("D",ROW(C3402)-C3402-3))</f>
        <v>2053</v>
      </c>
      <c r="C3402" s="32">
        <v>91</v>
      </c>
      <c r="D3402" s="33">
        <v>1252683</v>
      </c>
      <c r="E3402" s="33"/>
      <c r="F3402" s="33">
        <v>496405</v>
      </c>
      <c r="G3402" s="33">
        <v>25071</v>
      </c>
      <c r="H3402" s="33">
        <v>282800</v>
      </c>
      <c r="I3402" s="33">
        <v>153434</v>
      </c>
      <c r="J3402" s="33">
        <v>35099</v>
      </c>
      <c r="K3402" s="33"/>
      <c r="L3402" s="33">
        <v>756279</v>
      </c>
      <c r="M3402" s="33">
        <v>47891</v>
      </c>
      <c r="N3402" s="33">
        <v>148662</v>
      </c>
      <c r="O3402" s="33">
        <v>472924</v>
      </c>
      <c r="P3402" s="33">
        <v>86802</v>
      </c>
      <c r="Q3402"/>
    </row>
    <row r="3403" spans="1:17">
      <c r="A3403" s="38" t="str">
        <f t="shared" ca="1" si="52"/>
        <v>205392</v>
      </c>
      <c r="B3403" s="39" cm="1">
        <f t="array" aca="1" ref="B3403" ca="1">INDIRECT(_xlfn.CONCAT("D",ROW(C3403)-C3403-3))</f>
        <v>2053</v>
      </c>
      <c r="C3403" s="32">
        <v>92</v>
      </c>
      <c r="D3403" s="33">
        <v>1078069</v>
      </c>
      <c r="E3403" s="33"/>
      <c r="F3403" s="33">
        <v>416312</v>
      </c>
      <c r="G3403" s="33">
        <v>14078</v>
      </c>
      <c r="H3403" s="33">
        <v>242346</v>
      </c>
      <c r="I3403" s="33">
        <v>131732</v>
      </c>
      <c r="J3403" s="33">
        <v>28156</v>
      </c>
      <c r="K3403" s="33"/>
      <c r="L3403" s="33">
        <v>661757</v>
      </c>
      <c r="M3403" s="33">
        <v>40985</v>
      </c>
      <c r="N3403" s="33">
        <v>120956</v>
      </c>
      <c r="O3403" s="33">
        <v>409849</v>
      </c>
      <c r="P3403" s="33">
        <v>89967</v>
      </c>
      <c r="Q3403"/>
    </row>
    <row r="3404" spans="1:17">
      <c r="A3404" s="38" t="str">
        <f t="shared" ref="A3404:A3467" ca="1" si="53">B3404&amp;C3404</f>
        <v>205393</v>
      </c>
      <c r="B3404" s="39" cm="1">
        <f t="array" aca="1" ref="B3404" ca="1">INDIRECT(_xlfn.CONCAT("D",ROW(C3404)-C3404-3))</f>
        <v>2053</v>
      </c>
      <c r="C3404" s="32">
        <v>93</v>
      </c>
      <c r="D3404" s="33">
        <v>883233</v>
      </c>
      <c r="E3404" s="33"/>
      <c r="F3404" s="33">
        <v>331706</v>
      </c>
      <c r="G3404" s="33">
        <v>13107</v>
      </c>
      <c r="H3404" s="33">
        <v>172406</v>
      </c>
      <c r="I3404" s="33">
        <v>127036</v>
      </c>
      <c r="J3404" s="33">
        <v>19156</v>
      </c>
      <c r="K3404" s="33"/>
      <c r="L3404" s="33">
        <v>551527</v>
      </c>
      <c r="M3404" s="33">
        <v>31086</v>
      </c>
      <c r="N3404" s="33">
        <v>101280</v>
      </c>
      <c r="O3404" s="33">
        <v>357991</v>
      </c>
      <c r="P3404" s="33">
        <v>61169</v>
      </c>
      <c r="Q3404"/>
    </row>
    <row r="3405" spans="1:17">
      <c r="A3405" s="38" t="str">
        <f t="shared" ca="1" si="53"/>
        <v>205394</v>
      </c>
      <c r="B3405" s="39" cm="1">
        <f t="array" aca="1" ref="B3405" ca="1">INDIRECT(_xlfn.CONCAT("D",ROW(C3405)-C3405-3))</f>
        <v>2053</v>
      </c>
      <c r="C3405" s="32">
        <v>94</v>
      </c>
      <c r="D3405" s="33">
        <v>709324</v>
      </c>
      <c r="E3405" s="33"/>
      <c r="F3405" s="33">
        <v>257356</v>
      </c>
      <c r="G3405" s="33">
        <v>4053</v>
      </c>
      <c r="H3405" s="33">
        <v>131718</v>
      </c>
      <c r="I3405" s="33">
        <v>95242</v>
      </c>
      <c r="J3405" s="33">
        <v>26344</v>
      </c>
      <c r="K3405" s="33"/>
      <c r="L3405" s="33">
        <v>451968</v>
      </c>
      <c r="M3405" s="33">
        <v>27178</v>
      </c>
      <c r="N3405" s="33">
        <v>59390</v>
      </c>
      <c r="O3405" s="33">
        <v>300976</v>
      </c>
      <c r="P3405" s="33">
        <v>64423</v>
      </c>
      <c r="Q3405"/>
    </row>
    <row r="3406" spans="1:17">
      <c r="A3406" s="38" t="str">
        <f t="shared" ca="1" si="53"/>
        <v>205395</v>
      </c>
      <c r="B3406" s="39" cm="1">
        <f t="array" aca="1" ref="B3406" ca="1">INDIRECT(_xlfn.CONCAT("D",ROW(C3406)-C3406-3))</f>
        <v>2053</v>
      </c>
      <c r="C3406" s="32">
        <v>95</v>
      </c>
      <c r="D3406" s="33">
        <v>571995</v>
      </c>
      <c r="E3406" s="33"/>
      <c r="F3406" s="33">
        <v>200939</v>
      </c>
      <c r="G3406" s="33">
        <v>2040</v>
      </c>
      <c r="H3406" s="33">
        <v>99959</v>
      </c>
      <c r="I3406" s="33">
        <v>84660</v>
      </c>
      <c r="J3406" s="33">
        <v>14280</v>
      </c>
      <c r="K3406" s="33"/>
      <c r="L3406" s="33">
        <v>371056</v>
      </c>
      <c r="M3406" s="33">
        <v>17235</v>
      </c>
      <c r="N3406" s="33">
        <v>40553</v>
      </c>
      <c r="O3406" s="33">
        <v>273730</v>
      </c>
      <c r="P3406" s="33">
        <v>39539</v>
      </c>
      <c r="Q3406"/>
    </row>
    <row r="3407" spans="1:17">
      <c r="A3407" s="38" t="str">
        <f t="shared" ca="1" si="53"/>
        <v>205396</v>
      </c>
      <c r="B3407" s="39" cm="1">
        <f t="array" aca="1" ref="B3407" ca="1">INDIRECT(_xlfn.CONCAT("D",ROW(C3407)-C3407-3))</f>
        <v>2053</v>
      </c>
      <c r="C3407" s="32">
        <v>96</v>
      </c>
      <c r="D3407" s="33">
        <v>433258</v>
      </c>
      <c r="E3407" s="33"/>
      <c r="F3407" s="33">
        <v>146126</v>
      </c>
      <c r="G3407" s="33">
        <v>7203</v>
      </c>
      <c r="H3407" s="33">
        <v>64831</v>
      </c>
      <c r="I3407" s="33">
        <v>59685</v>
      </c>
      <c r="J3407" s="33">
        <v>14407</v>
      </c>
      <c r="K3407" s="33"/>
      <c r="L3407" s="33">
        <v>287132</v>
      </c>
      <c r="M3407" s="33">
        <v>18459</v>
      </c>
      <c r="N3407" s="33">
        <v>34866</v>
      </c>
      <c r="O3407" s="33">
        <v>188687</v>
      </c>
      <c r="P3407" s="33">
        <v>45121</v>
      </c>
      <c r="Q3407"/>
    </row>
    <row r="3408" spans="1:17">
      <c r="A3408" s="38" t="str">
        <f t="shared" ca="1" si="53"/>
        <v>205397</v>
      </c>
      <c r="B3408" s="39" cm="1">
        <f t="array" aca="1" ref="B3408" ca="1">INDIRECT(_xlfn.CONCAT("D",ROW(C3408)-C3408-3))</f>
        <v>2053</v>
      </c>
      <c r="C3408" s="32">
        <v>97</v>
      </c>
      <c r="D3408" s="33">
        <v>320476</v>
      </c>
      <c r="E3408" s="33"/>
      <c r="F3408" s="33">
        <v>103600</v>
      </c>
      <c r="G3408" s="33">
        <v>1036</v>
      </c>
      <c r="H3408" s="33">
        <v>47656</v>
      </c>
      <c r="I3408" s="33">
        <v>49728</v>
      </c>
      <c r="J3408" s="33">
        <v>5180</v>
      </c>
      <c r="K3408" s="33"/>
      <c r="L3408" s="33">
        <v>216876</v>
      </c>
      <c r="M3408" s="33">
        <v>13426</v>
      </c>
      <c r="N3408" s="33">
        <v>12393</v>
      </c>
      <c r="O3408" s="33">
        <v>159042</v>
      </c>
      <c r="P3408" s="33">
        <v>32015</v>
      </c>
      <c r="Q3408"/>
    </row>
    <row r="3409" spans="1:17">
      <c r="A3409" s="38" t="str">
        <f t="shared" ca="1" si="53"/>
        <v>205398</v>
      </c>
      <c r="B3409" s="39" cm="1">
        <f t="array" aca="1" ref="B3409" ca="1">INDIRECT(_xlfn.CONCAT("D",ROW(C3409)-C3409-3))</f>
        <v>2053</v>
      </c>
      <c r="C3409" s="32">
        <v>98</v>
      </c>
      <c r="D3409" s="33">
        <v>235626</v>
      </c>
      <c r="E3409" s="33"/>
      <c r="F3409" s="33">
        <v>72905</v>
      </c>
      <c r="G3409" s="33">
        <v>2083</v>
      </c>
      <c r="H3409" s="33">
        <v>33328</v>
      </c>
      <c r="I3409" s="33">
        <v>31245</v>
      </c>
      <c r="J3409" s="33">
        <v>6249</v>
      </c>
      <c r="K3409" s="33"/>
      <c r="L3409" s="33">
        <v>162721</v>
      </c>
      <c r="M3409" s="33">
        <v>6258</v>
      </c>
      <c r="N3409" s="33">
        <v>11474</v>
      </c>
      <c r="O3409" s="33">
        <v>127256</v>
      </c>
      <c r="P3409" s="33">
        <v>17732</v>
      </c>
      <c r="Q3409"/>
    </row>
    <row r="3410" spans="1:17">
      <c r="A3410" s="38" t="str">
        <f t="shared" ca="1" si="53"/>
        <v>205399</v>
      </c>
      <c r="B3410" s="39" cm="1">
        <f t="array" aca="1" ref="B3410" ca="1">INDIRECT(_xlfn.CONCAT("D",ROW(C3410)-C3410-3))</f>
        <v>2053</v>
      </c>
      <c r="C3410" s="32">
        <v>99</v>
      </c>
      <c r="D3410" s="33">
        <v>164635</v>
      </c>
      <c r="E3410" s="33"/>
      <c r="F3410" s="33">
        <v>48538</v>
      </c>
      <c r="G3410" s="33">
        <v>2110</v>
      </c>
      <c r="H3410" s="33">
        <v>21103</v>
      </c>
      <c r="I3410" s="33">
        <v>23214</v>
      </c>
      <c r="J3410" s="33">
        <v>2110</v>
      </c>
      <c r="K3410" s="33"/>
      <c r="L3410" s="33">
        <v>116097</v>
      </c>
      <c r="M3410" s="33">
        <v>3138</v>
      </c>
      <c r="N3410" s="33">
        <v>6275</v>
      </c>
      <c r="O3410" s="33">
        <v>95178</v>
      </c>
      <c r="P3410" s="33">
        <v>11505</v>
      </c>
      <c r="Q3410"/>
    </row>
    <row r="3411" spans="1:17">
      <c r="A3411" s="38" t="str">
        <f t="shared" ca="1" si="53"/>
        <v>2053100</v>
      </c>
      <c r="B3411" s="39" cm="1">
        <f t="array" aca="1" ref="B3411" ca="1">INDIRECT(_xlfn.CONCAT("D",ROW(C3411)-C3411-3))</f>
        <v>2053</v>
      </c>
      <c r="C3411" s="32">
        <v>100</v>
      </c>
      <c r="D3411" s="33">
        <v>324352</v>
      </c>
      <c r="E3411" s="33"/>
      <c r="F3411" s="33">
        <v>84456</v>
      </c>
      <c r="G3411" s="33">
        <v>9745</v>
      </c>
      <c r="H3411" s="33">
        <v>25987</v>
      </c>
      <c r="I3411" s="33">
        <v>44394</v>
      </c>
      <c r="J3411" s="33">
        <v>4331</v>
      </c>
      <c r="K3411" s="33"/>
      <c r="L3411" s="33">
        <v>239896</v>
      </c>
      <c r="M3411" s="33">
        <v>13985</v>
      </c>
      <c r="N3411" s="33">
        <v>6455</v>
      </c>
      <c r="O3411" s="33">
        <v>192562</v>
      </c>
      <c r="P3411" s="33">
        <v>26894</v>
      </c>
      <c r="Q3411"/>
    </row>
    <row r="3412" spans="1:17">
      <c r="A3412" s="38" t="str">
        <f t="shared" ca="1" si="53"/>
        <v>235626</v>
      </c>
      <c r="B3412" s="39" cm="1">
        <f t="array" aca="1" ref="B3412" ca="1">INDIRECT(_xlfn.CONCAT("D",ROW(C3412)-C3412-3))</f>
        <v>235626</v>
      </c>
      <c r="C3412" s="34"/>
      <c r="D3412" s="31"/>
      <c r="E3412" s="31"/>
      <c r="F3412" s="31"/>
      <c r="G3412" s="31"/>
      <c r="H3412" s="31"/>
      <c r="I3412" s="31"/>
      <c r="J3412" s="31"/>
      <c r="K3412" s="31"/>
      <c r="L3412" s="31"/>
      <c r="M3412" s="31"/>
      <c r="N3412" s="31"/>
      <c r="O3412" s="31"/>
      <c r="P3412" s="31"/>
      <c r="Q3412"/>
    </row>
    <row r="3413" spans="1:17">
      <c r="A3413" s="38" t="str">
        <f t="shared" ca="1" si="53"/>
        <v>164635</v>
      </c>
      <c r="B3413" s="39" cm="1">
        <f t="array" aca="1" ref="B3413" ca="1">INDIRECT(_xlfn.CONCAT("D",ROW(C3413)-C3413-3))</f>
        <v>164635</v>
      </c>
      <c r="Q3413"/>
    </row>
    <row r="3414" spans="1:17">
      <c r="A3414" s="38" t="str">
        <f t="shared" ca="1" si="53"/>
        <v>324352</v>
      </c>
      <c r="B3414" s="39" cm="1">
        <f t="array" aca="1" ref="B3414" ca="1">INDIRECT(_xlfn.CONCAT("D",ROW(C3414)-C3414-3))</f>
        <v>324352</v>
      </c>
      <c r="Q3414"/>
    </row>
    <row r="3415" spans="1:17">
      <c r="A3415" s="38" t="str">
        <f t="shared" ca="1" si="53"/>
        <v>0</v>
      </c>
      <c r="B3415" s="39" cm="1">
        <f t="array" aca="1" ref="B3415" ca="1">INDIRECT(_xlfn.CONCAT("D",ROW(C3415)-C3415-3))</f>
        <v>0</v>
      </c>
      <c r="Q3415"/>
    </row>
    <row r="3416" spans="1:17">
      <c r="A3416" s="38" t="str">
        <f t="shared" ca="1" si="53"/>
        <v>0</v>
      </c>
      <c r="B3416" s="39" cm="1">
        <f t="array" aca="1" ref="B3416" ca="1">INDIRECT(_xlfn.CONCAT("D",ROW(C3416)-C3416-3))</f>
        <v>0</v>
      </c>
      <c r="Q3416"/>
    </row>
    <row r="3417" spans="1:17">
      <c r="A3417" s="38" t="str">
        <f t="shared" ca="1" si="53"/>
        <v>0</v>
      </c>
      <c r="B3417" s="39" cm="1">
        <f t="array" aca="1" ref="B3417" ca="1">INDIRECT(_xlfn.CONCAT("D",ROW(C3417)-C3417-3))</f>
        <v>0</v>
      </c>
      <c r="Q3417"/>
    </row>
    <row r="3418" spans="1:17">
      <c r="A3418" s="38" t="str">
        <f t="shared" ca="1" si="53"/>
        <v>0</v>
      </c>
      <c r="B3418" s="39" cm="1">
        <f t="array" aca="1" ref="B3418" ca="1">INDIRECT(_xlfn.CONCAT("D",ROW(C3418)-C3418-3))</f>
        <v>0</v>
      </c>
      <c r="D3418" s="47">
        <v>2054</v>
      </c>
      <c r="E3418" s="47"/>
      <c r="F3418" s="47"/>
      <c r="G3418" s="47"/>
      <c r="H3418" s="47"/>
      <c r="I3418" s="47"/>
      <c r="J3418" s="47"/>
      <c r="K3418" s="47"/>
      <c r="L3418" s="47"/>
      <c r="M3418" s="47"/>
      <c r="N3418" s="47"/>
      <c r="O3418" s="47"/>
      <c r="P3418" s="47"/>
      <c r="Q3418"/>
    </row>
    <row r="3419" spans="1:17">
      <c r="A3419" s="38" t="str">
        <f t="shared" ca="1" si="53"/>
        <v>0</v>
      </c>
      <c r="B3419" s="39" cm="1">
        <f t="array" aca="1" ref="B3419" ca="1">INDIRECT(_xlfn.CONCAT("D",ROW(C3419)-C3419-3))</f>
        <v>0</v>
      </c>
      <c r="F3419" s="48" t="s">
        <v>184</v>
      </c>
      <c r="G3419" s="48"/>
      <c r="H3419" s="48"/>
      <c r="I3419" s="48"/>
      <c r="J3419" s="48"/>
      <c r="K3419" s="30"/>
      <c r="L3419" s="48" t="s">
        <v>185</v>
      </c>
      <c r="M3419" s="48"/>
      <c r="N3419" s="48"/>
      <c r="O3419" s="48"/>
      <c r="P3419" s="48"/>
      <c r="Q3419"/>
    </row>
    <row r="3420" spans="1:17">
      <c r="A3420" s="38" t="e">
        <f t="shared" ca="1" si="53"/>
        <v>#VALUE!</v>
      </c>
      <c r="B3420" s="39" t="e" cm="1">
        <f t="array" aca="1" ref="B3420" ca="1">INDIRECT(_xlfn.CONCAT("D",ROW(C3420)-C3420-3))</f>
        <v>#VALUE!</v>
      </c>
      <c r="C3420" s="30" t="s">
        <v>186</v>
      </c>
      <c r="D3420" s="30" t="s">
        <v>0</v>
      </c>
      <c r="E3420" s="30"/>
      <c r="F3420" s="30" t="s">
        <v>0</v>
      </c>
      <c r="G3420" s="30" t="s">
        <v>187</v>
      </c>
      <c r="H3420" s="30" t="s">
        <v>188</v>
      </c>
      <c r="I3420" s="30" t="s">
        <v>189</v>
      </c>
      <c r="J3420" s="30" t="s">
        <v>190</v>
      </c>
      <c r="K3420" s="30"/>
      <c r="L3420" s="30" t="s">
        <v>0</v>
      </c>
      <c r="M3420" s="30" t="s">
        <v>187</v>
      </c>
      <c r="N3420" s="30" t="s">
        <v>188</v>
      </c>
      <c r="O3420" s="30" t="s">
        <v>189</v>
      </c>
      <c r="P3420" s="30" t="s">
        <v>190</v>
      </c>
      <c r="Q3420"/>
    </row>
    <row r="3421" spans="1:17">
      <c r="A3421" s="38" t="str">
        <f t="shared" ca="1" si="53"/>
        <v>20540</v>
      </c>
      <c r="B3421" s="39" cm="1">
        <f t="array" aca="1" ref="B3421" ca="1">INDIRECT(_xlfn.CONCAT("D",ROW(C3421)-C3421-3))</f>
        <v>2054</v>
      </c>
      <c r="C3421" s="32">
        <v>0</v>
      </c>
      <c r="D3421" s="33">
        <v>3854762</v>
      </c>
      <c r="E3421" s="33"/>
      <c r="F3421" s="33">
        <v>1971931</v>
      </c>
      <c r="G3421" s="33">
        <v>1971931</v>
      </c>
      <c r="H3421" s="33">
        <v>0</v>
      </c>
      <c r="I3421" s="33">
        <v>0</v>
      </c>
      <c r="J3421" s="33">
        <v>0</v>
      </c>
      <c r="K3421" s="33"/>
      <c r="L3421" s="33">
        <v>1882831</v>
      </c>
      <c r="M3421" s="33">
        <v>1882831</v>
      </c>
      <c r="N3421" s="33">
        <v>0</v>
      </c>
      <c r="O3421" s="33">
        <v>0</v>
      </c>
      <c r="P3421" s="33">
        <v>0</v>
      </c>
      <c r="Q3421"/>
    </row>
    <row r="3422" spans="1:17">
      <c r="A3422" s="38" t="str">
        <f t="shared" ca="1" si="53"/>
        <v>20541</v>
      </c>
      <c r="B3422" s="39" cm="1">
        <f t="array" aca="1" ref="B3422" ca="1">INDIRECT(_xlfn.CONCAT("D",ROW(C3422)-C3422-3))</f>
        <v>2054</v>
      </c>
      <c r="C3422" s="32">
        <v>1</v>
      </c>
      <c r="D3422" s="33">
        <v>3869908</v>
      </c>
      <c r="E3422" s="33"/>
      <c r="F3422" s="33">
        <v>1980244</v>
      </c>
      <c r="G3422" s="33">
        <v>1980244</v>
      </c>
      <c r="H3422" s="33">
        <v>0</v>
      </c>
      <c r="I3422" s="33">
        <v>0</v>
      </c>
      <c r="J3422" s="33">
        <v>0</v>
      </c>
      <c r="K3422" s="33"/>
      <c r="L3422" s="33">
        <v>1889664</v>
      </c>
      <c r="M3422" s="33">
        <v>1889664</v>
      </c>
      <c r="N3422" s="33">
        <v>0</v>
      </c>
      <c r="O3422" s="33">
        <v>0</v>
      </c>
      <c r="P3422" s="33">
        <v>0</v>
      </c>
      <c r="Q3422"/>
    </row>
    <row r="3423" spans="1:17">
      <c r="A3423" s="38" t="str">
        <f t="shared" ca="1" si="53"/>
        <v>20542</v>
      </c>
      <c r="B3423" s="39" cm="1">
        <f t="array" aca="1" ref="B3423" ca="1">INDIRECT(_xlfn.CONCAT("D",ROW(C3423)-C3423-3))</f>
        <v>2054</v>
      </c>
      <c r="C3423" s="32">
        <v>2</v>
      </c>
      <c r="D3423" s="33">
        <v>3897242</v>
      </c>
      <c r="E3423" s="33"/>
      <c r="F3423" s="33">
        <v>1994335</v>
      </c>
      <c r="G3423" s="33">
        <v>1994335</v>
      </c>
      <c r="H3423" s="33">
        <v>0</v>
      </c>
      <c r="I3423" s="33">
        <v>0</v>
      </c>
      <c r="J3423" s="33">
        <v>0</v>
      </c>
      <c r="K3423" s="33"/>
      <c r="L3423" s="33">
        <v>1902908</v>
      </c>
      <c r="M3423" s="33">
        <v>1902908</v>
      </c>
      <c r="N3423" s="33">
        <v>0</v>
      </c>
      <c r="O3423" s="33">
        <v>0</v>
      </c>
      <c r="P3423" s="33">
        <v>0</v>
      </c>
      <c r="Q3423"/>
    </row>
    <row r="3424" spans="1:17">
      <c r="A3424" s="38" t="str">
        <f t="shared" ca="1" si="53"/>
        <v>20543</v>
      </c>
      <c r="B3424" s="39" cm="1">
        <f t="array" aca="1" ref="B3424" ca="1">INDIRECT(_xlfn.CONCAT("D",ROW(C3424)-C3424-3))</f>
        <v>2054</v>
      </c>
      <c r="C3424" s="32">
        <v>3</v>
      </c>
      <c r="D3424" s="33">
        <v>3928385</v>
      </c>
      <c r="E3424" s="33"/>
      <c r="F3424" s="33">
        <v>2010370</v>
      </c>
      <c r="G3424" s="33">
        <v>2010370</v>
      </c>
      <c r="H3424" s="33">
        <v>0</v>
      </c>
      <c r="I3424" s="33">
        <v>0</v>
      </c>
      <c r="J3424" s="33">
        <v>0</v>
      </c>
      <c r="K3424" s="33"/>
      <c r="L3424" s="33">
        <v>1918015</v>
      </c>
      <c r="M3424" s="33">
        <v>1918015</v>
      </c>
      <c r="N3424" s="33">
        <v>0</v>
      </c>
      <c r="O3424" s="33">
        <v>0</v>
      </c>
      <c r="P3424" s="33">
        <v>0</v>
      </c>
      <c r="Q3424"/>
    </row>
    <row r="3425" spans="1:17">
      <c r="A3425" s="38" t="str">
        <f t="shared" ca="1" si="53"/>
        <v>20544</v>
      </c>
      <c r="B3425" s="39" cm="1">
        <f t="array" aca="1" ref="B3425" ca="1">INDIRECT(_xlfn.CONCAT("D",ROW(C3425)-C3425-3))</f>
        <v>2054</v>
      </c>
      <c r="C3425" s="32">
        <v>4</v>
      </c>
      <c r="D3425" s="33">
        <v>3960381</v>
      </c>
      <c r="E3425" s="33"/>
      <c r="F3425" s="33">
        <v>2027051</v>
      </c>
      <c r="G3425" s="33">
        <v>2027051</v>
      </c>
      <c r="H3425" s="33">
        <v>0</v>
      </c>
      <c r="I3425" s="33">
        <v>0</v>
      </c>
      <c r="J3425" s="33">
        <v>0</v>
      </c>
      <c r="K3425" s="33"/>
      <c r="L3425" s="33">
        <v>1933331</v>
      </c>
      <c r="M3425" s="33">
        <v>1933331</v>
      </c>
      <c r="N3425" s="33">
        <v>0</v>
      </c>
      <c r="O3425" s="33">
        <v>0</v>
      </c>
      <c r="P3425" s="33">
        <v>0</v>
      </c>
      <c r="Q3425"/>
    </row>
    <row r="3426" spans="1:17">
      <c r="A3426" s="38" t="str">
        <f t="shared" ca="1" si="53"/>
        <v>20545</v>
      </c>
      <c r="B3426" s="39" cm="1">
        <f t="array" aca="1" ref="B3426" ca="1">INDIRECT(_xlfn.CONCAT("D",ROW(C3426)-C3426-3))</f>
        <v>2054</v>
      </c>
      <c r="C3426" s="32">
        <v>5</v>
      </c>
      <c r="D3426" s="33">
        <v>3993327</v>
      </c>
      <c r="E3426" s="33"/>
      <c r="F3426" s="33">
        <v>2044144</v>
      </c>
      <c r="G3426" s="33">
        <v>2044144</v>
      </c>
      <c r="H3426" s="33">
        <v>0</v>
      </c>
      <c r="I3426" s="33">
        <v>0</v>
      </c>
      <c r="J3426" s="33">
        <v>0</v>
      </c>
      <c r="K3426" s="33"/>
      <c r="L3426" s="33">
        <v>1949183</v>
      </c>
      <c r="M3426" s="33">
        <v>1949183</v>
      </c>
      <c r="N3426" s="33">
        <v>0</v>
      </c>
      <c r="O3426" s="33">
        <v>0</v>
      </c>
      <c r="P3426" s="33">
        <v>0</v>
      </c>
      <c r="Q3426"/>
    </row>
    <row r="3427" spans="1:17">
      <c r="A3427" s="38" t="str">
        <f t="shared" ca="1" si="53"/>
        <v>20546</v>
      </c>
      <c r="B3427" s="39" cm="1">
        <f t="array" aca="1" ref="B3427" ca="1">INDIRECT(_xlfn.CONCAT("D",ROW(C3427)-C3427-3))</f>
        <v>2054</v>
      </c>
      <c r="C3427" s="32">
        <v>6</v>
      </c>
      <c r="D3427" s="33">
        <v>4028390</v>
      </c>
      <c r="E3427" s="33"/>
      <c r="F3427" s="33">
        <v>2062218</v>
      </c>
      <c r="G3427" s="33">
        <v>2062218</v>
      </c>
      <c r="H3427" s="33">
        <v>0</v>
      </c>
      <c r="I3427" s="33">
        <v>0</v>
      </c>
      <c r="J3427" s="33">
        <v>0</v>
      </c>
      <c r="K3427" s="33"/>
      <c r="L3427" s="33">
        <v>1966172</v>
      </c>
      <c r="M3427" s="33">
        <v>1966172</v>
      </c>
      <c r="N3427" s="33">
        <v>0</v>
      </c>
      <c r="O3427" s="33">
        <v>0</v>
      </c>
      <c r="P3427" s="33">
        <v>0</v>
      </c>
      <c r="Q3427"/>
    </row>
    <row r="3428" spans="1:17">
      <c r="A3428" s="38" t="str">
        <f t="shared" ca="1" si="53"/>
        <v>20547</v>
      </c>
      <c r="B3428" s="39" cm="1">
        <f t="array" aca="1" ref="B3428" ca="1">INDIRECT(_xlfn.CONCAT("D",ROW(C3428)-C3428-3))</f>
        <v>2054</v>
      </c>
      <c r="C3428" s="32">
        <v>7</v>
      </c>
      <c r="D3428" s="33">
        <v>4063033</v>
      </c>
      <c r="E3428" s="33"/>
      <c r="F3428" s="33">
        <v>2079928</v>
      </c>
      <c r="G3428" s="33">
        <v>2079928</v>
      </c>
      <c r="H3428" s="33">
        <v>0</v>
      </c>
      <c r="I3428" s="33">
        <v>0</v>
      </c>
      <c r="J3428" s="33">
        <v>0</v>
      </c>
      <c r="K3428" s="33"/>
      <c r="L3428" s="33">
        <v>1983105</v>
      </c>
      <c r="M3428" s="33">
        <v>1983105</v>
      </c>
      <c r="N3428" s="33">
        <v>0</v>
      </c>
      <c r="O3428" s="33">
        <v>0</v>
      </c>
      <c r="P3428" s="33">
        <v>0</v>
      </c>
      <c r="Q3428"/>
    </row>
    <row r="3429" spans="1:17">
      <c r="A3429" s="38" t="str">
        <f t="shared" ca="1" si="53"/>
        <v>20548</v>
      </c>
      <c r="B3429" s="39" cm="1">
        <f t="array" aca="1" ref="B3429" ca="1">INDIRECT(_xlfn.CONCAT("D",ROW(C3429)-C3429-3))</f>
        <v>2054</v>
      </c>
      <c r="C3429" s="32">
        <v>8</v>
      </c>
      <c r="D3429" s="33">
        <v>4097427</v>
      </c>
      <c r="E3429" s="33"/>
      <c r="F3429" s="33">
        <v>2097684</v>
      </c>
      <c r="G3429" s="33">
        <v>2097684</v>
      </c>
      <c r="H3429" s="33">
        <v>0</v>
      </c>
      <c r="I3429" s="33">
        <v>0</v>
      </c>
      <c r="J3429" s="33">
        <v>0</v>
      </c>
      <c r="K3429" s="33"/>
      <c r="L3429" s="33">
        <v>1999743</v>
      </c>
      <c r="M3429" s="33">
        <v>1999743</v>
      </c>
      <c r="N3429" s="33">
        <v>0</v>
      </c>
      <c r="O3429" s="33">
        <v>0</v>
      </c>
      <c r="P3429" s="33">
        <v>0</v>
      </c>
      <c r="Q3429"/>
    </row>
    <row r="3430" spans="1:17">
      <c r="A3430" s="38" t="str">
        <f t="shared" ca="1" si="53"/>
        <v>20549</v>
      </c>
      <c r="B3430" s="39" cm="1">
        <f t="array" aca="1" ref="B3430" ca="1">INDIRECT(_xlfn.CONCAT("D",ROW(C3430)-C3430-3))</f>
        <v>2054</v>
      </c>
      <c r="C3430" s="32">
        <v>9</v>
      </c>
      <c r="D3430" s="33">
        <v>4132028</v>
      </c>
      <c r="E3430" s="33"/>
      <c r="F3430" s="33">
        <v>2115882</v>
      </c>
      <c r="G3430" s="33">
        <v>2115882</v>
      </c>
      <c r="H3430" s="33">
        <v>0</v>
      </c>
      <c r="I3430" s="33">
        <v>0</v>
      </c>
      <c r="J3430" s="33">
        <v>0</v>
      </c>
      <c r="K3430" s="33"/>
      <c r="L3430" s="33">
        <v>2016146</v>
      </c>
      <c r="M3430" s="33">
        <v>2016146</v>
      </c>
      <c r="N3430" s="33">
        <v>0</v>
      </c>
      <c r="O3430" s="33">
        <v>0</v>
      </c>
      <c r="P3430" s="33">
        <v>0</v>
      </c>
      <c r="Q3430"/>
    </row>
    <row r="3431" spans="1:17">
      <c r="A3431" s="38" t="str">
        <f t="shared" ca="1" si="53"/>
        <v>205410</v>
      </c>
      <c r="B3431" s="39" cm="1">
        <f t="array" aca="1" ref="B3431" ca="1">INDIRECT(_xlfn.CONCAT("D",ROW(C3431)-C3431-3))</f>
        <v>2054</v>
      </c>
      <c r="C3431" s="32">
        <v>10</v>
      </c>
      <c r="D3431" s="33">
        <v>4166484</v>
      </c>
      <c r="E3431" s="33"/>
      <c r="F3431" s="33">
        <v>2134202</v>
      </c>
      <c r="G3431" s="33">
        <v>2134202</v>
      </c>
      <c r="H3431" s="33">
        <v>0</v>
      </c>
      <c r="I3431" s="33">
        <v>0</v>
      </c>
      <c r="J3431" s="33">
        <v>0</v>
      </c>
      <c r="K3431" s="33"/>
      <c r="L3431" s="33">
        <v>2032282</v>
      </c>
      <c r="M3431" s="33">
        <v>2032282</v>
      </c>
      <c r="N3431" s="33">
        <v>0</v>
      </c>
      <c r="O3431" s="33">
        <v>0</v>
      </c>
      <c r="P3431" s="33">
        <v>0</v>
      </c>
      <c r="Q3431"/>
    </row>
    <row r="3432" spans="1:17">
      <c r="A3432" s="38" t="str">
        <f t="shared" ca="1" si="53"/>
        <v>205411</v>
      </c>
      <c r="B3432" s="39" cm="1">
        <f t="array" aca="1" ref="B3432" ca="1">INDIRECT(_xlfn.CONCAT("D",ROW(C3432)-C3432-3))</f>
        <v>2054</v>
      </c>
      <c r="C3432" s="32">
        <v>11</v>
      </c>
      <c r="D3432" s="33">
        <v>4200250</v>
      </c>
      <c r="E3432" s="33"/>
      <c r="F3432" s="33">
        <v>2152057</v>
      </c>
      <c r="G3432" s="33">
        <v>2152057</v>
      </c>
      <c r="H3432" s="33">
        <v>0</v>
      </c>
      <c r="I3432" s="33">
        <v>0</v>
      </c>
      <c r="J3432" s="33">
        <v>0</v>
      </c>
      <c r="K3432" s="33"/>
      <c r="L3432" s="33">
        <v>2048193</v>
      </c>
      <c r="M3432" s="33">
        <v>2048193</v>
      </c>
      <c r="N3432" s="33">
        <v>0</v>
      </c>
      <c r="O3432" s="33">
        <v>0</v>
      </c>
      <c r="P3432" s="33">
        <v>0</v>
      </c>
      <c r="Q3432"/>
    </row>
    <row r="3433" spans="1:17">
      <c r="A3433" s="38" t="str">
        <f t="shared" ca="1" si="53"/>
        <v>205412</v>
      </c>
      <c r="B3433" s="39" cm="1">
        <f t="array" aca="1" ref="B3433" ca="1">INDIRECT(_xlfn.CONCAT("D",ROW(C3433)-C3433-3))</f>
        <v>2054</v>
      </c>
      <c r="C3433" s="32">
        <v>12</v>
      </c>
      <c r="D3433" s="33">
        <v>4233376</v>
      </c>
      <c r="E3433" s="33"/>
      <c r="F3433" s="33">
        <v>2169335</v>
      </c>
      <c r="G3433" s="33">
        <v>2169335</v>
      </c>
      <c r="H3433" s="33">
        <v>0</v>
      </c>
      <c r="I3433" s="33">
        <v>0</v>
      </c>
      <c r="J3433" s="33">
        <v>0</v>
      </c>
      <c r="K3433" s="33"/>
      <c r="L3433" s="33">
        <v>2064041</v>
      </c>
      <c r="M3433" s="33">
        <v>2064041</v>
      </c>
      <c r="N3433" s="33">
        <v>0</v>
      </c>
      <c r="O3433" s="33">
        <v>0</v>
      </c>
      <c r="P3433" s="33">
        <v>0</v>
      </c>
      <c r="Q3433"/>
    </row>
    <row r="3434" spans="1:17">
      <c r="A3434" s="38" t="str">
        <f t="shared" ca="1" si="53"/>
        <v>205413</v>
      </c>
      <c r="B3434" s="39" cm="1">
        <f t="array" aca="1" ref="B3434" ca="1">INDIRECT(_xlfn.CONCAT("D",ROW(C3434)-C3434-3))</f>
        <v>2054</v>
      </c>
      <c r="C3434" s="32">
        <v>13</v>
      </c>
      <c r="D3434" s="33">
        <v>4265508</v>
      </c>
      <c r="E3434" s="33"/>
      <c r="F3434" s="33">
        <v>2185950</v>
      </c>
      <c r="G3434" s="33">
        <v>2185950</v>
      </c>
      <c r="H3434" s="33">
        <v>0</v>
      </c>
      <c r="I3434" s="33">
        <v>0</v>
      </c>
      <c r="J3434" s="33">
        <v>0</v>
      </c>
      <c r="K3434" s="33"/>
      <c r="L3434" s="33">
        <v>2079559</v>
      </c>
      <c r="M3434" s="33">
        <v>2079559</v>
      </c>
      <c r="N3434" s="33">
        <v>0</v>
      </c>
      <c r="O3434" s="33">
        <v>0</v>
      </c>
      <c r="P3434" s="33">
        <v>0</v>
      </c>
      <c r="Q3434"/>
    </row>
    <row r="3435" spans="1:17">
      <c r="A3435" s="38" t="str">
        <f t="shared" ca="1" si="53"/>
        <v>205414</v>
      </c>
      <c r="B3435" s="39" cm="1">
        <f t="array" aca="1" ref="B3435" ca="1">INDIRECT(_xlfn.CONCAT("D",ROW(C3435)-C3435-3))</f>
        <v>2054</v>
      </c>
      <c r="C3435" s="32">
        <v>14</v>
      </c>
      <c r="D3435" s="33">
        <v>4295508</v>
      </c>
      <c r="E3435" s="33"/>
      <c r="F3435" s="33">
        <v>2201442</v>
      </c>
      <c r="G3435" s="33">
        <v>2201442</v>
      </c>
      <c r="H3435" s="33">
        <v>0</v>
      </c>
      <c r="I3435" s="33">
        <v>0</v>
      </c>
      <c r="J3435" s="33">
        <v>0</v>
      </c>
      <c r="K3435" s="33"/>
      <c r="L3435" s="33">
        <v>2094066</v>
      </c>
      <c r="M3435" s="33">
        <v>2094066</v>
      </c>
      <c r="N3435" s="33">
        <v>0</v>
      </c>
      <c r="O3435" s="33">
        <v>0</v>
      </c>
      <c r="P3435" s="33">
        <v>0</v>
      </c>
      <c r="Q3435"/>
    </row>
    <row r="3436" spans="1:17">
      <c r="A3436" s="38" t="str">
        <f t="shared" ca="1" si="53"/>
        <v>205415</v>
      </c>
      <c r="B3436" s="39" cm="1">
        <f t="array" aca="1" ref="B3436" ca="1">INDIRECT(_xlfn.CONCAT("D",ROW(C3436)-C3436-3))</f>
        <v>2054</v>
      </c>
      <c r="C3436" s="32">
        <v>15</v>
      </c>
      <c r="D3436" s="33">
        <v>4323294</v>
      </c>
      <c r="E3436" s="33"/>
      <c r="F3436" s="33">
        <v>2215955</v>
      </c>
      <c r="G3436" s="33">
        <v>2215955</v>
      </c>
      <c r="H3436" s="33">
        <v>0</v>
      </c>
      <c r="I3436" s="33">
        <v>0</v>
      </c>
      <c r="J3436" s="33">
        <v>0</v>
      </c>
      <c r="K3436" s="33"/>
      <c r="L3436" s="33">
        <v>2107338</v>
      </c>
      <c r="M3436" s="33">
        <v>2107338</v>
      </c>
      <c r="N3436" s="33">
        <v>0</v>
      </c>
      <c r="O3436" s="33">
        <v>0</v>
      </c>
      <c r="P3436" s="33">
        <v>0</v>
      </c>
      <c r="Q3436"/>
    </row>
    <row r="3437" spans="1:17">
      <c r="A3437" s="38" t="str">
        <f t="shared" ca="1" si="53"/>
        <v>205416</v>
      </c>
      <c r="B3437" s="39" cm="1">
        <f t="array" aca="1" ref="B3437" ca="1">INDIRECT(_xlfn.CONCAT("D",ROW(C3437)-C3437-3))</f>
        <v>2054</v>
      </c>
      <c r="C3437" s="32">
        <v>16</v>
      </c>
      <c r="D3437" s="33">
        <v>4349350</v>
      </c>
      <c r="E3437" s="33"/>
      <c r="F3437" s="33">
        <v>2230119</v>
      </c>
      <c r="G3437" s="33">
        <v>2224344</v>
      </c>
      <c r="H3437" s="33">
        <v>5775</v>
      </c>
      <c r="I3437" s="33">
        <v>0</v>
      </c>
      <c r="J3437" s="33">
        <v>0</v>
      </c>
      <c r="K3437" s="33"/>
      <c r="L3437" s="33">
        <v>2119231</v>
      </c>
      <c r="M3437" s="33">
        <v>2112506</v>
      </c>
      <c r="N3437" s="33">
        <v>6725</v>
      </c>
      <c r="O3437" s="33">
        <v>0</v>
      </c>
      <c r="P3437" s="33">
        <v>0</v>
      </c>
      <c r="Q3437"/>
    </row>
    <row r="3438" spans="1:17">
      <c r="A3438" s="38" t="str">
        <f t="shared" ca="1" si="53"/>
        <v>205417</v>
      </c>
      <c r="B3438" s="39" cm="1">
        <f t="array" aca="1" ref="B3438" ca="1">INDIRECT(_xlfn.CONCAT("D",ROW(C3438)-C3438-3))</f>
        <v>2054</v>
      </c>
      <c r="C3438" s="32">
        <v>17</v>
      </c>
      <c r="D3438" s="33">
        <v>4375300</v>
      </c>
      <c r="E3438" s="33"/>
      <c r="F3438" s="33">
        <v>2245073</v>
      </c>
      <c r="G3438" s="33">
        <v>2235454</v>
      </c>
      <c r="H3438" s="33">
        <v>9619</v>
      </c>
      <c r="I3438" s="33">
        <v>0</v>
      </c>
      <c r="J3438" s="33">
        <v>0</v>
      </c>
      <c r="K3438" s="33"/>
      <c r="L3438" s="33">
        <v>2130227</v>
      </c>
      <c r="M3438" s="33">
        <v>2108117</v>
      </c>
      <c r="N3438" s="33">
        <v>22110</v>
      </c>
      <c r="O3438" s="33">
        <v>0</v>
      </c>
      <c r="P3438" s="33">
        <v>0</v>
      </c>
      <c r="Q3438"/>
    </row>
    <row r="3439" spans="1:17">
      <c r="A3439" s="38" t="str">
        <f t="shared" ca="1" si="53"/>
        <v>205418</v>
      </c>
      <c r="B3439" s="39" cm="1">
        <f t="array" aca="1" ref="B3439" ca="1">INDIRECT(_xlfn.CONCAT("D",ROW(C3439)-C3439-3))</f>
        <v>2054</v>
      </c>
      <c r="C3439" s="32">
        <v>18</v>
      </c>
      <c r="D3439" s="33">
        <v>4401830</v>
      </c>
      <c r="E3439" s="33"/>
      <c r="F3439" s="33">
        <v>2260894</v>
      </c>
      <c r="G3439" s="33">
        <v>2250329</v>
      </c>
      <c r="H3439" s="33">
        <v>10565</v>
      </c>
      <c r="I3439" s="33">
        <v>0</v>
      </c>
      <c r="J3439" s="33">
        <v>0</v>
      </c>
      <c r="K3439" s="33"/>
      <c r="L3439" s="33">
        <v>2140937</v>
      </c>
      <c r="M3439" s="33">
        <v>2110201</v>
      </c>
      <c r="N3439" s="33">
        <v>28815</v>
      </c>
      <c r="O3439" s="33">
        <v>0</v>
      </c>
      <c r="P3439" s="33">
        <v>1921</v>
      </c>
      <c r="Q3439"/>
    </row>
    <row r="3440" spans="1:17">
      <c r="A3440" s="38" t="str">
        <f t="shared" ca="1" si="53"/>
        <v>205419</v>
      </c>
      <c r="B3440" s="39" cm="1">
        <f t="array" aca="1" ref="B3440" ca="1">INDIRECT(_xlfn.CONCAT("D",ROW(C3440)-C3440-3))</f>
        <v>2054</v>
      </c>
      <c r="C3440" s="32">
        <v>19</v>
      </c>
      <c r="D3440" s="33">
        <v>4427247</v>
      </c>
      <c r="E3440" s="33"/>
      <c r="F3440" s="33">
        <v>2275798</v>
      </c>
      <c r="G3440" s="33">
        <v>2247928</v>
      </c>
      <c r="H3440" s="33">
        <v>26910</v>
      </c>
      <c r="I3440" s="33">
        <v>0</v>
      </c>
      <c r="J3440" s="33">
        <v>961</v>
      </c>
      <c r="K3440" s="33"/>
      <c r="L3440" s="33">
        <v>2151449</v>
      </c>
      <c r="M3440" s="33">
        <v>2107287</v>
      </c>
      <c r="N3440" s="33">
        <v>41282</v>
      </c>
      <c r="O3440" s="33">
        <v>0</v>
      </c>
      <c r="P3440" s="33">
        <v>2880</v>
      </c>
      <c r="Q3440"/>
    </row>
    <row r="3441" spans="1:17">
      <c r="A3441" s="38" t="str">
        <f t="shared" ca="1" si="53"/>
        <v>205420</v>
      </c>
      <c r="B3441" s="39" cm="1">
        <f t="array" aca="1" ref="B3441" ca="1">INDIRECT(_xlfn.CONCAT("D",ROW(C3441)-C3441-3))</f>
        <v>2054</v>
      </c>
      <c r="C3441" s="32">
        <v>20</v>
      </c>
      <c r="D3441" s="33">
        <v>4451664</v>
      </c>
      <c r="E3441" s="33"/>
      <c r="F3441" s="33">
        <v>2288965</v>
      </c>
      <c r="G3441" s="33">
        <v>2231308</v>
      </c>
      <c r="H3441" s="33">
        <v>55735</v>
      </c>
      <c r="I3441" s="33">
        <v>0</v>
      </c>
      <c r="J3441" s="33">
        <v>1922</v>
      </c>
      <c r="K3441" s="33"/>
      <c r="L3441" s="33">
        <v>2162699</v>
      </c>
      <c r="M3441" s="33">
        <v>2038815</v>
      </c>
      <c r="N3441" s="33">
        <v>120043</v>
      </c>
      <c r="O3441" s="33">
        <v>0</v>
      </c>
      <c r="P3441" s="33">
        <v>3841</v>
      </c>
      <c r="Q3441"/>
    </row>
    <row r="3442" spans="1:17">
      <c r="A3442" s="38" t="str">
        <f t="shared" ca="1" si="53"/>
        <v>205421</v>
      </c>
      <c r="B3442" s="39" cm="1">
        <f t="array" aca="1" ref="B3442" ca="1">INDIRECT(_xlfn.CONCAT("D",ROW(C3442)-C3442-3))</f>
        <v>2054</v>
      </c>
      <c r="C3442" s="32">
        <v>21</v>
      </c>
      <c r="D3442" s="33">
        <v>4477909</v>
      </c>
      <c r="E3442" s="33"/>
      <c r="F3442" s="33">
        <v>2302635</v>
      </c>
      <c r="G3442" s="33">
        <v>2226682</v>
      </c>
      <c r="H3442" s="33">
        <v>72107</v>
      </c>
      <c r="I3442" s="33">
        <v>0</v>
      </c>
      <c r="J3442" s="33">
        <v>3846</v>
      </c>
      <c r="K3442" s="33"/>
      <c r="L3442" s="33">
        <v>2175274</v>
      </c>
      <c r="M3442" s="33">
        <v>2020720</v>
      </c>
      <c r="N3442" s="33">
        <v>148794</v>
      </c>
      <c r="O3442" s="33">
        <v>0</v>
      </c>
      <c r="P3442" s="33">
        <v>5760</v>
      </c>
      <c r="Q3442"/>
    </row>
    <row r="3443" spans="1:17">
      <c r="A3443" s="38" t="str">
        <f t="shared" ca="1" si="53"/>
        <v>205422</v>
      </c>
      <c r="B3443" s="39" cm="1">
        <f t="array" aca="1" ref="B3443" ca="1">INDIRECT(_xlfn.CONCAT("D",ROW(C3443)-C3443-3))</f>
        <v>2054</v>
      </c>
      <c r="C3443" s="32">
        <v>22</v>
      </c>
      <c r="D3443" s="33">
        <v>4501019</v>
      </c>
      <c r="E3443" s="33"/>
      <c r="F3443" s="33">
        <v>2313926</v>
      </c>
      <c r="G3443" s="33">
        <v>2200442</v>
      </c>
      <c r="H3443" s="33">
        <v>106752</v>
      </c>
      <c r="I3443" s="33">
        <v>0</v>
      </c>
      <c r="J3443" s="33">
        <v>6732</v>
      </c>
      <c r="K3443" s="33"/>
      <c r="L3443" s="33">
        <v>2187093</v>
      </c>
      <c r="M3443" s="33">
        <v>1958490</v>
      </c>
      <c r="N3443" s="33">
        <v>218037</v>
      </c>
      <c r="O3443" s="33">
        <v>961</v>
      </c>
      <c r="P3443" s="33">
        <v>9605</v>
      </c>
      <c r="Q3443"/>
    </row>
    <row r="3444" spans="1:17">
      <c r="A3444" s="38" t="str">
        <f t="shared" ca="1" si="53"/>
        <v>205423</v>
      </c>
      <c r="B3444" s="39" cm="1">
        <f t="array" aca="1" ref="B3444" ca="1">INDIRECT(_xlfn.CONCAT("D",ROW(C3444)-C3444-3))</f>
        <v>2054</v>
      </c>
      <c r="C3444" s="32">
        <v>23</v>
      </c>
      <c r="D3444" s="33">
        <v>4512565</v>
      </c>
      <c r="E3444" s="33"/>
      <c r="F3444" s="33">
        <v>2318646</v>
      </c>
      <c r="G3444" s="33">
        <v>2138072</v>
      </c>
      <c r="H3444" s="33">
        <v>177692</v>
      </c>
      <c r="I3444" s="33">
        <v>0</v>
      </c>
      <c r="J3444" s="33">
        <v>2882</v>
      </c>
      <c r="K3444" s="33"/>
      <c r="L3444" s="33">
        <v>2193919</v>
      </c>
      <c r="M3444" s="33">
        <v>1871735</v>
      </c>
      <c r="N3444" s="33">
        <v>310677</v>
      </c>
      <c r="O3444" s="33">
        <v>0</v>
      </c>
      <c r="P3444" s="33">
        <v>11507</v>
      </c>
      <c r="Q3444"/>
    </row>
    <row r="3445" spans="1:17">
      <c r="A3445" s="38" t="str">
        <f t="shared" ca="1" si="53"/>
        <v>205424</v>
      </c>
      <c r="B3445" s="39" cm="1">
        <f t="array" aca="1" ref="B3445" ca="1">INDIRECT(_xlfn.CONCAT("D",ROW(C3445)-C3445-3))</f>
        <v>2054</v>
      </c>
      <c r="C3445" s="32">
        <v>24</v>
      </c>
      <c r="D3445" s="33">
        <v>4508652</v>
      </c>
      <c r="E3445" s="33"/>
      <c r="F3445" s="33">
        <v>2315012</v>
      </c>
      <c r="G3445" s="33">
        <v>2057683</v>
      </c>
      <c r="H3445" s="33">
        <v>251590</v>
      </c>
      <c r="I3445" s="33">
        <v>0</v>
      </c>
      <c r="J3445" s="33">
        <v>5740</v>
      </c>
      <c r="K3445" s="33"/>
      <c r="L3445" s="33">
        <v>2193639</v>
      </c>
      <c r="M3445" s="33">
        <v>1769434</v>
      </c>
      <c r="N3445" s="33">
        <v>392677</v>
      </c>
      <c r="O3445" s="33">
        <v>1911</v>
      </c>
      <c r="P3445" s="33">
        <v>29618</v>
      </c>
      <c r="Q3445"/>
    </row>
    <row r="3446" spans="1:17">
      <c r="A3446" s="38" t="str">
        <f t="shared" ca="1" si="53"/>
        <v>205425</v>
      </c>
      <c r="B3446" s="39" cm="1">
        <f t="array" aca="1" ref="B3446" ca="1">INDIRECT(_xlfn.CONCAT("D",ROW(C3446)-C3446-3))</f>
        <v>2054</v>
      </c>
      <c r="C3446" s="32">
        <v>25</v>
      </c>
      <c r="D3446" s="33">
        <v>4493876</v>
      </c>
      <c r="E3446" s="33"/>
      <c r="F3446" s="33">
        <v>2305355</v>
      </c>
      <c r="G3446" s="33">
        <v>1936880</v>
      </c>
      <c r="H3446" s="33">
        <v>345565</v>
      </c>
      <c r="I3446" s="33">
        <v>955</v>
      </c>
      <c r="J3446" s="33">
        <v>21956</v>
      </c>
      <c r="K3446" s="33"/>
      <c r="L3446" s="33">
        <v>2188521</v>
      </c>
      <c r="M3446" s="33">
        <v>1594685</v>
      </c>
      <c r="N3446" s="33">
        <v>563335</v>
      </c>
      <c r="O3446" s="33">
        <v>953</v>
      </c>
      <c r="P3446" s="33">
        <v>29549</v>
      </c>
      <c r="Q3446"/>
    </row>
    <row r="3447" spans="1:17">
      <c r="A3447" s="38" t="str">
        <f t="shared" ca="1" si="53"/>
        <v>205426</v>
      </c>
      <c r="B3447" s="39" cm="1">
        <f t="array" aca="1" ref="B3447" ca="1">INDIRECT(_xlfn.CONCAT("D",ROW(C3447)-C3447-3))</f>
        <v>2054</v>
      </c>
      <c r="C3447" s="32">
        <v>26</v>
      </c>
      <c r="D3447" s="33">
        <v>4472059</v>
      </c>
      <c r="E3447" s="33"/>
      <c r="F3447" s="33">
        <v>2291834</v>
      </c>
      <c r="G3447" s="33">
        <v>1825228</v>
      </c>
      <c r="H3447" s="33">
        <v>445528</v>
      </c>
      <c r="I3447" s="33">
        <v>2874</v>
      </c>
      <c r="J3447" s="33">
        <v>18204</v>
      </c>
      <c r="K3447" s="33"/>
      <c r="L3447" s="33">
        <v>2180224</v>
      </c>
      <c r="M3447" s="33">
        <v>1442978</v>
      </c>
      <c r="N3447" s="33">
        <v>690452</v>
      </c>
      <c r="O3447" s="33">
        <v>1910</v>
      </c>
      <c r="P3447" s="33">
        <v>44884</v>
      </c>
      <c r="Q3447"/>
    </row>
    <row r="3448" spans="1:17">
      <c r="A3448" s="38" t="str">
        <f t="shared" ca="1" si="53"/>
        <v>205427</v>
      </c>
      <c r="B3448" s="39" cm="1">
        <f t="array" aca="1" ref="B3448" ca="1">INDIRECT(_xlfn.CONCAT("D",ROW(C3448)-C3448-3))</f>
        <v>2054</v>
      </c>
      <c r="C3448" s="32">
        <v>27</v>
      </c>
      <c r="D3448" s="33">
        <v>4447554</v>
      </c>
      <c r="E3448" s="33"/>
      <c r="F3448" s="33">
        <v>2276922</v>
      </c>
      <c r="G3448" s="33">
        <v>1737600</v>
      </c>
      <c r="H3448" s="33">
        <v>507483</v>
      </c>
      <c r="I3448" s="33">
        <v>1930</v>
      </c>
      <c r="J3448" s="33">
        <v>29909</v>
      </c>
      <c r="K3448" s="33"/>
      <c r="L3448" s="33">
        <v>2170633</v>
      </c>
      <c r="M3448" s="33">
        <v>1311826</v>
      </c>
      <c r="N3448" s="33">
        <v>808686</v>
      </c>
      <c r="O3448" s="33">
        <v>4819</v>
      </c>
      <c r="P3448" s="33">
        <v>45302</v>
      </c>
      <c r="Q3448"/>
    </row>
    <row r="3449" spans="1:17">
      <c r="A3449" s="38" t="str">
        <f t="shared" ca="1" si="53"/>
        <v>205428</v>
      </c>
      <c r="B3449" s="39" cm="1">
        <f t="array" aca="1" ref="B3449" ca="1">INDIRECT(_xlfn.CONCAT("D",ROW(C3449)-C3449-3))</f>
        <v>2054</v>
      </c>
      <c r="C3449" s="32">
        <v>28</v>
      </c>
      <c r="D3449" s="33">
        <v>4423757</v>
      </c>
      <c r="E3449" s="33"/>
      <c r="F3449" s="33">
        <v>2262562</v>
      </c>
      <c r="G3449" s="33">
        <v>1611661</v>
      </c>
      <c r="H3449" s="33">
        <v>627515</v>
      </c>
      <c r="I3449" s="33">
        <v>974</v>
      </c>
      <c r="J3449" s="33">
        <v>22411</v>
      </c>
      <c r="K3449" s="33"/>
      <c r="L3449" s="33">
        <v>2161195</v>
      </c>
      <c r="M3449" s="33">
        <v>1237749</v>
      </c>
      <c r="N3449" s="33">
        <v>858250</v>
      </c>
      <c r="O3449" s="33">
        <v>3892</v>
      </c>
      <c r="P3449" s="33">
        <v>61304</v>
      </c>
      <c r="Q3449"/>
    </row>
    <row r="3450" spans="1:17">
      <c r="A3450" s="38" t="str">
        <f t="shared" ca="1" si="53"/>
        <v>205429</v>
      </c>
      <c r="B3450" s="39" cm="1">
        <f t="array" aca="1" ref="B3450" ca="1">INDIRECT(_xlfn.CONCAT("D",ROW(C3450)-C3450-3))</f>
        <v>2054</v>
      </c>
      <c r="C3450" s="32">
        <v>29</v>
      </c>
      <c r="D3450" s="33">
        <v>4405947</v>
      </c>
      <c r="E3450" s="33"/>
      <c r="F3450" s="33">
        <v>2251487</v>
      </c>
      <c r="G3450" s="33">
        <v>1478899</v>
      </c>
      <c r="H3450" s="33">
        <v>718181</v>
      </c>
      <c r="I3450" s="33">
        <v>3957</v>
      </c>
      <c r="J3450" s="33">
        <v>50451</v>
      </c>
      <c r="K3450" s="33"/>
      <c r="L3450" s="33">
        <v>2154460</v>
      </c>
      <c r="M3450" s="33">
        <v>1066848</v>
      </c>
      <c r="N3450" s="33">
        <v>1022355</v>
      </c>
      <c r="O3450" s="33">
        <v>2966</v>
      </c>
      <c r="P3450" s="33">
        <v>62290</v>
      </c>
      <c r="Q3450"/>
    </row>
    <row r="3451" spans="1:17">
      <c r="A3451" s="38" t="str">
        <f t="shared" ca="1" si="53"/>
        <v>205430</v>
      </c>
      <c r="B3451" s="39" cm="1">
        <f t="array" aca="1" ref="B3451" ca="1">INDIRECT(_xlfn.CONCAT("D",ROW(C3451)-C3451-3))</f>
        <v>2054</v>
      </c>
      <c r="C3451" s="32">
        <v>30</v>
      </c>
      <c r="D3451" s="33">
        <v>4400015</v>
      </c>
      <c r="E3451" s="33"/>
      <c r="F3451" s="33">
        <v>2247091</v>
      </c>
      <c r="G3451" s="33">
        <v>1372607</v>
      </c>
      <c r="H3451" s="33">
        <v>788947</v>
      </c>
      <c r="I3451" s="33">
        <v>7044</v>
      </c>
      <c r="J3451" s="33">
        <v>78492</v>
      </c>
      <c r="K3451" s="33"/>
      <c r="L3451" s="33">
        <v>2152924</v>
      </c>
      <c r="M3451" s="33">
        <v>987092</v>
      </c>
      <c r="N3451" s="33">
        <v>1072445</v>
      </c>
      <c r="O3451" s="33">
        <v>6025</v>
      </c>
      <c r="P3451" s="33">
        <v>87362</v>
      </c>
      <c r="Q3451"/>
    </row>
    <row r="3452" spans="1:17">
      <c r="A3452" s="38" t="str">
        <f t="shared" ca="1" si="53"/>
        <v>205431</v>
      </c>
      <c r="B3452" s="39" cm="1">
        <f t="array" aca="1" ref="B3452" ca="1">INDIRECT(_xlfn.CONCAT("D",ROW(C3452)-C3452-3))</f>
        <v>2054</v>
      </c>
      <c r="C3452" s="32">
        <v>31</v>
      </c>
      <c r="D3452" s="33">
        <v>4392384</v>
      </c>
      <c r="E3452" s="33"/>
      <c r="F3452" s="33">
        <v>2242199</v>
      </c>
      <c r="G3452" s="33">
        <v>1296828</v>
      </c>
      <c r="H3452" s="33">
        <v>862854</v>
      </c>
      <c r="I3452" s="33">
        <v>3056</v>
      </c>
      <c r="J3452" s="33">
        <v>79460</v>
      </c>
      <c r="K3452" s="33"/>
      <c r="L3452" s="33">
        <v>2150185</v>
      </c>
      <c r="M3452" s="33">
        <v>884711</v>
      </c>
      <c r="N3452" s="33">
        <v>1153485</v>
      </c>
      <c r="O3452" s="33">
        <v>9163</v>
      </c>
      <c r="P3452" s="33">
        <v>102826</v>
      </c>
      <c r="Q3452"/>
    </row>
    <row r="3453" spans="1:17">
      <c r="A3453" s="38" t="str">
        <f t="shared" ca="1" si="53"/>
        <v>205432</v>
      </c>
      <c r="B3453" s="39" cm="1">
        <f t="array" aca="1" ref="B3453" ca="1">INDIRECT(_xlfn.CONCAT("D",ROW(C3453)-C3453-3))</f>
        <v>2054</v>
      </c>
      <c r="C3453" s="32">
        <v>32</v>
      </c>
      <c r="D3453" s="33">
        <v>4393611</v>
      </c>
      <c r="E3453" s="33"/>
      <c r="F3453" s="33">
        <v>2241791</v>
      </c>
      <c r="G3453" s="33">
        <v>1202912</v>
      </c>
      <c r="H3453" s="33">
        <v>935713</v>
      </c>
      <c r="I3453" s="33">
        <v>6190</v>
      </c>
      <c r="J3453" s="33">
        <v>96976</v>
      </c>
      <c r="K3453" s="33"/>
      <c r="L3453" s="33">
        <v>2151820</v>
      </c>
      <c r="M3453" s="33">
        <v>858877</v>
      </c>
      <c r="N3453" s="33">
        <v>1166426</v>
      </c>
      <c r="O3453" s="33">
        <v>15429</v>
      </c>
      <c r="P3453" s="33">
        <v>111088</v>
      </c>
      <c r="Q3453"/>
    </row>
    <row r="3454" spans="1:17">
      <c r="A3454" s="38" t="str">
        <f t="shared" ca="1" si="53"/>
        <v>205433</v>
      </c>
      <c r="B3454" s="39" cm="1">
        <f t="array" aca="1" ref="B3454" ca="1">INDIRECT(_xlfn.CONCAT("D",ROW(C3454)-C3454-3))</f>
        <v>2054</v>
      </c>
      <c r="C3454" s="32">
        <v>33</v>
      </c>
      <c r="D3454" s="33">
        <v>4339151</v>
      </c>
      <c r="E3454" s="33"/>
      <c r="F3454" s="33">
        <v>2210741</v>
      </c>
      <c r="G3454" s="33">
        <v>1082514</v>
      </c>
      <c r="H3454" s="33">
        <v>1017349</v>
      </c>
      <c r="I3454" s="33">
        <v>3890</v>
      </c>
      <c r="J3454" s="33">
        <v>106987</v>
      </c>
      <c r="K3454" s="33"/>
      <c r="L3454" s="33">
        <v>2128411</v>
      </c>
      <c r="M3454" s="33">
        <v>752576</v>
      </c>
      <c r="N3454" s="33">
        <v>1208595</v>
      </c>
      <c r="O3454" s="33">
        <v>16529</v>
      </c>
      <c r="P3454" s="33">
        <v>150710</v>
      </c>
      <c r="Q3454"/>
    </row>
    <row r="3455" spans="1:17">
      <c r="A3455" s="38" t="str">
        <f t="shared" ca="1" si="53"/>
        <v>205434</v>
      </c>
      <c r="B3455" s="39" cm="1">
        <f t="array" aca="1" ref="B3455" ca="1">INDIRECT(_xlfn.CONCAT("D",ROW(C3455)-C3455-3))</f>
        <v>2054</v>
      </c>
      <c r="C3455" s="32">
        <v>34</v>
      </c>
      <c r="D3455" s="33">
        <v>4463955</v>
      </c>
      <c r="E3455" s="33"/>
      <c r="F3455" s="33">
        <v>2272831</v>
      </c>
      <c r="G3455" s="33">
        <v>1109824</v>
      </c>
      <c r="H3455" s="33">
        <v>1021520</v>
      </c>
      <c r="I3455" s="33">
        <v>10035</v>
      </c>
      <c r="J3455" s="33">
        <v>131453</v>
      </c>
      <c r="K3455" s="33"/>
      <c r="L3455" s="33">
        <v>2191124</v>
      </c>
      <c r="M3455" s="33">
        <v>804349</v>
      </c>
      <c r="N3455" s="33">
        <v>1222089</v>
      </c>
      <c r="O3455" s="33">
        <v>16067</v>
      </c>
      <c r="P3455" s="33">
        <v>148619</v>
      </c>
      <c r="Q3455"/>
    </row>
    <row r="3456" spans="1:17">
      <c r="A3456" s="38" t="str">
        <f t="shared" ca="1" si="53"/>
        <v>205435</v>
      </c>
      <c r="B3456" s="39" cm="1">
        <f t="array" aca="1" ref="B3456" ca="1">INDIRECT(_xlfn.CONCAT("D",ROW(C3456)-C3456-3))</f>
        <v>2054</v>
      </c>
      <c r="C3456" s="32">
        <v>35</v>
      </c>
      <c r="D3456" s="33">
        <v>4520462</v>
      </c>
      <c r="E3456" s="33"/>
      <c r="F3456" s="33">
        <v>2299539</v>
      </c>
      <c r="G3456" s="33">
        <v>1028290</v>
      </c>
      <c r="H3456" s="33">
        <v>1119022</v>
      </c>
      <c r="I3456" s="33">
        <v>9073</v>
      </c>
      <c r="J3456" s="33">
        <v>143154</v>
      </c>
      <c r="K3456" s="33"/>
      <c r="L3456" s="33">
        <v>2220923</v>
      </c>
      <c r="M3456" s="33">
        <v>729530</v>
      </c>
      <c r="N3456" s="33">
        <v>1310526</v>
      </c>
      <c r="O3456" s="33">
        <v>14146</v>
      </c>
      <c r="P3456" s="33">
        <v>166721</v>
      </c>
      <c r="Q3456"/>
    </row>
    <row r="3457" spans="1:17">
      <c r="A3457" s="38" t="str">
        <f t="shared" ca="1" si="53"/>
        <v>205436</v>
      </c>
      <c r="B3457" s="39" cm="1">
        <f t="array" aca="1" ref="B3457" ca="1">INDIRECT(_xlfn.CONCAT("D",ROW(C3457)-C3457-3))</f>
        <v>2054</v>
      </c>
      <c r="C3457" s="32">
        <v>36</v>
      </c>
      <c r="D3457" s="33">
        <v>4587806</v>
      </c>
      <c r="E3457" s="33"/>
      <c r="F3457" s="33">
        <v>2333848</v>
      </c>
      <c r="G3457" s="33">
        <v>1007293</v>
      </c>
      <c r="H3457" s="33">
        <v>1127521</v>
      </c>
      <c r="I3457" s="33">
        <v>13134</v>
      </c>
      <c r="J3457" s="33">
        <v>185900</v>
      </c>
      <c r="K3457" s="33"/>
      <c r="L3457" s="33">
        <v>2253958</v>
      </c>
      <c r="M3457" s="33">
        <v>682956</v>
      </c>
      <c r="N3457" s="33">
        <v>1357830</v>
      </c>
      <c r="O3457" s="33">
        <v>21216</v>
      </c>
      <c r="P3457" s="33">
        <v>191955</v>
      </c>
      <c r="Q3457"/>
    </row>
    <row r="3458" spans="1:17">
      <c r="A3458" s="38" t="str">
        <f t="shared" ca="1" si="53"/>
        <v>205437</v>
      </c>
      <c r="B3458" s="39" cm="1">
        <f t="array" aca="1" ref="B3458" ca="1">INDIRECT(_xlfn.CONCAT("D",ROW(C3458)-C3458-3))</f>
        <v>2054</v>
      </c>
      <c r="C3458" s="32">
        <v>37</v>
      </c>
      <c r="D3458" s="33">
        <v>4679934</v>
      </c>
      <c r="E3458" s="33"/>
      <c r="F3458" s="33">
        <v>2377544</v>
      </c>
      <c r="G3458" s="33">
        <v>1000487</v>
      </c>
      <c r="H3458" s="33">
        <v>1171104</v>
      </c>
      <c r="I3458" s="33">
        <v>8077</v>
      </c>
      <c r="J3458" s="33">
        <v>197876</v>
      </c>
      <c r="K3458" s="33"/>
      <c r="L3458" s="33">
        <v>2302390</v>
      </c>
      <c r="M3458" s="33">
        <v>712069</v>
      </c>
      <c r="N3458" s="33">
        <v>1364715</v>
      </c>
      <c r="O3458" s="33">
        <v>17122</v>
      </c>
      <c r="P3458" s="33">
        <v>208484</v>
      </c>
      <c r="Q3458"/>
    </row>
    <row r="3459" spans="1:17">
      <c r="A3459" s="38" t="str">
        <f t="shared" ca="1" si="53"/>
        <v>205438</v>
      </c>
      <c r="B3459" s="39" cm="1">
        <f t="array" aca="1" ref="B3459" ca="1">INDIRECT(_xlfn.CONCAT("D",ROW(C3459)-C3459-3))</f>
        <v>2054</v>
      </c>
      <c r="C3459" s="32">
        <v>38</v>
      </c>
      <c r="D3459" s="33">
        <v>4714100</v>
      </c>
      <c r="E3459" s="33"/>
      <c r="F3459" s="33">
        <v>2393805</v>
      </c>
      <c r="G3459" s="33">
        <v>953695</v>
      </c>
      <c r="H3459" s="33">
        <v>1224597</v>
      </c>
      <c r="I3459" s="33">
        <v>9064</v>
      </c>
      <c r="J3459" s="33">
        <v>206449</v>
      </c>
      <c r="K3459" s="33"/>
      <c r="L3459" s="33">
        <v>2320295</v>
      </c>
      <c r="M3459" s="33">
        <v>695284</v>
      </c>
      <c r="N3459" s="33">
        <v>1364406</v>
      </c>
      <c r="O3459" s="33">
        <v>26161</v>
      </c>
      <c r="P3459" s="33">
        <v>234445</v>
      </c>
      <c r="Q3459"/>
    </row>
    <row r="3460" spans="1:17">
      <c r="A3460" s="38" t="str">
        <f t="shared" ca="1" si="53"/>
        <v>205439</v>
      </c>
      <c r="B3460" s="39" cm="1">
        <f t="array" aca="1" ref="B3460" ca="1">INDIRECT(_xlfn.CONCAT("D",ROW(C3460)-C3460-3))</f>
        <v>2054</v>
      </c>
      <c r="C3460" s="32">
        <v>39</v>
      </c>
      <c r="D3460" s="33">
        <v>4725238</v>
      </c>
      <c r="E3460" s="33"/>
      <c r="F3460" s="33">
        <v>2397245</v>
      </c>
      <c r="G3460" s="33">
        <v>889658</v>
      </c>
      <c r="H3460" s="33">
        <v>1301276</v>
      </c>
      <c r="I3460" s="33">
        <v>8051</v>
      </c>
      <c r="J3460" s="33">
        <v>198261</v>
      </c>
      <c r="K3460" s="33"/>
      <c r="L3460" s="33">
        <v>2327992</v>
      </c>
      <c r="M3460" s="33">
        <v>619660</v>
      </c>
      <c r="N3460" s="33">
        <v>1451229</v>
      </c>
      <c r="O3460" s="33">
        <v>27116</v>
      </c>
      <c r="P3460" s="33">
        <v>229987</v>
      </c>
      <c r="Q3460"/>
    </row>
    <row r="3461" spans="1:17">
      <c r="A3461" s="38" t="str">
        <f t="shared" ca="1" si="53"/>
        <v>205440</v>
      </c>
      <c r="B3461" s="39" cm="1">
        <f t="array" aca="1" ref="B3461" ca="1">INDIRECT(_xlfn.CONCAT("D",ROW(C3461)-C3461-3))</f>
        <v>2054</v>
      </c>
      <c r="C3461" s="32">
        <v>40</v>
      </c>
      <c r="D3461" s="33">
        <v>4671735</v>
      </c>
      <c r="E3461" s="33"/>
      <c r="F3461" s="33">
        <v>2369254</v>
      </c>
      <c r="G3461" s="33">
        <v>860175</v>
      </c>
      <c r="H3461" s="33">
        <v>1267627</v>
      </c>
      <c r="I3461" s="33">
        <v>12073</v>
      </c>
      <c r="J3461" s="33">
        <v>229380</v>
      </c>
      <c r="K3461" s="33"/>
      <c r="L3461" s="33">
        <v>2302481</v>
      </c>
      <c r="M3461" s="33">
        <v>620555</v>
      </c>
      <c r="N3461" s="33">
        <v>1432900</v>
      </c>
      <c r="O3461" s="33">
        <v>25103</v>
      </c>
      <c r="P3461" s="33">
        <v>223922</v>
      </c>
      <c r="Q3461"/>
    </row>
    <row r="3462" spans="1:17">
      <c r="A3462" s="38" t="str">
        <f t="shared" ca="1" si="53"/>
        <v>205441</v>
      </c>
      <c r="B3462" s="39" cm="1">
        <f t="array" aca="1" ref="B3462" ca="1">INDIRECT(_xlfn.CONCAT("D",ROW(C3462)-C3462-3))</f>
        <v>2054</v>
      </c>
      <c r="C3462" s="32">
        <v>41</v>
      </c>
      <c r="D3462" s="33">
        <v>4688710</v>
      </c>
      <c r="E3462" s="33"/>
      <c r="F3462" s="33">
        <v>2373609</v>
      </c>
      <c r="G3462" s="33">
        <v>853896</v>
      </c>
      <c r="H3462" s="33">
        <v>1271289</v>
      </c>
      <c r="I3462" s="33">
        <v>11063</v>
      </c>
      <c r="J3462" s="33">
        <v>237361</v>
      </c>
      <c r="K3462" s="33"/>
      <c r="L3462" s="33">
        <v>2315102</v>
      </c>
      <c r="M3462" s="33">
        <v>577771</v>
      </c>
      <c r="N3462" s="33">
        <v>1436890</v>
      </c>
      <c r="O3462" s="33">
        <v>36173</v>
      </c>
      <c r="P3462" s="33">
        <v>264267</v>
      </c>
      <c r="Q3462"/>
    </row>
    <row r="3463" spans="1:17">
      <c r="A3463" s="38" t="str">
        <f t="shared" ca="1" si="53"/>
        <v>205442</v>
      </c>
      <c r="B3463" s="39" cm="1">
        <f t="array" aca="1" ref="B3463" ca="1">INDIRECT(_xlfn.CONCAT("D",ROW(C3463)-C3463-3))</f>
        <v>2054</v>
      </c>
      <c r="C3463" s="32">
        <v>42</v>
      </c>
      <c r="D3463" s="33">
        <v>4681907</v>
      </c>
      <c r="E3463" s="33"/>
      <c r="F3463" s="33">
        <v>2369693</v>
      </c>
      <c r="G3463" s="33">
        <v>799633</v>
      </c>
      <c r="H3463" s="33">
        <v>1289081</v>
      </c>
      <c r="I3463" s="33">
        <v>9064</v>
      </c>
      <c r="J3463" s="33">
        <v>271915</v>
      </c>
      <c r="K3463" s="33"/>
      <c r="L3463" s="33">
        <v>2312214</v>
      </c>
      <c r="M3463" s="33">
        <v>579812</v>
      </c>
      <c r="N3463" s="33">
        <v>1420891</v>
      </c>
      <c r="O3463" s="33">
        <v>31151</v>
      </c>
      <c r="P3463" s="33">
        <v>280360</v>
      </c>
      <c r="Q3463"/>
    </row>
    <row r="3464" spans="1:17">
      <c r="A3464" s="38" t="str">
        <f t="shared" ca="1" si="53"/>
        <v>205443</v>
      </c>
      <c r="B3464" s="39" cm="1">
        <f t="array" aca="1" ref="B3464" ca="1">INDIRECT(_xlfn.CONCAT("D",ROW(C3464)-C3464-3))</f>
        <v>2054</v>
      </c>
      <c r="C3464" s="32">
        <v>43</v>
      </c>
      <c r="D3464" s="33">
        <v>4764311</v>
      </c>
      <c r="E3464" s="33"/>
      <c r="F3464" s="33">
        <v>2407758</v>
      </c>
      <c r="G3464" s="33">
        <v>816972</v>
      </c>
      <c r="H3464" s="33">
        <v>1301735</v>
      </c>
      <c r="I3464" s="33">
        <v>14051</v>
      </c>
      <c r="J3464" s="33">
        <v>275000</v>
      </c>
      <c r="K3464" s="33"/>
      <c r="L3464" s="33">
        <v>2356552</v>
      </c>
      <c r="M3464" s="33">
        <v>600178</v>
      </c>
      <c r="N3464" s="33">
        <v>1421158</v>
      </c>
      <c r="O3464" s="33">
        <v>41149</v>
      </c>
      <c r="P3464" s="33">
        <v>294067</v>
      </c>
      <c r="Q3464"/>
    </row>
    <row r="3465" spans="1:17">
      <c r="A3465" s="38" t="str">
        <f t="shared" ca="1" si="53"/>
        <v>205444</v>
      </c>
      <c r="B3465" s="39" cm="1">
        <f t="array" aca="1" ref="B3465" ca="1">INDIRECT(_xlfn.CONCAT("D",ROW(C3465)-C3465-3))</f>
        <v>2054</v>
      </c>
      <c r="C3465" s="32">
        <v>44</v>
      </c>
      <c r="D3465" s="33">
        <v>4832272</v>
      </c>
      <c r="E3465" s="33"/>
      <c r="F3465" s="33">
        <v>2438552</v>
      </c>
      <c r="G3465" s="33">
        <v>799789</v>
      </c>
      <c r="H3465" s="33">
        <v>1335326</v>
      </c>
      <c r="I3465" s="33">
        <v>12057</v>
      </c>
      <c r="J3465" s="33">
        <v>291380</v>
      </c>
      <c r="K3465" s="33"/>
      <c r="L3465" s="33">
        <v>2393720</v>
      </c>
      <c r="M3465" s="33">
        <v>554557</v>
      </c>
      <c r="N3465" s="33">
        <v>1507231</v>
      </c>
      <c r="O3465" s="33">
        <v>49138</v>
      </c>
      <c r="P3465" s="33">
        <v>282794</v>
      </c>
      <c r="Q3465"/>
    </row>
    <row r="3466" spans="1:17">
      <c r="A3466" s="38" t="str">
        <f t="shared" ca="1" si="53"/>
        <v>205445</v>
      </c>
      <c r="B3466" s="39" cm="1">
        <f t="array" aca="1" ref="B3466" ca="1">INDIRECT(_xlfn.CONCAT("D",ROW(C3466)-C3466-3))</f>
        <v>2054</v>
      </c>
      <c r="C3466" s="32">
        <v>45</v>
      </c>
      <c r="D3466" s="33">
        <v>4984986</v>
      </c>
      <c r="E3466" s="33"/>
      <c r="F3466" s="33">
        <v>2513285</v>
      </c>
      <c r="G3466" s="33">
        <v>827373</v>
      </c>
      <c r="H3466" s="33">
        <v>1379291</v>
      </c>
      <c r="I3466" s="33">
        <v>13069</v>
      </c>
      <c r="J3466" s="33">
        <v>293552</v>
      </c>
      <c r="K3466" s="33"/>
      <c r="L3466" s="33">
        <v>2471701</v>
      </c>
      <c r="M3466" s="33">
        <v>587255</v>
      </c>
      <c r="N3466" s="33">
        <v>1535512</v>
      </c>
      <c r="O3466" s="33">
        <v>43240</v>
      </c>
      <c r="P3466" s="33">
        <v>305695</v>
      </c>
      <c r="Q3466"/>
    </row>
    <row r="3467" spans="1:17">
      <c r="A3467" s="38" t="str">
        <f t="shared" ca="1" si="53"/>
        <v>205446</v>
      </c>
      <c r="B3467" s="39" cm="1">
        <f t="array" aca="1" ref="B3467" ca="1">INDIRECT(_xlfn.CONCAT("D",ROW(C3467)-C3467-3))</f>
        <v>2054</v>
      </c>
      <c r="C3467" s="32">
        <v>46</v>
      </c>
      <c r="D3467" s="33">
        <v>5001083</v>
      </c>
      <c r="E3467" s="33"/>
      <c r="F3467" s="33">
        <v>2518527</v>
      </c>
      <c r="G3467" s="33">
        <v>765897</v>
      </c>
      <c r="H3467" s="33">
        <v>1420373</v>
      </c>
      <c r="I3467" s="33">
        <v>17065</v>
      </c>
      <c r="J3467" s="33">
        <v>315192</v>
      </c>
      <c r="K3467" s="33"/>
      <c r="L3467" s="33">
        <v>2482556</v>
      </c>
      <c r="M3467" s="33">
        <v>623148</v>
      </c>
      <c r="N3467" s="33">
        <v>1513215</v>
      </c>
      <c r="O3467" s="33">
        <v>52180</v>
      </c>
      <c r="P3467" s="33">
        <v>294013</v>
      </c>
      <c r="Q3467"/>
    </row>
    <row r="3468" spans="1:17">
      <c r="A3468" s="38" t="str">
        <f t="shared" ref="A3468:A3531" ca="1" si="54">B3468&amp;C3468</f>
        <v>205447</v>
      </c>
      <c r="B3468" s="39" cm="1">
        <f t="array" aca="1" ref="B3468" ca="1">INDIRECT(_xlfn.CONCAT("D",ROW(C3468)-C3468-3))</f>
        <v>2054</v>
      </c>
      <c r="C3468" s="32">
        <v>47</v>
      </c>
      <c r="D3468" s="33">
        <v>4930642</v>
      </c>
      <c r="E3468" s="33"/>
      <c r="F3468" s="33">
        <v>2482863</v>
      </c>
      <c r="G3468" s="33">
        <v>763958</v>
      </c>
      <c r="H3468" s="33">
        <v>1418348</v>
      </c>
      <c r="I3468" s="33">
        <v>24125</v>
      </c>
      <c r="J3468" s="33">
        <v>276432</v>
      </c>
      <c r="K3468" s="33"/>
      <c r="L3468" s="33">
        <v>2447778</v>
      </c>
      <c r="M3468" s="33">
        <v>546737</v>
      </c>
      <c r="N3468" s="33">
        <v>1529861</v>
      </c>
      <c r="O3468" s="33">
        <v>43137</v>
      </c>
      <c r="P3468" s="33">
        <v>328042</v>
      </c>
      <c r="Q3468"/>
    </row>
    <row r="3469" spans="1:17">
      <c r="A3469" s="38" t="str">
        <f t="shared" ca="1" si="54"/>
        <v>205448</v>
      </c>
      <c r="B3469" s="39" cm="1">
        <f t="array" aca="1" ref="B3469" ca="1">INDIRECT(_xlfn.CONCAT("D",ROW(C3469)-C3469-3))</f>
        <v>2054</v>
      </c>
      <c r="C3469" s="32">
        <v>48</v>
      </c>
      <c r="D3469" s="33">
        <v>4816671</v>
      </c>
      <c r="E3469" s="33"/>
      <c r="F3469" s="33">
        <v>2423719</v>
      </c>
      <c r="G3469" s="33">
        <v>697509</v>
      </c>
      <c r="H3469" s="33">
        <v>1403047</v>
      </c>
      <c r="I3469" s="33">
        <v>13047</v>
      </c>
      <c r="J3469" s="33">
        <v>310116</v>
      </c>
      <c r="K3469" s="33"/>
      <c r="L3469" s="33">
        <v>2392952</v>
      </c>
      <c r="M3469" s="33">
        <v>541573</v>
      </c>
      <c r="N3469" s="33">
        <v>1466260</v>
      </c>
      <c r="O3469" s="33">
        <v>50146</v>
      </c>
      <c r="P3469" s="33">
        <v>334973</v>
      </c>
      <c r="Q3469"/>
    </row>
    <row r="3470" spans="1:17">
      <c r="A3470" s="38" t="str">
        <f t="shared" ca="1" si="54"/>
        <v>205449</v>
      </c>
      <c r="B3470" s="39" cm="1">
        <f t="array" aca="1" ref="B3470" ca="1">INDIRECT(_xlfn.CONCAT("D",ROW(C3470)-C3470-3))</f>
        <v>2054</v>
      </c>
      <c r="C3470" s="32">
        <v>49</v>
      </c>
      <c r="D3470" s="33">
        <v>4760386</v>
      </c>
      <c r="E3470" s="33"/>
      <c r="F3470" s="33">
        <v>2392904</v>
      </c>
      <c r="G3470" s="33">
        <v>764400</v>
      </c>
      <c r="H3470" s="33">
        <v>1320327</v>
      </c>
      <c r="I3470" s="33">
        <v>15107</v>
      </c>
      <c r="J3470" s="33">
        <v>293070</v>
      </c>
      <c r="K3470" s="33"/>
      <c r="L3470" s="33">
        <v>2367482</v>
      </c>
      <c r="M3470" s="33">
        <v>525884</v>
      </c>
      <c r="N3470" s="33">
        <v>1487329</v>
      </c>
      <c r="O3470" s="33">
        <v>44158</v>
      </c>
      <c r="P3470" s="33">
        <v>310111</v>
      </c>
      <c r="Q3470"/>
    </row>
    <row r="3471" spans="1:17">
      <c r="A3471" s="38" t="str">
        <f t="shared" ca="1" si="54"/>
        <v>205450</v>
      </c>
      <c r="B3471" s="39" cm="1">
        <f t="array" aca="1" ref="B3471" ca="1">INDIRECT(_xlfn.CONCAT("D",ROW(C3471)-C3471-3))</f>
        <v>2054</v>
      </c>
      <c r="C3471" s="32">
        <v>50</v>
      </c>
      <c r="D3471" s="33">
        <v>4717145</v>
      </c>
      <c r="E3471" s="33"/>
      <c r="F3471" s="33">
        <v>2369606</v>
      </c>
      <c r="G3471" s="33">
        <v>689669</v>
      </c>
      <c r="H3471" s="33">
        <v>1361242</v>
      </c>
      <c r="I3471" s="33">
        <v>16086</v>
      </c>
      <c r="J3471" s="33">
        <v>302610</v>
      </c>
      <c r="K3471" s="33"/>
      <c r="L3471" s="33">
        <v>2347539</v>
      </c>
      <c r="M3471" s="33">
        <v>521898</v>
      </c>
      <c r="N3471" s="33">
        <v>1418158</v>
      </c>
      <c r="O3471" s="33">
        <v>68248</v>
      </c>
      <c r="P3471" s="33">
        <v>339234</v>
      </c>
      <c r="Q3471"/>
    </row>
    <row r="3472" spans="1:17">
      <c r="A3472" s="38" t="str">
        <f t="shared" ca="1" si="54"/>
        <v>205451</v>
      </c>
      <c r="B3472" s="39" cm="1">
        <f t="array" aca="1" ref="B3472" ca="1">INDIRECT(_xlfn.CONCAT("D",ROW(C3472)-C3472-3))</f>
        <v>2054</v>
      </c>
      <c r="C3472" s="32">
        <v>51</v>
      </c>
      <c r="D3472" s="33">
        <v>4655847</v>
      </c>
      <c r="E3472" s="33"/>
      <c r="F3472" s="33">
        <v>2335289</v>
      </c>
      <c r="G3472" s="33">
        <v>658568</v>
      </c>
      <c r="H3472" s="33">
        <v>1353498</v>
      </c>
      <c r="I3472" s="33">
        <v>17171</v>
      </c>
      <c r="J3472" s="33">
        <v>306052</v>
      </c>
      <c r="K3472" s="33"/>
      <c r="L3472" s="33">
        <v>2320558</v>
      </c>
      <c r="M3472" s="33">
        <v>510985</v>
      </c>
      <c r="N3472" s="33">
        <v>1432369</v>
      </c>
      <c r="O3472" s="33">
        <v>59347</v>
      </c>
      <c r="P3472" s="33">
        <v>317857</v>
      </c>
      <c r="Q3472"/>
    </row>
    <row r="3473" spans="1:17">
      <c r="A3473" s="38" t="str">
        <f t="shared" ca="1" si="54"/>
        <v>205452</v>
      </c>
      <c r="B3473" s="39" cm="1">
        <f t="array" aca="1" ref="B3473" ca="1">INDIRECT(_xlfn.CONCAT("D",ROW(C3473)-C3473-3))</f>
        <v>2054</v>
      </c>
      <c r="C3473" s="32">
        <v>52</v>
      </c>
      <c r="D3473" s="33">
        <v>4641699</v>
      </c>
      <c r="E3473" s="33"/>
      <c r="F3473" s="33">
        <v>2324601</v>
      </c>
      <c r="G3473" s="33">
        <v>616586</v>
      </c>
      <c r="H3473" s="33">
        <v>1382004</v>
      </c>
      <c r="I3473" s="33">
        <v>19237</v>
      </c>
      <c r="J3473" s="33">
        <v>306774</v>
      </c>
      <c r="K3473" s="33"/>
      <c r="L3473" s="33">
        <v>2317097</v>
      </c>
      <c r="M3473" s="33">
        <v>507843</v>
      </c>
      <c r="N3473" s="33">
        <v>1399345</v>
      </c>
      <c r="O3473" s="33">
        <v>76732</v>
      </c>
      <c r="P3473" s="33">
        <v>333177</v>
      </c>
      <c r="Q3473"/>
    </row>
    <row r="3474" spans="1:17">
      <c r="A3474" s="38" t="str">
        <f t="shared" ca="1" si="54"/>
        <v>205453</v>
      </c>
      <c r="B3474" s="39" cm="1">
        <f t="array" aca="1" ref="B3474" ca="1">INDIRECT(_xlfn.CONCAT("D",ROW(C3474)-C3474-3))</f>
        <v>2054</v>
      </c>
      <c r="C3474" s="32">
        <v>53</v>
      </c>
      <c r="D3474" s="33">
        <v>4709072</v>
      </c>
      <c r="E3474" s="33"/>
      <c r="F3474" s="33">
        <v>2357218</v>
      </c>
      <c r="G3474" s="33">
        <v>688705</v>
      </c>
      <c r="H3474" s="33">
        <v>1381468</v>
      </c>
      <c r="I3474" s="33">
        <v>18257</v>
      </c>
      <c r="J3474" s="33">
        <v>268788</v>
      </c>
      <c r="K3474" s="33"/>
      <c r="L3474" s="33">
        <v>2351854</v>
      </c>
      <c r="M3474" s="33">
        <v>538291</v>
      </c>
      <c r="N3474" s="33">
        <v>1393879</v>
      </c>
      <c r="O3474" s="33">
        <v>68934</v>
      </c>
      <c r="P3474" s="33">
        <v>350751</v>
      </c>
      <c r="Q3474"/>
    </row>
    <row r="3475" spans="1:17">
      <c r="A3475" s="38" t="str">
        <f t="shared" ca="1" si="54"/>
        <v>205454</v>
      </c>
      <c r="B3475" s="39" cm="1">
        <f t="array" aca="1" ref="B3475" ca="1">INDIRECT(_xlfn.CONCAT("D",ROW(C3475)-C3475-3))</f>
        <v>2054</v>
      </c>
      <c r="C3475" s="32">
        <v>54</v>
      </c>
      <c r="D3475" s="33">
        <v>4624642</v>
      </c>
      <c r="E3475" s="33"/>
      <c r="F3475" s="33">
        <v>2313894</v>
      </c>
      <c r="G3475" s="33">
        <v>611006</v>
      </c>
      <c r="H3475" s="33">
        <v>1378577</v>
      </c>
      <c r="I3475" s="33">
        <v>11183</v>
      </c>
      <c r="J3475" s="33">
        <v>313128</v>
      </c>
      <c r="K3475" s="33"/>
      <c r="L3475" s="33">
        <v>2310748</v>
      </c>
      <c r="M3475" s="33">
        <v>509783</v>
      </c>
      <c r="N3475" s="33">
        <v>1353004</v>
      </c>
      <c r="O3475" s="33">
        <v>81079</v>
      </c>
      <c r="P3475" s="33">
        <v>366882</v>
      </c>
      <c r="Q3475"/>
    </row>
    <row r="3476" spans="1:17">
      <c r="A3476" s="38" t="str">
        <f t="shared" ca="1" si="54"/>
        <v>205455</v>
      </c>
      <c r="B3476" s="39" cm="1">
        <f t="array" aca="1" ref="B3476" ca="1">INDIRECT(_xlfn.CONCAT("D",ROW(C3476)-C3476-3))</f>
        <v>2054</v>
      </c>
      <c r="C3476" s="32">
        <v>55</v>
      </c>
      <c r="D3476" s="33">
        <v>4597864</v>
      </c>
      <c r="E3476" s="33"/>
      <c r="F3476" s="33">
        <v>2295313</v>
      </c>
      <c r="G3476" s="33">
        <v>646096</v>
      </c>
      <c r="H3476" s="33">
        <v>1322619</v>
      </c>
      <c r="I3476" s="33">
        <v>27386</v>
      </c>
      <c r="J3476" s="33">
        <v>299212</v>
      </c>
      <c r="K3476" s="33"/>
      <c r="L3476" s="33">
        <v>2302551</v>
      </c>
      <c r="M3476" s="33">
        <v>526211</v>
      </c>
      <c r="N3476" s="33">
        <v>1337325</v>
      </c>
      <c r="O3476" s="33">
        <v>88209</v>
      </c>
      <c r="P3476" s="33">
        <v>350807</v>
      </c>
      <c r="Q3476"/>
    </row>
    <row r="3477" spans="1:17">
      <c r="A3477" s="38" t="str">
        <f t="shared" ca="1" si="54"/>
        <v>205456</v>
      </c>
      <c r="B3477" s="39" cm="1">
        <f t="array" aca="1" ref="B3477" ca="1">INDIRECT(_xlfn.CONCAT("D",ROW(C3477)-C3477-3))</f>
        <v>2054</v>
      </c>
      <c r="C3477" s="32">
        <v>56</v>
      </c>
      <c r="D3477" s="33">
        <v>4508949</v>
      </c>
      <c r="E3477" s="33"/>
      <c r="F3477" s="33">
        <v>2247735</v>
      </c>
      <c r="G3477" s="33">
        <v>606017</v>
      </c>
      <c r="H3477" s="33">
        <v>1334656</v>
      </c>
      <c r="I3477" s="33">
        <v>24322</v>
      </c>
      <c r="J3477" s="33">
        <v>282740</v>
      </c>
      <c r="K3477" s="33"/>
      <c r="L3477" s="33">
        <v>2261214</v>
      </c>
      <c r="M3477" s="33">
        <v>509127</v>
      </c>
      <c r="N3477" s="33">
        <v>1301666</v>
      </c>
      <c r="O3477" s="33">
        <v>98182</v>
      </c>
      <c r="P3477" s="33">
        <v>352239</v>
      </c>
      <c r="Q3477"/>
    </row>
    <row r="3478" spans="1:17">
      <c r="A3478" s="38" t="str">
        <f t="shared" ca="1" si="54"/>
        <v>205457</v>
      </c>
      <c r="B3478" s="39" cm="1">
        <f t="array" aca="1" ref="B3478" ca="1">INDIRECT(_xlfn.CONCAT("D",ROW(C3478)-C3478-3))</f>
        <v>2054</v>
      </c>
      <c r="C3478" s="32">
        <v>57</v>
      </c>
      <c r="D3478" s="33">
        <v>4494555</v>
      </c>
      <c r="E3478" s="33"/>
      <c r="F3478" s="33">
        <v>2232825</v>
      </c>
      <c r="G3478" s="33">
        <v>605102</v>
      </c>
      <c r="H3478" s="33">
        <v>1335258</v>
      </c>
      <c r="I3478" s="33">
        <v>27230</v>
      </c>
      <c r="J3478" s="33">
        <v>265236</v>
      </c>
      <c r="K3478" s="33"/>
      <c r="L3478" s="33">
        <v>2261730</v>
      </c>
      <c r="M3478" s="33">
        <v>526524</v>
      </c>
      <c r="N3478" s="33">
        <v>1257191</v>
      </c>
      <c r="O3478" s="33">
        <v>130368</v>
      </c>
      <c r="P3478" s="33">
        <v>347648</v>
      </c>
      <c r="Q3478"/>
    </row>
    <row r="3479" spans="1:17">
      <c r="A3479" s="38" t="str">
        <f t="shared" ca="1" si="54"/>
        <v>205458</v>
      </c>
      <c r="B3479" s="39" cm="1">
        <f t="array" aca="1" ref="B3479" ca="1">INDIRECT(_xlfn.CONCAT("D",ROW(C3479)-C3479-3))</f>
        <v>2054</v>
      </c>
      <c r="C3479" s="32">
        <v>58</v>
      </c>
      <c r="D3479" s="33">
        <v>4483569</v>
      </c>
      <c r="E3479" s="33"/>
      <c r="F3479" s="33">
        <v>2224676</v>
      </c>
      <c r="G3479" s="33">
        <v>586616</v>
      </c>
      <c r="H3479" s="33">
        <v>1366065</v>
      </c>
      <c r="I3479" s="33">
        <v>31462</v>
      </c>
      <c r="J3479" s="33">
        <v>240533</v>
      </c>
      <c r="K3479" s="33"/>
      <c r="L3479" s="33">
        <v>2258893</v>
      </c>
      <c r="M3479" s="33">
        <v>483397</v>
      </c>
      <c r="N3479" s="33">
        <v>1318447</v>
      </c>
      <c r="O3479" s="33">
        <v>98301</v>
      </c>
      <c r="P3479" s="33">
        <v>358747</v>
      </c>
      <c r="Q3479"/>
    </row>
    <row r="3480" spans="1:17">
      <c r="A3480" s="38" t="str">
        <f t="shared" ca="1" si="54"/>
        <v>205459</v>
      </c>
      <c r="B3480" s="39" cm="1">
        <f t="array" aca="1" ref="B3480" ca="1">INDIRECT(_xlfn.CONCAT("D",ROW(C3480)-C3480-3))</f>
        <v>2054</v>
      </c>
      <c r="C3480" s="32">
        <v>59</v>
      </c>
      <c r="D3480" s="33">
        <v>4483550</v>
      </c>
      <c r="E3480" s="33"/>
      <c r="F3480" s="33">
        <v>2220295</v>
      </c>
      <c r="G3480" s="33">
        <v>563419</v>
      </c>
      <c r="H3480" s="33">
        <v>1392869</v>
      </c>
      <c r="I3480" s="33">
        <v>28323</v>
      </c>
      <c r="J3480" s="33">
        <v>235685</v>
      </c>
      <c r="K3480" s="33"/>
      <c r="L3480" s="33">
        <v>2263254</v>
      </c>
      <c r="M3480" s="33">
        <v>471934</v>
      </c>
      <c r="N3480" s="33">
        <v>1305177</v>
      </c>
      <c r="O3480" s="33">
        <v>129909</v>
      </c>
      <c r="P3480" s="33">
        <v>356234</v>
      </c>
      <c r="Q3480"/>
    </row>
    <row r="3481" spans="1:17">
      <c r="A3481" s="38" t="str">
        <f t="shared" ca="1" si="54"/>
        <v>205460</v>
      </c>
      <c r="B3481" s="39" cm="1">
        <f t="array" aca="1" ref="B3481" ca="1">INDIRECT(_xlfn.CONCAT("D",ROW(C3481)-C3481-3))</f>
        <v>2054</v>
      </c>
      <c r="C3481" s="32">
        <v>60</v>
      </c>
      <c r="D3481" s="33">
        <v>4504661</v>
      </c>
      <c r="E3481" s="33"/>
      <c r="F3481" s="33">
        <v>2227007</v>
      </c>
      <c r="G3481" s="33">
        <v>615530</v>
      </c>
      <c r="H3481" s="33">
        <v>1342057</v>
      </c>
      <c r="I3481" s="33">
        <v>36326</v>
      </c>
      <c r="J3481" s="33">
        <v>233094</v>
      </c>
      <c r="K3481" s="33"/>
      <c r="L3481" s="33">
        <v>2277654</v>
      </c>
      <c r="M3481" s="33">
        <v>531689</v>
      </c>
      <c r="N3481" s="33">
        <v>1240608</v>
      </c>
      <c r="O3481" s="33">
        <v>134695</v>
      </c>
      <c r="P3481" s="33">
        <v>370663</v>
      </c>
      <c r="Q3481"/>
    </row>
    <row r="3482" spans="1:17">
      <c r="A3482" s="38" t="str">
        <f t="shared" ca="1" si="54"/>
        <v>205461</v>
      </c>
      <c r="B3482" s="39" cm="1">
        <f t="array" aca="1" ref="B3482" ca="1">INDIRECT(_xlfn.CONCAT("D",ROW(C3482)-C3482-3))</f>
        <v>2054</v>
      </c>
      <c r="C3482" s="32">
        <v>61</v>
      </c>
      <c r="D3482" s="33">
        <v>4557169</v>
      </c>
      <c r="E3482" s="33"/>
      <c r="F3482" s="33">
        <v>2249499</v>
      </c>
      <c r="G3482" s="33">
        <v>605246</v>
      </c>
      <c r="H3482" s="33">
        <v>1353734</v>
      </c>
      <c r="I3482" s="33">
        <v>41359</v>
      </c>
      <c r="J3482" s="33">
        <v>249160</v>
      </c>
      <c r="K3482" s="33"/>
      <c r="L3482" s="33">
        <v>2307670</v>
      </c>
      <c r="M3482" s="33">
        <v>487850</v>
      </c>
      <c r="N3482" s="33">
        <v>1318813</v>
      </c>
      <c r="O3482" s="33">
        <v>142711</v>
      </c>
      <c r="P3482" s="33">
        <v>358296</v>
      </c>
      <c r="Q3482"/>
    </row>
    <row r="3483" spans="1:17">
      <c r="A3483" s="38" t="str">
        <f t="shared" ca="1" si="54"/>
        <v>205462</v>
      </c>
      <c r="B3483" s="39" cm="1">
        <f t="array" aca="1" ref="B3483" ca="1">INDIRECT(_xlfn.CONCAT("D",ROW(C3483)-C3483-3))</f>
        <v>2054</v>
      </c>
      <c r="C3483" s="32">
        <v>62</v>
      </c>
      <c r="D3483" s="33">
        <v>4567203</v>
      </c>
      <c r="E3483" s="33"/>
      <c r="F3483" s="33">
        <v>2242280</v>
      </c>
      <c r="G3483" s="33">
        <v>579761</v>
      </c>
      <c r="H3483" s="33">
        <v>1352438</v>
      </c>
      <c r="I3483" s="33">
        <v>36361</v>
      </c>
      <c r="J3483" s="33">
        <v>273720</v>
      </c>
      <c r="K3483" s="33"/>
      <c r="L3483" s="33">
        <v>2324923</v>
      </c>
      <c r="M3483" s="33">
        <v>540421</v>
      </c>
      <c r="N3483" s="33">
        <v>1241041</v>
      </c>
      <c r="O3483" s="33">
        <v>151074</v>
      </c>
      <c r="P3483" s="33">
        <v>392388</v>
      </c>
      <c r="Q3483"/>
    </row>
    <row r="3484" spans="1:17">
      <c r="A3484" s="38" t="str">
        <f t="shared" ca="1" si="54"/>
        <v>205463</v>
      </c>
      <c r="B3484" s="39" cm="1">
        <f t="array" aca="1" ref="B3484" ca="1">INDIRECT(_xlfn.CONCAT("D",ROW(C3484)-C3484-3))</f>
        <v>2054</v>
      </c>
      <c r="C3484" s="32">
        <v>63</v>
      </c>
      <c r="D3484" s="33">
        <v>4580036</v>
      </c>
      <c r="E3484" s="33"/>
      <c r="F3484" s="33">
        <v>2241933</v>
      </c>
      <c r="G3484" s="33">
        <v>554186</v>
      </c>
      <c r="H3484" s="33">
        <v>1383449</v>
      </c>
      <c r="I3484" s="33">
        <v>60457</v>
      </c>
      <c r="J3484" s="33">
        <v>243842</v>
      </c>
      <c r="K3484" s="33"/>
      <c r="L3484" s="33">
        <v>2338104</v>
      </c>
      <c r="M3484" s="33">
        <v>510574</v>
      </c>
      <c r="N3484" s="33">
        <v>1263265</v>
      </c>
      <c r="O3484" s="33">
        <v>158035</v>
      </c>
      <c r="P3484" s="33">
        <v>406230</v>
      </c>
      <c r="Q3484"/>
    </row>
    <row r="3485" spans="1:17">
      <c r="A3485" s="38" t="str">
        <f t="shared" ca="1" si="54"/>
        <v>205464</v>
      </c>
      <c r="B3485" s="39" cm="1">
        <f t="array" aca="1" ref="B3485" ca="1">INDIRECT(_xlfn.CONCAT("D",ROW(C3485)-C3485-3))</f>
        <v>2054</v>
      </c>
      <c r="C3485" s="32">
        <v>64</v>
      </c>
      <c r="D3485" s="33">
        <v>4417383</v>
      </c>
      <c r="E3485" s="33"/>
      <c r="F3485" s="33">
        <v>2150754</v>
      </c>
      <c r="G3485" s="33">
        <v>539951</v>
      </c>
      <c r="H3485" s="33">
        <v>1313177</v>
      </c>
      <c r="I3485" s="33">
        <v>44242</v>
      </c>
      <c r="J3485" s="33">
        <v>253385</v>
      </c>
      <c r="K3485" s="33"/>
      <c r="L3485" s="33">
        <v>2266629</v>
      </c>
      <c r="M3485" s="33">
        <v>507499</v>
      </c>
      <c r="N3485" s="33">
        <v>1225450</v>
      </c>
      <c r="O3485" s="33">
        <v>190312</v>
      </c>
      <c r="P3485" s="33">
        <v>343368</v>
      </c>
      <c r="Q3485"/>
    </row>
    <row r="3486" spans="1:17">
      <c r="A3486" s="38" t="str">
        <f t="shared" ca="1" si="54"/>
        <v>205465</v>
      </c>
      <c r="B3486" s="39" cm="1">
        <f t="array" aca="1" ref="B3486" ca="1">INDIRECT(_xlfn.CONCAT("D",ROW(C3486)-C3486-3))</f>
        <v>2054</v>
      </c>
      <c r="C3486" s="32">
        <v>65</v>
      </c>
      <c r="D3486" s="33">
        <v>4278365</v>
      </c>
      <c r="E3486" s="33"/>
      <c r="F3486" s="33">
        <v>2070871</v>
      </c>
      <c r="G3486" s="33">
        <v>526459</v>
      </c>
      <c r="H3486" s="33">
        <v>1233732</v>
      </c>
      <c r="I3486" s="33">
        <v>56942</v>
      </c>
      <c r="J3486" s="33">
        <v>253739</v>
      </c>
      <c r="K3486" s="33"/>
      <c r="L3486" s="33">
        <v>2207494</v>
      </c>
      <c r="M3486" s="33">
        <v>518168</v>
      </c>
      <c r="N3486" s="33">
        <v>1134938</v>
      </c>
      <c r="O3486" s="33">
        <v>214310</v>
      </c>
      <c r="P3486" s="33">
        <v>340079</v>
      </c>
      <c r="Q3486"/>
    </row>
    <row r="3487" spans="1:17">
      <c r="A3487" s="38" t="str">
        <f t="shared" ca="1" si="54"/>
        <v>205466</v>
      </c>
      <c r="B3487" s="39" cm="1">
        <f t="array" aca="1" ref="B3487" ca="1">INDIRECT(_xlfn.CONCAT("D",ROW(C3487)-C3487-3))</f>
        <v>2054</v>
      </c>
      <c r="C3487" s="32">
        <v>66</v>
      </c>
      <c r="D3487" s="33">
        <v>4137333</v>
      </c>
      <c r="E3487" s="33"/>
      <c r="F3487" s="33">
        <v>1996221</v>
      </c>
      <c r="G3487" s="33">
        <v>480091</v>
      </c>
      <c r="H3487" s="33">
        <v>1227676</v>
      </c>
      <c r="I3487" s="33">
        <v>51902</v>
      </c>
      <c r="J3487" s="33">
        <v>236552</v>
      </c>
      <c r="K3487" s="33"/>
      <c r="L3487" s="33">
        <v>2141112</v>
      </c>
      <c r="M3487" s="33">
        <v>465152</v>
      </c>
      <c r="N3487" s="33">
        <v>1122015</v>
      </c>
      <c r="O3487" s="33">
        <v>235099</v>
      </c>
      <c r="P3487" s="33">
        <v>318846</v>
      </c>
      <c r="Q3487"/>
    </row>
    <row r="3488" spans="1:17">
      <c r="A3488" s="38" t="str">
        <f t="shared" ca="1" si="54"/>
        <v>205467</v>
      </c>
      <c r="B3488" s="39" cm="1">
        <f t="array" aca="1" ref="B3488" ca="1">INDIRECT(_xlfn.CONCAT("D",ROW(C3488)-C3488-3))</f>
        <v>2054</v>
      </c>
      <c r="C3488" s="32">
        <v>67</v>
      </c>
      <c r="D3488" s="33">
        <v>4056317</v>
      </c>
      <c r="E3488" s="33"/>
      <c r="F3488" s="33">
        <v>1949361</v>
      </c>
      <c r="G3488" s="33">
        <v>465504</v>
      </c>
      <c r="H3488" s="33">
        <v>1191056</v>
      </c>
      <c r="I3488" s="33">
        <v>61538</v>
      </c>
      <c r="J3488" s="33">
        <v>231263</v>
      </c>
      <c r="K3488" s="33"/>
      <c r="L3488" s="33">
        <v>2106956</v>
      </c>
      <c r="M3488" s="33">
        <v>468880</v>
      </c>
      <c r="N3488" s="33">
        <v>1106077</v>
      </c>
      <c r="O3488" s="33">
        <v>199374</v>
      </c>
      <c r="P3488" s="33">
        <v>332625</v>
      </c>
      <c r="Q3488"/>
    </row>
    <row r="3489" spans="1:17">
      <c r="A3489" s="38" t="str">
        <f t="shared" ca="1" si="54"/>
        <v>205468</v>
      </c>
      <c r="B3489" s="39" cm="1">
        <f t="array" aca="1" ref="B3489" ca="1">INDIRECT(_xlfn.CONCAT("D",ROW(C3489)-C3489-3))</f>
        <v>2054</v>
      </c>
      <c r="C3489" s="32">
        <v>68</v>
      </c>
      <c r="D3489" s="33">
        <v>4022170</v>
      </c>
      <c r="E3489" s="33"/>
      <c r="F3489" s="33">
        <v>1929374</v>
      </c>
      <c r="G3489" s="33">
        <v>436050</v>
      </c>
      <c r="H3489" s="33">
        <v>1190676</v>
      </c>
      <c r="I3489" s="33">
        <v>64711</v>
      </c>
      <c r="J3489" s="33">
        <v>237936</v>
      </c>
      <c r="K3489" s="33"/>
      <c r="L3489" s="33">
        <v>2092796</v>
      </c>
      <c r="M3489" s="33">
        <v>413330</v>
      </c>
      <c r="N3489" s="33">
        <v>1115286</v>
      </c>
      <c r="O3489" s="33">
        <v>225270</v>
      </c>
      <c r="P3489" s="33">
        <v>338910</v>
      </c>
      <c r="Q3489"/>
    </row>
    <row r="3490" spans="1:17">
      <c r="A3490" s="38" t="str">
        <f t="shared" ca="1" si="54"/>
        <v>205469</v>
      </c>
      <c r="B3490" s="39" cm="1">
        <f t="array" aca="1" ref="B3490" ca="1">INDIRECT(_xlfn.CONCAT("D",ROW(C3490)-C3490-3))</f>
        <v>2054</v>
      </c>
      <c r="C3490" s="32">
        <v>69</v>
      </c>
      <c r="D3490" s="33">
        <v>3898055</v>
      </c>
      <c r="E3490" s="33"/>
      <c r="F3490" s="33">
        <v>1862554</v>
      </c>
      <c r="G3490" s="33">
        <v>398194</v>
      </c>
      <c r="H3490" s="33">
        <v>1190601</v>
      </c>
      <c r="I3490" s="33">
        <v>48779</v>
      </c>
      <c r="J3490" s="33">
        <v>224980</v>
      </c>
      <c r="K3490" s="33"/>
      <c r="L3490" s="33">
        <v>2035501</v>
      </c>
      <c r="M3490" s="33">
        <v>396657</v>
      </c>
      <c r="N3490" s="33">
        <v>1034320</v>
      </c>
      <c r="O3490" s="33">
        <v>261090</v>
      </c>
      <c r="P3490" s="33">
        <v>343434</v>
      </c>
      <c r="Q3490"/>
    </row>
    <row r="3491" spans="1:17">
      <c r="A3491" s="38" t="str">
        <f t="shared" ca="1" si="54"/>
        <v>205470</v>
      </c>
      <c r="B3491" s="39" cm="1">
        <f t="array" aca="1" ref="B3491" ca="1">INDIRECT(_xlfn.CONCAT("D",ROW(C3491)-C3491-3))</f>
        <v>2054</v>
      </c>
      <c r="C3491" s="32">
        <v>70</v>
      </c>
      <c r="D3491" s="33">
        <v>3830913</v>
      </c>
      <c r="E3491" s="33"/>
      <c r="F3491" s="33">
        <v>1831737</v>
      </c>
      <c r="G3491" s="33">
        <v>340095</v>
      </c>
      <c r="H3491" s="33">
        <v>1202264</v>
      </c>
      <c r="I3491" s="33">
        <v>70604</v>
      </c>
      <c r="J3491" s="33">
        <v>218774</v>
      </c>
      <c r="K3491" s="33"/>
      <c r="L3491" s="33">
        <v>1999176</v>
      </c>
      <c r="M3491" s="33">
        <v>341225</v>
      </c>
      <c r="N3491" s="33">
        <v>1057797</v>
      </c>
      <c r="O3491" s="33">
        <v>271976</v>
      </c>
      <c r="P3491" s="33">
        <v>328178</v>
      </c>
      <c r="Q3491"/>
    </row>
    <row r="3492" spans="1:17">
      <c r="A3492" s="38" t="str">
        <f t="shared" ca="1" si="54"/>
        <v>205471</v>
      </c>
      <c r="B3492" s="39" cm="1">
        <f t="array" aca="1" ref="B3492" ca="1">INDIRECT(_xlfn.CONCAT("D",ROW(C3492)-C3492-3))</f>
        <v>2054</v>
      </c>
      <c r="C3492" s="32">
        <v>71</v>
      </c>
      <c r="D3492" s="33">
        <v>3846003</v>
      </c>
      <c r="E3492" s="33"/>
      <c r="F3492" s="33">
        <v>1839384</v>
      </c>
      <c r="G3492" s="33">
        <v>346377</v>
      </c>
      <c r="H3492" s="33">
        <v>1189428</v>
      </c>
      <c r="I3492" s="33">
        <v>78632</v>
      </c>
      <c r="J3492" s="33">
        <v>224946</v>
      </c>
      <c r="K3492" s="33"/>
      <c r="L3492" s="33">
        <v>2006619</v>
      </c>
      <c r="M3492" s="33">
        <v>339782</v>
      </c>
      <c r="N3492" s="33">
        <v>1058436</v>
      </c>
      <c r="O3492" s="33">
        <v>305704</v>
      </c>
      <c r="P3492" s="33">
        <v>302697</v>
      </c>
      <c r="Q3492"/>
    </row>
    <row r="3493" spans="1:17">
      <c r="A3493" s="38" t="str">
        <f t="shared" ca="1" si="54"/>
        <v>205472</v>
      </c>
      <c r="B3493" s="39" cm="1">
        <f t="array" aca="1" ref="B3493" ca="1">INDIRECT(_xlfn.CONCAT("D",ROW(C3493)-C3493-3))</f>
        <v>2054</v>
      </c>
      <c r="C3493" s="32">
        <v>72</v>
      </c>
      <c r="D3493" s="33">
        <v>3722007</v>
      </c>
      <c r="E3493" s="33"/>
      <c r="F3493" s="33">
        <v>1776739</v>
      </c>
      <c r="G3493" s="33">
        <v>309387</v>
      </c>
      <c r="H3493" s="33">
        <v>1170897</v>
      </c>
      <c r="I3493" s="33">
        <v>80580</v>
      </c>
      <c r="J3493" s="33">
        <v>215875</v>
      </c>
      <c r="K3493" s="33"/>
      <c r="L3493" s="33">
        <v>1945268</v>
      </c>
      <c r="M3493" s="33">
        <v>329554</v>
      </c>
      <c r="N3493" s="33">
        <v>981649</v>
      </c>
      <c r="O3493" s="33">
        <v>333560</v>
      </c>
      <c r="P3493" s="33">
        <v>300505</v>
      </c>
      <c r="Q3493"/>
    </row>
    <row r="3494" spans="1:17">
      <c r="A3494" s="38" t="str">
        <f t="shared" ca="1" si="54"/>
        <v>205473</v>
      </c>
      <c r="B3494" s="39" cm="1">
        <f t="array" aca="1" ref="B3494" ca="1">INDIRECT(_xlfn.CONCAT("D",ROW(C3494)-C3494-3))</f>
        <v>2054</v>
      </c>
      <c r="C3494" s="32">
        <v>73</v>
      </c>
      <c r="D3494" s="33">
        <v>3708426</v>
      </c>
      <c r="E3494" s="33"/>
      <c r="F3494" s="33">
        <v>1771082</v>
      </c>
      <c r="G3494" s="33">
        <v>309268</v>
      </c>
      <c r="H3494" s="33">
        <v>1145585</v>
      </c>
      <c r="I3494" s="33">
        <v>87510</v>
      </c>
      <c r="J3494" s="33">
        <v>228719</v>
      </c>
      <c r="K3494" s="33"/>
      <c r="L3494" s="33">
        <v>1937345</v>
      </c>
      <c r="M3494" s="33">
        <v>308055</v>
      </c>
      <c r="N3494" s="33">
        <v>984175</v>
      </c>
      <c r="O3494" s="33">
        <v>315056</v>
      </c>
      <c r="P3494" s="33">
        <v>330059</v>
      </c>
      <c r="Q3494"/>
    </row>
    <row r="3495" spans="1:17">
      <c r="A3495" s="38" t="str">
        <f t="shared" ca="1" si="54"/>
        <v>205474</v>
      </c>
      <c r="B3495" s="39" cm="1">
        <f t="array" aca="1" ref="B3495" ca="1">INDIRECT(_xlfn.CONCAT("D",ROW(C3495)-C3495-3))</f>
        <v>2054</v>
      </c>
      <c r="C3495" s="32">
        <v>74</v>
      </c>
      <c r="D3495" s="33">
        <v>3504123</v>
      </c>
      <c r="E3495" s="33"/>
      <c r="F3495" s="33">
        <v>1666798</v>
      </c>
      <c r="G3495" s="33">
        <v>264540</v>
      </c>
      <c r="H3495" s="33">
        <v>1067109</v>
      </c>
      <c r="I3495" s="33">
        <v>129286</v>
      </c>
      <c r="J3495" s="33">
        <v>205864</v>
      </c>
      <c r="K3495" s="33"/>
      <c r="L3495" s="33">
        <v>1837325</v>
      </c>
      <c r="M3495" s="33">
        <v>248638</v>
      </c>
      <c r="N3495" s="33">
        <v>982569</v>
      </c>
      <c r="O3495" s="33">
        <v>339506</v>
      </c>
      <c r="P3495" s="33">
        <v>266612</v>
      </c>
      <c r="Q3495"/>
    </row>
    <row r="3496" spans="1:17">
      <c r="A3496" s="38" t="str">
        <f t="shared" ca="1" si="54"/>
        <v>205475</v>
      </c>
      <c r="B3496" s="39" cm="1">
        <f t="array" aca="1" ref="B3496" ca="1">INDIRECT(_xlfn.CONCAT("D",ROW(C3496)-C3496-3))</f>
        <v>2054</v>
      </c>
      <c r="C3496" s="32">
        <v>75</v>
      </c>
      <c r="D3496" s="33">
        <v>3324753</v>
      </c>
      <c r="E3496" s="33"/>
      <c r="F3496" s="33">
        <v>1574439</v>
      </c>
      <c r="G3496" s="33">
        <v>230309</v>
      </c>
      <c r="H3496" s="33">
        <v>1043339</v>
      </c>
      <c r="I3496" s="33">
        <v>107213</v>
      </c>
      <c r="J3496" s="33">
        <v>193578</v>
      </c>
      <c r="K3496" s="33"/>
      <c r="L3496" s="33">
        <v>1750314</v>
      </c>
      <c r="M3496" s="33">
        <v>229517</v>
      </c>
      <c r="N3496" s="33">
        <v>898109</v>
      </c>
      <c r="O3496" s="33">
        <v>373214</v>
      </c>
      <c r="P3496" s="33">
        <v>249475</v>
      </c>
      <c r="Q3496"/>
    </row>
    <row r="3497" spans="1:17">
      <c r="A3497" s="38" t="str">
        <f t="shared" ca="1" si="54"/>
        <v>205476</v>
      </c>
      <c r="B3497" s="39" cm="1">
        <f t="array" aca="1" ref="B3497" ca="1">INDIRECT(_xlfn.CONCAT("D",ROW(C3497)-C3497-3))</f>
        <v>2054</v>
      </c>
      <c r="C3497" s="32">
        <v>76</v>
      </c>
      <c r="D3497" s="33">
        <v>3230169</v>
      </c>
      <c r="E3497" s="33"/>
      <c r="F3497" s="33">
        <v>1521432</v>
      </c>
      <c r="G3497" s="33">
        <v>203852</v>
      </c>
      <c r="H3497" s="33">
        <v>1001361</v>
      </c>
      <c r="I3497" s="33">
        <v>117339</v>
      </c>
      <c r="J3497" s="33">
        <v>198880</v>
      </c>
      <c r="K3497" s="33"/>
      <c r="L3497" s="33">
        <v>1708737</v>
      </c>
      <c r="M3497" s="33">
        <v>230560</v>
      </c>
      <c r="N3497" s="33">
        <v>837401</v>
      </c>
      <c r="O3497" s="33">
        <v>384266</v>
      </c>
      <c r="P3497" s="33">
        <v>256510</v>
      </c>
      <c r="Q3497"/>
    </row>
    <row r="3498" spans="1:17">
      <c r="A3498" s="38" t="str">
        <f t="shared" ca="1" si="54"/>
        <v>205477</v>
      </c>
      <c r="B3498" s="39" cm="1">
        <f t="array" aca="1" ref="B3498" ca="1">INDIRECT(_xlfn.CONCAT("D",ROW(C3498)-C3498-3))</f>
        <v>2054</v>
      </c>
      <c r="C3498" s="32">
        <v>77</v>
      </c>
      <c r="D3498" s="33">
        <v>3037795</v>
      </c>
      <c r="E3498" s="33"/>
      <c r="F3498" s="33">
        <v>1423090</v>
      </c>
      <c r="G3498" s="33">
        <v>181861</v>
      </c>
      <c r="H3498" s="33">
        <v>966946</v>
      </c>
      <c r="I3498" s="33">
        <v>122235</v>
      </c>
      <c r="J3498" s="33">
        <v>152048</v>
      </c>
      <c r="K3498" s="33"/>
      <c r="L3498" s="33">
        <v>1614705</v>
      </c>
      <c r="M3498" s="33">
        <v>211438</v>
      </c>
      <c r="N3498" s="33">
        <v>781920</v>
      </c>
      <c r="O3498" s="33">
        <v>404923</v>
      </c>
      <c r="P3498" s="33">
        <v>216424</v>
      </c>
      <c r="Q3498"/>
    </row>
    <row r="3499" spans="1:17">
      <c r="A3499" s="38" t="str">
        <f t="shared" ca="1" si="54"/>
        <v>205478</v>
      </c>
      <c r="B3499" s="39" cm="1">
        <f t="array" aca="1" ref="B3499" ca="1">INDIRECT(_xlfn.CONCAT("D",ROW(C3499)-C3499-3))</f>
        <v>2054</v>
      </c>
      <c r="C3499" s="32">
        <v>78</v>
      </c>
      <c r="D3499" s="33">
        <v>2931413</v>
      </c>
      <c r="E3499" s="33"/>
      <c r="F3499" s="33">
        <v>1366314</v>
      </c>
      <c r="G3499" s="33">
        <v>156122</v>
      </c>
      <c r="H3499" s="33">
        <v>923803</v>
      </c>
      <c r="I3499" s="33">
        <v>134245</v>
      </c>
      <c r="J3499" s="33">
        <v>152144</v>
      </c>
      <c r="K3499" s="33"/>
      <c r="L3499" s="33">
        <v>1565098</v>
      </c>
      <c r="M3499" s="33">
        <v>191645</v>
      </c>
      <c r="N3499" s="33">
        <v>738631</v>
      </c>
      <c r="O3499" s="33">
        <v>398262</v>
      </c>
      <c r="P3499" s="33">
        <v>236561</v>
      </c>
      <c r="Q3499"/>
    </row>
    <row r="3500" spans="1:17">
      <c r="A3500" s="38" t="str">
        <f t="shared" ca="1" si="54"/>
        <v>205479</v>
      </c>
      <c r="B3500" s="39" cm="1">
        <f t="array" aca="1" ref="B3500" ca="1">INDIRECT(_xlfn.CONCAT("D",ROW(C3500)-C3500-3))</f>
        <v>2054</v>
      </c>
      <c r="C3500" s="32">
        <v>79</v>
      </c>
      <c r="D3500" s="33">
        <v>2834811</v>
      </c>
      <c r="E3500" s="33"/>
      <c r="F3500" s="33">
        <v>1314138</v>
      </c>
      <c r="G3500" s="33">
        <v>165388</v>
      </c>
      <c r="H3500" s="33">
        <v>861811</v>
      </c>
      <c r="I3500" s="33">
        <v>130517</v>
      </c>
      <c r="J3500" s="33">
        <v>156421</v>
      </c>
      <c r="K3500" s="33"/>
      <c r="L3500" s="33">
        <v>1520674</v>
      </c>
      <c r="M3500" s="33">
        <v>191833</v>
      </c>
      <c r="N3500" s="33">
        <v>678408</v>
      </c>
      <c r="O3500" s="33">
        <v>424630</v>
      </c>
      <c r="P3500" s="33">
        <v>225803</v>
      </c>
      <c r="Q3500"/>
    </row>
    <row r="3501" spans="1:17">
      <c r="A3501" s="38" t="str">
        <f t="shared" ca="1" si="54"/>
        <v>205480</v>
      </c>
      <c r="B3501" s="39" cm="1">
        <f t="array" aca="1" ref="B3501" ca="1">INDIRECT(_xlfn.CONCAT("D",ROW(C3501)-C3501-3))</f>
        <v>2054</v>
      </c>
      <c r="C3501" s="32">
        <v>80</v>
      </c>
      <c r="D3501" s="33">
        <v>2690865</v>
      </c>
      <c r="E3501" s="33"/>
      <c r="F3501" s="33">
        <v>1237340</v>
      </c>
      <c r="G3501" s="33">
        <v>111490</v>
      </c>
      <c r="H3501" s="33">
        <v>837171</v>
      </c>
      <c r="I3501" s="33">
        <v>138367</v>
      </c>
      <c r="J3501" s="33">
        <v>150312</v>
      </c>
      <c r="K3501" s="33"/>
      <c r="L3501" s="33">
        <v>1453525</v>
      </c>
      <c r="M3501" s="33">
        <v>165832</v>
      </c>
      <c r="N3501" s="33">
        <v>600391</v>
      </c>
      <c r="O3501" s="33">
        <v>460533</v>
      </c>
      <c r="P3501" s="33">
        <v>226770</v>
      </c>
      <c r="Q3501"/>
    </row>
    <row r="3502" spans="1:17">
      <c r="A3502" s="38" t="str">
        <f t="shared" ca="1" si="54"/>
        <v>205481</v>
      </c>
      <c r="B3502" s="39" cm="1">
        <f t="array" aca="1" ref="B3502" ca="1">INDIRECT(_xlfn.CONCAT("D",ROW(C3502)-C3502-3))</f>
        <v>2054</v>
      </c>
      <c r="C3502" s="32">
        <v>81</v>
      </c>
      <c r="D3502" s="33">
        <v>2687642</v>
      </c>
      <c r="E3502" s="33"/>
      <c r="F3502" s="33">
        <v>1228133</v>
      </c>
      <c r="G3502" s="33">
        <v>131479</v>
      </c>
      <c r="H3502" s="33">
        <v>802819</v>
      </c>
      <c r="I3502" s="33">
        <v>163353</v>
      </c>
      <c r="J3502" s="33">
        <v>130483</v>
      </c>
      <c r="K3502" s="33"/>
      <c r="L3502" s="33">
        <v>1459509</v>
      </c>
      <c r="M3502" s="33">
        <v>164832</v>
      </c>
      <c r="N3502" s="33">
        <v>617369</v>
      </c>
      <c r="O3502" s="33">
        <v>453537</v>
      </c>
      <c r="P3502" s="33">
        <v>223771</v>
      </c>
      <c r="Q3502"/>
    </row>
    <row r="3503" spans="1:17">
      <c r="A3503" s="38" t="str">
        <f t="shared" ca="1" si="54"/>
        <v>205482</v>
      </c>
      <c r="B3503" s="39" cm="1">
        <f t="array" aca="1" ref="B3503" ca="1">INDIRECT(_xlfn.CONCAT("D",ROW(C3503)-C3503-3))</f>
        <v>2054</v>
      </c>
      <c r="C3503" s="32">
        <v>82</v>
      </c>
      <c r="D3503" s="33">
        <v>2683558</v>
      </c>
      <c r="E3503" s="33"/>
      <c r="F3503" s="33">
        <v>1218565</v>
      </c>
      <c r="G3503" s="33">
        <v>108516</v>
      </c>
      <c r="H3503" s="33">
        <v>792465</v>
      </c>
      <c r="I3503" s="33">
        <v>179201</v>
      </c>
      <c r="J3503" s="33">
        <v>138383</v>
      </c>
      <c r="K3503" s="33"/>
      <c r="L3503" s="33">
        <v>1464993</v>
      </c>
      <c r="M3503" s="33">
        <v>139809</v>
      </c>
      <c r="N3503" s="33">
        <v>544255</v>
      </c>
      <c r="O3503" s="33">
        <v>545253</v>
      </c>
      <c r="P3503" s="33">
        <v>235677</v>
      </c>
      <c r="Q3503"/>
    </row>
    <row r="3504" spans="1:17">
      <c r="A3504" s="38" t="str">
        <f t="shared" ca="1" si="54"/>
        <v>205483</v>
      </c>
      <c r="B3504" s="39" cm="1">
        <f t="array" aca="1" ref="B3504" ca="1">INDIRECT(_xlfn.CONCAT("D",ROW(C3504)-C3504-3))</f>
        <v>2054</v>
      </c>
      <c r="C3504" s="32">
        <v>83</v>
      </c>
      <c r="D3504" s="33">
        <v>2658597</v>
      </c>
      <c r="E3504" s="33"/>
      <c r="F3504" s="33">
        <v>1197986</v>
      </c>
      <c r="G3504" s="33">
        <v>114521</v>
      </c>
      <c r="H3504" s="33">
        <v>768783</v>
      </c>
      <c r="I3504" s="33">
        <v>185225</v>
      </c>
      <c r="J3504" s="33">
        <v>129458</v>
      </c>
      <c r="K3504" s="33"/>
      <c r="L3504" s="33">
        <v>1460611</v>
      </c>
      <c r="M3504" s="33">
        <v>137775</v>
      </c>
      <c r="N3504" s="33">
        <v>550100</v>
      </c>
      <c r="O3504" s="33">
        <v>567072</v>
      </c>
      <c r="P3504" s="33">
        <v>205664</v>
      </c>
      <c r="Q3504"/>
    </row>
    <row r="3505" spans="1:17">
      <c r="A3505" s="38" t="str">
        <f t="shared" ca="1" si="54"/>
        <v>205484</v>
      </c>
      <c r="B3505" s="39" cm="1">
        <f t="array" aca="1" ref="B3505" ca="1">INDIRECT(_xlfn.CONCAT("D",ROW(C3505)-C3505-3))</f>
        <v>2054</v>
      </c>
      <c r="C3505" s="32">
        <v>84</v>
      </c>
      <c r="D3505" s="33">
        <v>2402988</v>
      </c>
      <c r="E3505" s="33"/>
      <c r="F3505" s="33">
        <v>1071310</v>
      </c>
      <c r="G3505" s="33">
        <v>80572</v>
      </c>
      <c r="H3505" s="33">
        <v>690334</v>
      </c>
      <c r="I3505" s="33">
        <v>191980</v>
      </c>
      <c r="J3505" s="33">
        <v>108424</v>
      </c>
      <c r="K3505" s="33"/>
      <c r="L3505" s="33">
        <v>1331678</v>
      </c>
      <c r="M3505" s="33">
        <v>105736</v>
      </c>
      <c r="N3505" s="33">
        <v>517709</v>
      </c>
      <c r="O3505" s="33">
        <v>518706</v>
      </c>
      <c r="P3505" s="33">
        <v>189527</v>
      </c>
      <c r="Q3505"/>
    </row>
    <row r="3506" spans="1:17">
      <c r="A3506" s="38" t="str">
        <f t="shared" ca="1" si="54"/>
        <v>205485</v>
      </c>
      <c r="B3506" s="39" cm="1">
        <f t="array" aca="1" ref="B3506" ca="1">INDIRECT(_xlfn.CONCAT("D",ROW(C3506)-C3506-3))</f>
        <v>2054</v>
      </c>
      <c r="C3506" s="32">
        <v>85</v>
      </c>
      <c r="D3506" s="33">
        <v>2186108</v>
      </c>
      <c r="E3506" s="33"/>
      <c r="F3506" s="33">
        <v>964307</v>
      </c>
      <c r="G3506" s="33">
        <v>82513</v>
      </c>
      <c r="H3506" s="33">
        <v>617356</v>
      </c>
      <c r="I3506" s="33">
        <v>164032</v>
      </c>
      <c r="J3506" s="33">
        <v>100407</v>
      </c>
      <c r="K3506" s="33"/>
      <c r="L3506" s="33">
        <v>1221801</v>
      </c>
      <c r="M3506" s="33">
        <v>96589</v>
      </c>
      <c r="N3506" s="33">
        <v>418220</v>
      </c>
      <c r="O3506" s="33">
        <v>533729</v>
      </c>
      <c r="P3506" s="33">
        <v>173263</v>
      </c>
      <c r="Q3506"/>
    </row>
    <row r="3507" spans="1:17">
      <c r="A3507" s="38" t="str">
        <f t="shared" ca="1" si="54"/>
        <v>205486</v>
      </c>
      <c r="B3507" s="39" cm="1">
        <f t="array" aca="1" ref="B3507" ca="1">INDIRECT(_xlfn.CONCAT("D",ROW(C3507)-C3507-3))</f>
        <v>2054</v>
      </c>
      <c r="C3507" s="32">
        <v>86</v>
      </c>
      <c r="D3507" s="33">
        <v>2002171</v>
      </c>
      <c r="E3507" s="33"/>
      <c r="F3507" s="33">
        <v>870875</v>
      </c>
      <c r="G3507" s="33">
        <v>59649</v>
      </c>
      <c r="H3507" s="33">
        <v>556724</v>
      </c>
      <c r="I3507" s="33">
        <v>174970</v>
      </c>
      <c r="J3507" s="33">
        <v>79532</v>
      </c>
      <c r="K3507" s="33"/>
      <c r="L3507" s="33">
        <v>1131296</v>
      </c>
      <c r="M3507" s="33">
        <v>100493</v>
      </c>
      <c r="N3507" s="33">
        <v>376104</v>
      </c>
      <c r="O3507" s="33">
        <v>500476</v>
      </c>
      <c r="P3507" s="33">
        <v>154222</v>
      </c>
      <c r="Q3507"/>
    </row>
    <row r="3508" spans="1:17">
      <c r="A3508" s="38" t="str">
        <f t="shared" ca="1" si="54"/>
        <v>205487</v>
      </c>
      <c r="B3508" s="39" cm="1">
        <f t="array" aca="1" ref="B3508" ca="1">INDIRECT(_xlfn.CONCAT("D",ROW(C3508)-C3508-3))</f>
        <v>2054</v>
      </c>
      <c r="C3508" s="32">
        <v>87</v>
      </c>
      <c r="D3508" s="33">
        <v>1859962</v>
      </c>
      <c r="E3508" s="33"/>
      <c r="F3508" s="33">
        <v>798236</v>
      </c>
      <c r="G3508" s="33">
        <v>56732</v>
      </c>
      <c r="H3508" s="33">
        <v>490686</v>
      </c>
      <c r="I3508" s="33">
        <v>176169</v>
      </c>
      <c r="J3508" s="33">
        <v>74648</v>
      </c>
      <c r="K3508" s="33"/>
      <c r="L3508" s="33">
        <v>1061726</v>
      </c>
      <c r="M3508" s="33">
        <v>75624</v>
      </c>
      <c r="N3508" s="33">
        <v>325384</v>
      </c>
      <c r="O3508" s="33">
        <v>527380</v>
      </c>
      <c r="P3508" s="33">
        <v>133338</v>
      </c>
      <c r="Q3508"/>
    </row>
    <row r="3509" spans="1:17">
      <c r="A3509" s="38" t="str">
        <f t="shared" ca="1" si="54"/>
        <v>205488</v>
      </c>
      <c r="B3509" s="39" cm="1">
        <f t="array" aca="1" ref="B3509" ca="1">INDIRECT(_xlfn.CONCAT("D",ROW(C3509)-C3509-3))</f>
        <v>2054</v>
      </c>
      <c r="C3509" s="32">
        <v>88</v>
      </c>
      <c r="D3509" s="33">
        <v>1744898</v>
      </c>
      <c r="E3509" s="33"/>
      <c r="F3509" s="33">
        <v>737915</v>
      </c>
      <c r="G3509" s="33">
        <v>50925</v>
      </c>
      <c r="H3509" s="33">
        <v>423377</v>
      </c>
      <c r="I3509" s="33">
        <v>181733</v>
      </c>
      <c r="J3509" s="33">
        <v>81880</v>
      </c>
      <c r="K3509" s="33"/>
      <c r="L3509" s="33">
        <v>1006983</v>
      </c>
      <c r="M3509" s="33">
        <v>74702</v>
      </c>
      <c r="N3509" s="33">
        <v>280880</v>
      </c>
      <c r="O3509" s="33">
        <v>510962</v>
      </c>
      <c r="P3509" s="33">
        <v>140440</v>
      </c>
      <c r="Q3509"/>
    </row>
    <row r="3510" spans="1:17">
      <c r="A3510" s="38" t="str">
        <f t="shared" ca="1" si="54"/>
        <v>205489</v>
      </c>
      <c r="B3510" s="39" cm="1">
        <f t="array" aca="1" ref="B3510" ca="1">INDIRECT(_xlfn.CONCAT("D",ROW(C3510)-C3510-3))</f>
        <v>2054</v>
      </c>
      <c r="C3510" s="32">
        <v>89</v>
      </c>
      <c r="D3510" s="33">
        <v>1641389</v>
      </c>
      <c r="E3510" s="33"/>
      <c r="F3510" s="33">
        <v>680743</v>
      </c>
      <c r="G3510" s="33">
        <v>38985</v>
      </c>
      <c r="H3510" s="33">
        <v>417842</v>
      </c>
      <c r="I3510" s="33">
        <v>164938</v>
      </c>
      <c r="J3510" s="33">
        <v>58978</v>
      </c>
      <c r="K3510" s="33"/>
      <c r="L3510" s="33">
        <v>960646</v>
      </c>
      <c r="M3510" s="33">
        <v>61784</v>
      </c>
      <c r="N3510" s="33">
        <v>255109</v>
      </c>
      <c r="O3510" s="33">
        <v>505236</v>
      </c>
      <c r="P3510" s="33">
        <v>138516</v>
      </c>
      <c r="Q3510"/>
    </row>
    <row r="3511" spans="1:17">
      <c r="A3511" s="38" t="str">
        <f t="shared" ca="1" si="54"/>
        <v>205490</v>
      </c>
      <c r="B3511" s="39" cm="1">
        <f t="array" aca="1" ref="B3511" ca="1">INDIRECT(_xlfn.CONCAT("D",ROW(C3511)-C3511-3))</f>
        <v>2054</v>
      </c>
      <c r="C3511" s="32">
        <v>90</v>
      </c>
      <c r="D3511" s="33">
        <v>1452772</v>
      </c>
      <c r="E3511" s="33"/>
      <c r="F3511" s="33">
        <v>591020</v>
      </c>
      <c r="G3511" s="33">
        <v>34001</v>
      </c>
      <c r="H3511" s="33">
        <v>356012</v>
      </c>
      <c r="I3511" s="33">
        <v>160006</v>
      </c>
      <c r="J3511" s="33">
        <v>41001</v>
      </c>
      <c r="K3511" s="33"/>
      <c r="L3511" s="33">
        <v>861752</v>
      </c>
      <c r="M3511" s="33">
        <v>51805</v>
      </c>
      <c r="N3511" s="33">
        <v>218178</v>
      </c>
      <c r="O3511" s="33">
        <v>493141</v>
      </c>
      <c r="P3511" s="33">
        <v>98628</v>
      </c>
      <c r="Q3511"/>
    </row>
    <row r="3512" spans="1:17">
      <c r="A3512" s="38" t="str">
        <f t="shared" ca="1" si="54"/>
        <v>205491</v>
      </c>
      <c r="B3512" s="39" cm="1">
        <f t="array" aca="1" ref="B3512" ca="1">INDIRECT(_xlfn.CONCAT("D",ROW(C3512)-C3512-3))</f>
        <v>2054</v>
      </c>
      <c r="C3512" s="32">
        <v>91</v>
      </c>
      <c r="D3512" s="33">
        <v>1264517</v>
      </c>
      <c r="E3512" s="33"/>
      <c r="F3512" s="33">
        <v>502334</v>
      </c>
      <c r="G3512" s="33">
        <v>29077</v>
      </c>
      <c r="H3512" s="33">
        <v>288767</v>
      </c>
      <c r="I3512" s="33">
        <v>144383</v>
      </c>
      <c r="J3512" s="33">
        <v>40106</v>
      </c>
      <c r="K3512" s="33"/>
      <c r="L3512" s="33">
        <v>762183</v>
      </c>
      <c r="M3512" s="33">
        <v>47886</v>
      </c>
      <c r="N3512" s="33">
        <v>170593</v>
      </c>
      <c r="O3512" s="33">
        <v>447932</v>
      </c>
      <c r="P3512" s="33">
        <v>95772</v>
      </c>
      <c r="Q3512"/>
    </row>
    <row r="3513" spans="1:17">
      <c r="A3513" s="38" t="str">
        <f t="shared" ca="1" si="54"/>
        <v>205492</v>
      </c>
      <c r="B3513" s="39" cm="1">
        <f t="array" aca="1" ref="B3513" ca="1">INDIRECT(_xlfn.CONCAT("D",ROW(C3513)-C3513-3))</f>
        <v>2054</v>
      </c>
      <c r="C3513" s="32">
        <v>92</v>
      </c>
      <c r="D3513" s="33">
        <v>1075173</v>
      </c>
      <c r="E3513" s="33"/>
      <c r="F3513" s="33">
        <v>416750</v>
      </c>
      <c r="G3513" s="33">
        <v>20084</v>
      </c>
      <c r="H3513" s="33">
        <v>233983</v>
      </c>
      <c r="I3513" s="33">
        <v>132557</v>
      </c>
      <c r="J3513" s="33">
        <v>30127</v>
      </c>
      <c r="K3513" s="33"/>
      <c r="L3513" s="33">
        <v>658423</v>
      </c>
      <c r="M3513" s="33">
        <v>43028</v>
      </c>
      <c r="N3513" s="33">
        <v>130084</v>
      </c>
      <c r="O3513" s="33">
        <v>417268</v>
      </c>
      <c r="P3513" s="33">
        <v>68044</v>
      </c>
      <c r="Q3513"/>
    </row>
    <row r="3514" spans="1:17">
      <c r="A3514" s="38" t="str">
        <f t="shared" ca="1" si="54"/>
        <v>205493</v>
      </c>
      <c r="B3514" s="39" cm="1">
        <f t="array" aca="1" ref="B3514" ca="1">INDIRECT(_xlfn.CONCAT("D",ROW(C3514)-C3514-3))</f>
        <v>2054</v>
      </c>
      <c r="C3514" s="32">
        <v>93</v>
      </c>
      <c r="D3514" s="33">
        <v>909512</v>
      </c>
      <c r="E3514" s="33"/>
      <c r="F3514" s="33">
        <v>342727</v>
      </c>
      <c r="G3514" s="33">
        <v>11088</v>
      </c>
      <c r="H3514" s="33">
        <v>205636</v>
      </c>
      <c r="I3514" s="33">
        <v>103826</v>
      </c>
      <c r="J3514" s="33">
        <v>22176</v>
      </c>
      <c r="K3514" s="33"/>
      <c r="L3514" s="33">
        <v>566786</v>
      </c>
      <c r="M3514" s="33">
        <v>36114</v>
      </c>
      <c r="N3514" s="33">
        <v>90284</v>
      </c>
      <c r="O3514" s="33">
        <v>362141</v>
      </c>
      <c r="P3514" s="33">
        <v>78247</v>
      </c>
      <c r="Q3514"/>
    </row>
    <row r="3515" spans="1:17">
      <c r="A3515" s="38" t="str">
        <f t="shared" ca="1" si="54"/>
        <v>205494</v>
      </c>
      <c r="B3515" s="39" cm="1">
        <f t="array" aca="1" ref="B3515" ca="1">INDIRECT(_xlfn.CONCAT("D",ROW(C3515)-C3515-3))</f>
        <v>2054</v>
      </c>
      <c r="C3515" s="32">
        <v>94</v>
      </c>
      <c r="D3515" s="33">
        <v>731391</v>
      </c>
      <c r="E3515" s="33"/>
      <c r="F3515" s="33">
        <v>267331</v>
      </c>
      <c r="G3515" s="33">
        <v>8101</v>
      </c>
      <c r="H3515" s="33">
        <v>131640</v>
      </c>
      <c r="I3515" s="33">
        <v>111388</v>
      </c>
      <c r="J3515" s="33">
        <v>16202</v>
      </c>
      <c r="K3515" s="33"/>
      <c r="L3515" s="33">
        <v>464060</v>
      </c>
      <c r="M3515" s="33">
        <v>26173</v>
      </c>
      <c r="N3515" s="33">
        <v>73485</v>
      </c>
      <c r="O3515" s="33">
        <v>315077</v>
      </c>
      <c r="P3515" s="33">
        <v>49325</v>
      </c>
      <c r="Q3515"/>
    </row>
    <row r="3516" spans="1:17">
      <c r="A3516" s="38" t="str">
        <f t="shared" ca="1" si="54"/>
        <v>205495</v>
      </c>
      <c r="B3516" s="39" cm="1">
        <f t="array" aca="1" ref="B3516" ca="1">INDIRECT(_xlfn.CONCAT("D",ROW(C3516)-C3516-3))</f>
        <v>2054</v>
      </c>
      <c r="C3516" s="32">
        <v>95</v>
      </c>
      <c r="D3516" s="33">
        <v>572909</v>
      </c>
      <c r="E3516" s="33"/>
      <c r="F3516" s="33">
        <v>201574</v>
      </c>
      <c r="G3516" s="33">
        <v>4072</v>
      </c>
      <c r="H3516" s="33">
        <v>107913</v>
      </c>
      <c r="I3516" s="33">
        <v>72282</v>
      </c>
      <c r="J3516" s="33">
        <v>17307</v>
      </c>
      <c r="K3516" s="33"/>
      <c r="L3516" s="33">
        <v>371334</v>
      </c>
      <c r="M3516" s="33">
        <v>22260</v>
      </c>
      <c r="N3516" s="33">
        <v>41484</v>
      </c>
      <c r="O3516" s="33">
        <v>254976</v>
      </c>
      <c r="P3516" s="33">
        <v>52614</v>
      </c>
      <c r="Q3516"/>
    </row>
    <row r="3517" spans="1:17">
      <c r="A3517" s="38" t="str">
        <f t="shared" ca="1" si="54"/>
        <v>205496</v>
      </c>
      <c r="B3517" s="39" cm="1">
        <f t="array" aca="1" ref="B3517" ca="1">INDIRECT(_xlfn.CONCAT("D",ROW(C3517)-C3517-3))</f>
        <v>2054</v>
      </c>
      <c r="C3517" s="32">
        <v>96</v>
      </c>
      <c r="D3517" s="33">
        <v>449642</v>
      </c>
      <c r="E3517" s="33"/>
      <c r="F3517" s="33">
        <v>152577</v>
      </c>
      <c r="G3517" s="33">
        <v>2048</v>
      </c>
      <c r="H3517" s="33">
        <v>68608</v>
      </c>
      <c r="I3517" s="33">
        <v>69632</v>
      </c>
      <c r="J3517" s="33">
        <v>12288</v>
      </c>
      <c r="K3517" s="33"/>
      <c r="L3517" s="33">
        <v>297065</v>
      </c>
      <c r="M3517" s="33">
        <v>13271</v>
      </c>
      <c r="N3517" s="33">
        <v>32667</v>
      </c>
      <c r="O3517" s="33">
        <v>218460</v>
      </c>
      <c r="P3517" s="33">
        <v>32667</v>
      </c>
      <c r="Q3517"/>
    </row>
    <row r="3518" spans="1:17">
      <c r="A3518" s="38" t="str">
        <f t="shared" ca="1" si="54"/>
        <v>205497</v>
      </c>
      <c r="B3518" s="39" cm="1">
        <f t="array" aca="1" ref="B3518" ca="1">INDIRECT(_xlfn.CONCAT("D",ROW(C3518)-C3518-3))</f>
        <v>2054</v>
      </c>
      <c r="C3518" s="32">
        <v>97</v>
      </c>
      <c r="D3518" s="33">
        <v>333591</v>
      </c>
      <c r="E3518" s="33"/>
      <c r="F3518" s="33">
        <v>108384</v>
      </c>
      <c r="G3518" s="33">
        <v>6193</v>
      </c>
      <c r="H3518" s="33">
        <v>42321</v>
      </c>
      <c r="I3518" s="33">
        <v>46450</v>
      </c>
      <c r="J3518" s="33">
        <v>13419</v>
      </c>
      <c r="K3518" s="33"/>
      <c r="L3518" s="33">
        <v>225206</v>
      </c>
      <c r="M3518" s="33">
        <v>15496</v>
      </c>
      <c r="N3518" s="33">
        <v>24793</v>
      </c>
      <c r="O3518" s="33">
        <v>150826</v>
      </c>
      <c r="P3518" s="33">
        <v>34091</v>
      </c>
      <c r="Q3518"/>
    </row>
    <row r="3519" spans="1:17">
      <c r="A3519" s="38" t="str">
        <f t="shared" ca="1" si="54"/>
        <v>205498</v>
      </c>
      <c r="B3519" s="39" cm="1">
        <f t="array" aca="1" ref="B3519" ca="1">INDIRECT(_xlfn.CONCAT("D",ROW(C3519)-C3519-3))</f>
        <v>2054</v>
      </c>
      <c r="C3519" s="32">
        <v>98</v>
      </c>
      <c r="D3519" s="33">
        <v>241825</v>
      </c>
      <c r="E3519" s="33"/>
      <c r="F3519" s="33">
        <v>75133</v>
      </c>
      <c r="G3519" s="33">
        <v>0</v>
      </c>
      <c r="H3519" s="33">
        <v>37567</v>
      </c>
      <c r="I3519" s="33">
        <v>34436</v>
      </c>
      <c r="J3519" s="33">
        <v>3131</v>
      </c>
      <c r="K3519" s="33"/>
      <c r="L3519" s="33">
        <v>166692</v>
      </c>
      <c r="M3519" s="33">
        <v>9376</v>
      </c>
      <c r="N3519" s="33">
        <v>7293</v>
      </c>
      <c r="O3519" s="33">
        <v>121894</v>
      </c>
      <c r="P3519" s="33">
        <v>28129</v>
      </c>
      <c r="Q3519"/>
    </row>
    <row r="3520" spans="1:17">
      <c r="A3520" s="38" t="str">
        <f t="shared" ca="1" si="54"/>
        <v>205499</v>
      </c>
      <c r="B3520" s="39" cm="1">
        <f t="array" aca="1" ref="B3520" ca="1">INDIRECT(_xlfn.CONCAT("D",ROW(C3520)-C3520-3))</f>
        <v>2054</v>
      </c>
      <c r="C3520" s="32">
        <v>99</v>
      </c>
      <c r="D3520" s="33">
        <v>174426</v>
      </c>
      <c r="E3520" s="33"/>
      <c r="F3520" s="33">
        <v>51778</v>
      </c>
      <c r="G3520" s="33">
        <v>2113</v>
      </c>
      <c r="H3520" s="33">
        <v>23247</v>
      </c>
      <c r="I3520" s="33">
        <v>23247</v>
      </c>
      <c r="J3520" s="33">
        <v>3170</v>
      </c>
      <c r="K3520" s="33"/>
      <c r="L3520" s="33">
        <v>122648</v>
      </c>
      <c r="M3520" s="33">
        <v>6290</v>
      </c>
      <c r="N3520" s="33">
        <v>6290</v>
      </c>
      <c r="O3520" s="33">
        <v>95393</v>
      </c>
      <c r="P3520" s="33">
        <v>14676</v>
      </c>
      <c r="Q3520"/>
    </row>
    <row r="3521" spans="1:17">
      <c r="A3521" s="38" t="str">
        <f t="shared" ca="1" si="54"/>
        <v>2054100</v>
      </c>
      <c r="B3521" s="39" cm="1">
        <f t="array" aca="1" ref="B3521" ca="1">INDIRECT(_xlfn.CONCAT("D",ROW(C3521)-C3521-3))</f>
        <v>2054</v>
      </c>
      <c r="C3521" s="32">
        <v>100</v>
      </c>
      <c r="D3521" s="33">
        <v>339588</v>
      </c>
      <c r="E3521" s="33"/>
      <c r="F3521" s="33">
        <v>88680</v>
      </c>
      <c r="G3521" s="33">
        <v>7303</v>
      </c>
      <c r="H3521" s="33">
        <v>33385</v>
      </c>
      <c r="I3521" s="33">
        <v>44862</v>
      </c>
      <c r="J3521" s="33">
        <v>3130</v>
      </c>
      <c r="K3521" s="33"/>
      <c r="L3521" s="33">
        <v>250908</v>
      </c>
      <c r="M3521" s="33">
        <v>11845</v>
      </c>
      <c r="N3521" s="33">
        <v>9692</v>
      </c>
      <c r="O3521" s="33">
        <v>204603</v>
      </c>
      <c r="P3521" s="33">
        <v>24768</v>
      </c>
      <c r="Q3521"/>
    </row>
    <row r="3522" spans="1:17">
      <c r="A3522" s="38" t="str">
        <f t="shared" ca="1" si="54"/>
        <v>241825</v>
      </c>
      <c r="B3522" s="39" cm="1">
        <f t="array" aca="1" ref="B3522" ca="1">INDIRECT(_xlfn.CONCAT("D",ROW(C3522)-C3522-3))</f>
        <v>241825</v>
      </c>
      <c r="C3522" s="34"/>
      <c r="D3522" s="31"/>
      <c r="E3522" s="31"/>
      <c r="F3522" s="31"/>
      <c r="G3522" s="31"/>
      <c r="H3522" s="31"/>
      <c r="I3522" s="31"/>
      <c r="J3522" s="31"/>
      <c r="K3522" s="31"/>
      <c r="L3522" s="31"/>
      <c r="M3522" s="31"/>
      <c r="N3522" s="31"/>
      <c r="O3522" s="31"/>
      <c r="P3522" s="31"/>
      <c r="Q3522"/>
    </row>
    <row r="3523" spans="1:17">
      <c r="A3523" s="38" t="str">
        <f t="shared" ca="1" si="54"/>
        <v>174426</v>
      </c>
      <c r="B3523" s="39" cm="1">
        <f t="array" aca="1" ref="B3523" ca="1">INDIRECT(_xlfn.CONCAT("D",ROW(C3523)-C3523-3))</f>
        <v>174426</v>
      </c>
      <c r="Q3523"/>
    </row>
    <row r="3524" spans="1:17">
      <c r="A3524" s="38" t="str">
        <f t="shared" ca="1" si="54"/>
        <v>339588</v>
      </c>
      <c r="B3524" s="39" cm="1">
        <f t="array" aca="1" ref="B3524" ca="1">INDIRECT(_xlfn.CONCAT("D",ROW(C3524)-C3524-3))</f>
        <v>339588</v>
      </c>
      <c r="Q3524"/>
    </row>
    <row r="3525" spans="1:17">
      <c r="A3525" s="38" t="str">
        <f t="shared" ca="1" si="54"/>
        <v>0</v>
      </c>
      <c r="B3525" s="39" cm="1">
        <f t="array" aca="1" ref="B3525" ca="1">INDIRECT(_xlfn.CONCAT("D",ROW(C3525)-C3525-3))</f>
        <v>0</v>
      </c>
      <c r="Q3525"/>
    </row>
    <row r="3526" spans="1:17">
      <c r="A3526" s="38" t="str">
        <f t="shared" ca="1" si="54"/>
        <v>0</v>
      </c>
      <c r="B3526" s="39" cm="1">
        <f t="array" aca="1" ref="B3526" ca="1">INDIRECT(_xlfn.CONCAT("D",ROW(C3526)-C3526-3))</f>
        <v>0</v>
      </c>
      <c r="Q3526"/>
    </row>
    <row r="3527" spans="1:17">
      <c r="A3527" s="38" t="str">
        <f t="shared" ca="1" si="54"/>
        <v>0</v>
      </c>
      <c r="B3527" s="39" cm="1">
        <f t="array" aca="1" ref="B3527" ca="1">INDIRECT(_xlfn.CONCAT("D",ROW(C3527)-C3527-3))</f>
        <v>0</v>
      </c>
      <c r="Q3527"/>
    </row>
    <row r="3528" spans="1:17">
      <c r="A3528" s="38" t="str">
        <f t="shared" ca="1" si="54"/>
        <v>0</v>
      </c>
      <c r="B3528" s="39" cm="1">
        <f t="array" aca="1" ref="B3528" ca="1">INDIRECT(_xlfn.CONCAT("D",ROW(C3528)-C3528-3))</f>
        <v>0</v>
      </c>
      <c r="D3528" s="47">
        <v>2055</v>
      </c>
      <c r="E3528" s="47"/>
      <c r="F3528" s="47"/>
      <c r="G3528" s="47"/>
      <c r="H3528" s="47"/>
      <c r="I3528" s="47"/>
      <c r="J3528" s="47"/>
      <c r="K3528" s="47"/>
      <c r="L3528" s="47"/>
      <c r="M3528" s="47"/>
      <c r="N3528" s="47"/>
      <c r="O3528" s="47"/>
      <c r="P3528" s="47"/>
      <c r="Q3528"/>
    </row>
    <row r="3529" spans="1:17">
      <c r="A3529" s="38" t="str">
        <f t="shared" ca="1" si="54"/>
        <v>0</v>
      </c>
      <c r="B3529" s="39" cm="1">
        <f t="array" aca="1" ref="B3529" ca="1">INDIRECT(_xlfn.CONCAT("D",ROW(C3529)-C3529-3))</f>
        <v>0</v>
      </c>
      <c r="F3529" s="48" t="s">
        <v>184</v>
      </c>
      <c r="G3529" s="48"/>
      <c r="H3529" s="48"/>
      <c r="I3529" s="48"/>
      <c r="J3529" s="48"/>
      <c r="K3529" s="30"/>
      <c r="L3529" s="48" t="s">
        <v>185</v>
      </c>
      <c r="M3529" s="48"/>
      <c r="N3529" s="48"/>
      <c r="O3529" s="48"/>
      <c r="P3529" s="48"/>
      <c r="Q3529"/>
    </row>
    <row r="3530" spans="1:17">
      <c r="A3530" s="38" t="e">
        <f t="shared" ca="1" si="54"/>
        <v>#VALUE!</v>
      </c>
      <c r="B3530" s="39" t="e" cm="1">
        <f t="array" aca="1" ref="B3530" ca="1">INDIRECT(_xlfn.CONCAT("D",ROW(C3530)-C3530-3))</f>
        <v>#VALUE!</v>
      </c>
      <c r="C3530" s="30" t="s">
        <v>186</v>
      </c>
      <c r="D3530" s="30" t="s">
        <v>0</v>
      </c>
      <c r="E3530" s="30"/>
      <c r="F3530" s="30" t="s">
        <v>0</v>
      </c>
      <c r="G3530" s="30" t="s">
        <v>187</v>
      </c>
      <c r="H3530" s="30" t="s">
        <v>188</v>
      </c>
      <c r="I3530" s="30" t="s">
        <v>189</v>
      </c>
      <c r="J3530" s="30" t="s">
        <v>190</v>
      </c>
      <c r="K3530" s="30"/>
      <c r="L3530" s="30" t="s">
        <v>0</v>
      </c>
      <c r="M3530" s="30" t="s">
        <v>187</v>
      </c>
      <c r="N3530" s="30" t="s">
        <v>188</v>
      </c>
      <c r="O3530" s="30" t="s">
        <v>189</v>
      </c>
      <c r="P3530" s="30" t="s">
        <v>190</v>
      </c>
      <c r="Q3530"/>
    </row>
    <row r="3531" spans="1:17">
      <c r="A3531" s="38" t="str">
        <f t="shared" ca="1" si="54"/>
        <v>20550</v>
      </c>
      <c r="B3531" s="39" cm="1">
        <f t="array" aca="1" ref="B3531" ca="1">INDIRECT(_xlfn.CONCAT("D",ROW(C3531)-C3531-3))</f>
        <v>2055</v>
      </c>
      <c r="C3531" s="32">
        <v>0</v>
      </c>
      <c r="D3531" s="33">
        <v>3856544</v>
      </c>
      <c r="E3531" s="33"/>
      <c r="F3531" s="33">
        <v>1972852</v>
      </c>
      <c r="G3531" s="33">
        <v>1972852</v>
      </c>
      <c r="H3531" s="33">
        <v>0</v>
      </c>
      <c r="I3531" s="33">
        <v>0</v>
      </c>
      <c r="J3531" s="33">
        <v>0</v>
      </c>
      <c r="K3531" s="33"/>
      <c r="L3531" s="33">
        <v>1883692</v>
      </c>
      <c r="M3531" s="33">
        <v>1883692</v>
      </c>
      <c r="N3531" s="33">
        <v>0</v>
      </c>
      <c r="O3531" s="33">
        <v>0</v>
      </c>
      <c r="P3531" s="33">
        <v>0</v>
      </c>
      <c r="Q3531"/>
    </row>
    <row r="3532" spans="1:17">
      <c r="A3532" s="38" t="str">
        <f t="shared" ref="A3532:A3595" ca="1" si="55">B3532&amp;C3532</f>
        <v>20551</v>
      </c>
      <c r="B3532" s="39" cm="1">
        <f t="array" aca="1" ref="B3532" ca="1">INDIRECT(_xlfn.CONCAT("D",ROW(C3532)-C3532-3))</f>
        <v>2055</v>
      </c>
      <c r="C3532" s="32">
        <v>1</v>
      </c>
      <c r="D3532" s="33">
        <v>3868154</v>
      </c>
      <c r="E3532" s="33"/>
      <c r="F3532" s="33">
        <v>1979360</v>
      </c>
      <c r="G3532" s="33">
        <v>1979360</v>
      </c>
      <c r="H3532" s="33">
        <v>0</v>
      </c>
      <c r="I3532" s="33">
        <v>0</v>
      </c>
      <c r="J3532" s="33">
        <v>0</v>
      </c>
      <c r="K3532" s="33"/>
      <c r="L3532" s="33">
        <v>1888794</v>
      </c>
      <c r="M3532" s="33">
        <v>1888794</v>
      </c>
      <c r="N3532" s="33">
        <v>0</v>
      </c>
      <c r="O3532" s="33">
        <v>0</v>
      </c>
      <c r="P3532" s="33">
        <v>0</v>
      </c>
      <c r="Q3532"/>
    </row>
    <row r="3533" spans="1:17">
      <c r="A3533" s="38" t="str">
        <f t="shared" ca="1" si="55"/>
        <v>20552</v>
      </c>
      <c r="B3533" s="39" cm="1">
        <f t="array" aca="1" ref="B3533" ca="1">INDIRECT(_xlfn.CONCAT("D",ROW(C3533)-C3533-3))</f>
        <v>2055</v>
      </c>
      <c r="C3533" s="32">
        <v>2</v>
      </c>
      <c r="D3533" s="33">
        <v>3891976</v>
      </c>
      <c r="E3533" s="33"/>
      <c r="F3533" s="33">
        <v>1991653</v>
      </c>
      <c r="G3533" s="33">
        <v>1991653</v>
      </c>
      <c r="H3533" s="33">
        <v>0</v>
      </c>
      <c r="I3533" s="33">
        <v>0</v>
      </c>
      <c r="J3533" s="33">
        <v>0</v>
      </c>
      <c r="K3533" s="33"/>
      <c r="L3533" s="33">
        <v>1900323</v>
      </c>
      <c r="M3533" s="33">
        <v>1900323</v>
      </c>
      <c r="N3533" s="33">
        <v>0</v>
      </c>
      <c r="O3533" s="33">
        <v>0</v>
      </c>
      <c r="P3533" s="33">
        <v>0</v>
      </c>
      <c r="Q3533"/>
    </row>
    <row r="3534" spans="1:17">
      <c r="A3534" s="38" t="str">
        <f t="shared" ca="1" si="55"/>
        <v>20553</v>
      </c>
      <c r="B3534" s="39" cm="1">
        <f t="array" aca="1" ref="B3534" ca="1">INDIRECT(_xlfn.CONCAT("D",ROW(C3534)-C3534-3))</f>
        <v>2055</v>
      </c>
      <c r="C3534" s="32">
        <v>3</v>
      </c>
      <c r="D3534" s="33">
        <v>3919884</v>
      </c>
      <c r="E3534" s="33"/>
      <c r="F3534" s="33">
        <v>2006038</v>
      </c>
      <c r="G3534" s="33">
        <v>2006038</v>
      </c>
      <c r="H3534" s="33">
        <v>0</v>
      </c>
      <c r="I3534" s="33">
        <v>0</v>
      </c>
      <c r="J3534" s="33">
        <v>0</v>
      </c>
      <c r="K3534" s="33"/>
      <c r="L3534" s="33">
        <v>1913846</v>
      </c>
      <c r="M3534" s="33">
        <v>1913846</v>
      </c>
      <c r="N3534" s="33">
        <v>0</v>
      </c>
      <c r="O3534" s="33">
        <v>0</v>
      </c>
      <c r="P3534" s="33">
        <v>0</v>
      </c>
      <c r="Q3534"/>
    </row>
    <row r="3535" spans="1:17">
      <c r="A3535" s="38" t="str">
        <f t="shared" ca="1" si="55"/>
        <v>20554</v>
      </c>
      <c r="B3535" s="39" cm="1">
        <f t="array" aca="1" ref="B3535" ca="1">INDIRECT(_xlfn.CONCAT("D",ROW(C3535)-C3535-3))</f>
        <v>2055</v>
      </c>
      <c r="C3535" s="32">
        <v>4</v>
      </c>
      <c r="D3535" s="33">
        <v>3949022</v>
      </c>
      <c r="E3535" s="33"/>
      <c r="F3535" s="33">
        <v>2021256</v>
      </c>
      <c r="G3535" s="33">
        <v>2021256</v>
      </c>
      <c r="H3535" s="33">
        <v>0</v>
      </c>
      <c r="I3535" s="33">
        <v>0</v>
      </c>
      <c r="J3535" s="33">
        <v>0</v>
      </c>
      <c r="K3535" s="33"/>
      <c r="L3535" s="33">
        <v>1927767</v>
      </c>
      <c r="M3535" s="33">
        <v>1927767</v>
      </c>
      <c r="N3535" s="33">
        <v>0</v>
      </c>
      <c r="O3535" s="33">
        <v>0</v>
      </c>
      <c r="P3535" s="33">
        <v>0</v>
      </c>
      <c r="Q3535"/>
    </row>
    <row r="3536" spans="1:17">
      <c r="A3536" s="38" t="str">
        <f t="shared" ca="1" si="55"/>
        <v>20555</v>
      </c>
      <c r="B3536" s="39" cm="1">
        <f t="array" aca="1" ref="B3536" ca="1">INDIRECT(_xlfn.CONCAT("D",ROW(C3536)-C3536-3))</f>
        <v>2055</v>
      </c>
      <c r="C3536" s="32">
        <v>5</v>
      </c>
      <c r="D3536" s="33">
        <v>3979835</v>
      </c>
      <c r="E3536" s="33"/>
      <c r="F3536" s="33">
        <v>2037259</v>
      </c>
      <c r="G3536" s="33">
        <v>2037259</v>
      </c>
      <c r="H3536" s="33">
        <v>0</v>
      </c>
      <c r="I3536" s="33">
        <v>0</v>
      </c>
      <c r="J3536" s="33">
        <v>0</v>
      </c>
      <c r="K3536" s="33"/>
      <c r="L3536" s="33">
        <v>1942576</v>
      </c>
      <c r="M3536" s="33">
        <v>1942576</v>
      </c>
      <c r="N3536" s="33">
        <v>0</v>
      </c>
      <c r="O3536" s="33">
        <v>0</v>
      </c>
      <c r="P3536" s="33">
        <v>0</v>
      </c>
      <c r="Q3536"/>
    </row>
    <row r="3537" spans="1:17">
      <c r="A3537" s="38" t="str">
        <f t="shared" ca="1" si="55"/>
        <v>20556</v>
      </c>
      <c r="B3537" s="39" cm="1">
        <f t="array" aca="1" ref="B3537" ca="1">INDIRECT(_xlfn.CONCAT("D",ROW(C3537)-C3537-3))</f>
        <v>2055</v>
      </c>
      <c r="C3537" s="32">
        <v>6</v>
      </c>
      <c r="D3537" s="33">
        <v>4013720</v>
      </c>
      <c r="E3537" s="33"/>
      <c r="F3537" s="33">
        <v>2054733</v>
      </c>
      <c r="G3537" s="33">
        <v>2054733</v>
      </c>
      <c r="H3537" s="33">
        <v>0</v>
      </c>
      <c r="I3537" s="33">
        <v>0</v>
      </c>
      <c r="J3537" s="33">
        <v>0</v>
      </c>
      <c r="K3537" s="33"/>
      <c r="L3537" s="33">
        <v>1958987</v>
      </c>
      <c r="M3537" s="33">
        <v>1958987</v>
      </c>
      <c r="N3537" s="33">
        <v>0</v>
      </c>
      <c r="O3537" s="33">
        <v>0</v>
      </c>
      <c r="P3537" s="33">
        <v>0</v>
      </c>
      <c r="Q3537"/>
    </row>
    <row r="3538" spans="1:17">
      <c r="A3538" s="38" t="str">
        <f t="shared" ca="1" si="55"/>
        <v>20557</v>
      </c>
      <c r="B3538" s="39" cm="1">
        <f t="array" aca="1" ref="B3538" ca="1">INDIRECT(_xlfn.CONCAT("D",ROW(C3538)-C3538-3))</f>
        <v>2055</v>
      </c>
      <c r="C3538" s="32">
        <v>7</v>
      </c>
      <c r="D3538" s="33">
        <v>4047986</v>
      </c>
      <c r="E3538" s="33"/>
      <c r="F3538" s="33">
        <v>2072250</v>
      </c>
      <c r="G3538" s="33">
        <v>2072250</v>
      </c>
      <c r="H3538" s="33">
        <v>0</v>
      </c>
      <c r="I3538" s="33">
        <v>0</v>
      </c>
      <c r="J3538" s="33">
        <v>0</v>
      </c>
      <c r="K3538" s="33"/>
      <c r="L3538" s="33">
        <v>1975736</v>
      </c>
      <c r="M3538" s="33">
        <v>1975736</v>
      </c>
      <c r="N3538" s="33">
        <v>0</v>
      </c>
      <c r="O3538" s="33">
        <v>0</v>
      </c>
      <c r="P3538" s="33">
        <v>0</v>
      </c>
      <c r="Q3538"/>
    </row>
    <row r="3539" spans="1:17">
      <c r="A3539" s="38" t="str">
        <f t="shared" ca="1" si="55"/>
        <v>20558</v>
      </c>
      <c r="B3539" s="39" cm="1">
        <f t="array" aca="1" ref="B3539" ca="1">INDIRECT(_xlfn.CONCAT("D",ROW(C3539)-C3539-3))</f>
        <v>2055</v>
      </c>
      <c r="C3539" s="32">
        <v>8</v>
      </c>
      <c r="D3539" s="33">
        <v>4082663</v>
      </c>
      <c r="E3539" s="33"/>
      <c r="F3539" s="33">
        <v>2090152</v>
      </c>
      <c r="G3539" s="33">
        <v>2090152</v>
      </c>
      <c r="H3539" s="33">
        <v>0</v>
      </c>
      <c r="I3539" s="33">
        <v>0</v>
      </c>
      <c r="J3539" s="33">
        <v>0</v>
      </c>
      <c r="K3539" s="33"/>
      <c r="L3539" s="33">
        <v>1992511</v>
      </c>
      <c r="M3539" s="33">
        <v>1992511</v>
      </c>
      <c r="N3539" s="33">
        <v>0</v>
      </c>
      <c r="O3539" s="33">
        <v>0</v>
      </c>
      <c r="P3539" s="33">
        <v>0</v>
      </c>
      <c r="Q3539"/>
    </row>
    <row r="3540" spans="1:17">
      <c r="A3540" s="38" t="str">
        <f t="shared" ca="1" si="55"/>
        <v>20559</v>
      </c>
      <c r="B3540" s="39" cm="1">
        <f t="array" aca="1" ref="B3540" ca="1">INDIRECT(_xlfn.CONCAT("D",ROW(C3540)-C3540-3))</f>
        <v>2055</v>
      </c>
      <c r="C3540" s="32">
        <v>9</v>
      </c>
      <c r="D3540" s="33">
        <v>4118021</v>
      </c>
      <c r="E3540" s="33"/>
      <c r="F3540" s="33">
        <v>2108740</v>
      </c>
      <c r="G3540" s="33">
        <v>2108740</v>
      </c>
      <c r="H3540" s="33">
        <v>0</v>
      </c>
      <c r="I3540" s="33">
        <v>0</v>
      </c>
      <c r="J3540" s="33">
        <v>0</v>
      </c>
      <c r="K3540" s="33"/>
      <c r="L3540" s="33">
        <v>2009281</v>
      </c>
      <c r="M3540" s="33">
        <v>2009281</v>
      </c>
      <c r="N3540" s="33">
        <v>0</v>
      </c>
      <c r="O3540" s="33">
        <v>0</v>
      </c>
      <c r="P3540" s="33">
        <v>0</v>
      </c>
      <c r="Q3540"/>
    </row>
    <row r="3541" spans="1:17">
      <c r="A3541" s="38" t="str">
        <f t="shared" ca="1" si="55"/>
        <v>205510</v>
      </c>
      <c r="B3541" s="39" cm="1">
        <f t="array" aca="1" ref="B3541" ca="1">INDIRECT(_xlfn.CONCAT("D",ROW(C3541)-C3541-3))</f>
        <v>2055</v>
      </c>
      <c r="C3541" s="32">
        <v>10</v>
      </c>
      <c r="D3541" s="33">
        <v>4153694</v>
      </c>
      <c r="E3541" s="33"/>
      <c r="F3541" s="33">
        <v>2127683</v>
      </c>
      <c r="G3541" s="33">
        <v>2127683</v>
      </c>
      <c r="H3541" s="33">
        <v>0</v>
      </c>
      <c r="I3541" s="33">
        <v>0</v>
      </c>
      <c r="J3541" s="33">
        <v>0</v>
      </c>
      <c r="K3541" s="33"/>
      <c r="L3541" s="33">
        <v>2026011</v>
      </c>
      <c r="M3541" s="33">
        <v>2026011</v>
      </c>
      <c r="N3541" s="33">
        <v>0</v>
      </c>
      <c r="O3541" s="33">
        <v>0</v>
      </c>
      <c r="P3541" s="33">
        <v>0</v>
      </c>
      <c r="Q3541"/>
    </row>
    <row r="3542" spans="1:17">
      <c r="A3542" s="38" t="str">
        <f t="shared" ca="1" si="55"/>
        <v>205511</v>
      </c>
      <c r="B3542" s="39" cm="1">
        <f t="array" aca="1" ref="B3542" ca="1">INDIRECT(_xlfn.CONCAT("D",ROW(C3542)-C3542-3))</f>
        <v>2055</v>
      </c>
      <c r="C3542" s="32">
        <v>11</v>
      </c>
      <c r="D3542" s="33">
        <v>4188723</v>
      </c>
      <c r="E3542" s="33"/>
      <c r="F3542" s="33">
        <v>2146188</v>
      </c>
      <c r="G3542" s="33">
        <v>2146188</v>
      </c>
      <c r="H3542" s="33">
        <v>0</v>
      </c>
      <c r="I3542" s="33">
        <v>0</v>
      </c>
      <c r="J3542" s="33">
        <v>0</v>
      </c>
      <c r="K3542" s="33"/>
      <c r="L3542" s="33">
        <v>2042535</v>
      </c>
      <c r="M3542" s="33">
        <v>2042535</v>
      </c>
      <c r="N3542" s="33">
        <v>0</v>
      </c>
      <c r="O3542" s="33">
        <v>0</v>
      </c>
      <c r="P3542" s="33">
        <v>0</v>
      </c>
      <c r="Q3542"/>
    </row>
    <row r="3543" spans="1:17">
      <c r="A3543" s="38" t="str">
        <f t="shared" ca="1" si="55"/>
        <v>205512</v>
      </c>
      <c r="B3543" s="39" cm="1">
        <f t="array" aca="1" ref="B3543" ca="1">INDIRECT(_xlfn.CONCAT("D",ROW(C3543)-C3543-3))</f>
        <v>2055</v>
      </c>
      <c r="C3543" s="32">
        <v>12</v>
      </c>
      <c r="D3543" s="33">
        <v>4223114</v>
      </c>
      <c r="E3543" s="33"/>
      <c r="F3543" s="33">
        <v>2164115</v>
      </c>
      <c r="G3543" s="33">
        <v>2164115</v>
      </c>
      <c r="H3543" s="33">
        <v>0</v>
      </c>
      <c r="I3543" s="33">
        <v>0</v>
      </c>
      <c r="J3543" s="33">
        <v>0</v>
      </c>
      <c r="K3543" s="33"/>
      <c r="L3543" s="33">
        <v>2058998</v>
      </c>
      <c r="M3543" s="33">
        <v>2058998</v>
      </c>
      <c r="N3543" s="33">
        <v>0</v>
      </c>
      <c r="O3543" s="33">
        <v>0</v>
      </c>
      <c r="P3543" s="33">
        <v>0</v>
      </c>
      <c r="Q3543"/>
    </row>
    <row r="3544" spans="1:17">
      <c r="A3544" s="38" t="str">
        <f t="shared" ca="1" si="55"/>
        <v>205513</v>
      </c>
      <c r="B3544" s="39" cm="1">
        <f t="array" aca="1" ref="B3544" ca="1">INDIRECT(_xlfn.CONCAT("D",ROW(C3544)-C3544-3))</f>
        <v>2055</v>
      </c>
      <c r="C3544" s="32">
        <v>13</v>
      </c>
      <c r="D3544" s="33">
        <v>4257015</v>
      </c>
      <c r="E3544" s="33"/>
      <c r="F3544" s="33">
        <v>2181636</v>
      </c>
      <c r="G3544" s="33">
        <v>2181636</v>
      </c>
      <c r="H3544" s="33">
        <v>0</v>
      </c>
      <c r="I3544" s="33">
        <v>0</v>
      </c>
      <c r="J3544" s="33">
        <v>0</v>
      </c>
      <c r="K3544" s="33"/>
      <c r="L3544" s="33">
        <v>2075379</v>
      </c>
      <c r="M3544" s="33">
        <v>2075379</v>
      </c>
      <c r="N3544" s="33">
        <v>0</v>
      </c>
      <c r="O3544" s="33">
        <v>0</v>
      </c>
      <c r="P3544" s="33">
        <v>0</v>
      </c>
      <c r="Q3544"/>
    </row>
    <row r="3545" spans="1:17">
      <c r="A3545" s="38" t="str">
        <f t="shared" ca="1" si="55"/>
        <v>205514</v>
      </c>
      <c r="B3545" s="39" cm="1">
        <f t="array" aca="1" ref="B3545" ca="1">INDIRECT(_xlfn.CONCAT("D",ROW(C3545)-C3545-3))</f>
        <v>2055</v>
      </c>
      <c r="C3545" s="32">
        <v>14</v>
      </c>
      <c r="D3545" s="33">
        <v>4289807</v>
      </c>
      <c r="E3545" s="33"/>
      <c r="F3545" s="33">
        <v>2198561</v>
      </c>
      <c r="G3545" s="33">
        <v>2198561</v>
      </c>
      <c r="H3545" s="33">
        <v>0</v>
      </c>
      <c r="I3545" s="33">
        <v>0</v>
      </c>
      <c r="J3545" s="33">
        <v>0</v>
      </c>
      <c r="K3545" s="33"/>
      <c r="L3545" s="33">
        <v>2091246</v>
      </c>
      <c r="M3545" s="33">
        <v>2091246</v>
      </c>
      <c r="N3545" s="33">
        <v>0</v>
      </c>
      <c r="O3545" s="33">
        <v>0</v>
      </c>
      <c r="P3545" s="33">
        <v>0</v>
      </c>
      <c r="Q3545"/>
    </row>
    <row r="3546" spans="1:17">
      <c r="A3546" s="38" t="str">
        <f t="shared" ca="1" si="55"/>
        <v>205515</v>
      </c>
      <c r="B3546" s="39" cm="1">
        <f t="array" aca="1" ref="B3546" ca="1">INDIRECT(_xlfn.CONCAT("D",ROW(C3546)-C3546-3))</f>
        <v>2055</v>
      </c>
      <c r="C3546" s="32">
        <v>15</v>
      </c>
      <c r="D3546" s="33">
        <v>4321277</v>
      </c>
      <c r="E3546" s="33"/>
      <c r="F3546" s="33">
        <v>2214961</v>
      </c>
      <c r="G3546" s="33">
        <v>2214961</v>
      </c>
      <c r="H3546" s="33">
        <v>0</v>
      </c>
      <c r="I3546" s="33">
        <v>0</v>
      </c>
      <c r="J3546" s="33">
        <v>0</v>
      </c>
      <c r="K3546" s="33"/>
      <c r="L3546" s="33">
        <v>2106316</v>
      </c>
      <c r="M3546" s="33">
        <v>2106316</v>
      </c>
      <c r="N3546" s="33">
        <v>0</v>
      </c>
      <c r="O3546" s="33">
        <v>0</v>
      </c>
      <c r="P3546" s="33">
        <v>0</v>
      </c>
      <c r="Q3546"/>
    </row>
    <row r="3547" spans="1:17">
      <c r="A3547" s="38" t="str">
        <f t="shared" ca="1" si="55"/>
        <v>205516</v>
      </c>
      <c r="B3547" s="39" cm="1">
        <f t="array" aca="1" ref="B3547" ca="1">INDIRECT(_xlfn.CONCAT("D",ROW(C3547)-C3547-3))</f>
        <v>2055</v>
      </c>
      <c r="C3547" s="32">
        <v>16</v>
      </c>
      <c r="D3547" s="33">
        <v>4351232</v>
      </c>
      <c r="E3547" s="33"/>
      <c r="F3547" s="33">
        <v>2231126</v>
      </c>
      <c r="G3547" s="33">
        <v>2224394</v>
      </c>
      <c r="H3547" s="33">
        <v>6732</v>
      </c>
      <c r="I3547" s="33">
        <v>0</v>
      </c>
      <c r="J3547" s="33">
        <v>0</v>
      </c>
      <c r="K3547" s="33"/>
      <c r="L3547" s="33">
        <v>2120106</v>
      </c>
      <c r="M3547" s="33">
        <v>2117221</v>
      </c>
      <c r="N3547" s="33">
        <v>2884</v>
      </c>
      <c r="O3547" s="33">
        <v>0</v>
      </c>
      <c r="P3547" s="33">
        <v>0</v>
      </c>
      <c r="Q3547"/>
    </row>
    <row r="3548" spans="1:17">
      <c r="A3548" s="38" t="str">
        <f t="shared" ca="1" si="55"/>
        <v>205517</v>
      </c>
      <c r="B3548" s="39" cm="1">
        <f t="array" aca="1" ref="B3548" ca="1">INDIRECT(_xlfn.CONCAT("D",ROW(C3548)-C3548-3))</f>
        <v>2055</v>
      </c>
      <c r="C3548" s="32">
        <v>17</v>
      </c>
      <c r="D3548" s="33">
        <v>4380535</v>
      </c>
      <c r="E3548" s="33"/>
      <c r="F3548" s="33">
        <v>2247803</v>
      </c>
      <c r="G3548" s="33">
        <v>2231466</v>
      </c>
      <c r="H3548" s="33">
        <v>15376</v>
      </c>
      <c r="I3548" s="33">
        <v>0</v>
      </c>
      <c r="J3548" s="33">
        <v>961</v>
      </c>
      <c r="K3548" s="33"/>
      <c r="L3548" s="33">
        <v>2132733</v>
      </c>
      <c r="M3548" s="33">
        <v>2111597</v>
      </c>
      <c r="N3548" s="33">
        <v>21135</v>
      </c>
      <c r="O3548" s="33">
        <v>0</v>
      </c>
      <c r="P3548" s="33">
        <v>0</v>
      </c>
      <c r="Q3548"/>
    </row>
    <row r="3549" spans="1:17">
      <c r="A3549" s="38" t="str">
        <f t="shared" ca="1" si="55"/>
        <v>205518</v>
      </c>
      <c r="B3549" s="39" cm="1">
        <f t="array" aca="1" ref="B3549" ca="1">INDIRECT(_xlfn.CONCAT("D",ROW(C3549)-C3549-3))</f>
        <v>2055</v>
      </c>
      <c r="C3549" s="32">
        <v>18</v>
      </c>
      <c r="D3549" s="33">
        <v>4409181</v>
      </c>
      <c r="E3549" s="33"/>
      <c r="F3549" s="33">
        <v>2264716</v>
      </c>
      <c r="G3549" s="33">
        <v>2252219</v>
      </c>
      <c r="H3549" s="33">
        <v>12496</v>
      </c>
      <c r="I3549" s="33">
        <v>0</v>
      </c>
      <c r="J3549" s="33">
        <v>0</v>
      </c>
      <c r="K3549" s="33"/>
      <c r="L3549" s="33">
        <v>2144466</v>
      </c>
      <c r="M3549" s="33">
        <v>2114668</v>
      </c>
      <c r="N3549" s="33">
        <v>28836</v>
      </c>
      <c r="O3549" s="33">
        <v>0</v>
      </c>
      <c r="P3549" s="33">
        <v>961</v>
      </c>
      <c r="Q3549"/>
    </row>
    <row r="3550" spans="1:17">
      <c r="A3550" s="38" t="str">
        <f t="shared" ca="1" si="55"/>
        <v>205519</v>
      </c>
      <c r="B3550" s="39" cm="1">
        <f t="array" aca="1" ref="B3550" ca="1">INDIRECT(_xlfn.CONCAT("D",ROW(C3550)-C3550-3))</f>
        <v>2055</v>
      </c>
      <c r="C3550" s="32">
        <v>19</v>
      </c>
      <c r="D3550" s="33">
        <v>4435298</v>
      </c>
      <c r="E3550" s="33"/>
      <c r="F3550" s="33">
        <v>2279989</v>
      </c>
      <c r="G3550" s="33">
        <v>2260765</v>
      </c>
      <c r="H3550" s="33">
        <v>18263</v>
      </c>
      <c r="I3550" s="33">
        <v>0</v>
      </c>
      <c r="J3550" s="33">
        <v>961</v>
      </c>
      <c r="K3550" s="33"/>
      <c r="L3550" s="33">
        <v>2155309</v>
      </c>
      <c r="M3550" s="33">
        <v>2099601</v>
      </c>
      <c r="N3550" s="33">
        <v>50905</v>
      </c>
      <c r="O3550" s="33">
        <v>0</v>
      </c>
      <c r="P3550" s="33">
        <v>4802</v>
      </c>
      <c r="Q3550"/>
    </row>
    <row r="3551" spans="1:17">
      <c r="A3551" s="38" t="str">
        <f t="shared" ca="1" si="55"/>
        <v>205520</v>
      </c>
      <c r="B3551" s="39" cm="1">
        <f t="array" aca="1" ref="B3551" ca="1">INDIRECT(_xlfn.CONCAT("D",ROW(C3551)-C3551-3))</f>
        <v>2055</v>
      </c>
      <c r="C3551" s="32">
        <v>20</v>
      </c>
      <c r="D3551" s="33">
        <v>4459257</v>
      </c>
      <c r="E3551" s="33"/>
      <c r="F3551" s="33">
        <v>2292934</v>
      </c>
      <c r="G3551" s="33">
        <v>2239119</v>
      </c>
      <c r="H3551" s="33">
        <v>51894</v>
      </c>
      <c r="I3551" s="33">
        <v>0</v>
      </c>
      <c r="J3551" s="33">
        <v>1922</v>
      </c>
      <c r="K3551" s="33"/>
      <c r="L3551" s="33">
        <v>2166323</v>
      </c>
      <c r="M3551" s="33">
        <v>2054885</v>
      </c>
      <c r="N3551" s="33">
        <v>107596</v>
      </c>
      <c r="O3551" s="33">
        <v>0</v>
      </c>
      <c r="P3551" s="33">
        <v>3843</v>
      </c>
      <c r="Q3551"/>
    </row>
    <row r="3552" spans="1:17">
      <c r="A3552" s="38" t="str">
        <f t="shared" ca="1" si="55"/>
        <v>205521</v>
      </c>
      <c r="B3552" s="39" cm="1">
        <f t="array" aca="1" ref="B3552" ca="1">INDIRECT(_xlfn.CONCAT("D",ROW(C3552)-C3552-3))</f>
        <v>2055</v>
      </c>
      <c r="C3552" s="32">
        <v>21</v>
      </c>
      <c r="D3552" s="33">
        <v>4484654</v>
      </c>
      <c r="E3552" s="33"/>
      <c r="F3552" s="33">
        <v>2306179</v>
      </c>
      <c r="G3552" s="33">
        <v>2231197</v>
      </c>
      <c r="H3552" s="33">
        <v>72098</v>
      </c>
      <c r="I3552" s="33">
        <v>0</v>
      </c>
      <c r="J3552" s="33">
        <v>2884</v>
      </c>
      <c r="K3552" s="33"/>
      <c r="L3552" s="33">
        <v>2178475</v>
      </c>
      <c r="M3552" s="33">
        <v>2016289</v>
      </c>
      <c r="N3552" s="33">
        <v>153549</v>
      </c>
      <c r="O3552" s="33">
        <v>960</v>
      </c>
      <c r="P3552" s="33">
        <v>7677</v>
      </c>
      <c r="Q3552"/>
    </row>
    <row r="3553" spans="1:17">
      <c r="A3553" s="38" t="str">
        <f t="shared" ca="1" si="55"/>
        <v>205522</v>
      </c>
      <c r="B3553" s="39" cm="1">
        <f t="array" aca="1" ref="B3553" ca="1">INDIRECT(_xlfn.CONCAT("D",ROW(C3553)-C3553-3))</f>
        <v>2055</v>
      </c>
      <c r="C3553" s="32">
        <v>22</v>
      </c>
      <c r="D3553" s="33">
        <v>4507297</v>
      </c>
      <c r="E3553" s="33"/>
      <c r="F3553" s="33">
        <v>2317244</v>
      </c>
      <c r="G3553" s="33">
        <v>2206670</v>
      </c>
      <c r="H3553" s="33">
        <v>103843</v>
      </c>
      <c r="I3553" s="33">
        <v>0</v>
      </c>
      <c r="J3553" s="33">
        <v>6731</v>
      </c>
      <c r="K3553" s="33"/>
      <c r="L3553" s="33">
        <v>2190053</v>
      </c>
      <c r="M3553" s="33">
        <v>1969990</v>
      </c>
      <c r="N3553" s="33">
        <v>209492</v>
      </c>
      <c r="O3553" s="33">
        <v>0</v>
      </c>
      <c r="P3553" s="33">
        <v>10571</v>
      </c>
      <c r="Q3553"/>
    </row>
    <row r="3554" spans="1:17">
      <c r="A3554" s="38" t="str">
        <f t="shared" ca="1" si="55"/>
        <v>205523</v>
      </c>
      <c r="B3554" s="39" cm="1">
        <f t="array" aca="1" ref="B3554" ca="1">INDIRECT(_xlfn.CONCAT("D",ROW(C3554)-C3554-3))</f>
        <v>2055</v>
      </c>
      <c r="C3554" s="32">
        <v>23</v>
      </c>
      <c r="D3554" s="33">
        <v>4527251</v>
      </c>
      <c r="E3554" s="33"/>
      <c r="F3554" s="33">
        <v>2326267</v>
      </c>
      <c r="G3554" s="33">
        <v>2143550</v>
      </c>
      <c r="H3554" s="33">
        <v>174061</v>
      </c>
      <c r="I3554" s="33">
        <v>0</v>
      </c>
      <c r="J3554" s="33">
        <v>8655</v>
      </c>
      <c r="K3554" s="33"/>
      <c r="L3554" s="33">
        <v>2200985</v>
      </c>
      <c r="M3554" s="33">
        <v>1871461</v>
      </c>
      <c r="N3554" s="33">
        <v>314152</v>
      </c>
      <c r="O3554" s="33">
        <v>961</v>
      </c>
      <c r="P3554" s="33">
        <v>14411</v>
      </c>
      <c r="Q3554"/>
    </row>
    <row r="3555" spans="1:17">
      <c r="A3555" s="38" t="str">
        <f t="shared" ca="1" si="55"/>
        <v>205524</v>
      </c>
      <c r="B3555" s="39" cm="1">
        <f t="array" aca="1" ref="B3555" ca="1">INDIRECT(_xlfn.CONCAT("D",ROW(C3555)-C3555-3))</f>
        <v>2055</v>
      </c>
      <c r="C3555" s="32">
        <v>24</v>
      </c>
      <c r="D3555" s="33">
        <v>4537726</v>
      </c>
      <c r="E3555" s="33"/>
      <c r="F3555" s="33">
        <v>2329990</v>
      </c>
      <c r="G3555" s="33">
        <v>2085840</v>
      </c>
      <c r="H3555" s="33">
        <v>239343</v>
      </c>
      <c r="I3555" s="33">
        <v>0</v>
      </c>
      <c r="J3555" s="33">
        <v>4806</v>
      </c>
      <c r="K3555" s="33"/>
      <c r="L3555" s="33">
        <v>2207737</v>
      </c>
      <c r="M3555" s="33">
        <v>1755434</v>
      </c>
      <c r="N3555" s="33">
        <v>429256</v>
      </c>
      <c r="O3555" s="33">
        <v>0</v>
      </c>
      <c r="P3555" s="33">
        <v>23047</v>
      </c>
      <c r="Q3555"/>
    </row>
    <row r="3556" spans="1:17">
      <c r="A3556" s="38" t="str">
        <f t="shared" ca="1" si="55"/>
        <v>205525</v>
      </c>
      <c r="B3556" s="39" cm="1">
        <f t="array" aca="1" ref="B3556" ca="1">INDIRECT(_xlfn.CONCAT("D",ROW(C3556)-C3556-3))</f>
        <v>2055</v>
      </c>
      <c r="C3556" s="32">
        <v>25</v>
      </c>
      <c r="D3556" s="33">
        <v>4533223</v>
      </c>
      <c r="E3556" s="33"/>
      <c r="F3556" s="33">
        <v>2325574</v>
      </c>
      <c r="G3556" s="33">
        <v>1958378</v>
      </c>
      <c r="H3556" s="33">
        <v>353809</v>
      </c>
      <c r="I3556" s="33">
        <v>0</v>
      </c>
      <c r="J3556" s="33">
        <v>13387</v>
      </c>
      <c r="K3556" s="33"/>
      <c r="L3556" s="33">
        <v>2207649</v>
      </c>
      <c r="M3556" s="33">
        <v>1644990</v>
      </c>
      <c r="N3556" s="33">
        <v>515850</v>
      </c>
      <c r="O3556" s="33">
        <v>2866</v>
      </c>
      <c r="P3556" s="33">
        <v>43943</v>
      </c>
      <c r="Q3556"/>
    </row>
    <row r="3557" spans="1:17">
      <c r="A3557" s="38" t="str">
        <f t="shared" ca="1" si="55"/>
        <v>205526</v>
      </c>
      <c r="B3557" s="39" cm="1">
        <f t="array" aca="1" ref="B3557" ca="1">INDIRECT(_xlfn.CONCAT("D",ROW(C3557)-C3557-3))</f>
        <v>2055</v>
      </c>
      <c r="C3557" s="32">
        <v>26</v>
      </c>
      <c r="D3557" s="33">
        <v>4517298</v>
      </c>
      <c r="E3557" s="33"/>
      <c r="F3557" s="33">
        <v>2315059</v>
      </c>
      <c r="G3557" s="33">
        <v>1842890</v>
      </c>
      <c r="H3557" s="33">
        <v>446414</v>
      </c>
      <c r="I3557" s="33">
        <v>1908</v>
      </c>
      <c r="J3557" s="33">
        <v>23847</v>
      </c>
      <c r="K3557" s="33"/>
      <c r="L3557" s="33">
        <v>2202238</v>
      </c>
      <c r="M3557" s="33">
        <v>1470066</v>
      </c>
      <c r="N3557" s="33">
        <v>695946</v>
      </c>
      <c r="O3557" s="33">
        <v>953</v>
      </c>
      <c r="P3557" s="33">
        <v>35274</v>
      </c>
      <c r="Q3557"/>
    </row>
    <row r="3558" spans="1:17">
      <c r="A3558" s="38" t="str">
        <f t="shared" ca="1" si="55"/>
        <v>205527</v>
      </c>
      <c r="B3558" s="39" cm="1">
        <f t="array" aca="1" ref="B3558" ca="1">INDIRECT(_xlfn.CONCAT("D",ROW(C3558)-C3558-3))</f>
        <v>2055</v>
      </c>
      <c r="C3558" s="32">
        <v>27</v>
      </c>
      <c r="D3558" s="33">
        <v>4494257</v>
      </c>
      <c r="E3558" s="33"/>
      <c r="F3558" s="33">
        <v>2300899</v>
      </c>
      <c r="G3558" s="33">
        <v>1728069</v>
      </c>
      <c r="H3558" s="33">
        <v>541219</v>
      </c>
      <c r="I3558" s="33">
        <v>2874</v>
      </c>
      <c r="J3558" s="33">
        <v>28737</v>
      </c>
      <c r="K3558" s="33"/>
      <c r="L3558" s="33">
        <v>2193358</v>
      </c>
      <c r="M3558" s="33">
        <v>1323661</v>
      </c>
      <c r="N3558" s="33">
        <v>811399</v>
      </c>
      <c r="O3558" s="33">
        <v>2867</v>
      </c>
      <c r="P3558" s="33">
        <v>55431</v>
      </c>
      <c r="Q3558"/>
    </row>
    <row r="3559" spans="1:17">
      <c r="A3559" s="38" t="str">
        <f t="shared" ca="1" si="55"/>
        <v>205528</v>
      </c>
      <c r="B3559" s="39" cm="1">
        <f t="array" aca="1" ref="B3559" ca="1">INDIRECT(_xlfn.CONCAT("D",ROW(C3559)-C3559-3))</f>
        <v>2055</v>
      </c>
      <c r="C3559" s="32">
        <v>28</v>
      </c>
      <c r="D3559" s="33">
        <v>4468691</v>
      </c>
      <c r="E3559" s="33"/>
      <c r="F3559" s="33">
        <v>2285639</v>
      </c>
      <c r="G3559" s="33">
        <v>1633151</v>
      </c>
      <c r="H3559" s="33">
        <v>613879</v>
      </c>
      <c r="I3559" s="33">
        <v>1930</v>
      </c>
      <c r="J3559" s="33">
        <v>36678</v>
      </c>
      <c r="K3559" s="33"/>
      <c r="L3559" s="33">
        <v>2183052</v>
      </c>
      <c r="M3559" s="33">
        <v>1196971</v>
      </c>
      <c r="N3559" s="33">
        <v>926377</v>
      </c>
      <c r="O3559" s="33">
        <v>4815</v>
      </c>
      <c r="P3559" s="33">
        <v>54889</v>
      </c>
      <c r="Q3559"/>
    </row>
    <row r="3560" spans="1:17">
      <c r="A3560" s="38" t="str">
        <f t="shared" ca="1" si="55"/>
        <v>205529</v>
      </c>
      <c r="B3560" s="39" cm="1">
        <f t="array" aca="1" ref="B3560" ca="1">INDIRECT(_xlfn.CONCAT("D",ROW(C3560)-C3560-3))</f>
        <v>2055</v>
      </c>
      <c r="C3560" s="32">
        <v>29</v>
      </c>
      <c r="D3560" s="33">
        <v>4443661</v>
      </c>
      <c r="E3560" s="33"/>
      <c r="F3560" s="33">
        <v>2270978</v>
      </c>
      <c r="G3560" s="33">
        <v>1522443</v>
      </c>
      <c r="H3560" s="33">
        <v>709498</v>
      </c>
      <c r="I3560" s="33">
        <v>1952</v>
      </c>
      <c r="J3560" s="33">
        <v>37085</v>
      </c>
      <c r="K3560" s="33"/>
      <c r="L3560" s="33">
        <v>2172683</v>
      </c>
      <c r="M3560" s="33">
        <v>1144799</v>
      </c>
      <c r="N3560" s="33">
        <v>956760</v>
      </c>
      <c r="O3560" s="33">
        <v>6820</v>
      </c>
      <c r="P3560" s="33">
        <v>64304</v>
      </c>
      <c r="Q3560"/>
    </row>
    <row r="3561" spans="1:17">
      <c r="A3561" s="38" t="str">
        <f t="shared" ca="1" si="55"/>
        <v>205530</v>
      </c>
      <c r="B3561" s="39" cm="1">
        <f t="array" aca="1" ref="B3561" ca="1">INDIRECT(_xlfn.CONCAT("D",ROW(C3561)-C3561-3))</f>
        <v>2055</v>
      </c>
      <c r="C3561" s="32">
        <v>30</v>
      </c>
      <c r="D3561" s="33">
        <v>4425824</v>
      </c>
      <c r="E3561" s="33"/>
      <c r="F3561" s="33">
        <v>2260358</v>
      </c>
      <c r="G3561" s="33">
        <v>1372254</v>
      </c>
      <c r="H3561" s="33">
        <v>822759</v>
      </c>
      <c r="I3561" s="33">
        <v>4950</v>
      </c>
      <c r="J3561" s="33">
        <v>60395</v>
      </c>
      <c r="K3561" s="33"/>
      <c r="L3561" s="33">
        <v>2165465</v>
      </c>
      <c r="M3561" s="33">
        <v>985919</v>
      </c>
      <c r="N3561" s="33">
        <v>1104466</v>
      </c>
      <c r="O3561" s="33">
        <v>6915</v>
      </c>
      <c r="P3561" s="33">
        <v>68165</v>
      </c>
      <c r="Q3561"/>
    </row>
    <row r="3562" spans="1:17">
      <c r="A3562" s="38" t="str">
        <f t="shared" ca="1" si="55"/>
        <v>205531</v>
      </c>
      <c r="B3562" s="39" cm="1">
        <f t="array" aca="1" ref="B3562" ca="1">INDIRECT(_xlfn.CONCAT("D",ROW(C3562)-C3562-3))</f>
        <v>2055</v>
      </c>
      <c r="C3562" s="32">
        <v>31</v>
      </c>
      <c r="D3562" s="33">
        <v>4418224</v>
      </c>
      <c r="E3562" s="33"/>
      <c r="F3562" s="33">
        <v>2255343</v>
      </c>
      <c r="G3562" s="33">
        <v>1282154</v>
      </c>
      <c r="H3562" s="33">
        <v>878587</v>
      </c>
      <c r="I3562" s="33">
        <v>8051</v>
      </c>
      <c r="J3562" s="33">
        <v>86550</v>
      </c>
      <c r="K3562" s="33"/>
      <c r="L3562" s="33">
        <v>2162881</v>
      </c>
      <c r="M3562" s="33">
        <v>896510</v>
      </c>
      <c r="N3562" s="33">
        <v>1148779</v>
      </c>
      <c r="O3562" s="33">
        <v>6030</v>
      </c>
      <c r="P3562" s="33">
        <v>111561</v>
      </c>
      <c r="Q3562"/>
    </row>
    <row r="3563" spans="1:17">
      <c r="A3563" s="38" t="str">
        <f t="shared" ca="1" si="55"/>
        <v>205532</v>
      </c>
      <c r="B3563" s="39" cm="1">
        <f t="array" aca="1" ref="B3563" ca="1">INDIRECT(_xlfn.CONCAT("D",ROW(C3563)-C3563-3))</f>
        <v>2055</v>
      </c>
      <c r="C3563" s="32">
        <v>32</v>
      </c>
      <c r="D3563" s="33">
        <v>4408628</v>
      </c>
      <c r="E3563" s="33"/>
      <c r="F3563" s="33">
        <v>2249517</v>
      </c>
      <c r="G3563" s="33">
        <v>1201713</v>
      </c>
      <c r="H3563" s="33">
        <v>955051</v>
      </c>
      <c r="I3563" s="33">
        <v>3058</v>
      </c>
      <c r="J3563" s="33">
        <v>89695</v>
      </c>
      <c r="K3563" s="33"/>
      <c r="L3563" s="33">
        <v>2159111</v>
      </c>
      <c r="M3563" s="33">
        <v>814509</v>
      </c>
      <c r="N3563" s="33">
        <v>1220234</v>
      </c>
      <c r="O3563" s="33">
        <v>7136</v>
      </c>
      <c r="P3563" s="33">
        <v>117232</v>
      </c>
      <c r="Q3563"/>
    </row>
    <row r="3564" spans="1:17">
      <c r="A3564" s="38" t="str">
        <f t="shared" ca="1" si="55"/>
        <v>205533</v>
      </c>
      <c r="B3564" s="39" cm="1">
        <f t="array" aca="1" ref="B3564" ca="1">INDIRECT(_xlfn.CONCAT("D",ROW(C3564)-C3564-3))</f>
        <v>2055</v>
      </c>
      <c r="C3564" s="32">
        <v>33</v>
      </c>
      <c r="D3564" s="33">
        <v>4407801</v>
      </c>
      <c r="E3564" s="33"/>
      <c r="F3564" s="33">
        <v>2247995</v>
      </c>
      <c r="G3564" s="33">
        <v>1140482</v>
      </c>
      <c r="H3564" s="33">
        <v>985945</v>
      </c>
      <c r="I3564" s="33">
        <v>6182</v>
      </c>
      <c r="J3564" s="33">
        <v>115388</v>
      </c>
      <c r="K3564" s="33"/>
      <c r="L3564" s="33">
        <v>2159806</v>
      </c>
      <c r="M3564" s="33">
        <v>786227</v>
      </c>
      <c r="N3564" s="33">
        <v>1234469</v>
      </c>
      <c r="O3564" s="33">
        <v>17518</v>
      </c>
      <c r="P3564" s="33">
        <v>121592</v>
      </c>
      <c r="Q3564"/>
    </row>
    <row r="3565" spans="1:17">
      <c r="A3565" s="38" t="str">
        <f t="shared" ca="1" si="55"/>
        <v>205534</v>
      </c>
      <c r="B3565" s="39" cm="1">
        <f t="array" aca="1" ref="B3565" ca="1">INDIRECT(_xlfn.CONCAT("D",ROW(C3565)-C3565-3))</f>
        <v>2055</v>
      </c>
      <c r="C3565" s="32">
        <v>34</v>
      </c>
      <c r="D3565" s="33">
        <v>4351148</v>
      </c>
      <c r="E3565" s="33"/>
      <c r="F3565" s="33">
        <v>2215766</v>
      </c>
      <c r="G3565" s="33">
        <v>1025278</v>
      </c>
      <c r="H3565" s="33">
        <v>1060263</v>
      </c>
      <c r="I3565" s="33">
        <v>2916</v>
      </c>
      <c r="J3565" s="33">
        <v>127309</v>
      </c>
      <c r="K3565" s="33"/>
      <c r="L3565" s="33">
        <v>2135382</v>
      </c>
      <c r="M3565" s="33">
        <v>714711</v>
      </c>
      <c r="N3565" s="33">
        <v>1237860</v>
      </c>
      <c r="O3565" s="33">
        <v>18476</v>
      </c>
      <c r="P3565" s="33">
        <v>164335</v>
      </c>
      <c r="Q3565"/>
    </row>
    <row r="3566" spans="1:17">
      <c r="A3566" s="38" t="str">
        <f t="shared" ca="1" si="55"/>
        <v>205535</v>
      </c>
      <c r="B3566" s="39" cm="1">
        <f t="array" aca="1" ref="B3566" ca="1">INDIRECT(_xlfn.CONCAT("D",ROW(C3566)-C3566-3))</f>
        <v>2055</v>
      </c>
      <c r="C3566" s="32">
        <v>35</v>
      </c>
      <c r="D3566" s="33">
        <v>4473904</v>
      </c>
      <c r="E3566" s="33"/>
      <c r="F3566" s="33">
        <v>2276759</v>
      </c>
      <c r="G3566" s="33">
        <v>1061618</v>
      </c>
      <c r="H3566" s="33">
        <v>1055597</v>
      </c>
      <c r="I3566" s="33">
        <v>11038</v>
      </c>
      <c r="J3566" s="33">
        <v>148506</v>
      </c>
      <c r="K3566" s="33"/>
      <c r="L3566" s="33">
        <v>2197145</v>
      </c>
      <c r="M3566" s="33">
        <v>758813</v>
      </c>
      <c r="N3566" s="33">
        <v>1260674</v>
      </c>
      <c r="O3566" s="33">
        <v>15056</v>
      </c>
      <c r="P3566" s="33">
        <v>162603</v>
      </c>
      <c r="Q3566"/>
    </row>
    <row r="3567" spans="1:17">
      <c r="A3567" s="38" t="str">
        <f t="shared" ca="1" si="55"/>
        <v>205536</v>
      </c>
      <c r="B3567" s="39" cm="1">
        <f t="array" aca="1" ref="B3567" ca="1">INDIRECT(_xlfn.CONCAT("D",ROW(C3567)-C3567-3))</f>
        <v>2055</v>
      </c>
      <c r="C3567" s="32">
        <v>36</v>
      </c>
      <c r="D3567" s="33">
        <v>4528814</v>
      </c>
      <c r="E3567" s="33"/>
      <c r="F3567" s="33">
        <v>2302577</v>
      </c>
      <c r="G3567" s="33">
        <v>980914</v>
      </c>
      <c r="H3567" s="33">
        <v>1154313</v>
      </c>
      <c r="I3567" s="33">
        <v>9073</v>
      </c>
      <c r="J3567" s="33">
        <v>158277</v>
      </c>
      <c r="K3567" s="33"/>
      <c r="L3567" s="33">
        <v>2226237</v>
      </c>
      <c r="M3567" s="33">
        <v>707110</v>
      </c>
      <c r="N3567" s="33">
        <v>1325453</v>
      </c>
      <c r="O3567" s="33">
        <v>14122</v>
      </c>
      <c r="P3567" s="33">
        <v>179552</v>
      </c>
      <c r="Q3567"/>
    </row>
    <row r="3568" spans="1:17">
      <c r="A3568" s="38" t="str">
        <f t="shared" ca="1" si="55"/>
        <v>205537</v>
      </c>
      <c r="B3568" s="39" cm="1">
        <f t="array" aca="1" ref="B3568" ca="1">INDIRECT(_xlfn.CONCAT("D",ROW(C3568)-C3568-3))</f>
        <v>2055</v>
      </c>
      <c r="C3568" s="32">
        <v>37</v>
      </c>
      <c r="D3568" s="33">
        <v>4594751</v>
      </c>
      <c r="E3568" s="33"/>
      <c r="F3568" s="33">
        <v>2335992</v>
      </c>
      <c r="G3568" s="33">
        <v>962890</v>
      </c>
      <c r="H3568" s="33">
        <v>1157892</v>
      </c>
      <c r="I3568" s="33">
        <v>15156</v>
      </c>
      <c r="J3568" s="33">
        <v>200055</v>
      </c>
      <c r="K3568" s="33"/>
      <c r="L3568" s="33">
        <v>2258759</v>
      </c>
      <c r="M3568" s="33">
        <v>656616</v>
      </c>
      <c r="N3568" s="33">
        <v>1375863</v>
      </c>
      <c r="O3568" s="33">
        <v>20203</v>
      </c>
      <c r="P3568" s="33">
        <v>206076</v>
      </c>
      <c r="Q3568"/>
    </row>
    <row r="3569" spans="1:17">
      <c r="A3569" s="38" t="str">
        <f t="shared" ca="1" si="55"/>
        <v>205538</v>
      </c>
      <c r="B3569" s="39" cm="1">
        <f t="array" aca="1" ref="B3569" ca="1">INDIRECT(_xlfn.CONCAT("D",ROW(C3569)-C3569-3))</f>
        <v>2055</v>
      </c>
      <c r="C3569" s="32">
        <v>38</v>
      </c>
      <c r="D3569" s="33">
        <v>4685665</v>
      </c>
      <c r="E3569" s="33"/>
      <c r="F3569" s="33">
        <v>2378922</v>
      </c>
      <c r="G3569" s="33">
        <v>965681</v>
      </c>
      <c r="H3569" s="33">
        <v>1203573</v>
      </c>
      <c r="I3569" s="33">
        <v>8064</v>
      </c>
      <c r="J3569" s="33">
        <v>201604</v>
      </c>
      <c r="K3569" s="33"/>
      <c r="L3569" s="33">
        <v>2306743</v>
      </c>
      <c r="M3569" s="33">
        <v>688294</v>
      </c>
      <c r="N3569" s="33">
        <v>1369534</v>
      </c>
      <c r="O3569" s="33">
        <v>22171</v>
      </c>
      <c r="P3569" s="33">
        <v>226744</v>
      </c>
      <c r="Q3569"/>
    </row>
    <row r="3570" spans="1:17">
      <c r="A3570" s="38" t="str">
        <f t="shared" ca="1" si="55"/>
        <v>205539</v>
      </c>
      <c r="B3570" s="39" cm="1">
        <f t="array" aca="1" ref="B3570" ca="1">INDIRECT(_xlfn.CONCAT("D",ROW(C3570)-C3570-3))</f>
        <v>2055</v>
      </c>
      <c r="C3570" s="32">
        <v>39</v>
      </c>
      <c r="D3570" s="33">
        <v>4718646</v>
      </c>
      <c r="E3570" s="33"/>
      <c r="F3570" s="33">
        <v>2394419</v>
      </c>
      <c r="G3570" s="33">
        <v>914123</v>
      </c>
      <c r="H3570" s="33">
        <v>1252017</v>
      </c>
      <c r="I3570" s="33">
        <v>11062</v>
      </c>
      <c r="J3570" s="33">
        <v>217217</v>
      </c>
      <c r="K3570" s="33"/>
      <c r="L3570" s="33">
        <v>2324227</v>
      </c>
      <c r="M3570" s="33">
        <v>664352</v>
      </c>
      <c r="N3570" s="33">
        <v>1386081</v>
      </c>
      <c r="O3570" s="33">
        <v>28185</v>
      </c>
      <c r="P3570" s="33">
        <v>245609</v>
      </c>
      <c r="Q3570"/>
    </row>
    <row r="3571" spans="1:17">
      <c r="A3571" s="38" t="str">
        <f t="shared" ca="1" si="55"/>
        <v>205540</v>
      </c>
      <c r="B3571" s="39" cm="1">
        <f t="array" aca="1" ref="B3571" ca="1">INDIRECT(_xlfn.CONCAT("D",ROW(C3571)-C3571-3))</f>
        <v>2055</v>
      </c>
      <c r="C3571" s="32">
        <v>40</v>
      </c>
      <c r="D3571" s="33">
        <v>4729527</v>
      </c>
      <c r="E3571" s="33"/>
      <c r="F3571" s="33">
        <v>2397685</v>
      </c>
      <c r="G3571" s="33">
        <v>855168</v>
      </c>
      <c r="H3571" s="33">
        <v>1321440</v>
      </c>
      <c r="I3571" s="33">
        <v>12059</v>
      </c>
      <c r="J3571" s="33">
        <v>209019</v>
      </c>
      <c r="K3571" s="33"/>
      <c r="L3571" s="33">
        <v>2331842</v>
      </c>
      <c r="M3571" s="33">
        <v>600565</v>
      </c>
      <c r="N3571" s="33">
        <v>1466706</v>
      </c>
      <c r="O3571" s="33">
        <v>29173</v>
      </c>
      <c r="P3571" s="33">
        <v>235397</v>
      </c>
      <c r="Q3571"/>
    </row>
    <row r="3572" spans="1:17">
      <c r="A3572" s="38" t="str">
        <f t="shared" ca="1" si="55"/>
        <v>205541</v>
      </c>
      <c r="B3572" s="39" cm="1">
        <f t="array" aca="1" ref="B3572" ca="1">INDIRECT(_xlfn.CONCAT("D",ROW(C3572)-C3572-3))</f>
        <v>2055</v>
      </c>
      <c r="C3572" s="32">
        <v>41</v>
      </c>
      <c r="D3572" s="33">
        <v>4675736</v>
      </c>
      <c r="E3572" s="33"/>
      <c r="F3572" s="33">
        <v>2369550</v>
      </c>
      <c r="G3572" s="33">
        <v>839090</v>
      </c>
      <c r="H3572" s="33">
        <v>1275216</v>
      </c>
      <c r="I3572" s="33">
        <v>12059</v>
      </c>
      <c r="J3572" s="33">
        <v>243185</v>
      </c>
      <c r="K3572" s="33"/>
      <c r="L3572" s="33">
        <v>2306186</v>
      </c>
      <c r="M3572" s="33">
        <v>599166</v>
      </c>
      <c r="N3572" s="33">
        <v>1445639</v>
      </c>
      <c r="O3572" s="33">
        <v>25133</v>
      </c>
      <c r="P3572" s="33">
        <v>236248</v>
      </c>
      <c r="Q3572"/>
    </row>
    <row r="3573" spans="1:17">
      <c r="A3573" s="38" t="str">
        <f t="shared" ca="1" si="55"/>
        <v>205542</v>
      </c>
      <c r="B3573" s="39" cm="1">
        <f t="array" aca="1" ref="B3573" ca="1">INDIRECT(_xlfn.CONCAT("D",ROW(C3573)-C3573-3))</f>
        <v>2055</v>
      </c>
      <c r="C3573" s="32">
        <v>42</v>
      </c>
      <c r="D3573" s="33">
        <v>4691783</v>
      </c>
      <c r="E3573" s="33"/>
      <c r="F3573" s="33">
        <v>2373446</v>
      </c>
      <c r="G3573" s="33">
        <v>818985</v>
      </c>
      <c r="H3573" s="33">
        <v>1285826</v>
      </c>
      <c r="I3573" s="33">
        <v>13080</v>
      </c>
      <c r="J3573" s="33">
        <v>255555</v>
      </c>
      <c r="K3573" s="33"/>
      <c r="L3573" s="33">
        <v>2318337</v>
      </c>
      <c r="M3573" s="33">
        <v>569557</v>
      </c>
      <c r="N3573" s="33">
        <v>1433919</v>
      </c>
      <c r="O3573" s="33">
        <v>37102</v>
      </c>
      <c r="P3573" s="33">
        <v>277759</v>
      </c>
      <c r="Q3573"/>
    </row>
    <row r="3574" spans="1:17">
      <c r="A3574" s="38" t="str">
        <f t="shared" ca="1" si="55"/>
        <v>205543</v>
      </c>
      <c r="B3574" s="39" cm="1">
        <f t="array" aca="1" ref="B3574" ca="1">INDIRECT(_xlfn.CONCAT("D",ROW(C3574)-C3574-3))</f>
        <v>2055</v>
      </c>
      <c r="C3574" s="32">
        <v>43</v>
      </c>
      <c r="D3574" s="33">
        <v>4684079</v>
      </c>
      <c r="E3574" s="33"/>
      <c r="F3574" s="33">
        <v>2369074</v>
      </c>
      <c r="G3574" s="33">
        <v>785334</v>
      </c>
      <c r="H3574" s="33">
        <v>1302186</v>
      </c>
      <c r="I3574" s="33">
        <v>12067</v>
      </c>
      <c r="J3574" s="33">
        <v>269487</v>
      </c>
      <c r="K3574" s="33"/>
      <c r="L3574" s="33">
        <v>2315005</v>
      </c>
      <c r="M3574" s="33">
        <v>561914</v>
      </c>
      <c r="N3574" s="33">
        <v>1438459</v>
      </c>
      <c r="O3574" s="33">
        <v>32167</v>
      </c>
      <c r="P3574" s="33">
        <v>282465</v>
      </c>
      <c r="Q3574"/>
    </row>
    <row r="3575" spans="1:17">
      <c r="A3575" s="38" t="str">
        <f t="shared" ca="1" si="55"/>
        <v>205544</v>
      </c>
      <c r="B3575" s="39" cm="1">
        <f t="array" aca="1" ref="B3575" ca="1">INDIRECT(_xlfn.CONCAT("D",ROW(C3575)-C3575-3))</f>
        <v>2055</v>
      </c>
      <c r="C3575" s="32">
        <v>44</v>
      </c>
      <c r="D3575" s="33">
        <v>4765193</v>
      </c>
      <c r="E3575" s="33"/>
      <c r="F3575" s="33">
        <v>2406468</v>
      </c>
      <c r="G3575" s="33">
        <v>799812</v>
      </c>
      <c r="H3575" s="33">
        <v>1316273</v>
      </c>
      <c r="I3575" s="33">
        <v>16077</v>
      </c>
      <c r="J3575" s="33">
        <v>274307</v>
      </c>
      <c r="K3575" s="33"/>
      <c r="L3575" s="33">
        <v>2358725</v>
      </c>
      <c r="M3575" s="33">
        <v>581906</v>
      </c>
      <c r="N3575" s="33">
        <v>1440718</v>
      </c>
      <c r="O3575" s="33">
        <v>42138</v>
      </c>
      <c r="P3575" s="33">
        <v>293963</v>
      </c>
      <c r="Q3575"/>
    </row>
    <row r="3576" spans="1:17">
      <c r="A3576" s="38" t="str">
        <f t="shared" ca="1" si="55"/>
        <v>205545</v>
      </c>
      <c r="B3576" s="39" cm="1">
        <f t="array" aca="1" ref="B3576" ca="1">INDIRECT(_xlfn.CONCAT("D",ROW(C3576)-C3576-3))</f>
        <v>2055</v>
      </c>
      <c r="C3576" s="32">
        <v>45</v>
      </c>
      <c r="D3576" s="33">
        <v>4832202</v>
      </c>
      <c r="E3576" s="33"/>
      <c r="F3576" s="33">
        <v>2436880</v>
      </c>
      <c r="G3576" s="33">
        <v>782530</v>
      </c>
      <c r="H3576" s="33">
        <v>1352373</v>
      </c>
      <c r="I3576" s="33">
        <v>13042</v>
      </c>
      <c r="J3576" s="33">
        <v>288934</v>
      </c>
      <c r="K3576" s="33"/>
      <c r="L3576" s="33">
        <v>2395321</v>
      </c>
      <c r="M3576" s="33">
        <v>542337</v>
      </c>
      <c r="N3576" s="33">
        <v>1511513</v>
      </c>
      <c r="O3576" s="33">
        <v>50216</v>
      </c>
      <c r="P3576" s="33">
        <v>291255</v>
      </c>
      <c r="Q3576"/>
    </row>
    <row r="3577" spans="1:17">
      <c r="A3577" s="38" t="str">
        <f t="shared" ca="1" si="55"/>
        <v>205546</v>
      </c>
      <c r="B3577" s="39" cm="1">
        <f t="array" aca="1" ref="B3577" ca="1">INDIRECT(_xlfn.CONCAT("D",ROW(C3577)-C3577-3))</f>
        <v>2055</v>
      </c>
      <c r="C3577" s="32">
        <v>46</v>
      </c>
      <c r="D3577" s="33">
        <v>4983312</v>
      </c>
      <c r="E3577" s="33"/>
      <c r="F3577" s="33">
        <v>2510827</v>
      </c>
      <c r="G3577" s="33">
        <v>814187</v>
      </c>
      <c r="H3577" s="33">
        <v>1385422</v>
      </c>
      <c r="I3577" s="33">
        <v>15059</v>
      </c>
      <c r="J3577" s="33">
        <v>296159</v>
      </c>
      <c r="K3577" s="33"/>
      <c r="L3577" s="33">
        <v>2472484</v>
      </c>
      <c r="M3577" s="33">
        <v>577148</v>
      </c>
      <c r="N3577" s="33">
        <v>1534368</v>
      </c>
      <c r="O3577" s="33">
        <v>46252</v>
      </c>
      <c r="P3577" s="33">
        <v>314716</v>
      </c>
      <c r="Q3577"/>
    </row>
    <row r="3578" spans="1:17">
      <c r="A3578" s="38" t="str">
        <f t="shared" ca="1" si="55"/>
        <v>205547</v>
      </c>
      <c r="B3578" s="39" cm="1">
        <f t="array" aca="1" ref="B3578" ca="1">INDIRECT(_xlfn.CONCAT("D",ROW(C3578)-C3578-3))</f>
        <v>2055</v>
      </c>
      <c r="C3578" s="32">
        <v>47</v>
      </c>
      <c r="D3578" s="33">
        <v>4997839</v>
      </c>
      <c r="E3578" s="33"/>
      <c r="F3578" s="33">
        <v>2515287</v>
      </c>
      <c r="G3578" s="33">
        <v>750667</v>
      </c>
      <c r="H3578" s="33">
        <v>1423956</v>
      </c>
      <c r="I3578" s="33">
        <v>17083</v>
      </c>
      <c r="J3578" s="33">
        <v>323581</v>
      </c>
      <c r="K3578" s="33"/>
      <c r="L3578" s="33">
        <v>2482552</v>
      </c>
      <c r="M3578" s="33">
        <v>617880</v>
      </c>
      <c r="N3578" s="33">
        <v>1504577</v>
      </c>
      <c r="O3578" s="33">
        <v>61186</v>
      </c>
      <c r="P3578" s="33">
        <v>298909</v>
      </c>
      <c r="Q3578"/>
    </row>
    <row r="3579" spans="1:17">
      <c r="A3579" s="38" t="str">
        <f t="shared" ca="1" si="55"/>
        <v>205548</v>
      </c>
      <c r="B3579" s="39" cm="1">
        <f t="array" aca="1" ref="B3579" ca="1">INDIRECT(_xlfn.CONCAT("D",ROW(C3579)-C3579-3))</f>
        <v>2055</v>
      </c>
      <c r="C3579" s="32">
        <v>48</v>
      </c>
      <c r="D3579" s="33">
        <v>4926338</v>
      </c>
      <c r="E3579" s="33"/>
      <c r="F3579" s="33">
        <v>2479044</v>
      </c>
      <c r="G3579" s="33">
        <v>748429</v>
      </c>
      <c r="H3579" s="33">
        <v>1419606</v>
      </c>
      <c r="I3579" s="33">
        <v>22072</v>
      </c>
      <c r="J3579" s="33">
        <v>288938</v>
      </c>
      <c r="K3579" s="33"/>
      <c r="L3579" s="33">
        <v>2447294</v>
      </c>
      <c r="M3579" s="33">
        <v>543285</v>
      </c>
      <c r="N3579" s="33">
        <v>1514370</v>
      </c>
      <c r="O3579" s="33">
        <v>47199</v>
      </c>
      <c r="P3579" s="33">
        <v>342440</v>
      </c>
      <c r="Q3579"/>
    </row>
    <row r="3580" spans="1:17">
      <c r="A3580" s="38" t="str">
        <f t="shared" ca="1" si="55"/>
        <v>205549</v>
      </c>
      <c r="B3580" s="39" cm="1">
        <f t="array" aca="1" ref="B3580" ca="1">INDIRECT(_xlfn.CONCAT("D",ROW(C3580)-C3580-3))</f>
        <v>2055</v>
      </c>
      <c r="C3580" s="32">
        <v>49</v>
      </c>
      <c r="D3580" s="33">
        <v>4811612</v>
      </c>
      <c r="E3580" s="33"/>
      <c r="F3580" s="33">
        <v>2419473</v>
      </c>
      <c r="G3580" s="33">
        <v>686689</v>
      </c>
      <c r="H3580" s="33">
        <v>1405503</v>
      </c>
      <c r="I3580" s="33">
        <v>10039</v>
      </c>
      <c r="J3580" s="33">
        <v>317242</v>
      </c>
      <c r="K3580" s="33"/>
      <c r="L3580" s="33">
        <v>2392139</v>
      </c>
      <c r="M3580" s="33">
        <v>536827</v>
      </c>
      <c r="N3580" s="33">
        <v>1453947</v>
      </c>
      <c r="O3580" s="33">
        <v>60205</v>
      </c>
      <c r="P3580" s="33">
        <v>341161</v>
      </c>
      <c r="Q3580"/>
    </row>
    <row r="3581" spans="1:17">
      <c r="A3581" s="38" t="str">
        <f t="shared" ca="1" si="55"/>
        <v>205550</v>
      </c>
      <c r="B3581" s="39" cm="1">
        <f t="array" aca="1" ref="B3581" ca="1">INDIRECT(_xlfn.CONCAT("D",ROW(C3581)-C3581-3))</f>
        <v>2055</v>
      </c>
      <c r="C3581" s="32">
        <v>50</v>
      </c>
      <c r="D3581" s="33">
        <v>4754545</v>
      </c>
      <c r="E3581" s="33"/>
      <c r="F3581" s="33">
        <v>2388218</v>
      </c>
      <c r="G3581" s="33">
        <v>754492</v>
      </c>
      <c r="H3581" s="33">
        <v>1345008</v>
      </c>
      <c r="I3581" s="33">
        <v>16096</v>
      </c>
      <c r="J3581" s="33">
        <v>272623</v>
      </c>
      <c r="K3581" s="33"/>
      <c r="L3581" s="33">
        <v>2366326</v>
      </c>
      <c r="M3581" s="33">
        <v>520270</v>
      </c>
      <c r="N3581" s="33">
        <v>1475439</v>
      </c>
      <c r="O3581" s="33">
        <v>47206</v>
      </c>
      <c r="P3581" s="33">
        <v>323411</v>
      </c>
      <c r="Q3581"/>
    </row>
    <row r="3582" spans="1:17">
      <c r="A3582" s="38" t="str">
        <f t="shared" ca="1" si="55"/>
        <v>205551</v>
      </c>
      <c r="B3582" s="39" cm="1">
        <f t="array" aca="1" ref="B3582" ca="1">INDIRECT(_xlfn.CONCAT("D",ROW(C3582)-C3582-3))</f>
        <v>2055</v>
      </c>
      <c r="C3582" s="32">
        <v>51</v>
      </c>
      <c r="D3582" s="33">
        <v>4710031</v>
      </c>
      <c r="E3582" s="33"/>
      <c r="F3582" s="33">
        <v>2364106</v>
      </c>
      <c r="G3582" s="33">
        <v>686256</v>
      </c>
      <c r="H3582" s="33">
        <v>1367473</v>
      </c>
      <c r="I3582" s="33">
        <v>17131</v>
      </c>
      <c r="J3582" s="33">
        <v>293246</v>
      </c>
      <c r="K3582" s="33"/>
      <c r="L3582" s="33">
        <v>2345925</v>
      </c>
      <c r="M3582" s="33">
        <v>523438</v>
      </c>
      <c r="N3582" s="33">
        <v>1403536</v>
      </c>
      <c r="O3582" s="33">
        <v>69323</v>
      </c>
      <c r="P3582" s="33">
        <v>349628</v>
      </c>
      <c r="Q3582"/>
    </row>
    <row r="3583" spans="1:17">
      <c r="A3583" s="38" t="str">
        <f t="shared" ca="1" si="55"/>
        <v>205552</v>
      </c>
      <c r="B3583" s="39" cm="1">
        <f t="array" aca="1" ref="B3583" ca="1">INDIRECT(_xlfn.CONCAT("D",ROW(C3583)-C3583-3))</f>
        <v>2055</v>
      </c>
      <c r="C3583" s="32">
        <v>52</v>
      </c>
      <c r="D3583" s="33">
        <v>4647646</v>
      </c>
      <c r="E3583" s="33"/>
      <c r="F3583" s="33">
        <v>2329052</v>
      </c>
      <c r="G3583" s="33">
        <v>656938</v>
      </c>
      <c r="H3583" s="33">
        <v>1360295</v>
      </c>
      <c r="I3583" s="33">
        <v>18164</v>
      </c>
      <c r="J3583" s="33">
        <v>293654</v>
      </c>
      <c r="K3583" s="33"/>
      <c r="L3583" s="33">
        <v>2318595</v>
      </c>
      <c r="M3583" s="33">
        <v>509327</v>
      </c>
      <c r="N3583" s="33">
        <v>1410445</v>
      </c>
      <c r="O3583" s="33">
        <v>67308</v>
      </c>
      <c r="P3583" s="33">
        <v>331515</v>
      </c>
      <c r="Q3583"/>
    </row>
    <row r="3584" spans="1:17">
      <c r="A3584" s="38" t="str">
        <f t="shared" ca="1" si="55"/>
        <v>205553</v>
      </c>
      <c r="B3584" s="39" cm="1">
        <f t="array" aca="1" ref="B3584" ca="1">INDIRECT(_xlfn.CONCAT("D",ROW(C3584)-C3584-3))</f>
        <v>2055</v>
      </c>
      <c r="C3584" s="32">
        <v>53</v>
      </c>
      <c r="D3584" s="33">
        <v>4631907</v>
      </c>
      <c r="E3584" s="33"/>
      <c r="F3584" s="33">
        <v>2317364</v>
      </c>
      <c r="G3584" s="33">
        <v>615471</v>
      </c>
      <c r="H3584" s="33">
        <v>1375461</v>
      </c>
      <c r="I3584" s="33">
        <v>21223</v>
      </c>
      <c r="J3584" s="33">
        <v>305209</v>
      </c>
      <c r="K3584" s="33"/>
      <c r="L3584" s="33">
        <v>2314543</v>
      </c>
      <c r="M3584" s="33">
        <v>507726</v>
      </c>
      <c r="N3584" s="33">
        <v>1381862</v>
      </c>
      <c r="O3584" s="33">
        <v>82770</v>
      </c>
      <c r="P3584" s="33">
        <v>342185</v>
      </c>
      <c r="Q3584"/>
    </row>
    <row r="3585" spans="1:17">
      <c r="A3585" s="38" t="str">
        <f t="shared" ca="1" si="55"/>
        <v>205554</v>
      </c>
      <c r="B3585" s="39" cm="1">
        <f t="array" aca="1" ref="B3585" ca="1">INDIRECT(_xlfn.CONCAT("D",ROW(C3585)-C3585-3))</f>
        <v>2055</v>
      </c>
      <c r="C3585" s="32">
        <v>54</v>
      </c>
      <c r="D3585" s="33">
        <v>4697384</v>
      </c>
      <c r="E3585" s="33"/>
      <c r="F3585" s="33">
        <v>2348752</v>
      </c>
      <c r="G3585" s="33">
        <v>680650</v>
      </c>
      <c r="H3585" s="33">
        <v>1381619</v>
      </c>
      <c r="I3585" s="33">
        <v>21334</v>
      </c>
      <c r="J3585" s="33">
        <v>265149</v>
      </c>
      <c r="K3585" s="33"/>
      <c r="L3585" s="33">
        <v>2348632</v>
      </c>
      <c r="M3585" s="33">
        <v>536859</v>
      </c>
      <c r="N3585" s="33">
        <v>1388150</v>
      </c>
      <c r="O3585" s="33">
        <v>78861</v>
      </c>
      <c r="P3585" s="33">
        <v>344763</v>
      </c>
      <c r="Q3585"/>
    </row>
    <row r="3586" spans="1:17">
      <c r="A3586" s="38" t="str">
        <f t="shared" ca="1" si="55"/>
        <v>205555</v>
      </c>
      <c r="B3586" s="39" cm="1">
        <f t="array" aca="1" ref="B3586" ca="1">INDIRECT(_xlfn.CONCAT("D",ROW(C3586)-C3586-3))</f>
        <v>2055</v>
      </c>
      <c r="C3586" s="32">
        <v>55</v>
      </c>
      <c r="D3586" s="33">
        <v>4610788</v>
      </c>
      <c r="E3586" s="33"/>
      <c r="F3586" s="33">
        <v>2304064</v>
      </c>
      <c r="G3586" s="33">
        <v>606761</v>
      </c>
      <c r="H3586" s="33">
        <v>1383252</v>
      </c>
      <c r="I3586" s="33">
        <v>10163</v>
      </c>
      <c r="J3586" s="33">
        <v>303889</v>
      </c>
      <c r="K3586" s="33"/>
      <c r="L3586" s="33">
        <v>2306724</v>
      </c>
      <c r="M3586" s="33">
        <v>503488</v>
      </c>
      <c r="N3586" s="33">
        <v>1329127</v>
      </c>
      <c r="O3586" s="33">
        <v>95227</v>
      </c>
      <c r="P3586" s="33">
        <v>378882</v>
      </c>
      <c r="Q3586"/>
    </row>
    <row r="3587" spans="1:17">
      <c r="A3587" s="38" t="str">
        <f t="shared" ca="1" si="55"/>
        <v>205556</v>
      </c>
      <c r="B3587" s="39" cm="1">
        <f t="array" aca="1" ref="B3587" ca="1">INDIRECT(_xlfn.CONCAT("D",ROW(C3587)-C3587-3))</f>
        <v>2055</v>
      </c>
      <c r="C3587" s="32">
        <v>56</v>
      </c>
      <c r="D3587" s="33">
        <v>4581641</v>
      </c>
      <c r="E3587" s="33"/>
      <c r="F3587" s="33">
        <v>2284036</v>
      </c>
      <c r="G3587" s="33">
        <v>642989</v>
      </c>
      <c r="H3587" s="33">
        <v>1307343</v>
      </c>
      <c r="I3587" s="33">
        <v>27469</v>
      </c>
      <c r="J3587" s="33">
        <v>306234</v>
      </c>
      <c r="K3587" s="33"/>
      <c r="L3587" s="33">
        <v>2297605</v>
      </c>
      <c r="M3587" s="33">
        <v>524211</v>
      </c>
      <c r="N3587" s="33">
        <v>1326243</v>
      </c>
      <c r="O3587" s="33">
        <v>92269</v>
      </c>
      <c r="P3587" s="33">
        <v>354882</v>
      </c>
      <c r="Q3587"/>
    </row>
    <row r="3588" spans="1:17">
      <c r="A3588" s="38" t="str">
        <f t="shared" ca="1" si="55"/>
        <v>205557</v>
      </c>
      <c r="B3588" s="39" cm="1">
        <f t="array" aca="1" ref="B3588" ca="1">INDIRECT(_xlfn.CONCAT("D",ROW(C3588)-C3588-3))</f>
        <v>2055</v>
      </c>
      <c r="C3588" s="32">
        <v>57</v>
      </c>
      <c r="D3588" s="33">
        <v>4491031</v>
      </c>
      <c r="E3588" s="33"/>
      <c r="F3588" s="33">
        <v>2235427</v>
      </c>
      <c r="G3588" s="33">
        <v>598270</v>
      </c>
      <c r="H3588" s="33">
        <v>1325895</v>
      </c>
      <c r="I3588" s="33">
        <v>29307</v>
      </c>
      <c r="J3588" s="33">
        <v>281955</v>
      </c>
      <c r="K3588" s="33"/>
      <c r="L3588" s="33">
        <v>2255604</v>
      </c>
      <c r="M3588" s="33">
        <v>500120</v>
      </c>
      <c r="N3588" s="33">
        <v>1293834</v>
      </c>
      <c r="O3588" s="33">
        <v>107313</v>
      </c>
      <c r="P3588" s="33">
        <v>354336</v>
      </c>
      <c r="Q3588"/>
    </row>
    <row r="3589" spans="1:17">
      <c r="A3589" s="38" t="str">
        <f t="shared" ca="1" si="55"/>
        <v>205558</v>
      </c>
      <c r="B3589" s="39" cm="1">
        <f t="array" aca="1" ref="B3589" ca="1">INDIRECT(_xlfn.CONCAT("D",ROW(C3589)-C3589-3))</f>
        <v>2055</v>
      </c>
      <c r="C3589" s="32">
        <v>58</v>
      </c>
      <c r="D3589" s="33">
        <v>4474362</v>
      </c>
      <c r="E3589" s="33"/>
      <c r="F3589" s="33">
        <v>2219177</v>
      </c>
      <c r="G3589" s="33">
        <v>594007</v>
      </c>
      <c r="H3589" s="33">
        <v>1334744</v>
      </c>
      <c r="I3589" s="33">
        <v>31370</v>
      </c>
      <c r="J3589" s="33">
        <v>259056</v>
      </c>
      <c r="K3589" s="33"/>
      <c r="L3589" s="33">
        <v>2255186</v>
      </c>
      <c r="M3589" s="33">
        <v>520350</v>
      </c>
      <c r="N3589" s="33">
        <v>1240756</v>
      </c>
      <c r="O3589" s="33">
        <v>137413</v>
      </c>
      <c r="P3589" s="33">
        <v>356667</v>
      </c>
      <c r="Q3589"/>
    </row>
    <row r="3590" spans="1:17">
      <c r="A3590" s="38" t="str">
        <f t="shared" ca="1" si="55"/>
        <v>205559</v>
      </c>
      <c r="B3590" s="39" cm="1">
        <f t="array" aca="1" ref="B3590" ca="1">INDIRECT(_xlfn.CONCAT("D",ROW(C3590)-C3590-3))</f>
        <v>2055</v>
      </c>
      <c r="C3590" s="32">
        <v>59</v>
      </c>
      <c r="D3590" s="33">
        <v>4461066</v>
      </c>
      <c r="E3590" s="33"/>
      <c r="F3590" s="33">
        <v>2209631</v>
      </c>
      <c r="G3590" s="33">
        <v>575985</v>
      </c>
      <c r="H3590" s="33">
        <v>1378104</v>
      </c>
      <c r="I3590" s="33">
        <v>34478</v>
      </c>
      <c r="J3590" s="33">
        <v>221065</v>
      </c>
      <c r="K3590" s="33"/>
      <c r="L3590" s="33">
        <v>2251435</v>
      </c>
      <c r="M3590" s="33">
        <v>477085</v>
      </c>
      <c r="N3590" s="33">
        <v>1305386</v>
      </c>
      <c r="O3590" s="33">
        <v>107598</v>
      </c>
      <c r="P3590" s="33">
        <v>361367</v>
      </c>
      <c r="Q3590"/>
    </row>
    <row r="3591" spans="1:17">
      <c r="A3591" s="38" t="str">
        <f t="shared" ca="1" si="55"/>
        <v>205560</v>
      </c>
      <c r="B3591" s="39" cm="1">
        <f t="array" aca="1" ref="B3591" ca="1">INDIRECT(_xlfn.CONCAT("D",ROW(C3591)-C3591-3))</f>
        <v>2055</v>
      </c>
      <c r="C3591" s="32">
        <v>60</v>
      </c>
      <c r="D3591" s="33">
        <v>4458819</v>
      </c>
      <c r="E3591" s="33"/>
      <c r="F3591" s="33">
        <v>2203918</v>
      </c>
      <c r="G3591" s="33">
        <v>557813</v>
      </c>
      <c r="H3591" s="33">
        <v>1378841</v>
      </c>
      <c r="I3591" s="33">
        <v>31383</v>
      </c>
      <c r="J3591" s="33">
        <v>235881</v>
      </c>
      <c r="K3591" s="33"/>
      <c r="L3591" s="33">
        <v>2254900</v>
      </c>
      <c r="M3591" s="33">
        <v>466391</v>
      </c>
      <c r="N3591" s="33">
        <v>1301840</v>
      </c>
      <c r="O3591" s="33">
        <v>131806</v>
      </c>
      <c r="P3591" s="33">
        <v>354863</v>
      </c>
      <c r="Q3591"/>
    </row>
    <row r="3592" spans="1:17">
      <c r="A3592" s="38" t="str">
        <f t="shared" ca="1" si="55"/>
        <v>205561</v>
      </c>
      <c r="B3592" s="39" cm="1">
        <f t="array" aca="1" ref="B3592" ca="1">INDIRECT(_xlfn.CONCAT("D",ROW(C3592)-C3592-3))</f>
        <v>2055</v>
      </c>
      <c r="C3592" s="32">
        <v>61</v>
      </c>
      <c r="D3592" s="33">
        <v>4477429</v>
      </c>
      <c r="E3592" s="33"/>
      <c r="F3592" s="33">
        <v>2209114</v>
      </c>
      <c r="G3592" s="33">
        <v>606245</v>
      </c>
      <c r="H3592" s="33">
        <v>1327486</v>
      </c>
      <c r="I3592" s="33">
        <v>38332</v>
      </c>
      <c r="J3592" s="33">
        <v>237051</v>
      </c>
      <c r="K3592" s="33"/>
      <c r="L3592" s="33">
        <v>2268315</v>
      </c>
      <c r="M3592" s="33">
        <v>527279</v>
      </c>
      <c r="N3592" s="33">
        <v>1228966</v>
      </c>
      <c r="O3592" s="33">
        <v>140946</v>
      </c>
      <c r="P3592" s="33">
        <v>371124</v>
      </c>
      <c r="Q3592"/>
    </row>
    <row r="3593" spans="1:17">
      <c r="A3593" s="38" t="str">
        <f t="shared" ca="1" si="55"/>
        <v>205562</v>
      </c>
      <c r="B3593" s="39" cm="1">
        <f t="array" aca="1" ref="B3593" ca="1">INDIRECT(_xlfn.CONCAT("D",ROW(C3593)-C3593-3))</f>
        <v>2055</v>
      </c>
      <c r="C3593" s="32">
        <v>62</v>
      </c>
      <c r="D3593" s="33">
        <v>4527133</v>
      </c>
      <c r="E3593" s="33"/>
      <c r="F3593" s="33">
        <v>2229910</v>
      </c>
      <c r="G3593" s="33">
        <v>599200</v>
      </c>
      <c r="H3593" s="33">
        <v>1337142</v>
      </c>
      <c r="I3593" s="33">
        <v>42226</v>
      </c>
      <c r="J3593" s="33">
        <v>251343</v>
      </c>
      <c r="K3593" s="33"/>
      <c r="L3593" s="33">
        <v>2297223</v>
      </c>
      <c r="M3593" s="33">
        <v>482457</v>
      </c>
      <c r="N3593" s="33">
        <v>1306066</v>
      </c>
      <c r="O3593" s="33">
        <v>149380</v>
      </c>
      <c r="P3593" s="33">
        <v>359320</v>
      </c>
      <c r="Q3593"/>
    </row>
    <row r="3594" spans="1:17">
      <c r="A3594" s="38" t="str">
        <f t="shared" ca="1" si="55"/>
        <v>205563</v>
      </c>
      <c r="B3594" s="39" cm="1">
        <f t="array" aca="1" ref="B3594" ca="1">INDIRECT(_xlfn.CONCAT("D",ROW(C3594)-C3594-3))</f>
        <v>2055</v>
      </c>
      <c r="C3594" s="32">
        <v>63</v>
      </c>
      <c r="D3594" s="33">
        <v>4534715</v>
      </c>
      <c r="E3594" s="33"/>
      <c r="F3594" s="33">
        <v>2221322</v>
      </c>
      <c r="G3594" s="33">
        <v>566417</v>
      </c>
      <c r="H3594" s="33">
        <v>1344485</v>
      </c>
      <c r="I3594" s="33">
        <v>40314</v>
      </c>
      <c r="J3594" s="33">
        <v>270106</v>
      </c>
      <c r="K3594" s="33"/>
      <c r="L3594" s="33">
        <v>2313393</v>
      </c>
      <c r="M3594" s="33">
        <v>537056</v>
      </c>
      <c r="N3594" s="33">
        <v>1228135</v>
      </c>
      <c r="O3594" s="33">
        <v>156050</v>
      </c>
      <c r="P3594" s="33">
        <v>392152</v>
      </c>
      <c r="Q3594"/>
    </row>
    <row r="3595" spans="1:17">
      <c r="A3595" s="38" t="str">
        <f t="shared" ca="1" si="55"/>
        <v>205564</v>
      </c>
      <c r="B3595" s="39" cm="1">
        <f t="array" aca="1" ref="B3595" ca="1">INDIRECT(_xlfn.CONCAT("D",ROW(C3595)-C3595-3))</f>
        <v>2055</v>
      </c>
      <c r="C3595" s="32">
        <v>64</v>
      </c>
      <c r="D3595" s="33">
        <v>4544987</v>
      </c>
      <c r="E3595" s="33"/>
      <c r="F3595" s="33">
        <v>2219499</v>
      </c>
      <c r="G3595" s="33">
        <v>547301</v>
      </c>
      <c r="H3595" s="33">
        <v>1374312</v>
      </c>
      <c r="I3595" s="33">
        <v>59577</v>
      </c>
      <c r="J3595" s="33">
        <v>238308</v>
      </c>
      <c r="K3595" s="33"/>
      <c r="L3595" s="33">
        <v>2325487</v>
      </c>
      <c r="M3595" s="33">
        <v>504882</v>
      </c>
      <c r="N3595" s="33">
        <v>1244030</v>
      </c>
      <c r="O3595" s="33">
        <v>173679</v>
      </c>
      <c r="P3595" s="33">
        <v>402896</v>
      </c>
      <c r="Q3595"/>
    </row>
    <row r="3596" spans="1:17">
      <c r="A3596" s="38" t="str">
        <f t="shared" ref="A3596:A3659" ca="1" si="56">B3596&amp;C3596</f>
        <v>205565</v>
      </c>
      <c r="B3596" s="39" cm="1">
        <f t="array" aca="1" ref="B3596" ca="1">INDIRECT(_xlfn.CONCAT("D",ROW(C3596)-C3596-3))</f>
        <v>2055</v>
      </c>
      <c r="C3596" s="32">
        <v>65</v>
      </c>
      <c r="D3596" s="33">
        <v>4382690</v>
      </c>
      <c r="E3596" s="33"/>
      <c r="F3596" s="33">
        <v>2128652</v>
      </c>
      <c r="G3596" s="33">
        <v>526127</v>
      </c>
      <c r="H3596" s="33">
        <v>1302743</v>
      </c>
      <c r="I3596" s="33">
        <v>50299</v>
      </c>
      <c r="J3596" s="33">
        <v>249483</v>
      </c>
      <c r="K3596" s="33"/>
      <c r="L3596" s="33">
        <v>2254038</v>
      </c>
      <c r="M3596" s="33">
        <v>501797</v>
      </c>
      <c r="N3596" s="33">
        <v>1208965</v>
      </c>
      <c r="O3596" s="33">
        <v>207396</v>
      </c>
      <c r="P3596" s="33">
        <v>335880</v>
      </c>
      <c r="Q3596"/>
    </row>
    <row r="3597" spans="1:17">
      <c r="A3597" s="38" t="str">
        <f t="shared" ca="1" si="56"/>
        <v>205566</v>
      </c>
      <c r="B3597" s="39" cm="1">
        <f t="array" aca="1" ref="B3597" ca="1">INDIRECT(_xlfn.CONCAT("D",ROW(C3597)-C3597-3))</f>
        <v>2055</v>
      </c>
      <c r="C3597" s="32">
        <v>66</v>
      </c>
      <c r="D3597" s="33">
        <v>4243619</v>
      </c>
      <c r="E3597" s="33"/>
      <c r="F3597" s="33">
        <v>2048905</v>
      </c>
      <c r="G3597" s="33">
        <v>517723</v>
      </c>
      <c r="H3597" s="33">
        <v>1215351</v>
      </c>
      <c r="I3597" s="33">
        <v>57969</v>
      </c>
      <c r="J3597" s="33">
        <v>257862</v>
      </c>
      <c r="K3597" s="33"/>
      <c r="L3597" s="33">
        <v>2194714</v>
      </c>
      <c r="M3597" s="33">
        <v>509182</v>
      </c>
      <c r="N3597" s="33">
        <v>1123017</v>
      </c>
      <c r="O3597" s="33">
        <v>225408</v>
      </c>
      <c r="P3597" s="33">
        <v>337106</v>
      </c>
      <c r="Q3597"/>
    </row>
    <row r="3598" spans="1:17">
      <c r="A3598" s="38" t="str">
        <f t="shared" ca="1" si="56"/>
        <v>205567</v>
      </c>
      <c r="B3598" s="39" cm="1">
        <f t="array" aca="1" ref="B3598" ca="1">INDIRECT(_xlfn.CONCAT("D",ROW(C3598)-C3598-3))</f>
        <v>2055</v>
      </c>
      <c r="C3598" s="32">
        <v>67</v>
      </c>
      <c r="D3598" s="33">
        <v>4100910</v>
      </c>
      <c r="E3598" s="33"/>
      <c r="F3598" s="33">
        <v>1973419</v>
      </c>
      <c r="G3598" s="33">
        <v>465794</v>
      </c>
      <c r="H3598" s="33">
        <v>1217620</v>
      </c>
      <c r="I3598" s="33">
        <v>60583</v>
      </c>
      <c r="J3598" s="33">
        <v>229421</v>
      </c>
      <c r="K3598" s="33"/>
      <c r="L3598" s="33">
        <v>2127492</v>
      </c>
      <c r="M3598" s="33">
        <v>455245</v>
      </c>
      <c r="N3598" s="33">
        <v>1105452</v>
      </c>
      <c r="O3598" s="33">
        <v>249229</v>
      </c>
      <c r="P3598" s="33">
        <v>317566</v>
      </c>
      <c r="Q3598"/>
    </row>
    <row r="3599" spans="1:17">
      <c r="A3599" s="38" t="str">
        <f t="shared" ca="1" si="56"/>
        <v>205568</v>
      </c>
      <c r="B3599" s="39" cm="1">
        <f t="array" aca="1" ref="B3599" ca="1">INDIRECT(_xlfn.CONCAT("D",ROW(C3599)-C3599-3))</f>
        <v>2055</v>
      </c>
      <c r="C3599" s="32">
        <v>68</v>
      </c>
      <c r="D3599" s="33">
        <v>4017584</v>
      </c>
      <c r="E3599" s="33"/>
      <c r="F3599" s="33">
        <v>1925458</v>
      </c>
      <c r="G3599" s="33">
        <v>454456</v>
      </c>
      <c r="H3599" s="33">
        <v>1180987</v>
      </c>
      <c r="I3599" s="33">
        <v>62787</v>
      </c>
      <c r="J3599" s="33">
        <v>227228</v>
      </c>
      <c r="K3599" s="33"/>
      <c r="L3599" s="33">
        <v>2092126</v>
      </c>
      <c r="M3599" s="33">
        <v>458438</v>
      </c>
      <c r="N3599" s="33">
        <v>1079742</v>
      </c>
      <c r="O3599" s="33">
        <v>219166</v>
      </c>
      <c r="P3599" s="33">
        <v>334780</v>
      </c>
      <c r="Q3599"/>
    </row>
    <row r="3600" spans="1:17">
      <c r="A3600" s="38" t="str">
        <f t="shared" ca="1" si="56"/>
        <v>205569</v>
      </c>
      <c r="B3600" s="39" cm="1">
        <f t="array" aca="1" ref="B3600" ca="1">INDIRECT(_xlfn.CONCAT("D",ROW(C3600)-C3600-3))</f>
        <v>2055</v>
      </c>
      <c r="C3600" s="32">
        <v>69</v>
      </c>
      <c r="D3600" s="33">
        <v>3980489</v>
      </c>
      <c r="E3600" s="33"/>
      <c r="F3600" s="33">
        <v>1904015</v>
      </c>
      <c r="G3600" s="33">
        <v>427980</v>
      </c>
      <c r="H3600" s="33">
        <v>1168486</v>
      </c>
      <c r="I3600" s="33">
        <v>69671</v>
      </c>
      <c r="J3600" s="33">
        <v>237878</v>
      </c>
      <c r="K3600" s="33"/>
      <c r="L3600" s="33">
        <v>2076474</v>
      </c>
      <c r="M3600" s="33">
        <v>405436</v>
      </c>
      <c r="N3600" s="33">
        <v>1093570</v>
      </c>
      <c r="O3600" s="33">
        <v>244469</v>
      </c>
      <c r="P3600" s="33">
        <v>333000</v>
      </c>
      <c r="Q3600"/>
    </row>
    <row r="3601" spans="1:17">
      <c r="A3601" s="38" t="str">
        <f t="shared" ca="1" si="56"/>
        <v>205570</v>
      </c>
      <c r="B3601" s="39" cm="1">
        <f t="array" aca="1" ref="B3601" ca="1">INDIRECT(_xlfn.CONCAT("D",ROW(C3601)-C3601-3))</f>
        <v>2055</v>
      </c>
      <c r="C3601" s="32">
        <v>70</v>
      </c>
      <c r="D3601" s="33">
        <v>3854672</v>
      </c>
      <c r="E3601" s="33"/>
      <c r="F3601" s="33">
        <v>1836579</v>
      </c>
      <c r="G3601" s="33">
        <v>386229</v>
      </c>
      <c r="H3601" s="33">
        <v>1174614</v>
      </c>
      <c r="I3601" s="33">
        <v>53754</v>
      </c>
      <c r="J3601" s="33">
        <v>221982</v>
      </c>
      <c r="K3601" s="33"/>
      <c r="L3601" s="33">
        <v>2018094</v>
      </c>
      <c r="M3601" s="33">
        <v>386743</v>
      </c>
      <c r="N3601" s="33">
        <v>1024617</v>
      </c>
      <c r="O3601" s="33">
        <v>273231</v>
      </c>
      <c r="P3601" s="33">
        <v>333503</v>
      </c>
      <c r="Q3601"/>
    </row>
    <row r="3602" spans="1:17">
      <c r="A3602" s="38" t="str">
        <f t="shared" ca="1" si="56"/>
        <v>205571</v>
      </c>
      <c r="B3602" s="39" cm="1">
        <f t="array" aca="1" ref="B3602" ca="1">INDIRECT(_xlfn.CONCAT("D",ROW(C3602)-C3602-3))</f>
        <v>2055</v>
      </c>
      <c r="C3602" s="32">
        <v>71</v>
      </c>
      <c r="D3602" s="33">
        <v>3784752</v>
      </c>
      <c r="E3602" s="33"/>
      <c r="F3602" s="33">
        <v>1804449</v>
      </c>
      <c r="G3602" s="33">
        <v>332241</v>
      </c>
      <c r="H3602" s="33">
        <v>1183734</v>
      </c>
      <c r="I3602" s="33">
        <v>72616</v>
      </c>
      <c r="J3602" s="33">
        <v>215857</v>
      </c>
      <c r="K3602" s="33"/>
      <c r="L3602" s="33">
        <v>1980303</v>
      </c>
      <c r="M3602" s="33">
        <v>336070</v>
      </c>
      <c r="N3602" s="33">
        <v>1034292</v>
      </c>
      <c r="O3602" s="33">
        <v>282900</v>
      </c>
      <c r="P3602" s="33">
        <v>327041</v>
      </c>
      <c r="Q3602"/>
    </row>
    <row r="3603" spans="1:17">
      <c r="A3603" s="38" t="str">
        <f t="shared" ca="1" si="56"/>
        <v>205572</v>
      </c>
      <c r="B3603" s="39" cm="1">
        <f t="array" aca="1" ref="B3603" ca="1">INDIRECT(_xlfn.CONCAT("D",ROW(C3603)-C3603-3))</f>
        <v>2055</v>
      </c>
      <c r="C3603" s="32">
        <v>72</v>
      </c>
      <c r="D3603" s="33">
        <v>3795078</v>
      </c>
      <c r="E3603" s="33"/>
      <c r="F3603" s="33">
        <v>1809620</v>
      </c>
      <c r="G3603" s="33">
        <v>329837</v>
      </c>
      <c r="H3603" s="33">
        <v>1172865</v>
      </c>
      <c r="I3603" s="33">
        <v>83705</v>
      </c>
      <c r="J3603" s="33">
        <v>223213</v>
      </c>
      <c r="K3603" s="33"/>
      <c r="L3603" s="33">
        <v>1985458</v>
      </c>
      <c r="M3603" s="33">
        <v>331912</v>
      </c>
      <c r="N3603" s="33">
        <v>1030834</v>
      </c>
      <c r="O3603" s="33">
        <v>321885</v>
      </c>
      <c r="P3603" s="33">
        <v>300827</v>
      </c>
      <c r="Q3603"/>
    </row>
    <row r="3604" spans="1:17">
      <c r="A3604" s="38" t="str">
        <f t="shared" ca="1" si="56"/>
        <v>205573</v>
      </c>
      <c r="B3604" s="39" cm="1">
        <f t="array" aca="1" ref="B3604" ca="1">INDIRECT(_xlfn.CONCAT("D",ROW(C3604)-C3604-3))</f>
        <v>2055</v>
      </c>
      <c r="C3604" s="32">
        <v>73</v>
      </c>
      <c r="D3604" s="33">
        <v>3667805</v>
      </c>
      <c r="E3604" s="33"/>
      <c r="F3604" s="33">
        <v>1745352</v>
      </c>
      <c r="G3604" s="33">
        <v>298036</v>
      </c>
      <c r="H3604" s="33">
        <v>1149281</v>
      </c>
      <c r="I3604" s="33">
        <v>83729</v>
      </c>
      <c r="J3604" s="33">
        <v>214307</v>
      </c>
      <c r="K3604" s="33"/>
      <c r="L3604" s="33">
        <v>1922453</v>
      </c>
      <c r="M3604" s="33">
        <v>315402</v>
      </c>
      <c r="N3604" s="33">
        <v>957221</v>
      </c>
      <c r="O3604" s="33">
        <v>352450</v>
      </c>
      <c r="P3604" s="33">
        <v>297379</v>
      </c>
      <c r="Q3604"/>
    </row>
    <row r="3605" spans="1:17">
      <c r="A3605" s="38" t="str">
        <f t="shared" ca="1" si="56"/>
        <v>205574</v>
      </c>
      <c r="B3605" s="39" cm="1">
        <f t="array" aca="1" ref="B3605" ca="1">INDIRECT(_xlfn.CONCAT("D",ROW(C3605)-C3605-3))</f>
        <v>2055</v>
      </c>
      <c r="C3605" s="32">
        <v>74</v>
      </c>
      <c r="D3605" s="33">
        <v>3648809</v>
      </c>
      <c r="E3605" s="33"/>
      <c r="F3605" s="33">
        <v>1736749</v>
      </c>
      <c r="G3605" s="33">
        <v>291615</v>
      </c>
      <c r="H3605" s="33">
        <v>1130629</v>
      </c>
      <c r="I3605" s="33">
        <v>88579</v>
      </c>
      <c r="J3605" s="33">
        <v>225927</v>
      </c>
      <c r="K3605" s="33"/>
      <c r="L3605" s="33">
        <v>1912060</v>
      </c>
      <c r="M3605" s="33">
        <v>296319</v>
      </c>
      <c r="N3605" s="33">
        <v>949023</v>
      </c>
      <c r="O3605" s="33">
        <v>340367</v>
      </c>
      <c r="P3605" s="33">
        <v>326352</v>
      </c>
      <c r="Q3605"/>
    </row>
    <row r="3606" spans="1:17">
      <c r="A3606" s="38" t="str">
        <f t="shared" ca="1" si="56"/>
        <v>205575</v>
      </c>
      <c r="B3606" s="39" cm="1">
        <f t="array" aca="1" ref="B3606" ca="1">INDIRECT(_xlfn.CONCAT("D",ROW(C3606)-C3606-3))</f>
        <v>2055</v>
      </c>
      <c r="C3606" s="32">
        <v>75</v>
      </c>
      <c r="D3606" s="33">
        <v>3441019</v>
      </c>
      <c r="E3606" s="33"/>
      <c r="F3606" s="33">
        <v>1630737</v>
      </c>
      <c r="G3606" s="33">
        <v>254709</v>
      </c>
      <c r="H3606" s="33">
        <v>1044707</v>
      </c>
      <c r="I3606" s="33">
        <v>132329</v>
      </c>
      <c r="J3606" s="33">
        <v>198992</v>
      </c>
      <c r="K3606" s="33"/>
      <c r="L3606" s="33">
        <v>1810282</v>
      </c>
      <c r="M3606" s="33">
        <v>244903</v>
      </c>
      <c r="N3606" s="33">
        <v>926633</v>
      </c>
      <c r="O3606" s="33">
        <v>379849</v>
      </c>
      <c r="P3606" s="33">
        <v>258897</v>
      </c>
      <c r="Q3606"/>
    </row>
    <row r="3607" spans="1:17">
      <c r="A3607" s="38" t="str">
        <f t="shared" ca="1" si="56"/>
        <v>205576</v>
      </c>
      <c r="B3607" s="39" cm="1">
        <f t="array" aca="1" ref="B3607" ca="1">INDIRECT(_xlfn.CONCAT("D",ROW(C3607)-C3607-3))</f>
        <v>2055</v>
      </c>
      <c r="C3607" s="32">
        <v>76</v>
      </c>
      <c r="D3607" s="33">
        <v>3257450</v>
      </c>
      <c r="E3607" s="33"/>
      <c r="F3607" s="33">
        <v>1536296</v>
      </c>
      <c r="G3607" s="33">
        <v>214783</v>
      </c>
      <c r="H3607" s="33">
        <v>1012265</v>
      </c>
      <c r="I3607" s="33">
        <v>121313</v>
      </c>
      <c r="J3607" s="33">
        <v>187935</v>
      </c>
      <c r="K3607" s="33"/>
      <c r="L3607" s="33">
        <v>1721154</v>
      </c>
      <c r="M3607" s="33">
        <v>224759</v>
      </c>
      <c r="N3607" s="33">
        <v>864073</v>
      </c>
      <c r="O3607" s="33">
        <v>383589</v>
      </c>
      <c r="P3607" s="33">
        <v>248733</v>
      </c>
      <c r="Q3607"/>
    </row>
    <row r="3608" spans="1:17">
      <c r="A3608" s="38" t="str">
        <f t="shared" ca="1" si="56"/>
        <v>205577</v>
      </c>
      <c r="B3608" s="39" cm="1">
        <f t="array" aca="1" ref="B3608" ca="1">INDIRECT(_xlfn.CONCAT("D",ROW(C3608)-C3608-3))</f>
        <v>2055</v>
      </c>
      <c r="C3608" s="32">
        <v>77</v>
      </c>
      <c r="D3608" s="33">
        <v>3157528</v>
      </c>
      <c r="E3608" s="33"/>
      <c r="F3608" s="33">
        <v>1480639</v>
      </c>
      <c r="G3608" s="33">
        <v>191787</v>
      </c>
      <c r="H3608" s="33">
        <v>966887</v>
      </c>
      <c r="I3608" s="33">
        <v>126202</v>
      </c>
      <c r="J3608" s="33">
        <v>195762</v>
      </c>
      <c r="K3608" s="33"/>
      <c r="L3608" s="33">
        <v>1676890</v>
      </c>
      <c r="M3608" s="33">
        <v>223718</v>
      </c>
      <c r="N3608" s="33">
        <v>799993</v>
      </c>
      <c r="O3608" s="33">
        <v>404491</v>
      </c>
      <c r="P3608" s="33">
        <v>248687</v>
      </c>
      <c r="Q3608"/>
    </row>
    <row r="3609" spans="1:17">
      <c r="A3609" s="38" t="str">
        <f t="shared" ca="1" si="56"/>
        <v>205578</v>
      </c>
      <c r="B3609" s="39" cm="1">
        <f t="array" aca="1" ref="B3609" ca="1">INDIRECT(_xlfn.CONCAT("D",ROW(C3609)-C3609-3))</f>
        <v>2055</v>
      </c>
      <c r="C3609" s="32">
        <v>78</v>
      </c>
      <c r="D3609" s="33">
        <v>2962146</v>
      </c>
      <c r="E3609" s="33"/>
      <c r="F3609" s="33">
        <v>1381022</v>
      </c>
      <c r="G3609" s="33">
        <v>173125</v>
      </c>
      <c r="H3609" s="33">
        <v>925325</v>
      </c>
      <c r="I3609" s="33">
        <v>128352</v>
      </c>
      <c r="J3609" s="33">
        <v>154221</v>
      </c>
      <c r="K3609" s="33"/>
      <c r="L3609" s="33">
        <v>1581124</v>
      </c>
      <c r="M3609" s="33">
        <v>203630</v>
      </c>
      <c r="N3609" s="33">
        <v>741651</v>
      </c>
      <c r="O3609" s="33">
        <v>424228</v>
      </c>
      <c r="P3609" s="33">
        <v>211615</v>
      </c>
      <c r="Q3609"/>
    </row>
    <row r="3610" spans="1:17">
      <c r="A3610" s="38" t="str">
        <f t="shared" ca="1" si="56"/>
        <v>205579</v>
      </c>
      <c r="B3610" s="39" cm="1">
        <f t="array" aca="1" ref="B3610" ca="1">INDIRECT(_xlfn.CONCAT("D",ROW(C3610)-C3610-3))</f>
        <v>2055</v>
      </c>
      <c r="C3610" s="32">
        <v>79</v>
      </c>
      <c r="D3610" s="33">
        <v>2850674</v>
      </c>
      <c r="E3610" s="33"/>
      <c r="F3610" s="33">
        <v>1321877</v>
      </c>
      <c r="G3610" s="33">
        <v>147318</v>
      </c>
      <c r="H3610" s="33">
        <v>888883</v>
      </c>
      <c r="I3610" s="33">
        <v>142341</v>
      </c>
      <c r="J3610" s="33">
        <v>143336</v>
      </c>
      <c r="K3610" s="33"/>
      <c r="L3610" s="33">
        <v>1528797</v>
      </c>
      <c r="M3610" s="33">
        <v>185854</v>
      </c>
      <c r="N3610" s="33">
        <v>700449</v>
      </c>
      <c r="O3610" s="33">
        <v>419670</v>
      </c>
      <c r="P3610" s="33">
        <v>222825</v>
      </c>
      <c r="Q3610"/>
    </row>
    <row r="3611" spans="1:17">
      <c r="A3611" s="38" t="str">
        <f t="shared" ca="1" si="56"/>
        <v>205580</v>
      </c>
      <c r="B3611" s="39" cm="1">
        <f t="array" aca="1" ref="B3611" ca="1">INDIRECT(_xlfn.CONCAT("D",ROW(C3611)-C3611-3))</f>
        <v>2055</v>
      </c>
      <c r="C3611" s="32">
        <v>80</v>
      </c>
      <c r="D3611" s="33">
        <v>2744478</v>
      </c>
      <c r="E3611" s="33"/>
      <c r="F3611" s="33">
        <v>1264971</v>
      </c>
      <c r="G3611" s="33">
        <v>157374</v>
      </c>
      <c r="H3611" s="33">
        <v>825717</v>
      </c>
      <c r="I3611" s="33">
        <v>131477</v>
      </c>
      <c r="J3611" s="33">
        <v>150402</v>
      </c>
      <c r="K3611" s="33"/>
      <c r="L3611" s="33">
        <v>1479507</v>
      </c>
      <c r="M3611" s="33">
        <v>186938</v>
      </c>
      <c r="N3611" s="33">
        <v>636788</v>
      </c>
      <c r="O3611" s="33">
        <v>438854</v>
      </c>
      <c r="P3611" s="33">
        <v>216928</v>
      </c>
      <c r="Q3611"/>
    </row>
    <row r="3612" spans="1:17">
      <c r="A3612" s="38" t="str">
        <f t="shared" ca="1" si="56"/>
        <v>205581</v>
      </c>
      <c r="B3612" s="39" cm="1">
        <f t="array" aca="1" ref="B3612" ca="1">INDIRECT(_xlfn.CONCAT("D",ROW(C3612)-C3612-3))</f>
        <v>2055</v>
      </c>
      <c r="C3612" s="32">
        <v>81</v>
      </c>
      <c r="D3612" s="33">
        <v>2591797</v>
      </c>
      <c r="E3612" s="33"/>
      <c r="F3612" s="33">
        <v>1184094</v>
      </c>
      <c r="G3612" s="33">
        <v>102661</v>
      </c>
      <c r="H3612" s="33">
        <v>811324</v>
      </c>
      <c r="I3612" s="33">
        <v>129573</v>
      </c>
      <c r="J3612" s="33">
        <v>140536</v>
      </c>
      <c r="K3612" s="33"/>
      <c r="L3612" s="33">
        <v>1407703</v>
      </c>
      <c r="M3612" s="33">
        <v>157967</v>
      </c>
      <c r="N3612" s="33">
        <v>555883</v>
      </c>
      <c r="O3612" s="33">
        <v>476899</v>
      </c>
      <c r="P3612" s="33">
        <v>216954</v>
      </c>
      <c r="Q3612"/>
    </row>
    <row r="3613" spans="1:17">
      <c r="A3613" s="38" t="str">
        <f t="shared" ca="1" si="56"/>
        <v>205582</v>
      </c>
      <c r="B3613" s="39" cm="1">
        <f t="array" aca="1" ref="B3613" ca="1">INDIRECT(_xlfn.CONCAT("D",ROW(C3613)-C3613-3))</f>
        <v>2055</v>
      </c>
      <c r="C3613" s="32">
        <v>82</v>
      </c>
      <c r="D3613" s="33">
        <v>2577257</v>
      </c>
      <c r="E3613" s="33"/>
      <c r="F3613" s="33">
        <v>1169449</v>
      </c>
      <c r="G3613" s="33">
        <v>120634</v>
      </c>
      <c r="H3613" s="33">
        <v>743742</v>
      </c>
      <c r="I3613" s="33">
        <v>187431</v>
      </c>
      <c r="J3613" s="33">
        <v>117643</v>
      </c>
      <c r="K3613" s="33"/>
      <c r="L3613" s="33">
        <v>1407807</v>
      </c>
      <c r="M3613" s="33">
        <v>159978</v>
      </c>
      <c r="N3613" s="33">
        <v>569922</v>
      </c>
      <c r="O3613" s="33">
        <v>459937</v>
      </c>
      <c r="P3613" s="33">
        <v>217970</v>
      </c>
      <c r="Q3613"/>
    </row>
    <row r="3614" spans="1:17">
      <c r="A3614" s="38" t="str">
        <f t="shared" ca="1" si="56"/>
        <v>205583</v>
      </c>
      <c r="B3614" s="39" cm="1">
        <f t="array" aca="1" ref="B3614" ca="1">INDIRECT(_xlfn.CONCAT("D",ROW(C3614)-C3614-3))</f>
        <v>2055</v>
      </c>
      <c r="C3614" s="32">
        <v>83</v>
      </c>
      <c r="D3614" s="33">
        <v>2560549</v>
      </c>
      <c r="E3614" s="33"/>
      <c r="F3614" s="33">
        <v>1153837</v>
      </c>
      <c r="G3614" s="33">
        <v>98644</v>
      </c>
      <c r="H3614" s="33">
        <v>754278</v>
      </c>
      <c r="I3614" s="33">
        <v>183338</v>
      </c>
      <c r="J3614" s="33">
        <v>117576</v>
      </c>
      <c r="K3614" s="33"/>
      <c r="L3614" s="33">
        <v>1406713</v>
      </c>
      <c r="M3614" s="33">
        <v>135972</v>
      </c>
      <c r="N3614" s="33">
        <v>507896</v>
      </c>
      <c r="O3614" s="33">
        <v>554887</v>
      </c>
      <c r="P3614" s="33">
        <v>207958</v>
      </c>
      <c r="Q3614"/>
    </row>
    <row r="3615" spans="1:17">
      <c r="A3615" s="38" t="str">
        <f t="shared" ca="1" si="56"/>
        <v>205584</v>
      </c>
      <c r="B3615" s="39" cm="1">
        <f t="array" aca="1" ref="B3615" ca="1">INDIRECT(_xlfn.CONCAT("D",ROW(C3615)-C3615-3))</f>
        <v>2055</v>
      </c>
      <c r="C3615" s="32">
        <v>84</v>
      </c>
      <c r="D3615" s="33">
        <v>2522610</v>
      </c>
      <c r="E3615" s="33"/>
      <c r="F3615" s="33">
        <v>1127211</v>
      </c>
      <c r="G3615" s="33">
        <v>97672</v>
      </c>
      <c r="H3615" s="33">
        <v>728551</v>
      </c>
      <c r="I3615" s="33">
        <v>182387</v>
      </c>
      <c r="J3615" s="33">
        <v>118601</v>
      </c>
      <c r="K3615" s="33"/>
      <c r="L3615" s="33">
        <v>1395399</v>
      </c>
      <c r="M3615" s="33">
        <v>131943</v>
      </c>
      <c r="N3615" s="33">
        <v>495786</v>
      </c>
      <c r="O3615" s="33">
        <v>575752</v>
      </c>
      <c r="P3615" s="33">
        <v>191917</v>
      </c>
      <c r="Q3615"/>
    </row>
    <row r="3616" spans="1:17">
      <c r="A3616" s="38" t="str">
        <f t="shared" ca="1" si="56"/>
        <v>205585</v>
      </c>
      <c r="B3616" s="39" cm="1">
        <f t="array" aca="1" ref="B3616" ca="1">INDIRECT(_xlfn.CONCAT("D",ROW(C3616)-C3616-3))</f>
        <v>2055</v>
      </c>
      <c r="C3616" s="32">
        <v>85</v>
      </c>
      <c r="D3616" s="33">
        <v>2260884</v>
      </c>
      <c r="E3616" s="33"/>
      <c r="F3616" s="33">
        <v>998344</v>
      </c>
      <c r="G3616" s="33">
        <v>73657</v>
      </c>
      <c r="H3616" s="33">
        <v>644992</v>
      </c>
      <c r="I3616" s="33">
        <v>185137</v>
      </c>
      <c r="J3616" s="33">
        <v>94559</v>
      </c>
      <c r="K3616" s="33"/>
      <c r="L3616" s="33">
        <v>1262540</v>
      </c>
      <c r="M3616" s="33">
        <v>96811</v>
      </c>
      <c r="N3616" s="33">
        <v>469086</v>
      </c>
      <c r="O3616" s="33">
        <v>523979</v>
      </c>
      <c r="P3616" s="33">
        <v>172664</v>
      </c>
      <c r="Q3616"/>
    </row>
    <row r="3617" spans="1:17">
      <c r="A3617" s="38" t="str">
        <f t="shared" ca="1" si="56"/>
        <v>205586</v>
      </c>
      <c r="B3617" s="39" cm="1">
        <f t="array" aca="1" ref="B3617" ca="1">INDIRECT(_xlfn.CONCAT("D",ROW(C3617)-C3617-3))</f>
        <v>2055</v>
      </c>
      <c r="C3617" s="32">
        <v>86</v>
      </c>
      <c r="D3617" s="33">
        <v>2037024</v>
      </c>
      <c r="E3617" s="33"/>
      <c r="F3617" s="33">
        <v>888757</v>
      </c>
      <c r="G3617" s="33">
        <v>77629</v>
      </c>
      <c r="H3617" s="33">
        <v>553358</v>
      </c>
      <c r="I3617" s="33">
        <v>172178</v>
      </c>
      <c r="J3617" s="33">
        <v>85591</v>
      </c>
      <c r="K3617" s="33"/>
      <c r="L3617" s="33">
        <v>1148267</v>
      </c>
      <c r="M3617" s="33">
        <v>83655</v>
      </c>
      <c r="N3617" s="33">
        <v>367485</v>
      </c>
      <c r="O3617" s="33">
        <v>541767</v>
      </c>
      <c r="P3617" s="33">
        <v>155360</v>
      </c>
      <c r="Q3617"/>
    </row>
    <row r="3618" spans="1:17">
      <c r="A3618" s="38" t="str">
        <f t="shared" ca="1" si="56"/>
        <v>205587</v>
      </c>
      <c r="B3618" s="39" cm="1">
        <f t="array" aca="1" ref="B3618" ca="1">INDIRECT(_xlfn.CONCAT("D",ROW(C3618)-C3618-3))</f>
        <v>2055</v>
      </c>
      <c r="C3618" s="32">
        <v>87</v>
      </c>
      <c r="D3618" s="33">
        <v>1849697</v>
      </c>
      <c r="E3618" s="33"/>
      <c r="F3618" s="33">
        <v>794877</v>
      </c>
      <c r="G3618" s="33">
        <v>48747</v>
      </c>
      <c r="H3618" s="33">
        <v>499409</v>
      </c>
      <c r="I3618" s="33">
        <v>176087</v>
      </c>
      <c r="J3618" s="33">
        <v>70634</v>
      </c>
      <c r="K3618" s="33"/>
      <c r="L3618" s="33">
        <v>1054820</v>
      </c>
      <c r="M3618" s="33">
        <v>94536</v>
      </c>
      <c r="N3618" s="33">
        <v>323412</v>
      </c>
      <c r="O3618" s="33">
        <v>489596</v>
      </c>
      <c r="P3618" s="33">
        <v>147277</v>
      </c>
      <c r="Q3618"/>
    </row>
    <row r="3619" spans="1:17">
      <c r="A3619" s="38" t="str">
        <f t="shared" ca="1" si="56"/>
        <v>205588</v>
      </c>
      <c r="B3619" s="39" cm="1">
        <f t="array" aca="1" ref="B3619" ca="1">INDIRECT(_xlfn.CONCAT("D",ROW(C3619)-C3619-3))</f>
        <v>2055</v>
      </c>
      <c r="C3619" s="32">
        <v>88</v>
      </c>
      <c r="D3619" s="33">
        <v>1701786</v>
      </c>
      <c r="E3619" s="33"/>
      <c r="F3619" s="33">
        <v>720661</v>
      </c>
      <c r="G3619" s="33">
        <v>50835</v>
      </c>
      <c r="H3619" s="33">
        <v>436583</v>
      </c>
      <c r="I3619" s="33">
        <v>168453</v>
      </c>
      <c r="J3619" s="33">
        <v>64790</v>
      </c>
      <c r="K3619" s="33"/>
      <c r="L3619" s="33">
        <v>981125</v>
      </c>
      <c r="M3619" s="33">
        <v>71644</v>
      </c>
      <c r="N3619" s="33">
        <v>279611</v>
      </c>
      <c r="O3619" s="33">
        <v>505488</v>
      </c>
      <c r="P3619" s="33">
        <v>124382</v>
      </c>
      <c r="Q3619"/>
    </row>
    <row r="3620" spans="1:17">
      <c r="A3620" s="38" t="str">
        <f t="shared" ca="1" si="56"/>
        <v>205589</v>
      </c>
      <c r="B3620" s="39" cm="1">
        <f t="array" aca="1" ref="B3620" ca="1">INDIRECT(_xlfn.CONCAT("D",ROW(C3620)-C3620-3))</f>
        <v>2055</v>
      </c>
      <c r="C3620" s="32">
        <v>89</v>
      </c>
      <c r="D3620" s="33">
        <v>1579372</v>
      </c>
      <c r="E3620" s="33"/>
      <c r="F3620" s="33">
        <v>658143</v>
      </c>
      <c r="G3620" s="33">
        <v>38949</v>
      </c>
      <c r="H3620" s="33">
        <v>369519</v>
      </c>
      <c r="I3620" s="33">
        <v>177768</v>
      </c>
      <c r="J3620" s="33">
        <v>71906</v>
      </c>
      <c r="K3620" s="33"/>
      <c r="L3620" s="33">
        <v>921229</v>
      </c>
      <c r="M3620" s="33">
        <v>63739</v>
      </c>
      <c r="N3620" s="33">
        <v>232050</v>
      </c>
      <c r="O3620" s="33">
        <v>493978</v>
      </c>
      <c r="P3620" s="33">
        <v>131462</v>
      </c>
      <c r="Q3620"/>
    </row>
    <row r="3621" spans="1:17">
      <c r="A3621" s="38" t="str">
        <f t="shared" ca="1" si="56"/>
        <v>205590</v>
      </c>
      <c r="B3621" s="39" cm="1">
        <f t="array" aca="1" ref="B3621" ca="1">INDIRECT(_xlfn.CONCAT("D",ROW(C3621)-C3621-3))</f>
        <v>2055</v>
      </c>
      <c r="C3621" s="32">
        <v>90</v>
      </c>
      <c r="D3621" s="33">
        <v>1460505</v>
      </c>
      <c r="E3621" s="33"/>
      <c r="F3621" s="33">
        <v>595483</v>
      </c>
      <c r="G3621" s="33">
        <v>33027</v>
      </c>
      <c r="H3621" s="33">
        <v>355288</v>
      </c>
      <c r="I3621" s="33">
        <v>159129</v>
      </c>
      <c r="J3621" s="33">
        <v>48039</v>
      </c>
      <c r="K3621" s="33"/>
      <c r="L3621" s="33">
        <v>865021</v>
      </c>
      <c r="M3621" s="33">
        <v>53877</v>
      </c>
      <c r="N3621" s="33">
        <v>200541</v>
      </c>
      <c r="O3621" s="33">
        <v>486886</v>
      </c>
      <c r="P3621" s="33">
        <v>123717</v>
      </c>
      <c r="Q3621"/>
    </row>
    <row r="3622" spans="1:17">
      <c r="A3622" s="38" t="str">
        <f t="shared" ca="1" si="56"/>
        <v>205591</v>
      </c>
      <c r="B3622" s="39" cm="1">
        <f t="array" aca="1" ref="B3622" ca="1">INDIRECT(_xlfn.CONCAT("D",ROW(C3622)-C3622-3))</f>
        <v>2055</v>
      </c>
      <c r="C3622" s="32">
        <v>91</v>
      </c>
      <c r="D3622" s="33">
        <v>1267603</v>
      </c>
      <c r="E3622" s="33"/>
      <c r="F3622" s="33">
        <v>505576</v>
      </c>
      <c r="G3622" s="33">
        <v>29091</v>
      </c>
      <c r="H3622" s="33">
        <v>302944</v>
      </c>
      <c r="I3622" s="33">
        <v>143447</v>
      </c>
      <c r="J3622" s="33">
        <v>30094</v>
      </c>
      <c r="K3622" s="33"/>
      <c r="L3622" s="33">
        <v>762027</v>
      </c>
      <c r="M3622" s="33">
        <v>46879</v>
      </c>
      <c r="N3622" s="33">
        <v>161582</v>
      </c>
      <c r="O3622" s="33">
        <v>468786</v>
      </c>
      <c r="P3622" s="33">
        <v>84780</v>
      </c>
      <c r="Q3622"/>
    </row>
    <row r="3623" spans="1:17">
      <c r="A3623" s="38" t="str">
        <f t="shared" ca="1" si="56"/>
        <v>205592</v>
      </c>
      <c r="B3623" s="39" cm="1">
        <f t="array" aca="1" ref="B3623" ca="1">INDIRECT(_xlfn.CONCAT("D",ROW(C3623)-C3623-3))</f>
        <v>2055</v>
      </c>
      <c r="C3623" s="32">
        <v>92</v>
      </c>
      <c r="D3623" s="33">
        <v>1086108</v>
      </c>
      <c r="E3623" s="33"/>
      <c r="F3623" s="33">
        <v>422095</v>
      </c>
      <c r="G3623" s="33">
        <v>24120</v>
      </c>
      <c r="H3623" s="33">
        <v>233157</v>
      </c>
      <c r="I3623" s="33">
        <v>134668</v>
      </c>
      <c r="J3623" s="33">
        <v>30150</v>
      </c>
      <c r="K3623" s="33"/>
      <c r="L3623" s="33">
        <v>664014</v>
      </c>
      <c r="M3623" s="33">
        <v>36001</v>
      </c>
      <c r="N3623" s="33">
        <v>136003</v>
      </c>
      <c r="O3623" s="33">
        <v>408008</v>
      </c>
      <c r="P3623" s="33">
        <v>84002</v>
      </c>
      <c r="Q3623"/>
    </row>
    <row r="3624" spans="1:17">
      <c r="A3624" s="38" t="str">
        <f t="shared" ca="1" si="56"/>
        <v>205593</v>
      </c>
      <c r="B3624" s="39" cm="1">
        <f t="array" aca="1" ref="B3624" ca="1">INDIRECT(_xlfn.CONCAT("D",ROW(C3624)-C3624-3))</f>
        <v>2055</v>
      </c>
      <c r="C3624" s="32">
        <v>93</v>
      </c>
      <c r="D3624" s="33">
        <v>907786</v>
      </c>
      <c r="E3624" s="33"/>
      <c r="F3624" s="33">
        <v>343424</v>
      </c>
      <c r="G3624" s="33">
        <v>15107</v>
      </c>
      <c r="H3624" s="33">
        <v>181279</v>
      </c>
      <c r="I3624" s="33">
        <v>128910</v>
      </c>
      <c r="J3624" s="33">
        <v>18128</v>
      </c>
      <c r="K3624" s="33"/>
      <c r="L3624" s="33">
        <v>564362</v>
      </c>
      <c r="M3624" s="33">
        <v>36087</v>
      </c>
      <c r="N3624" s="33">
        <v>97235</v>
      </c>
      <c r="O3624" s="33">
        <v>366885</v>
      </c>
      <c r="P3624" s="33">
        <v>64155</v>
      </c>
      <c r="Q3624"/>
    </row>
    <row r="3625" spans="1:17">
      <c r="A3625" s="38" t="str">
        <f t="shared" ca="1" si="56"/>
        <v>205594</v>
      </c>
      <c r="B3625" s="39" cm="1">
        <f t="array" aca="1" ref="B3625" ca="1">INDIRECT(_xlfn.CONCAT("D",ROW(C3625)-C3625-3))</f>
        <v>2055</v>
      </c>
      <c r="C3625" s="32">
        <v>94</v>
      </c>
      <c r="D3625" s="33">
        <v>753825</v>
      </c>
      <c r="E3625" s="33"/>
      <c r="F3625" s="33">
        <v>276517</v>
      </c>
      <c r="G3625" s="33">
        <v>8103</v>
      </c>
      <c r="H3625" s="33">
        <v>149907</v>
      </c>
      <c r="I3625" s="33">
        <v>98250</v>
      </c>
      <c r="J3625" s="33">
        <v>20258</v>
      </c>
      <c r="K3625" s="33"/>
      <c r="L3625" s="33">
        <v>477308</v>
      </c>
      <c r="M3625" s="33">
        <v>29202</v>
      </c>
      <c r="N3625" s="33">
        <v>69481</v>
      </c>
      <c r="O3625" s="33">
        <v>314177</v>
      </c>
      <c r="P3625" s="33">
        <v>64447</v>
      </c>
      <c r="Q3625"/>
    </row>
    <row r="3626" spans="1:17">
      <c r="A3626" s="38" t="str">
        <f t="shared" ca="1" si="56"/>
        <v>205595</v>
      </c>
      <c r="B3626" s="39" cm="1">
        <f t="array" aca="1" ref="B3626" ca="1">INDIRECT(_xlfn.CONCAT("D",ROW(C3626)-C3626-3))</f>
        <v>2055</v>
      </c>
      <c r="C3626" s="32">
        <v>95</v>
      </c>
      <c r="D3626" s="33">
        <v>591191</v>
      </c>
      <c r="E3626" s="33"/>
      <c r="F3626" s="33">
        <v>209607</v>
      </c>
      <c r="G3626" s="33">
        <v>5088</v>
      </c>
      <c r="H3626" s="33">
        <v>96663</v>
      </c>
      <c r="I3626" s="33">
        <v>97681</v>
      </c>
      <c r="J3626" s="33">
        <v>10175</v>
      </c>
      <c r="K3626" s="33"/>
      <c r="L3626" s="33">
        <v>381585</v>
      </c>
      <c r="M3626" s="33">
        <v>19180</v>
      </c>
      <c r="N3626" s="33">
        <v>49465</v>
      </c>
      <c r="O3626" s="33">
        <v>270541</v>
      </c>
      <c r="P3626" s="33">
        <v>42398</v>
      </c>
      <c r="Q3626"/>
    </row>
    <row r="3627" spans="1:17">
      <c r="A3627" s="38" t="str">
        <f t="shared" ca="1" si="56"/>
        <v>205596</v>
      </c>
      <c r="B3627" s="39" cm="1">
        <f t="array" aca="1" ref="B3627" ca="1">INDIRECT(_xlfn.CONCAT("D",ROW(C3627)-C3627-3))</f>
        <v>2055</v>
      </c>
      <c r="C3627" s="32">
        <v>96</v>
      </c>
      <c r="D3627" s="33">
        <v>450723</v>
      </c>
      <c r="E3627" s="33"/>
      <c r="F3627" s="33">
        <v>153207</v>
      </c>
      <c r="G3627" s="33">
        <v>3064</v>
      </c>
      <c r="H3627" s="33">
        <v>77625</v>
      </c>
      <c r="I3627" s="33">
        <v>63326</v>
      </c>
      <c r="J3627" s="33">
        <v>9192</v>
      </c>
      <c r="K3627" s="33"/>
      <c r="L3627" s="33">
        <v>297516</v>
      </c>
      <c r="M3627" s="33">
        <v>17321</v>
      </c>
      <c r="N3627" s="33">
        <v>27510</v>
      </c>
      <c r="O3627" s="33">
        <v>209891</v>
      </c>
      <c r="P3627" s="33">
        <v>42793</v>
      </c>
      <c r="Q3627"/>
    </row>
    <row r="3628" spans="1:17">
      <c r="A3628" s="38" t="str">
        <f t="shared" ca="1" si="56"/>
        <v>205597</v>
      </c>
      <c r="B3628" s="39" cm="1">
        <f t="array" aca="1" ref="B3628" ca="1">INDIRECT(_xlfn.CONCAT("D",ROW(C3628)-C3628-3))</f>
        <v>2055</v>
      </c>
      <c r="C3628" s="32">
        <v>97</v>
      </c>
      <c r="D3628" s="33">
        <v>346481</v>
      </c>
      <c r="E3628" s="33"/>
      <c r="F3628" s="33">
        <v>113288</v>
      </c>
      <c r="G3628" s="33">
        <v>1030</v>
      </c>
      <c r="H3628" s="33">
        <v>50465</v>
      </c>
      <c r="I3628" s="33">
        <v>51494</v>
      </c>
      <c r="J3628" s="33">
        <v>10299</v>
      </c>
      <c r="K3628" s="33"/>
      <c r="L3628" s="33">
        <v>233193</v>
      </c>
      <c r="M3628" s="33">
        <v>9246</v>
      </c>
      <c r="N3628" s="33">
        <v>23627</v>
      </c>
      <c r="O3628" s="33">
        <v>175665</v>
      </c>
      <c r="P3628" s="33">
        <v>24655</v>
      </c>
      <c r="Q3628"/>
    </row>
    <row r="3629" spans="1:17">
      <c r="A3629" s="38" t="str">
        <f t="shared" ca="1" si="56"/>
        <v>205598</v>
      </c>
      <c r="B3629" s="39" cm="1">
        <f t="array" aca="1" ref="B3629" ca="1">INDIRECT(_xlfn.CONCAT("D",ROW(C3629)-C3629-3))</f>
        <v>2055</v>
      </c>
      <c r="C3629" s="32">
        <v>98</v>
      </c>
      <c r="D3629" s="33">
        <v>251947</v>
      </c>
      <c r="E3629" s="33"/>
      <c r="F3629" s="33">
        <v>78693</v>
      </c>
      <c r="G3629" s="33">
        <v>4142</v>
      </c>
      <c r="H3629" s="33">
        <v>32098</v>
      </c>
      <c r="I3629" s="33">
        <v>33134</v>
      </c>
      <c r="J3629" s="33">
        <v>9319</v>
      </c>
      <c r="K3629" s="33"/>
      <c r="L3629" s="33">
        <v>173254</v>
      </c>
      <c r="M3629" s="33">
        <v>9337</v>
      </c>
      <c r="N3629" s="33">
        <v>12449</v>
      </c>
      <c r="O3629" s="33">
        <v>125531</v>
      </c>
      <c r="P3629" s="33">
        <v>25936</v>
      </c>
      <c r="Q3629"/>
    </row>
    <row r="3630" spans="1:17">
      <c r="A3630" s="38" t="str">
        <f t="shared" ca="1" si="56"/>
        <v>205599</v>
      </c>
      <c r="B3630" s="39" cm="1">
        <f t="array" aca="1" ref="B3630" ca="1">INDIRECT(_xlfn.CONCAT("D",ROW(C3630)-C3630-3))</f>
        <v>2055</v>
      </c>
      <c r="C3630" s="32">
        <v>99</v>
      </c>
      <c r="D3630" s="33">
        <v>179193</v>
      </c>
      <c r="E3630" s="33"/>
      <c r="F3630" s="33">
        <v>53427</v>
      </c>
      <c r="G3630" s="33">
        <v>0</v>
      </c>
      <c r="H3630" s="33">
        <v>26190</v>
      </c>
      <c r="I3630" s="33">
        <v>25142</v>
      </c>
      <c r="J3630" s="33">
        <v>2095</v>
      </c>
      <c r="K3630" s="33"/>
      <c r="L3630" s="33">
        <v>125766</v>
      </c>
      <c r="M3630" s="33">
        <v>8384</v>
      </c>
      <c r="N3630" s="33">
        <v>3144</v>
      </c>
      <c r="O3630" s="33">
        <v>91181</v>
      </c>
      <c r="P3630" s="33">
        <v>23057</v>
      </c>
      <c r="Q3630"/>
    </row>
    <row r="3631" spans="1:17">
      <c r="A3631" s="38" t="str">
        <f t="shared" ca="1" si="56"/>
        <v>2055100</v>
      </c>
      <c r="B3631" s="39" cm="1">
        <f t="array" aca="1" ref="B3631" ca="1">INDIRECT(_xlfn.CONCAT("D",ROW(C3631)-C3631-3))</f>
        <v>2055</v>
      </c>
      <c r="C3631" s="32">
        <v>100</v>
      </c>
      <c r="D3631" s="33">
        <v>357275</v>
      </c>
      <c r="E3631" s="33"/>
      <c r="F3631" s="33">
        <v>93774</v>
      </c>
      <c r="G3631" s="33">
        <v>5328</v>
      </c>
      <c r="H3631" s="33">
        <v>33034</v>
      </c>
      <c r="I3631" s="33">
        <v>52215</v>
      </c>
      <c r="J3631" s="33">
        <v>3197</v>
      </c>
      <c r="K3631" s="33"/>
      <c r="L3631" s="33">
        <v>263501</v>
      </c>
      <c r="M3631" s="33">
        <v>13982</v>
      </c>
      <c r="N3631" s="33">
        <v>12906</v>
      </c>
      <c r="O3631" s="33">
        <v>210801</v>
      </c>
      <c r="P3631" s="33">
        <v>25812</v>
      </c>
      <c r="Q3631"/>
    </row>
    <row r="3632" spans="1:17">
      <c r="A3632" s="38" t="str">
        <f t="shared" ca="1" si="56"/>
        <v>251947</v>
      </c>
      <c r="B3632" s="39" cm="1">
        <f t="array" aca="1" ref="B3632" ca="1">INDIRECT(_xlfn.CONCAT("D",ROW(C3632)-C3632-3))</f>
        <v>251947</v>
      </c>
      <c r="C3632" s="34"/>
      <c r="D3632" s="31"/>
      <c r="E3632" s="31"/>
      <c r="F3632" s="31"/>
      <c r="G3632" s="31"/>
      <c r="H3632" s="31"/>
      <c r="I3632" s="31"/>
      <c r="J3632" s="31"/>
      <c r="K3632" s="31"/>
      <c r="L3632" s="31"/>
      <c r="M3632" s="31"/>
      <c r="N3632" s="31"/>
      <c r="O3632" s="31"/>
      <c r="P3632" s="31"/>
      <c r="Q3632"/>
    </row>
    <row r="3633" spans="1:17">
      <c r="A3633" s="38" t="str">
        <f t="shared" ca="1" si="56"/>
        <v>179193</v>
      </c>
      <c r="B3633" s="39" cm="1">
        <f t="array" aca="1" ref="B3633" ca="1">INDIRECT(_xlfn.CONCAT("D",ROW(C3633)-C3633-3))</f>
        <v>179193</v>
      </c>
      <c r="Q3633"/>
    </row>
    <row r="3634" spans="1:17">
      <c r="A3634" s="38" t="str">
        <f t="shared" ca="1" si="56"/>
        <v>357275</v>
      </c>
      <c r="B3634" s="39" cm="1">
        <f t="array" aca="1" ref="B3634" ca="1">INDIRECT(_xlfn.CONCAT("D",ROW(C3634)-C3634-3))</f>
        <v>357275</v>
      </c>
      <c r="Q3634"/>
    </row>
    <row r="3635" spans="1:17">
      <c r="A3635" s="38" t="str">
        <f t="shared" ca="1" si="56"/>
        <v>0</v>
      </c>
      <c r="B3635" s="39" cm="1">
        <f t="array" aca="1" ref="B3635" ca="1">INDIRECT(_xlfn.CONCAT("D",ROW(C3635)-C3635-3))</f>
        <v>0</v>
      </c>
      <c r="Q3635"/>
    </row>
    <row r="3636" spans="1:17">
      <c r="A3636" s="38" t="str">
        <f t="shared" ca="1" si="56"/>
        <v>0</v>
      </c>
      <c r="B3636" s="39" cm="1">
        <f t="array" aca="1" ref="B3636" ca="1">INDIRECT(_xlfn.CONCAT("D",ROW(C3636)-C3636-3))</f>
        <v>0</v>
      </c>
      <c r="Q3636"/>
    </row>
    <row r="3637" spans="1:17">
      <c r="A3637" s="38" t="str">
        <f t="shared" ca="1" si="56"/>
        <v>0</v>
      </c>
      <c r="B3637" s="39" cm="1">
        <f t="array" aca="1" ref="B3637" ca="1">INDIRECT(_xlfn.CONCAT("D",ROW(C3637)-C3637-3))</f>
        <v>0</v>
      </c>
      <c r="Q3637"/>
    </row>
    <row r="3638" spans="1:17">
      <c r="A3638" s="38" t="str">
        <f t="shared" ca="1" si="56"/>
        <v>0</v>
      </c>
      <c r="B3638" s="39" cm="1">
        <f t="array" aca="1" ref="B3638" ca="1">INDIRECT(_xlfn.CONCAT("D",ROW(C3638)-C3638-3))</f>
        <v>0</v>
      </c>
      <c r="D3638" s="47">
        <v>2056</v>
      </c>
      <c r="E3638" s="47"/>
      <c r="F3638" s="47"/>
      <c r="G3638" s="47"/>
      <c r="H3638" s="47"/>
      <c r="I3638" s="47"/>
      <c r="J3638" s="47"/>
      <c r="K3638" s="47"/>
      <c r="L3638" s="47"/>
      <c r="M3638" s="47"/>
      <c r="N3638" s="47"/>
      <c r="O3638" s="47"/>
      <c r="P3638" s="47"/>
      <c r="Q3638"/>
    </row>
    <row r="3639" spans="1:17">
      <c r="A3639" s="38" t="str">
        <f t="shared" ca="1" si="56"/>
        <v>0</v>
      </c>
      <c r="B3639" s="39" cm="1">
        <f t="array" aca="1" ref="B3639" ca="1">INDIRECT(_xlfn.CONCAT("D",ROW(C3639)-C3639-3))</f>
        <v>0</v>
      </c>
      <c r="F3639" s="48" t="s">
        <v>184</v>
      </c>
      <c r="G3639" s="48"/>
      <c r="H3639" s="48"/>
      <c r="I3639" s="48"/>
      <c r="J3639" s="48"/>
      <c r="K3639" s="30"/>
      <c r="L3639" s="48" t="s">
        <v>185</v>
      </c>
      <c r="M3639" s="48"/>
      <c r="N3639" s="48"/>
      <c r="O3639" s="48"/>
      <c r="P3639" s="48"/>
      <c r="Q3639"/>
    </row>
    <row r="3640" spans="1:17">
      <c r="A3640" s="38" t="e">
        <f t="shared" ca="1" si="56"/>
        <v>#VALUE!</v>
      </c>
      <c r="B3640" s="39" t="e" cm="1">
        <f t="array" aca="1" ref="B3640" ca="1">INDIRECT(_xlfn.CONCAT("D",ROW(C3640)-C3640-3))</f>
        <v>#VALUE!</v>
      </c>
      <c r="C3640" s="30" t="s">
        <v>186</v>
      </c>
      <c r="D3640" s="30" t="s">
        <v>0</v>
      </c>
      <c r="E3640" s="30"/>
      <c r="F3640" s="30" t="s">
        <v>0</v>
      </c>
      <c r="G3640" s="30" t="s">
        <v>187</v>
      </c>
      <c r="H3640" s="30" t="s">
        <v>188</v>
      </c>
      <c r="I3640" s="30" t="s">
        <v>189</v>
      </c>
      <c r="J3640" s="30" t="s">
        <v>190</v>
      </c>
      <c r="K3640" s="30"/>
      <c r="L3640" s="30" t="s">
        <v>0</v>
      </c>
      <c r="M3640" s="30" t="s">
        <v>187</v>
      </c>
      <c r="N3640" s="30" t="s">
        <v>188</v>
      </c>
      <c r="O3640" s="30" t="s">
        <v>189</v>
      </c>
      <c r="P3640" s="30" t="s">
        <v>190</v>
      </c>
      <c r="Q3640"/>
    </row>
    <row r="3641" spans="1:17">
      <c r="A3641" s="38" t="str">
        <f t="shared" ca="1" si="56"/>
        <v>20560</v>
      </c>
      <c r="B3641" s="39" cm="1">
        <f t="array" aca="1" ref="B3641" ca="1">INDIRECT(_xlfn.CONCAT("D",ROW(C3641)-C3641-3))</f>
        <v>2056</v>
      </c>
      <c r="C3641" s="32">
        <v>0</v>
      </c>
      <c r="D3641" s="33">
        <v>3861958</v>
      </c>
      <c r="E3641" s="33"/>
      <c r="F3641" s="33">
        <v>1975631</v>
      </c>
      <c r="G3641" s="33">
        <v>1975631</v>
      </c>
      <c r="H3641" s="33">
        <v>0</v>
      </c>
      <c r="I3641" s="33">
        <v>0</v>
      </c>
      <c r="J3641" s="33">
        <v>0</v>
      </c>
      <c r="K3641" s="33"/>
      <c r="L3641" s="33">
        <v>1886327</v>
      </c>
      <c r="M3641" s="33">
        <v>1886327</v>
      </c>
      <c r="N3641" s="33">
        <v>0</v>
      </c>
      <c r="O3641" s="33">
        <v>0</v>
      </c>
      <c r="P3641" s="33">
        <v>0</v>
      </c>
      <c r="Q3641"/>
    </row>
    <row r="3642" spans="1:17">
      <c r="A3642" s="38" t="str">
        <f t="shared" ca="1" si="56"/>
        <v>20561</v>
      </c>
      <c r="B3642" s="39" cm="1">
        <f t="array" aca="1" ref="B3642" ca="1">INDIRECT(_xlfn.CONCAT("D",ROW(C3642)-C3642-3))</f>
        <v>2056</v>
      </c>
      <c r="C3642" s="32">
        <v>1</v>
      </c>
      <c r="D3642" s="33">
        <v>3870013</v>
      </c>
      <c r="E3642" s="33"/>
      <c r="F3642" s="33">
        <v>1980324</v>
      </c>
      <c r="G3642" s="33">
        <v>1980324</v>
      </c>
      <c r="H3642" s="33">
        <v>0</v>
      </c>
      <c r="I3642" s="33">
        <v>0</v>
      </c>
      <c r="J3642" s="33">
        <v>0</v>
      </c>
      <c r="K3642" s="33"/>
      <c r="L3642" s="33">
        <v>1889689</v>
      </c>
      <c r="M3642" s="33">
        <v>1889689</v>
      </c>
      <c r="N3642" s="33">
        <v>0</v>
      </c>
      <c r="O3642" s="33">
        <v>0</v>
      </c>
      <c r="P3642" s="33">
        <v>0</v>
      </c>
      <c r="Q3642"/>
    </row>
    <row r="3643" spans="1:17">
      <c r="A3643" s="38" t="str">
        <f t="shared" ca="1" si="56"/>
        <v>20562</v>
      </c>
      <c r="B3643" s="39" cm="1">
        <f t="array" aca="1" ref="B3643" ca="1">INDIRECT(_xlfn.CONCAT("D",ROW(C3643)-C3643-3))</f>
        <v>2056</v>
      </c>
      <c r="C3643" s="32">
        <v>2</v>
      </c>
      <c r="D3643" s="33">
        <v>3890275</v>
      </c>
      <c r="E3643" s="33"/>
      <c r="F3643" s="33">
        <v>1990796</v>
      </c>
      <c r="G3643" s="33">
        <v>1990796</v>
      </c>
      <c r="H3643" s="33">
        <v>0</v>
      </c>
      <c r="I3643" s="33">
        <v>0</v>
      </c>
      <c r="J3643" s="33">
        <v>0</v>
      </c>
      <c r="K3643" s="33"/>
      <c r="L3643" s="33">
        <v>1899479</v>
      </c>
      <c r="M3643" s="33">
        <v>1899479</v>
      </c>
      <c r="N3643" s="33">
        <v>0</v>
      </c>
      <c r="O3643" s="33">
        <v>0</v>
      </c>
      <c r="P3643" s="33">
        <v>0</v>
      </c>
      <c r="Q3643"/>
    </row>
    <row r="3644" spans="1:17">
      <c r="A3644" s="38" t="str">
        <f t="shared" ca="1" si="56"/>
        <v>20563</v>
      </c>
      <c r="B3644" s="39" cm="1">
        <f t="array" aca="1" ref="B3644" ca="1">INDIRECT(_xlfn.CONCAT("D",ROW(C3644)-C3644-3))</f>
        <v>2056</v>
      </c>
      <c r="C3644" s="32">
        <v>3</v>
      </c>
      <c r="D3644" s="33">
        <v>3914666</v>
      </c>
      <c r="E3644" s="33"/>
      <c r="F3644" s="33">
        <v>2003382</v>
      </c>
      <c r="G3644" s="33">
        <v>2003382</v>
      </c>
      <c r="H3644" s="33">
        <v>0</v>
      </c>
      <c r="I3644" s="33">
        <v>0</v>
      </c>
      <c r="J3644" s="33">
        <v>0</v>
      </c>
      <c r="K3644" s="33"/>
      <c r="L3644" s="33">
        <v>1911285</v>
      </c>
      <c r="M3644" s="33">
        <v>1911285</v>
      </c>
      <c r="N3644" s="33">
        <v>0</v>
      </c>
      <c r="O3644" s="33">
        <v>0</v>
      </c>
      <c r="P3644" s="33">
        <v>0</v>
      </c>
      <c r="Q3644"/>
    </row>
    <row r="3645" spans="1:17">
      <c r="A3645" s="38" t="str">
        <f t="shared" ca="1" si="56"/>
        <v>20564</v>
      </c>
      <c r="B3645" s="39" cm="1">
        <f t="array" aca="1" ref="B3645" ca="1">INDIRECT(_xlfn.CONCAT("D",ROW(C3645)-C3645-3))</f>
        <v>2056</v>
      </c>
      <c r="C3645" s="32">
        <v>4</v>
      </c>
      <c r="D3645" s="33">
        <v>3940564</v>
      </c>
      <c r="E3645" s="33"/>
      <c r="F3645" s="33">
        <v>2016946</v>
      </c>
      <c r="G3645" s="33">
        <v>2016946</v>
      </c>
      <c r="H3645" s="33">
        <v>0</v>
      </c>
      <c r="I3645" s="33">
        <v>0</v>
      </c>
      <c r="J3645" s="33">
        <v>0</v>
      </c>
      <c r="K3645" s="33"/>
      <c r="L3645" s="33">
        <v>1923618</v>
      </c>
      <c r="M3645" s="33">
        <v>1923618</v>
      </c>
      <c r="N3645" s="33">
        <v>0</v>
      </c>
      <c r="O3645" s="33">
        <v>0</v>
      </c>
      <c r="P3645" s="33">
        <v>0</v>
      </c>
      <c r="Q3645"/>
    </row>
    <row r="3646" spans="1:17">
      <c r="A3646" s="38" t="str">
        <f t="shared" ca="1" si="56"/>
        <v>20565</v>
      </c>
      <c r="B3646" s="39" cm="1">
        <f t="array" aca="1" ref="B3646" ca="1">INDIRECT(_xlfn.CONCAT("D",ROW(C3646)-C3646-3))</f>
        <v>2056</v>
      </c>
      <c r="C3646" s="32">
        <v>5</v>
      </c>
      <c r="D3646" s="33">
        <v>3968517</v>
      </c>
      <c r="E3646" s="33"/>
      <c r="F3646" s="33">
        <v>2031486</v>
      </c>
      <c r="G3646" s="33">
        <v>2031486</v>
      </c>
      <c r="H3646" s="33">
        <v>0</v>
      </c>
      <c r="I3646" s="33">
        <v>0</v>
      </c>
      <c r="J3646" s="33">
        <v>0</v>
      </c>
      <c r="K3646" s="33"/>
      <c r="L3646" s="33">
        <v>1937031</v>
      </c>
      <c r="M3646" s="33">
        <v>1937031</v>
      </c>
      <c r="N3646" s="33">
        <v>0</v>
      </c>
      <c r="O3646" s="33">
        <v>0</v>
      </c>
      <c r="P3646" s="33">
        <v>0</v>
      </c>
      <c r="Q3646"/>
    </row>
    <row r="3647" spans="1:17">
      <c r="A3647" s="38" t="str">
        <f t="shared" ca="1" si="56"/>
        <v>20566</v>
      </c>
      <c r="B3647" s="39" cm="1">
        <f t="array" aca="1" ref="B3647" ca="1">INDIRECT(_xlfn.CONCAT("D",ROW(C3647)-C3647-3))</f>
        <v>2056</v>
      </c>
      <c r="C3647" s="32">
        <v>6</v>
      </c>
      <c r="D3647" s="33">
        <v>4000271</v>
      </c>
      <c r="E3647" s="33"/>
      <c r="F3647" s="33">
        <v>2047871</v>
      </c>
      <c r="G3647" s="33">
        <v>2047871</v>
      </c>
      <c r="H3647" s="33">
        <v>0</v>
      </c>
      <c r="I3647" s="33">
        <v>0</v>
      </c>
      <c r="J3647" s="33">
        <v>0</v>
      </c>
      <c r="K3647" s="33"/>
      <c r="L3647" s="33">
        <v>1952400</v>
      </c>
      <c r="M3647" s="33">
        <v>1952400</v>
      </c>
      <c r="N3647" s="33">
        <v>0</v>
      </c>
      <c r="O3647" s="33">
        <v>0</v>
      </c>
      <c r="P3647" s="33">
        <v>0</v>
      </c>
      <c r="Q3647"/>
    </row>
    <row r="3648" spans="1:17">
      <c r="A3648" s="38" t="str">
        <f t="shared" ca="1" si="56"/>
        <v>20567</v>
      </c>
      <c r="B3648" s="39" cm="1">
        <f t="array" aca="1" ref="B3648" ca="1">INDIRECT(_xlfn.CONCAT("D",ROW(C3648)-C3648-3))</f>
        <v>2056</v>
      </c>
      <c r="C3648" s="32">
        <v>7</v>
      </c>
      <c r="D3648" s="33">
        <v>4033358</v>
      </c>
      <c r="E3648" s="33"/>
      <c r="F3648" s="33">
        <v>2064786</v>
      </c>
      <c r="G3648" s="33">
        <v>2064786</v>
      </c>
      <c r="H3648" s="33">
        <v>0</v>
      </c>
      <c r="I3648" s="33">
        <v>0</v>
      </c>
      <c r="J3648" s="33">
        <v>0</v>
      </c>
      <c r="K3648" s="33"/>
      <c r="L3648" s="33">
        <v>1968571</v>
      </c>
      <c r="M3648" s="33">
        <v>1968571</v>
      </c>
      <c r="N3648" s="33">
        <v>0</v>
      </c>
      <c r="O3648" s="33">
        <v>0</v>
      </c>
      <c r="P3648" s="33">
        <v>0</v>
      </c>
      <c r="Q3648"/>
    </row>
    <row r="3649" spans="1:17">
      <c r="A3649" s="38" t="str">
        <f t="shared" ca="1" si="56"/>
        <v>20568</v>
      </c>
      <c r="B3649" s="39" cm="1">
        <f t="array" aca="1" ref="B3649" ca="1">INDIRECT(_xlfn.CONCAT("D",ROW(C3649)-C3649-3))</f>
        <v>2056</v>
      </c>
      <c r="C3649" s="32">
        <v>8</v>
      </c>
      <c r="D3649" s="33">
        <v>4067657</v>
      </c>
      <c r="E3649" s="33"/>
      <c r="F3649" s="33">
        <v>2082496</v>
      </c>
      <c r="G3649" s="33">
        <v>2082496</v>
      </c>
      <c r="H3649" s="33">
        <v>0</v>
      </c>
      <c r="I3649" s="33">
        <v>0</v>
      </c>
      <c r="J3649" s="33">
        <v>0</v>
      </c>
      <c r="K3649" s="33"/>
      <c r="L3649" s="33">
        <v>1985161</v>
      </c>
      <c r="M3649" s="33">
        <v>1985161</v>
      </c>
      <c r="N3649" s="33">
        <v>0</v>
      </c>
      <c r="O3649" s="33">
        <v>0</v>
      </c>
      <c r="P3649" s="33">
        <v>0</v>
      </c>
      <c r="Q3649"/>
    </row>
    <row r="3650" spans="1:17">
      <c r="A3650" s="38" t="str">
        <f t="shared" ca="1" si="56"/>
        <v>20569</v>
      </c>
      <c r="B3650" s="39" cm="1">
        <f t="array" aca="1" ref="B3650" ca="1">INDIRECT(_xlfn.CONCAT("D",ROW(C3650)-C3650-3))</f>
        <v>2056</v>
      </c>
      <c r="C3650" s="32">
        <v>9</v>
      </c>
      <c r="D3650" s="33">
        <v>4103300</v>
      </c>
      <c r="E3650" s="33"/>
      <c r="F3650" s="33">
        <v>2101232</v>
      </c>
      <c r="G3650" s="33">
        <v>2101232</v>
      </c>
      <c r="H3650" s="33">
        <v>0</v>
      </c>
      <c r="I3650" s="33">
        <v>0</v>
      </c>
      <c r="J3650" s="33">
        <v>0</v>
      </c>
      <c r="K3650" s="33"/>
      <c r="L3650" s="33">
        <v>2002068</v>
      </c>
      <c r="M3650" s="33">
        <v>2002068</v>
      </c>
      <c r="N3650" s="33">
        <v>0</v>
      </c>
      <c r="O3650" s="33">
        <v>0</v>
      </c>
      <c r="P3650" s="33">
        <v>0</v>
      </c>
      <c r="Q3650"/>
    </row>
    <row r="3651" spans="1:17">
      <c r="A3651" s="38" t="str">
        <f t="shared" ca="1" si="56"/>
        <v>205610</v>
      </c>
      <c r="B3651" s="39" cm="1">
        <f t="array" aca="1" ref="B3651" ca="1">INDIRECT(_xlfn.CONCAT("D",ROW(C3651)-C3651-3))</f>
        <v>2056</v>
      </c>
      <c r="C3651" s="32">
        <v>10</v>
      </c>
      <c r="D3651" s="33">
        <v>4139733</v>
      </c>
      <c r="E3651" s="33"/>
      <c r="F3651" s="33">
        <v>2120566</v>
      </c>
      <c r="G3651" s="33">
        <v>2120566</v>
      </c>
      <c r="H3651" s="33">
        <v>0</v>
      </c>
      <c r="I3651" s="33">
        <v>0</v>
      </c>
      <c r="J3651" s="33">
        <v>0</v>
      </c>
      <c r="K3651" s="33"/>
      <c r="L3651" s="33">
        <v>2019167</v>
      </c>
      <c r="M3651" s="33">
        <v>2019167</v>
      </c>
      <c r="N3651" s="33">
        <v>0</v>
      </c>
      <c r="O3651" s="33">
        <v>0</v>
      </c>
      <c r="P3651" s="33">
        <v>0</v>
      </c>
      <c r="Q3651"/>
    </row>
    <row r="3652" spans="1:17">
      <c r="A3652" s="38" t="str">
        <f t="shared" ca="1" si="56"/>
        <v>205611</v>
      </c>
      <c r="B3652" s="39" cm="1">
        <f t="array" aca="1" ref="B3652" ca="1">INDIRECT(_xlfn.CONCAT("D",ROW(C3652)-C3652-3))</f>
        <v>2056</v>
      </c>
      <c r="C3652" s="32">
        <v>11</v>
      </c>
      <c r="D3652" s="33">
        <v>4175980</v>
      </c>
      <c r="E3652" s="33"/>
      <c r="F3652" s="33">
        <v>2139695</v>
      </c>
      <c r="G3652" s="33">
        <v>2139695</v>
      </c>
      <c r="H3652" s="33">
        <v>0</v>
      </c>
      <c r="I3652" s="33">
        <v>0</v>
      </c>
      <c r="J3652" s="33">
        <v>0</v>
      </c>
      <c r="K3652" s="33"/>
      <c r="L3652" s="33">
        <v>2036285</v>
      </c>
      <c r="M3652" s="33">
        <v>2036285</v>
      </c>
      <c r="N3652" s="33">
        <v>0</v>
      </c>
      <c r="O3652" s="33">
        <v>0</v>
      </c>
      <c r="P3652" s="33">
        <v>0</v>
      </c>
      <c r="Q3652"/>
    </row>
    <row r="3653" spans="1:17">
      <c r="A3653" s="38" t="str">
        <f t="shared" ca="1" si="56"/>
        <v>205612</v>
      </c>
      <c r="B3653" s="39" cm="1">
        <f t="array" aca="1" ref="B3653" ca="1">INDIRECT(_xlfn.CONCAT("D",ROW(C3653)-C3653-3))</f>
        <v>2056</v>
      </c>
      <c r="C3653" s="32">
        <v>12</v>
      </c>
      <c r="D3653" s="33">
        <v>4211636</v>
      </c>
      <c r="E3653" s="33"/>
      <c r="F3653" s="33">
        <v>2158273</v>
      </c>
      <c r="G3653" s="33">
        <v>2158273</v>
      </c>
      <c r="H3653" s="33">
        <v>0</v>
      </c>
      <c r="I3653" s="33">
        <v>0</v>
      </c>
      <c r="J3653" s="33">
        <v>0</v>
      </c>
      <c r="K3653" s="33"/>
      <c r="L3653" s="33">
        <v>2053363</v>
      </c>
      <c r="M3653" s="33">
        <v>2053363</v>
      </c>
      <c r="N3653" s="33">
        <v>0</v>
      </c>
      <c r="O3653" s="33">
        <v>0</v>
      </c>
      <c r="P3653" s="33">
        <v>0</v>
      </c>
      <c r="Q3653"/>
    </row>
    <row r="3654" spans="1:17">
      <c r="A3654" s="38" t="str">
        <f t="shared" ca="1" si="56"/>
        <v>205613</v>
      </c>
      <c r="B3654" s="39" cm="1">
        <f t="array" aca="1" ref="B3654" ca="1">INDIRECT(_xlfn.CONCAT("D",ROW(C3654)-C3654-3))</f>
        <v>2056</v>
      </c>
      <c r="C3654" s="32">
        <v>13</v>
      </c>
      <c r="D3654" s="33">
        <v>4246805</v>
      </c>
      <c r="E3654" s="33"/>
      <c r="F3654" s="33">
        <v>2176444</v>
      </c>
      <c r="G3654" s="33">
        <v>2176444</v>
      </c>
      <c r="H3654" s="33">
        <v>0</v>
      </c>
      <c r="I3654" s="33">
        <v>0</v>
      </c>
      <c r="J3654" s="33">
        <v>0</v>
      </c>
      <c r="K3654" s="33"/>
      <c r="L3654" s="33">
        <v>2070361</v>
      </c>
      <c r="M3654" s="33">
        <v>2070361</v>
      </c>
      <c r="N3654" s="33">
        <v>0</v>
      </c>
      <c r="O3654" s="33">
        <v>0</v>
      </c>
      <c r="P3654" s="33">
        <v>0</v>
      </c>
      <c r="Q3654"/>
    </row>
    <row r="3655" spans="1:17">
      <c r="A3655" s="38" t="str">
        <f t="shared" ca="1" si="56"/>
        <v>205614</v>
      </c>
      <c r="B3655" s="39" cm="1">
        <f t="array" aca="1" ref="B3655" ca="1">INDIRECT(_xlfn.CONCAT("D",ROW(C3655)-C3655-3))</f>
        <v>2056</v>
      </c>
      <c r="C3655" s="32">
        <v>14</v>
      </c>
      <c r="D3655" s="33">
        <v>4281372</v>
      </c>
      <c r="E3655" s="33"/>
      <c r="F3655" s="33">
        <v>2194279</v>
      </c>
      <c r="G3655" s="33">
        <v>2194279</v>
      </c>
      <c r="H3655" s="33">
        <v>0</v>
      </c>
      <c r="I3655" s="33">
        <v>0</v>
      </c>
      <c r="J3655" s="33">
        <v>0</v>
      </c>
      <c r="K3655" s="33"/>
      <c r="L3655" s="33">
        <v>2087093</v>
      </c>
      <c r="M3655" s="33">
        <v>2087093</v>
      </c>
      <c r="N3655" s="33">
        <v>0</v>
      </c>
      <c r="O3655" s="33">
        <v>0</v>
      </c>
      <c r="P3655" s="33">
        <v>0</v>
      </c>
      <c r="Q3655"/>
    </row>
    <row r="3656" spans="1:17">
      <c r="A3656" s="38" t="str">
        <f t="shared" ca="1" si="56"/>
        <v>205615</v>
      </c>
      <c r="B3656" s="39" cm="1">
        <f t="array" aca="1" ref="B3656" ca="1">INDIRECT(_xlfn.CONCAT("D",ROW(C3656)-C3656-3))</f>
        <v>2056</v>
      </c>
      <c r="C3656" s="32">
        <v>15</v>
      </c>
      <c r="D3656" s="33">
        <v>4315639</v>
      </c>
      <c r="E3656" s="33"/>
      <c r="F3656" s="33">
        <v>2212116</v>
      </c>
      <c r="G3656" s="33">
        <v>2212116</v>
      </c>
      <c r="H3656" s="33">
        <v>0</v>
      </c>
      <c r="I3656" s="33">
        <v>0</v>
      </c>
      <c r="J3656" s="33">
        <v>0</v>
      </c>
      <c r="K3656" s="33"/>
      <c r="L3656" s="33">
        <v>2103524</v>
      </c>
      <c r="M3656" s="33">
        <v>2103524</v>
      </c>
      <c r="N3656" s="33">
        <v>0</v>
      </c>
      <c r="O3656" s="33">
        <v>0</v>
      </c>
      <c r="P3656" s="33">
        <v>0</v>
      </c>
      <c r="Q3656"/>
    </row>
    <row r="3657" spans="1:17">
      <c r="A3657" s="38" t="str">
        <f t="shared" ca="1" si="56"/>
        <v>205616</v>
      </c>
      <c r="B3657" s="39" cm="1">
        <f t="array" aca="1" ref="B3657" ca="1">INDIRECT(_xlfn.CONCAT("D",ROW(C3657)-C3657-3))</f>
        <v>2056</v>
      </c>
      <c r="C3657" s="32">
        <v>16</v>
      </c>
      <c r="D3657" s="33">
        <v>4349285</v>
      </c>
      <c r="E3657" s="33"/>
      <c r="F3657" s="33">
        <v>2230173</v>
      </c>
      <c r="G3657" s="33">
        <v>2218622</v>
      </c>
      <c r="H3657" s="33">
        <v>11550</v>
      </c>
      <c r="I3657" s="33">
        <v>0</v>
      </c>
      <c r="J3657" s="33">
        <v>0</v>
      </c>
      <c r="K3657" s="33"/>
      <c r="L3657" s="33">
        <v>2119112</v>
      </c>
      <c r="M3657" s="33">
        <v>2109484</v>
      </c>
      <c r="N3657" s="33">
        <v>9628</v>
      </c>
      <c r="O3657" s="33">
        <v>0</v>
      </c>
      <c r="P3657" s="33">
        <v>0</v>
      </c>
      <c r="Q3657"/>
    </row>
    <row r="3658" spans="1:17">
      <c r="A3658" s="38" t="str">
        <f t="shared" ca="1" si="56"/>
        <v>205617</v>
      </c>
      <c r="B3658" s="39" cm="1">
        <f t="array" aca="1" ref="B3658" ca="1">INDIRECT(_xlfn.CONCAT("D",ROW(C3658)-C3658-3))</f>
        <v>2056</v>
      </c>
      <c r="C3658" s="32">
        <v>17</v>
      </c>
      <c r="D3658" s="33">
        <v>4382496</v>
      </c>
      <c r="E3658" s="33"/>
      <c r="F3658" s="33">
        <v>2248858</v>
      </c>
      <c r="G3658" s="33">
        <v>2237300</v>
      </c>
      <c r="H3658" s="33">
        <v>11557</v>
      </c>
      <c r="I3658" s="33">
        <v>0</v>
      </c>
      <c r="J3658" s="33">
        <v>0</v>
      </c>
      <c r="K3658" s="33"/>
      <c r="L3658" s="33">
        <v>2133638</v>
      </c>
      <c r="M3658" s="33">
        <v>2121133</v>
      </c>
      <c r="N3658" s="33">
        <v>12505</v>
      </c>
      <c r="O3658" s="33">
        <v>0</v>
      </c>
      <c r="P3658" s="33">
        <v>0</v>
      </c>
      <c r="Q3658"/>
    </row>
    <row r="3659" spans="1:17">
      <c r="A3659" s="38" t="str">
        <f t="shared" ca="1" si="56"/>
        <v>205618</v>
      </c>
      <c r="B3659" s="39" cm="1">
        <f t="array" aca="1" ref="B3659" ca="1">INDIRECT(_xlfn.CONCAT("D",ROW(C3659)-C3659-3))</f>
        <v>2056</v>
      </c>
      <c r="C3659" s="32">
        <v>18</v>
      </c>
      <c r="D3659" s="33">
        <v>4414504</v>
      </c>
      <c r="E3659" s="33"/>
      <c r="F3659" s="33">
        <v>2267499</v>
      </c>
      <c r="G3659" s="33">
        <v>2245373</v>
      </c>
      <c r="H3659" s="33">
        <v>22127</v>
      </c>
      <c r="I3659" s="33">
        <v>0</v>
      </c>
      <c r="J3659" s="33">
        <v>0</v>
      </c>
      <c r="K3659" s="33"/>
      <c r="L3659" s="33">
        <v>2147004</v>
      </c>
      <c r="M3659" s="33">
        <v>2120083</v>
      </c>
      <c r="N3659" s="33">
        <v>26922</v>
      </c>
      <c r="O3659" s="33">
        <v>0</v>
      </c>
      <c r="P3659" s="33">
        <v>0</v>
      </c>
      <c r="Q3659"/>
    </row>
    <row r="3660" spans="1:17">
      <c r="A3660" s="38" t="str">
        <f t="shared" ref="A3660:A3723" ca="1" si="57">B3660&amp;C3660</f>
        <v>205619</v>
      </c>
      <c r="B3660" s="39" cm="1">
        <f t="array" aca="1" ref="B3660" ca="1">INDIRECT(_xlfn.CONCAT("D",ROW(C3660)-C3660-3))</f>
        <v>2056</v>
      </c>
      <c r="C3660" s="32">
        <v>19</v>
      </c>
      <c r="D3660" s="33">
        <v>4442741</v>
      </c>
      <c r="E3660" s="33"/>
      <c r="F3660" s="33">
        <v>2283868</v>
      </c>
      <c r="G3660" s="33">
        <v>2260779</v>
      </c>
      <c r="H3660" s="33">
        <v>23089</v>
      </c>
      <c r="I3660" s="33">
        <v>0</v>
      </c>
      <c r="J3660" s="33">
        <v>0</v>
      </c>
      <c r="K3660" s="33"/>
      <c r="L3660" s="33">
        <v>2158873</v>
      </c>
      <c r="M3660" s="33">
        <v>2108890</v>
      </c>
      <c r="N3660" s="33">
        <v>48060</v>
      </c>
      <c r="O3660" s="33">
        <v>0</v>
      </c>
      <c r="P3660" s="33">
        <v>1922</v>
      </c>
      <c r="Q3660"/>
    </row>
    <row r="3661" spans="1:17">
      <c r="A3661" s="38" t="str">
        <f t="shared" ca="1" si="57"/>
        <v>205620</v>
      </c>
      <c r="B3661" s="39" cm="1">
        <f t="array" aca="1" ref="B3661" ca="1">INDIRECT(_xlfn.CONCAT("D",ROW(C3661)-C3661-3))</f>
        <v>2056</v>
      </c>
      <c r="C3661" s="32">
        <v>20</v>
      </c>
      <c r="D3661" s="33">
        <v>4467402</v>
      </c>
      <c r="E3661" s="33"/>
      <c r="F3661" s="33">
        <v>2297181</v>
      </c>
      <c r="G3661" s="33">
        <v>2244294</v>
      </c>
      <c r="H3661" s="33">
        <v>51925</v>
      </c>
      <c r="I3661" s="33">
        <v>0</v>
      </c>
      <c r="J3661" s="33">
        <v>962</v>
      </c>
      <c r="K3661" s="33"/>
      <c r="L3661" s="33">
        <v>2170221</v>
      </c>
      <c r="M3661" s="33">
        <v>2045330</v>
      </c>
      <c r="N3661" s="33">
        <v>120087</v>
      </c>
      <c r="O3661" s="33">
        <v>0</v>
      </c>
      <c r="P3661" s="33">
        <v>4804</v>
      </c>
      <c r="Q3661"/>
    </row>
    <row r="3662" spans="1:17">
      <c r="A3662" s="38" t="str">
        <f t="shared" ca="1" si="57"/>
        <v>205621</v>
      </c>
      <c r="B3662" s="39" cm="1">
        <f t="array" aca="1" ref="B3662" ca="1">INDIRECT(_xlfn.CONCAT("D",ROW(C3662)-C3662-3))</f>
        <v>2056</v>
      </c>
      <c r="C3662" s="32">
        <v>21</v>
      </c>
      <c r="D3662" s="33">
        <v>4492352</v>
      </c>
      <c r="E3662" s="33"/>
      <c r="F3662" s="33">
        <v>2310210</v>
      </c>
      <c r="G3662" s="33">
        <v>2240961</v>
      </c>
      <c r="H3662" s="33">
        <v>66363</v>
      </c>
      <c r="I3662" s="33">
        <v>0</v>
      </c>
      <c r="J3662" s="33">
        <v>2885</v>
      </c>
      <c r="K3662" s="33"/>
      <c r="L3662" s="33">
        <v>2182142</v>
      </c>
      <c r="M3662" s="33">
        <v>2016944</v>
      </c>
      <c r="N3662" s="33">
        <v>160395</v>
      </c>
      <c r="O3662" s="33">
        <v>0</v>
      </c>
      <c r="P3662" s="33">
        <v>4802</v>
      </c>
      <c r="Q3662"/>
    </row>
    <row r="3663" spans="1:17">
      <c r="A3663" s="38" t="str">
        <f t="shared" ca="1" si="57"/>
        <v>205622</v>
      </c>
      <c r="B3663" s="39" cm="1">
        <f t="array" aca="1" ref="B3663" ca="1">INDIRECT(_xlfn.CONCAT("D",ROW(C3663)-C3663-3))</f>
        <v>2056</v>
      </c>
      <c r="C3663" s="32">
        <v>22</v>
      </c>
      <c r="D3663" s="33">
        <v>4514155</v>
      </c>
      <c r="E3663" s="33"/>
      <c r="F3663" s="33">
        <v>2320854</v>
      </c>
      <c r="G3663" s="33">
        <v>2199666</v>
      </c>
      <c r="H3663" s="33">
        <v>119265</v>
      </c>
      <c r="I3663" s="33">
        <v>0</v>
      </c>
      <c r="J3663" s="33">
        <v>1924</v>
      </c>
      <c r="K3663" s="33"/>
      <c r="L3663" s="33">
        <v>2193300</v>
      </c>
      <c r="M3663" s="33">
        <v>1952268</v>
      </c>
      <c r="N3663" s="33">
        <v>231430</v>
      </c>
      <c r="O3663" s="33">
        <v>960</v>
      </c>
      <c r="P3663" s="33">
        <v>8643</v>
      </c>
      <c r="Q3663"/>
    </row>
    <row r="3664" spans="1:17">
      <c r="A3664" s="38" t="str">
        <f t="shared" ca="1" si="57"/>
        <v>205623</v>
      </c>
      <c r="B3664" s="39" cm="1">
        <f t="array" aca="1" ref="B3664" ca="1">INDIRECT(_xlfn.CONCAT("D",ROW(C3664)-C3664-3))</f>
        <v>2056</v>
      </c>
      <c r="C3664" s="32">
        <v>23</v>
      </c>
      <c r="D3664" s="33">
        <v>4533646</v>
      </c>
      <c r="E3664" s="33"/>
      <c r="F3664" s="33">
        <v>2329653</v>
      </c>
      <c r="G3664" s="33">
        <v>2164142</v>
      </c>
      <c r="H3664" s="33">
        <v>158774</v>
      </c>
      <c r="I3664" s="33">
        <v>0</v>
      </c>
      <c r="J3664" s="33">
        <v>6736</v>
      </c>
      <c r="K3664" s="33"/>
      <c r="L3664" s="33">
        <v>2203993</v>
      </c>
      <c r="M3664" s="33">
        <v>1890647</v>
      </c>
      <c r="N3664" s="33">
        <v>297006</v>
      </c>
      <c r="O3664" s="33">
        <v>961</v>
      </c>
      <c r="P3664" s="33">
        <v>15379</v>
      </c>
      <c r="Q3664"/>
    </row>
    <row r="3665" spans="1:17">
      <c r="A3665" s="38" t="str">
        <f t="shared" ca="1" si="57"/>
        <v>205624</v>
      </c>
      <c r="B3665" s="39" cm="1">
        <f t="array" aca="1" ref="B3665" ca="1">INDIRECT(_xlfn.CONCAT("D",ROW(C3665)-C3665-3))</f>
        <v>2056</v>
      </c>
      <c r="C3665" s="32">
        <v>24</v>
      </c>
      <c r="D3665" s="33">
        <v>4552523</v>
      </c>
      <c r="E3665" s="33"/>
      <c r="F3665" s="33">
        <v>2337673</v>
      </c>
      <c r="G3665" s="33">
        <v>2057499</v>
      </c>
      <c r="H3665" s="33">
        <v>269583</v>
      </c>
      <c r="I3665" s="33">
        <v>0</v>
      </c>
      <c r="J3665" s="33">
        <v>10591</v>
      </c>
      <c r="K3665" s="33"/>
      <c r="L3665" s="33">
        <v>2214850</v>
      </c>
      <c r="M3665" s="33">
        <v>1765154</v>
      </c>
      <c r="N3665" s="33">
        <v>432400</v>
      </c>
      <c r="O3665" s="33">
        <v>961</v>
      </c>
      <c r="P3665" s="33">
        <v>16335</v>
      </c>
      <c r="Q3665"/>
    </row>
    <row r="3666" spans="1:17">
      <c r="A3666" s="38" t="str">
        <f t="shared" ca="1" si="57"/>
        <v>205625</v>
      </c>
      <c r="B3666" s="39" cm="1">
        <f t="array" aca="1" ref="B3666" ca="1">INDIRECT(_xlfn.CONCAT("D",ROW(C3666)-C3666-3))</f>
        <v>2056</v>
      </c>
      <c r="C3666" s="32">
        <v>25</v>
      </c>
      <c r="D3666" s="33">
        <v>4562390</v>
      </c>
      <c r="E3666" s="33"/>
      <c r="F3666" s="33">
        <v>2340600</v>
      </c>
      <c r="G3666" s="33">
        <v>2007741</v>
      </c>
      <c r="H3666" s="33">
        <v>325163</v>
      </c>
      <c r="I3666" s="33">
        <v>0</v>
      </c>
      <c r="J3666" s="33">
        <v>7696</v>
      </c>
      <c r="K3666" s="33"/>
      <c r="L3666" s="33">
        <v>2221789</v>
      </c>
      <c r="M3666" s="33">
        <v>1631296</v>
      </c>
      <c r="N3666" s="33">
        <v>556887</v>
      </c>
      <c r="O3666" s="33">
        <v>2881</v>
      </c>
      <c r="P3666" s="33">
        <v>30725</v>
      </c>
      <c r="Q3666"/>
    </row>
    <row r="3667" spans="1:17">
      <c r="A3667" s="38" t="str">
        <f t="shared" ca="1" si="57"/>
        <v>205626</v>
      </c>
      <c r="B3667" s="39" cm="1">
        <f t="array" aca="1" ref="B3667" ca="1">INDIRECT(_xlfn.CONCAT("D",ROW(C3667)-C3667-3))</f>
        <v>2056</v>
      </c>
      <c r="C3667" s="32">
        <v>26</v>
      </c>
      <c r="D3667" s="33">
        <v>4556723</v>
      </c>
      <c r="E3667" s="33"/>
      <c r="F3667" s="33">
        <v>2335317</v>
      </c>
      <c r="G3667" s="33">
        <v>1852576</v>
      </c>
      <c r="H3667" s="33">
        <v>457886</v>
      </c>
      <c r="I3667" s="33">
        <v>0</v>
      </c>
      <c r="J3667" s="33">
        <v>24854</v>
      </c>
      <c r="K3667" s="33"/>
      <c r="L3667" s="33">
        <v>2221407</v>
      </c>
      <c r="M3667" s="33">
        <v>1512162</v>
      </c>
      <c r="N3667" s="33">
        <v>660496</v>
      </c>
      <c r="O3667" s="33">
        <v>3823</v>
      </c>
      <c r="P3667" s="33">
        <v>44925</v>
      </c>
      <c r="Q3667"/>
    </row>
    <row r="3668" spans="1:17">
      <c r="A3668" s="38" t="str">
        <f t="shared" ca="1" si="57"/>
        <v>205627</v>
      </c>
      <c r="B3668" s="39" cm="1">
        <f t="array" aca="1" ref="B3668" ca="1">INDIRECT(_xlfn.CONCAT("D",ROW(C3668)-C3668-3))</f>
        <v>2056</v>
      </c>
      <c r="C3668" s="32">
        <v>27</v>
      </c>
      <c r="D3668" s="33">
        <v>4539566</v>
      </c>
      <c r="E3668" s="33"/>
      <c r="F3668" s="33">
        <v>2324157</v>
      </c>
      <c r="G3668" s="33">
        <v>1747651</v>
      </c>
      <c r="H3668" s="33">
        <v>540235</v>
      </c>
      <c r="I3668" s="33">
        <v>2863</v>
      </c>
      <c r="J3668" s="33">
        <v>33407</v>
      </c>
      <c r="K3668" s="33"/>
      <c r="L3668" s="33">
        <v>2215410</v>
      </c>
      <c r="M3668" s="33">
        <v>1343539</v>
      </c>
      <c r="N3668" s="33">
        <v>820416</v>
      </c>
      <c r="O3668" s="33">
        <v>2859</v>
      </c>
      <c r="P3668" s="33">
        <v>48596</v>
      </c>
      <c r="Q3668"/>
    </row>
    <row r="3669" spans="1:17">
      <c r="A3669" s="38" t="str">
        <f t="shared" ca="1" si="57"/>
        <v>205628</v>
      </c>
      <c r="B3669" s="39" cm="1">
        <f t="array" aca="1" ref="B3669" ca="1">INDIRECT(_xlfn.CONCAT("D",ROW(C3669)-C3669-3))</f>
        <v>2056</v>
      </c>
      <c r="C3669" s="32">
        <v>28</v>
      </c>
      <c r="D3669" s="33">
        <v>4515459</v>
      </c>
      <c r="E3669" s="33"/>
      <c r="F3669" s="33">
        <v>2309646</v>
      </c>
      <c r="G3669" s="33">
        <v>1611581</v>
      </c>
      <c r="H3669" s="33">
        <v>662635</v>
      </c>
      <c r="I3669" s="33">
        <v>2873</v>
      </c>
      <c r="J3669" s="33">
        <v>32557</v>
      </c>
      <c r="K3669" s="33"/>
      <c r="L3669" s="33">
        <v>2205813</v>
      </c>
      <c r="M3669" s="33">
        <v>1219505</v>
      </c>
      <c r="N3669" s="33">
        <v>902204</v>
      </c>
      <c r="O3669" s="33">
        <v>7646</v>
      </c>
      <c r="P3669" s="33">
        <v>76458</v>
      </c>
      <c r="Q3669"/>
    </row>
    <row r="3670" spans="1:17">
      <c r="A3670" s="38" t="str">
        <f t="shared" ca="1" si="57"/>
        <v>205629</v>
      </c>
      <c r="B3670" s="39" cm="1">
        <f t="array" aca="1" ref="B3670" ca="1">INDIRECT(_xlfn.CONCAT("D",ROW(C3670)-C3670-3))</f>
        <v>2056</v>
      </c>
      <c r="C3670" s="32">
        <v>29</v>
      </c>
      <c r="D3670" s="33">
        <v>4488716</v>
      </c>
      <c r="E3670" s="33"/>
      <c r="F3670" s="33">
        <v>2294115</v>
      </c>
      <c r="G3670" s="33">
        <v>1523941</v>
      </c>
      <c r="H3670" s="33">
        <v>717092</v>
      </c>
      <c r="I3670" s="33">
        <v>1930</v>
      </c>
      <c r="J3670" s="33">
        <v>51152</v>
      </c>
      <c r="K3670" s="33"/>
      <c r="L3670" s="33">
        <v>2194602</v>
      </c>
      <c r="M3670" s="33">
        <v>1096820</v>
      </c>
      <c r="N3670" s="33">
        <v>1016964</v>
      </c>
      <c r="O3670" s="33">
        <v>8659</v>
      </c>
      <c r="P3670" s="33">
        <v>72159</v>
      </c>
      <c r="Q3670"/>
    </row>
    <row r="3671" spans="1:17">
      <c r="A3671" s="38" t="str">
        <f t="shared" ca="1" si="57"/>
        <v>205630</v>
      </c>
      <c r="B3671" s="39" cm="1">
        <f t="array" aca="1" ref="B3671" ca="1">INDIRECT(_xlfn.CONCAT("D",ROW(C3671)-C3671-3))</f>
        <v>2056</v>
      </c>
      <c r="C3671" s="32">
        <v>30</v>
      </c>
      <c r="D3671" s="33">
        <v>4463659</v>
      </c>
      <c r="E3671" s="33"/>
      <c r="F3671" s="33">
        <v>2279913</v>
      </c>
      <c r="G3671" s="33">
        <v>1415186</v>
      </c>
      <c r="H3671" s="33">
        <v>814952</v>
      </c>
      <c r="I3671" s="33">
        <v>1952</v>
      </c>
      <c r="J3671" s="33">
        <v>47823</v>
      </c>
      <c r="K3671" s="33"/>
      <c r="L3671" s="33">
        <v>2183745</v>
      </c>
      <c r="M3671" s="33">
        <v>1034816</v>
      </c>
      <c r="N3671" s="33">
        <v>1059199</v>
      </c>
      <c r="O3671" s="33">
        <v>8778</v>
      </c>
      <c r="P3671" s="33">
        <v>80952</v>
      </c>
      <c r="Q3671"/>
    </row>
    <row r="3672" spans="1:17">
      <c r="A3672" s="38" t="str">
        <f t="shared" ca="1" si="57"/>
        <v>205631</v>
      </c>
      <c r="B3672" s="39" cm="1">
        <f t="array" aca="1" ref="B3672" ca="1">INDIRECT(_xlfn.CONCAT("D",ROW(C3672)-C3672-3))</f>
        <v>2056</v>
      </c>
      <c r="C3672" s="32">
        <v>31</v>
      </c>
      <c r="D3672" s="33">
        <v>4444135</v>
      </c>
      <c r="E3672" s="33"/>
      <c r="F3672" s="33">
        <v>2268665</v>
      </c>
      <c r="G3672" s="33">
        <v>1268161</v>
      </c>
      <c r="H3672" s="33">
        <v>918528</v>
      </c>
      <c r="I3672" s="33">
        <v>6914</v>
      </c>
      <c r="J3672" s="33">
        <v>75062</v>
      </c>
      <c r="K3672" s="33"/>
      <c r="L3672" s="33">
        <v>2175470</v>
      </c>
      <c r="M3672" s="33">
        <v>898865</v>
      </c>
      <c r="N3672" s="33">
        <v>1193542</v>
      </c>
      <c r="O3672" s="33">
        <v>6922</v>
      </c>
      <c r="P3672" s="33">
        <v>76141</v>
      </c>
      <c r="Q3672"/>
    </row>
    <row r="3673" spans="1:17">
      <c r="A3673" s="38" t="str">
        <f t="shared" ca="1" si="57"/>
        <v>205632</v>
      </c>
      <c r="B3673" s="39" cm="1">
        <f t="array" aca="1" ref="B3673" ca="1">INDIRECT(_xlfn.CONCAT("D",ROW(C3673)-C3673-3))</f>
        <v>2056</v>
      </c>
      <c r="C3673" s="32">
        <v>32</v>
      </c>
      <c r="D3673" s="33">
        <v>4434523</v>
      </c>
      <c r="E3673" s="33"/>
      <c r="F3673" s="33">
        <v>2262688</v>
      </c>
      <c r="G3673" s="33">
        <v>1195174</v>
      </c>
      <c r="H3673" s="33">
        <v>958954</v>
      </c>
      <c r="I3673" s="33">
        <v>8042</v>
      </c>
      <c r="J3673" s="33">
        <v>100519</v>
      </c>
      <c r="K3673" s="33"/>
      <c r="L3673" s="33">
        <v>2171835</v>
      </c>
      <c r="M3673" s="33">
        <v>822726</v>
      </c>
      <c r="N3673" s="33">
        <v>1220527</v>
      </c>
      <c r="O3673" s="33">
        <v>7032</v>
      </c>
      <c r="P3673" s="33">
        <v>121550</v>
      </c>
      <c r="Q3673"/>
    </row>
    <row r="3674" spans="1:17">
      <c r="A3674" s="38" t="str">
        <f t="shared" ca="1" si="57"/>
        <v>205633</v>
      </c>
      <c r="B3674" s="39" cm="1">
        <f t="array" aca="1" ref="B3674" ca="1">INDIRECT(_xlfn.CONCAT("D",ROW(C3674)-C3674-3))</f>
        <v>2056</v>
      </c>
      <c r="C3674" s="32">
        <v>33</v>
      </c>
      <c r="D3674" s="33">
        <v>4422818</v>
      </c>
      <c r="E3674" s="33"/>
      <c r="F3674" s="33">
        <v>2255723</v>
      </c>
      <c r="G3674" s="33">
        <v>1137554</v>
      </c>
      <c r="H3674" s="33">
        <v>1013086</v>
      </c>
      <c r="I3674" s="33">
        <v>3061</v>
      </c>
      <c r="J3674" s="33">
        <v>102023</v>
      </c>
      <c r="K3674" s="33"/>
      <c r="L3674" s="33">
        <v>2167095</v>
      </c>
      <c r="M3674" s="33">
        <v>759705</v>
      </c>
      <c r="N3674" s="33">
        <v>1272965</v>
      </c>
      <c r="O3674" s="33">
        <v>6110</v>
      </c>
      <c r="P3674" s="33">
        <v>128315</v>
      </c>
      <c r="Q3674"/>
    </row>
    <row r="3675" spans="1:17">
      <c r="A3675" s="38" t="str">
        <f t="shared" ca="1" si="57"/>
        <v>205634</v>
      </c>
      <c r="B3675" s="39" cm="1">
        <f t="array" aca="1" ref="B3675" ca="1">INDIRECT(_xlfn.CONCAT("D",ROW(C3675)-C3675-3))</f>
        <v>2056</v>
      </c>
      <c r="C3675" s="32">
        <v>34</v>
      </c>
      <c r="D3675" s="33">
        <v>4419710</v>
      </c>
      <c r="E3675" s="33"/>
      <c r="F3675" s="33">
        <v>2252961</v>
      </c>
      <c r="G3675" s="33">
        <v>1076919</v>
      </c>
      <c r="H3675" s="33">
        <v>1039749</v>
      </c>
      <c r="I3675" s="33">
        <v>4130</v>
      </c>
      <c r="J3675" s="33">
        <v>132163</v>
      </c>
      <c r="K3675" s="33"/>
      <c r="L3675" s="33">
        <v>2166749</v>
      </c>
      <c r="M3675" s="33">
        <v>729809</v>
      </c>
      <c r="N3675" s="33">
        <v>1294689</v>
      </c>
      <c r="O3675" s="33">
        <v>14431</v>
      </c>
      <c r="P3675" s="33">
        <v>127820</v>
      </c>
      <c r="Q3675"/>
    </row>
    <row r="3676" spans="1:17">
      <c r="A3676" s="38" t="str">
        <f t="shared" ca="1" si="57"/>
        <v>205635</v>
      </c>
      <c r="B3676" s="39" cm="1">
        <f t="array" aca="1" ref="B3676" ca="1">INDIRECT(_xlfn.CONCAT("D",ROW(C3676)-C3676-3))</f>
        <v>2056</v>
      </c>
      <c r="C3676" s="32">
        <v>35</v>
      </c>
      <c r="D3676" s="33">
        <v>4361234</v>
      </c>
      <c r="E3676" s="33"/>
      <c r="F3676" s="33">
        <v>2219793</v>
      </c>
      <c r="G3676" s="33">
        <v>980093</v>
      </c>
      <c r="H3676" s="33">
        <v>1083158</v>
      </c>
      <c r="I3676" s="33">
        <v>6806</v>
      </c>
      <c r="J3676" s="33">
        <v>149736</v>
      </c>
      <c r="K3676" s="33"/>
      <c r="L3676" s="33">
        <v>2141440</v>
      </c>
      <c r="M3676" s="33">
        <v>680085</v>
      </c>
      <c r="N3676" s="33">
        <v>1259957</v>
      </c>
      <c r="O3676" s="33">
        <v>20432</v>
      </c>
      <c r="P3676" s="33">
        <v>180967</v>
      </c>
      <c r="Q3676"/>
    </row>
    <row r="3677" spans="1:17">
      <c r="A3677" s="38" t="str">
        <f t="shared" ca="1" si="57"/>
        <v>205636</v>
      </c>
      <c r="B3677" s="39" cm="1">
        <f t="array" aca="1" ref="B3677" ca="1">INDIRECT(_xlfn.CONCAT("D",ROW(C3677)-C3677-3))</f>
        <v>2056</v>
      </c>
      <c r="C3677" s="32">
        <v>36</v>
      </c>
      <c r="D3677" s="33">
        <v>4482302</v>
      </c>
      <c r="E3677" s="33"/>
      <c r="F3677" s="33">
        <v>2279836</v>
      </c>
      <c r="G3677" s="33">
        <v>1024623</v>
      </c>
      <c r="H3677" s="33">
        <v>1089790</v>
      </c>
      <c r="I3677" s="33">
        <v>10026</v>
      </c>
      <c r="J3677" s="33">
        <v>155398</v>
      </c>
      <c r="K3677" s="33"/>
      <c r="L3677" s="33">
        <v>2202467</v>
      </c>
      <c r="M3677" s="33">
        <v>716152</v>
      </c>
      <c r="N3677" s="33">
        <v>1288273</v>
      </c>
      <c r="O3677" s="33">
        <v>17004</v>
      </c>
      <c r="P3677" s="33">
        <v>181038</v>
      </c>
      <c r="Q3677"/>
    </row>
    <row r="3678" spans="1:17">
      <c r="A3678" s="38" t="str">
        <f t="shared" ca="1" si="57"/>
        <v>205637</v>
      </c>
      <c r="B3678" s="39" cm="1">
        <f t="array" aca="1" ref="B3678" ca="1">INDIRECT(_xlfn.CONCAT("D",ROW(C3678)-C3678-3))</f>
        <v>2056</v>
      </c>
      <c r="C3678" s="32">
        <v>37</v>
      </c>
      <c r="D3678" s="33">
        <v>4535851</v>
      </c>
      <c r="E3678" s="33"/>
      <c r="F3678" s="33">
        <v>2304792</v>
      </c>
      <c r="G3678" s="33">
        <v>937867</v>
      </c>
      <c r="H3678" s="33">
        <v>1183187</v>
      </c>
      <c r="I3678" s="33">
        <v>9086</v>
      </c>
      <c r="J3678" s="33">
        <v>174651</v>
      </c>
      <c r="K3678" s="33"/>
      <c r="L3678" s="33">
        <v>2231060</v>
      </c>
      <c r="M3678" s="33">
        <v>670228</v>
      </c>
      <c r="N3678" s="33">
        <v>1338434</v>
      </c>
      <c r="O3678" s="33">
        <v>17185</v>
      </c>
      <c r="P3678" s="33">
        <v>205213</v>
      </c>
      <c r="Q3678"/>
    </row>
    <row r="3679" spans="1:17">
      <c r="A3679" s="38" t="str">
        <f t="shared" ca="1" si="57"/>
        <v>205638</v>
      </c>
      <c r="B3679" s="39" cm="1">
        <f t="array" aca="1" ref="B3679" ca="1">INDIRECT(_xlfn.CONCAT("D",ROW(C3679)-C3679-3))</f>
        <v>2056</v>
      </c>
      <c r="C3679" s="32">
        <v>38</v>
      </c>
      <c r="D3679" s="33">
        <v>4600639</v>
      </c>
      <c r="E3679" s="33"/>
      <c r="F3679" s="33">
        <v>2337476</v>
      </c>
      <c r="G3679" s="33">
        <v>905936</v>
      </c>
      <c r="H3679" s="33">
        <v>1202534</v>
      </c>
      <c r="I3679" s="33">
        <v>12106</v>
      </c>
      <c r="J3679" s="33">
        <v>216900</v>
      </c>
      <c r="K3679" s="33"/>
      <c r="L3679" s="33">
        <v>2263163</v>
      </c>
      <c r="M3679" s="33">
        <v>636230</v>
      </c>
      <c r="N3679" s="33">
        <v>1382539</v>
      </c>
      <c r="O3679" s="33">
        <v>24237</v>
      </c>
      <c r="P3679" s="33">
        <v>220156</v>
      </c>
      <c r="Q3679"/>
    </row>
    <row r="3680" spans="1:17">
      <c r="A3680" s="38" t="str">
        <f t="shared" ca="1" si="57"/>
        <v>205639</v>
      </c>
      <c r="B3680" s="39" cm="1">
        <f t="array" aca="1" ref="B3680" ca="1">INDIRECT(_xlfn.CONCAT("D",ROW(C3680)-C3680-3))</f>
        <v>2056</v>
      </c>
      <c r="C3680" s="32">
        <v>39</v>
      </c>
      <c r="D3680" s="33">
        <v>4690292</v>
      </c>
      <c r="E3680" s="33"/>
      <c r="F3680" s="33">
        <v>2379595</v>
      </c>
      <c r="G3680" s="33">
        <v>942364</v>
      </c>
      <c r="H3680" s="33">
        <v>1218522</v>
      </c>
      <c r="I3680" s="33">
        <v>8063</v>
      </c>
      <c r="J3680" s="33">
        <v>210646</v>
      </c>
      <c r="K3680" s="33"/>
      <c r="L3680" s="33">
        <v>2310697</v>
      </c>
      <c r="M3680" s="33">
        <v>665094</v>
      </c>
      <c r="N3680" s="33">
        <v>1391658</v>
      </c>
      <c r="O3680" s="33">
        <v>21162</v>
      </c>
      <c r="P3680" s="33">
        <v>232783</v>
      </c>
      <c r="Q3680"/>
    </row>
    <row r="3681" spans="1:17">
      <c r="A3681" s="38" t="str">
        <f t="shared" ca="1" si="57"/>
        <v>205640</v>
      </c>
      <c r="B3681" s="39" cm="1">
        <f t="array" aca="1" ref="B3681" ca="1">INDIRECT(_xlfn.CONCAT("D",ROW(C3681)-C3681-3))</f>
        <v>2056</v>
      </c>
      <c r="C3681" s="32">
        <v>40</v>
      </c>
      <c r="D3681" s="33">
        <v>4722987</v>
      </c>
      <c r="E3681" s="33"/>
      <c r="F3681" s="33">
        <v>2394894</v>
      </c>
      <c r="G3681" s="33">
        <v>887407</v>
      </c>
      <c r="H3681" s="33">
        <v>1262269</v>
      </c>
      <c r="I3681" s="33">
        <v>12060</v>
      </c>
      <c r="J3681" s="33">
        <v>233158</v>
      </c>
      <c r="K3681" s="33"/>
      <c r="L3681" s="33">
        <v>2328094</v>
      </c>
      <c r="M3681" s="33">
        <v>636399</v>
      </c>
      <c r="N3681" s="33">
        <v>1400683</v>
      </c>
      <c r="O3681" s="33">
        <v>30209</v>
      </c>
      <c r="P3681" s="33">
        <v>260803</v>
      </c>
      <c r="Q3681"/>
    </row>
    <row r="3682" spans="1:17">
      <c r="A3682" s="38" t="str">
        <f t="shared" ca="1" si="57"/>
        <v>205641</v>
      </c>
      <c r="B3682" s="39" cm="1">
        <f t="array" aca="1" ref="B3682" ca="1">INDIRECT(_xlfn.CONCAT("D",ROW(C3682)-C3682-3))</f>
        <v>2056</v>
      </c>
      <c r="C3682" s="32">
        <v>41</v>
      </c>
      <c r="D3682" s="33">
        <v>4733470</v>
      </c>
      <c r="E3682" s="33"/>
      <c r="F3682" s="33">
        <v>2397948</v>
      </c>
      <c r="G3682" s="33">
        <v>832537</v>
      </c>
      <c r="H3682" s="33">
        <v>1329844</v>
      </c>
      <c r="I3682" s="33">
        <v>11074</v>
      </c>
      <c r="J3682" s="33">
        <v>224493</v>
      </c>
      <c r="K3682" s="33"/>
      <c r="L3682" s="33">
        <v>2335522</v>
      </c>
      <c r="M3682" s="33">
        <v>587900</v>
      </c>
      <c r="N3682" s="33">
        <v>1473268</v>
      </c>
      <c r="O3682" s="33">
        <v>31154</v>
      </c>
      <c r="P3682" s="33">
        <v>243200</v>
      </c>
      <c r="Q3682"/>
    </row>
    <row r="3683" spans="1:17">
      <c r="A3683" s="38" t="str">
        <f t="shared" ca="1" si="57"/>
        <v>205642</v>
      </c>
      <c r="B3683" s="39" cm="1">
        <f t="array" aca="1" ref="B3683" ca="1">INDIRECT(_xlfn.CONCAT("D",ROW(C3683)-C3683-3))</f>
        <v>2056</v>
      </c>
      <c r="C3683" s="32">
        <v>42</v>
      </c>
      <c r="D3683" s="33">
        <v>4678866</v>
      </c>
      <c r="E3683" s="33"/>
      <c r="F3683" s="33">
        <v>2369421</v>
      </c>
      <c r="G3683" s="33">
        <v>816938</v>
      </c>
      <c r="H3683" s="33">
        <v>1295243</v>
      </c>
      <c r="I3683" s="33">
        <v>12058</v>
      </c>
      <c r="J3683" s="33">
        <v>245182</v>
      </c>
      <c r="K3683" s="33"/>
      <c r="L3683" s="33">
        <v>2309444</v>
      </c>
      <c r="M3683" s="33">
        <v>580126</v>
      </c>
      <c r="N3683" s="33">
        <v>1447801</v>
      </c>
      <c r="O3683" s="33">
        <v>29157</v>
      </c>
      <c r="P3683" s="33">
        <v>252360</v>
      </c>
      <c r="Q3683"/>
    </row>
    <row r="3684" spans="1:17">
      <c r="A3684" s="38" t="str">
        <f t="shared" ca="1" si="57"/>
        <v>205643</v>
      </c>
      <c r="B3684" s="39" cm="1">
        <f t="array" aca="1" ref="B3684" ca="1">INDIRECT(_xlfn.CONCAT("D",ROW(C3684)-C3684-3))</f>
        <v>2056</v>
      </c>
      <c r="C3684" s="32">
        <v>43</v>
      </c>
      <c r="D3684" s="33">
        <v>4693984</v>
      </c>
      <c r="E3684" s="33"/>
      <c r="F3684" s="33">
        <v>2372848</v>
      </c>
      <c r="G3684" s="33">
        <v>805721</v>
      </c>
      <c r="H3684" s="33">
        <v>1287139</v>
      </c>
      <c r="I3684" s="33">
        <v>12086</v>
      </c>
      <c r="J3684" s="33">
        <v>267902</v>
      </c>
      <c r="K3684" s="33"/>
      <c r="L3684" s="33">
        <v>2321136</v>
      </c>
      <c r="M3684" s="33">
        <v>553417</v>
      </c>
      <c r="N3684" s="33">
        <v>1438281</v>
      </c>
      <c r="O3684" s="33">
        <v>41180</v>
      </c>
      <c r="P3684" s="33">
        <v>288259</v>
      </c>
      <c r="Q3684"/>
    </row>
    <row r="3685" spans="1:17">
      <c r="A3685" s="38" t="str">
        <f t="shared" ca="1" si="57"/>
        <v>205644</v>
      </c>
      <c r="B3685" s="39" cm="1">
        <f t="array" aca="1" ref="B3685" ca="1">INDIRECT(_xlfn.CONCAT("D",ROW(C3685)-C3685-3))</f>
        <v>2056</v>
      </c>
      <c r="C3685" s="32">
        <v>44</v>
      </c>
      <c r="D3685" s="33">
        <v>4685227</v>
      </c>
      <c r="E3685" s="33"/>
      <c r="F3685" s="33">
        <v>2367942</v>
      </c>
      <c r="G3685" s="33">
        <v>770537</v>
      </c>
      <c r="H3685" s="33">
        <v>1300658</v>
      </c>
      <c r="I3685" s="33">
        <v>14083</v>
      </c>
      <c r="J3685" s="33">
        <v>282664</v>
      </c>
      <c r="K3685" s="33"/>
      <c r="L3685" s="33">
        <v>2317285</v>
      </c>
      <c r="M3685" s="33">
        <v>552452</v>
      </c>
      <c r="N3685" s="33">
        <v>1437379</v>
      </c>
      <c r="O3685" s="33">
        <v>38169</v>
      </c>
      <c r="P3685" s="33">
        <v>289284</v>
      </c>
      <c r="Q3685"/>
    </row>
    <row r="3686" spans="1:17">
      <c r="A3686" s="38" t="str">
        <f t="shared" ca="1" si="57"/>
        <v>205645</v>
      </c>
      <c r="B3686" s="39" cm="1">
        <f t="array" aca="1" ref="B3686" ca="1">INDIRECT(_xlfn.CONCAT("D",ROW(C3686)-C3686-3))</f>
        <v>2056</v>
      </c>
      <c r="C3686" s="32">
        <v>45</v>
      </c>
      <c r="D3686" s="33">
        <v>4765370</v>
      </c>
      <c r="E3686" s="33"/>
      <c r="F3686" s="33">
        <v>2404944</v>
      </c>
      <c r="G3686" s="33">
        <v>783871</v>
      </c>
      <c r="H3686" s="33">
        <v>1311147</v>
      </c>
      <c r="I3686" s="33">
        <v>16100</v>
      </c>
      <c r="J3686" s="33">
        <v>293826</v>
      </c>
      <c r="K3686" s="33"/>
      <c r="L3686" s="33">
        <v>2360426</v>
      </c>
      <c r="M3686" s="33">
        <v>571281</v>
      </c>
      <c r="N3686" s="33">
        <v>1448785</v>
      </c>
      <c r="O3686" s="33">
        <v>48192</v>
      </c>
      <c r="P3686" s="33">
        <v>292167</v>
      </c>
      <c r="Q3686"/>
    </row>
    <row r="3687" spans="1:17">
      <c r="A3687" s="38" t="str">
        <f t="shared" ca="1" si="57"/>
        <v>205646</v>
      </c>
      <c r="B3687" s="39" cm="1">
        <f t="array" aca="1" ref="B3687" ca="1">INDIRECT(_xlfn.CONCAT("D",ROW(C3687)-C3687-3))</f>
        <v>2056</v>
      </c>
      <c r="C3687" s="32">
        <v>46</v>
      </c>
      <c r="D3687" s="33">
        <v>4830931</v>
      </c>
      <c r="E3687" s="33"/>
      <c r="F3687" s="33">
        <v>2434674</v>
      </c>
      <c r="G3687" s="33">
        <v>766156</v>
      </c>
      <c r="H3687" s="33">
        <v>1363057</v>
      </c>
      <c r="I3687" s="33">
        <v>12018</v>
      </c>
      <c r="J3687" s="33">
        <v>293443</v>
      </c>
      <c r="K3687" s="33"/>
      <c r="L3687" s="33">
        <v>2396257</v>
      </c>
      <c r="M3687" s="33">
        <v>535622</v>
      </c>
      <c r="N3687" s="33">
        <v>1507566</v>
      </c>
      <c r="O3687" s="33">
        <v>52158</v>
      </c>
      <c r="P3687" s="33">
        <v>300911</v>
      </c>
      <c r="Q3687"/>
    </row>
    <row r="3688" spans="1:17">
      <c r="A3688" s="38" t="str">
        <f t="shared" ca="1" si="57"/>
        <v>205647</v>
      </c>
      <c r="B3688" s="39" cm="1">
        <f t="array" aca="1" ref="B3688" ca="1">INDIRECT(_xlfn.CONCAT("D",ROW(C3688)-C3688-3))</f>
        <v>2056</v>
      </c>
      <c r="C3688" s="32">
        <v>47</v>
      </c>
      <c r="D3688" s="33">
        <v>4980237</v>
      </c>
      <c r="E3688" s="33"/>
      <c r="F3688" s="33">
        <v>2507686</v>
      </c>
      <c r="G3688" s="33">
        <v>795708</v>
      </c>
      <c r="H3688" s="33">
        <v>1387466</v>
      </c>
      <c r="I3688" s="33">
        <v>14066</v>
      </c>
      <c r="J3688" s="33">
        <v>310447</v>
      </c>
      <c r="K3688" s="33"/>
      <c r="L3688" s="33">
        <v>2472550</v>
      </c>
      <c r="M3688" s="33">
        <v>571206</v>
      </c>
      <c r="N3688" s="33">
        <v>1516859</v>
      </c>
      <c r="O3688" s="33">
        <v>56217</v>
      </c>
      <c r="P3688" s="33">
        <v>328268</v>
      </c>
      <c r="Q3688"/>
    </row>
    <row r="3689" spans="1:17">
      <c r="A3689" s="38" t="str">
        <f t="shared" ca="1" si="57"/>
        <v>205648</v>
      </c>
      <c r="B3689" s="39" cm="1">
        <f t="array" aca="1" ref="B3689" ca="1">INDIRECT(_xlfn.CONCAT("D",ROW(C3689)-C3689-3))</f>
        <v>2056</v>
      </c>
      <c r="C3689" s="32">
        <v>48</v>
      </c>
      <c r="D3689" s="33">
        <v>4993552</v>
      </c>
      <c r="E3689" s="33"/>
      <c r="F3689" s="33">
        <v>2511474</v>
      </c>
      <c r="G3689" s="33">
        <v>730757</v>
      </c>
      <c r="H3689" s="33">
        <v>1439430</v>
      </c>
      <c r="I3689" s="33">
        <v>22083</v>
      </c>
      <c r="J3689" s="33">
        <v>319204</v>
      </c>
      <c r="K3689" s="33"/>
      <c r="L3689" s="33">
        <v>2482078</v>
      </c>
      <c r="M3689" s="33">
        <v>612735</v>
      </c>
      <c r="N3689" s="33">
        <v>1494671</v>
      </c>
      <c r="O3689" s="33">
        <v>62278</v>
      </c>
      <c r="P3689" s="33">
        <v>312394</v>
      </c>
      <c r="Q3689"/>
    </row>
    <row r="3690" spans="1:17">
      <c r="A3690" s="38" t="str">
        <f t="shared" ca="1" si="57"/>
        <v>205649</v>
      </c>
      <c r="B3690" s="39" cm="1">
        <f t="array" aca="1" ref="B3690" ca="1">INDIRECT(_xlfn.CONCAT("D",ROW(C3690)-C3690-3))</f>
        <v>2056</v>
      </c>
      <c r="C3690" s="32">
        <v>49</v>
      </c>
      <c r="D3690" s="33">
        <v>4921182</v>
      </c>
      <c r="E3690" s="33"/>
      <c r="F3690" s="33">
        <v>2474723</v>
      </c>
      <c r="G3690" s="33">
        <v>741915</v>
      </c>
      <c r="H3690" s="33">
        <v>1411546</v>
      </c>
      <c r="I3690" s="33">
        <v>25099</v>
      </c>
      <c r="J3690" s="33">
        <v>296164</v>
      </c>
      <c r="K3690" s="33"/>
      <c r="L3690" s="33">
        <v>2446459</v>
      </c>
      <c r="M3690" s="33">
        <v>540310</v>
      </c>
      <c r="N3690" s="33">
        <v>1493384</v>
      </c>
      <c r="O3690" s="33">
        <v>59253</v>
      </c>
      <c r="P3690" s="33">
        <v>353511</v>
      </c>
      <c r="Q3690"/>
    </row>
    <row r="3691" spans="1:17">
      <c r="A3691" s="38" t="str">
        <f t="shared" ca="1" si="57"/>
        <v>205650</v>
      </c>
      <c r="B3691" s="39" cm="1">
        <f t="array" aca="1" ref="B3691" ca="1">INDIRECT(_xlfn.CONCAT("D",ROW(C3691)-C3691-3))</f>
        <v>2056</v>
      </c>
      <c r="C3691" s="32">
        <v>50</v>
      </c>
      <c r="D3691" s="33">
        <v>4805814</v>
      </c>
      <c r="E3691" s="33"/>
      <c r="F3691" s="33">
        <v>2414797</v>
      </c>
      <c r="G3691" s="33">
        <v>681742</v>
      </c>
      <c r="H3691" s="33">
        <v>1412827</v>
      </c>
      <c r="I3691" s="33">
        <v>12084</v>
      </c>
      <c r="J3691" s="33">
        <v>308143</v>
      </c>
      <c r="K3691" s="33"/>
      <c r="L3691" s="33">
        <v>2391018</v>
      </c>
      <c r="M3691" s="33">
        <v>535242</v>
      </c>
      <c r="N3691" s="33">
        <v>1436016</v>
      </c>
      <c r="O3691" s="33">
        <v>60252</v>
      </c>
      <c r="P3691" s="33">
        <v>359506</v>
      </c>
      <c r="Q3691"/>
    </row>
    <row r="3692" spans="1:17">
      <c r="A3692" s="38" t="str">
        <f t="shared" ca="1" si="57"/>
        <v>205651</v>
      </c>
      <c r="B3692" s="39" cm="1">
        <f t="array" aca="1" ref="B3692" ca="1">INDIRECT(_xlfn.CONCAT("D",ROW(C3692)-C3692-3))</f>
        <v>2056</v>
      </c>
      <c r="C3692" s="32">
        <v>51</v>
      </c>
      <c r="D3692" s="33">
        <v>4747492</v>
      </c>
      <c r="E3692" s="33"/>
      <c r="F3692" s="33">
        <v>2382742</v>
      </c>
      <c r="G3692" s="33">
        <v>744293</v>
      </c>
      <c r="H3692" s="33">
        <v>1343750</v>
      </c>
      <c r="I3692" s="33">
        <v>17099</v>
      </c>
      <c r="J3692" s="33">
        <v>277601</v>
      </c>
      <c r="K3692" s="33"/>
      <c r="L3692" s="33">
        <v>2364750</v>
      </c>
      <c r="M3692" s="33">
        <v>520144</v>
      </c>
      <c r="N3692" s="33">
        <v>1464036</v>
      </c>
      <c r="O3692" s="33">
        <v>48199</v>
      </c>
      <c r="P3692" s="33">
        <v>332370</v>
      </c>
      <c r="Q3692"/>
    </row>
    <row r="3693" spans="1:17">
      <c r="A3693" s="38" t="str">
        <f t="shared" ca="1" si="57"/>
        <v>205652</v>
      </c>
      <c r="B3693" s="39" cm="1">
        <f t="array" aca="1" ref="B3693" ca="1">INDIRECT(_xlfn.CONCAT("D",ROW(C3693)-C3693-3))</f>
        <v>2056</v>
      </c>
      <c r="C3693" s="32">
        <v>52</v>
      </c>
      <c r="D3693" s="33">
        <v>4701789</v>
      </c>
      <c r="E3693" s="33"/>
      <c r="F3693" s="33">
        <v>2357833</v>
      </c>
      <c r="G3693" s="33">
        <v>681443</v>
      </c>
      <c r="H3693" s="33">
        <v>1361878</v>
      </c>
      <c r="I3693" s="33">
        <v>21169</v>
      </c>
      <c r="J3693" s="33">
        <v>293343</v>
      </c>
      <c r="K3693" s="33"/>
      <c r="L3693" s="33">
        <v>2343956</v>
      </c>
      <c r="M3693" s="33">
        <v>521885</v>
      </c>
      <c r="N3693" s="33">
        <v>1383648</v>
      </c>
      <c r="O3693" s="33">
        <v>79439</v>
      </c>
      <c r="P3693" s="33">
        <v>358984</v>
      </c>
      <c r="Q3693"/>
    </row>
    <row r="3694" spans="1:17">
      <c r="A3694" s="38" t="str">
        <f t="shared" ca="1" si="57"/>
        <v>205653</v>
      </c>
      <c r="B3694" s="39" cm="1">
        <f t="array" aca="1" ref="B3694" ca="1">INDIRECT(_xlfn.CONCAT("D",ROW(C3694)-C3694-3))</f>
        <v>2056</v>
      </c>
      <c r="C3694" s="32">
        <v>53</v>
      </c>
      <c r="D3694" s="33">
        <v>4637979</v>
      </c>
      <c r="E3694" s="33"/>
      <c r="F3694" s="33">
        <v>2321884</v>
      </c>
      <c r="G3694" s="33">
        <v>655175</v>
      </c>
      <c r="H3694" s="33">
        <v>1360826</v>
      </c>
      <c r="I3694" s="33">
        <v>22209</v>
      </c>
      <c r="J3694" s="33">
        <v>283674</v>
      </c>
      <c r="K3694" s="33"/>
      <c r="L3694" s="33">
        <v>2316096</v>
      </c>
      <c r="M3694" s="33">
        <v>509098</v>
      </c>
      <c r="N3694" s="33">
        <v>1395493</v>
      </c>
      <c r="O3694" s="33">
        <v>72441</v>
      </c>
      <c r="P3694" s="33">
        <v>339063</v>
      </c>
      <c r="Q3694"/>
    </row>
    <row r="3695" spans="1:17">
      <c r="A3695" s="38" t="str">
        <f t="shared" ca="1" si="57"/>
        <v>205654</v>
      </c>
      <c r="B3695" s="39" cm="1">
        <f t="array" aca="1" ref="B3695" ca="1">INDIRECT(_xlfn.CONCAT("D",ROW(C3695)-C3695-3))</f>
        <v>2056</v>
      </c>
      <c r="C3695" s="32">
        <v>54</v>
      </c>
      <c r="D3695" s="33">
        <v>4620630</v>
      </c>
      <c r="E3695" s="33"/>
      <c r="F3695" s="33">
        <v>2309162</v>
      </c>
      <c r="G3695" s="33">
        <v>603669</v>
      </c>
      <c r="H3695" s="33">
        <v>1393005</v>
      </c>
      <c r="I3695" s="33">
        <v>20291</v>
      </c>
      <c r="J3695" s="33">
        <v>292196</v>
      </c>
      <c r="K3695" s="33"/>
      <c r="L3695" s="33">
        <v>2311468</v>
      </c>
      <c r="M3695" s="33">
        <v>506485</v>
      </c>
      <c r="N3695" s="33">
        <v>1361052</v>
      </c>
      <c r="O3695" s="33">
        <v>85759</v>
      </c>
      <c r="P3695" s="33">
        <v>358172</v>
      </c>
      <c r="Q3695"/>
    </row>
    <row r="3696" spans="1:17">
      <c r="A3696" s="38" t="str">
        <f t="shared" ca="1" si="57"/>
        <v>205655</v>
      </c>
      <c r="B3696" s="39" cm="1">
        <f t="array" aca="1" ref="B3696" ca="1">INDIRECT(_xlfn.CONCAT("D",ROW(C3696)-C3696-3))</f>
        <v>2056</v>
      </c>
      <c r="C3696" s="32">
        <v>55</v>
      </c>
      <c r="D3696" s="33">
        <v>4683380</v>
      </c>
      <c r="E3696" s="33"/>
      <c r="F3696" s="33">
        <v>2338835</v>
      </c>
      <c r="G3696" s="33">
        <v>675190</v>
      </c>
      <c r="H3696" s="33">
        <v>1381809</v>
      </c>
      <c r="I3696" s="33">
        <v>22304</v>
      </c>
      <c r="J3696" s="33">
        <v>259533</v>
      </c>
      <c r="K3696" s="33"/>
      <c r="L3696" s="33">
        <v>2344545</v>
      </c>
      <c r="M3696" s="33">
        <v>537081</v>
      </c>
      <c r="N3696" s="33">
        <v>1373551</v>
      </c>
      <c r="O3696" s="33">
        <v>89008</v>
      </c>
      <c r="P3696" s="33">
        <v>344905</v>
      </c>
      <c r="Q3696"/>
    </row>
    <row r="3697" spans="1:17">
      <c r="A3697" s="38" t="str">
        <f t="shared" ca="1" si="57"/>
        <v>205656</v>
      </c>
      <c r="B3697" s="39" cm="1">
        <f t="array" aca="1" ref="B3697" ca="1">INDIRECT(_xlfn.CONCAT("D",ROW(C3697)-C3697-3))</f>
        <v>2056</v>
      </c>
      <c r="C3697" s="32">
        <v>56</v>
      </c>
      <c r="D3697" s="33">
        <v>4594690</v>
      </c>
      <c r="E3697" s="33"/>
      <c r="F3697" s="33">
        <v>2292852</v>
      </c>
      <c r="G3697" s="33">
        <v>597914</v>
      </c>
      <c r="H3697" s="33">
        <v>1376119</v>
      </c>
      <c r="I3697" s="33">
        <v>9167</v>
      </c>
      <c r="J3697" s="33">
        <v>309652</v>
      </c>
      <c r="K3697" s="33"/>
      <c r="L3697" s="33">
        <v>2301838</v>
      </c>
      <c r="M3697" s="33">
        <v>503749</v>
      </c>
      <c r="N3697" s="33">
        <v>1320694</v>
      </c>
      <c r="O3697" s="33">
        <v>102371</v>
      </c>
      <c r="P3697" s="33">
        <v>375024</v>
      </c>
      <c r="Q3697"/>
    </row>
    <row r="3698" spans="1:17">
      <c r="A3698" s="38" t="str">
        <f t="shared" ca="1" si="57"/>
        <v>205657</v>
      </c>
      <c r="B3698" s="39" cm="1">
        <f t="array" aca="1" ref="B3698" ca="1">INDIRECT(_xlfn.CONCAT("D",ROW(C3698)-C3698-3))</f>
        <v>2056</v>
      </c>
      <c r="C3698" s="32">
        <v>57</v>
      </c>
      <c r="D3698" s="33">
        <v>4563578</v>
      </c>
      <c r="E3698" s="33"/>
      <c r="F3698" s="33">
        <v>2271644</v>
      </c>
      <c r="G3698" s="33">
        <v>638615</v>
      </c>
      <c r="H3698" s="33">
        <v>1308653</v>
      </c>
      <c r="I3698" s="33">
        <v>25342</v>
      </c>
      <c r="J3698" s="33">
        <v>299034</v>
      </c>
      <c r="K3698" s="33"/>
      <c r="L3698" s="33">
        <v>2291934</v>
      </c>
      <c r="M3698" s="33">
        <v>523203</v>
      </c>
      <c r="N3698" s="33">
        <v>1309532</v>
      </c>
      <c r="O3698" s="33">
        <v>99561</v>
      </c>
      <c r="P3698" s="33">
        <v>359639</v>
      </c>
      <c r="Q3698"/>
    </row>
    <row r="3699" spans="1:17">
      <c r="A3699" s="38" t="str">
        <f t="shared" ca="1" si="57"/>
        <v>205658</v>
      </c>
      <c r="B3699" s="39" cm="1">
        <f t="array" aca="1" ref="B3699" ca="1">INDIRECT(_xlfn.CONCAT("D",ROW(C3699)-C3699-3))</f>
        <v>2056</v>
      </c>
      <c r="C3699" s="32">
        <v>58</v>
      </c>
      <c r="D3699" s="33">
        <v>4471234</v>
      </c>
      <c r="E3699" s="33"/>
      <c r="F3699" s="33">
        <v>2222003</v>
      </c>
      <c r="G3699" s="33">
        <v>592197</v>
      </c>
      <c r="H3699" s="33">
        <v>1323079</v>
      </c>
      <c r="I3699" s="33">
        <v>30369</v>
      </c>
      <c r="J3699" s="33">
        <v>276359</v>
      </c>
      <c r="K3699" s="33"/>
      <c r="L3699" s="33">
        <v>2249230</v>
      </c>
      <c r="M3699" s="33">
        <v>489271</v>
      </c>
      <c r="N3699" s="33">
        <v>1288885</v>
      </c>
      <c r="O3699" s="33">
        <v>116252</v>
      </c>
      <c r="P3699" s="33">
        <v>354822</v>
      </c>
      <c r="Q3699"/>
    </row>
    <row r="3700" spans="1:17">
      <c r="A3700" s="38" t="str">
        <f t="shared" ca="1" si="57"/>
        <v>205659</v>
      </c>
      <c r="B3700" s="39" cm="1">
        <f t="array" aca="1" ref="B3700" ca="1">INDIRECT(_xlfn.CONCAT("D",ROW(C3700)-C3700-3))</f>
        <v>2056</v>
      </c>
      <c r="C3700" s="32">
        <v>59</v>
      </c>
      <c r="D3700" s="33">
        <v>4452241</v>
      </c>
      <c r="E3700" s="33"/>
      <c r="F3700" s="33">
        <v>2204394</v>
      </c>
      <c r="G3700" s="33">
        <v>583784</v>
      </c>
      <c r="H3700" s="33">
        <v>1326691</v>
      </c>
      <c r="I3700" s="33">
        <v>39527</v>
      </c>
      <c r="J3700" s="33">
        <v>254392</v>
      </c>
      <c r="K3700" s="33"/>
      <c r="L3700" s="33">
        <v>2247847</v>
      </c>
      <c r="M3700" s="33">
        <v>508297</v>
      </c>
      <c r="N3700" s="33">
        <v>1234291</v>
      </c>
      <c r="O3700" s="33">
        <v>139731</v>
      </c>
      <c r="P3700" s="33">
        <v>365528</v>
      </c>
      <c r="Q3700"/>
    </row>
    <row r="3701" spans="1:17">
      <c r="A3701" s="38" t="str">
        <f t="shared" ca="1" si="57"/>
        <v>205660</v>
      </c>
      <c r="B3701" s="39" cm="1">
        <f t="array" aca="1" ref="B3701" ca="1">INDIRECT(_xlfn.CONCAT("D",ROW(C3701)-C3701-3))</f>
        <v>2056</v>
      </c>
      <c r="C3701" s="32">
        <v>60</v>
      </c>
      <c r="D3701" s="33">
        <v>4436800</v>
      </c>
      <c r="E3701" s="33"/>
      <c r="F3701" s="33">
        <v>2193563</v>
      </c>
      <c r="G3701" s="33">
        <v>563308</v>
      </c>
      <c r="H3701" s="33">
        <v>1373379</v>
      </c>
      <c r="I3701" s="33">
        <v>39442</v>
      </c>
      <c r="J3701" s="33">
        <v>217435</v>
      </c>
      <c r="K3701" s="33"/>
      <c r="L3701" s="33">
        <v>2243237</v>
      </c>
      <c r="M3701" s="33">
        <v>472581</v>
      </c>
      <c r="N3701" s="33">
        <v>1291991</v>
      </c>
      <c r="O3701" s="33">
        <v>116624</v>
      </c>
      <c r="P3701" s="33">
        <v>362041</v>
      </c>
      <c r="Q3701"/>
    </row>
    <row r="3702" spans="1:17">
      <c r="A3702" s="38" t="str">
        <f t="shared" ca="1" si="57"/>
        <v>205661</v>
      </c>
      <c r="B3702" s="39" cm="1">
        <f t="array" aca="1" ref="B3702" ca="1">INDIRECT(_xlfn.CONCAT("D",ROW(C3702)-C3702-3))</f>
        <v>2056</v>
      </c>
      <c r="C3702" s="32">
        <v>61</v>
      </c>
      <c r="D3702" s="33">
        <v>4432277</v>
      </c>
      <c r="E3702" s="33"/>
      <c r="F3702" s="33">
        <v>2186478</v>
      </c>
      <c r="G3702" s="33">
        <v>550414</v>
      </c>
      <c r="H3702" s="33">
        <v>1359845</v>
      </c>
      <c r="I3702" s="33">
        <v>36425</v>
      </c>
      <c r="J3702" s="33">
        <v>239794</v>
      </c>
      <c r="K3702" s="33"/>
      <c r="L3702" s="33">
        <v>2245800</v>
      </c>
      <c r="M3702" s="33">
        <v>462758</v>
      </c>
      <c r="N3702" s="33">
        <v>1284764</v>
      </c>
      <c r="O3702" s="33">
        <v>141060</v>
      </c>
      <c r="P3702" s="33">
        <v>357217</v>
      </c>
      <c r="Q3702"/>
    </row>
    <row r="3703" spans="1:17">
      <c r="A3703" s="38" t="str">
        <f t="shared" ca="1" si="57"/>
        <v>205662</v>
      </c>
      <c r="B3703" s="39" cm="1">
        <f t="array" aca="1" ref="B3703" ca="1">INDIRECT(_xlfn.CONCAT("D",ROW(C3703)-C3703-3))</f>
        <v>2056</v>
      </c>
      <c r="C3703" s="32">
        <v>62</v>
      </c>
      <c r="D3703" s="33">
        <v>4448387</v>
      </c>
      <c r="E3703" s="33"/>
      <c r="F3703" s="33">
        <v>2190171</v>
      </c>
      <c r="G3703" s="33">
        <v>594936</v>
      </c>
      <c r="H3703" s="33">
        <v>1321968</v>
      </c>
      <c r="I3703" s="33">
        <v>37310</v>
      </c>
      <c r="J3703" s="33">
        <v>235958</v>
      </c>
      <c r="K3703" s="33"/>
      <c r="L3703" s="33">
        <v>2258216</v>
      </c>
      <c r="M3703" s="33">
        <v>524790</v>
      </c>
      <c r="N3703" s="33">
        <v>1214716</v>
      </c>
      <c r="O3703" s="33">
        <v>145888</v>
      </c>
      <c r="P3703" s="33">
        <v>372824</v>
      </c>
      <c r="Q3703"/>
    </row>
    <row r="3704" spans="1:17">
      <c r="A3704" s="38" t="str">
        <f t="shared" ca="1" si="57"/>
        <v>205663</v>
      </c>
      <c r="B3704" s="39" cm="1">
        <f t="array" aca="1" ref="B3704" ca="1">INDIRECT(_xlfn.CONCAT("D",ROW(C3704)-C3704-3))</f>
        <v>2056</v>
      </c>
      <c r="C3704" s="32">
        <v>63</v>
      </c>
      <c r="D3704" s="33">
        <v>4495286</v>
      </c>
      <c r="E3704" s="33"/>
      <c r="F3704" s="33">
        <v>2209314</v>
      </c>
      <c r="G3704" s="33">
        <v>586739</v>
      </c>
      <c r="H3704" s="33">
        <v>1341261</v>
      </c>
      <c r="I3704" s="33">
        <v>41192</v>
      </c>
      <c r="J3704" s="33">
        <v>240121</v>
      </c>
      <c r="K3704" s="33"/>
      <c r="L3704" s="33">
        <v>2285973</v>
      </c>
      <c r="M3704" s="33">
        <v>477424</v>
      </c>
      <c r="N3704" s="33">
        <v>1306848</v>
      </c>
      <c r="O3704" s="33">
        <v>152735</v>
      </c>
      <c r="P3704" s="33">
        <v>348965</v>
      </c>
      <c r="Q3704"/>
    </row>
    <row r="3705" spans="1:17">
      <c r="A3705" s="38" t="str">
        <f t="shared" ca="1" si="57"/>
        <v>205664</v>
      </c>
      <c r="B3705" s="39" cm="1">
        <f t="array" aca="1" ref="B3705" ca="1">INDIRECT(_xlfn.CONCAT("D",ROW(C3705)-C3705-3))</f>
        <v>2056</v>
      </c>
      <c r="C3705" s="32">
        <v>64</v>
      </c>
      <c r="D3705" s="33">
        <v>4500394</v>
      </c>
      <c r="E3705" s="33"/>
      <c r="F3705" s="33">
        <v>2199339</v>
      </c>
      <c r="G3705" s="33">
        <v>558162</v>
      </c>
      <c r="H3705" s="33">
        <v>1339386</v>
      </c>
      <c r="I3705" s="33">
        <v>45420</v>
      </c>
      <c r="J3705" s="33">
        <v>256371</v>
      </c>
      <c r="K3705" s="33"/>
      <c r="L3705" s="33">
        <v>2301055</v>
      </c>
      <c r="M3705" s="33">
        <v>530001</v>
      </c>
      <c r="N3705" s="33">
        <v>1216778</v>
      </c>
      <c r="O3705" s="33">
        <v>170935</v>
      </c>
      <c r="P3705" s="33">
        <v>383341</v>
      </c>
      <c r="Q3705"/>
    </row>
    <row r="3706" spans="1:17">
      <c r="A3706" s="38" t="str">
        <f t="shared" ca="1" si="57"/>
        <v>205665</v>
      </c>
      <c r="B3706" s="39" cm="1">
        <f t="array" aca="1" ref="B3706" ca="1">INDIRECT(_xlfn.CONCAT("D",ROW(C3706)-C3706-3))</f>
        <v>2056</v>
      </c>
      <c r="C3706" s="32">
        <v>65</v>
      </c>
      <c r="D3706" s="33">
        <v>4509571</v>
      </c>
      <c r="E3706" s="33"/>
      <c r="F3706" s="33">
        <v>2196927</v>
      </c>
      <c r="G3706" s="33">
        <v>537632</v>
      </c>
      <c r="H3706" s="33">
        <v>1361732</v>
      </c>
      <c r="I3706" s="33">
        <v>64556</v>
      </c>
      <c r="J3706" s="33">
        <v>233007</v>
      </c>
      <c r="K3706" s="33"/>
      <c r="L3706" s="33">
        <v>2312643</v>
      </c>
      <c r="M3706" s="33">
        <v>499676</v>
      </c>
      <c r="N3706" s="33">
        <v>1223450</v>
      </c>
      <c r="O3706" s="33">
        <v>187757</v>
      </c>
      <c r="P3706" s="33">
        <v>401760</v>
      </c>
      <c r="Q3706"/>
    </row>
    <row r="3707" spans="1:17">
      <c r="A3707" s="38" t="str">
        <f t="shared" ca="1" si="57"/>
        <v>205666</v>
      </c>
      <c r="B3707" s="39" cm="1">
        <f t="array" aca="1" ref="B3707" ca="1">INDIRECT(_xlfn.CONCAT("D",ROW(C3707)-C3707-3))</f>
        <v>2056</v>
      </c>
      <c r="C3707" s="32">
        <v>66</v>
      </c>
      <c r="D3707" s="33">
        <v>4347437</v>
      </c>
      <c r="E3707" s="33"/>
      <c r="F3707" s="33">
        <v>2106336</v>
      </c>
      <c r="G3707" s="33">
        <v>514593</v>
      </c>
      <c r="H3707" s="33">
        <v>1294977</v>
      </c>
      <c r="I3707" s="33">
        <v>50960</v>
      </c>
      <c r="J3707" s="33">
        <v>245806</v>
      </c>
      <c r="K3707" s="33"/>
      <c r="L3707" s="33">
        <v>2241101</v>
      </c>
      <c r="M3707" s="33">
        <v>494657</v>
      </c>
      <c r="N3707" s="33">
        <v>1193235</v>
      </c>
      <c r="O3707" s="33">
        <v>219063</v>
      </c>
      <c r="P3707" s="33">
        <v>334146</v>
      </c>
      <c r="Q3707"/>
    </row>
    <row r="3708" spans="1:17">
      <c r="A3708" s="38" t="str">
        <f t="shared" ca="1" si="57"/>
        <v>205667</v>
      </c>
      <c r="B3708" s="39" cm="1">
        <f t="array" aca="1" ref="B3708" ca="1">INDIRECT(_xlfn.CONCAT("D",ROW(C3708)-C3708-3))</f>
        <v>2056</v>
      </c>
      <c r="C3708" s="32">
        <v>67</v>
      </c>
      <c r="D3708" s="33">
        <v>4206688</v>
      </c>
      <c r="E3708" s="33"/>
      <c r="F3708" s="33">
        <v>2025798</v>
      </c>
      <c r="G3708" s="33">
        <v>497967</v>
      </c>
      <c r="H3708" s="33">
        <v>1212485</v>
      </c>
      <c r="I3708" s="33">
        <v>59876</v>
      </c>
      <c r="J3708" s="33">
        <v>255470</v>
      </c>
      <c r="K3708" s="33"/>
      <c r="L3708" s="33">
        <v>2180890</v>
      </c>
      <c r="M3708" s="33">
        <v>500186</v>
      </c>
      <c r="N3708" s="33">
        <v>1104032</v>
      </c>
      <c r="O3708" s="33">
        <v>241538</v>
      </c>
      <c r="P3708" s="33">
        <v>335135</v>
      </c>
      <c r="Q3708"/>
    </row>
    <row r="3709" spans="1:17">
      <c r="A3709" s="38" t="str">
        <f t="shared" ca="1" si="57"/>
        <v>205668</v>
      </c>
      <c r="B3709" s="39" cm="1">
        <f t="array" aca="1" ref="B3709" ca="1">INDIRECT(_xlfn.CONCAT("D",ROW(C3709)-C3709-3))</f>
        <v>2056</v>
      </c>
      <c r="C3709" s="32">
        <v>68</v>
      </c>
      <c r="D3709" s="33">
        <v>4062240</v>
      </c>
      <c r="E3709" s="33"/>
      <c r="F3709" s="33">
        <v>1949542</v>
      </c>
      <c r="G3709" s="33">
        <v>453428</v>
      </c>
      <c r="H3709" s="33">
        <v>1205480</v>
      </c>
      <c r="I3709" s="33">
        <v>62921</v>
      </c>
      <c r="J3709" s="33">
        <v>227713</v>
      </c>
      <c r="K3709" s="33"/>
      <c r="L3709" s="33">
        <v>2112698</v>
      </c>
      <c r="M3709" s="33">
        <v>446104</v>
      </c>
      <c r="N3709" s="33">
        <v>1093608</v>
      </c>
      <c r="O3709" s="33">
        <v>261821</v>
      </c>
      <c r="P3709" s="33">
        <v>311165</v>
      </c>
      <c r="Q3709"/>
    </row>
    <row r="3710" spans="1:17">
      <c r="A3710" s="38" t="str">
        <f t="shared" ca="1" si="57"/>
        <v>205669</v>
      </c>
      <c r="B3710" s="39" cm="1">
        <f t="array" aca="1" ref="B3710" ca="1">INDIRECT(_xlfn.CONCAT("D",ROW(C3710)-C3710-3))</f>
        <v>2056</v>
      </c>
      <c r="C3710" s="32">
        <v>69</v>
      </c>
      <c r="D3710" s="33">
        <v>3976505</v>
      </c>
      <c r="E3710" s="33"/>
      <c r="F3710" s="33">
        <v>1900489</v>
      </c>
      <c r="G3710" s="33">
        <v>438268</v>
      </c>
      <c r="H3710" s="33">
        <v>1172366</v>
      </c>
      <c r="I3710" s="33">
        <v>68728</v>
      </c>
      <c r="J3710" s="33">
        <v>221126</v>
      </c>
      <c r="K3710" s="33"/>
      <c r="L3710" s="33">
        <v>2076016</v>
      </c>
      <c r="M3710" s="33">
        <v>451833</v>
      </c>
      <c r="N3710" s="33">
        <v>1066688</v>
      </c>
      <c r="O3710" s="33">
        <v>230445</v>
      </c>
      <c r="P3710" s="33">
        <v>327051</v>
      </c>
      <c r="Q3710"/>
    </row>
    <row r="3711" spans="1:17">
      <c r="A3711" s="38" t="str">
        <f t="shared" ca="1" si="57"/>
        <v>205670</v>
      </c>
      <c r="B3711" s="39" cm="1">
        <f t="array" aca="1" ref="B3711" ca="1">INDIRECT(_xlfn.CONCAT("D",ROW(C3711)-C3711-3))</f>
        <v>2056</v>
      </c>
      <c r="C3711" s="32">
        <v>70</v>
      </c>
      <c r="D3711" s="33">
        <v>3936688</v>
      </c>
      <c r="E3711" s="33"/>
      <c r="F3711" s="33">
        <v>1877767</v>
      </c>
      <c r="G3711" s="33">
        <v>405009</v>
      </c>
      <c r="H3711" s="33">
        <v>1164275</v>
      </c>
      <c r="I3711" s="33">
        <v>73638</v>
      </c>
      <c r="J3711" s="33">
        <v>234845</v>
      </c>
      <c r="K3711" s="33"/>
      <c r="L3711" s="33">
        <v>2058921</v>
      </c>
      <c r="M3711" s="33">
        <v>399507</v>
      </c>
      <c r="N3711" s="33">
        <v>1075751</v>
      </c>
      <c r="O3711" s="33">
        <v>255604</v>
      </c>
      <c r="P3711" s="33">
        <v>328059</v>
      </c>
      <c r="Q3711"/>
    </row>
    <row r="3712" spans="1:17">
      <c r="A3712" s="38" t="str">
        <f t="shared" ca="1" si="57"/>
        <v>205671</v>
      </c>
      <c r="B3712" s="39" cm="1">
        <f t="array" aca="1" ref="B3712" ca="1">INDIRECT(_xlfn.CONCAT("D",ROW(C3712)-C3712-3))</f>
        <v>2056</v>
      </c>
      <c r="C3712" s="32">
        <v>71</v>
      </c>
      <c r="D3712" s="33">
        <v>3808845</v>
      </c>
      <c r="E3712" s="33"/>
      <c r="F3712" s="33">
        <v>1809558</v>
      </c>
      <c r="G3712" s="33">
        <v>375249</v>
      </c>
      <c r="H3712" s="33">
        <v>1153618</v>
      </c>
      <c r="I3712" s="33">
        <v>60717</v>
      </c>
      <c r="J3712" s="33">
        <v>219974</v>
      </c>
      <c r="K3712" s="33"/>
      <c r="L3712" s="33">
        <v>1999287</v>
      </c>
      <c r="M3712" s="33">
        <v>380960</v>
      </c>
      <c r="N3712" s="33">
        <v>1006177</v>
      </c>
      <c r="O3712" s="33">
        <v>282453</v>
      </c>
      <c r="P3712" s="33">
        <v>329696</v>
      </c>
      <c r="Q3712"/>
    </row>
    <row r="3713" spans="1:17">
      <c r="A3713" s="38" t="str">
        <f t="shared" ca="1" si="57"/>
        <v>205672</v>
      </c>
      <c r="B3713" s="39" cm="1">
        <f t="array" aca="1" ref="B3713" ca="1">INDIRECT(_xlfn.CONCAT("D",ROW(C3713)-C3713-3))</f>
        <v>2056</v>
      </c>
      <c r="C3713" s="32">
        <v>72</v>
      </c>
      <c r="D3713" s="33">
        <v>3735305</v>
      </c>
      <c r="E3713" s="33"/>
      <c r="F3713" s="33">
        <v>1775602</v>
      </c>
      <c r="G3713" s="33">
        <v>321024</v>
      </c>
      <c r="H3713" s="33">
        <v>1160472</v>
      </c>
      <c r="I3713" s="33">
        <v>76767</v>
      </c>
      <c r="J3713" s="33">
        <v>217339</v>
      </c>
      <c r="K3713" s="33"/>
      <c r="L3713" s="33">
        <v>1959703</v>
      </c>
      <c r="M3713" s="33">
        <v>327287</v>
      </c>
      <c r="N3713" s="33">
        <v>998927</v>
      </c>
      <c r="O3713" s="33">
        <v>313231</v>
      </c>
      <c r="P3713" s="33">
        <v>320259</v>
      </c>
      <c r="Q3713"/>
    </row>
    <row r="3714" spans="1:17">
      <c r="A3714" s="38" t="str">
        <f t="shared" ca="1" si="57"/>
        <v>205673</v>
      </c>
      <c r="B3714" s="39" cm="1">
        <f t="array" aca="1" ref="B3714" ca="1">INDIRECT(_xlfn.CONCAT("D",ROW(C3714)-C3714-3))</f>
        <v>2056</v>
      </c>
      <c r="C3714" s="32">
        <v>73</v>
      </c>
      <c r="D3714" s="33">
        <v>3740450</v>
      </c>
      <c r="E3714" s="33"/>
      <c r="F3714" s="33">
        <v>1778019</v>
      </c>
      <c r="G3714" s="33">
        <v>314120</v>
      </c>
      <c r="H3714" s="33">
        <v>1148782</v>
      </c>
      <c r="I3714" s="33">
        <v>91743</v>
      </c>
      <c r="J3714" s="33">
        <v>223374</v>
      </c>
      <c r="K3714" s="33"/>
      <c r="L3714" s="33">
        <v>1962430</v>
      </c>
      <c r="M3714" s="33">
        <v>323731</v>
      </c>
      <c r="N3714" s="33">
        <v>1002263</v>
      </c>
      <c r="O3714" s="33">
        <v>338765</v>
      </c>
      <c r="P3714" s="33">
        <v>297672</v>
      </c>
      <c r="Q3714"/>
    </row>
    <row r="3715" spans="1:17">
      <c r="A3715" s="38" t="str">
        <f t="shared" ca="1" si="57"/>
        <v>205674</v>
      </c>
      <c r="B3715" s="39" cm="1">
        <f t="array" aca="1" ref="B3715" ca="1">INDIRECT(_xlfn.CONCAT("D",ROW(C3715)-C3715-3))</f>
        <v>2056</v>
      </c>
      <c r="C3715" s="32">
        <v>74</v>
      </c>
      <c r="D3715" s="33">
        <v>3609595</v>
      </c>
      <c r="E3715" s="33"/>
      <c r="F3715" s="33">
        <v>1711924</v>
      </c>
      <c r="G3715" s="33">
        <v>284988</v>
      </c>
      <c r="H3715" s="33">
        <v>1127997</v>
      </c>
      <c r="I3715" s="33">
        <v>95660</v>
      </c>
      <c r="J3715" s="33">
        <v>203279</v>
      </c>
      <c r="K3715" s="33"/>
      <c r="L3715" s="33">
        <v>1897670</v>
      </c>
      <c r="M3715" s="33">
        <v>309435</v>
      </c>
      <c r="N3715" s="33">
        <v>927305</v>
      </c>
      <c r="O3715" s="33">
        <v>371523</v>
      </c>
      <c r="P3715" s="33">
        <v>289407</v>
      </c>
      <c r="Q3715"/>
    </row>
    <row r="3716" spans="1:17">
      <c r="A3716" s="38" t="str">
        <f t="shared" ca="1" si="57"/>
        <v>205675</v>
      </c>
      <c r="B3716" s="39" cm="1">
        <f t="array" aca="1" ref="B3716" ca="1">INDIRECT(_xlfn.CONCAT("D",ROW(C3716)-C3716-3))</f>
        <v>2056</v>
      </c>
      <c r="C3716" s="32">
        <v>75</v>
      </c>
      <c r="D3716" s="33">
        <v>3583826</v>
      </c>
      <c r="E3716" s="33"/>
      <c r="F3716" s="33">
        <v>1699603</v>
      </c>
      <c r="G3716" s="33">
        <v>282769</v>
      </c>
      <c r="H3716" s="33">
        <v>1100212</v>
      </c>
      <c r="I3716" s="33">
        <v>95584</v>
      </c>
      <c r="J3716" s="33">
        <v>221038</v>
      </c>
      <c r="K3716" s="33"/>
      <c r="L3716" s="33">
        <v>1884223</v>
      </c>
      <c r="M3716" s="33">
        <v>287339</v>
      </c>
      <c r="N3716" s="33">
        <v>918083</v>
      </c>
      <c r="O3716" s="33">
        <v>360425</v>
      </c>
      <c r="P3716" s="33">
        <v>318376</v>
      </c>
      <c r="Q3716"/>
    </row>
    <row r="3717" spans="1:17">
      <c r="A3717" s="38" t="str">
        <f t="shared" ca="1" si="57"/>
        <v>205676</v>
      </c>
      <c r="B3717" s="39" cm="1">
        <f t="array" aca="1" ref="B3717" ca="1">INDIRECT(_xlfn.CONCAT("D",ROW(C3717)-C3717-3))</f>
        <v>2056</v>
      </c>
      <c r="C3717" s="32">
        <v>76</v>
      </c>
      <c r="D3717" s="33">
        <v>3372125</v>
      </c>
      <c r="E3717" s="33"/>
      <c r="F3717" s="33">
        <v>1591675</v>
      </c>
      <c r="G3717" s="33">
        <v>244873</v>
      </c>
      <c r="H3717" s="33">
        <v>1016323</v>
      </c>
      <c r="I3717" s="33">
        <v>138363</v>
      </c>
      <c r="J3717" s="33">
        <v>192116</v>
      </c>
      <c r="K3717" s="33"/>
      <c r="L3717" s="33">
        <v>1780451</v>
      </c>
      <c r="M3717" s="33">
        <v>238926</v>
      </c>
      <c r="N3717" s="33">
        <v>894724</v>
      </c>
      <c r="O3717" s="33">
        <v>391879</v>
      </c>
      <c r="P3717" s="33">
        <v>254921</v>
      </c>
      <c r="Q3717"/>
    </row>
    <row r="3718" spans="1:17">
      <c r="A3718" s="38" t="str">
        <f t="shared" ca="1" si="57"/>
        <v>205677</v>
      </c>
      <c r="B3718" s="39" cm="1">
        <f t="array" aca="1" ref="B3718" ca="1">INDIRECT(_xlfn.CONCAT("D",ROW(C3718)-C3718-3))</f>
        <v>2056</v>
      </c>
      <c r="C3718" s="32">
        <v>77</v>
      </c>
      <c r="D3718" s="33">
        <v>3185018</v>
      </c>
      <c r="E3718" s="33"/>
      <c r="F3718" s="33">
        <v>1495574</v>
      </c>
      <c r="G3718" s="33">
        <v>201863</v>
      </c>
      <c r="H3718" s="33">
        <v>986442</v>
      </c>
      <c r="I3718" s="33">
        <v>125294</v>
      </c>
      <c r="J3718" s="33">
        <v>181975</v>
      </c>
      <c r="K3718" s="33"/>
      <c r="L3718" s="33">
        <v>1689445</v>
      </c>
      <c r="M3718" s="33">
        <v>210806</v>
      </c>
      <c r="N3718" s="33">
        <v>832234</v>
      </c>
      <c r="O3718" s="33">
        <v>407625</v>
      </c>
      <c r="P3718" s="33">
        <v>238780</v>
      </c>
      <c r="Q3718"/>
    </row>
    <row r="3719" spans="1:17">
      <c r="A3719" s="38" t="str">
        <f t="shared" ca="1" si="57"/>
        <v>205678</v>
      </c>
      <c r="B3719" s="39" cm="1">
        <f t="array" aca="1" ref="B3719" ca="1">INDIRECT(_xlfn.CONCAT("D",ROW(C3719)-C3719-3))</f>
        <v>2056</v>
      </c>
      <c r="C3719" s="32">
        <v>78</v>
      </c>
      <c r="D3719" s="33">
        <v>3079750</v>
      </c>
      <c r="E3719" s="33"/>
      <c r="F3719" s="33">
        <v>1437349</v>
      </c>
      <c r="G3719" s="33">
        <v>180911</v>
      </c>
      <c r="H3719" s="33">
        <v>942329</v>
      </c>
      <c r="I3719" s="33">
        <v>123258</v>
      </c>
      <c r="J3719" s="33">
        <v>190851</v>
      </c>
      <c r="K3719" s="33"/>
      <c r="L3719" s="33">
        <v>1642401</v>
      </c>
      <c r="M3719" s="33">
        <v>214791</v>
      </c>
      <c r="N3719" s="33">
        <v>760260</v>
      </c>
      <c r="O3719" s="33">
        <v>424586</v>
      </c>
      <c r="P3719" s="33">
        <v>242764</v>
      </c>
      <c r="Q3719"/>
    </row>
    <row r="3720" spans="1:17">
      <c r="A3720" s="38" t="str">
        <f t="shared" ca="1" si="57"/>
        <v>205679</v>
      </c>
      <c r="B3720" s="39" cm="1">
        <f t="array" aca="1" ref="B3720" ca="1">INDIRECT(_xlfn.CONCAT("D",ROW(C3720)-C3720-3))</f>
        <v>2056</v>
      </c>
      <c r="C3720" s="32">
        <v>79</v>
      </c>
      <c r="D3720" s="33">
        <v>2881475</v>
      </c>
      <c r="E3720" s="33"/>
      <c r="F3720" s="33">
        <v>1336606</v>
      </c>
      <c r="G3720" s="33">
        <v>164092</v>
      </c>
      <c r="H3720" s="33">
        <v>884109</v>
      </c>
      <c r="I3720" s="33">
        <v>142213</v>
      </c>
      <c r="J3720" s="33">
        <v>146191</v>
      </c>
      <c r="K3720" s="33"/>
      <c r="L3720" s="33">
        <v>1544869</v>
      </c>
      <c r="M3720" s="33">
        <v>192734</v>
      </c>
      <c r="N3720" s="33">
        <v>705028</v>
      </c>
      <c r="O3720" s="33">
        <v>448382</v>
      </c>
      <c r="P3720" s="33">
        <v>198726</v>
      </c>
      <c r="Q3720"/>
    </row>
    <row r="3721" spans="1:17">
      <c r="A3721" s="38" t="str">
        <f t="shared" ca="1" si="57"/>
        <v>205680</v>
      </c>
      <c r="B3721" s="39" cm="1">
        <f t="array" aca="1" ref="B3721" ca="1">INDIRECT(_xlfn.CONCAT("D",ROW(C3721)-C3721-3))</f>
        <v>2056</v>
      </c>
      <c r="C3721" s="32">
        <v>80</v>
      </c>
      <c r="D3721" s="33">
        <v>2760731</v>
      </c>
      <c r="E3721" s="33"/>
      <c r="F3721" s="33">
        <v>1272904</v>
      </c>
      <c r="G3721" s="33">
        <v>132573</v>
      </c>
      <c r="H3721" s="33">
        <v>857242</v>
      </c>
      <c r="I3721" s="33">
        <v>149519</v>
      </c>
      <c r="J3721" s="33">
        <v>133570</v>
      </c>
      <c r="K3721" s="33"/>
      <c r="L3721" s="33">
        <v>1487827</v>
      </c>
      <c r="M3721" s="33">
        <v>180857</v>
      </c>
      <c r="N3721" s="33">
        <v>651486</v>
      </c>
      <c r="O3721" s="33">
        <v>444649</v>
      </c>
      <c r="P3721" s="33">
        <v>210834</v>
      </c>
      <c r="Q3721"/>
    </row>
    <row r="3722" spans="1:17">
      <c r="A3722" s="38" t="str">
        <f t="shared" ca="1" si="57"/>
        <v>205681</v>
      </c>
      <c r="B3722" s="39" cm="1">
        <f t="array" aca="1" ref="B3722" ca="1">INDIRECT(_xlfn.CONCAT("D",ROW(C3722)-C3722-3))</f>
        <v>2056</v>
      </c>
      <c r="C3722" s="32">
        <v>81</v>
      </c>
      <c r="D3722" s="33">
        <v>2644280</v>
      </c>
      <c r="E3722" s="33"/>
      <c r="F3722" s="33">
        <v>1211004</v>
      </c>
      <c r="G3722" s="33">
        <v>138543</v>
      </c>
      <c r="H3722" s="33">
        <v>796372</v>
      </c>
      <c r="I3722" s="33">
        <v>131566</v>
      </c>
      <c r="J3722" s="33">
        <v>144523</v>
      </c>
      <c r="K3722" s="33"/>
      <c r="L3722" s="33">
        <v>1433277</v>
      </c>
      <c r="M3722" s="33">
        <v>179035</v>
      </c>
      <c r="N3722" s="33">
        <v>599116</v>
      </c>
      <c r="O3722" s="33">
        <v>447086</v>
      </c>
      <c r="P3722" s="33">
        <v>208040</v>
      </c>
      <c r="Q3722"/>
    </row>
    <row r="3723" spans="1:17">
      <c r="A3723" s="38" t="str">
        <f t="shared" ca="1" si="57"/>
        <v>205682</v>
      </c>
      <c r="B3723" s="39" cm="1">
        <f t="array" aca="1" ref="B3723" ca="1">INDIRECT(_xlfn.CONCAT("D",ROW(C3723)-C3723-3))</f>
        <v>2056</v>
      </c>
      <c r="C3723" s="32">
        <v>82</v>
      </c>
      <c r="D3723" s="33">
        <v>2486300</v>
      </c>
      <c r="E3723" s="33"/>
      <c r="F3723" s="33">
        <v>1128008</v>
      </c>
      <c r="G3723" s="33">
        <v>92754</v>
      </c>
      <c r="H3723" s="33">
        <v>770955</v>
      </c>
      <c r="I3723" s="33">
        <v>130653</v>
      </c>
      <c r="J3723" s="33">
        <v>133646</v>
      </c>
      <c r="K3723" s="33"/>
      <c r="L3723" s="33">
        <v>1358292</v>
      </c>
      <c r="M3723" s="33">
        <v>146139</v>
      </c>
      <c r="N3723" s="33">
        <v>510486</v>
      </c>
      <c r="O3723" s="33">
        <v>495471</v>
      </c>
      <c r="P3723" s="33">
        <v>206196</v>
      </c>
      <c r="Q3723"/>
    </row>
    <row r="3724" spans="1:17">
      <c r="A3724" s="38" t="str">
        <f t="shared" ref="A3724:A3787" ca="1" si="58">B3724&amp;C3724</f>
        <v>205683</v>
      </c>
      <c r="B3724" s="39" cm="1">
        <f t="array" aca="1" ref="B3724" ca="1">INDIRECT(_xlfn.CONCAT("D",ROW(C3724)-C3724-3))</f>
        <v>2056</v>
      </c>
      <c r="C3724" s="32">
        <v>83</v>
      </c>
      <c r="D3724" s="33">
        <v>2460189</v>
      </c>
      <c r="E3724" s="33"/>
      <c r="F3724" s="33">
        <v>1107880</v>
      </c>
      <c r="G3724" s="33">
        <v>106796</v>
      </c>
      <c r="H3724" s="33">
        <v>705650</v>
      </c>
      <c r="I3724" s="33">
        <v>182651</v>
      </c>
      <c r="J3724" s="33">
        <v>112784</v>
      </c>
      <c r="K3724" s="33"/>
      <c r="L3724" s="33">
        <v>1352309</v>
      </c>
      <c r="M3724" s="33">
        <v>149144</v>
      </c>
      <c r="N3724" s="33">
        <v>537520</v>
      </c>
      <c r="O3724" s="33">
        <v>464450</v>
      </c>
      <c r="P3724" s="33">
        <v>201195</v>
      </c>
      <c r="Q3724"/>
    </row>
    <row r="3725" spans="1:17">
      <c r="A3725" s="38" t="str">
        <f t="shared" ca="1" si="58"/>
        <v>205684</v>
      </c>
      <c r="B3725" s="39" cm="1">
        <f t="array" aca="1" ref="B3725" ca="1">INDIRECT(_xlfn.CONCAT("D",ROW(C3725)-C3725-3))</f>
        <v>2056</v>
      </c>
      <c r="C3725" s="32">
        <v>84</v>
      </c>
      <c r="D3725" s="33">
        <v>2430751</v>
      </c>
      <c r="E3725" s="33"/>
      <c r="F3725" s="33">
        <v>1086278</v>
      </c>
      <c r="G3725" s="33">
        <v>89858</v>
      </c>
      <c r="H3725" s="33">
        <v>699891</v>
      </c>
      <c r="I3725" s="33">
        <v>180714</v>
      </c>
      <c r="J3725" s="33">
        <v>115816</v>
      </c>
      <c r="K3725" s="33"/>
      <c r="L3725" s="33">
        <v>1344473</v>
      </c>
      <c r="M3725" s="33">
        <v>131046</v>
      </c>
      <c r="N3725" s="33">
        <v>464163</v>
      </c>
      <c r="O3725" s="33">
        <v>554195</v>
      </c>
      <c r="P3725" s="33">
        <v>195069</v>
      </c>
      <c r="Q3725"/>
    </row>
    <row r="3726" spans="1:17">
      <c r="A3726" s="38" t="str">
        <f t="shared" ca="1" si="58"/>
        <v>205685</v>
      </c>
      <c r="B3726" s="39" cm="1">
        <f t="array" aca="1" ref="B3726" ca="1">INDIRECT(_xlfn.CONCAT("D",ROW(C3726)-C3726-3))</f>
        <v>2056</v>
      </c>
      <c r="C3726" s="32">
        <v>85</v>
      </c>
      <c r="D3726" s="33">
        <v>2374557</v>
      </c>
      <c r="E3726" s="33"/>
      <c r="F3726" s="33">
        <v>1051037</v>
      </c>
      <c r="G3726" s="33">
        <v>91829</v>
      </c>
      <c r="H3726" s="33">
        <v>677734</v>
      </c>
      <c r="I3726" s="33">
        <v>174674</v>
      </c>
      <c r="J3726" s="33">
        <v>106801</v>
      </c>
      <c r="K3726" s="33"/>
      <c r="L3726" s="33">
        <v>1323520</v>
      </c>
      <c r="M3726" s="33">
        <v>118957</v>
      </c>
      <c r="N3726" s="33">
        <v>443839</v>
      </c>
      <c r="O3726" s="33">
        <v>580789</v>
      </c>
      <c r="P3726" s="33">
        <v>179935</v>
      </c>
      <c r="Q3726"/>
    </row>
    <row r="3727" spans="1:17">
      <c r="A3727" s="38" t="str">
        <f t="shared" ca="1" si="58"/>
        <v>205686</v>
      </c>
      <c r="B3727" s="39" cm="1">
        <f t="array" aca="1" ref="B3727" ca="1">INDIRECT(_xlfn.CONCAT("D",ROW(C3727)-C3727-3))</f>
        <v>2056</v>
      </c>
      <c r="C3727" s="32">
        <v>86</v>
      </c>
      <c r="D3727" s="33">
        <v>2107761</v>
      </c>
      <c r="E3727" s="33"/>
      <c r="F3727" s="33">
        <v>920674</v>
      </c>
      <c r="G3727" s="33">
        <v>62773</v>
      </c>
      <c r="H3727" s="33">
        <v>595848</v>
      </c>
      <c r="I3727" s="33">
        <v>178356</v>
      </c>
      <c r="J3727" s="33">
        <v>83698</v>
      </c>
      <c r="K3727" s="33"/>
      <c r="L3727" s="33">
        <v>1187087</v>
      </c>
      <c r="M3727" s="33">
        <v>89855</v>
      </c>
      <c r="N3727" s="33">
        <v>404348</v>
      </c>
      <c r="O3727" s="33">
        <v>532142</v>
      </c>
      <c r="P3727" s="33">
        <v>160741</v>
      </c>
      <c r="Q3727"/>
    </row>
    <row r="3728" spans="1:17">
      <c r="A3728" s="38" t="str">
        <f t="shared" ca="1" si="58"/>
        <v>205687</v>
      </c>
      <c r="B3728" s="39" cm="1">
        <f t="array" aca="1" ref="B3728" ca="1">INDIRECT(_xlfn.CONCAT("D",ROW(C3728)-C3728-3))</f>
        <v>2056</v>
      </c>
      <c r="C3728" s="32">
        <v>87</v>
      </c>
      <c r="D3728" s="33">
        <v>1882935</v>
      </c>
      <c r="E3728" s="33"/>
      <c r="F3728" s="33">
        <v>811745</v>
      </c>
      <c r="G3728" s="33">
        <v>62748</v>
      </c>
      <c r="H3728" s="33">
        <v>496011</v>
      </c>
      <c r="I3728" s="33">
        <v>177289</v>
      </c>
      <c r="J3728" s="33">
        <v>75696</v>
      </c>
      <c r="K3728" s="33"/>
      <c r="L3728" s="33">
        <v>1071191</v>
      </c>
      <c r="M3728" s="33">
        <v>76656</v>
      </c>
      <c r="N3728" s="33">
        <v>319565</v>
      </c>
      <c r="O3728" s="33">
        <v>528627</v>
      </c>
      <c r="P3728" s="33">
        <v>146343</v>
      </c>
      <c r="Q3728"/>
    </row>
    <row r="3729" spans="1:17">
      <c r="A3729" s="38" t="str">
        <f t="shared" ca="1" si="58"/>
        <v>205688</v>
      </c>
      <c r="B3729" s="39" cm="1">
        <f t="array" aca="1" ref="B3729" ca="1">INDIRECT(_xlfn.CONCAT("D",ROW(C3729)-C3729-3))</f>
        <v>2056</v>
      </c>
      <c r="C3729" s="32">
        <v>88</v>
      </c>
      <c r="D3729" s="33">
        <v>1693479</v>
      </c>
      <c r="E3729" s="33"/>
      <c r="F3729" s="33">
        <v>718173</v>
      </c>
      <c r="G3729" s="33">
        <v>37851</v>
      </c>
      <c r="H3729" s="33">
        <v>443255</v>
      </c>
      <c r="I3729" s="33">
        <v>176306</v>
      </c>
      <c r="J3729" s="33">
        <v>60761</v>
      </c>
      <c r="K3729" s="33"/>
      <c r="L3729" s="33">
        <v>975307</v>
      </c>
      <c r="M3729" s="33">
        <v>91559</v>
      </c>
      <c r="N3729" s="33">
        <v>278659</v>
      </c>
      <c r="O3729" s="33">
        <v>478696</v>
      </c>
      <c r="P3729" s="33">
        <v>126392</v>
      </c>
      <c r="Q3729"/>
    </row>
    <row r="3730" spans="1:17">
      <c r="A3730" s="38" t="str">
        <f t="shared" ca="1" si="58"/>
        <v>205689</v>
      </c>
      <c r="B3730" s="39" cm="1">
        <f t="array" aca="1" ref="B3730" ca="1">INDIRECT(_xlfn.CONCAT("D",ROW(C3730)-C3730-3))</f>
        <v>2056</v>
      </c>
      <c r="C3730" s="32">
        <v>89</v>
      </c>
      <c r="D3730" s="33">
        <v>1541466</v>
      </c>
      <c r="E3730" s="33"/>
      <c r="F3730" s="33">
        <v>643303</v>
      </c>
      <c r="G3730" s="33">
        <v>38897</v>
      </c>
      <c r="H3730" s="33">
        <v>375011</v>
      </c>
      <c r="I3730" s="33">
        <v>174540</v>
      </c>
      <c r="J3730" s="33">
        <v>54855</v>
      </c>
      <c r="K3730" s="33"/>
      <c r="L3730" s="33">
        <v>898163</v>
      </c>
      <c r="M3730" s="33">
        <v>62732</v>
      </c>
      <c r="N3730" s="33">
        <v>237983</v>
      </c>
      <c r="O3730" s="33">
        <v>483933</v>
      </c>
      <c r="P3730" s="33">
        <v>113515</v>
      </c>
      <c r="Q3730"/>
    </row>
    <row r="3731" spans="1:17">
      <c r="A3731" s="38" t="str">
        <f t="shared" ca="1" si="58"/>
        <v>205690</v>
      </c>
      <c r="B3731" s="39" cm="1">
        <f t="array" aca="1" ref="B3731" ca="1">INDIRECT(_xlfn.CONCAT("D",ROW(C3731)-C3731-3))</f>
        <v>2056</v>
      </c>
      <c r="C3731" s="32">
        <v>90</v>
      </c>
      <c r="D3731" s="33">
        <v>1406245</v>
      </c>
      <c r="E3731" s="33"/>
      <c r="F3731" s="33">
        <v>576188</v>
      </c>
      <c r="G3731" s="33">
        <v>28009</v>
      </c>
      <c r="H3731" s="33">
        <v>323105</v>
      </c>
      <c r="I3731" s="33">
        <v>164053</v>
      </c>
      <c r="J3731" s="33">
        <v>61020</v>
      </c>
      <c r="K3731" s="33"/>
      <c r="L3731" s="33">
        <v>830057</v>
      </c>
      <c r="M3731" s="33">
        <v>55802</v>
      </c>
      <c r="N3731" s="33">
        <v>180361</v>
      </c>
      <c r="O3731" s="33">
        <v>475315</v>
      </c>
      <c r="P3731" s="33">
        <v>118580</v>
      </c>
      <c r="Q3731"/>
    </row>
    <row r="3732" spans="1:17">
      <c r="A3732" s="38" t="str">
        <f t="shared" ca="1" si="58"/>
        <v>205691</v>
      </c>
      <c r="B3732" s="39" cm="1">
        <f t="array" aca="1" ref="B3732" ca="1">INDIRECT(_xlfn.CONCAT("D",ROW(C3732)-C3732-3))</f>
        <v>2056</v>
      </c>
      <c r="C3732" s="32">
        <v>91</v>
      </c>
      <c r="D3732" s="33">
        <v>1275159</v>
      </c>
      <c r="E3732" s="33"/>
      <c r="F3732" s="33">
        <v>509785</v>
      </c>
      <c r="G3732" s="33">
        <v>22077</v>
      </c>
      <c r="H3732" s="33">
        <v>297040</v>
      </c>
      <c r="I3732" s="33">
        <v>154541</v>
      </c>
      <c r="J3732" s="33">
        <v>36126</v>
      </c>
      <c r="K3732" s="33"/>
      <c r="L3732" s="33">
        <v>765374</v>
      </c>
      <c r="M3732" s="33">
        <v>47961</v>
      </c>
      <c r="N3732" s="33">
        <v>151876</v>
      </c>
      <c r="O3732" s="33">
        <v>455627</v>
      </c>
      <c r="P3732" s="33">
        <v>109910</v>
      </c>
      <c r="Q3732"/>
    </row>
    <row r="3733" spans="1:17">
      <c r="A3733" s="38" t="str">
        <f t="shared" ca="1" si="58"/>
        <v>205692</v>
      </c>
      <c r="B3733" s="39" cm="1">
        <f t="array" aca="1" ref="B3733" ca="1">INDIRECT(_xlfn.CONCAT("D",ROW(C3733)-C3733-3))</f>
        <v>2056</v>
      </c>
      <c r="C3733" s="32">
        <v>92</v>
      </c>
      <c r="D3733" s="33">
        <v>1089514</v>
      </c>
      <c r="E3733" s="33"/>
      <c r="F3733" s="33">
        <v>425187</v>
      </c>
      <c r="G3733" s="33">
        <v>23119</v>
      </c>
      <c r="H3733" s="33">
        <v>252298</v>
      </c>
      <c r="I3733" s="33">
        <v>127657</v>
      </c>
      <c r="J3733" s="33">
        <v>22114</v>
      </c>
      <c r="K3733" s="33"/>
      <c r="L3733" s="33">
        <v>664327</v>
      </c>
      <c r="M3733" s="33">
        <v>37018</v>
      </c>
      <c r="N3733" s="33">
        <v>132065</v>
      </c>
      <c r="O3733" s="33">
        <v>420207</v>
      </c>
      <c r="P3733" s="33">
        <v>75037</v>
      </c>
      <c r="Q3733"/>
    </row>
    <row r="3734" spans="1:17">
      <c r="A3734" s="38" t="str">
        <f t="shared" ca="1" si="58"/>
        <v>205693</v>
      </c>
      <c r="B3734" s="39" cm="1">
        <f t="array" aca="1" ref="B3734" ca="1">INDIRECT(_xlfn.CONCAT("D",ROW(C3734)-C3734-3))</f>
        <v>2056</v>
      </c>
      <c r="C3734" s="32">
        <v>93</v>
      </c>
      <c r="D3734" s="33">
        <v>917752</v>
      </c>
      <c r="E3734" s="33"/>
      <c r="F3734" s="33">
        <v>348166</v>
      </c>
      <c r="G3734" s="33">
        <v>15138</v>
      </c>
      <c r="H3734" s="33">
        <v>187707</v>
      </c>
      <c r="I3734" s="33">
        <v>120092</v>
      </c>
      <c r="J3734" s="33">
        <v>25229</v>
      </c>
      <c r="K3734" s="33"/>
      <c r="L3734" s="33">
        <v>569586</v>
      </c>
      <c r="M3734" s="33">
        <v>30084</v>
      </c>
      <c r="N3734" s="33">
        <v>102285</v>
      </c>
      <c r="O3734" s="33">
        <v>369028</v>
      </c>
      <c r="P3734" s="33">
        <v>68190</v>
      </c>
      <c r="Q3734"/>
    </row>
    <row r="3735" spans="1:17">
      <c r="A3735" s="38" t="str">
        <f t="shared" ca="1" si="58"/>
        <v>205694</v>
      </c>
      <c r="B3735" s="39" cm="1">
        <f t="array" aca="1" ref="B3735" ca="1">INDIRECT(_xlfn.CONCAT("D",ROW(C3735)-C3735-3))</f>
        <v>2056</v>
      </c>
      <c r="C3735" s="32">
        <v>94</v>
      </c>
      <c r="D3735" s="33">
        <v>753056</v>
      </c>
      <c r="E3735" s="33"/>
      <c r="F3735" s="33">
        <v>277382</v>
      </c>
      <c r="G3735" s="33">
        <v>13160</v>
      </c>
      <c r="H3735" s="33">
        <v>136666</v>
      </c>
      <c r="I3735" s="33">
        <v>112370</v>
      </c>
      <c r="J3735" s="33">
        <v>15185</v>
      </c>
      <c r="K3735" s="33"/>
      <c r="L3735" s="33">
        <v>475675</v>
      </c>
      <c r="M3735" s="33">
        <v>27153</v>
      </c>
      <c r="N3735" s="33">
        <v>66373</v>
      </c>
      <c r="O3735" s="33">
        <v>330860</v>
      </c>
      <c r="P3735" s="33">
        <v>51288</v>
      </c>
      <c r="Q3735"/>
    </row>
    <row r="3736" spans="1:17">
      <c r="A3736" s="38" t="str">
        <f t="shared" ca="1" si="58"/>
        <v>205695</v>
      </c>
      <c r="B3736" s="39" cm="1">
        <f t="array" aca="1" ref="B3736" ca="1">INDIRECT(_xlfn.CONCAT("D",ROW(C3736)-C3736-3))</f>
        <v>2056</v>
      </c>
      <c r="C3736" s="32">
        <v>95</v>
      </c>
      <c r="D3736" s="33">
        <v>609837</v>
      </c>
      <c r="E3736" s="33"/>
      <c r="F3736" s="33">
        <v>217037</v>
      </c>
      <c r="G3736" s="33">
        <v>6085</v>
      </c>
      <c r="H3736" s="33">
        <v>116632</v>
      </c>
      <c r="I3736" s="33">
        <v>80121</v>
      </c>
      <c r="J3736" s="33">
        <v>14199</v>
      </c>
      <c r="K3736" s="33"/>
      <c r="L3736" s="33">
        <v>392800</v>
      </c>
      <c r="M3736" s="33">
        <v>23225</v>
      </c>
      <c r="N3736" s="33">
        <v>57557</v>
      </c>
      <c r="O3736" s="33">
        <v>267589</v>
      </c>
      <c r="P3736" s="33">
        <v>44430</v>
      </c>
      <c r="Q3736"/>
    </row>
    <row r="3737" spans="1:17">
      <c r="A3737" s="38" t="str">
        <f t="shared" ca="1" si="58"/>
        <v>205696</v>
      </c>
      <c r="B3737" s="39" cm="1">
        <f t="array" aca="1" ref="B3737" ca="1">INDIRECT(_xlfn.CONCAT("D",ROW(C3737)-C3737-3))</f>
        <v>2056</v>
      </c>
      <c r="C3737" s="32">
        <v>96</v>
      </c>
      <c r="D3737" s="33">
        <v>465426</v>
      </c>
      <c r="E3737" s="33"/>
      <c r="F3737" s="33">
        <v>159465</v>
      </c>
      <c r="G3737" s="33">
        <v>4089</v>
      </c>
      <c r="H3737" s="33">
        <v>73599</v>
      </c>
      <c r="I3737" s="33">
        <v>74622</v>
      </c>
      <c r="J3737" s="33">
        <v>7155</v>
      </c>
      <c r="K3737" s="33"/>
      <c r="L3737" s="33">
        <v>305961</v>
      </c>
      <c r="M3737" s="33">
        <v>17280</v>
      </c>
      <c r="N3737" s="33">
        <v>28462</v>
      </c>
      <c r="O3737" s="33">
        <v>224642</v>
      </c>
      <c r="P3737" s="33">
        <v>35577</v>
      </c>
      <c r="Q3737"/>
    </row>
    <row r="3738" spans="1:17">
      <c r="A3738" s="38" t="str">
        <f t="shared" ca="1" si="58"/>
        <v>205697</v>
      </c>
      <c r="B3738" s="39" cm="1">
        <f t="array" aca="1" ref="B3738" ca="1">INDIRECT(_xlfn.CONCAT("D",ROW(C3738)-C3738-3))</f>
        <v>2056</v>
      </c>
      <c r="C3738" s="32">
        <v>97</v>
      </c>
      <c r="D3738" s="33">
        <v>347620</v>
      </c>
      <c r="E3738" s="33"/>
      <c r="F3738" s="33">
        <v>113878</v>
      </c>
      <c r="G3738" s="33">
        <v>3078</v>
      </c>
      <c r="H3738" s="33">
        <v>53348</v>
      </c>
      <c r="I3738" s="33">
        <v>52322</v>
      </c>
      <c r="J3738" s="33">
        <v>5130</v>
      </c>
      <c r="K3738" s="33"/>
      <c r="L3738" s="33">
        <v>233742</v>
      </c>
      <c r="M3738" s="33">
        <v>14353</v>
      </c>
      <c r="N3738" s="33">
        <v>19479</v>
      </c>
      <c r="O3738" s="33">
        <v>163004</v>
      </c>
      <c r="P3738" s="33">
        <v>36907</v>
      </c>
      <c r="Q3738"/>
    </row>
    <row r="3739" spans="1:17">
      <c r="A3739" s="38" t="str">
        <f t="shared" ca="1" si="58"/>
        <v>205698</v>
      </c>
      <c r="B3739" s="39" cm="1">
        <f t="array" aca="1" ref="B3739" ca="1">INDIRECT(_xlfn.CONCAT("D",ROW(C3739)-C3739-3))</f>
        <v>2056</v>
      </c>
      <c r="C3739" s="32">
        <v>98</v>
      </c>
      <c r="D3739" s="33">
        <v>261910</v>
      </c>
      <c r="E3739" s="33"/>
      <c r="F3739" s="33">
        <v>82347</v>
      </c>
      <c r="G3739" s="33">
        <v>1042</v>
      </c>
      <c r="H3739" s="33">
        <v>33356</v>
      </c>
      <c r="I3739" s="33">
        <v>42737</v>
      </c>
      <c r="J3739" s="33">
        <v>5212</v>
      </c>
      <c r="K3739" s="33"/>
      <c r="L3739" s="33">
        <v>179563</v>
      </c>
      <c r="M3739" s="33">
        <v>9341</v>
      </c>
      <c r="N3739" s="33">
        <v>19721</v>
      </c>
      <c r="O3739" s="33">
        <v>132856</v>
      </c>
      <c r="P3739" s="33">
        <v>17645</v>
      </c>
      <c r="Q3739"/>
    </row>
    <row r="3740" spans="1:17">
      <c r="A3740" s="38" t="str">
        <f t="shared" ca="1" si="58"/>
        <v>205699</v>
      </c>
      <c r="B3740" s="39" cm="1">
        <f t="array" aca="1" ref="B3740" ca="1">INDIRECT(_xlfn.CONCAT("D",ROW(C3740)-C3740-3))</f>
        <v>2056</v>
      </c>
      <c r="C3740" s="32">
        <v>99</v>
      </c>
      <c r="D3740" s="33">
        <v>186872</v>
      </c>
      <c r="E3740" s="33"/>
      <c r="F3740" s="33">
        <v>56026</v>
      </c>
      <c r="G3740" s="33">
        <v>4228</v>
      </c>
      <c r="H3740" s="33">
        <v>20085</v>
      </c>
      <c r="I3740" s="33">
        <v>24313</v>
      </c>
      <c r="J3740" s="33">
        <v>7400</v>
      </c>
      <c r="K3740" s="33"/>
      <c r="L3740" s="33">
        <v>130847</v>
      </c>
      <c r="M3740" s="33">
        <v>7327</v>
      </c>
      <c r="N3740" s="33">
        <v>5234</v>
      </c>
      <c r="O3740" s="33">
        <v>101537</v>
      </c>
      <c r="P3740" s="33">
        <v>16748</v>
      </c>
      <c r="Q3740"/>
    </row>
    <row r="3741" spans="1:17">
      <c r="A3741" s="38" t="str">
        <f t="shared" ca="1" si="58"/>
        <v>2056100</v>
      </c>
      <c r="B3741" s="39" cm="1">
        <f t="array" aca="1" ref="B3741" ca="1">INDIRECT(_xlfn.CONCAT("D",ROW(C3741)-C3741-3))</f>
        <v>2056</v>
      </c>
      <c r="C3741" s="32">
        <v>100</v>
      </c>
      <c r="D3741" s="33">
        <v>373107</v>
      </c>
      <c r="E3741" s="33"/>
      <c r="F3741" s="33">
        <v>98366</v>
      </c>
      <c r="G3741" s="33">
        <v>5346</v>
      </c>
      <c r="H3741" s="33">
        <v>38491</v>
      </c>
      <c r="I3741" s="33">
        <v>52391</v>
      </c>
      <c r="J3741" s="33">
        <v>2138</v>
      </c>
      <c r="K3741" s="33"/>
      <c r="L3741" s="33">
        <v>274741</v>
      </c>
      <c r="M3741" s="33">
        <v>17239</v>
      </c>
      <c r="N3741" s="33">
        <v>15084</v>
      </c>
      <c r="O3741" s="33">
        <v>207941</v>
      </c>
      <c r="P3741" s="33">
        <v>34477</v>
      </c>
      <c r="Q3741"/>
    </row>
    <row r="3742" spans="1:17">
      <c r="A3742" s="38" t="str">
        <f t="shared" ca="1" si="58"/>
        <v>261910</v>
      </c>
      <c r="B3742" s="39" cm="1">
        <f t="array" aca="1" ref="B3742" ca="1">INDIRECT(_xlfn.CONCAT("D",ROW(C3742)-C3742-3))</f>
        <v>261910</v>
      </c>
      <c r="C3742" s="34"/>
      <c r="D3742" s="31"/>
      <c r="E3742" s="31"/>
      <c r="F3742" s="31"/>
      <c r="G3742" s="31"/>
      <c r="H3742" s="31"/>
      <c r="I3742" s="31"/>
      <c r="J3742" s="31"/>
      <c r="K3742" s="31"/>
      <c r="L3742" s="31"/>
      <c r="M3742" s="31"/>
      <c r="N3742" s="31"/>
      <c r="O3742" s="31"/>
      <c r="P3742" s="31"/>
      <c r="Q3742"/>
    </row>
    <row r="3743" spans="1:17">
      <c r="A3743" s="38" t="str">
        <f t="shared" ca="1" si="58"/>
        <v>186872</v>
      </c>
      <c r="B3743" s="39" cm="1">
        <f t="array" aca="1" ref="B3743" ca="1">INDIRECT(_xlfn.CONCAT("D",ROW(C3743)-C3743-3))</f>
        <v>186872</v>
      </c>
      <c r="Q3743"/>
    </row>
    <row r="3744" spans="1:17">
      <c r="A3744" s="38" t="str">
        <f t="shared" ca="1" si="58"/>
        <v>373107</v>
      </c>
      <c r="B3744" s="39" cm="1">
        <f t="array" aca="1" ref="B3744" ca="1">INDIRECT(_xlfn.CONCAT("D",ROW(C3744)-C3744-3))</f>
        <v>373107</v>
      </c>
      <c r="Q3744"/>
    </row>
    <row r="3745" spans="1:17">
      <c r="A3745" s="38" t="str">
        <f t="shared" ca="1" si="58"/>
        <v>0</v>
      </c>
      <c r="B3745" s="39" cm="1">
        <f t="array" aca="1" ref="B3745" ca="1">INDIRECT(_xlfn.CONCAT("D",ROW(C3745)-C3745-3))</f>
        <v>0</v>
      </c>
      <c r="Q3745"/>
    </row>
    <row r="3746" spans="1:17">
      <c r="A3746" s="38" t="str">
        <f t="shared" ca="1" si="58"/>
        <v>0</v>
      </c>
      <c r="B3746" s="39" cm="1">
        <f t="array" aca="1" ref="B3746" ca="1">INDIRECT(_xlfn.CONCAT("D",ROW(C3746)-C3746-3))</f>
        <v>0</v>
      </c>
      <c r="Q3746"/>
    </row>
    <row r="3747" spans="1:17">
      <c r="A3747" s="38" t="str">
        <f t="shared" ca="1" si="58"/>
        <v>0</v>
      </c>
      <c r="B3747" s="39" cm="1">
        <f t="array" aca="1" ref="B3747" ca="1">INDIRECT(_xlfn.CONCAT("D",ROW(C3747)-C3747-3))</f>
        <v>0</v>
      </c>
      <c r="Q3747"/>
    </row>
    <row r="3748" spans="1:17">
      <c r="A3748" s="38" t="str">
        <f t="shared" ca="1" si="58"/>
        <v>0</v>
      </c>
      <c r="B3748" s="39" cm="1">
        <f t="array" aca="1" ref="B3748" ca="1">INDIRECT(_xlfn.CONCAT("D",ROW(C3748)-C3748-3))</f>
        <v>0</v>
      </c>
      <c r="D3748" s="47">
        <v>2057</v>
      </c>
      <c r="E3748" s="47"/>
      <c r="F3748" s="47"/>
      <c r="G3748" s="47"/>
      <c r="H3748" s="47"/>
      <c r="I3748" s="47"/>
      <c r="J3748" s="47"/>
      <c r="K3748" s="47"/>
      <c r="L3748" s="47"/>
      <c r="M3748" s="47"/>
      <c r="N3748" s="47"/>
      <c r="O3748" s="47"/>
      <c r="P3748" s="47"/>
      <c r="Q3748"/>
    </row>
    <row r="3749" spans="1:17">
      <c r="A3749" s="38" t="str">
        <f t="shared" ca="1" si="58"/>
        <v>0</v>
      </c>
      <c r="B3749" s="39" cm="1">
        <f t="array" aca="1" ref="B3749" ca="1">INDIRECT(_xlfn.CONCAT("D",ROW(C3749)-C3749-3))</f>
        <v>0</v>
      </c>
      <c r="F3749" s="48" t="s">
        <v>184</v>
      </c>
      <c r="G3749" s="48"/>
      <c r="H3749" s="48"/>
      <c r="I3749" s="48"/>
      <c r="J3749" s="48"/>
      <c r="K3749" s="30"/>
      <c r="L3749" s="48" t="s">
        <v>185</v>
      </c>
      <c r="M3749" s="48"/>
      <c r="N3749" s="48"/>
      <c r="O3749" s="48"/>
      <c r="P3749" s="48"/>
      <c r="Q3749"/>
    </row>
    <row r="3750" spans="1:17">
      <c r="A3750" s="38" t="e">
        <f t="shared" ca="1" si="58"/>
        <v>#VALUE!</v>
      </c>
      <c r="B3750" s="39" t="e" cm="1">
        <f t="array" aca="1" ref="B3750" ca="1">INDIRECT(_xlfn.CONCAT("D",ROW(C3750)-C3750-3))</f>
        <v>#VALUE!</v>
      </c>
      <c r="C3750" s="30" t="s">
        <v>186</v>
      </c>
      <c r="D3750" s="30" t="s">
        <v>0</v>
      </c>
      <c r="E3750" s="30"/>
      <c r="F3750" s="30" t="s">
        <v>0</v>
      </c>
      <c r="G3750" s="30" t="s">
        <v>187</v>
      </c>
      <c r="H3750" s="30" t="s">
        <v>188</v>
      </c>
      <c r="I3750" s="30" t="s">
        <v>189</v>
      </c>
      <c r="J3750" s="30" t="s">
        <v>190</v>
      </c>
      <c r="K3750" s="30"/>
      <c r="L3750" s="30" t="s">
        <v>0</v>
      </c>
      <c r="M3750" s="30" t="s">
        <v>187</v>
      </c>
      <c r="N3750" s="30" t="s">
        <v>188</v>
      </c>
      <c r="O3750" s="30" t="s">
        <v>189</v>
      </c>
      <c r="P3750" s="30" t="s">
        <v>190</v>
      </c>
      <c r="Q3750"/>
    </row>
    <row r="3751" spans="1:17">
      <c r="A3751" s="38" t="str">
        <f t="shared" ca="1" si="58"/>
        <v>20570</v>
      </c>
      <c r="B3751" s="39" cm="1">
        <f t="array" aca="1" ref="B3751" ca="1">INDIRECT(_xlfn.CONCAT("D",ROW(C3751)-C3751-3))</f>
        <v>2057</v>
      </c>
      <c r="C3751" s="32">
        <v>0</v>
      </c>
      <c r="D3751" s="33">
        <v>3870838</v>
      </c>
      <c r="E3751" s="33"/>
      <c r="F3751" s="33">
        <v>1980181</v>
      </c>
      <c r="G3751" s="33">
        <v>1980181</v>
      </c>
      <c r="H3751" s="33">
        <v>0</v>
      </c>
      <c r="I3751" s="33">
        <v>0</v>
      </c>
      <c r="J3751" s="33">
        <v>0</v>
      </c>
      <c r="K3751" s="33"/>
      <c r="L3751" s="33">
        <v>1890657</v>
      </c>
      <c r="M3751" s="33">
        <v>1890657</v>
      </c>
      <c r="N3751" s="33">
        <v>0</v>
      </c>
      <c r="O3751" s="33">
        <v>0</v>
      </c>
      <c r="P3751" s="33">
        <v>0</v>
      </c>
      <c r="Q3751"/>
    </row>
    <row r="3752" spans="1:17">
      <c r="A3752" s="38" t="str">
        <f t="shared" ca="1" si="58"/>
        <v>20571</v>
      </c>
      <c r="B3752" s="39" cm="1">
        <f t="array" aca="1" ref="B3752" ca="1">INDIRECT(_xlfn.CONCAT("D",ROW(C3752)-C3752-3))</f>
        <v>2057</v>
      </c>
      <c r="C3752" s="32">
        <v>1</v>
      </c>
      <c r="D3752" s="33">
        <v>3875501</v>
      </c>
      <c r="E3752" s="33"/>
      <c r="F3752" s="33">
        <v>1983143</v>
      </c>
      <c r="G3752" s="33">
        <v>1983143</v>
      </c>
      <c r="H3752" s="33">
        <v>0</v>
      </c>
      <c r="I3752" s="33">
        <v>0</v>
      </c>
      <c r="J3752" s="33">
        <v>0</v>
      </c>
      <c r="K3752" s="33"/>
      <c r="L3752" s="33">
        <v>1892357</v>
      </c>
      <c r="M3752" s="33">
        <v>1892357</v>
      </c>
      <c r="N3752" s="33">
        <v>0</v>
      </c>
      <c r="O3752" s="33">
        <v>0</v>
      </c>
      <c r="P3752" s="33">
        <v>0</v>
      </c>
      <c r="Q3752"/>
    </row>
    <row r="3753" spans="1:17">
      <c r="A3753" s="38" t="str">
        <f t="shared" ca="1" si="58"/>
        <v>20572</v>
      </c>
      <c r="B3753" s="39" cm="1">
        <f t="array" aca="1" ref="B3753" ca="1">INDIRECT(_xlfn.CONCAT("D",ROW(C3753)-C3753-3))</f>
        <v>2057</v>
      </c>
      <c r="C3753" s="32">
        <v>2</v>
      </c>
      <c r="D3753" s="33">
        <v>3892186</v>
      </c>
      <c r="E3753" s="33"/>
      <c r="F3753" s="33">
        <v>1991788</v>
      </c>
      <c r="G3753" s="33">
        <v>1991788</v>
      </c>
      <c r="H3753" s="33">
        <v>0</v>
      </c>
      <c r="I3753" s="33">
        <v>0</v>
      </c>
      <c r="J3753" s="33">
        <v>0</v>
      </c>
      <c r="K3753" s="33"/>
      <c r="L3753" s="33">
        <v>1900398</v>
      </c>
      <c r="M3753" s="33">
        <v>1900398</v>
      </c>
      <c r="N3753" s="33">
        <v>0</v>
      </c>
      <c r="O3753" s="33">
        <v>0</v>
      </c>
      <c r="P3753" s="33">
        <v>0</v>
      </c>
      <c r="Q3753"/>
    </row>
    <row r="3754" spans="1:17">
      <c r="A3754" s="38" t="str">
        <f t="shared" ca="1" si="58"/>
        <v>20573</v>
      </c>
      <c r="B3754" s="39" cm="1">
        <f t="array" aca="1" ref="B3754" ca="1">INDIRECT(_xlfn.CONCAT("D",ROW(C3754)-C3754-3))</f>
        <v>2057</v>
      </c>
      <c r="C3754" s="32">
        <v>3</v>
      </c>
      <c r="D3754" s="33">
        <v>3913014</v>
      </c>
      <c r="E3754" s="33"/>
      <c r="F3754" s="33">
        <v>2002551</v>
      </c>
      <c r="G3754" s="33">
        <v>2002551</v>
      </c>
      <c r="H3754" s="33">
        <v>0</v>
      </c>
      <c r="I3754" s="33">
        <v>0</v>
      </c>
      <c r="J3754" s="33">
        <v>0</v>
      </c>
      <c r="K3754" s="33"/>
      <c r="L3754" s="33">
        <v>1910463</v>
      </c>
      <c r="M3754" s="33">
        <v>1910463</v>
      </c>
      <c r="N3754" s="33">
        <v>0</v>
      </c>
      <c r="O3754" s="33">
        <v>0</v>
      </c>
      <c r="P3754" s="33">
        <v>0</v>
      </c>
      <c r="Q3754"/>
    </row>
    <row r="3755" spans="1:17">
      <c r="A3755" s="38" t="str">
        <f t="shared" ca="1" si="58"/>
        <v>20574</v>
      </c>
      <c r="B3755" s="39" cm="1">
        <f t="array" aca="1" ref="B3755" ca="1">INDIRECT(_xlfn.CONCAT("D",ROW(C3755)-C3755-3))</f>
        <v>2057</v>
      </c>
      <c r="C3755" s="32">
        <v>4</v>
      </c>
      <c r="D3755" s="33">
        <v>3935390</v>
      </c>
      <c r="E3755" s="33"/>
      <c r="F3755" s="33">
        <v>2014313</v>
      </c>
      <c r="G3755" s="33">
        <v>2014313</v>
      </c>
      <c r="H3755" s="33">
        <v>0</v>
      </c>
      <c r="I3755" s="33">
        <v>0</v>
      </c>
      <c r="J3755" s="33">
        <v>0</v>
      </c>
      <c r="K3755" s="33"/>
      <c r="L3755" s="33">
        <v>1921077</v>
      </c>
      <c r="M3755" s="33">
        <v>1921077</v>
      </c>
      <c r="N3755" s="33">
        <v>0</v>
      </c>
      <c r="O3755" s="33">
        <v>0</v>
      </c>
      <c r="P3755" s="33">
        <v>0</v>
      </c>
      <c r="Q3755"/>
    </row>
    <row r="3756" spans="1:17">
      <c r="A3756" s="38" t="str">
        <f t="shared" ca="1" si="58"/>
        <v>20575</v>
      </c>
      <c r="B3756" s="39" cm="1">
        <f t="array" aca="1" ref="B3756" ca="1">INDIRECT(_xlfn.CONCAT("D",ROW(C3756)-C3756-3))</f>
        <v>2057</v>
      </c>
      <c r="C3756" s="32">
        <v>5</v>
      </c>
      <c r="D3756" s="33">
        <v>3960100</v>
      </c>
      <c r="E3756" s="33"/>
      <c r="F3756" s="33">
        <v>2027198</v>
      </c>
      <c r="G3756" s="33">
        <v>2027198</v>
      </c>
      <c r="H3756" s="33">
        <v>0</v>
      </c>
      <c r="I3756" s="33">
        <v>0</v>
      </c>
      <c r="J3756" s="33">
        <v>0</v>
      </c>
      <c r="K3756" s="33"/>
      <c r="L3756" s="33">
        <v>1932902</v>
      </c>
      <c r="M3756" s="33">
        <v>1932902</v>
      </c>
      <c r="N3756" s="33">
        <v>0</v>
      </c>
      <c r="O3756" s="33">
        <v>0</v>
      </c>
      <c r="P3756" s="33">
        <v>0</v>
      </c>
      <c r="Q3756"/>
    </row>
    <row r="3757" spans="1:17">
      <c r="A3757" s="38" t="str">
        <f t="shared" ca="1" si="58"/>
        <v>20576</v>
      </c>
      <c r="B3757" s="39" cm="1">
        <f t="array" aca="1" ref="B3757" ca="1">INDIRECT(_xlfn.CONCAT("D",ROW(C3757)-C3757-3))</f>
        <v>2057</v>
      </c>
      <c r="C3757" s="32">
        <v>6</v>
      </c>
      <c r="D3757" s="33">
        <v>3988996</v>
      </c>
      <c r="E3757" s="33"/>
      <c r="F3757" s="33">
        <v>2042120</v>
      </c>
      <c r="G3757" s="33">
        <v>2042120</v>
      </c>
      <c r="H3757" s="33">
        <v>0</v>
      </c>
      <c r="I3757" s="33">
        <v>0</v>
      </c>
      <c r="J3757" s="33">
        <v>0</v>
      </c>
      <c r="K3757" s="33"/>
      <c r="L3757" s="33">
        <v>1946876</v>
      </c>
      <c r="M3757" s="33">
        <v>1946876</v>
      </c>
      <c r="N3757" s="33">
        <v>0</v>
      </c>
      <c r="O3757" s="33">
        <v>0</v>
      </c>
      <c r="P3757" s="33">
        <v>0</v>
      </c>
      <c r="Q3757"/>
    </row>
    <row r="3758" spans="1:17">
      <c r="A3758" s="38" t="str">
        <f t="shared" ca="1" si="58"/>
        <v>20577</v>
      </c>
      <c r="B3758" s="39" cm="1">
        <f t="array" aca="1" ref="B3758" ca="1">INDIRECT(_xlfn.CONCAT("D",ROW(C3758)-C3758-3))</f>
        <v>2057</v>
      </c>
      <c r="C3758" s="32">
        <v>7</v>
      </c>
      <c r="D3758" s="33">
        <v>4019950</v>
      </c>
      <c r="E3758" s="33"/>
      <c r="F3758" s="33">
        <v>2057945</v>
      </c>
      <c r="G3758" s="33">
        <v>2057945</v>
      </c>
      <c r="H3758" s="33">
        <v>0</v>
      </c>
      <c r="I3758" s="33">
        <v>0</v>
      </c>
      <c r="J3758" s="33">
        <v>0</v>
      </c>
      <c r="K3758" s="33"/>
      <c r="L3758" s="33">
        <v>1962004</v>
      </c>
      <c r="M3758" s="33">
        <v>1962004</v>
      </c>
      <c r="N3758" s="33">
        <v>0</v>
      </c>
      <c r="O3758" s="33">
        <v>0</v>
      </c>
      <c r="P3758" s="33">
        <v>0</v>
      </c>
      <c r="Q3758"/>
    </row>
    <row r="3759" spans="1:17">
      <c r="A3759" s="38" t="str">
        <f t="shared" ca="1" si="58"/>
        <v>20578</v>
      </c>
      <c r="B3759" s="39" cm="1">
        <f t="array" aca="1" ref="B3759" ca="1">INDIRECT(_xlfn.CONCAT("D",ROW(C3759)-C3759-3))</f>
        <v>2057</v>
      </c>
      <c r="C3759" s="32">
        <v>8</v>
      </c>
      <c r="D3759" s="33">
        <v>4053069</v>
      </c>
      <c r="E3759" s="33"/>
      <c r="F3759" s="33">
        <v>2075054</v>
      </c>
      <c r="G3759" s="33">
        <v>2075054</v>
      </c>
      <c r="H3759" s="33">
        <v>0</v>
      </c>
      <c r="I3759" s="33">
        <v>0</v>
      </c>
      <c r="J3759" s="33">
        <v>0</v>
      </c>
      <c r="K3759" s="33"/>
      <c r="L3759" s="33">
        <v>1978015</v>
      </c>
      <c r="M3759" s="33">
        <v>1978015</v>
      </c>
      <c r="N3759" s="33">
        <v>0</v>
      </c>
      <c r="O3759" s="33">
        <v>0</v>
      </c>
      <c r="P3759" s="33">
        <v>0</v>
      </c>
      <c r="Q3759"/>
    </row>
    <row r="3760" spans="1:17">
      <c r="A3760" s="38" t="str">
        <f t="shared" ca="1" si="58"/>
        <v>20579</v>
      </c>
      <c r="B3760" s="39" cm="1">
        <f t="array" aca="1" ref="B3760" ca="1">INDIRECT(_xlfn.CONCAT("D",ROW(C3760)-C3760-3))</f>
        <v>2057</v>
      </c>
      <c r="C3760" s="32">
        <v>9</v>
      </c>
      <c r="D3760" s="33">
        <v>4088337</v>
      </c>
      <c r="E3760" s="33"/>
      <c r="F3760" s="33">
        <v>2093599</v>
      </c>
      <c r="G3760" s="33">
        <v>2093599</v>
      </c>
      <c r="H3760" s="33">
        <v>0</v>
      </c>
      <c r="I3760" s="33">
        <v>0</v>
      </c>
      <c r="J3760" s="33">
        <v>0</v>
      </c>
      <c r="K3760" s="33"/>
      <c r="L3760" s="33">
        <v>1994739</v>
      </c>
      <c r="M3760" s="33">
        <v>1994739</v>
      </c>
      <c r="N3760" s="33">
        <v>0</v>
      </c>
      <c r="O3760" s="33">
        <v>0</v>
      </c>
      <c r="P3760" s="33">
        <v>0</v>
      </c>
      <c r="Q3760"/>
    </row>
    <row r="3761" spans="1:17">
      <c r="A3761" s="38" t="str">
        <f t="shared" ca="1" si="58"/>
        <v>205710</v>
      </c>
      <c r="B3761" s="39" cm="1">
        <f t="array" aca="1" ref="B3761" ca="1">INDIRECT(_xlfn.CONCAT("D",ROW(C3761)-C3761-3))</f>
        <v>2057</v>
      </c>
      <c r="C3761" s="32">
        <v>10</v>
      </c>
      <c r="D3761" s="33">
        <v>4125057</v>
      </c>
      <c r="E3761" s="33"/>
      <c r="F3761" s="33">
        <v>2113082</v>
      </c>
      <c r="G3761" s="33">
        <v>2113082</v>
      </c>
      <c r="H3761" s="33">
        <v>0</v>
      </c>
      <c r="I3761" s="33">
        <v>0</v>
      </c>
      <c r="J3761" s="33">
        <v>0</v>
      </c>
      <c r="K3761" s="33"/>
      <c r="L3761" s="33">
        <v>2011975</v>
      </c>
      <c r="M3761" s="33">
        <v>2011975</v>
      </c>
      <c r="N3761" s="33">
        <v>0</v>
      </c>
      <c r="O3761" s="33">
        <v>0</v>
      </c>
      <c r="P3761" s="33">
        <v>0</v>
      </c>
      <c r="Q3761"/>
    </row>
    <row r="3762" spans="1:17">
      <c r="A3762" s="38" t="str">
        <f t="shared" ca="1" si="58"/>
        <v>205711</v>
      </c>
      <c r="B3762" s="39" cm="1">
        <f t="array" aca="1" ref="B3762" ca="1">INDIRECT(_xlfn.CONCAT("D",ROW(C3762)-C3762-3))</f>
        <v>2057</v>
      </c>
      <c r="C3762" s="32">
        <v>11</v>
      </c>
      <c r="D3762" s="33">
        <v>4162065</v>
      </c>
      <c r="E3762" s="33"/>
      <c r="F3762" s="33">
        <v>2132603</v>
      </c>
      <c r="G3762" s="33">
        <v>2132603</v>
      </c>
      <c r="H3762" s="33">
        <v>0</v>
      </c>
      <c r="I3762" s="33">
        <v>0</v>
      </c>
      <c r="J3762" s="33">
        <v>0</v>
      </c>
      <c r="K3762" s="33"/>
      <c r="L3762" s="33">
        <v>2029462</v>
      </c>
      <c r="M3762" s="33">
        <v>2029462</v>
      </c>
      <c r="N3762" s="33">
        <v>0</v>
      </c>
      <c r="O3762" s="33">
        <v>0</v>
      </c>
      <c r="P3762" s="33">
        <v>0</v>
      </c>
      <c r="Q3762"/>
    </row>
    <row r="3763" spans="1:17">
      <c r="A3763" s="38" t="str">
        <f t="shared" ca="1" si="58"/>
        <v>205712</v>
      </c>
      <c r="B3763" s="39" cm="1">
        <f t="array" aca="1" ref="B3763" ca="1">INDIRECT(_xlfn.CONCAT("D",ROW(C3763)-C3763-3))</f>
        <v>2057</v>
      </c>
      <c r="C3763" s="32">
        <v>12</v>
      </c>
      <c r="D3763" s="33">
        <v>4198942</v>
      </c>
      <c r="E3763" s="33"/>
      <c r="F3763" s="33">
        <v>2151805</v>
      </c>
      <c r="G3763" s="33">
        <v>2151805</v>
      </c>
      <c r="H3763" s="33">
        <v>0</v>
      </c>
      <c r="I3763" s="33">
        <v>0</v>
      </c>
      <c r="J3763" s="33">
        <v>0</v>
      </c>
      <c r="K3763" s="33"/>
      <c r="L3763" s="33">
        <v>2047137</v>
      </c>
      <c r="M3763" s="33">
        <v>2047137</v>
      </c>
      <c r="N3763" s="33">
        <v>0</v>
      </c>
      <c r="O3763" s="33">
        <v>0</v>
      </c>
      <c r="P3763" s="33">
        <v>0</v>
      </c>
      <c r="Q3763"/>
    </row>
    <row r="3764" spans="1:17">
      <c r="A3764" s="38" t="str">
        <f t="shared" ca="1" si="58"/>
        <v>205713</v>
      </c>
      <c r="B3764" s="39" cm="1">
        <f t="array" aca="1" ref="B3764" ca="1">INDIRECT(_xlfn.CONCAT("D",ROW(C3764)-C3764-3))</f>
        <v>2057</v>
      </c>
      <c r="C3764" s="32">
        <v>13</v>
      </c>
      <c r="D3764" s="33">
        <v>4235381</v>
      </c>
      <c r="E3764" s="33"/>
      <c r="F3764" s="33">
        <v>2170630</v>
      </c>
      <c r="G3764" s="33">
        <v>2170630</v>
      </c>
      <c r="H3764" s="33">
        <v>0</v>
      </c>
      <c r="I3764" s="33">
        <v>0</v>
      </c>
      <c r="J3764" s="33">
        <v>0</v>
      </c>
      <c r="K3764" s="33"/>
      <c r="L3764" s="33">
        <v>2064751</v>
      </c>
      <c r="M3764" s="33">
        <v>2064751</v>
      </c>
      <c r="N3764" s="33">
        <v>0</v>
      </c>
      <c r="O3764" s="33">
        <v>0</v>
      </c>
      <c r="P3764" s="33">
        <v>0</v>
      </c>
      <c r="Q3764"/>
    </row>
    <row r="3765" spans="1:17">
      <c r="A3765" s="38" t="str">
        <f t="shared" ca="1" si="58"/>
        <v>205714</v>
      </c>
      <c r="B3765" s="39" cm="1">
        <f t="array" aca="1" ref="B3765" ca="1">INDIRECT(_xlfn.CONCAT("D",ROW(C3765)-C3765-3))</f>
        <v>2057</v>
      </c>
      <c r="C3765" s="32">
        <v>14</v>
      </c>
      <c r="D3765" s="33">
        <v>4271221</v>
      </c>
      <c r="E3765" s="33"/>
      <c r="F3765" s="33">
        <v>2189119</v>
      </c>
      <c r="G3765" s="33">
        <v>2189119</v>
      </c>
      <c r="H3765" s="33">
        <v>0</v>
      </c>
      <c r="I3765" s="33">
        <v>0</v>
      </c>
      <c r="J3765" s="33">
        <v>0</v>
      </c>
      <c r="K3765" s="33"/>
      <c r="L3765" s="33">
        <v>2082101</v>
      </c>
      <c r="M3765" s="33">
        <v>2082101</v>
      </c>
      <c r="N3765" s="33">
        <v>0</v>
      </c>
      <c r="O3765" s="33">
        <v>0</v>
      </c>
      <c r="P3765" s="33">
        <v>0</v>
      </c>
      <c r="Q3765"/>
    </row>
    <row r="3766" spans="1:17">
      <c r="A3766" s="38" t="str">
        <f t="shared" ca="1" si="58"/>
        <v>205715</v>
      </c>
      <c r="B3766" s="39" cm="1">
        <f t="array" aca="1" ref="B3766" ca="1">INDIRECT(_xlfn.CONCAT("D",ROW(C3766)-C3766-3))</f>
        <v>2057</v>
      </c>
      <c r="C3766" s="32">
        <v>15</v>
      </c>
      <c r="D3766" s="33">
        <v>4307268</v>
      </c>
      <c r="E3766" s="33"/>
      <c r="F3766" s="33">
        <v>2207869</v>
      </c>
      <c r="G3766" s="33">
        <v>2207869</v>
      </c>
      <c r="H3766" s="33">
        <v>0</v>
      </c>
      <c r="I3766" s="33">
        <v>0</v>
      </c>
      <c r="J3766" s="33">
        <v>0</v>
      </c>
      <c r="K3766" s="33"/>
      <c r="L3766" s="33">
        <v>2099398</v>
      </c>
      <c r="M3766" s="33">
        <v>2099398</v>
      </c>
      <c r="N3766" s="33">
        <v>0</v>
      </c>
      <c r="O3766" s="33">
        <v>0</v>
      </c>
      <c r="P3766" s="33">
        <v>0</v>
      </c>
      <c r="Q3766"/>
    </row>
    <row r="3767" spans="1:17">
      <c r="A3767" s="38" t="str">
        <f t="shared" ca="1" si="58"/>
        <v>205716</v>
      </c>
      <c r="B3767" s="39" cm="1">
        <f t="array" aca="1" ref="B3767" ca="1">INDIRECT(_xlfn.CONCAT("D",ROW(C3767)-C3767-3))</f>
        <v>2057</v>
      </c>
      <c r="C3767" s="32">
        <v>16</v>
      </c>
      <c r="D3767" s="33">
        <v>4343717</v>
      </c>
      <c r="E3767" s="33"/>
      <c r="F3767" s="33">
        <v>2227367</v>
      </c>
      <c r="G3767" s="33">
        <v>2220621</v>
      </c>
      <c r="H3767" s="33">
        <v>6747</v>
      </c>
      <c r="I3767" s="33">
        <v>0</v>
      </c>
      <c r="J3767" s="33">
        <v>0</v>
      </c>
      <c r="K3767" s="33"/>
      <c r="L3767" s="33">
        <v>2116349</v>
      </c>
      <c r="M3767" s="33">
        <v>2108650</v>
      </c>
      <c r="N3767" s="33">
        <v>7699</v>
      </c>
      <c r="O3767" s="33">
        <v>0</v>
      </c>
      <c r="P3767" s="33">
        <v>0</v>
      </c>
      <c r="Q3767"/>
    </row>
    <row r="3768" spans="1:17">
      <c r="A3768" s="38" t="str">
        <f t="shared" ca="1" si="58"/>
        <v>205717</v>
      </c>
      <c r="B3768" s="39" cm="1">
        <f t="array" aca="1" ref="B3768" ca="1">INDIRECT(_xlfn.CONCAT("D",ROW(C3768)-C3768-3))</f>
        <v>2057</v>
      </c>
      <c r="C3768" s="32">
        <v>17</v>
      </c>
      <c r="D3768" s="33">
        <v>4380627</v>
      </c>
      <c r="E3768" s="33"/>
      <c r="F3768" s="33">
        <v>2247952</v>
      </c>
      <c r="G3768" s="33">
        <v>2226735</v>
      </c>
      <c r="H3768" s="33">
        <v>21216</v>
      </c>
      <c r="I3768" s="33">
        <v>0</v>
      </c>
      <c r="J3768" s="33">
        <v>0</v>
      </c>
      <c r="K3768" s="33"/>
      <c r="L3768" s="33">
        <v>2132676</v>
      </c>
      <c r="M3768" s="33">
        <v>2107653</v>
      </c>
      <c r="N3768" s="33">
        <v>25022</v>
      </c>
      <c r="O3768" s="33">
        <v>0</v>
      </c>
      <c r="P3768" s="33">
        <v>0</v>
      </c>
      <c r="Q3768"/>
    </row>
    <row r="3769" spans="1:17">
      <c r="A3769" s="38" t="str">
        <f t="shared" ca="1" si="58"/>
        <v>205718</v>
      </c>
      <c r="B3769" s="39" cm="1">
        <f t="array" aca="1" ref="B3769" ca="1">INDIRECT(_xlfn.CONCAT("D",ROW(C3769)-C3769-3))</f>
        <v>2057</v>
      </c>
      <c r="C3769" s="32">
        <v>18</v>
      </c>
      <c r="D3769" s="33">
        <v>4416551</v>
      </c>
      <c r="E3769" s="33"/>
      <c r="F3769" s="33">
        <v>2268608</v>
      </c>
      <c r="G3769" s="33">
        <v>2253208</v>
      </c>
      <c r="H3769" s="33">
        <v>14437</v>
      </c>
      <c r="I3769" s="33">
        <v>0</v>
      </c>
      <c r="J3769" s="33">
        <v>963</v>
      </c>
      <c r="K3769" s="33"/>
      <c r="L3769" s="33">
        <v>2147943</v>
      </c>
      <c r="M3769" s="33">
        <v>2129667</v>
      </c>
      <c r="N3769" s="33">
        <v>18276</v>
      </c>
      <c r="O3769" s="33">
        <v>0</v>
      </c>
      <c r="P3769" s="33">
        <v>0</v>
      </c>
      <c r="Q3769"/>
    </row>
    <row r="3770" spans="1:17">
      <c r="A3770" s="38" t="str">
        <f t="shared" ca="1" si="58"/>
        <v>205719</v>
      </c>
      <c r="B3770" s="39" cm="1">
        <f t="array" aca="1" ref="B3770" ca="1">INDIRECT(_xlfn.CONCAT("D",ROW(C3770)-C3770-3))</f>
        <v>2057</v>
      </c>
      <c r="C3770" s="32">
        <v>19</v>
      </c>
      <c r="D3770" s="33">
        <v>4448155</v>
      </c>
      <c r="E3770" s="33"/>
      <c r="F3770" s="33">
        <v>2286708</v>
      </c>
      <c r="G3770" s="33">
        <v>2253009</v>
      </c>
      <c r="H3770" s="33">
        <v>33699</v>
      </c>
      <c r="I3770" s="33">
        <v>0</v>
      </c>
      <c r="J3770" s="33">
        <v>0</v>
      </c>
      <c r="K3770" s="33"/>
      <c r="L3770" s="33">
        <v>2161447</v>
      </c>
      <c r="M3770" s="33">
        <v>2118180</v>
      </c>
      <c r="N3770" s="33">
        <v>43267</v>
      </c>
      <c r="O3770" s="33">
        <v>0</v>
      </c>
      <c r="P3770" s="33">
        <v>0</v>
      </c>
      <c r="Q3770"/>
    </row>
    <row r="3771" spans="1:17">
      <c r="A3771" s="38" t="str">
        <f t="shared" ca="1" si="58"/>
        <v>205720</v>
      </c>
      <c r="B3771" s="39" cm="1">
        <f t="array" aca="1" ref="B3771" ca="1">INDIRECT(_xlfn.CONCAT("D",ROW(C3771)-C3771-3))</f>
        <v>2057</v>
      </c>
      <c r="C3771" s="32">
        <v>20</v>
      </c>
      <c r="D3771" s="33">
        <v>4474937</v>
      </c>
      <c r="E3771" s="33"/>
      <c r="F3771" s="33">
        <v>2301114</v>
      </c>
      <c r="G3771" s="33">
        <v>2252072</v>
      </c>
      <c r="H3771" s="33">
        <v>48080</v>
      </c>
      <c r="I3771" s="33">
        <v>0</v>
      </c>
      <c r="J3771" s="33">
        <v>962</v>
      </c>
      <c r="K3771" s="33"/>
      <c r="L3771" s="33">
        <v>2173823</v>
      </c>
      <c r="M3771" s="33">
        <v>2056527</v>
      </c>
      <c r="N3771" s="33">
        <v>112489</v>
      </c>
      <c r="O3771" s="33">
        <v>0</v>
      </c>
      <c r="P3771" s="33">
        <v>4807</v>
      </c>
      <c r="Q3771"/>
    </row>
    <row r="3772" spans="1:17">
      <c r="A3772" s="38" t="str">
        <f t="shared" ca="1" si="58"/>
        <v>205721</v>
      </c>
      <c r="B3772" s="39" cm="1">
        <f t="array" aca="1" ref="B3772" ca="1">INDIRECT(_xlfn.CONCAT("D",ROW(C3772)-C3772-3))</f>
        <v>2057</v>
      </c>
      <c r="C3772" s="32">
        <v>21</v>
      </c>
      <c r="D3772" s="33">
        <v>4500597</v>
      </c>
      <c r="E3772" s="33"/>
      <c r="F3772" s="33">
        <v>2314516</v>
      </c>
      <c r="G3772" s="33">
        <v>2234671</v>
      </c>
      <c r="H3772" s="33">
        <v>75996</v>
      </c>
      <c r="I3772" s="33">
        <v>0</v>
      </c>
      <c r="J3772" s="33">
        <v>3848</v>
      </c>
      <c r="K3772" s="33"/>
      <c r="L3772" s="33">
        <v>2186081</v>
      </c>
      <c r="M3772" s="33">
        <v>2016074</v>
      </c>
      <c r="N3772" s="33">
        <v>161363</v>
      </c>
      <c r="O3772" s="33">
        <v>0</v>
      </c>
      <c r="P3772" s="33">
        <v>8644</v>
      </c>
      <c r="Q3772"/>
    </row>
    <row r="3773" spans="1:17">
      <c r="A3773" s="38" t="str">
        <f t="shared" ca="1" si="58"/>
        <v>205722</v>
      </c>
      <c r="B3773" s="39" cm="1">
        <f t="array" aca="1" ref="B3773" ca="1">INDIRECT(_xlfn.CONCAT("D",ROW(C3773)-C3773-3))</f>
        <v>2057</v>
      </c>
      <c r="C3773" s="32">
        <v>22</v>
      </c>
      <c r="D3773" s="33">
        <v>4521962</v>
      </c>
      <c r="E3773" s="33"/>
      <c r="F3773" s="33">
        <v>2324949</v>
      </c>
      <c r="G3773" s="33">
        <v>2207595</v>
      </c>
      <c r="H3773" s="33">
        <v>114468</v>
      </c>
      <c r="I3773" s="33">
        <v>0</v>
      </c>
      <c r="J3773" s="33">
        <v>2886</v>
      </c>
      <c r="K3773" s="33"/>
      <c r="L3773" s="33">
        <v>2197013</v>
      </c>
      <c r="M3773" s="33">
        <v>1960692</v>
      </c>
      <c r="N3773" s="33">
        <v>229596</v>
      </c>
      <c r="O3773" s="33">
        <v>0</v>
      </c>
      <c r="P3773" s="33">
        <v>6725</v>
      </c>
      <c r="Q3773"/>
    </row>
    <row r="3774" spans="1:17">
      <c r="A3774" s="38" t="str">
        <f t="shared" ca="1" si="58"/>
        <v>205723</v>
      </c>
      <c r="B3774" s="39" cm="1">
        <f t="array" aca="1" ref="B3774" ca="1">INDIRECT(_xlfn.CONCAT("D",ROW(C3774)-C3774-3))</f>
        <v>2057</v>
      </c>
      <c r="C3774" s="32">
        <v>23</v>
      </c>
      <c r="D3774" s="33">
        <v>4540616</v>
      </c>
      <c r="E3774" s="33"/>
      <c r="F3774" s="33">
        <v>2333327</v>
      </c>
      <c r="G3774" s="33">
        <v>2145854</v>
      </c>
      <c r="H3774" s="33">
        <v>184590</v>
      </c>
      <c r="I3774" s="33">
        <v>0</v>
      </c>
      <c r="J3774" s="33">
        <v>2884</v>
      </c>
      <c r="K3774" s="33"/>
      <c r="L3774" s="33">
        <v>2207288</v>
      </c>
      <c r="M3774" s="33">
        <v>1877828</v>
      </c>
      <c r="N3774" s="33">
        <v>308329</v>
      </c>
      <c r="O3774" s="33">
        <v>1921</v>
      </c>
      <c r="P3774" s="33">
        <v>19210</v>
      </c>
      <c r="Q3774"/>
    </row>
    <row r="3775" spans="1:17">
      <c r="A3775" s="38" t="str">
        <f t="shared" ca="1" si="58"/>
        <v>205724</v>
      </c>
      <c r="B3775" s="39" cm="1">
        <f t="array" aca="1" ref="B3775" ca="1">INDIRECT(_xlfn.CONCAT("D",ROW(C3775)-C3775-3))</f>
        <v>2057</v>
      </c>
      <c r="C3775" s="32">
        <v>24</v>
      </c>
      <c r="D3775" s="33">
        <v>4559030</v>
      </c>
      <c r="E3775" s="33"/>
      <c r="F3775" s="33">
        <v>2341123</v>
      </c>
      <c r="G3775" s="33">
        <v>2103549</v>
      </c>
      <c r="H3775" s="33">
        <v>226995</v>
      </c>
      <c r="I3775" s="33">
        <v>0</v>
      </c>
      <c r="J3775" s="33">
        <v>10580</v>
      </c>
      <c r="K3775" s="33"/>
      <c r="L3775" s="33">
        <v>2217906</v>
      </c>
      <c r="M3775" s="33">
        <v>1765488</v>
      </c>
      <c r="N3775" s="33">
        <v>436089</v>
      </c>
      <c r="O3775" s="33">
        <v>961</v>
      </c>
      <c r="P3775" s="33">
        <v>15369</v>
      </c>
      <c r="Q3775"/>
    </row>
    <row r="3776" spans="1:17">
      <c r="A3776" s="38" t="str">
        <f t="shared" ca="1" si="58"/>
        <v>205725</v>
      </c>
      <c r="B3776" s="39" cm="1">
        <f t="array" aca="1" ref="B3776" ca="1">INDIRECT(_xlfn.CONCAT("D",ROW(C3776)-C3776-3))</f>
        <v>2057</v>
      </c>
      <c r="C3776" s="32">
        <v>25</v>
      </c>
      <c r="D3776" s="33">
        <v>4577291</v>
      </c>
      <c r="E3776" s="33"/>
      <c r="F3776" s="33">
        <v>2348342</v>
      </c>
      <c r="G3776" s="33">
        <v>1975421</v>
      </c>
      <c r="H3776" s="33">
        <v>359430</v>
      </c>
      <c r="I3776" s="33">
        <v>0</v>
      </c>
      <c r="J3776" s="33">
        <v>13491</v>
      </c>
      <c r="K3776" s="33"/>
      <c r="L3776" s="33">
        <v>2228949</v>
      </c>
      <c r="M3776" s="33">
        <v>1634434</v>
      </c>
      <c r="N3776" s="33">
        <v>571427</v>
      </c>
      <c r="O3776" s="33">
        <v>1924</v>
      </c>
      <c r="P3776" s="33">
        <v>21164</v>
      </c>
      <c r="Q3776"/>
    </row>
    <row r="3777" spans="1:17">
      <c r="A3777" s="38" t="str">
        <f t="shared" ca="1" si="58"/>
        <v>205726</v>
      </c>
      <c r="B3777" s="39" cm="1">
        <f t="array" aca="1" ref="B3777" ca="1">INDIRECT(_xlfn.CONCAT("D",ROW(C3777)-C3777-3))</f>
        <v>2057</v>
      </c>
      <c r="C3777" s="32">
        <v>26</v>
      </c>
      <c r="D3777" s="33">
        <v>4585976</v>
      </c>
      <c r="E3777" s="33"/>
      <c r="F3777" s="33">
        <v>2350388</v>
      </c>
      <c r="G3777" s="33">
        <v>1909330</v>
      </c>
      <c r="H3777" s="33">
        <v>428566</v>
      </c>
      <c r="I3777" s="33">
        <v>0</v>
      </c>
      <c r="J3777" s="33">
        <v>12492</v>
      </c>
      <c r="K3777" s="33"/>
      <c r="L3777" s="33">
        <v>2235588</v>
      </c>
      <c r="M3777" s="33">
        <v>1464464</v>
      </c>
      <c r="N3777" s="33">
        <v>729831</v>
      </c>
      <c r="O3777" s="33">
        <v>4802</v>
      </c>
      <c r="P3777" s="33">
        <v>36492</v>
      </c>
      <c r="Q3777"/>
    </row>
    <row r="3778" spans="1:17">
      <c r="A3778" s="38" t="str">
        <f t="shared" ca="1" si="58"/>
        <v>205727</v>
      </c>
      <c r="B3778" s="39" cm="1">
        <f t="array" aca="1" ref="B3778" ca="1">INDIRECT(_xlfn.CONCAT("D",ROW(C3778)-C3778-3))</f>
        <v>2057</v>
      </c>
      <c r="C3778" s="32">
        <v>27</v>
      </c>
      <c r="D3778" s="33">
        <v>4579064</v>
      </c>
      <c r="E3778" s="33"/>
      <c r="F3778" s="33">
        <v>2344449</v>
      </c>
      <c r="G3778" s="33">
        <v>1758576</v>
      </c>
      <c r="H3778" s="33">
        <v>549495</v>
      </c>
      <c r="I3778" s="33">
        <v>0</v>
      </c>
      <c r="J3778" s="33">
        <v>36378</v>
      </c>
      <c r="K3778" s="33"/>
      <c r="L3778" s="33">
        <v>2234614</v>
      </c>
      <c r="M3778" s="33">
        <v>1383242</v>
      </c>
      <c r="N3778" s="33">
        <v>783454</v>
      </c>
      <c r="O3778" s="33">
        <v>8609</v>
      </c>
      <c r="P3778" s="33">
        <v>59309</v>
      </c>
      <c r="Q3778"/>
    </row>
    <row r="3779" spans="1:17">
      <c r="A3779" s="38" t="str">
        <f t="shared" ca="1" si="58"/>
        <v>205728</v>
      </c>
      <c r="B3779" s="39" cm="1">
        <f t="array" aca="1" ref="B3779" ca="1">INDIRECT(_xlfn.CONCAT("D",ROW(C3779)-C3779-3))</f>
        <v>2057</v>
      </c>
      <c r="C3779" s="32">
        <v>28</v>
      </c>
      <c r="D3779" s="33">
        <v>4560832</v>
      </c>
      <c r="E3779" s="33"/>
      <c r="F3779" s="33">
        <v>2332933</v>
      </c>
      <c r="G3779" s="33">
        <v>1653688</v>
      </c>
      <c r="H3779" s="33">
        <v>640076</v>
      </c>
      <c r="I3779" s="33">
        <v>2866</v>
      </c>
      <c r="J3779" s="33">
        <v>36303</v>
      </c>
      <c r="K3779" s="33"/>
      <c r="L3779" s="33">
        <v>2227898</v>
      </c>
      <c r="M3779" s="33">
        <v>1237085</v>
      </c>
      <c r="N3779" s="33">
        <v>925905</v>
      </c>
      <c r="O3779" s="33">
        <v>4773</v>
      </c>
      <c r="P3779" s="33">
        <v>60136</v>
      </c>
      <c r="Q3779"/>
    </row>
    <row r="3780" spans="1:17">
      <c r="A3780" s="38" t="str">
        <f t="shared" ca="1" si="58"/>
        <v>205729</v>
      </c>
      <c r="B3780" s="39" cm="1">
        <f t="array" aca="1" ref="B3780" ca="1">INDIRECT(_xlfn.CONCAT("D",ROW(C3780)-C3780-3))</f>
        <v>2057</v>
      </c>
      <c r="C3780" s="32">
        <v>29</v>
      </c>
      <c r="D3780" s="33">
        <v>4535541</v>
      </c>
      <c r="E3780" s="33"/>
      <c r="F3780" s="33">
        <v>2318147</v>
      </c>
      <c r="G3780" s="33">
        <v>1514420</v>
      </c>
      <c r="H3780" s="33">
        <v>753853</v>
      </c>
      <c r="I3780" s="33">
        <v>2877</v>
      </c>
      <c r="J3780" s="33">
        <v>46996</v>
      </c>
      <c r="K3780" s="33"/>
      <c r="L3780" s="33">
        <v>2217394</v>
      </c>
      <c r="M3780" s="33">
        <v>1098657</v>
      </c>
      <c r="N3780" s="33">
        <v>1018338</v>
      </c>
      <c r="O3780" s="33">
        <v>9562</v>
      </c>
      <c r="P3780" s="33">
        <v>90838</v>
      </c>
      <c r="Q3780"/>
    </row>
    <row r="3781" spans="1:17">
      <c r="A3781" s="38" t="str">
        <f t="shared" ca="1" si="58"/>
        <v>205730</v>
      </c>
      <c r="B3781" s="39" cm="1">
        <f t="array" aca="1" ref="B3781" ca="1">INDIRECT(_xlfn.CONCAT("D",ROW(C3781)-C3781-3))</f>
        <v>2057</v>
      </c>
      <c r="C3781" s="32">
        <v>30</v>
      </c>
      <c r="D3781" s="33">
        <v>4508811</v>
      </c>
      <c r="E3781" s="33"/>
      <c r="F3781" s="33">
        <v>2303096</v>
      </c>
      <c r="G3781" s="33">
        <v>1434731</v>
      </c>
      <c r="H3781" s="33">
        <v>803720</v>
      </c>
      <c r="I3781" s="33">
        <v>3859</v>
      </c>
      <c r="J3781" s="33">
        <v>60786</v>
      </c>
      <c r="K3781" s="33"/>
      <c r="L3781" s="33">
        <v>2205715</v>
      </c>
      <c r="M3781" s="33">
        <v>1022843</v>
      </c>
      <c r="N3781" s="33">
        <v>1084541</v>
      </c>
      <c r="O3781" s="33">
        <v>9640</v>
      </c>
      <c r="P3781" s="33">
        <v>88691</v>
      </c>
      <c r="Q3781"/>
    </row>
    <row r="3782" spans="1:17">
      <c r="A3782" s="38" t="str">
        <f t="shared" ca="1" si="58"/>
        <v>205731</v>
      </c>
      <c r="B3782" s="39" cm="1">
        <f t="array" aca="1" ref="B3782" ca="1">INDIRECT(_xlfn.CONCAT("D",ROW(C3782)-C3782-3))</f>
        <v>2057</v>
      </c>
      <c r="C3782" s="32">
        <v>31</v>
      </c>
      <c r="D3782" s="33">
        <v>4482074</v>
      </c>
      <c r="E3782" s="33"/>
      <c r="F3782" s="33">
        <v>2288274</v>
      </c>
      <c r="G3782" s="33">
        <v>1321507</v>
      </c>
      <c r="H3782" s="33">
        <v>897572</v>
      </c>
      <c r="I3782" s="33">
        <v>2924</v>
      </c>
      <c r="J3782" s="33">
        <v>66270</v>
      </c>
      <c r="K3782" s="33"/>
      <c r="L3782" s="33">
        <v>2193800</v>
      </c>
      <c r="M3782" s="33">
        <v>957898</v>
      </c>
      <c r="N3782" s="33">
        <v>1117872</v>
      </c>
      <c r="O3782" s="33">
        <v>10730</v>
      </c>
      <c r="P3782" s="33">
        <v>107300</v>
      </c>
      <c r="Q3782"/>
    </row>
    <row r="3783" spans="1:17">
      <c r="A3783" s="38" t="str">
        <f t="shared" ca="1" si="58"/>
        <v>205732</v>
      </c>
      <c r="B3783" s="39" cm="1">
        <f t="array" aca="1" ref="B3783" ca="1">INDIRECT(_xlfn.CONCAT("D",ROW(C3783)-C3783-3))</f>
        <v>2057</v>
      </c>
      <c r="C3783" s="32">
        <v>32</v>
      </c>
      <c r="D3783" s="33">
        <v>4460527</v>
      </c>
      <c r="E3783" s="33"/>
      <c r="F3783" s="33">
        <v>2276060</v>
      </c>
      <c r="G3783" s="33">
        <v>1191468</v>
      </c>
      <c r="H3783" s="33">
        <v>993549</v>
      </c>
      <c r="I3783" s="33">
        <v>4948</v>
      </c>
      <c r="J3783" s="33">
        <v>86094</v>
      </c>
      <c r="K3783" s="33"/>
      <c r="L3783" s="33">
        <v>2184468</v>
      </c>
      <c r="M3783" s="33">
        <v>834015</v>
      </c>
      <c r="N3783" s="33">
        <v>1242614</v>
      </c>
      <c r="O3783" s="33">
        <v>10883</v>
      </c>
      <c r="P3783" s="33">
        <v>96956</v>
      </c>
      <c r="Q3783"/>
    </row>
    <row r="3784" spans="1:17">
      <c r="A3784" s="38" t="str">
        <f t="shared" ca="1" si="58"/>
        <v>205733</v>
      </c>
      <c r="B3784" s="39" cm="1">
        <f t="array" aca="1" ref="B3784" ca="1">INDIRECT(_xlfn.CONCAT("D",ROW(C3784)-C3784-3))</f>
        <v>2057</v>
      </c>
      <c r="C3784" s="32">
        <v>33</v>
      </c>
      <c r="D3784" s="33">
        <v>4448762</v>
      </c>
      <c r="E3784" s="33"/>
      <c r="F3784" s="33">
        <v>2268919</v>
      </c>
      <c r="G3784" s="33">
        <v>1121385</v>
      </c>
      <c r="H3784" s="33">
        <v>1022824</v>
      </c>
      <c r="I3784" s="33">
        <v>10057</v>
      </c>
      <c r="J3784" s="33">
        <v>114653</v>
      </c>
      <c r="K3784" s="33"/>
      <c r="L3784" s="33">
        <v>2179843</v>
      </c>
      <c r="M3784" s="33">
        <v>768173</v>
      </c>
      <c r="N3784" s="33">
        <v>1268894</v>
      </c>
      <c r="O3784" s="33">
        <v>13071</v>
      </c>
      <c r="P3784" s="33">
        <v>129705</v>
      </c>
      <c r="Q3784"/>
    </row>
    <row r="3785" spans="1:17">
      <c r="A3785" s="38" t="str">
        <f t="shared" ca="1" si="58"/>
        <v>205734</v>
      </c>
      <c r="B3785" s="39" cm="1">
        <f t="array" aca="1" ref="B3785" ca="1">INDIRECT(_xlfn.CONCAT("D",ROW(C3785)-C3785-3))</f>
        <v>2057</v>
      </c>
      <c r="C3785" s="32">
        <v>34</v>
      </c>
      <c r="D3785" s="33">
        <v>4434720</v>
      </c>
      <c r="E3785" s="33"/>
      <c r="F3785" s="33">
        <v>2260687</v>
      </c>
      <c r="G3785" s="33">
        <v>1089045</v>
      </c>
      <c r="H3785" s="33">
        <v>1043159</v>
      </c>
      <c r="I3785" s="33">
        <v>4079</v>
      </c>
      <c r="J3785" s="33">
        <v>124404</v>
      </c>
      <c r="K3785" s="33"/>
      <c r="L3785" s="33">
        <v>2174033</v>
      </c>
      <c r="M3785" s="33">
        <v>712113</v>
      </c>
      <c r="N3785" s="33">
        <v>1308088</v>
      </c>
      <c r="O3785" s="33">
        <v>8150</v>
      </c>
      <c r="P3785" s="33">
        <v>145683</v>
      </c>
      <c r="Q3785"/>
    </row>
    <row r="3786" spans="1:17">
      <c r="A3786" s="38" t="str">
        <f t="shared" ca="1" si="58"/>
        <v>205735</v>
      </c>
      <c r="B3786" s="39" cm="1">
        <f t="array" aca="1" ref="B3786" ca="1">INDIRECT(_xlfn.CONCAT("D",ROW(C3786)-C3786-3))</f>
        <v>2057</v>
      </c>
      <c r="C3786" s="32">
        <v>35</v>
      </c>
      <c r="D3786" s="33">
        <v>4429708</v>
      </c>
      <c r="E3786" s="33"/>
      <c r="F3786" s="33">
        <v>2256931</v>
      </c>
      <c r="G3786" s="33">
        <v>1025878</v>
      </c>
      <c r="H3786" s="33">
        <v>1083615</v>
      </c>
      <c r="I3786" s="33">
        <v>7217</v>
      </c>
      <c r="J3786" s="33">
        <v>140220</v>
      </c>
      <c r="K3786" s="33"/>
      <c r="L3786" s="33">
        <v>2172777</v>
      </c>
      <c r="M3786" s="33">
        <v>699237</v>
      </c>
      <c r="N3786" s="33">
        <v>1325466</v>
      </c>
      <c r="O3786" s="33">
        <v>13368</v>
      </c>
      <c r="P3786" s="33">
        <v>134706</v>
      </c>
      <c r="Q3786"/>
    </row>
    <row r="3787" spans="1:17">
      <c r="A3787" s="38" t="str">
        <f t="shared" ca="1" si="58"/>
        <v>205736</v>
      </c>
      <c r="B3787" s="39" cm="1">
        <f t="array" aca="1" ref="B3787" ca="1">INDIRECT(_xlfn.CONCAT("D",ROW(C3787)-C3787-3))</f>
        <v>2057</v>
      </c>
      <c r="C3787" s="32">
        <v>36</v>
      </c>
      <c r="D3787" s="33">
        <v>4369773</v>
      </c>
      <c r="E3787" s="33"/>
      <c r="F3787" s="33">
        <v>2222973</v>
      </c>
      <c r="G3787" s="33">
        <v>924048</v>
      </c>
      <c r="H3787" s="33">
        <v>1119763</v>
      </c>
      <c r="I3787" s="33">
        <v>5842</v>
      </c>
      <c r="J3787" s="33">
        <v>173320</v>
      </c>
      <c r="K3787" s="33"/>
      <c r="L3787" s="33">
        <v>2146800</v>
      </c>
      <c r="M3787" s="33">
        <v>652020</v>
      </c>
      <c r="N3787" s="33">
        <v>1279711</v>
      </c>
      <c r="O3787" s="33">
        <v>20436</v>
      </c>
      <c r="P3787" s="33">
        <v>194633</v>
      </c>
      <c r="Q3787"/>
    </row>
    <row r="3788" spans="1:17">
      <c r="A3788" s="38" t="str">
        <f t="shared" ref="A3788:A3851" ca="1" si="59">B3788&amp;C3788</f>
        <v>205737</v>
      </c>
      <c r="B3788" s="39" cm="1">
        <f t="array" aca="1" ref="B3788" ca="1">INDIRECT(_xlfn.CONCAT("D",ROW(C3788)-C3788-3))</f>
        <v>2057</v>
      </c>
      <c r="C3788" s="32">
        <v>37</v>
      </c>
      <c r="D3788" s="33">
        <v>4489393</v>
      </c>
      <c r="E3788" s="33"/>
      <c r="F3788" s="33">
        <v>2282094</v>
      </c>
      <c r="G3788" s="33">
        <v>990777</v>
      </c>
      <c r="H3788" s="33">
        <v>1102978</v>
      </c>
      <c r="I3788" s="33">
        <v>12022</v>
      </c>
      <c r="J3788" s="33">
        <v>176316</v>
      </c>
      <c r="K3788" s="33"/>
      <c r="L3788" s="33">
        <v>2207299</v>
      </c>
      <c r="M3788" s="33">
        <v>684955</v>
      </c>
      <c r="N3788" s="33">
        <v>1306729</v>
      </c>
      <c r="O3788" s="33">
        <v>21060</v>
      </c>
      <c r="P3788" s="33">
        <v>194555</v>
      </c>
      <c r="Q3788"/>
    </row>
    <row r="3789" spans="1:17">
      <c r="A3789" s="38" t="str">
        <f t="shared" ca="1" si="59"/>
        <v>205738</v>
      </c>
      <c r="B3789" s="39" cm="1">
        <f t="array" aca="1" ref="B3789" ca="1">INDIRECT(_xlfn.CONCAT("D",ROW(C3789)-C3789-3))</f>
        <v>2057</v>
      </c>
      <c r="C3789" s="32">
        <v>38</v>
      </c>
      <c r="D3789" s="33">
        <v>4541834</v>
      </c>
      <c r="E3789" s="33"/>
      <c r="F3789" s="33">
        <v>2306348</v>
      </c>
      <c r="G3789" s="33">
        <v>900112</v>
      </c>
      <c r="H3789" s="33">
        <v>1208231</v>
      </c>
      <c r="I3789" s="33">
        <v>16164</v>
      </c>
      <c r="J3789" s="33">
        <v>181841</v>
      </c>
      <c r="K3789" s="33"/>
      <c r="L3789" s="33">
        <v>2235486</v>
      </c>
      <c r="M3789" s="33">
        <v>647938</v>
      </c>
      <c r="N3789" s="33">
        <v>1362486</v>
      </c>
      <c r="O3789" s="33">
        <v>18166</v>
      </c>
      <c r="P3789" s="33">
        <v>206896</v>
      </c>
      <c r="Q3789"/>
    </row>
    <row r="3790" spans="1:17">
      <c r="A3790" s="38" t="str">
        <f t="shared" ca="1" si="59"/>
        <v>205739</v>
      </c>
      <c r="B3790" s="39" cm="1">
        <f t="array" aca="1" ref="B3790" ca="1">INDIRECT(_xlfn.CONCAT("D",ROW(C3790)-C3790-3))</f>
        <v>2057</v>
      </c>
      <c r="C3790" s="32">
        <v>39</v>
      </c>
      <c r="D3790" s="33">
        <v>4605427</v>
      </c>
      <c r="E3790" s="33"/>
      <c r="F3790" s="33">
        <v>2338258</v>
      </c>
      <c r="G3790" s="33">
        <v>872167</v>
      </c>
      <c r="H3790" s="33">
        <v>1227307</v>
      </c>
      <c r="I3790" s="33">
        <v>13153</v>
      </c>
      <c r="J3790" s="33">
        <v>225630</v>
      </c>
      <c r="K3790" s="33"/>
      <c r="L3790" s="33">
        <v>2267170</v>
      </c>
      <c r="M3790" s="33">
        <v>615837</v>
      </c>
      <c r="N3790" s="33">
        <v>1389425</v>
      </c>
      <c r="O3790" s="33">
        <v>26292</v>
      </c>
      <c r="P3790" s="33">
        <v>235616</v>
      </c>
      <c r="Q3790"/>
    </row>
    <row r="3791" spans="1:17">
      <c r="A3791" s="38" t="str">
        <f t="shared" ca="1" si="59"/>
        <v>205740</v>
      </c>
      <c r="B3791" s="39" cm="1">
        <f t="array" aca="1" ref="B3791" ca="1">INDIRECT(_xlfn.CONCAT("D",ROW(C3791)-C3791-3))</f>
        <v>2057</v>
      </c>
      <c r="C3791" s="32">
        <v>40</v>
      </c>
      <c r="D3791" s="33">
        <v>4694724</v>
      </c>
      <c r="E3791" s="33"/>
      <c r="F3791" s="33">
        <v>2380132</v>
      </c>
      <c r="G3791" s="33">
        <v>915591</v>
      </c>
      <c r="H3791" s="33">
        <v>1232874</v>
      </c>
      <c r="I3791" s="33">
        <v>8058</v>
      </c>
      <c r="J3791" s="33">
        <v>223610</v>
      </c>
      <c r="K3791" s="33"/>
      <c r="L3791" s="33">
        <v>2314591</v>
      </c>
      <c r="M3791" s="33">
        <v>646190</v>
      </c>
      <c r="N3791" s="33">
        <v>1404280</v>
      </c>
      <c r="O3791" s="33">
        <v>26210</v>
      </c>
      <c r="P3791" s="33">
        <v>237911</v>
      </c>
      <c r="Q3791"/>
    </row>
    <row r="3792" spans="1:17">
      <c r="A3792" s="38" t="str">
        <f t="shared" ca="1" si="59"/>
        <v>205741</v>
      </c>
      <c r="B3792" s="39" cm="1">
        <f t="array" aca="1" ref="B3792" ca="1">INDIRECT(_xlfn.CONCAT("D",ROW(C3792)-C3792-3))</f>
        <v>2057</v>
      </c>
      <c r="C3792" s="32">
        <v>41</v>
      </c>
      <c r="D3792" s="33">
        <v>4726988</v>
      </c>
      <c r="E3792" s="33"/>
      <c r="F3792" s="33">
        <v>2395195</v>
      </c>
      <c r="G3792" s="33">
        <v>856074</v>
      </c>
      <c r="H3792" s="33">
        <v>1289643</v>
      </c>
      <c r="I3792" s="33">
        <v>13078</v>
      </c>
      <c r="J3792" s="33">
        <v>236401</v>
      </c>
      <c r="K3792" s="33"/>
      <c r="L3792" s="33">
        <v>2331793</v>
      </c>
      <c r="M3792" s="33">
        <v>613577</v>
      </c>
      <c r="N3792" s="33">
        <v>1410925</v>
      </c>
      <c r="O3792" s="33">
        <v>32135</v>
      </c>
      <c r="P3792" s="33">
        <v>275156</v>
      </c>
      <c r="Q3792"/>
    </row>
    <row r="3793" spans="1:17">
      <c r="A3793" s="38" t="str">
        <f t="shared" ca="1" si="59"/>
        <v>205742</v>
      </c>
      <c r="B3793" s="39" cm="1">
        <f t="array" aca="1" ref="B3793" ca="1">INDIRECT(_xlfn.CONCAT("D",ROW(C3793)-C3793-3))</f>
        <v>2057</v>
      </c>
      <c r="C3793" s="32">
        <v>42</v>
      </c>
      <c r="D3793" s="33">
        <v>4736546</v>
      </c>
      <c r="E3793" s="33"/>
      <c r="F3793" s="33">
        <v>2397790</v>
      </c>
      <c r="G3793" s="33">
        <v>810973</v>
      </c>
      <c r="H3793" s="33">
        <v>1341919</v>
      </c>
      <c r="I3793" s="33">
        <v>11040</v>
      </c>
      <c r="J3793" s="33">
        <v>233857</v>
      </c>
      <c r="K3793" s="33"/>
      <c r="L3793" s="33">
        <v>2338756</v>
      </c>
      <c r="M3793" s="33">
        <v>572613</v>
      </c>
      <c r="N3793" s="33">
        <v>1478327</v>
      </c>
      <c r="O3793" s="33">
        <v>28178</v>
      </c>
      <c r="P3793" s="33">
        <v>259638</v>
      </c>
      <c r="Q3793"/>
    </row>
    <row r="3794" spans="1:17">
      <c r="A3794" s="38" t="str">
        <f t="shared" ca="1" si="59"/>
        <v>205743</v>
      </c>
      <c r="B3794" s="39" cm="1">
        <f t="array" aca="1" ref="B3794" ca="1">INDIRECT(_xlfn.CONCAT("D",ROW(C3794)-C3794-3))</f>
        <v>2057</v>
      </c>
      <c r="C3794" s="32">
        <v>43</v>
      </c>
      <c r="D3794" s="33">
        <v>4681128</v>
      </c>
      <c r="E3794" s="33"/>
      <c r="F3794" s="33">
        <v>2368860</v>
      </c>
      <c r="G3794" s="33">
        <v>797995</v>
      </c>
      <c r="H3794" s="33">
        <v>1311566</v>
      </c>
      <c r="I3794" s="33">
        <v>11055</v>
      </c>
      <c r="J3794" s="33">
        <v>248243</v>
      </c>
      <c r="K3794" s="33"/>
      <c r="L3794" s="33">
        <v>2312268</v>
      </c>
      <c r="M3794" s="33">
        <v>565779</v>
      </c>
      <c r="N3794" s="33">
        <v>1457582</v>
      </c>
      <c r="O3794" s="33">
        <v>34107</v>
      </c>
      <c r="P3794" s="33">
        <v>254801</v>
      </c>
      <c r="Q3794"/>
    </row>
    <row r="3795" spans="1:17">
      <c r="A3795" s="38" t="str">
        <f t="shared" ca="1" si="59"/>
        <v>205744</v>
      </c>
      <c r="B3795" s="39" cm="1">
        <f t="array" aca="1" ref="B3795" ca="1">INDIRECT(_xlfn.CONCAT("D",ROW(C3795)-C3795-3))</f>
        <v>2057</v>
      </c>
      <c r="C3795" s="32">
        <v>44</v>
      </c>
      <c r="D3795" s="33">
        <v>4695164</v>
      </c>
      <c r="E3795" s="33"/>
      <c r="F3795" s="33">
        <v>2371738</v>
      </c>
      <c r="G3795" s="33">
        <v>780190</v>
      </c>
      <c r="H3795" s="33">
        <v>1311042</v>
      </c>
      <c r="I3795" s="33">
        <v>13070</v>
      </c>
      <c r="J3795" s="33">
        <v>267436</v>
      </c>
      <c r="K3795" s="33"/>
      <c r="L3795" s="33">
        <v>2323426</v>
      </c>
      <c r="M3795" s="33">
        <v>540659</v>
      </c>
      <c r="N3795" s="33">
        <v>1448121</v>
      </c>
      <c r="O3795" s="33">
        <v>40198</v>
      </c>
      <c r="P3795" s="33">
        <v>294448</v>
      </c>
      <c r="Q3795"/>
    </row>
    <row r="3796" spans="1:17">
      <c r="A3796" s="38" t="str">
        <f t="shared" ca="1" si="59"/>
        <v>205745</v>
      </c>
      <c r="B3796" s="39" cm="1">
        <f t="array" aca="1" ref="B3796" ca="1">INDIRECT(_xlfn.CONCAT("D",ROW(C3796)-C3796-3))</f>
        <v>2057</v>
      </c>
      <c r="C3796" s="32">
        <v>45</v>
      </c>
      <c r="D3796" s="33">
        <v>4685670</v>
      </c>
      <c r="E3796" s="33"/>
      <c r="F3796" s="33">
        <v>2366576</v>
      </c>
      <c r="G3796" s="33">
        <v>750991</v>
      </c>
      <c r="H3796" s="33">
        <v>1316999</v>
      </c>
      <c r="I3796" s="33">
        <v>13069</v>
      </c>
      <c r="J3796" s="33">
        <v>285517</v>
      </c>
      <c r="K3796" s="33"/>
      <c r="L3796" s="33">
        <v>2319093</v>
      </c>
      <c r="M3796" s="33">
        <v>548332</v>
      </c>
      <c r="N3796" s="33">
        <v>1448805</v>
      </c>
      <c r="O3796" s="33">
        <v>44269</v>
      </c>
      <c r="P3796" s="33">
        <v>277688</v>
      </c>
      <c r="Q3796"/>
    </row>
    <row r="3797" spans="1:17">
      <c r="A3797" s="38" t="str">
        <f t="shared" ca="1" si="59"/>
        <v>205746</v>
      </c>
      <c r="B3797" s="39" cm="1">
        <f t="array" aca="1" ref="B3797" ca="1">INDIRECT(_xlfn.CONCAT("D",ROW(C3797)-C3797-3))</f>
        <v>2057</v>
      </c>
      <c r="C3797" s="32">
        <v>46</v>
      </c>
      <c r="D3797" s="33">
        <v>4764349</v>
      </c>
      <c r="E3797" s="33"/>
      <c r="F3797" s="33">
        <v>2402888</v>
      </c>
      <c r="G3797" s="33">
        <v>774186</v>
      </c>
      <c r="H3797" s="33">
        <v>1315413</v>
      </c>
      <c r="I3797" s="33">
        <v>15062</v>
      </c>
      <c r="J3797" s="33">
        <v>298227</v>
      </c>
      <c r="K3797" s="33"/>
      <c r="L3797" s="33">
        <v>2361461</v>
      </c>
      <c r="M3797" s="33">
        <v>556465</v>
      </c>
      <c r="N3797" s="33">
        <v>1443394</v>
      </c>
      <c r="O3797" s="33">
        <v>54240</v>
      </c>
      <c r="P3797" s="33">
        <v>307362</v>
      </c>
      <c r="Q3797"/>
    </row>
    <row r="3798" spans="1:17">
      <c r="A3798" s="38" t="str">
        <f t="shared" ca="1" si="59"/>
        <v>205747</v>
      </c>
      <c r="B3798" s="39" cm="1">
        <f t="array" aca="1" ref="B3798" ca="1">INDIRECT(_xlfn.CONCAT("D",ROW(C3798)-C3798-3))</f>
        <v>2057</v>
      </c>
      <c r="C3798" s="32">
        <v>47</v>
      </c>
      <c r="D3798" s="33">
        <v>4828283</v>
      </c>
      <c r="E3798" s="33"/>
      <c r="F3798" s="33">
        <v>2431799</v>
      </c>
      <c r="G3798" s="33">
        <v>751336</v>
      </c>
      <c r="H3798" s="33">
        <v>1374102</v>
      </c>
      <c r="I3798" s="33">
        <v>13058</v>
      </c>
      <c r="J3798" s="33">
        <v>293302</v>
      </c>
      <c r="K3798" s="33"/>
      <c r="L3798" s="33">
        <v>2396484</v>
      </c>
      <c r="M3798" s="33">
        <v>526082</v>
      </c>
      <c r="N3798" s="33">
        <v>1503952</v>
      </c>
      <c r="O3798" s="33">
        <v>57226</v>
      </c>
      <c r="P3798" s="33">
        <v>309224</v>
      </c>
      <c r="Q3798"/>
    </row>
    <row r="3799" spans="1:17">
      <c r="A3799" s="38" t="str">
        <f t="shared" ca="1" si="59"/>
        <v>205748</v>
      </c>
      <c r="B3799" s="39" cm="1">
        <f t="array" aca="1" ref="B3799" ca="1">INDIRECT(_xlfn.CONCAT("D",ROW(C3799)-C3799-3))</f>
        <v>2057</v>
      </c>
      <c r="C3799" s="32">
        <v>48</v>
      </c>
      <c r="D3799" s="33">
        <v>4976127</v>
      </c>
      <c r="E3799" s="33"/>
      <c r="F3799" s="33">
        <v>2503979</v>
      </c>
      <c r="G3799" s="33">
        <v>777857</v>
      </c>
      <c r="H3799" s="33">
        <v>1410367</v>
      </c>
      <c r="I3799" s="33">
        <v>13031</v>
      </c>
      <c r="J3799" s="33">
        <v>302723</v>
      </c>
      <c r="K3799" s="33"/>
      <c r="L3799" s="33">
        <v>2472148</v>
      </c>
      <c r="M3799" s="33">
        <v>567329</v>
      </c>
      <c r="N3799" s="33">
        <v>1511204</v>
      </c>
      <c r="O3799" s="33">
        <v>61251</v>
      </c>
      <c r="P3799" s="33">
        <v>332364</v>
      </c>
      <c r="Q3799"/>
    </row>
    <row r="3800" spans="1:17">
      <c r="A3800" s="38" t="str">
        <f t="shared" ca="1" si="59"/>
        <v>205749</v>
      </c>
      <c r="B3800" s="39" cm="1">
        <f t="array" aca="1" ref="B3800" ca="1">INDIRECT(_xlfn.CONCAT("D",ROW(C3800)-C3800-3))</f>
        <v>2057</v>
      </c>
      <c r="C3800" s="32">
        <v>49</v>
      </c>
      <c r="D3800" s="33">
        <v>4988407</v>
      </c>
      <c r="E3800" s="33"/>
      <c r="F3800" s="33">
        <v>2507158</v>
      </c>
      <c r="G3800" s="33">
        <v>714751</v>
      </c>
      <c r="H3800" s="33">
        <v>1463682</v>
      </c>
      <c r="I3800" s="33">
        <v>19100</v>
      </c>
      <c r="J3800" s="33">
        <v>309625</v>
      </c>
      <c r="K3800" s="33"/>
      <c r="L3800" s="33">
        <v>2481249</v>
      </c>
      <c r="M3800" s="33">
        <v>609025</v>
      </c>
      <c r="N3800" s="33">
        <v>1482930</v>
      </c>
      <c r="O3800" s="33">
        <v>64213</v>
      </c>
      <c r="P3800" s="33">
        <v>325081</v>
      </c>
      <c r="Q3800"/>
    </row>
    <row r="3801" spans="1:17">
      <c r="A3801" s="38" t="str">
        <f t="shared" ca="1" si="59"/>
        <v>205750</v>
      </c>
      <c r="B3801" s="39" cm="1">
        <f t="array" aca="1" ref="B3801" ca="1">INDIRECT(_xlfn.CONCAT("D",ROW(C3801)-C3801-3))</f>
        <v>2057</v>
      </c>
      <c r="C3801" s="32">
        <v>50</v>
      </c>
      <c r="D3801" s="33">
        <v>4915275</v>
      </c>
      <c r="E3801" s="33"/>
      <c r="F3801" s="33">
        <v>2469963</v>
      </c>
      <c r="G3801" s="33">
        <v>732659</v>
      </c>
      <c r="H3801" s="33">
        <v>1425172</v>
      </c>
      <c r="I3801" s="33">
        <v>30109</v>
      </c>
      <c r="J3801" s="33">
        <v>282023</v>
      </c>
      <c r="K3801" s="33"/>
      <c r="L3801" s="33">
        <v>2445311</v>
      </c>
      <c r="M3801" s="33">
        <v>537045</v>
      </c>
      <c r="N3801" s="33">
        <v>1487665</v>
      </c>
      <c r="O3801" s="33">
        <v>66252</v>
      </c>
      <c r="P3801" s="33">
        <v>354349</v>
      </c>
      <c r="Q3801"/>
    </row>
    <row r="3802" spans="1:17">
      <c r="A3802" s="38" t="str">
        <f t="shared" ca="1" si="59"/>
        <v>205751</v>
      </c>
      <c r="B3802" s="39" cm="1">
        <f t="array" aca="1" ref="B3802" ca="1">INDIRECT(_xlfn.CONCAT("D",ROW(C3802)-C3802-3))</f>
        <v>2057</v>
      </c>
      <c r="C3802" s="32">
        <v>51</v>
      </c>
      <c r="D3802" s="33">
        <v>4798801</v>
      </c>
      <c r="E3802" s="33"/>
      <c r="F3802" s="33">
        <v>2409326</v>
      </c>
      <c r="G3802" s="33">
        <v>677749</v>
      </c>
      <c r="H3802" s="33">
        <v>1420859</v>
      </c>
      <c r="I3802" s="33">
        <v>12067</v>
      </c>
      <c r="J3802" s="33">
        <v>298652</v>
      </c>
      <c r="K3802" s="33"/>
      <c r="L3802" s="33">
        <v>2389475</v>
      </c>
      <c r="M3802" s="33">
        <v>533445</v>
      </c>
      <c r="N3802" s="33">
        <v>1419847</v>
      </c>
      <c r="O3802" s="33">
        <v>65177</v>
      </c>
      <c r="P3802" s="33">
        <v>371005</v>
      </c>
      <c r="Q3802"/>
    </row>
    <row r="3803" spans="1:17">
      <c r="A3803" s="38" t="str">
        <f t="shared" ca="1" si="59"/>
        <v>205752</v>
      </c>
      <c r="B3803" s="39" cm="1">
        <f t="array" aca="1" ref="B3803" ca="1">INDIRECT(_xlfn.CONCAT("D",ROW(C3803)-C3803-3))</f>
        <v>2057</v>
      </c>
      <c r="C3803" s="32">
        <v>52</v>
      </c>
      <c r="D3803" s="33">
        <v>4739314</v>
      </c>
      <c r="E3803" s="33"/>
      <c r="F3803" s="33">
        <v>2376495</v>
      </c>
      <c r="G3803" s="33">
        <v>740960</v>
      </c>
      <c r="H3803" s="33">
        <v>1335335</v>
      </c>
      <c r="I3803" s="33">
        <v>17068</v>
      </c>
      <c r="J3803" s="33">
        <v>283131</v>
      </c>
      <c r="K3803" s="33"/>
      <c r="L3803" s="33">
        <v>2362820</v>
      </c>
      <c r="M3803" s="33">
        <v>516710</v>
      </c>
      <c r="N3803" s="33">
        <v>1454815</v>
      </c>
      <c r="O3803" s="33">
        <v>47156</v>
      </c>
      <c r="P3803" s="33">
        <v>344139</v>
      </c>
      <c r="Q3803"/>
    </row>
    <row r="3804" spans="1:17">
      <c r="A3804" s="38" t="str">
        <f t="shared" ca="1" si="59"/>
        <v>205753</v>
      </c>
      <c r="B3804" s="39" cm="1">
        <f t="array" aca="1" ref="B3804" ca="1">INDIRECT(_xlfn.CONCAT("D",ROW(C3804)-C3804-3))</f>
        <v>2057</v>
      </c>
      <c r="C3804" s="32">
        <v>53</v>
      </c>
      <c r="D3804" s="33">
        <v>4692079</v>
      </c>
      <c r="E3804" s="33"/>
      <c r="F3804" s="33">
        <v>2350626</v>
      </c>
      <c r="G3804" s="33">
        <v>675502</v>
      </c>
      <c r="H3804" s="33">
        <v>1371198</v>
      </c>
      <c r="I3804" s="33">
        <v>19185</v>
      </c>
      <c r="J3804" s="33">
        <v>284741</v>
      </c>
      <c r="K3804" s="33"/>
      <c r="L3804" s="33">
        <v>2341453</v>
      </c>
      <c r="M3804" s="33">
        <v>521327</v>
      </c>
      <c r="N3804" s="33">
        <v>1364090</v>
      </c>
      <c r="O3804" s="33">
        <v>83372</v>
      </c>
      <c r="P3804" s="33">
        <v>372664</v>
      </c>
      <c r="Q3804"/>
    </row>
    <row r="3805" spans="1:17">
      <c r="A3805" s="38" t="str">
        <f t="shared" ca="1" si="59"/>
        <v>205754</v>
      </c>
      <c r="B3805" s="39" cm="1">
        <f t="array" aca="1" ref="B3805" ca="1">INDIRECT(_xlfn.CONCAT("D",ROW(C3805)-C3805-3))</f>
        <v>2057</v>
      </c>
      <c r="C3805" s="32">
        <v>54</v>
      </c>
      <c r="D3805" s="33">
        <v>4626839</v>
      </c>
      <c r="E3805" s="33"/>
      <c r="F3805" s="33">
        <v>2313756</v>
      </c>
      <c r="G3805" s="33">
        <v>650838</v>
      </c>
      <c r="H3805" s="33">
        <v>1351120</v>
      </c>
      <c r="I3805" s="33">
        <v>23208</v>
      </c>
      <c r="J3805" s="33">
        <v>288589</v>
      </c>
      <c r="K3805" s="33"/>
      <c r="L3805" s="33">
        <v>2313083</v>
      </c>
      <c r="M3805" s="33">
        <v>508093</v>
      </c>
      <c r="N3805" s="33">
        <v>1372355</v>
      </c>
      <c r="O3805" s="33">
        <v>79484</v>
      </c>
      <c r="P3805" s="33">
        <v>353150</v>
      </c>
      <c r="Q3805"/>
    </row>
    <row r="3806" spans="1:17">
      <c r="A3806" s="38" t="str">
        <f t="shared" ca="1" si="59"/>
        <v>205755</v>
      </c>
      <c r="B3806" s="39" cm="1">
        <f t="array" aca="1" ref="B3806" ca="1">INDIRECT(_xlfn.CONCAT("D",ROW(C3806)-C3806-3))</f>
        <v>2057</v>
      </c>
      <c r="C3806" s="32">
        <v>55</v>
      </c>
      <c r="D3806" s="33">
        <v>4607079</v>
      </c>
      <c r="E3806" s="33"/>
      <c r="F3806" s="33">
        <v>2299537</v>
      </c>
      <c r="G3806" s="33">
        <v>592351</v>
      </c>
      <c r="H3806" s="33">
        <v>1394303</v>
      </c>
      <c r="I3806" s="33">
        <v>24302</v>
      </c>
      <c r="J3806" s="33">
        <v>288581</v>
      </c>
      <c r="K3806" s="33"/>
      <c r="L3806" s="33">
        <v>2307542</v>
      </c>
      <c r="M3806" s="33">
        <v>499446</v>
      </c>
      <c r="N3806" s="33">
        <v>1356072</v>
      </c>
      <c r="O3806" s="33">
        <v>87781</v>
      </c>
      <c r="P3806" s="33">
        <v>364243</v>
      </c>
      <c r="Q3806"/>
    </row>
    <row r="3807" spans="1:17">
      <c r="A3807" s="38" t="str">
        <f t="shared" ca="1" si="59"/>
        <v>205756</v>
      </c>
      <c r="B3807" s="39" cm="1">
        <f t="array" aca="1" ref="B3807" ca="1">INDIRECT(_xlfn.CONCAT("D",ROW(C3807)-C3807-3))</f>
        <v>2057</v>
      </c>
      <c r="C3807" s="32">
        <v>56</v>
      </c>
      <c r="D3807" s="33">
        <v>4667121</v>
      </c>
      <c r="E3807" s="33"/>
      <c r="F3807" s="33">
        <v>2327530</v>
      </c>
      <c r="G3807" s="33">
        <v>662975</v>
      </c>
      <c r="H3807" s="33">
        <v>1381875</v>
      </c>
      <c r="I3807" s="33">
        <v>21353</v>
      </c>
      <c r="J3807" s="33">
        <v>261326</v>
      </c>
      <c r="K3807" s="33"/>
      <c r="L3807" s="33">
        <v>2339591</v>
      </c>
      <c r="M3807" s="33">
        <v>534445</v>
      </c>
      <c r="N3807" s="33">
        <v>1365015</v>
      </c>
      <c r="O3807" s="33">
        <v>91271</v>
      </c>
      <c r="P3807" s="33">
        <v>348860</v>
      </c>
      <c r="Q3807"/>
    </row>
    <row r="3808" spans="1:17">
      <c r="A3808" s="38" t="str">
        <f t="shared" ca="1" si="59"/>
        <v>205757</v>
      </c>
      <c r="B3808" s="39" cm="1">
        <f t="array" aca="1" ref="B3808" ca="1">INDIRECT(_xlfn.CONCAT("D",ROW(C3808)-C3808-3))</f>
        <v>2057</v>
      </c>
      <c r="C3808" s="32">
        <v>57</v>
      </c>
      <c r="D3808" s="33">
        <v>4576763</v>
      </c>
      <c r="E3808" s="33"/>
      <c r="F3808" s="33">
        <v>2280531</v>
      </c>
      <c r="G3808" s="33">
        <v>589705</v>
      </c>
      <c r="H3808" s="33">
        <v>1360388</v>
      </c>
      <c r="I3808" s="33">
        <v>16268</v>
      </c>
      <c r="J3808" s="33">
        <v>314170</v>
      </c>
      <c r="K3808" s="33"/>
      <c r="L3808" s="33">
        <v>2296233</v>
      </c>
      <c r="M3808" s="33">
        <v>500019</v>
      </c>
      <c r="N3808" s="33">
        <v>1315465</v>
      </c>
      <c r="O3808" s="33">
        <v>106495</v>
      </c>
      <c r="P3808" s="33">
        <v>374253</v>
      </c>
      <c r="Q3808"/>
    </row>
    <row r="3809" spans="1:17">
      <c r="A3809" s="38" t="str">
        <f t="shared" ca="1" si="59"/>
        <v>205758</v>
      </c>
      <c r="B3809" s="39" cm="1">
        <f t="array" aca="1" ref="B3809" ca="1">INDIRECT(_xlfn.CONCAT("D",ROW(C3809)-C3809-3))</f>
        <v>2057</v>
      </c>
      <c r="C3809" s="32">
        <v>58</v>
      </c>
      <c r="D3809" s="33">
        <v>4543624</v>
      </c>
      <c r="E3809" s="33"/>
      <c r="F3809" s="33">
        <v>2258129</v>
      </c>
      <c r="G3809" s="33">
        <v>626016</v>
      </c>
      <c r="H3809" s="33">
        <v>1304878</v>
      </c>
      <c r="I3809" s="33">
        <v>26423</v>
      </c>
      <c r="J3809" s="33">
        <v>300813</v>
      </c>
      <c r="K3809" s="33"/>
      <c r="L3809" s="33">
        <v>2285495</v>
      </c>
      <c r="M3809" s="33">
        <v>512056</v>
      </c>
      <c r="N3809" s="33">
        <v>1297886</v>
      </c>
      <c r="O3809" s="33">
        <v>111537</v>
      </c>
      <c r="P3809" s="33">
        <v>364016</v>
      </c>
      <c r="Q3809"/>
    </row>
    <row r="3810" spans="1:17">
      <c r="A3810" s="38" t="str">
        <f t="shared" ca="1" si="59"/>
        <v>205759</v>
      </c>
      <c r="B3810" s="39" cm="1">
        <f t="array" aca="1" ref="B3810" ca="1">INDIRECT(_xlfn.CONCAT("D",ROW(C3810)-C3810-3))</f>
        <v>2057</v>
      </c>
      <c r="C3810" s="32">
        <v>59</v>
      </c>
      <c r="D3810" s="33">
        <v>4449509</v>
      </c>
      <c r="E3810" s="33"/>
      <c r="F3810" s="33">
        <v>2207445</v>
      </c>
      <c r="G3810" s="33">
        <v>584740</v>
      </c>
      <c r="H3810" s="33">
        <v>1313136</v>
      </c>
      <c r="I3810" s="33">
        <v>30350</v>
      </c>
      <c r="J3810" s="33">
        <v>279219</v>
      </c>
      <c r="K3810" s="33"/>
      <c r="L3810" s="33">
        <v>2242064</v>
      </c>
      <c r="M3810" s="33">
        <v>482828</v>
      </c>
      <c r="N3810" s="33">
        <v>1278432</v>
      </c>
      <c r="O3810" s="33">
        <v>124503</v>
      </c>
      <c r="P3810" s="33">
        <v>356301</v>
      </c>
      <c r="Q3810"/>
    </row>
    <row r="3811" spans="1:17">
      <c r="A3811" s="38" t="str">
        <f t="shared" ca="1" si="59"/>
        <v>205760</v>
      </c>
      <c r="B3811" s="39" cm="1">
        <f t="array" aca="1" ref="B3811" ca="1">INDIRECT(_xlfn.CONCAT("D",ROW(C3811)-C3811-3))</f>
        <v>2057</v>
      </c>
      <c r="C3811" s="32">
        <v>60</v>
      </c>
      <c r="D3811" s="33">
        <v>4428374</v>
      </c>
      <c r="E3811" s="33"/>
      <c r="F3811" s="33">
        <v>2188597</v>
      </c>
      <c r="G3811" s="33">
        <v>572651</v>
      </c>
      <c r="H3811" s="33">
        <v>1327095</v>
      </c>
      <c r="I3811" s="33">
        <v>37369</v>
      </c>
      <c r="J3811" s="33">
        <v>251482</v>
      </c>
      <c r="K3811" s="33"/>
      <c r="L3811" s="33">
        <v>2239777</v>
      </c>
      <c r="M3811" s="33">
        <v>505038</v>
      </c>
      <c r="N3811" s="33">
        <v>1209459</v>
      </c>
      <c r="O3811" s="33">
        <v>155863</v>
      </c>
      <c r="P3811" s="33">
        <v>369416</v>
      </c>
      <c r="Q3811"/>
    </row>
    <row r="3812" spans="1:17">
      <c r="A3812" s="38" t="str">
        <f t="shared" ca="1" si="59"/>
        <v>205761</v>
      </c>
      <c r="B3812" s="39" cm="1">
        <f t="array" aca="1" ref="B3812" ca="1">INDIRECT(_xlfn.CONCAT("D",ROW(C3812)-C3812-3))</f>
        <v>2057</v>
      </c>
      <c r="C3812" s="32">
        <v>61</v>
      </c>
      <c r="D3812" s="33">
        <v>4410759</v>
      </c>
      <c r="E3812" s="33"/>
      <c r="F3812" s="33">
        <v>2176447</v>
      </c>
      <c r="G3812" s="33">
        <v>552475</v>
      </c>
      <c r="H3812" s="33">
        <v>1366489</v>
      </c>
      <c r="I3812" s="33">
        <v>37507</v>
      </c>
      <c r="J3812" s="33">
        <v>219976</v>
      </c>
      <c r="K3812" s="33"/>
      <c r="L3812" s="33">
        <v>2234311</v>
      </c>
      <c r="M3812" s="33">
        <v>466750</v>
      </c>
      <c r="N3812" s="33">
        <v>1271386</v>
      </c>
      <c r="O3812" s="33">
        <v>123790</v>
      </c>
      <c r="P3812" s="33">
        <v>372385</v>
      </c>
      <c r="Q3812"/>
    </row>
    <row r="3813" spans="1:17">
      <c r="A3813" s="38" t="str">
        <f t="shared" ca="1" si="59"/>
        <v>205762</v>
      </c>
      <c r="B3813" s="39" cm="1">
        <f t="array" aca="1" ref="B3813" ca="1">INDIRECT(_xlfn.CONCAT("D",ROW(C3813)-C3813-3))</f>
        <v>2057</v>
      </c>
      <c r="C3813" s="32">
        <v>62</v>
      </c>
      <c r="D3813" s="33">
        <v>4403962</v>
      </c>
      <c r="E3813" s="33"/>
      <c r="F3813" s="33">
        <v>2168004</v>
      </c>
      <c r="G3813" s="33">
        <v>539979</v>
      </c>
      <c r="H3813" s="33">
        <v>1355002</v>
      </c>
      <c r="I3813" s="33">
        <v>40448</v>
      </c>
      <c r="J3813" s="33">
        <v>232575</v>
      </c>
      <c r="K3813" s="33"/>
      <c r="L3813" s="33">
        <v>2235958</v>
      </c>
      <c r="M3813" s="33">
        <v>462368</v>
      </c>
      <c r="N3813" s="33">
        <v>1269741</v>
      </c>
      <c r="O3813" s="33">
        <v>147715</v>
      </c>
      <c r="P3813" s="33">
        <v>356134</v>
      </c>
      <c r="Q3813"/>
    </row>
    <row r="3814" spans="1:17">
      <c r="A3814" s="38" t="str">
        <f t="shared" ca="1" si="59"/>
        <v>205763</v>
      </c>
      <c r="B3814" s="39" cm="1">
        <f t="array" aca="1" ref="B3814" ca="1">INDIRECT(_xlfn.CONCAT("D",ROW(C3814)-C3814-3))</f>
        <v>2057</v>
      </c>
      <c r="C3814" s="32">
        <v>63</v>
      </c>
      <c r="D3814" s="33">
        <v>4417578</v>
      </c>
      <c r="E3814" s="33"/>
      <c r="F3814" s="33">
        <v>2170243</v>
      </c>
      <c r="G3814" s="33">
        <v>579805</v>
      </c>
      <c r="H3814" s="33">
        <v>1312614</v>
      </c>
      <c r="I3814" s="33">
        <v>44291</v>
      </c>
      <c r="J3814" s="33">
        <v>233533</v>
      </c>
      <c r="K3814" s="33"/>
      <c r="L3814" s="33">
        <v>2247335</v>
      </c>
      <c r="M3814" s="33">
        <v>520254</v>
      </c>
      <c r="N3814" s="33">
        <v>1196686</v>
      </c>
      <c r="O3814" s="33">
        <v>155163</v>
      </c>
      <c r="P3814" s="33">
        <v>375232</v>
      </c>
      <c r="Q3814"/>
    </row>
    <row r="3815" spans="1:17">
      <c r="A3815" s="38" t="str">
        <f t="shared" ca="1" si="59"/>
        <v>205764</v>
      </c>
      <c r="B3815" s="39" cm="1">
        <f t="array" aca="1" ref="B3815" ca="1">INDIRECT(_xlfn.CONCAT("D",ROW(C3815)-C3815-3))</f>
        <v>2057</v>
      </c>
      <c r="C3815" s="32">
        <v>64</v>
      </c>
      <c r="D3815" s="33">
        <v>4461636</v>
      </c>
      <c r="E3815" s="33"/>
      <c r="F3815" s="33">
        <v>2187705</v>
      </c>
      <c r="G3815" s="33">
        <v>578625</v>
      </c>
      <c r="H3815" s="33">
        <v>1326309</v>
      </c>
      <c r="I3815" s="33">
        <v>46290</v>
      </c>
      <c r="J3815" s="33">
        <v>236482</v>
      </c>
      <c r="K3815" s="33"/>
      <c r="L3815" s="33">
        <v>2273931</v>
      </c>
      <c r="M3815" s="33">
        <v>470747</v>
      </c>
      <c r="N3815" s="33">
        <v>1297080</v>
      </c>
      <c r="O3815" s="33">
        <v>161630</v>
      </c>
      <c r="P3815" s="33">
        <v>344474</v>
      </c>
      <c r="Q3815"/>
    </row>
    <row r="3816" spans="1:17">
      <c r="A3816" s="38" t="str">
        <f t="shared" ca="1" si="59"/>
        <v>205765</v>
      </c>
      <c r="B3816" s="39" cm="1">
        <f t="array" aca="1" ref="B3816" ca="1">INDIRECT(_xlfn.CONCAT("D",ROW(C3816)-C3816-3))</f>
        <v>2057</v>
      </c>
      <c r="C3816" s="32">
        <v>65</v>
      </c>
      <c r="D3816" s="33">
        <v>4465723</v>
      </c>
      <c r="E3816" s="33"/>
      <c r="F3816" s="33">
        <v>2177224</v>
      </c>
      <c r="G3816" s="33">
        <v>543804</v>
      </c>
      <c r="H3816" s="33">
        <v>1334882</v>
      </c>
      <c r="I3816" s="33">
        <v>50259</v>
      </c>
      <c r="J3816" s="33">
        <v>248280</v>
      </c>
      <c r="K3816" s="33"/>
      <c r="L3816" s="33">
        <v>2288498</v>
      </c>
      <c r="M3816" s="33">
        <v>522594</v>
      </c>
      <c r="N3816" s="33">
        <v>1205909</v>
      </c>
      <c r="O3816" s="33">
        <v>178915</v>
      </c>
      <c r="P3816" s="33">
        <v>381079</v>
      </c>
      <c r="Q3816"/>
    </row>
    <row r="3817" spans="1:17">
      <c r="A3817" s="38" t="str">
        <f t="shared" ca="1" si="59"/>
        <v>205766</v>
      </c>
      <c r="B3817" s="39" cm="1">
        <f t="array" aca="1" ref="B3817" ca="1">INDIRECT(_xlfn.CONCAT("D",ROW(C3817)-C3817-3))</f>
        <v>2057</v>
      </c>
      <c r="C3817" s="32">
        <v>66</v>
      </c>
      <c r="D3817" s="33">
        <v>4473605</v>
      </c>
      <c r="E3817" s="33"/>
      <c r="F3817" s="33">
        <v>2174145</v>
      </c>
      <c r="G3817" s="33">
        <v>527157</v>
      </c>
      <c r="H3817" s="33">
        <v>1341580</v>
      </c>
      <c r="I3817" s="33">
        <v>73580</v>
      </c>
      <c r="J3817" s="33">
        <v>231828</v>
      </c>
      <c r="K3817" s="33"/>
      <c r="L3817" s="33">
        <v>2299460</v>
      </c>
      <c r="M3817" s="33">
        <v>493320</v>
      </c>
      <c r="N3817" s="33">
        <v>1207470</v>
      </c>
      <c r="O3817" s="33">
        <v>204622</v>
      </c>
      <c r="P3817" s="33">
        <v>394048</v>
      </c>
      <c r="Q3817"/>
    </row>
    <row r="3818" spans="1:17">
      <c r="A3818" s="38" t="str">
        <f t="shared" ca="1" si="59"/>
        <v>205767</v>
      </c>
      <c r="B3818" s="39" cm="1">
        <f t="array" aca="1" ref="B3818" ca="1">INDIRECT(_xlfn.CONCAT("D",ROW(C3818)-C3818-3))</f>
        <v>2057</v>
      </c>
      <c r="C3818" s="32">
        <v>67</v>
      </c>
      <c r="D3818" s="33">
        <v>4309975</v>
      </c>
      <c r="E3818" s="33"/>
      <c r="F3818" s="33">
        <v>2082860</v>
      </c>
      <c r="G3818" s="33">
        <v>500486</v>
      </c>
      <c r="H3818" s="33">
        <v>1288676</v>
      </c>
      <c r="I3818" s="33">
        <v>53945</v>
      </c>
      <c r="J3818" s="33">
        <v>239754</v>
      </c>
      <c r="K3818" s="33"/>
      <c r="L3818" s="33">
        <v>2227116</v>
      </c>
      <c r="M3818" s="33">
        <v>483413</v>
      </c>
      <c r="N3818" s="33">
        <v>1183909</v>
      </c>
      <c r="O3818" s="33">
        <v>227134</v>
      </c>
      <c r="P3818" s="33">
        <v>332660</v>
      </c>
      <c r="Q3818"/>
    </row>
    <row r="3819" spans="1:17">
      <c r="A3819" s="38" t="str">
        <f t="shared" ca="1" si="59"/>
        <v>205768</v>
      </c>
      <c r="B3819" s="39" cm="1">
        <f t="array" aca="1" ref="B3819" ca="1">INDIRECT(_xlfn.CONCAT("D",ROW(C3819)-C3819-3))</f>
        <v>2057</v>
      </c>
      <c r="C3819" s="32">
        <v>68</v>
      </c>
      <c r="D3819" s="33">
        <v>4167478</v>
      </c>
      <c r="E3819" s="33"/>
      <c r="F3819" s="33">
        <v>2001596</v>
      </c>
      <c r="G3819" s="33">
        <v>479903</v>
      </c>
      <c r="H3819" s="33">
        <v>1211756</v>
      </c>
      <c r="I3819" s="33">
        <v>60988</v>
      </c>
      <c r="J3819" s="33">
        <v>248950</v>
      </c>
      <c r="K3819" s="33"/>
      <c r="L3819" s="33">
        <v>2165882</v>
      </c>
      <c r="M3819" s="33">
        <v>490731</v>
      </c>
      <c r="N3819" s="33">
        <v>1084456</v>
      </c>
      <c r="O3819" s="33">
        <v>257482</v>
      </c>
      <c r="P3819" s="33">
        <v>333213</v>
      </c>
      <c r="Q3819"/>
    </row>
    <row r="3820" spans="1:17">
      <c r="A3820" s="38" t="str">
        <f t="shared" ca="1" si="59"/>
        <v>205769</v>
      </c>
      <c r="B3820" s="39" cm="1">
        <f t="array" aca="1" ref="B3820" ca="1">INDIRECT(_xlfn.CONCAT("D",ROW(C3820)-C3820-3))</f>
        <v>2057</v>
      </c>
      <c r="C3820" s="32">
        <v>69</v>
      </c>
      <c r="D3820" s="33">
        <v>4021221</v>
      </c>
      <c r="E3820" s="33"/>
      <c r="F3820" s="33">
        <v>1924593</v>
      </c>
      <c r="G3820" s="33">
        <v>441219</v>
      </c>
      <c r="H3820" s="33">
        <v>1192888</v>
      </c>
      <c r="I3820" s="33">
        <v>66882</v>
      </c>
      <c r="J3820" s="33">
        <v>223604</v>
      </c>
      <c r="K3820" s="33"/>
      <c r="L3820" s="33">
        <v>2096628</v>
      </c>
      <c r="M3820" s="33">
        <v>439274</v>
      </c>
      <c r="N3820" s="33">
        <v>1076021</v>
      </c>
      <c r="O3820" s="33">
        <v>274043</v>
      </c>
      <c r="P3820" s="33">
        <v>307291</v>
      </c>
      <c r="Q3820"/>
    </row>
    <row r="3821" spans="1:17">
      <c r="A3821" s="38" t="str">
        <f t="shared" ca="1" si="59"/>
        <v>205770</v>
      </c>
      <c r="B3821" s="39" cm="1">
        <f t="array" aca="1" ref="B3821" ca="1">INDIRECT(_xlfn.CONCAT("D",ROW(C3821)-C3821-3))</f>
        <v>2057</v>
      </c>
      <c r="C3821" s="32">
        <v>70</v>
      </c>
      <c r="D3821" s="33">
        <v>3933328</v>
      </c>
      <c r="E3821" s="33"/>
      <c r="F3821" s="33">
        <v>1874637</v>
      </c>
      <c r="G3821" s="33">
        <v>425556</v>
      </c>
      <c r="H3821" s="33">
        <v>1157073</v>
      </c>
      <c r="I3821" s="33">
        <v>66773</v>
      </c>
      <c r="J3821" s="33">
        <v>225236</v>
      </c>
      <c r="K3821" s="33"/>
      <c r="L3821" s="33">
        <v>2058690</v>
      </c>
      <c r="M3821" s="33">
        <v>441939</v>
      </c>
      <c r="N3821" s="33">
        <v>1058036</v>
      </c>
      <c r="O3821" s="33">
        <v>238587</v>
      </c>
      <c r="P3821" s="33">
        <v>320129</v>
      </c>
      <c r="Q3821"/>
    </row>
    <row r="3822" spans="1:17">
      <c r="A3822" s="38" t="str">
        <f t="shared" ca="1" si="59"/>
        <v>205771</v>
      </c>
      <c r="B3822" s="39" cm="1">
        <f t="array" aca="1" ref="B3822" ca="1">INDIRECT(_xlfn.CONCAT("D",ROW(C3822)-C3822-3))</f>
        <v>2057</v>
      </c>
      <c r="C3822" s="32">
        <v>71</v>
      </c>
      <c r="D3822" s="33">
        <v>3890423</v>
      </c>
      <c r="E3822" s="33"/>
      <c r="F3822" s="33">
        <v>1850462</v>
      </c>
      <c r="G3822" s="33">
        <v>394181</v>
      </c>
      <c r="H3822" s="33">
        <v>1151686</v>
      </c>
      <c r="I3822" s="33">
        <v>77642</v>
      </c>
      <c r="J3822" s="33">
        <v>226953</v>
      </c>
      <c r="K3822" s="33"/>
      <c r="L3822" s="33">
        <v>2039960</v>
      </c>
      <c r="M3822" s="33">
        <v>389282</v>
      </c>
      <c r="N3822" s="33">
        <v>1053175</v>
      </c>
      <c r="O3822" s="33">
        <v>271592</v>
      </c>
      <c r="P3822" s="33">
        <v>325911</v>
      </c>
      <c r="Q3822"/>
    </row>
    <row r="3823" spans="1:17">
      <c r="A3823" s="38" t="str">
        <f t="shared" ca="1" si="59"/>
        <v>205772</v>
      </c>
      <c r="B3823" s="39" cm="1">
        <f t="array" aca="1" ref="B3823" ca="1">INDIRECT(_xlfn.CONCAT("D",ROW(C3823)-C3823-3))</f>
        <v>2057</v>
      </c>
      <c r="C3823" s="32">
        <v>72</v>
      </c>
      <c r="D3823" s="33">
        <v>3759738</v>
      </c>
      <c r="E3823" s="33"/>
      <c r="F3823" s="33">
        <v>1780987</v>
      </c>
      <c r="G3823" s="33">
        <v>359182</v>
      </c>
      <c r="H3823" s="33">
        <v>1137245</v>
      </c>
      <c r="I3823" s="33">
        <v>63678</v>
      </c>
      <c r="J3823" s="33">
        <v>220882</v>
      </c>
      <c r="K3823" s="33"/>
      <c r="L3823" s="33">
        <v>1978752</v>
      </c>
      <c r="M3823" s="33">
        <v>368630</v>
      </c>
      <c r="N3823" s="33">
        <v>989376</v>
      </c>
      <c r="O3823" s="33">
        <v>300328</v>
      </c>
      <c r="P3823" s="33">
        <v>320417</v>
      </c>
      <c r="Q3823"/>
    </row>
    <row r="3824" spans="1:17">
      <c r="A3824" s="38" t="str">
        <f t="shared" ca="1" si="59"/>
        <v>205773</v>
      </c>
      <c r="B3824" s="39" cm="1">
        <f t="array" aca="1" ref="B3824" ca="1">INDIRECT(_xlfn.CONCAT("D",ROW(C3824)-C3824-3))</f>
        <v>2057</v>
      </c>
      <c r="C3824" s="32">
        <v>73</v>
      </c>
      <c r="D3824" s="33">
        <v>3682241</v>
      </c>
      <c r="E3824" s="33"/>
      <c r="F3824" s="33">
        <v>1744965</v>
      </c>
      <c r="G3824" s="33">
        <v>306763</v>
      </c>
      <c r="H3824" s="33">
        <v>1143391</v>
      </c>
      <c r="I3824" s="33">
        <v>81671</v>
      </c>
      <c r="J3824" s="33">
        <v>213141</v>
      </c>
      <c r="K3824" s="33"/>
      <c r="L3824" s="33">
        <v>1937276</v>
      </c>
      <c r="M3824" s="33">
        <v>320203</v>
      </c>
      <c r="N3824" s="33">
        <v>976668</v>
      </c>
      <c r="O3824" s="33">
        <v>328233</v>
      </c>
      <c r="P3824" s="33">
        <v>312172</v>
      </c>
      <c r="Q3824"/>
    </row>
    <row r="3825" spans="1:17">
      <c r="A3825" s="38" t="str">
        <f t="shared" ca="1" si="59"/>
        <v>205774</v>
      </c>
      <c r="B3825" s="39" cm="1">
        <f t="array" aca="1" ref="B3825" ca="1">INDIRECT(_xlfn.CONCAT("D",ROW(C3825)-C3825-3))</f>
        <v>2057</v>
      </c>
      <c r="C3825" s="32">
        <v>74</v>
      </c>
      <c r="D3825" s="33">
        <v>3681778</v>
      </c>
      <c r="E3825" s="33"/>
      <c r="F3825" s="33">
        <v>1744359</v>
      </c>
      <c r="G3825" s="33">
        <v>304839</v>
      </c>
      <c r="H3825" s="33">
        <v>1121729</v>
      </c>
      <c r="I3825" s="33">
        <v>96632</v>
      </c>
      <c r="J3825" s="33">
        <v>221158</v>
      </c>
      <c r="K3825" s="33"/>
      <c r="L3825" s="33">
        <v>1937419</v>
      </c>
      <c r="M3825" s="33">
        <v>317889</v>
      </c>
      <c r="N3825" s="33">
        <v>970715</v>
      </c>
      <c r="O3825" s="33">
        <v>356998</v>
      </c>
      <c r="P3825" s="33">
        <v>291816</v>
      </c>
      <c r="Q3825"/>
    </row>
    <row r="3826" spans="1:17">
      <c r="A3826" s="38" t="str">
        <f t="shared" ca="1" si="59"/>
        <v>205775</v>
      </c>
      <c r="B3826" s="39" cm="1">
        <f t="array" aca="1" ref="B3826" ca="1">INDIRECT(_xlfn.CONCAT("D",ROW(C3826)-C3826-3))</f>
        <v>2057</v>
      </c>
      <c r="C3826" s="32">
        <v>75</v>
      </c>
      <c r="D3826" s="33">
        <v>3546106</v>
      </c>
      <c r="E3826" s="33"/>
      <c r="F3826" s="33">
        <v>1675735</v>
      </c>
      <c r="G3826" s="33">
        <v>273976</v>
      </c>
      <c r="H3826" s="33">
        <v>1104870</v>
      </c>
      <c r="I3826" s="33">
        <v>105605</v>
      </c>
      <c r="J3826" s="33">
        <v>191285</v>
      </c>
      <c r="K3826" s="33"/>
      <c r="L3826" s="33">
        <v>1870370</v>
      </c>
      <c r="M3826" s="33">
        <v>298698</v>
      </c>
      <c r="N3826" s="33">
        <v>892085</v>
      </c>
      <c r="O3826" s="33">
        <v>391916</v>
      </c>
      <c r="P3826" s="33">
        <v>287672</v>
      </c>
      <c r="Q3826"/>
    </row>
    <row r="3827" spans="1:17">
      <c r="A3827" s="38" t="str">
        <f t="shared" ca="1" si="59"/>
        <v>205776</v>
      </c>
      <c r="B3827" s="39" cm="1">
        <f t="array" aca="1" ref="B3827" ca="1">INDIRECT(_xlfn.CONCAT("D",ROW(C3827)-C3827-3))</f>
        <v>2057</v>
      </c>
      <c r="C3827" s="32">
        <v>76</v>
      </c>
      <c r="D3827" s="33">
        <v>3512851</v>
      </c>
      <c r="E3827" s="33"/>
      <c r="F3827" s="33">
        <v>1659345</v>
      </c>
      <c r="G3827" s="33">
        <v>272905</v>
      </c>
      <c r="H3827" s="33">
        <v>1075686</v>
      </c>
      <c r="I3827" s="33">
        <v>100596</v>
      </c>
      <c r="J3827" s="33">
        <v>210157</v>
      </c>
      <c r="K3827" s="33"/>
      <c r="L3827" s="33">
        <v>1853506</v>
      </c>
      <c r="M3827" s="33">
        <v>276523</v>
      </c>
      <c r="N3827" s="33">
        <v>867641</v>
      </c>
      <c r="O3827" s="33">
        <v>399756</v>
      </c>
      <c r="P3827" s="33">
        <v>309586</v>
      </c>
      <c r="Q3827"/>
    </row>
    <row r="3828" spans="1:17">
      <c r="A3828" s="38" t="str">
        <f t="shared" ca="1" si="59"/>
        <v>205777</v>
      </c>
      <c r="B3828" s="39" cm="1">
        <f t="array" aca="1" ref="B3828" ca="1">INDIRECT(_xlfn.CONCAT("D",ROW(C3828)-C3828-3))</f>
        <v>2057</v>
      </c>
      <c r="C3828" s="32">
        <v>77</v>
      </c>
      <c r="D3828" s="33">
        <v>3297968</v>
      </c>
      <c r="E3828" s="33"/>
      <c r="F3828" s="33">
        <v>1549960</v>
      </c>
      <c r="G3828" s="33">
        <v>232793</v>
      </c>
      <c r="H3828" s="33">
        <v>993845</v>
      </c>
      <c r="I3828" s="33">
        <v>138283</v>
      </c>
      <c r="J3828" s="33">
        <v>185040</v>
      </c>
      <c r="K3828" s="33"/>
      <c r="L3828" s="33">
        <v>1748007</v>
      </c>
      <c r="M3828" s="33">
        <v>234135</v>
      </c>
      <c r="N3828" s="33">
        <v>848489</v>
      </c>
      <c r="O3828" s="33">
        <v>417240</v>
      </c>
      <c r="P3828" s="33">
        <v>248143</v>
      </c>
      <c r="Q3828"/>
    </row>
    <row r="3829" spans="1:17">
      <c r="A3829" s="38" t="str">
        <f t="shared" ca="1" si="59"/>
        <v>205778</v>
      </c>
      <c r="B3829" s="39" cm="1">
        <f t="array" aca="1" ref="B3829" ca="1">INDIRECT(_xlfn.CONCAT("D",ROW(C3829)-C3829-3))</f>
        <v>2057</v>
      </c>
      <c r="C3829" s="32">
        <v>78</v>
      </c>
      <c r="D3829" s="33">
        <v>3107443</v>
      </c>
      <c r="E3829" s="33"/>
      <c r="F3829" s="33">
        <v>1452347</v>
      </c>
      <c r="G3829" s="33">
        <v>190994</v>
      </c>
      <c r="H3829" s="33">
        <v>946015</v>
      </c>
      <c r="I3829" s="33">
        <v>141256</v>
      </c>
      <c r="J3829" s="33">
        <v>174083</v>
      </c>
      <c r="K3829" s="33"/>
      <c r="L3829" s="33">
        <v>1655096</v>
      </c>
      <c r="M3829" s="33">
        <v>204888</v>
      </c>
      <c r="N3829" s="33">
        <v>786570</v>
      </c>
      <c r="O3829" s="33">
        <v>429765</v>
      </c>
      <c r="P3829" s="33">
        <v>233872</v>
      </c>
      <c r="Q3829"/>
    </row>
    <row r="3830" spans="1:17">
      <c r="A3830" s="38" t="str">
        <f t="shared" ca="1" si="59"/>
        <v>205779</v>
      </c>
      <c r="B3830" s="39" cm="1">
        <f t="array" aca="1" ref="B3830" ca="1">INDIRECT(_xlfn.CONCAT("D",ROW(C3830)-C3830-3))</f>
        <v>2057</v>
      </c>
      <c r="C3830" s="32">
        <v>79</v>
      </c>
      <c r="D3830" s="33">
        <v>2996789</v>
      </c>
      <c r="E3830" s="33"/>
      <c r="F3830" s="33">
        <v>1391632</v>
      </c>
      <c r="G3830" s="33">
        <v>165126</v>
      </c>
      <c r="H3830" s="33">
        <v>911175</v>
      </c>
      <c r="I3830" s="33">
        <v>129315</v>
      </c>
      <c r="J3830" s="33">
        <v>186015</v>
      </c>
      <c r="K3830" s="33"/>
      <c r="L3830" s="33">
        <v>1605158</v>
      </c>
      <c r="M3830" s="33">
        <v>208890</v>
      </c>
      <c r="N3830" s="33">
        <v>730617</v>
      </c>
      <c r="O3830" s="33">
        <v>435771</v>
      </c>
      <c r="P3830" s="33">
        <v>229879</v>
      </c>
      <c r="Q3830"/>
    </row>
    <row r="3831" spans="1:17">
      <c r="A3831" s="38" t="str">
        <f t="shared" ca="1" si="59"/>
        <v>205780</v>
      </c>
      <c r="B3831" s="39" cm="1">
        <f t="array" aca="1" ref="B3831" ca="1">INDIRECT(_xlfn.CONCAT("D",ROW(C3831)-C3831-3))</f>
        <v>2057</v>
      </c>
      <c r="C3831" s="32">
        <v>80</v>
      </c>
      <c r="D3831" s="33">
        <v>2791461</v>
      </c>
      <c r="E3831" s="33"/>
      <c r="F3831" s="33">
        <v>1287576</v>
      </c>
      <c r="G3831" s="33">
        <v>159329</v>
      </c>
      <c r="H3831" s="33">
        <v>851414</v>
      </c>
      <c r="I3831" s="33">
        <v>141404</v>
      </c>
      <c r="J3831" s="33">
        <v>135429</v>
      </c>
      <c r="K3831" s="33"/>
      <c r="L3831" s="33">
        <v>1503885</v>
      </c>
      <c r="M3831" s="33">
        <v>183986</v>
      </c>
      <c r="N3831" s="33">
        <v>663949</v>
      </c>
      <c r="O3831" s="33">
        <v>458965</v>
      </c>
      <c r="P3831" s="33">
        <v>196985</v>
      </c>
      <c r="Q3831"/>
    </row>
    <row r="3832" spans="1:17">
      <c r="A3832" s="38" t="str">
        <f t="shared" ca="1" si="59"/>
        <v>205781</v>
      </c>
      <c r="B3832" s="39" cm="1">
        <f t="array" aca="1" ref="B3832" ca="1">INDIRECT(_xlfn.CONCAT("D",ROW(C3832)-C3832-3))</f>
        <v>2057</v>
      </c>
      <c r="C3832" s="32">
        <v>81</v>
      </c>
      <c r="D3832" s="33">
        <v>2660830</v>
      </c>
      <c r="E3832" s="33"/>
      <c r="F3832" s="33">
        <v>1219076</v>
      </c>
      <c r="G3832" s="33">
        <v>125699</v>
      </c>
      <c r="H3832" s="33">
        <v>820033</v>
      </c>
      <c r="I3832" s="33">
        <v>151636</v>
      </c>
      <c r="J3832" s="33">
        <v>121708</v>
      </c>
      <c r="K3832" s="33"/>
      <c r="L3832" s="33">
        <v>1441754</v>
      </c>
      <c r="M3832" s="33">
        <v>163085</v>
      </c>
      <c r="N3832" s="33">
        <v>622326</v>
      </c>
      <c r="O3832" s="33">
        <v>452237</v>
      </c>
      <c r="P3832" s="33">
        <v>204107</v>
      </c>
      <c r="Q3832"/>
    </row>
    <row r="3833" spans="1:17">
      <c r="A3833" s="38" t="str">
        <f t="shared" ca="1" si="59"/>
        <v>205782</v>
      </c>
      <c r="B3833" s="39" cm="1">
        <f t="array" aca="1" ref="B3833" ca="1">INDIRECT(_xlfn.CONCAT("D",ROW(C3833)-C3833-3))</f>
        <v>2057</v>
      </c>
      <c r="C3833" s="32">
        <v>82</v>
      </c>
      <c r="D3833" s="33">
        <v>2537554</v>
      </c>
      <c r="E3833" s="33"/>
      <c r="F3833" s="33">
        <v>1154140</v>
      </c>
      <c r="G3833" s="33">
        <v>122802</v>
      </c>
      <c r="H3833" s="33">
        <v>753785</v>
      </c>
      <c r="I3833" s="33">
        <v>136780</v>
      </c>
      <c r="J3833" s="33">
        <v>140773</v>
      </c>
      <c r="K3833" s="33"/>
      <c r="L3833" s="33">
        <v>1383414</v>
      </c>
      <c r="M3833" s="33">
        <v>175306</v>
      </c>
      <c r="N3833" s="33">
        <v>548958</v>
      </c>
      <c r="O3833" s="33">
        <v>462808</v>
      </c>
      <c r="P3833" s="33">
        <v>196343</v>
      </c>
      <c r="Q3833"/>
    </row>
    <row r="3834" spans="1:17">
      <c r="A3834" s="38" t="str">
        <f t="shared" ca="1" si="59"/>
        <v>205783</v>
      </c>
      <c r="B3834" s="39" cm="1">
        <f t="array" aca="1" ref="B3834" ca="1">INDIRECT(_xlfn.CONCAT("D",ROW(C3834)-C3834-3))</f>
        <v>2057</v>
      </c>
      <c r="C3834" s="32">
        <v>83</v>
      </c>
      <c r="D3834" s="33">
        <v>2374375</v>
      </c>
      <c r="E3834" s="33"/>
      <c r="F3834" s="33">
        <v>1069141</v>
      </c>
      <c r="G3834" s="33">
        <v>83933</v>
      </c>
      <c r="H3834" s="33">
        <v>733411</v>
      </c>
      <c r="I3834" s="33">
        <v>131894</v>
      </c>
      <c r="J3834" s="33">
        <v>119904</v>
      </c>
      <c r="K3834" s="33"/>
      <c r="L3834" s="33">
        <v>1305234</v>
      </c>
      <c r="M3834" s="33">
        <v>139238</v>
      </c>
      <c r="N3834" s="33">
        <v>458785</v>
      </c>
      <c r="O3834" s="33">
        <v>517887</v>
      </c>
      <c r="P3834" s="33">
        <v>189324</v>
      </c>
      <c r="Q3834"/>
    </row>
    <row r="3835" spans="1:17">
      <c r="A3835" s="38" t="str">
        <f t="shared" ca="1" si="59"/>
        <v>205784</v>
      </c>
      <c r="B3835" s="39" cm="1">
        <f t="array" aca="1" ref="B3835" ca="1">INDIRECT(_xlfn.CONCAT("D",ROW(C3835)-C3835-3))</f>
        <v>2057</v>
      </c>
      <c r="C3835" s="32">
        <v>84</v>
      </c>
      <c r="D3835" s="33">
        <v>2336605</v>
      </c>
      <c r="E3835" s="33"/>
      <c r="F3835" s="33">
        <v>1043588</v>
      </c>
      <c r="G3835" s="33">
        <v>94963</v>
      </c>
      <c r="H3835" s="33">
        <v>667736</v>
      </c>
      <c r="I3835" s="33">
        <v>179929</v>
      </c>
      <c r="J3835" s="33">
        <v>100960</v>
      </c>
      <c r="K3835" s="33"/>
      <c r="L3835" s="33">
        <v>1293017</v>
      </c>
      <c r="M3835" s="33">
        <v>139217</v>
      </c>
      <c r="N3835" s="33">
        <v>479748</v>
      </c>
      <c r="O3835" s="33">
        <v>485758</v>
      </c>
      <c r="P3835" s="33">
        <v>188294</v>
      </c>
      <c r="Q3835"/>
    </row>
    <row r="3836" spans="1:17">
      <c r="A3836" s="38" t="str">
        <f t="shared" ca="1" si="59"/>
        <v>205785</v>
      </c>
      <c r="B3836" s="39" cm="1">
        <f t="array" aca="1" ref="B3836" ca="1">INDIRECT(_xlfn.CONCAT("D",ROW(C3836)-C3836-3))</f>
        <v>2057</v>
      </c>
      <c r="C3836" s="32">
        <v>85</v>
      </c>
      <c r="D3836" s="33">
        <v>2289221</v>
      </c>
      <c r="E3836" s="33"/>
      <c r="F3836" s="33">
        <v>1013452</v>
      </c>
      <c r="G3836" s="33">
        <v>79957</v>
      </c>
      <c r="H3836" s="33">
        <v>651648</v>
      </c>
      <c r="I3836" s="33">
        <v>178903</v>
      </c>
      <c r="J3836" s="33">
        <v>102944</v>
      </c>
      <c r="K3836" s="33"/>
      <c r="L3836" s="33">
        <v>1275769</v>
      </c>
      <c r="M3836" s="33">
        <v>126175</v>
      </c>
      <c r="N3836" s="33">
        <v>419582</v>
      </c>
      <c r="O3836" s="33">
        <v>546758</v>
      </c>
      <c r="P3836" s="33">
        <v>183254</v>
      </c>
      <c r="Q3836"/>
    </row>
    <row r="3837" spans="1:17">
      <c r="A3837" s="38" t="str">
        <f t="shared" ca="1" si="59"/>
        <v>205786</v>
      </c>
      <c r="B3837" s="39" cm="1">
        <f t="array" aca="1" ref="B3837" ca="1">INDIRECT(_xlfn.CONCAT("D",ROW(C3837)-C3837-3))</f>
        <v>2057</v>
      </c>
      <c r="C3837" s="32">
        <v>86</v>
      </c>
      <c r="D3837" s="33">
        <v>2214811</v>
      </c>
      <c r="E3837" s="33"/>
      <c r="F3837" s="33">
        <v>969837</v>
      </c>
      <c r="G3837" s="33">
        <v>79904</v>
      </c>
      <c r="H3837" s="33">
        <v>623252</v>
      </c>
      <c r="I3837" s="33">
        <v>174790</v>
      </c>
      <c r="J3837" s="33">
        <v>91890</v>
      </c>
      <c r="K3837" s="33"/>
      <c r="L3837" s="33">
        <v>1244974</v>
      </c>
      <c r="M3837" s="33">
        <v>107998</v>
      </c>
      <c r="N3837" s="33">
        <v>394992</v>
      </c>
      <c r="O3837" s="33">
        <v>574988</v>
      </c>
      <c r="P3837" s="33">
        <v>166996</v>
      </c>
      <c r="Q3837"/>
    </row>
    <row r="3838" spans="1:17">
      <c r="A3838" s="38" t="str">
        <f t="shared" ca="1" si="59"/>
        <v>205787</v>
      </c>
      <c r="B3838" s="39" cm="1">
        <f t="array" aca="1" ref="B3838" ca="1">INDIRECT(_xlfn.CONCAT("D",ROW(C3838)-C3838-3))</f>
        <v>2057</v>
      </c>
      <c r="C3838" s="32">
        <v>87</v>
      </c>
      <c r="D3838" s="33">
        <v>1949420</v>
      </c>
      <c r="E3838" s="33"/>
      <c r="F3838" s="33">
        <v>841455</v>
      </c>
      <c r="G3838" s="33">
        <v>52903</v>
      </c>
      <c r="H3838" s="33">
        <v>541007</v>
      </c>
      <c r="I3838" s="33">
        <v>171685</v>
      </c>
      <c r="J3838" s="33">
        <v>75861</v>
      </c>
      <c r="K3838" s="33"/>
      <c r="L3838" s="33">
        <v>1107965</v>
      </c>
      <c r="M3838" s="33">
        <v>80852</v>
      </c>
      <c r="N3838" s="33">
        <v>360338</v>
      </c>
      <c r="O3838" s="33">
        <v>518049</v>
      </c>
      <c r="P3838" s="33">
        <v>148727</v>
      </c>
      <c r="Q3838"/>
    </row>
    <row r="3839" spans="1:17">
      <c r="A3839" s="38" t="str">
        <f t="shared" ca="1" si="59"/>
        <v>205788</v>
      </c>
      <c r="B3839" s="39" cm="1">
        <f t="array" aca="1" ref="B3839" ca="1">INDIRECT(_xlfn.CONCAT("D",ROW(C3839)-C3839-3))</f>
        <v>2057</v>
      </c>
      <c r="C3839" s="32">
        <v>88</v>
      </c>
      <c r="D3839" s="33">
        <v>1724977</v>
      </c>
      <c r="E3839" s="33"/>
      <c r="F3839" s="33">
        <v>733964</v>
      </c>
      <c r="G3839" s="33">
        <v>55845</v>
      </c>
      <c r="H3839" s="33">
        <v>448755</v>
      </c>
      <c r="I3839" s="33">
        <v>161552</v>
      </c>
      <c r="J3839" s="33">
        <v>67812</v>
      </c>
      <c r="K3839" s="33"/>
      <c r="L3839" s="33">
        <v>991013</v>
      </c>
      <c r="M3839" s="33">
        <v>66732</v>
      </c>
      <c r="N3839" s="33">
        <v>270910</v>
      </c>
      <c r="O3839" s="33">
        <v>519909</v>
      </c>
      <c r="P3839" s="33">
        <v>133463</v>
      </c>
      <c r="Q3839"/>
    </row>
    <row r="3840" spans="1:17">
      <c r="A3840" s="38" t="str">
        <f t="shared" ca="1" si="59"/>
        <v>205789</v>
      </c>
      <c r="B3840" s="39" cm="1">
        <f t="array" aca="1" ref="B3840" ca="1">INDIRECT(_xlfn.CONCAT("D",ROW(C3840)-C3840-3))</f>
        <v>2057</v>
      </c>
      <c r="C3840" s="32">
        <v>89</v>
      </c>
      <c r="D3840" s="33">
        <v>1535042</v>
      </c>
      <c r="E3840" s="33"/>
      <c r="F3840" s="33">
        <v>641624</v>
      </c>
      <c r="G3840" s="33">
        <v>25944</v>
      </c>
      <c r="H3840" s="33">
        <v>390163</v>
      </c>
      <c r="I3840" s="33">
        <v>176621</v>
      </c>
      <c r="J3840" s="33">
        <v>48895</v>
      </c>
      <c r="K3840" s="33"/>
      <c r="L3840" s="33">
        <v>893418</v>
      </c>
      <c r="M3840" s="33">
        <v>76607</v>
      </c>
      <c r="N3840" s="33">
        <v>240765</v>
      </c>
      <c r="O3840" s="33">
        <v>459643</v>
      </c>
      <c r="P3840" s="33">
        <v>116403</v>
      </c>
      <c r="Q3840"/>
    </row>
    <row r="3841" spans="1:17">
      <c r="A3841" s="38" t="str">
        <f t="shared" ca="1" si="59"/>
        <v>205790</v>
      </c>
      <c r="B3841" s="39" cm="1">
        <f t="array" aca="1" ref="B3841" ca="1">INDIRECT(_xlfn.CONCAT("D",ROW(C3841)-C3841-3))</f>
        <v>2057</v>
      </c>
      <c r="C3841" s="32">
        <v>90</v>
      </c>
      <c r="D3841" s="33">
        <v>1373444</v>
      </c>
      <c r="E3841" s="33"/>
      <c r="F3841" s="33">
        <v>563657</v>
      </c>
      <c r="G3841" s="33">
        <v>33979</v>
      </c>
      <c r="H3841" s="33">
        <v>318806</v>
      </c>
      <c r="I3841" s="33">
        <v>170896</v>
      </c>
      <c r="J3841" s="33">
        <v>39976</v>
      </c>
      <c r="K3841" s="33"/>
      <c r="L3841" s="33">
        <v>809786</v>
      </c>
      <c r="M3841" s="33">
        <v>54783</v>
      </c>
      <c r="N3841" s="33">
        <v>197217</v>
      </c>
      <c r="O3841" s="33">
        <v>454197</v>
      </c>
      <c r="P3841" s="33">
        <v>103589</v>
      </c>
      <c r="Q3841"/>
    </row>
    <row r="3842" spans="1:17">
      <c r="A3842" s="38" t="str">
        <f t="shared" ca="1" si="59"/>
        <v>205791</v>
      </c>
      <c r="B3842" s="39" cm="1">
        <f t="array" aca="1" ref="B3842" ca="1">INDIRECT(_xlfn.CONCAT("D",ROW(C3842)-C3842-3))</f>
        <v>2057</v>
      </c>
      <c r="C3842" s="32">
        <v>91</v>
      </c>
      <c r="D3842" s="33">
        <v>1228527</v>
      </c>
      <c r="E3842" s="33"/>
      <c r="F3842" s="33">
        <v>493648</v>
      </c>
      <c r="G3842" s="33">
        <v>21070</v>
      </c>
      <c r="H3842" s="33">
        <v>262877</v>
      </c>
      <c r="I3842" s="33">
        <v>159532</v>
      </c>
      <c r="J3842" s="33">
        <v>50167</v>
      </c>
      <c r="K3842" s="33"/>
      <c r="L3842" s="33">
        <v>734879</v>
      </c>
      <c r="M3842" s="33">
        <v>51921</v>
      </c>
      <c r="N3842" s="33">
        <v>140785</v>
      </c>
      <c r="O3842" s="33">
        <v>440328</v>
      </c>
      <c r="P3842" s="33">
        <v>101845</v>
      </c>
      <c r="Q3842"/>
    </row>
    <row r="3843" spans="1:17">
      <c r="A3843" s="38" t="str">
        <f t="shared" ca="1" si="59"/>
        <v>205792</v>
      </c>
      <c r="B3843" s="39" cm="1">
        <f t="array" aca="1" ref="B3843" ca="1">INDIRECT(_xlfn.CONCAT("D",ROW(C3843)-C3843-3))</f>
        <v>2057</v>
      </c>
      <c r="C3843" s="32">
        <v>92</v>
      </c>
      <c r="D3843" s="33">
        <v>1096792</v>
      </c>
      <c r="E3843" s="33"/>
      <c r="F3843" s="33">
        <v>429098</v>
      </c>
      <c r="G3843" s="33">
        <v>18131</v>
      </c>
      <c r="H3843" s="33">
        <v>240738</v>
      </c>
      <c r="I3843" s="33">
        <v>146055</v>
      </c>
      <c r="J3843" s="33">
        <v>24175</v>
      </c>
      <c r="K3843" s="33"/>
      <c r="L3843" s="33">
        <v>667694</v>
      </c>
      <c r="M3843" s="33">
        <v>39041</v>
      </c>
      <c r="N3843" s="33">
        <v>116121</v>
      </c>
      <c r="O3843" s="33">
        <v>420437</v>
      </c>
      <c r="P3843" s="33">
        <v>92096</v>
      </c>
      <c r="Q3843"/>
    </row>
    <row r="3844" spans="1:17">
      <c r="A3844" s="38" t="str">
        <f t="shared" ca="1" si="59"/>
        <v>205793</v>
      </c>
      <c r="B3844" s="39" cm="1">
        <f t="array" aca="1" ref="B3844" ca="1">INDIRECT(_xlfn.CONCAT("D",ROW(C3844)-C3844-3))</f>
        <v>2057</v>
      </c>
      <c r="C3844" s="32">
        <v>93</v>
      </c>
      <c r="D3844" s="33">
        <v>921345</v>
      </c>
      <c r="E3844" s="33"/>
      <c r="F3844" s="33">
        <v>351057</v>
      </c>
      <c r="G3844" s="33">
        <v>20176</v>
      </c>
      <c r="H3844" s="33">
        <v>196713</v>
      </c>
      <c r="I3844" s="33">
        <v>112984</v>
      </c>
      <c r="J3844" s="33">
        <v>21184</v>
      </c>
      <c r="K3844" s="33"/>
      <c r="L3844" s="33">
        <v>570288</v>
      </c>
      <c r="M3844" s="33">
        <v>30068</v>
      </c>
      <c r="N3844" s="33">
        <v>107242</v>
      </c>
      <c r="O3844" s="33">
        <v>369835</v>
      </c>
      <c r="P3844" s="33">
        <v>63143</v>
      </c>
      <c r="Q3844"/>
    </row>
    <row r="3845" spans="1:17">
      <c r="A3845" s="38" t="str">
        <f t="shared" ca="1" si="59"/>
        <v>205794</v>
      </c>
      <c r="B3845" s="39" cm="1">
        <f t="array" aca="1" ref="B3845" ca="1">INDIRECT(_xlfn.CONCAT("D",ROW(C3845)-C3845-3))</f>
        <v>2057</v>
      </c>
      <c r="C3845" s="32">
        <v>94</v>
      </c>
      <c r="D3845" s="33">
        <v>762003</v>
      </c>
      <c r="E3845" s="33"/>
      <c r="F3845" s="33">
        <v>281517</v>
      </c>
      <c r="G3845" s="33">
        <v>14177</v>
      </c>
      <c r="H3845" s="33">
        <v>149872</v>
      </c>
      <c r="I3845" s="33">
        <v>97215</v>
      </c>
      <c r="J3845" s="33">
        <v>20253</v>
      </c>
      <c r="K3845" s="33"/>
      <c r="L3845" s="33">
        <v>480486</v>
      </c>
      <c r="M3845" s="33">
        <v>23120</v>
      </c>
      <c r="N3845" s="33">
        <v>79411</v>
      </c>
      <c r="O3845" s="33">
        <v>316638</v>
      </c>
      <c r="P3845" s="33">
        <v>61317</v>
      </c>
      <c r="Q3845"/>
    </row>
    <row r="3846" spans="1:17">
      <c r="A3846" s="38" t="str">
        <f t="shared" ca="1" si="59"/>
        <v>205795</v>
      </c>
      <c r="B3846" s="39" cm="1">
        <f t="array" aca="1" ref="B3846" ca="1">INDIRECT(_xlfn.CONCAT("D",ROW(C3846)-C3846-3))</f>
        <v>2057</v>
      </c>
      <c r="C3846" s="32">
        <v>95</v>
      </c>
      <c r="D3846" s="33">
        <v>609723</v>
      </c>
      <c r="E3846" s="33"/>
      <c r="F3846" s="33">
        <v>217945</v>
      </c>
      <c r="G3846" s="33">
        <v>11151</v>
      </c>
      <c r="H3846" s="33">
        <v>107452</v>
      </c>
      <c r="I3846" s="33">
        <v>89205</v>
      </c>
      <c r="J3846" s="33">
        <v>10137</v>
      </c>
      <c r="K3846" s="33"/>
      <c r="L3846" s="33">
        <v>391778</v>
      </c>
      <c r="M3846" s="33">
        <v>25243</v>
      </c>
      <c r="N3846" s="33">
        <v>41399</v>
      </c>
      <c r="O3846" s="33">
        <v>280707</v>
      </c>
      <c r="P3846" s="33">
        <v>44428</v>
      </c>
      <c r="Q3846"/>
    </row>
    <row r="3847" spans="1:17">
      <c r="A3847" s="38" t="str">
        <f t="shared" ca="1" si="59"/>
        <v>205796</v>
      </c>
      <c r="B3847" s="39" cm="1">
        <f t="array" aca="1" ref="B3847" ca="1">INDIRECT(_xlfn.CONCAT("D",ROW(C3847)-C3847-3))</f>
        <v>2057</v>
      </c>
      <c r="C3847" s="32">
        <v>96</v>
      </c>
      <c r="D3847" s="33">
        <v>480468</v>
      </c>
      <c r="E3847" s="33"/>
      <c r="F3847" s="33">
        <v>165276</v>
      </c>
      <c r="G3847" s="33">
        <v>5101</v>
      </c>
      <c r="H3847" s="33">
        <v>77537</v>
      </c>
      <c r="I3847" s="33">
        <v>70395</v>
      </c>
      <c r="J3847" s="33">
        <v>12243</v>
      </c>
      <c r="K3847" s="33"/>
      <c r="L3847" s="33">
        <v>315192</v>
      </c>
      <c r="M3847" s="33">
        <v>17285</v>
      </c>
      <c r="N3847" s="33">
        <v>36603</v>
      </c>
      <c r="O3847" s="33">
        <v>225718</v>
      </c>
      <c r="P3847" s="33">
        <v>35586</v>
      </c>
      <c r="Q3847"/>
    </row>
    <row r="3848" spans="1:17">
      <c r="A3848" s="38" t="str">
        <f t="shared" ca="1" si="59"/>
        <v>205797</v>
      </c>
      <c r="B3848" s="39" cm="1">
        <f t="array" aca="1" ref="B3848" ca="1">INDIRECT(_xlfn.CONCAT("D",ROW(C3848)-C3848-3))</f>
        <v>2057</v>
      </c>
      <c r="C3848" s="32">
        <v>97</v>
      </c>
      <c r="D3848" s="33">
        <v>359232</v>
      </c>
      <c r="E3848" s="33"/>
      <c r="F3848" s="33">
        <v>118654</v>
      </c>
      <c r="G3848" s="33">
        <v>3095</v>
      </c>
      <c r="H3848" s="33">
        <v>49525</v>
      </c>
      <c r="I3848" s="33">
        <v>59843</v>
      </c>
      <c r="J3848" s="33">
        <v>6191</v>
      </c>
      <c r="K3848" s="33"/>
      <c r="L3848" s="33">
        <v>240578</v>
      </c>
      <c r="M3848" s="33">
        <v>14332</v>
      </c>
      <c r="N3848" s="33">
        <v>21498</v>
      </c>
      <c r="O3848" s="33">
        <v>181201</v>
      </c>
      <c r="P3848" s="33">
        <v>23546</v>
      </c>
      <c r="Q3848"/>
    </row>
    <row r="3849" spans="1:17">
      <c r="A3849" s="38" t="str">
        <f t="shared" ca="1" si="59"/>
        <v>205798</v>
      </c>
      <c r="B3849" s="39" cm="1">
        <f t="array" aca="1" ref="B3849" ca="1">INDIRECT(_xlfn.CONCAT("D",ROW(C3849)-C3849-3))</f>
        <v>2057</v>
      </c>
      <c r="C3849" s="32">
        <v>98</v>
      </c>
      <c r="D3849" s="33">
        <v>263023</v>
      </c>
      <c r="E3849" s="33"/>
      <c r="F3849" s="33">
        <v>82871</v>
      </c>
      <c r="G3849" s="33">
        <v>3108</v>
      </c>
      <c r="H3849" s="33">
        <v>38328</v>
      </c>
      <c r="I3849" s="33">
        <v>36256</v>
      </c>
      <c r="J3849" s="33">
        <v>5179</v>
      </c>
      <c r="K3849" s="33"/>
      <c r="L3849" s="33">
        <v>180151</v>
      </c>
      <c r="M3849" s="33">
        <v>12353</v>
      </c>
      <c r="N3849" s="33">
        <v>12353</v>
      </c>
      <c r="O3849" s="33">
        <v>131768</v>
      </c>
      <c r="P3849" s="33">
        <v>23677</v>
      </c>
      <c r="Q3849"/>
    </row>
    <row r="3850" spans="1:17">
      <c r="A3850" s="38" t="str">
        <f t="shared" ca="1" si="59"/>
        <v>205799</v>
      </c>
      <c r="B3850" s="39" cm="1">
        <f t="array" aca="1" ref="B3850" ca="1">INDIRECT(_xlfn.CONCAT("D",ROW(C3850)-C3850-3))</f>
        <v>2057</v>
      </c>
      <c r="C3850" s="32">
        <v>99</v>
      </c>
      <c r="D3850" s="33">
        <v>194445</v>
      </c>
      <c r="E3850" s="33"/>
      <c r="F3850" s="33">
        <v>58700</v>
      </c>
      <c r="G3850" s="33">
        <v>1048</v>
      </c>
      <c r="H3850" s="33">
        <v>19916</v>
      </c>
      <c r="I3850" s="33">
        <v>35639</v>
      </c>
      <c r="J3850" s="33">
        <v>2096</v>
      </c>
      <c r="K3850" s="33"/>
      <c r="L3850" s="33">
        <v>135745</v>
      </c>
      <c r="M3850" s="33">
        <v>6265</v>
      </c>
      <c r="N3850" s="33">
        <v>8354</v>
      </c>
      <c r="O3850" s="33">
        <v>107552</v>
      </c>
      <c r="P3850" s="33">
        <v>13575</v>
      </c>
      <c r="Q3850"/>
    </row>
    <row r="3851" spans="1:17">
      <c r="A3851" s="38" t="str">
        <f t="shared" ca="1" si="59"/>
        <v>2057100</v>
      </c>
      <c r="B3851" s="39" cm="1">
        <f t="array" aca="1" ref="B3851" ca="1">INDIRECT(_xlfn.CONCAT("D",ROW(C3851)-C3851-3))</f>
        <v>2057</v>
      </c>
      <c r="C3851" s="32">
        <v>100</v>
      </c>
      <c r="D3851" s="33">
        <v>389754</v>
      </c>
      <c r="E3851" s="33"/>
      <c r="F3851" s="33">
        <v>103283</v>
      </c>
      <c r="G3851" s="33">
        <v>6455</v>
      </c>
      <c r="H3851" s="33">
        <v>38731</v>
      </c>
      <c r="I3851" s="33">
        <v>51641</v>
      </c>
      <c r="J3851" s="33">
        <v>6455</v>
      </c>
      <c r="K3851" s="33"/>
      <c r="L3851" s="33">
        <v>286471</v>
      </c>
      <c r="M3851" s="33">
        <v>17296</v>
      </c>
      <c r="N3851" s="33">
        <v>16215</v>
      </c>
      <c r="O3851" s="33">
        <v>219447</v>
      </c>
      <c r="P3851" s="33">
        <v>33512</v>
      </c>
      <c r="Q3851"/>
    </row>
    <row r="3852" spans="1:17">
      <c r="A3852" s="38" t="str">
        <f t="shared" ref="A3852:A3915" ca="1" si="60">B3852&amp;C3852</f>
        <v>263023</v>
      </c>
      <c r="B3852" s="39" cm="1">
        <f t="array" aca="1" ref="B3852" ca="1">INDIRECT(_xlfn.CONCAT("D",ROW(C3852)-C3852-3))</f>
        <v>263023</v>
      </c>
      <c r="C3852" s="34"/>
      <c r="D3852" s="31"/>
      <c r="E3852" s="31"/>
      <c r="F3852" s="31"/>
      <c r="G3852" s="31"/>
      <c r="H3852" s="31"/>
      <c r="I3852" s="31"/>
      <c r="J3852" s="31"/>
      <c r="K3852" s="31"/>
      <c r="L3852" s="31"/>
      <c r="M3852" s="31"/>
      <c r="N3852" s="31"/>
      <c r="O3852" s="31"/>
      <c r="P3852" s="31"/>
      <c r="Q3852"/>
    </row>
    <row r="3853" spans="1:17">
      <c r="A3853" s="38" t="str">
        <f t="shared" ca="1" si="60"/>
        <v>194445</v>
      </c>
      <c r="B3853" s="39" cm="1">
        <f t="array" aca="1" ref="B3853" ca="1">INDIRECT(_xlfn.CONCAT("D",ROW(C3853)-C3853-3))</f>
        <v>194445</v>
      </c>
      <c r="Q3853"/>
    </row>
    <row r="3854" spans="1:17">
      <c r="A3854" s="38" t="str">
        <f t="shared" ca="1" si="60"/>
        <v>389754</v>
      </c>
      <c r="B3854" s="39" cm="1">
        <f t="array" aca="1" ref="B3854" ca="1">INDIRECT(_xlfn.CONCAT("D",ROW(C3854)-C3854-3))</f>
        <v>389754</v>
      </c>
      <c r="Q3854"/>
    </row>
    <row r="3855" spans="1:17">
      <c r="A3855" s="38" t="str">
        <f t="shared" ca="1" si="60"/>
        <v>0</v>
      </c>
      <c r="B3855" s="39" cm="1">
        <f t="array" aca="1" ref="B3855" ca="1">INDIRECT(_xlfn.CONCAT("D",ROW(C3855)-C3855-3))</f>
        <v>0</v>
      </c>
      <c r="Q3855"/>
    </row>
    <row r="3856" spans="1:17">
      <c r="A3856" s="38" t="str">
        <f t="shared" ca="1" si="60"/>
        <v>0</v>
      </c>
      <c r="B3856" s="39" cm="1">
        <f t="array" aca="1" ref="B3856" ca="1">INDIRECT(_xlfn.CONCAT("D",ROW(C3856)-C3856-3))</f>
        <v>0</v>
      </c>
      <c r="Q3856"/>
    </row>
    <row r="3857" spans="1:17">
      <c r="A3857" s="38" t="str">
        <f t="shared" ca="1" si="60"/>
        <v>0</v>
      </c>
      <c r="B3857" s="39" cm="1">
        <f t="array" aca="1" ref="B3857" ca="1">INDIRECT(_xlfn.CONCAT("D",ROW(C3857)-C3857-3))</f>
        <v>0</v>
      </c>
      <c r="Q3857"/>
    </row>
    <row r="3858" spans="1:17">
      <c r="A3858" s="38" t="str">
        <f t="shared" ca="1" si="60"/>
        <v>0</v>
      </c>
      <c r="B3858" s="39" cm="1">
        <f t="array" aca="1" ref="B3858" ca="1">INDIRECT(_xlfn.CONCAT("D",ROW(C3858)-C3858-3))</f>
        <v>0</v>
      </c>
      <c r="D3858" s="47">
        <v>2058</v>
      </c>
      <c r="E3858" s="47"/>
      <c r="F3858" s="47"/>
      <c r="G3858" s="47"/>
      <c r="H3858" s="47"/>
      <c r="I3858" s="47"/>
      <c r="J3858" s="47"/>
      <c r="K3858" s="47"/>
      <c r="L3858" s="47"/>
      <c r="M3858" s="47"/>
      <c r="N3858" s="47"/>
      <c r="O3858" s="47"/>
      <c r="P3858" s="47"/>
      <c r="Q3858"/>
    </row>
    <row r="3859" spans="1:17">
      <c r="A3859" s="38" t="str">
        <f t="shared" ca="1" si="60"/>
        <v>0</v>
      </c>
      <c r="B3859" s="39" cm="1">
        <f t="array" aca="1" ref="B3859" ca="1">INDIRECT(_xlfn.CONCAT("D",ROW(C3859)-C3859-3))</f>
        <v>0</v>
      </c>
      <c r="F3859" s="48" t="s">
        <v>184</v>
      </c>
      <c r="G3859" s="48"/>
      <c r="H3859" s="48"/>
      <c r="I3859" s="48"/>
      <c r="J3859" s="48"/>
      <c r="K3859" s="30"/>
      <c r="L3859" s="48" t="s">
        <v>185</v>
      </c>
      <c r="M3859" s="48"/>
      <c r="N3859" s="48"/>
      <c r="O3859" s="48"/>
      <c r="P3859" s="48"/>
      <c r="Q3859"/>
    </row>
    <row r="3860" spans="1:17">
      <c r="A3860" s="38" t="e">
        <f t="shared" ca="1" si="60"/>
        <v>#VALUE!</v>
      </c>
      <c r="B3860" s="39" t="e" cm="1">
        <f t="array" aca="1" ref="B3860" ca="1">INDIRECT(_xlfn.CONCAT("D",ROW(C3860)-C3860-3))</f>
        <v>#VALUE!</v>
      </c>
      <c r="C3860" s="30" t="s">
        <v>186</v>
      </c>
      <c r="D3860" s="30" t="s">
        <v>0</v>
      </c>
      <c r="E3860" s="30"/>
      <c r="F3860" s="30" t="s">
        <v>0</v>
      </c>
      <c r="G3860" s="30" t="s">
        <v>187</v>
      </c>
      <c r="H3860" s="30" t="s">
        <v>188</v>
      </c>
      <c r="I3860" s="30" t="s">
        <v>189</v>
      </c>
      <c r="J3860" s="30" t="s">
        <v>190</v>
      </c>
      <c r="K3860" s="30"/>
      <c r="L3860" s="30" t="s">
        <v>0</v>
      </c>
      <c r="M3860" s="30" t="s">
        <v>187</v>
      </c>
      <c r="N3860" s="30" t="s">
        <v>188</v>
      </c>
      <c r="O3860" s="30" t="s">
        <v>189</v>
      </c>
      <c r="P3860" s="30" t="s">
        <v>190</v>
      </c>
      <c r="Q3860"/>
    </row>
    <row r="3861" spans="1:17">
      <c r="A3861" s="38" t="str">
        <f t="shared" ca="1" si="60"/>
        <v>20580</v>
      </c>
      <c r="B3861" s="39" cm="1">
        <f t="array" aca="1" ref="B3861" ca="1">INDIRECT(_xlfn.CONCAT("D",ROW(C3861)-C3861-3))</f>
        <v>2058</v>
      </c>
      <c r="C3861" s="32">
        <v>0</v>
      </c>
      <c r="D3861" s="33">
        <v>3882799</v>
      </c>
      <c r="E3861" s="33"/>
      <c r="F3861" s="33">
        <v>1986309</v>
      </c>
      <c r="G3861" s="33">
        <v>1986309</v>
      </c>
      <c r="H3861" s="33">
        <v>0</v>
      </c>
      <c r="I3861" s="33">
        <v>0</v>
      </c>
      <c r="J3861" s="33">
        <v>0</v>
      </c>
      <c r="K3861" s="33"/>
      <c r="L3861" s="33">
        <v>1896490</v>
      </c>
      <c r="M3861" s="33">
        <v>1896490</v>
      </c>
      <c r="N3861" s="33">
        <v>0</v>
      </c>
      <c r="O3861" s="33">
        <v>0</v>
      </c>
      <c r="P3861" s="33">
        <v>0</v>
      </c>
      <c r="Q3861"/>
    </row>
    <row r="3862" spans="1:17">
      <c r="A3862" s="38" t="str">
        <f t="shared" ca="1" si="60"/>
        <v>20581</v>
      </c>
      <c r="B3862" s="39" cm="1">
        <f t="array" aca="1" ref="B3862" ca="1">INDIRECT(_xlfn.CONCAT("D",ROW(C3862)-C3862-3))</f>
        <v>2058</v>
      </c>
      <c r="C3862" s="32">
        <v>1</v>
      </c>
      <c r="D3862" s="33">
        <v>3884451</v>
      </c>
      <c r="E3862" s="33"/>
      <c r="F3862" s="33">
        <v>1987733</v>
      </c>
      <c r="G3862" s="33">
        <v>1987733</v>
      </c>
      <c r="H3862" s="33">
        <v>0</v>
      </c>
      <c r="I3862" s="33">
        <v>0</v>
      </c>
      <c r="J3862" s="33">
        <v>0</v>
      </c>
      <c r="K3862" s="33"/>
      <c r="L3862" s="33">
        <v>1896718</v>
      </c>
      <c r="M3862" s="33">
        <v>1896718</v>
      </c>
      <c r="N3862" s="33">
        <v>0</v>
      </c>
      <c r="O3862" s="33">
        <v>0</v>
      </c>
      <c r="P3862" s="33">
        <v>0</v>
      </c>
      <c r="Q3862"/>
    </row>
    <row r="3863" spans="1:17">
      <c r="A3863" s="38" t="str">
        <f t="shared" ca="1" si="60"/>
        <v>20582</v>
      </c>
      <c r="B3863" s="39" cm="1">
        <f t="array" aca="1" ref="B3863" ca="1">INDIRECT(_xlfn.CONCAT("D",ROW(C3863)-C3863-3))</f>
        <v>2058</v>
      </c>
      <c r="C3863" s="32">
        <v>2</v>
      </c>
      <c r="D3863" s="33">
        <v>3897725</v>
      </c>
      <c r="E3863" s="33"/>
      <c r="F3863" s="33">
        <v>1994635</v>
      </c>
      <c r="G3863" s="33">
        <v>1994635</v>
      </c>
      <c r="H3863" s="33">
        <v>0</v>
      </c>
      <c r="I3863" s="33">
        <v>0</v>
      </c>
      <c r="J3863" s="33">
        <v>0</v>
      </c>
      <c r="K3863" s="33"/>
      <c r="L3863" s="33">
        <v>1903090</v>
      </c>
      <c r="M3863" s="33">
        <v>1903090</v>
      </c>
      <c r="N3863" s="33">
        <v>0</v>
      </c>
      <c r="O3863" s="33">
        <v>0</v>
      </c>
      <c r="P3863" s="33">
        <v>0</v>
      </c>
      <c r="Q3863"/>
    </row>
    <row r="3864" spans="1:17">
      <c r="A3864" s="38" t="str">
        <f t="shared" ca="1" si="60"/>
        <v>20583</v>
      </c>
      <c r="B3864" s="39" cm="1">
        <f t="array" aca="1" ref="B3864" ca="1">INDIRECT(_xlfn.CONCAT("D",ROW(C3864)-C3864-3))</f>
        <v>2058</v>
      </c>
      <c r="C3864" s="32">
        <v>3</v>
      </c>
      <c r="D3864" s="33">
        <v>3914973</v>
      </c>
      <c r="E3864" s="33"/>
      <c r="F3864" s="33">
        <v>2003568</v>
      </c>
      <c r="G3864" s="33">
        <v>2003568</v>
      </c>
      <c r="H3864" s="33">
        <v>0</v>
      </c>
      <c r="I3864" s="33">
        <v>0</v>
      </c>
      <c r="J3864" s="33">
        <v>0</v>
      </c>
      <c r="K3864" s="33"/>
      <c r="L3864" s="33">
        <v>1911405</v>
      </c>
      <c r="M3864" s="33">
        <v>1911405</v>
      </c>
      <c r="N3864" s="33">
        <v>0</v>
      </c>
      <c r="O3864" s="33">
        <v>0</v>
      </c>
      <c r="P3864" s="33">
        <v>0</v>
      </c>
      <c r="Q3864"/>
    </row>
    <row r="3865" spans="1:17">
      <c r="A3865" s="38" t="str">
        <f t="shared" ca="1" si="60"/>
        <v>20584</v>
      </c>
      <c r="B3865" s="39" cm="1">
        <f t="array" aca="1" ref="B3865" ca="1">INDIRECT(_xlfn.CONCAT("D",ROW(C3865)-C3865-3))</f>
        <v>2058</v>
      </c>
      <c r="C3865" s="32">
        <v>4</v>
      </c>
      <c r="D3865" s="33">
        <v>3933780</v>
      </c>
      <c r="E3865" s="33"/>
      <c r="F3865" s="33">
        <v>2013505</v>
      </c>
      <c r="G3865" s="33">
        <v>2013505</v>
      </c>
      <c r="H3865" s="33">
        <v>0</v>
      </c>
      <c r="I3865" s="33">
        <v>0</v>
      </c>
      <c r="J3865" s="33">
        <v>0</v>
      </c>
      <c r="K3865" s="33"/>
      <c r="L3865" s="33">
        <v>1920275</v>
      </c>
      <c r="M3865" s="33">
        <v>1920275</v>
      </c>
      <c r="N3865" s="33">
        <v>0</v>
      </c>
      <c r="O3865" s="33">
        <v>0</v>
      </c>
      <c r="P3865" s="33">
        <v>0</v>
      </c>
      <c r="Q3865"/>
    </row>
    <row r="3866" spans="1:17">
      <c r="A3866" s="38" t="str">
        <f t="shared" ca="1" si="60"/>
        <v>20585</v>
      </c>
      <c r="B3866" s="39" cm="1">
        <f t="array" aca="1" ref="B3866" ca="1">INDIRECT(_xlfn.CONCAT("D",ROW(C3866)-C3866-3))</f>
        <v>2058</v>
      </c>
      <c r="C3866" s="32">
        <v>5</v>
      </c>
      <c r="D3866" s="33">
        <v>3954965</v>
      </c>
      <c r="E3866" s="33"/>
      <c r="F3866" s="33">
        <v>2024586</v>
      </c>
      <c r="G3866" s="33">
        <v>2024586</v>
      </c>
      <c r="H3866" s="33">
        <v>0</v>
      </c>
      <c r="I3866" s="33">
        <v>0</v>
      </c>
      <c r="J3866" s="33">
        <v>0</v>
      </c>
      <c r="K3866" s="33"/>
      <c r="L3866" s="33">
        <v>1930379</v>
      </c>
      <c r="M3866" s="33">
        <v>1930379</v>
      </c>
      <c r="N3866" s="33">
        <v>0</v>
      </c>
      <c r="O3866" s="33">
        <v>0</v>
      </c>
      <c r="P3866" s="33">
        <v>0</v>
      </c>
      <c r="Q3866"/>
    </row>
    <row r="3867" spans="1:17">
      <c r="A3867" s="38" t="str">
        <f t="shared" ca="1" si="60"/>
        <v>20586</v>
      </c>
      <c r="B3867" s="39" cm="1">
        <f t="array" aca="1" ref="B3867" ca="1">INDIRECT(_xlfn.CONCAT("D",ROW(C3867)-C3867-3))</f>
        <v>2058</v>
      </c>
      <c r="C3867" s="32">
        <v>6</v>
      </c>
      <c r="D3867" s="33">
        <v>3980620</v>
      </c>
      <c r="E3867" s="33"/>
      <c r="F3867" s="33">
        <v>2037854</v>
      </c>
      <c r="G3867" s="33">
        <v>2037854</v>
      </c>
      <c r="H3867" s="33">
        <v>0</v>
      </c>
      <c r="I3867" s="33">
        <v>0</v>
      </c>
      <c r="J3867" s="33">
        <v>0</v>
      </c>
      <c r="K3867" s="33"/>
      <c r="L3867" s="33">
        <v>1942766</v>
      </c>
      <c r="M3867" s="33">
        <v>1942766</v>
      </c>
      <c r="N3867" s="33">
        <v>0</v>
      </c>
      <c r="O3867" s="33">
        <v>0</v>
      </c>
      <c r="P3867" s="33">
        <v>0</v>
      </c>
      <c r="Q3867"/>
    </row>
    <row r="3868" spans="1:17">
      <c r="A3868" s="38" t="str">
        <f t="shared" ca="1" si="60"/>
        <v>20587</v>
      </c>
      <c r="B3868" s="39" cm="1">
        <f t="array" aca="1" ref="B3868" ca="1">INDIRECT(_xlfn.CONCAT("D",ROW(C3868)-C3868-3))</f>
        <v>2058</v>
      </c>
      <c r="C3868" s="32">
        <v>7</v>
      </c>
      <c r="D3868" s="33">
        <v>4008713</v>
      </c>
      <c r="E3868" s="33"/>
      <c r="F3868" s="33">
        <v>2052214</v>
      </c>
      <c r="G3868" s="33">
        <v>2052214</v>
      </c>
      <c r="H3868" s="33">
        <v>0</v>
      </c>
      <c r="I3868" s="33">
        <v>0</v>
      </c>
      <c r="J3868" s="33">
        <v>0</v>
      </c>
      <c r="K3868" s="33"/>
      <c r="L3868" s="33">
        <v>1956499</v>
      </c>
      <c r="M3868" s="33">
        <v>1956499</v>
      </c>
      <c r="N3868" s="33">
        <v>0</v>
      </c>
      <c r="O3868" s="33">
        <v>0</v>
      </c>
      <c r="P3868" s="33">
        <v>0</v>
      </c>
      <c r="Q3868"/>
    </row>
    <row r="3869" spans="1:17">
      <c r="A3869" s="38" t="str">
        <f t="shared" ca="1" si="60"/>
        <v>20588</v>
      </c>
      <c r="B3869" s="39" cm="1">
        <f t="array" aca="1" ref="B3869" ca="1">INDIRECT(_xlfn.CONCAT("D",ROW(C3869)-C3869-3))</f>
        <v>2058</v>
      </c>
      <c r="C3869" s="32">
        <v>8</v>
      </c>
      <c r="D3869" s="33">
        <v>4039702</v>
      </c>
      <c r="E3869" s="33"/>
      <c r="F3869" s="33">
        <v>2068234</v>
      </c>
      <c r="G3869" s="33">
        <v>2068234</v>
      </c>
      <c r="H3869" s="33">
        <v>0</v>
      </c>
      <c r="I3869" s="33">
        <v>0</v>
      </c>
      <c r="J3869" s="33">
        <v>0</v>
      </c>
      <c r="K3869" s="33"/>
      <c r="L3869" s="33">
        <v>1971467</v>
      </c>
      <c r="M3869" s="33">
        <v>1971467</v>
      </c>
      <c r="N3869" s="33">
        <v>0</v>
      </c>
      <c r="O3869" s="33">
        <v>0</v>
      </c>
      <c r="P3869" s="33">
        <v>0</v>
      </c>
      <c r="Q3869"/>
    </row>
    <row r="3870" spans="1:17">
      <c r="A3870" s="38" t="str">
        <f t="shared" ca="1" si="60"/>
        <v>20589</v>
      </c>
      <c r="B3870" s="39" cm="1">
        <f t="array" aca="1" ref="B3870" ca="1">INDIRECT(_xlfn.CONCAT("D",ROW(C3870)-C3870-3))</f>
        <v>2058</v>
      </c>
      <c r="C3870" s="32">
        <v>9</v>
      </c>
      <c r="D3870" s="33">
        <v>4073792</v>
      </c>
      <c r="E3870" s="33"/>
      <c r="F3870" s="33">
        <v>2086180</v>
      </c>
      <c r="G3870" s="33">
        <v>2086180</v>
      </c>
      <c r="H3870" s="33">
        <v>0</v>
      </c>
      <c r="I3870" s="33">
        <v>0</v>
      </c>
      <c r="J3870" s="33">
        <v>0</v>
      </c>
      <c r="K3870" s="33"/>
      <c r="L3870" s="33">
        <v>1987612</v>
      </c>
      <c r="M3870" s="33">
        <v>1987612</v>
      </c>
      <c r="N3870" s="33">
        <v>0</v>
      </c>
      <c r="O3870" s="33">
        <v>0</v>
      </c>
      <c r="P3870" s="33">
        <v>0</v>
      </c>
      <c r="Q3870"/>
    </row>
    <row r="3871" spans="1:17">
      <c r="A3871" s="38" t="str">
        <f t="shared" ca="1" si="60"/>
        <v>205810</v>
      </c>
      <c r="B3871" s="39" cm="1">
        <f t="array" aca="1" ref="B3871" ca="1">INDIRECT(_xlfn.CONCAT("D",ROW(C3871)-C3871-3))</f>
        <v>2058</v>
      </c>
      <c r="C3871" s="32">
        <v>10</v>
      </c>
      <c r="D3871" s="33">
        <v>4110138</v>
      </c>
      <c r="E3871" s="33"/>
      <c r="F3871" s="33">
        <v>2105473</v>
      </c>
      <c r="G3871" s="33">
        <v>2105473</v>
      </c>
      <c r="H3871" s="33">
        <v>0</v>
      </c>
      <c r="I3871" s="33">
        <v>0</v>
      </c>
      <c r="J3871" s="33">
        <v>0</v>
      </c>
      <c r="K3871" s="33"/>
      <c r="L3871" s="33">
        <v>2004665</v>
      </c>
      <c r="M3871" s="33">
        <v>2004665</v>
      </c>
      <c r="N3871" s="33">
        <v>0</v>
      </c>
      <c r="O3871" s="33">
        <v>0</v>
      </c>
      <c r="P3871" s="33">
        <v>0</v>
      </c>
      <c r="Q3871"/>
    </row>
    <row r="3872" spans="1:17">
      <c r="A3872" s="38" t="str">
        <f t="shared" ca="1" si="60"/>
        <v>205811</v>
      </c>
      <c r="B3872" s="39" cm="1">
        <f t="array" aca="1" ref="B3872" ca="1">INDIRECT(_xlfn.CONCAT("D",ROW(C3872)-C3872-3))</f>
        <v>2058</v>
      </c>
      <c r="C3872" s="32">
        <v>11</v>
      </c>
      <c r="D3872" s="33">
        <v>4147435</v>
      </c>
      <c r="E3872" s="33"/>
      <c r="F3872" s="33">
        <v>2125143</v>
      </c>
      <c r="G3872" s="33">
        <v>2125143</v>
      </c>
      <c r="H3872" s="33">
        <v>0</v>
      </c>
      <c r="I3872" s="33">
        <v>0</v>
      </c>
      <c r="J3872" s="33">
        <v>0</v>
      </c>
      <c r="K3872" s="33"/>
      <c r="L3872" s="33">
        <v>2022291</v>
      </c>
      <c r="M3872" s="33">
        <v>2022291</v>
      </c>
      <c r="N3872" s="33">
        <v>0</v>
      </c>
      <c r="O3872" s="33">
        <v>0</v>
      </c>
      <c r="P3872" s="33">
        <v>0</v>
      </c>
      <c r="Q3872"/>
    </row>
    <row r="3873" spans="1:17">
      <c r="A3873" s="38" t="str">
        <f t="shared" ca="1" si="60"/>
        <v>205812</v>
      </c>
      <c r="B3873" s="39" cm="1">
        <f t="array" aca="1" ref="B3873" ca="1">INDIRECT(_xlfn.CONCAT("D",ROW(C3873)-C3873-3))</f>
        <v>2058</v>
      </c>
      <c r="C3873" s="32">
        <v>12</v>
      </c>
      <c r="D3873" s="33">
        <v>4185075</v>
      </c>
      <c r="E3873" s="33"/>
      <c r="F3873" s="33">
        <v>2144739</v>
      </c>
      <c r="G3873" s="33">
        <v>2144739</v>
      </c>
      <c r="H3873" s="33">
        <v>0</v>
      </c>
      <c r="I3873" s="33">
        <v>0</v>
      </c>
      <c r="J3873" s="33">
        <v>0</v>
      </c>
      <c r="K3873" s="33"/>
      <c r="L3873" s="33">
        <v>2040336</v>
      </c>
      <c r="M3873" s="33">
        <v>2040336</v>
      </c>
      <c r="N3873" s="33">
        <v>0</v>
      </c>
      <c r="O3873" s="33">
        <v>0</v>
      </c>
      <c r="P3873" s="33">
        <v>0</v>
      </c>
      <c r="Q3873"/>
    </row>
    <row r="3874" spans="1:17">
      <c r="A3874" s="38" t="str">
        <f t="shared" ca="1" si="60"/>
        <v>205813</v>
      </c>
      <c r="B3874" s="39" cm="1">
        <f t="array" aca="1" ref="B3874" ca="1">INDIRECT(_xlfn.CONCAT("D",ROW(C3874)-C3874-3))</f>
        <v>2058</v>
      </c>
      <c r="C3874" s="32">
        <v>13</v>
      </c>
      <c r="D3874" s="33">
        <v>4222739</v>
      </c>
      <c r="E3874" s="33"/>
      <c r="F3874" s="33">
        <v>2164190</v>
      </c>
      <c r="G3874" s="33">
        <v>2164190</v>
      </c>
      <c r="H3874" s="33">
        <v>0</v>
      </c>
      <c r="I3874" s="33">
        <v>0</v>
      </c>
      <c r="J3874" s="33">
        <v>0</v>
      </c>
      <c r="K3874" s="33"/>
      <c r="L3874" s="33">
        <v>2058548</v>
      </c>
      <c r="M3874" s="33">
        <v>2058548</v>
      </c>
      <c r="N3874" s="33">
        <v>0</v>
      </c>
      <c r="O3874" s="33">
        <v>0</v>
      </c>
      <c r="P3874" s="33">
        <v>0</v>
      </c>
      <c r="Q3874"/>
    </row>
    <row r="3875" spans="1:17">
      <c r="A3875" s="38" t="str">
        <f t="shared" ca="1" si="60"/>
        <v>205814</v>
      </c>
      <c r="B3875" s="39" cm="1">
        <f t="array" aca="1" ref="B3875" ca="1">INDIRECT(_xlfn.CONCAT("D",ROW(C3875)-C3875-3))</f>
        <v>2058</v>
      </c>
      <c r="C3875" s="32">
        <v>14</v>
      </c>
      <c r="D3875" s="33">
        <v>4259853</v>
      </c>
      <c r="E3875" s="33"/>
      <c r="F3875" s="33">
        <v>2183336</v>
      </c>
      <c r="G3875" s="33">
        <v>2183336</v>
      </c>
      <c r="H3875" s="33">
        <v>0</v>
      </c>
      <c r="I3875" s="33">
        <v>0</v>
      </c>
      <c r="J3875" s="33">
        <v>0</v>
      </c>
      <c r="K3875" s="33"/>
      <c r="L3875" s="33">
        <v>2076517</v>
      </c>
      <c r="M3875" s="33">
        <v>2076517</v>
      </c>
      <c r="N3875" s="33">
        <v>0</v>
      </c>
      <c r="O3875" s="33">
        <v>0</v>
      </c>
      <c r="P3875" s="33">
        <v>0</v>
      </c>
      <c r="Q3875"/>
    </row>
    <row r="3876" spans="1:17">
      <c r="A3876" s="38" t="str">
        <f t="shared" ca="1" si="60"/>
        <v>205815</v>
      </c>
      <c r="B3876" s="39" cm="1">
        <f t="array" aca="1" ref="B3876" ca="1">INDIRECT(_xlfn.CONCAT("D",ROW(C3876)-C3876-3))</f>
        <v>2058</v>
      </c>
      <c r="C3876" s="32">
        <v>15</v>
      </c>
      <c r="D3876" s="33">
        <v>4297179</v>
      </c>
      <c r="E3876" s="33"/>
      <c r="F3876" s="33">
        <v>2202745</v>
      </c>
      <c r="G3876" s="33">
        <v>2202745</v>
      </c>
      <c r="H3876" s="33">
        <v>0</v>
      </c>
      <c r="I3876" s="33">
        <v>0</v>
      </c>
      <c r="J3876" s="33">
        <v>0</v>
      </c>
      <c r="K3876" s="33"/>
      <c r="L3876" s="33">
        <v>2094434</v>
      </c>
      <c r="M3876" s="33">
        <v>2094434</v>
      </c>
      <c r="N3876" s="33">
        <v>0</v>
      </c>
      <c r="O3876" s="33">
        <v>0</v>
      </c>
      <c r="P3876" s="33">
        <v>0</v>
      </c>
      <c r="Q3876"/>
    </row>
    <row r="3877" spans="1:17">
      <c r="A3877" s="38" t="str">
        <f t="shared" ca="1" si="60"/>
        <v>205816</v>
      </c>
      <c r="B3877" s="39" cm="1">
        <f t="array" aca="1" ref="B3877" ca="1">INDIRECT(_xlfn.CONCAT("D",ROW(C3877)-C3877-3))</f>
        <v>2058</v>
      </c>
      <c r="C3877" s="32">
        <v>16</v>
      </c>
      <c r="D3877" s="33">
        <v>4335414</v>
      </c>
      <c r="E3877" s="33"/>
      <c r="F3877" s="33">
        <v>2223162</v>
      </c>
      <c r="G3877" s="33">
        <v>2214496</v>
      </c>
      <c r="H3877" s="33">
        <v>8665</v>
      </c>
      <c r="I3877" s="33">
        <v>0</v>
      </c>
      <c r="J3877" s="33">
        <v>0</v>
      </c>
      <c r="K3877" s="33"/>
      <c r="L3877" s="33">
        <v>2112252</v>
      </c>
      <c r="M3877" s="33">
        <v>2106468</v>
      </c>
      <c r="N3877" s="33">
        <v>5784</v>
      </c>
      <c r="O3877" s="33">
        <v>0</v>
      </c>
      <c r="P3877" s="33">
        <v>0</v>
      </c>
      <c r="Q3877"/>
    </row>
    <row r="3878" spans="1:17">
      <c r="A3878" s="38" t="str">
        <f t="shared" ca="1" si="60"/>
        <v>205817</v>
      </c>
      <c r="B3878" s="39" cm="1">
        <f t="array" aca="1" ref="B3878" ca="1">INDIRECT(_xlfn.CONCAT("D",ROW(C3878)-C3878-3))</f>
        <v>2058</v>
      </c>
      <c r="C3878" s="32">
        <v>17</v>
      </c>
      <c r="D3878" s="33">
        <v>4375137</v>
      </c>
      <c r="E3878" s="33"/>
      <c r="F3878" s="33">
        <v>2245194</v>
      </c>
      <c r="G3878" s="33">
        <v>2232667</v>
      </c>
      <c r="H3878" s="33">
        <v>12527</v>
      </c>
      <c r="I3878" s="33">
        <v>0</v>
      </c>
      <c r="J3878" s="33">
        <v>0</v>
      </c>
      <c r="K3878" s="33"/>
      <c r="L3878" s="33">
        <v>2129943</v>
      </c>
      <c r="M3878" s="33">
        <v>2108721</v>
      </c>
      <c r="N3878" s="33">
        <v>21222</v>
      </c>
      <c r="O3878" s="33">
        <v>0</v>
      </c>
      <c r="P3878" s="33">
        <v>0</v>
      </c>
      <c r="Q3878"/>
    </row>
    <row r="3879" spans="1:17">
      <c r="A3879" s="38" t="str">
        <f t="shared" ca="1" si="60"/>
        <v>205818</v>
      </c>
      <c r="B3879" s="39" cm="1">
        <f t="array" aca="1" ref="B3879" ca="1">INDIRECT(_xlfn.CONCAT("D",ROW(C3879)-C3879-3))</f>
        <v>2058</v>
      </c>
      <c r="C3879" s="32">
        <v>18</v>
      </c>
      <c r="D3879" s="33">
        <v>4414769</v>
      </c>
      <c r="E3879" s="33"/>
      <c r="F3879" s="33">
        <v>2267756</v>
      </c>
      <c r="G3879" s="33">
        <v>2243682</v>
      </c>
      <c r="H3879" s="33">
        <v>23111</v>
      </c>
      <c r="I3879" s="33">
        <v>0</v>
      </c>
      <c r="J3879" s="33">
        <v>963</v>
      </c>
      <c r="K3879" s="33"/>
      <c r="L3879" s="33">
        <v>2147013</v>
      </c>
      <c r="M3879" s="33">
        <v>2110444</v>
      </c>
      <c r="N3879" s="33">
        <v>36569</v>
      </c>
      <c r="O3879" s="33">
        <v>0</v>
      </c>
      <c r="P3879" s="33">
        <v>0</v>
      </c>
      <c r="Q3879"/>
    </row>
    <row r="3880" spans="1:17">
      <c r="A3880" s="38" t="str">
        <f t="shared" ca="1" si="60"/>
        <v>205819</v>
      </c>
      <c r="B3880" s="39" cm="1">
        <f t="array" aca="1" ref="B3880" ca="1">INDIRECT(_xlfn.CONCAT("D",ROW(C3880)-C3880-3))</f>
        <v>2058</v>
      </c>
      <c r="C3880" s="32">
        <v>19</v>
      </c>
      <c r="D3880" s="33">
        <v>4450294</v>
      </c>
      <c r="E3880" s="33"/>
      <c r="F3880" s="33">
        <v>2287873</v>
      </c>
      <c r="G3880" s="33">
        <v>2267652</v>
      </c>
      <c r="H3880" s="33">
        <v>18295</v>
      </c>
      <c r="I3880" s="33">
        <v>0</v>
      </c>
      <c r="J3880" s="33">
        <v>1926</v>
      </c>
      <c r="K3880" s="33"/>
      <c r="L3880" s="33">
        <v>2162421</v>
      </c>
      <c r="M3880" s="33">
        <v>2122964</v>
      </c>
      <c r="N3880" s="33">
        <v>38494</v>
      </c>
      <c r="O3880" s="33">
        <v>0</v>
      </c>
      <c r="P3880" s="33">
        <v>962</v>
      </c>
      <c r="Q3880"/>
    </row>
    <row r="3881" spans="1:17">
      <c r="A3881" s="38" t="str">
        <f t="shared" ca="1" si="60"/>
        <v>205820</v>
      </c>
      <c r="B3881" s="39" cm="1">
        <f t="array" aca="1" ref="B3881" ca="1">INDIRECT(_xlfn.CONCAT("D",ROW(C3881)-C3881-3))</f>
        <v>2058</v>
      </c>
      <c r="C3881" s="32">
        <v>20</v>
      </c>
      <c r="D3881" s="33">
        <v>4480441</v>
      </c>
      <c r="E3881" s="33"/>
      <c r="F3881" s="33">
        <v>2304008</v>
      </c>
      <c r="G3881" s="33">
        <v>2247202</v>
      </c>
      <c r="H3881" s="33">
        <v>55843</v>
      </c>
      <c r="I3881" s="33">
        <v>0</v>
      </c>
      <c r="J3881" s="33">
        <v>963</v>
      </c>
      <c r="K3881" s="33"/>
      <c r="L3881" s="33">
        <v>2176433</v>
      </c>
      <c r="M3881" s="33">
        <v>2065832</v>
      </c>
      <c r="N3881" s="33">
        <v>109639</v>
      </c>
      <c r="O3881" s="33">
        <v>0</v>
      </c>
      <c r="P3881" s="33">
        <v>962</v>
      </c>
      <c r="Q3881"/>
    </row>
    <row r="3882" spans="1:17">
      <c r="A3882" s="38" t="str">
        <f t="shared" ca="1" si="60"/>
        <v>205821</v>
      </c>
      <c r="B3882" s="39" cm="1">
        <f t="array" aca="1" ref="B3882" ca="1">INDIRECT(_xlfn.CONCAT("D",ROW(C3882)-C3882-3))</f>
        <v>2058</v>
      </c>
      <c r="C3882" s="32">
        <v>21</v>
      </c>
      <c r="D3882" s="33">
        <v>4508229</v>
      </c>
      <c r="E3882" s="33"/>
      <c r="F3882" s="33">
        <v>2318506</v>
      </c>
      <c r="G3882" s="33">
        <v>2236699</v>
      </c>
      <c r="H3882" s="33">
        <v>78920</v>
      </c>
      <c r="I3882" s="33">
        <v>0</v>
      </c>
      <c r="J3882" s="33">
        <v>2887</v>
      </c>
      <c r="K3882" s="33"/>
      <c r="L3882" s="33">
        <v>2189723</v>
      </c>
      <c r="M3882" s="33">
        <v>2019657</v>
      </c>
      <c r="N3882" s="33">
        <v>163340</v>
      </c>
      <c r="O3882" s="33">
        <v>0</v>
      </c>
      <c r="P3882" s="33">
        <v>6726</v>
      </c>
      <c r="Q3882"/>
    </row>
    <row r="3883" spans="1:17">
      <c r="A3883" s="38" t="str">
        <f t="shared" ca="1" si="60"/>
        <v>205822</v>
      </c>
      <c r="B3883" s="39" cm="1">
        <f t="array" aca="1" ref="B3883" ca="1">INDIRECT(_xlfn.CONCAT("D",ROW(C3883)-C3883-3))</f>
        <v>2058</v>
      </c>
      <c r="C3883" s="32">
        <v>22</v>
      </c>
      <c r="D3883" s="33">
        <v>4530308</v>
      </c>
      <c r="E3883" s="33"/>
      <c r="F3883" s="33">
        <v>2329314</v>
      </c>
      <c r="G3883" s="33">
        <v>2206162</v>
      </c>
      <c r="H3883" s="33">
        <v>119304</v>
      </c>
      <c r="I3883" s="33">
        <v>0</v>
      </c>
      <c r="J3883" s="33">
        <v>3848</v>
      </c>
      <c r="K3883" s="33"/>
      <c r="L3883" s="33">
        <v>2200994</v>
      </c>
      <c r="M3883" s="33">
        <v>1968501</v>
      </c>
      <c r="N3883" s="33">
        <v>219043</v>
      </c>
      <c r="O3883" s="33">
        <v>0</v>
      </c>
      <c r="P3883" s="33">
        <v>13450</v>
      </c>
      <c r="Q3883"/>
    </row>
    <row r="3884" spans="1:17">
      <c r="A3884" s="38" t="str">
        <f t="shared" ca="1" si="60"/>
        <v>205823</v>
      </c>
      <c r="B3884" s="39" cm="1">
        <f t="array" aca="1" ref="B3884" ca="1">INDIRECT(_xlfn.CONCAT("D",ROW(C3884)-C3884-3))</f>
        <v>2058</v>
      </c>
      <c r="C3884" s="32">
        <v>23</v>
      </c>
      <c r="D3884" s="33">
        <v>4548526</v>
      </c>
      <c r="E3884" s="33"/>
      <c r="F3884" s="33">
        <v>2337482</v>
      </c>
      <c r="G3884" s="33">
        <v>2165368</v>
      </c>
      <c r="H3884" s="33">
        <v>168268</v>
      </c>
      <c r="I3884" s="33">
        <v>0</v>
      </c>
      <c r="J3884" s="33">
        <v>3846</v>
      </c>
      <c r="K3884" s="33"/>
      <c r="L3884" s="33">
        <v>2211044</v>
      </c>
      <c r="M3884" s="33">
        <v>1882271</v>
      </c>
      <c r="N3884" s="33">
        <v>315314</v>
      </c>
      <c r="O3884" s="33">
        <v>961</v>
      </c>
      <c r="P3884" s="33">
        <v>12497</v>
      </c>
      <c r="Q3884"/>
    </row>
    <row r="3885" spans="1:17">
      <c r="A3885" s="38" t="str">
        <f t="shared" ca="1" si="60"/>
        <v>205824</v>
      </c>
      <c r="B3885" s="39" cm="1">
        <f t="array" aca="1" ref="B3885" ca="1">INDIRECT(_xlfn.CONCAT("D",ROW(C3885)-C3885-3))</f>
        <v>2058</v>
      </c>
      <c r="C3885" s="32">
        <v>24</v>
      </c>
      <c r="D3885" s="33">
        <v>4566104</v>
      </c>
      <c r="E3885" s="33"/>
      <c r="F3885" s="33">
        <v>2344859</v>
      </c>
      <c r="G3885" s="33">
        <v>2058008</v>
      </c>
      <c r="H3885" s="33">
        <v>280112</v>
      </c>
      <c r="I3885" s="33">
        <v>963</v>
      </c>
      <c r="J3885" s="33">
        <v>5776</v>
      </c>
      <c r="K3885" s="33"/>
      <c r="L3885" s="33">
        <v>2221245</v>
      </c>
      <c r="M3885" s="33">
        <v>1777189</v>
      </c>
      <c r="N3885" s="33">
        <v>418105</v>
      </c>
      <c r="O3885" s="33">
        <v>1922</v>
      </c>
      <c r="P3885" s="33">
        <v>24029</v>
      </c>
      <c r="Q3885"/>
    </row>
    <row r="3886" spans="1:17">
      <c r="A3886" s="38" t="str">
        <f t="shared" ca="1" si="60"/>
        <v>205825</v>
      </c>
      <c r="B3886" s="39" cm="1">
        <f t="array" aca="1" ref="B3886" ca="1">INDIRECT(_xlfn.CONCAT("D",ROW(C3886)-C3886-3))</f>
        <v>2058</v>
      </c>
      <c r="C3886" s="32">
        <v>25</v>
      </c>
      <c r="D3886" s="33">
        <v>4583899</v>
      </c>
      <c r="E3886" s="33"/>
      <c r="F3886" s="33">
        <v>2351850</v>
      </c>
      <c r="G3886" s="33">
        <v>2010096</v>
      </c>
      <c r="H3886" s="33">
        <v>324426</v>
      </c>
      <c r="I3886" s="33">
        <v>0</v>
      </c>
      <c r="J3886" s="33">
        <v>17328</v>
      </c>
      <c r="K3886" s="33"/>
      <c r="L3886" s="33">
        <v>2232049</v>
      </c>
      <c r="M3886" s="33">
        <v>1619292</v>
      </c>
      <c r="N3886" s="33">
        <v>587786</v>
      </c>
      <c r="O3886" s="33">
        <v>960</v>
      </c>
      <c r="P3886" s="33">
        <v>24011</v>
      </c>
      <c r="Q3886"/>
    </row>
    <row r="3887" spans="1:17">
      <c r="A3887" s="38" t="str">
        <f t="shared" ca="1" si="60"/>
        <v>205826</v>
      </c>
      <c r="B3887" s="39" cm="1">
        <f t="array" aca="1" ref="B3887" ca="1">INDIRECT(_xlfn.CONCAT("D",ROW(C3887)-C3887-3))</f>
        <v>2058</v>
      </c>
      <c r="C3887" s="32">
        <v>26</v>
      </c>
      <c r="D3887" s="33">
        <v>4600967</v>
      </c>
      <c r="E3887" s="33"/>
      <c r="F3887" s="33">
        <v>2358178</v>
      </c>
      <c r="G3887" s="33">
        <v>1893674</v>
      </c>
      <c r="H3887" s="33">
        <v>447158</v>
      </c>
      <c r="I3887" s="33">
        <v>964</v>
      </c>
      <c r="J3887" s="33">
        <v>16383</v>
      </c>
      <c r="K3887" s="33"/>
      <c r="L3887" s="33">
        <v>2242789</v>
      </c>
      <c r="M3887" s="33">
        <v>1486858</v>
      </c>
      <c r="N3887" s="33">
        <v>719385</v>
      </c>
      <c r="O3887" s="33">
        <v>4809</v>
      </c>
      <c r="P3887" s="33">
        <v>31737</v>
      </c>
      <c r="Q3887"/>
    </row>
    <row r="3888" spans="1:17">
      <c r="A3888" s="38" t="str">
        <f t="shared" ca="1" si="60"/>
        <v>205827</v>
      </c>
      <c r="B3888" s="39" cm="1">
        <f t="array" aca="1" ref="B3888" ca="1">INDIRECT(_xlfn.CONCAT("D",ROW(C3888)-C3888-3))</f>
        <v>2058</v>
      </c>
      <c r="C3888" s="32">
        <v>27</v>
      </c>
      <c r="D3888" s="33">
        <v>4608391</v>
      </c>
      <c r="E3888" s="33"/>
      <c r="F3888" s="33">
        <v>2359558</v>
      </c>
      <c r="G3888" s="33">
        <v>1828802</v>
      </c>
      <c r="H3888" s="33">
        <v>507680</v>
      </c>
      <c r="I3888" s="33">
        <v>962</v>
      </c>
      <c r="J3888" s="33">
        <v>22115</v>
      </c>
      <c r="K3888" s="33"/>
      <c r="L3888" s="33">
        <v>2248833</v>
      </c>
      <c r="M3888" s="33">
        <v>1350838</v>
      </c>
      <c r="N3888" s="33">
        <v>843192</v>
      </c>
      <c r="O3888" s="33">
        <v>8653</v>
      </c>
      <c r="P3888" s="33">
        <v>46150</v>
      </c>
      <c r="Q3888"/>
    </row>
    <row r="3889" spans="1:17">
      <c r="A3889" s="38" t="str">
        <f t="shared" ca="1" si="60"/>
        <v>205828</v>
      </c>
      <c r="B3889" s="39" cm="1">
        <f t="array" aca="1" ref="B3889" ca="1">INDIRECT(_xlfn.CONCAT("D",ROW(C3889)-C3889-3))</f>
        <v>2058</v>
      </c>
      <c r="C3889" s="32">
        <v>28</v>
      </c>
      <c r="D3889" s="33">
        <v>4600388</v>
      </c>
      <c r="E3889" s="33"/>
      <c r="F3889" s="33">
        <v>2353253</v>
      </c>
      <c r="G3889" s="33">
        <v>1657234</v>
      </c>
      <c r="H3889" s="33">
        <v>651022</v>
      </c>
      <c r="I3889" s="33">
        <v>0</v>
      </c>
      <c r="J3889" s="33">
        <v>44997</v>
      </c>
      <c r="K3889" s="33"/>
      <c r="L3889" s="33">
        <v>2247135</v>
      </c>
      <c r="M3889" s="33">
        <v>1259352</v>
      </c>
      <c r="N3889" s="33">
        <v>902679</v>
      </c>
      <c r="O3889" s="33">
        <v>8606</v>
      </c>
      <c r="P3889" s="33">
        <v>76498</v>
      </c>
      <c r="Q3889"/>
    </row>
    <row r="3890" spans="1:17">
      <c r="A3890" s="38" t="str">
        <f t="shared" ca="1" si="60"/>
        <v>205829</v>
      </c>
      <c r="B3890" s="39" cm="1">
        <f t="array" aca="1" ref="B3890" ca="1">INDIRECT(_xlfn.CONCAT("D",ROW(C3890)-C3890-3))</f>
        <v>2058</v>
      </c>
      <c r="C3890" s="32">
        <v>29</v>
      </c>
      <c r="D3890" s="33">
        <v>4580964</v>
      </c>
      <c r="E3890" s="33"/>
      <c r="F3890" s="33">
        <v>2341456</v>
      </c>
      <c r="G3890" s="33">
        <v>1559062</v>
      </c>
      <c r="H3890" s="33">
        <v>728008</v>
      </c>
      <c r="I3890" s="33">
        <v>2862</v>
      </c>
      <c r="J3890" s="33">
        <v>51524</v>
      </c>
      <c r="K3890" s="33"/>
      <c r="L3890" s="33">
        <v>2239508</v>
      </c>
      <c r="M3890" s="33">
        <v>1139783</v>
      </c>
      <c r="N3890" s="33">
        <v>1021513</v>
      </c>
      <c r="O3890" s="33">
        <v>6677</v>
      </c>
      <c r="P3890" s="33">
        <v>71535</v>
      </c>
      <c r="Q3890"/>
    </row>
    <row r="3891" spans="1:17">
      <c r="A3891" s="38" t="str">
        <f t="shared" ca="1" si="60"/>
        <v>205830</v>
      </c>
      <c r="B3891" s="39" cm="1">
        <f t="array" aca="1" ref="B3891" ca="1">INDIRECT(_xlfn.CONCAT("D",ROW(C3891)-C3891-3))</f>
        <v>2058</v>
      </c>
      <c r="C3891" s="32">
        <v>30</v>
      </c>
      <c r="D3891" s="33">
        <v>4555674</v>
      </c>
      <c r="E3891" s="33"/>
      <c r="F3891" s="33">
        <v>2327144</v>
      </c>
      <c r="G3891" s="33">
        <v>1406263</v>
      </c>
      <c r="H3891" s="33">
        <v>854693</v>
      </c>
      <c r="I3891" s="33">
        <v>2878</v>
      </c>
      <c r="J3891" s="33">
        <v>63311</v>
      </c>
      <c r="K3891" s="33"/>
      <c r="L3891" s="33">
        <v>2228530</v>
      </c>
      <c r="M3891" s="33">
        <v>1008532</v>
      </c>
      <c r="N3891" s="33">
        <v>1104218</v>
      </c>
      <c r="O3891" s="33">
        <v>13396</v>
      </c>
      <c r="P3891" s="33">
        <v>102384</v>
      </c>
      <c r="Q3891"/>
    </row>
    <row r="3892" spans="1:17">
      <c r="A3892" s="38" t="str">
        <f t="shared" ca="1" si="60"/>
        <v>205831</v>
      </c>
      <c r="B3892" s="39" cm="1">
        <f t="array" aca="1" ref="B3892" ca="1">INDIRECT(_xlfn.CONCAT("D",ROW(C3892)-C3892-3))</f>
        <v>2058</v>
      </c>
      <c r="C3892" s="32">
        <v>31</v>
      </c>
      <c r="D3892" s="33">
        <v>4527302</v>
      </c>
      <c r="E3892" s="33"/>
      <c r="F3892" s="33">
        <v>2311491</v>
      </c>
      <c r="G3892" s="33">
        <v>1355045</v>
      </c>
      <c r="H3892" s="33">
        <v>874410</v>
      </c>
      <c r="I3892" s="33">
        <v>3860</v>
      </c>
      <c r="J3892" s="33">
        <v>78176</v>
      </c>
      <c r="K3892" s="33"/>
      <c r="L3892" s="33">
        <v>2215811</v>
      </c>
      <c r="M3892" s="33">
        <v>959702</v>
      </c>
      <c r="N3892" s="33">
        <v>1146043</v>
      </c>
      <c r="O3892" s="33">
        <v>12551</v>
      </c>
      <c r="P3892" s="33">
        <v>97515</v>
      </c>
      <c r="Q3892"/>
    </row>
    <row r="3893" spans="1:17">
      <c r="A3893" s="38" t="str">
        <f t="shared" ca="1" si="60"/>
        <v>205832</v>
      </c>
      <c r="B3893" s="39" cm="1">
        <f t="array" aca="1" ref="B3893" ca="1">INDIRECT(_xlfn.CONCAT("D",ROW(C3893)-C3893-3))</f>
        <v>2058</v>
      </c>
      <c r="C3893" s="32">
        <v>32</v>
      </c>
      <c r="D3893" s="33">
        <v>4498556</v>
      </c>
      <c r="E3893" s="33"/>
      <c r="F3893" s="33">
        <v>2295715</v>
      </c>
      <c r="G3893" s="33">
        <v>1241560</v>
      </c>
      <c r="H3893" s="33">
        <v>971189</v>
      </c>
      <c r="I3893" s="33">
        <v>3904</v>
      </c>
      <c r="J3893" s="33">
        <v>79062</v>
      </c>
      <c r="K3893" s="33"/>
      <c r="L3893" s="33">
        <v>2202841</v>
      </c>
      <c r="M3893" s="33">
        <v>891092</v>
      </c>
      <c r="N3893" s="33">
        <v>1171205</v>
      </c>
      <c r="O3893" s="33">
        <v>10736</v>
      </c>
      <c r="P3893" s="33">
        <v>129809</v>
      </c>
      <c r="Q3893"/>
    </row>
    <row r="3894" spans="1:17">
      <c r="A3894" s="38" t="str">
        <f t="shared" ca="1" si="60"/>
        <v>205833</v>
      </c>
      <c r="B3894" s="39" cm="1">
        <f t="array" aca="1" ref="B3894" ca="1">INDIRECT(_xlfn.CONCAT("D",ROW(C3894)-C3894-3))</f>
        <v>2058</v>
      </c>
      <c r="C3894" s="32">
        <v>33</v>
      </c>
      <c r="D3894" s="33">
        <v>4474849</v>
      </c>
      <c r="E3894" s="33"/>
      <c r="F3894" s="33">
        <v>2282334</v>
      </c>
      <c r="G3894" s="33">
        <v>1133249</v>
      </c>
      <c r="H3894" s="33">
        <v>1051101</v>
      </c>
      <c r="I3894" s="33">
        <v>2969</v>
      </c>
      <c r="J3894" s="33">
        <v>95015</v>
      </c>
      <c r="K3894" s="33"/>
      <c r="L3894" s="33">
        <v>2192515</v>
      </c>
      <c r="M3894" s="33">
        <v>776041</v>
      </c>
      <c r="N3894" s="33">
        <v>1288783</v>
      </c>
      <c r="O3894" s="33">
        <v>10888</v>
      </c>
      <c r="P3894" s="33">
        <v>116802</v>
      </c>
      <c r="Q3894"/>
    </row>
    <row r="3895" spans="1:17">
      <c r="A3895" s="38" t="str">
        <f t="shared" ca="1" si="60"/>
        <v>205834</v>
      </c>
      <c r="B3895" s="39" cm="1">
        <f t="array" aca="1" ref="B3895" ca="1">INDIRECT(_xlfn.CONCAT("D",ROW(C3895)-C3895-3))</f>
        <v>2058</v>
      </c>
      <c r="C3895" s="32">
        <v>34</v>
      </c>
      <c r="D3895" s="33">
        <v>4460705</v>
      </c>
      <c r="E3895" s="33"/>
      <c r="F3895" s="33">
        <v>2273902</v>
      </c>
      <c r="G3895" s="33">
        <v>1063973</v>
      </c>
      <c r="H3895" s="33">
        <v>1066993</v>
      </c>
      <c r="I3895" s="33">
        <v>12079</v>
      </c>
      <c r="J3895" s="33">
        <v>130858</v>
      </c>
      <c r="K3895" s="33"/>
      <c r="L3895" s="33">
        <v>2186802</v>
      </c>
      <c r="M3895" s="33">
        <v>720559</v>
      </c>
      <c r="N3895" s="33">
        <v>1301429</v>
      </c>
      <c r="O3895" s="33">
        <v>18089</v>
      </c>
      <c r="P3895" s="33">
        <v>146725</v>
      </c>
      <c r="Q3895"/>
    </row>
    <row r="3896" spans="1:17">
      <c r="A3896" s="38" t="str">
        <f t="shared" ca="1" si="60"/>
        <v>205835</v>
      </c>
      <c r="B3896" s="39" cm="1">
        <f t="array" aca="1" ref="B3896" ca="1">INDIRECT(_xlfn.CONCAT("D",ROW(C3896)-C3896-3))</f>
        <v>2058</v>
      </c>
      <c r="C3896" s="32">
        <v>35</v>
      </c>
      <c r="D3896" s="33">
        <v>4444709</v>
      </c>
      <c r="E3896" s="33"/>
      <c r="F3896" s="33">
        <v>2264655</v>
      </c>
      <c r="G3896" s="33">
        <v>1044598</v>
      </c>
      <c r="H3896" s="33">
        <v>1066020</v>
      </c>
      <c r="I3896" s="33">
        <v>5101</v>
      </c>
      <c r="J3896" s="33">
        <v>148937</v>
      </c>
      <c r="K3896" s="33"/>
      <c r="L3896" s="33">
        <v>2180054</v>
      </c>
      <c r="M3896" s="33">
        <v>674076</v>
      </c>
      <c r="N3896" s="33">
        <v>1337969</v>
      </c>
      <c r="O3896" s="33">
        <v>7128</v>
      </c>
      <c r="P3896" s="33">
        <v>160882</v>
      </c>
      <c r="Q3896"/>
    </row>
    <row r="3897" spans="1:17">
      <c r="A3897" s="38" t="str">
        <f t="shared" ca="1" si="60"/>
        <v>205836</v>
      </c>
      <c r="B3897" s="39" cm="1">
        <f t="array" aca="1" ref="B3897" ca="1">INDIRECT(_xlfn.CONCAT("D",ROW(C3897)-C3897-3))</f>
        <v>2058</v>
      </c>
      <c r="C3897" s="32">
        <v>36</v>
      </c>
      <c r="D3897" s="33">
        <v>4438161</v>
      </c>
      <c r="E3897" s="33"/>
      <c r="F3897" s="33">
        <v>2260054</v>
      </c>
      <c r="G3897" s="33">
        <v>985284</v>
      </c>
      <c r="H3897" s="33">
        <v>1108315</v>
      </c>
      <c r="I3897" s="33">
        <v>8271</v>
      </c>
      <c r="J3897" s="33">
        <v>158183</v>
      </c>
      <c r="K3897" s="33"/>
      <c r="L3897" s="33">
        <v>2178107</v>
      </c>
      <c r="M3897" s="33">
        <v>669711</v>
      </c>
      <c r="N3897" s="33">
        <v>1329119</v>
      </c>
      <c r="O3897" s="33">
        <v>15455</v>
      </c>
      <c r="P3897" s="33">
        <v>163822</v>
      </c>
      <c r="Q3897"/>
    </row>
    <row r="3898" spans="1:17">
      <c r="A3898" s="38" t="str">
        <f t="shared" ca="1" si="60"/>
        <v>205837</v>
      </c>
      <c r="B3898" s="39" cm="1">
        <f t="array" aca="1" ref="B3898" ca="1">INDIRECT(_xlfn.CONCAT("D",ROW(C3898)-C3898-3))</f>
        <v>2058</v>
      </c>
      <c r="C3898" s="32">
        <v>37</v>
      </c>
      <c r="D3898" s="33">
        <v>4377011</v>
      </c>
      <c r="E3898" s="33"/>
      <c r="F3898" s="33">
        <v>2225336</v>
      </c>
      <c r="G3898" s="33">
        <v>895978</v>
      </c>
      <c r="H3898" s="33">
        <v>1127763</v>
      </c>
      <c r="I3898" s="33">
        <v>6817</v>
      </c>
      <c r="J3898" s="33">
        <v>194778</v>
      </c>
      <c r="K3898" s="33"/>
      <c r="L3898" s="33">
        <v>2151675</v>
      </c>
      <c r="M3898" s="33">
        <v>626154</v>
      </c>
      <c r="N3898" s="33">
        <v>1294116</v>
      </c>
      <c r="O3898" s="33">
        <v>23335</v>
      </c>
      <c r="P3898" s="33">
        <v>208070</v>
      </c>
      <c r="Q3898"/>
    </row>
    <row r="3899" spans="1:17">
      <c r="A3899" s="38" t="str">
        <f t="shared" ca="1" si="60"/>
        <v>205838</v>
      </c>
      <c r="B3899" s="39" cm="1">
        <f t="array" aca="1" ref="B3899" ca="1">INDIRECT(_xlfn.CONCAT("D",ROW(C3899)-C3899-3))</f>
        <v>2058</v>
      </c>
      <c r="C3899" s="32">
        <v>38</v>
      </c>
      <c r="D3899" s="33">
        <v>4495430</v>
      </c>
      <c r="E3899" s="33"/>
      <c r="F3899" s="33">
        <v>2283694</v>
      </c>
      <c r="G3899" s="33">
        <v>949615</v>
      </c>
      <c r="H3899" s="33">
        <v>1131307</v>
      </c>
      <c r="I3899" s="33">
        <v>12046</v>
      </c>
      <c r="J3899" s="33">
        <v>190726</v>
      </c>
      <c r="K3899" s="33"/>
      <c r="L3899" s="33">
        <v>2211737</v>
      </c>
      <c r="M3899" s="33">
        <v>646261</v>
      </c>
      <c r="N3899" s="33">
        <v>1345707</v>
      </c>
      <c r="O3899" s="33">
        <v>21074</v>
      </c>
      <c r="P3899" s="33">
        <v>198695</v>
      </c>
      <c r="Q3899"/>
    </row>
    <row r="3900" spans="1:17">
      <c r="A3900" s="38" t="str">
        <f t="shared" ca="1" si="60"/>
        <v>205839</v>
      </c>
      <c r="B3900" s="39" cm="1">
        <f t="array" aca="1" ref="B3900" ca="1">INDIRECT(_xlfn.CONCAT("D",ROW(C3900)-C3900-3))</f>
        <v>2058</v>
      </c>
      <c r="C3900" s="32">
        <v>39</v>
      </c>
      <c r="D3900" s="33">
        <v>4546719</v>
      </c>
      <c r="E3900" s="33"/>
      <c r="F3900" s="33">
        <v>2307201</v>
      </c>
      <c r="G3900" s="33">
        <v>864320</v>
      </c>
      <c r="H3900" s="33">
        <v>1238624</v>
      </c>
      <c r="I3900" s="33">
        <v>17105</v>
      </c>
      <c r="J3900" s="33">
        <v>187152</v>
      </c>
      <c r="K3900" s="33"/>
      <c r="L3900" s="33">
        <v>2239518</v>
      </c>
      <c r="M3900" s="33">
        <v>619506</v>
      </c>
      <c r="N3900" s="33">
        <v>1380497</v>
      </c>
      <c r="O3900" s="33">
        <v>19202</v>
      </c>
      <c r="P3900" s="33">
        <v>220314</v>
      </c>
      <c r="Q3900"/>
    </row>
    <row r="3901" spans="1:17">
      <c r="A3901" s="38" t="str">
        <f t="shared" ca="1" si="60"/>
        <v>205840</v>
      </c>
      <c r="B3901" s="39" cm="1">
        <f t="array" aca="1" ref="B3901" ca="1">INDIRECT(_xlfn.CONCAT("D",ROW(C3901)-C3901-3))</f>
        <v>2058</v>
      </c>
      <c r="C3901" s="32">
        <v>40</v>
      </c>
      <c r="D3901" s="33">
        <v>4610016</v>
      </c>
      <c r="E3901" s="33"/>
      <c r="F3901" s="33">
        <v>2338900</v>
      </c>
      <c r="G3901" s="33">
        <v>850693</v>
      </c>
      <c r="H3901" s="33">
        <v>1233605</v>
      </c>
      <c r="I3901" s="33">
        <v>16165</v>
      </c>
      <c r="J3901" s="33">
        <v>238436</v>
      </c>
      <c r="K3901" s="33"/>
      <c r="L3901" s="33">
        <v>2271116</v>
      </c>
      <c r="M3901" s="33">
        <v>607180</v>
      </c>
      <c r="N3901" s="33">
        <v>1397221</v>
      </c>
      <c r="O3901" s="33">
        <v>28288</v>
      </c>
      <c r="P3901" s="33">
        <v>238427</v>
      </c>
      <c r="Q3901"/>
    </row>
    <row r="3902" spans="1:17">
      <c r="A3902" s="38" t="str">
        <f t="shared" ca="1" si="60"/>
        <v>205841</v>
      </c>
      <c r="B3902" s="39" cm="1">
        <f t="array" aca="1" ref="B3902" ca="1">INDIRECT(_xlfn.CONCAT("D",ROW(C3902)-C3902-3))</f>
        <v>2058</v>
      </c>
      <c r="C3902" s="32">
        <v>41</v>
      </c>
      <c r="D3902" s="33">
        <v>4698813</v>
      </c>
      <c r="E3902" s="33"/>
      <c r="F3902" s="33">
        <v>2380496</v>
      </c>
      <c r="G3902" s="33">
        <v>882486</v>
      </c>
      <c r="H3902" s="33">
        <v>1252203</v>
      </c>
      <c r="I3902" s="33">
        <v>9067</v>
      </c>
      <c r="J3902" s="33">
        <v>236740</v>
      </c>
      <c r="K3902" s="33"/>
      <c r="L3902" s="33">
        <v>2318317</v>
      </c>
      <c r="M3902" s="33">
        <v>633001</v>
      </c>
      <c r="N3902" s="33">
        <v>1394014</v>
      </c>
      <c r="O3902" s="33">
        <v>34271</v>
      </c>
      <c r="P3902" s="33">
        <v>257031</v>
      </c>
      <c r="Q3902"/>
    </row>
    <row r="3903" spans="1:17">
      <c r="A3903" s="38" t="str">
        <f t="shared" ca="1" si="60"/>
        <v>205842</v>
      </c>
      <c r="B3903" s="39" cm="1">
        <f t="array" aca="1" ref="B3903" ca="1">INDIRECT(_xlfn.CONCAT("D",ROW(C3903)-C3903-3))</f>
        <v>2058</v>
      </c>
      <c r="C3903" s="32">
        <v>42</v>
      </c>
      <c r="D3903" s="33">
        <v>4730123</v>
      </c>
      <c r="E3903" s="33"/>
      <c r="F3903" s="33">
        <v>2395076</v>
      </c>
      <c r="G3903" s="33">
        <v>836919</v>
      </c>
      <c r="H3903" s="33">
        <v>1296620</v>
      </c>
      <c r="I3903" s="33">
        <v>17101</v>
      </c>
      <c r="J3903" s="33">
        <v>244437</v>
      </c>
      <c r="K3903" s="33"/>
      <c r="L3903" s="33">
        <v>2335047</v>
      </c>
      <c r="M3903" s="33">
        <v>602106</v>
      </c>
      <c r="N3903" s="33">
        <v>1421333</v>
      </c>
      <c r="O3903" s="33">
        <v>37192</v>
      </c>
      <c r="P3903" s="33">
        <v>274416</v>
      </c>
      <c r="Q3903"/>
    </row>
    <row r="3904" spans="1:17">
      <c r="A3904" s="38" t="str">
        <f t="shared" ca="1" si="60"/>
        <v>205843</v>
      </c>
      <c r="B3904" s="39" cm="1">
        <f t="array" aca="1" ref="B3904" ca="1">INDIRECT(_xlfn.CONCAT("D",ROW(C3904)-C3904-3))</f>
        <v>2058</v>
      </c>
      <c r="C3904" s="32">
        <v>43</v>
      </c>
      <c r="D3904" s="33">
        <v>4738754</v>
      </c>
      <c r="E3904" s="33"/>
      <c r="F3904" s="33">
        <v>2397197</v>
      </c>
      <c r="G3904" s="33">
        <v>800740</v>
      </c>
      <c r="H3904" s="33">
        <v>1332222</v>
      </c>
      <c r="I3904" s="33">
        <v>13061</v>
      </c>
      <c r="J3904" s="33">
        <v>251173</v>
      </c>
      <c r="K3904" s="33"/>
      <c r="L3904" s="33">
        <v>2341557</v>
      </c>
      <c r="M3904" s="33">
        <v>555215</v>
      </c>
      <c r="N3904" s="33">
        <v>1476549</v>
      </c>
      <c r="O3904" s="33">
        <v>34198</v>
      </c>
      <c r="P3904" s="33">
        <v>275596</v>
      </c>
      <c r="Q3904"/>
    </row>
    <row r="3905" spans="1:17">
      <c r="A3905" s="38" t="str">
        <f t="shared" ca="1" si="60"/>
        <v>205844</v>
      </c>
      <c r="B3905" s="39" cm="1">
        <f t="array" aca="1" ref="B3905" ca="1">INDIRECT(_xlfn.CONCAT("D",ROW(C3905)-C3905-3))</f>
        <v>2058</v>
      </c>
      <c r="C3905" s="32">
        <v>44</v>
      </c>
      <c r="D3905" s="33">
        <v>4682378</v>
      </c>
      <c r="E3905" s="33"/>
      <c r="F3905" s="33">
        <v>2367792</v>
      </c>
      <c r="G3905" s="33">
        <v>785242</v>
      </c>
      <c r="H3905" s="33">
        <v>1317116</v>
      </c>
      <c r="I3905" s="33">
        <v>13071</v>
      </c>
      <c r="J3905" s="33">
        <v>252363</v>
      </c>
      <c r="K3905" s="33"/>
      <c r="L3905" s="33">
        <v>2314587</v>
      </c>
      <c r="M3905" s="33">
        <v>550805</v>
      </c>
      <c r="N3905" s="33">
        <v>1454768</v>
      </c>
      <c r="O3905" s="33">
        <v>41135</v>
      </c>
      <c r="P3905" s="33">
        <v>267878</v>
      </c>
      <c r="Q3905"/>
    </row>
    <row r="3906" spans="1:17">
      <c r="A3906" s="38" t="str">
        <f t="shared" ca="1" si="60"/>
        <v>205845</v>
      </c>
      <c r="B3906" s="39" cm="1">
        <f t="array" aca="1" ref="B3906" ca="1">INDIRECT(_xlfn.CONCAT("D",ROW(C3906)-C3906-3))</f>
        <v>2058</v>
      </c>
      <c r="C3906" s="32">
        <v>45</v>
      </c>
      <c r="D3906" s="33">
        <v>4695642</v>
      </c>
      <c r="E3906" s="33"/>
      <c r="F3906" s="33">
        <v>2370397</v>
      </c>
      <c r="G3906" s="33">
        <v>766686</v>
      </c>
      <c r="H3906" s="33">
        <v>1322358</v>
      </c>
      <c r="I3906" s="33">
        <v>10048</v>
      </c>
      <c r="J3906" s="33">
        <v>271304</v>
      </c>
      <c r="K3906" s="33"/>
      <c r="L3906" s="33">
        <v>2325245</v>
      </c>
      <c r="M3906" s="33">
        <v>531800</v>
      </c>
      <c r="N3906" s="33">
        <v>1460692</v>
      </c>
      <c r="O3906" s="33">
        <v>41217</v>
      </c>
      <c r="P3906" s="33">
        <v>291535</v>
      </c>
      <c r="Q3906"/>
    </row>
    <row r="3907" spans="1:17">
      <c r="A3907" s="38" t="str">
        <f t="shared" ca="1" si="60"/>
        <v>205846</v>
      </c>
      <c r="B3907" s="39" cm="1">
        <f t="array" aca="1" ref="B3907" ca="1">INDIRECT(_xlfn.CONCAT("D",ROW(C3907)-C3907-3))</f>
        <v>2058</v>
      </c>
      <c r="C3907" s="32">
        <v>46</v>
      </c>
      <c r="D3907" s="33">
        <v>4684914</v>
      </c>
      <c r="E3907" s="33"/>
      <c r="F3907" s="33">
        <v>2364677</v>
      </c>
      <c r="G3907" s="33">
        <v>728907</v>
      </c>
      <c r="H3907" s="33">
        <v>1324098</v>
      </c>
      <c r="I3907" s="33">
        <v>15081</v>
      </c>
      <c r="J3907" s="33">
        <v>296590</v>
      </c>
      <c r="K3907" s="33"/>
      <c r="L3907" s="33">
        <v>2320237</v>
      </c>
      <c r="M3907" s="33">
        <v>546411</v>
      </c>
      <c r="N3907" s="33">
        <v>1437342</v>
      </c>
      <c r="O3907" s="33">
        <v>47208</v>
      </c>
      <c r="P3907" s="33">
        <v>289276</v>
      </c>
      <c r="Q3907"/>
    </row>
    <row r="3908" spans="1:17">
      <c r="A3908" s="38" t="str">
        <f t="shared" ca="1" si="60"/>
        <v>205847</v>
      </c>
      <c r="B3908" s="39" cm="1">
        <f t="array" aca="1" ref="B3908" ca="1">INDIRECT(_xlfn.CONCAT("D",ROW(C3908)-C3908-3))</f>
        <v>2058</v>
      </c>
      <c r="C3908" s="32">
        <v>47</v>
      </c>
      <c r="D3908" s="33">
        <v>4761960</v>
      </c>
      <c r="E3908" s="33"/>
      <c r="F3908" s="33">
        <v>2400169</v>
      </c>
      <c r="G3908" s="33">
        <v>746786</v>
      </c>
      <c r="H3908" s="33">
        <v>1330747</v>
      </c>
      <c r="I3908" s="33">
        <v>16082</v>
      </c>
      <c r="J3908" s="33">
        <v>306554</v>
      </c>
      <c r="K3908" s="33"/>
      <c r="L3908" s="33">
        <v>2361791</v>
      </c>
      <c r="M3908" s="33">
        <v>544951</v>
      </c>
      <c r="N3908" s="33">
        <v>1438792</v>
      </c>
      <c r="O3908" s="33">
        <v>54294</v>
      </c>
      <c r="P3908" s="33">
        <v>323753</v>
      </c>
      <c r="Q3908"/>
    </row>
    <row r="3909" spans="1:17">
      <c r="A3909" s="38" t="str">
        <f t="shared" ca="1" si="60"/>
        <v>205848</v>
      </c>
      <c r="B3909" s="39" cm="1">
        <f t="array" aca="1" ref="B3909" ca="1">INDIRECT(_xlfn.CONCAT("D",ROW(C3909)-C3909-3))</f>
        <v>2058</v>
      </c>
      <c r="C3909" s="32">
        <v>48</v>
      </c>
      <c r="D3909" s="33">
        <v>4824622</v>
      </c>
      <c r="E3909" s="33"/>
      <c r="F3909" s="33">
        <v>2428369</v>
      </c>
      <c r="G3909" s="33">
        <v>741946</v>
      </c>
      <c r="H3909" s="33">
        <v>1384632</v>
      </c>
      <c r="I3909" s="33">
        <v>14037</v>
      </c>
      <c r="J3909" s="33">
        <v>287755</v>
      </c>
      <c r="K3909" s="33"/>
      <c r="L3909" s="33">
        <v>2396253</v>
      </c>
      <c r="M3909" s="33">
        <v>521579</v>
      </c>
      <c r="N3909" s="33">
        <v>1484493</v>
      </c>
      <c r="O3909" s="33">
        <v>61185</v>
      </c>
      <c r="P3909" s="33">
        <v>328996</v>
      </c>
      <c r="Q3909"/>
    </row>
    <row r="3910" spans="1:17">
      <c r="A3910" s="38" t="str">
        <f t="shared" ca="1" si="60"/>
        <v>205849</v>
      </c>
      <c r="B3910" s="39" cm="1">
        <f t="array" aca="1" ref="B3910" ca="1">INDIRECT(_xlfn.CONCAT("D",ROW(C3910)-C3910-3))</f>
        <v>2058</v>
      </c>
      <c r="C3910" s="32">
        <v>49</v>
      </c>
      <c r="D3910" s="33">
        <v>4971167</v>
      </c>
      <c r="E3910" s="33"/>
      <c r="F3910" s="33">
        <v>2499772</v>
      </c>
      <c r="G3910" s="33">
        <v>770244</v>
      </c>
      <c r="H3910" s="33">
        <v>1399712</v>
      </c>
      <c r="I3910" s="33">
        <v>15083</v>
      </c>
      <c r="J3910" s="33">
        <v>314734</v>
      </c>
      <c r="K3910" s="33"/>
      <c r="L3910" s="33">
        <v>2471395</v>
      </c>
      <c r="M3910" s="33">
        <v>560905</v>
      </c>
      <c r="N3910" s="33">
        <v>1505113</v>
      </c>
      <c r="O3910" s="33">
        <v>64218</v>
      </c>
      <c r="P3910" s="33">
        <v>341159</v>
      </c>
      <c r="Q3910"/>
    </row>
    <row r="3911" spans="1:17">
      <c r="A3911" s="38" t="str">
        <f t="shared" ca="1" si="60"/>
        <v>205850</v>
      </c>
      <c r="B3911" s="39" cm="1">
        <f t="array" aca="1" ref="B3911" ca="1">INDIRECT(_xlfn.CONCAT("D",ROW(C3911)-C3911-3))</f>
        <v>2058</v>
      </c>
      <c r="C3911" s="32">
        <v>50</v>
      </c>
      <c r="D3911" s="33">
        <v>4982502</v>
      </c>
      <c r="E3911" s="33"/>
      <c r="F3911" s="33">
        <v>2502398</v>
      </c>
      <c r="G3911" s="33">
        <v>705367</v>
      </c>
      <c r="H3911" s="33">
        <v>1485987</v>
      </c>
      <c r="I3911" s="33">
        <v>15050</v>
      </c>
      <c r="J3911" s="33">
        <v>295993</v>
      </c>
      <c r="K3911" s="33"/>
      <c r="L3911" s="33">
        <v>2480103</v>
      </c>
      <c r="M3911" s="33">
        <v>608725</v>
      </c>
      <c r="N3911" s="33">
        <v>1459534</v>
      </c>
      <c r="O3911" s="33">
        <v>73328</v>
      </c>
      <c r="P3911" s="33">
        <v>338516</v>
      </c>
      <c r="Q3911"/>
    </row>
    <row r="3912" spans="1:17">
      <c r="A3912" s="38" t="str">
        <f t="shared" ca="1" si="60"/>
        <v>205851</v>
      </c>
      <c r="B3912" s="39" cm="1">
        <f t="array" aca="1" ref="B3912" ca="1">INDIRECT(_xlfn.CONCAT("D",ROW(C3912)-C3912-3))</f>
        <v>2058</v>
      </c>
      <c r="C3912" s="32">
        <v>51</v>
      </c>
      <c r="D3912" s="33">
        <v>4908135</v>
      </c>
      <c r="E3912" s="33"/>
      <c r="F3912" s="33">
        <v>2464402</v>
      </c>
      <c r="G3912" s="33">
        <v>724765</v>
      </c>
      <c r="H3912" s="33">
        <v>1434473</v>
      </c>
      <c r="I3912" s="33">
        <v>35134</v>
      </c>
      <c r="J3912" s="33">
        <v>270030</v>
      </c>
      <c r="K3912" s="33"/>
      <c r="L3912" s="33">
        <v>2443733</v>
      </c>
      <c r="M3912" s="33">
        <v>537040</v>
      </c>
      <c r="N3912" s="33">
        <v>1475858</v>
      </c>
      <c r="O3912" s="33">
        <v>66128</v>
      </c>
      <c r="P3912" s="33">
        <v>364706</v>
      </c>
      <c r="Q3912"/>
    </row>
    <row r="3913" spans="1:17">
      <c r="A3913" s="38" t="str">
        <f t="shared" ca="1" si="60"/>
        <v>205852</v>
      </c>
      <c r="B3913" s="39" cm="1">
        <f t="array" aca="1" ref="B3913" ca="1">INDIRECT(_xlfn.CONCAT("D",ROW(C3913)-C3913-3))</f>
        <v>2058</v>
      </c>
      <c r="C3913" s="32">
        <v>52</v>
      </c>
      <c r="D3913" s="33">
        <v>4790655</v>
      </c>
      <c r="E3913" s="33"/>
      <c r="F3913" s="33">
        <v>2403081</v>
      </c>
      <c r="G3913" s="33">
        <v>676527</v>
      </c>
      <c r="H3913" s="33">
        <v>1419499</v>
      </c>
      <c r="I3913" s="33">
        <v>14094</v>
      </c>
      <c r="J3913" s="33">
        <v>292960</v>
      </c>
      <c r="K3913" s="33"/>
      <c r="L3913" s="33">
        <v>2387575</v>
      </c>
      <c r="M3913" s="33">
        <v>527780</v>
      </c>
      <c r="N3913" s="33">
        <v>1414450</v>
      </c>
      <c r="O3913" s="33">
        <v>65344</v>
      </c>
      <c r="P3913" s="33">
        <v>380001</v>
      </c>
      <c r="Q3913"/>
    </row>
    <row r="3914" spans="1:17">
      <c r="A3914" s="38" t="str">
        <f t="shared" ca="1" si="60"/>
        <v>205853</v>
      </c>
      <c r="B3914" s="39" cm="1">
        <f t="array" aca="1" ref="B3914" ca="1">INDIRECT(_xlfn.CONCAT("D",ROW(C3914)-C3914-3))</f>
        <v>2058</v>
      </c>
      <c r="C3914" s="32">
        <v>53</v>
      </c>
      <c r="D3914" s="33">
        <v>4729664</v>
      </c>
      <c r="E3914" s="33"/>
      <c r="F3914" s="33">
        <v>2369312</v>
      </c>
      <c r="G3914" s="33">
        <v>737768</v>
      </c>
      <c r="H3914" s="33">
        <v>1341671</v>
      </c>
      <c r="I3914" s="33">
        <v>13085</v>
      </c>
      <c r="J3914" s="33">
        <v>276789</v>
      </c>
      <c r="K3914" s="33"/>
      <c r="L3914" s="33">
        <v>2360352</v>
      </c>
      <c r="M3914" s="33">
        <v>516264</v>
      </c>
      <c r="N3914" s="33">
        <v>1435295</v>
      </c>
      <c r="O3914" s="33">
        <v>57251</v>
      </c>
      <c r="P3914" s="33">
        <v>351542</v>
      </c>
      <c r="Q3914"/>
    </row>
    <row r="3915" spans="1:17">
      <c r="A3915" s="38" t="str">
        <f t="shared" ca="1" si="60"/>
        <v>205854</v>
      </c>
      <c r="B3915" s="39" cm="1">
        <f t="array" aca="1" ref="B3915" ca="1">INDIRECT(_xlfn.CONCAT("D",ROW(C3915)-C3915-3))</f>
        <v>2058</v>
      </c>
      <c r="C3915" s="32">
        <v>54</v>
      </c>
      <c r="D3915" s="33">
        <v>4680891</v>
      </c>
      <c r="E3915" s="33"/>
      <c r="F3915" s="33">
        <v>2342458</v>
      </c>
      <c r="G3915" s="33">
        <v>667258</v>
      </c>
      <c r="H3915" s="33">
        <v>1362738</v>
      </c>
      <c r="I3915" s="33">
        <v>20159</v>
      </c>
      <c r="J3915" s="33">
        <v>292303</v>
      </c>
      <c r="K3915" s="33"/>
      <c r="L3915" s="33">
        <v>2338433</v>
      </c>
      <c r="M3915" s="33">
        <v>521326</v>
      </c>
      <c r="N3915" s="33">
        <v>1338974</v>
      </c>
      <c r="O3915" s="33">
        <v>93417</v>
      </c>
      <c r="P3915" s="33">
        <v>384716</v>
      </c>
      <c r="Q3915"/>
    </row>
    <row r="3916" spans="1:17">
      <c r="A3916" s="38" t="str">
        <f t="shared" ref="A3916:A3979" ca="1" si="61">B3916&amp;C3916</f>
        <v>205855</v>
      </c>
      <c r="B3916" s="39" cm="1">
        <f t="array" aca="1" ref="B3916" ca="1">INDIRECT(_xlfn.CONCAT("D",ROW(C3916)-C3916-3))</f>
        <v>2058</v>
      </c>
      <c r="C3916" s="32">
        <v>55</v>
      </c>
      <c r="D3916" s="33">
        <v>4613432</v>
      </c>
      <c r="E3916" s="33"/>
      <c r="F3916" s="33">
        <v>2304209</v>
      </c>
      <c r="G3916" s="33">
        <v>645502</v>
      </c>
      <c r="H3916" s="33">
        <v>1368787</v>
      </c>
      <c r="I3916" s="33">
        <v>18183</v>
      </c>
      <c r="J3916" s="33">
        <v>271737</v>
      </c>
      <c r="K3916" s="33"/>
      <c r="L3916" s="33">
        <v>2309223</v>
      </c>
      <c r="M3916" s="33">
        <v>506214</v>
      </c>
      <c r="N3916" s="33">
        <v>1361332</v>
      </c>
      <c r="O3916" s="33">
        <v>84705</v>
      </c>
      <c r="P3916" s="33">
        <v>356972</v>
      </c>
      <c r="Q3916"/>
    </row>
    <row r="3917" spans="1:17">
      <c r="A3917" s="38" t="str">
        <f t="shared" ca="1" si="61"/>
        <v>205856</v>
      </c>
      <c r="B3917" s="39" cm="1">
        <f t="array" aca="1" ref="B3917" ca="1">INDIRECT(_xlfn.CONCAT("D",ROW(C3917)-C3917-3))</f>
        <v>2058</v>
      </c>
      <c r="C3917" s="32">
        <v>56</v>
      </c>
      <c r="D3917" s="33">
        <v>4591319</v>
      </c>
      <c r="E3917" s="33"/>
      <c r="F3917" s="33">
        <v>2288551</v>
      </c>
      <c r="G3917" s="33">
        <v>584289</v>
      </c>
      <c r="H3917" s="33">
        <v>1391358</v>
      </c>
      <c r="I3917" s="33">
        <v>25316</v>
      </c>
      <c r="J3917" s="33">
        <v>287588</v>
      </c>
      <c r="K3917" s="33"/>
      <c r="L3917" s="33">
        <v>2302767</v>
      </c>
      <c r="M3917" s="33">
        <v>497051</v>
      </c>
      <c r="N3917" s="33">
        <v>1330846</v>
      </c>
      <c r="O3917" s="33">
        <v>98805</v>
      </c>
      <c r="P3917" s="33">
        <v>376065</v>
      </c>
      <c r="Q3917"/>
    </row>
    <row r="3918" spans="1:17">
      <c r="A3918" s="38" t="str">
        <f t="shared" ca="1" si="61"/>
        <v>205857</v>
      </c>
      <c r="B3918" s="39" cm="1">
        <f t="array" aca="1" ref="B3918" ca="1">INDIRECT(_xlfn.CONCAT("D",ROW(C3918)-C3918-3))</f>
        <v>2058</v>
      </c>
      <c r="C3918" s="32">
        <v>57</v>
      </c>
      <c r="D3918" s="33">
        <v>4649019</v>
      </c>
      <c r="E3918" s="33"/>
      <c r="F3918" s="33">
        <v>2315107</v>
      </c>
      <c r="G3918" s="33">
        <v>655372</v>
      </c>
      <c r="H3918" s="33">
        <v>1379731</v>
      </c>
      <c r="I3918" s="33">
        <v>25363</v>
      </c>
      <c r="J3918" s="33">
        <v>254641</v>
      </c>
      <c r="K3918" s="33"/>
      <c r="L3918" s="33">
        <v>2333912</v>
      </c>
      <c r="M3918" s="33">
        <v>530113</v>
      </c>
      <c r="N3918" s="33">
        <v>1348550</v>
      </c>
      <c r="O3918" s="33">
        <v>98131</v>
      </c>
      <c r="P3918" s="33">
        <v>357118</v>
      </c>
      <c r="Q3918"/>
    </row>
    <row r="3919" spans="1:17">
      <c r="A3919" s="38" t="str">
        <f t="shared" ca="1" si="61"/>
        <v>205858</v>
      </c>
      <c r="B3919" s="39" cm="1">
        <f t="array" aca="1" ref="B3919" ca="1">INDIRECT(_xlfn.CONCAT("D",ROW(C3919)-C3919-3))</f>
        <v>2058</v>
      </c>
      <c r="C3919" s="32">
        <v>58</v>
      </c>
      <c r="D3919" s="33">
        <v>4556952</v>
      </c>
      <c r="E3919" s="33"/>
      <c r="F3919" s="33">
        <v>2267091</v>
      </c>
      <c r="G3919" s="33">
        <v>582850</v>
      </c>
      <c r="H3919" s="33">
        <v>1350455</v>
      </c>
      <c r="I3919" s="33">
        <v>19394</v>
      </c>
      <c r="J3919" s="33">
        <v>314392</v>
      </c>
      <c r="K3919" s="33"/>
      <c r="L3919" s="33">
        <v>2289860</v>
      </c>
      <c r="M3919" s="33">
        <v>493435</v>
      </c>
      <c r="N3919" s="33">
        <v>1309071</v>
      </c>
      <c r="O3919" s="33">
        <v>109427</v>
      </c>
      <c r="P3919" s="33">
        <v>377928</v>
      </c>
      <c r="Q3919"/>
    </row>
    <row r="3920" spans="1:17">
      <c r="A3920" s="38" t="str">
        <f t="shared" ca="1" si="61"/>
        <v>205859</v>
      </c>
      <c r="B3920" s="39" cm="1">
        <f t="array" aca="1" ref="B3920" ca="1">INDIRECT(_xlfn.CONCAT("D",ROW(C3920)-C3920-3))</f>
        <v>2058</v>
      </c>
      <c r="C3920" s="32">
        <v>59</v>
      </c>
      <c r="D3920" s="33">
        <v>4521731</v>
      </c>
      <c r="E3920" s="33"/>
      <c r="F3920" s="33">
        <v>2243472</v>
      </c>
      <c r="G3920" s="33">
        <v>613054</v>
      </c>
      <c r="H3920" s="33">
        <v>1306159</v>
      </c>
      <c r="I3920" s="33">
        <v>24319</v>
      </c>
      <c r="J3920" s="33">
        <v>299940</v>
      </c>
      <c r="K3920" s="33"/>
      <c r="L3920" s="33">
        <v>2278259</v>
      </c>
      <c r="M3920" s="33">
        <v>507744</v>
      </c>
      <c r="N3920" s="33">
        <v>1287095</v>
      </c>
      <c r="O3920" s="33">
        <v>118575</v>
      </c>
      <c r="P3920" s="33">
        <v>364846</v>
      </c>
      <c r="Q3920"/>
    </row>
    <row r="3921" spans="1:17">
      <c r="A3921" s="38" t="str">
        <f t="shared" ca="1" si="61"/>
        <v>205860</v>
      </c>
      <c r="B3921" s="39" cm="1">
        <f t="array" aca="1" ref="B3921" ca="1">INDIRECT(_xlfn.CONCAT("D",ROW(C3921)-C3921-3))</f>
        <v>2058</v>
      </c>
      <c r="C3921" s="32">
        <v>60</v>
      </c>
      <c r="D3921" s="33">
        <v>4426047</v>
      </c>
      <c r="E3921" s="33"/>
      <c r="F3921" s="33">
        <v>2191876</v>
      </c>
      <c r="G3921" s="33">
        <v>573291</v>
      </c>
      <c r="H3921" s="33">
        <v>1312695</v>
      </c>
      <c r="I3921" s="33">
        <v>30386</v>
      </c>
      <c r="J3921" s="33">
        <v>275504</v>
      </c>
      <c r="K3921" s="33"/>
      <c r="L3921" s="33">
        <v>2234171</v>
      </c>
      <c r="M3921" s="33">
        <v>479978</v>
      </c>
      <c r="N3921" s="33">
        <v>1250974</v>
      </c>
      <c r="O3921" s="33">
        <v>140457</v>
      </c>
      <c r="P3921" s="33">
        <v>362762</v>
      </c>
      <c r="Q3921"/>
    </row>
    <row r="3922" spans="1:17">
      <c r="A3922" s="38" t="str">
        <f t="shared" ca="1" si="61"/>
        <v>205861</v>
      </c>
      <c r="B3922" s="39" cm="1">
        <f t="array" aca="1" ref="B3922" ca="1">INDIRECT(_xlfn.CONCAT("D",ROW(C3922)-C3922-3))</f>
        <v>2058</v>
      </c>
      <c r="C3922" s="32">
        <v>61</v>
      </c>
      <c r="D3922" s="33">
        <v>4402777</v>
      </c>
      <c r="E3922" s="33"/>
      <c r="F3922" s="33">
        <v>2171774</v>
      </c>
      <c r="G3922" s="33">
        <v>564661</v>
      </c>
      <c r="H3922" s="33">
        <v>1313166</v>
      </c>
      <c r="I3922" s="33">
        <v>42425</v>
      </c>
      <c r="J3922" s="33">
        <v>251522</v>
      </c>
      <c r="K3922" s="33"/>
      <c r="L3922" s="33">
        <v>2231003</v>
      </c>
      <c r="M3922" s="33">
        <v>500402</v>
      </c>
      <c r="N3922" s="33">
        <v>1201778</v>
      </c>
      <c r="O3922" s="33">
        <v>164433</v>
      </c>
      <c r="P3922" s="33">
        <v>364390</v>
      </c>
      <c r="Q3922"/>
    </row>
    <row r="3923" spans="1:17">
      <c r="A3923" s="38" t="str">
        <f t="shared" ca="1" si="61"/>
        <v>205862</v>
      </c>
      <c r="B3923" s="39" cm="1">
        <f t="array" aca="1" ref="B3923" ca="1">INDIRECT(_xlfn.CONCAT("D",ROW(C3923)-C3923-3))</f>
        <v>2058</v>
      </c>
      <c r="C3923" s="32">
        <v>62</v>
      </c>
      <c r="D3923" s="33">
        <v>4382989</v>
      </c>
      <c r="E3923" s="33"/>
      <c r="F3923" s="33">
        <v>2158321</v>
      </c>
      <c r="G3923" s="33">
        <v>542612</v>
      </c>
      <c r="H3923" s="33">
        <v>1362087</v>
      </c>
      <c r="I3923" s="33">
        <v>37387</v>
      </c>
      <c r="J3923" s="33">
        <v>216236</v>
      </c>
      <c r="K3923" s="33"/>
      <c r="L3923" s="33">
        <v>2224668</v>
      </c>
      <c r="M3923" s="33">
        <v>464780</v>
      </c>
      <c r="N3923" s="33">
        <v>1260679</v>
      </c>
      <c r="O3923" s="33">
        <v>131637</v>
      </c>
      <c r="P3923" s="33">
        <v>367571</v>
      </c>
      <c r="Q3923"/>
    </row>
    <row r="3924" spans="1:17">
      <c r="A3924" s="38" t="str">
        <f t="shared" ca="1" si="61"/>
        <v>205863</v>
      </c>
      <c r="B3924" s="39" cm="1">
        <f t="array" aca="1" ref="B3924" ca="1">INDIRECT(_xlfn.CONCAT("D",ROW(C3924)-C3924-3))</f>
        <v>2058</v>
      </c>
      <c r="C3924" s="32">
        <v>63</v>
      </c>
      <c r="D3924" s="33">
        <v>4373926</v>
      </c>
      <c r="E3924" s="33"/>
      <c r="F3924" s="33">
        <v>2148570</v>
      </c>
      <c r="G3924" s="33">
        <v>532094</v>
      </c>
      <c r="H3924" s="33">
        <v>1347905</v>
      </c>
      <c r="I3924" s="33">
        <v>43416</v>
      </c>
      <c r="J3924" s="33">
        <v>225156</v>
      </c>
      <c r="K3924" s="33"/>
      <c r="L3924" s="33">
        <v>2225355</v>
      </c>
      <c r="M3924" s="33">
        <v>454402</v>
      </c>
      <c r="N3924" s="33">
        <v>1262793</v>
      </c>
      <c r="O3924" s="33">
        <v>160258</v>
      </c>
      <c r="P3924" s="33">
        <v>347902</v>
      </c>
      <c r="Q3924"/>
    </row>
    <row r="3925" spans="1:17">
      <c r="A3925" s="38" t="str">
        <f t="shared" ca="1" si="61"/>
        <v>205864</v>
      </c>
      <c r="B3925" s="39" cm="1">
        <f t="array" aca="1" ref="B3925" ca="1">INDIRECT(_xlfn.CONCAT("D",ROW(C3925)-C3925-3))</f>
        <v>2058</v>
      </c>
      <c r="C3925" s="32">
        <v>64</v>
      </c>
      <c r="D3925" s="33">
        <v>4385020</v>
      </c>
      <c r="E3925" s="33"/>
      <c r="F3925" s="33">
        <v>2149332</v>
      </c>
      <c r="G3925" s="33">
        <v>562102</v>
      </c>
      <c r="H3925" s="33">
        <v>1309212</v>
      </c>
      <c r="I3925" s="33">
        <v>47516</v>
      </c>
      <c r="J3925" s="33">
        <v>230502</v>
      </c>
      <c r="K3925" s="33"/>
      <c r="L3925" s="33">
        <v>2235688</v>
      </c>
      <c r="M3925" s="33">
        <v>514451</v>
      </c>
      <c r="N3925" s="33">
        <v>1181519</v>
      </c>
      <c r="O3925" s="33">
        <v>169799</v>
      </c>
      <c r="P3925" s="33">
        <v>369919</v>
      </c>
      <c r="Q3925"/>
    </row>
    <row r="3926" spans="1:17">
      <c r="A3926" s="38" t="str">
        <f t="shared" ca="1" si="61"/>
        <v>205865</v>
      </c>
      <c r="B3926" s="39" cm="1">
        <f t="array" aca="1" ref="B3926" ca="1">INDIRECT(_xlfn.CONCAT("D",ROW(C3926)-C3926-3))</f>
        <v>2058</v>
      </c>
      <c r="C3926" s="32">
        <v>65</v>
      </c>
      <c r="D3926" s="33">
        <v>4427663</v>
      </c>
      <c r="E3926" s="33"/>
      <c r="F3926" s="33">
        <v>2165977</v>
      </c>
      <c r="G3926" s="33">
        <v>566826</v>
      </c>
      <c r="H3926" s="33">
        <v>1313230</v>
      </c>
      <c r="I3926" s="33">
        <v>51165</v>
      </c>
      <c r="J3926" s="33">
        <v>234756</v>
      </c>
      <c r="K3926" s="33"/>
      <c r="L3926" s="33">
        <v>2261686</v>
      </c>
      <c r="M3926" s="33">
        <v>469540</v>
      </c>
      <c r="N3926" s="33">
        <v>1273020</v>
      </c>
      <c r="O3926" s="33">
        <v>177090</v>
      </c>
      <c r="P3926" s="33">
        <v>342036</v>
      </c>
      <c r="Q3926"/>
    </row>
    <row r="3927" spans="1:17">
      <c r="A3927" s="38" t="str">
        <f t="shared" ca="1" si="61"/>
        <v>205866</v>
      </c>
      <c r="B3927" s="39" cm="1">
        <f t="array" aca="1" ref="B3927" ca="1">INDIRECT(_xlfn.CONCAT("D",ROW(C3927)-C3927-3))</f>
        <v>2058</v>
      </c>
      <c r="C3927" s="32">
        <v>66</v>
      </c>
      <c r="D3927" s="33">
        <v>4430531</v>
      </c>
      <c r="E3927" s="33"/>
      <c r="F3927" s="33">
        <v>2154914</v>
      </c>
      <c r="G3927" s="33">
        <v>529649</v>
      </c>
      <c r="H3927" s="33">
        <v>1325635</v>
      </c>
      <c r="I3927" s="33">
        <v>51452</v>
      </c>
      <c r="J3927" s="33">
        <v>248178</v>
      </c>
      <c r="K3927" s="33"/>
      <c r="L3927" s="33">
        <v>2275617</v>
      </c>
      <c r="M3927" s="33">
        <v>517278</v>
      </c>
      <c r="N3927" s="33">
        <v>1189435</v>
      </c>
      <c r="O3927" s="33">
        <v>192334</v>
      </c>
      <c r="P3927" s="33">
        <v>376570</v>
      </c>
      <c r="Q3927"/>
    </row>
    <row r="3928" spans="1:17">
      <c r="A3928" s="38" t="str">
        <f t="shared" ca="1" si="61"/>
        <v>205867</v>
      </c>
      <c r="B3928" s="39" cm="1">
        <f t="array" aca="1" ref="B3928" ca="1">INDIRECT(_xlfn.CONCAT("D",ROW(C3928)-C3928-3))</f>
        <v>2058</v>
      </c>
      <c r="C3928" s="32">
        <v>67</v>
      </c>
      <c r="D3928" s="33">
        <v>4435410</v>
      </c>
      <c r="E3928" s="33"/>
      <c r="F3928" s="33">
        <v>2150184</v>
      </c>
      <c r="G3928" s="33">
        <v>515804</v>
      </c>
      <c r="H3928" s="33">
        <v>1323498</v>
      </c>
      <c r="I3928" s="33">
        <v>79970</v>
      </c>
      <c r="J3928" s="33">
        <v>230912</v>
      </c>
      <c r="K3928" s="33"/>
      <c r="L3928" s="33">
        <v>2285226</v>
      </c>
      <c r="M3928" s="33">
        <v>488538</v>
      </c>
      <c r="N3928" s="33">
        <v>1187026</v>
      </c>
      <c r="O3928" s="33">
        <v>222063</v>
      </c>
      <c r="P3928" s="33">
        <v>387600</v>
      </c>
      <c r="Q3928"/>
    </row>
    <row r="3929" spans="1:17">
      <c r="A3929" s="38" t="str">
        <f t="shared" ca="1" si="61"/>
        <v>205868</v>
      </c>
      <c r="B3929" s="39" cm="1">
        <f t="array" aca="1" ref="B3929" ca="1">INDIRECT(_xlfn.CONCAT("D",ROW(C3929)-C3929-3))</f>
        <v>2058</v>
      </c>
      <c r="C3929" s="32">
        <v>68</v>
      </c>
      <c r="D3929" s="33">
        <v>4270216</v>
      </c>
      <c r="E3929" s="33"/>
      <c r="F3929" s="33">
        <v>2058273</v>
      </c>
      <c r="G3929" s="33">
        <v>492741</v>
      </c>
      <c r="H3929" s="33">
        <v>1271493</v>
      </c>
      <c r="I3929" s="33">
        <v>56199</v>
      </c>
      <c r="J3929" s="33">
        <v>237840</v>
      </c>
      <c r="K3929" s="33"/>
      <c r="L3929" s="33">
        <v>2211943</v>
      </c>
      <c r="M3929" s="33">
        <v>473121</v>
      </c>
      <c r="N3929" s="33">
        <v>1167639</v>
      </c>
      <c r="O3929" s="33">
        <v>244648</v>
      </c>
      <c r="P3929" s="33">
        <v>326535</v>
      </c>
      <c r="Q3929"/>
    </row>
    <row r="3930" spans="1:17">
      <c r="A3930" s="38" t="str">
        <f t="shared" ca="1" si="61"/>
        <v>205869</v>
      </c>
      <c r="B3930" s="39" cm="1">
        <f t="array" aca="1" ref="B3930" ca="1">INDIRECT(_xlfn.CONCAT("D",ROW(C3930)-C3930-3))</f>
        <v>2058</v>
      </c>
      <c r="C3930" s="32">
        <v>69</v>
      </c>
      <c r="D3930" s="33">
        <v>4125889</v>
      </c>
      <c r="E3930" s="33"/>
      <c r="F3930" s="33">
        <v>1976306</v>
      </c>
      <c r="G3930" s="33">
        <v>468598</v>
      </c>
      <c r="H3930" s="33">
        <v>1199971</v>
      </c>
      <c r="I3930" s="33">
        <v>63945</v>
      </c>
      <c r="J3930" s="33">
        <v>243791</v>
      </c>
      <c r="K3930" s="33"/>
      <c r="L3930" s="33">
        <v>2149583</v>
      </c>
      <c r="M3930" s="33">
        <v>484413</v>
      </c>
      <c r="N3930" s="33">
        <v>1066718</v>
      </c>
      <c r="O3930" s="33">
        <v>272482</v>
      </c>
      <c r="P3930" s="33">
        <v>325970</v>
      </c>
      <c r="Q3930"/>
    </row>
    <row r="3931" spans="1:17">
      <c r="A3931" s="38" t="str">
        <f t="shared" ca="1" si="61"/>
        <v>205870</v>
      </c>
      <c r="B3931" s="39" cm="1">
        <f t="array" aca="1" ref="B3931" ca="1">INDIRECT(_xlfn.CONCAT("D",ROW(C3931)-C3931-3))</f>
        <v>2058</v>
      </c>
      <c r="C3931" s="32">
        <v>70</v>
      </c>
      <c r="D3931" s="33">
        <v>3978108</v>
      </c>
      <c r="E3931" s="33"/>
      <c r="F3931" s="33">
        <v>1898759</v>
      </c>
      <c r="G3931" s="33">
        <v>427046</v>
      </c>
      <c r="H3931" s="33">
        <v>1177371</v>
      </c>
      <c r="I3931" s="33">
        <v>70842</v>
      </c>
      <c r="J3931" s="33">
        <v>223501</v>
      </c>
      <c r="K3931" s="33"/>
      <c r="L3931" s="33">
        <v>2079349</v>
      </c>
      <c r="M3931" s="33">
        <v>431392</v>
      </c>
      <c r="N3931" s="33">
        <v>1056305</v>
      </c>
      <c r="O3931" s="33">
        <v>287258</v>
      </c>
      <c r="P3931" s="33">
        <v>304393</v>
      </c>
      <c r="Q3931"/>
    </row>
    <row r="3932" spans="1:17">
      <c r="A3932" s="38" t="str">
        <f t="shared" ca="1" si="61"/>
        <v>205871</v>
      </c>
      <c r="B3932" s="39" cm="1">
        <f t="array" aca="1" ref="B3932" ca="1">INDIRECT(_xlfn.CONCAT("D",ROW(C3932)-C3932-3))</f>
        <v>2058</v>
      </c>
      <c r="C3932" s="32">
        <v>71</v>
      </c>
      <c r="D3932" s="33">
        <v>3887717</v>
      </c>
      <c r="E3932" s="33"/>
      <c r="F3932" s="33">
        <v>1847741</v>
      </c>
      <c r="G3932" s="33">
        <v>407400</v>
      </c>
      <c r="H3932" s="33">
        <v>1152473</v>
      </c>
      <c r="I3932" s="33">
        <v>66738</v>
      </c>
      <c r="J3932" s="33">
        <v>221131</v>
      </c>
      <c r="K3932" s="33"/>
      <c r="L3932" s="33">
        <v>2039976</v>
      </c>
      <c r="M3932" s="33">
        <v>430740</v>
      </c>
      <c r="N3932" s="33">
        <v>1040619</v>
      </c>
      <c r="O3932" s="33">
        <v>251600</v>
      </c>
      <c r="P3932" s="33">
        <v>317016</v>
      </c>
      <c r="Q3932"/>
    </row>
    <row r="3933" spans="1:17">
      <c r="A3933" s="38" t="str">
        <f t="shared" ca="1" si="61"/>
        <v>205872</v>
      </c>
      <c r="B3933" s="39" cm="1">
        <f t="array" aca="1" ref="B3933" ca="1">INDIRECT(_xlfn.CONCAT("D",ROW(C3933)-C3933-3))</f>
        <v>2058</v>
      </c>
      <c r="C3933" s="32">
        <v>72</v>
      </c>
      <c r="D3933" s="33">
        <v>3840850</v>
      </c>
      <c r="E3933" s="33"/>
      <c r="F3933" s="33">
        <v>1821590</v>
      </c>
      <c r="G3933" s="33">
        <v>383231</v>
      </c>
      <c r="H3933" s="33">
        <v>1129784</v>
      </c>
      <c r="I3933" s="33">
        <v>80628</v>
      </c>
      <c r="J3933" s="33">
        <v>227948</v>
      </c>
      <c r="K3933" s="33"/>
      <c r="L3933" s="33">
        <v>2019260</v>
      </c>
      <c r="M3933" s="33">
        <v>379114</v>
      </c>
      <c r="N3933" s="33">
        <v>1037787</v>
      </c>
      <c r="O3933" s="33">
        <v>278553</v>
      </c>
      <c r="P3933" s="33">
        <v>323806</v>
      </c>
      <c r="Q3933"/>
    </row>
    <row r="3934" spans="1:17">
      <c r="A3934" s="38" t="str">
        <f t="shared" ca="1" si="61"/>
        <v>205873</v>
      </c>
      <c r="B3934" s="39" cm="1">
        <f t="array" aca="1" ref="B3934" ca="1">INDIRECT(_xlfn.CONCAT("D",ROW(C3934)-C3934-3))</f>
        <v>2058</v>
      </c>
      <c r="C3934" s="32">
        <v>73</v>
      </c>
      <c r="D3934" s="33">
        <v>3707031</v>
      </c>
      <c r="E3934" s="33"/>
      <c r="F3934" s="33">
        <v>1750637</v>
      </c>
      <c r="G3934" s="33">
        <v>345547</v>
      </c>
      <c r="H3934" s="33">
        <v>1109334</v>
      </c>
      <c r="I3934" s="33">
        <v>79665</v>
      </c>
      <c r="J3934" s="33">
        <v>216091</v>
      </c>
      <c r="K3934" s="33"/>
      <c r="L3934" s="33">
        <v>1956394</v>
      </c>
      <c r="M3934" s="33">
        <v>362928</v>
      </c>
      <c r="N3934" s="33">
        <v>971160</v>
      </c>
      <c r="O3934" s="33">
        <v>308640</v>
      </c>
      <c r="P3934" s="33">
        <v>313667</v>
      </c>
      <c r="Q3934"/>
    </row>
    <row r="3935" spans="1:17">
      <c r="A3935" s="38" t="str">
        <f t="shared" ca="1" si="61"/>
        <v>205874</v>
      </c>
      <c r="B3935" s="39" cm="1">
        <f t="array" aca="1" ref="B3935" ca="1">INDIRECT(_xlfn.CONCAT("D",ROW(C3935)-C3935-3))</f>
        <v>2058</v>
      </c>
      <c r="C3935" s="32">
        <v>74</v>
      </c>
      <c r="D3935" s="33">
        <v>3625237</v>
      </c>
      <c r="E3935" s="33"/>
      <c r="F3935" s="33">
        <v>1712327</v>
      </c>
      <c r="G3935" s="33">
        <v>294851</v>
      </c>
      <c r="H3935" s="33">
        <v>1123621</v>
      </c>
      <c r="I3935" s="33">
        <v>82678</v>
      </c>
      <c r="J3935" s="33">
        <v>211177</v>
      </c>
      <c r="K3935" s="33"/>
      <c r="L3935" s="33">
        <v>1912909</v>
      </c>
      <c r="M3935" s="33">
        <v>313295</v>
      </c>
      <c r="N3935" s="33">
        <v>951936</v>
      </c>
      <c r="O3935" s="33">
        <v>339403</v>
      </c>
      <c r="P3935" s="33">
        <v>308275</v>
      </c>
      <c r="Q3935"/>
    </row>
    <row r="3936" spans="1:17">
      <c r="A3936" s="38" t="str">
        <f t="shared" ca="1" si="61"/>
        <v>205875</v>
      </c>
      <c r="B3936" s="39" cm="1">
        <f t="array" aca="1" ref="B3936" ca="1">INDIRECT(_xlfn.CONCAT("D",ROW(C3936)-C3936-3))</f>
        <v>2058</v>
      </c>
      <c r="C3936" s="32">
        <v>75</v>
      </c>
      <c r="D3936" s="33">
        <v>3617759</v>
      </c>
      <c r="E3936" s="33"/>
      <c r="F3936" s="33">
        <v>1707901</v>
      </c>
      <c r="G3936" s="33">
        <v>293296</v>
      </c>
      <c r="H3936" s="33">
        <v>1099362</v>
      </c>
      <c r="I3936" s="33">
        <v>102753</v>
      </c>
      <c r="J3936" s="33">
        <v>212490</v>
      </c>
      <c r="K3936" s="33"/>
      <c r="L3936" s="33">
        <v>1909858</v>
      </c>
      <c r="M3936" s="33">
        <v>308948</v>
      </c>
      <c r="N3936" s="33">
        <v>940886</v>
      </c>
      <c r="O3936" s="33">
        <v>373144</v>
      </c>
      <c r="P3936" s="33">
        <v>286880</v>
      </c>
      <c r="Q3936"/>
    </row>
    <row r="3937" spans="1:17">
      <c r="A3937" s="38" t="str">
        <f t="shared" ca="1" si="61"/>
        <v>205876</v>
      </c>
      <c r="B3937" s="39" cm="1">
        <f t="array" aca="1" ref="B3937" ca="1">INDIRECT(_xlfn.CONCAT("D",ROW(C3937)-C3937-3))</f>
        <v>2058</v>
      </c>
      <c r="C3937" s="32">
        <v>76</v>
      </c>
      <c r="D3937" s="33">
        <v>3476727</v>
      </c>
      <c r="E3937" s="33"/>
      <c r="F3937" s="33">
        <v>1636495</v>
      </c>
      <c r="G3937" s="33">
        <v>261281</v>
      </c>
      <c r="H3937" s="33">
        <v>1083018</v>
      </c>
      <c r="I3937" s="33">
        <v>108701</v>
      </c>
      <c r="J3937" s="33">
        <v>183495</v>
      </c>
      <c r="K3937" s="33"/>
      <c r="L3937" s="33">
        <v>1840233</v>
      </c>
      <c r="M3937" s="33">
        <v>290827</v>
      </c>
      <c r="N3937" s="33">
        <v>853427</v>
      </c>
      <c r="O3937" s="33">
        <v>414178</v>
      </c>
      <c r="P3937" s="33">
        <v>281801</v>
      </c>
      <c r="Q3937"/>
    </row>
    <row r="3938" spans="1:17">
      <c r="A3938" s="38" t="str">
        <f t="shared" ca="1" si="61"/>
        <v>205877</v>
      </c>
      <c r="B3938" s="39" cm="1">
        <f t="array" aca="1" ref="B3938" ca="1">INDIRECT(_xlfn.CONCAT("D",ROW(C3938)-C3938-3))</f>
        <v>2058</v>
      </c>
      <c r="C3938" s="32">
        <v>77</v>
      </c>
      <c r="D3938" s="33">
        <v>3436441</v>
      </c>
      <c r="E3938" s="33"/>
      <c r="F3938" s="33">
        <v>1616343</v>
      </c>
      <c r="G3938" s="33">
        <v>260925</v>
      </c>
      <c r="H3938" s="33">
        <v>1040714</v>
      </c>
      <c r="I3938" s="33">
        <v>108553</v>
      </c>
      <c r="J3938" s="33">
        <v>206151</v>
      </c>
      <c r="K3938" s="33"/>
      <c r="L3938" s="33">
        <v>1820098</v>
      </c>
      <c r="M3938" s="33">
        <v>270609</v>
      </c>
      <c r="N3938" s="33">
        <v>831873</v>
      </c>
      <c r="O3938" s="33">
        <v>419946</v>
      </c>
      <c r="P3938" s="33">
        <v>297670</v>
      </c>
      <c r="Q3938"/>
    </row>
    <row r="3939" spans="1:17">
      <c r="A3939" s="38" t="str">
        <f t="shared" ca="1" si="61"/>
        <v>205878</v>
      </c>
      <c r="B3939" s="39" cm="1">
        <f t="array" aca="1" ref="B3939" ca="1">INDIRECT(_xlfn.CONCAT("D",ROW(C3939)-C3939-3))</f>
        <v>2058</v>
      </c>
      <c r="C3939" s="32">
        <v>78</v>
      </c>
      <c r="D3939" s="33">
        <v>3218527</v>
      </c>
      <c r="E3939" s="33"/>
      <c r="F3939" s="33">
        <v>1505667</v>
      </c>
      <c r="G3939" s="33">
        <v>221070</v>
      </c>
      <c r="H3939" s="33">
        <v>971912</v>
      </c>
      <c r="I3939" s="33">
        <v>144393</v>
      </c>
      <c r="J3939" s="33">
        <v>168292</v>
      </c>
      <c r="K3939" s="33"/>
      <c r="L3939" s="33">
        <v>1712860</v>
      </c>
      <c r="M3939" s="33">
        <v>228115</v>
      </c>
      <c r="N3939" s="33">
        <v>806405</v>
      </c>
      <c r="O3939" s="33">
        <v>437220</v>
      </c>
      <c r="P3939" s="33">
        <v>241121</v>
      </c>
      <c r="Q3939"/>
    </row>
    <row r="3940" spans="1:17">
      <c r="A3940" s="38" t="str">
        <f t="shared" ca="1" si="61"/>
        <v>205879</v>
      </c>
      <c r="B3940" s="39" cm="1">
        <f t="array" aca="1" ref="B3940" ca="1">INDIRECT(_xlfn.CONCAT("D",ROW(C3940)-C3940-3))</f>
        <v>2058</v>
      </c>
      <c r="C3940" s="32">
        <v>79</v>
      </c>
      <c r="D3940" s="33">
        <v>3024674</v>
      </c>
      <c r="E3940" s="33"/>
      <c r="F3940" s="33">
        <v>1406677</v>
      </c>
      <c r="G3940" s="33">
        <v>181058</v>
      </c>
      <c r="H3940" s="33">
        <v>917225</v>
      </c>
      <c r="I3940" s="33">
        <v>141265</v>
      </c>
      <c r="J3940" s="33">
        <v>167130</v>
      </c>
      <c r="K3940" s="33"/>
      <c r="L3940" s="33">
        <v>1617997</v>
      </c>
      <c r="M3940" s="33">
        <v>200000</v>
      </c>
      <c r="N3940" s="33">
        <v>745998</v>
      </c>
      <c r="O3940" s="33">
        <v>449999</v>
      </c>
      <c r="P3940" s="33">
        <v>222000</v>
      </c>
      <c r="Q3940"/>
    </row>
    <row r="3941" spans="1:17">
      <c r="A3941" s="38" t="str">
        <f t="shared" ca="1" si="61"/>
        <v>205880</v>
      </c>
      <c r="B3941" s="39" cm="1">
        <f t="array" aca="1" ref="B3941" ca="1">INDIRECT(_xlfn.CONCAT("D",ROW(C3941)-C3941-3))</f>
        <v>2058</v>
      </c>
      <c r="C3941" s="32">
        <v>80</v>
      </c>
      <c r="D3941" s="33">
        <v>2904083</v>
      </c>
      <c r="E3941" s="33"/>
      <c r="F3941" s="33">
        <v>1341086</v>
      </c>
      <c r="G3941" s="33">
        <v>154434</v>
      </c>
      <c r="H3941" s="33">
        <v>880773</v>
      </c>
      <c r="I3941" s="33">
        <v>133511</v>
      </c>
      <c r="J3941" s="33">
        <v>172368</v>
      </c>
      <c r="K3941" s="33"/>
      <c r="L3941" s="33">
        <v>1562996</v>
      </c>
      <c r="M3941" s="33">
        <v>200128</v>
      </c>
      <c r="N3941" s="33">
        <v>679433</v>
      </c>
      <c r="O3941" s="33">
        <v>463295</v>
      </c>
      <c r="P3941" s="33">
        <v>220140</v>
      </c>
      <c r="Q3941"/>
    </row>
    <row r="3942" spans="1:17">
      <c r="A3942" s="38" t="str">
        <f t="shared" ca="1" si="61"/>
        <v>205881</v>
      </c>
      <c r="B3942" s="39" cm="1">
        <f t="array" aca="1" ref="B3942" ca="1">INDIRECT(_xlfn.CONCAT("D",ROW(C3942)-C3942-3))</f>
        <v>2058</v>
      </c>
      <c r="C3942" s="32">
        <v>81</v>
      </c>
      <c r="D3942" s="33">
        <v>2691346</v>
      </c>
      <c r="E3942" s="33"/>
      <c r="F3942" s="33">
        <v>1233610</v>
      </c>
      <c r="G3942" s="33">
        <v>144603</v>
      </c>
      <c r="H3942" s="33">
        <v>816756</v>
      </c>
      <c r="I3942" s="33">
        <v>144603</v>
      </c>
      <c r="J3942" s="33">
        <v>127649</v>
      </c>
      <c r="K3942" s="33"/>
      <c r="L3942" s="33">
        <v>1457736</v>
      </c>
      <c r="M3942" s="33">
        <v>177211</v>
      </c>
      <c r="N3942" s="33">
        <v>614732</v>
      </c>
      <c r="O3942" s="33">
        <v>474565</v>
      </c>
      <c r="P3942" s="33">
        <v>191228</v>
      </c>
      <c r="Q3942"/>
    </row>
    <row r="3943" spans="1:17">
      <c r="A3943" s="38" t="str">
        <f t="shared" ca="1" si="61"/>
        <v>205882</v>
      </c>
      <c r="B3943" s="39" cm="1">
        <f t="array" aca="1" ref="B3943" ca="1">INDIRECT(_xlfn.CONCAT("D",ROW(C3943)-C3943-3))</f>
        <v>2058</v>
      </c>
      <c r="C3943" s="32">
        <v>82</v>
      </c>
      <c r="D3943" s="33">
        <v>2554386</v>
      </c>
      <c r="E3943" s="33"/>
      <c r="F3943" s="33">
        <v>1162339</v>
      </c>
      <c r="G3943" s="33">
        <v>116933</v>
      </c>
      <c r="H3943" s="33">
        <v>779557</v>
      </c>
      <c r="I3943" s="33">
        <v>151914</v>
      </c>
      <c r="J3943" s="33">
        <v>113935</v>
      </c>
      <c r="K3943" s="33"/>
      <c r="L3943" s="33">
        <v>1392047</v>
      </c>
      <c r="M3943" s="33">
        <v>159349</v>
      </c>
      <c r="N3943" s="33">
        <v>572253</v>
      </c>
      <c r="O3943" s="33">
        <v>466020</v>
      </c>
      <c r="P3943" s="33">
        <v>194426</v>
      </c>
      <c r="Q3943"/>
    </row>
    <row r="3944" spans="1:17">
      <c r="A3944" s="38" t="str">
        <f t="shared" ca="1" si="61"/>
        <v>205883</v>
      </c>
      <c r="B3944" s="39" cm="1">
        <f t="array" aca="1" ref="B3944" ca="1">INDIRECT(_xlfn.CONCAT("D",ROW(C3944)-C3944-3))</f>
        <v>2058</v>
      </c>
      <c r="C3944" s="32">
        <v>83</v>
      </c>
      <c r="D3944" s="33">
        <v>2424290</v>
      </c>
      <c r="E3944" s="33"/>
      <c r="F3944" s="33">
        <v>1094435</v>
      </c>
      <c r="G3944" s="33">
        <v>112044</v>
      </c>
      <c r="H3944" s="33">
        <v>709282</v>
      </c>
      <c r="I3944" s="33">
        <v>139055</v>
      </c>
      <c r="J3944" s="33">
        <v>134053</v>
      </c>
      <c r="K3944" s="33"/>
      <c r="L3944" s="33">
        <v>1329855</v>
      </c>
      <c r="M3944" s="33">
        <v>167486</v>
      </c>
      <c r="N3944" s="33">
        <v>494433</v>
      </c>
      <c r="O3944" s="33">
        <v>483401</v>
      </c>
      <c r="P3944" s="33">
        <v>184535</v>
      </c>
      <c r="Q3944"/>
    </row>
    <row r="3945" spans="1:17">
      <c r="A3945" s="38" t="str">
        <f t="shared" ca="1" si="61"/>
        <v>205884</v>
      </c>
      <c r="B3945" s="39" cm="1">
        <f t="array" aca="1" ref="B3945" ca="1">INDIRECT(_xlfn.CONCAT("D",ROW(C3945)-C3945-3))</f>
        <v>2058</v>
      </c>
      <c r="C3945" s="32">
        <v>84</v>
      </c>
      <c r="D3945" s="33">
        <v>2256169</v>
      </c>
      <c r="E3945" s="33"/>
      <c r="F3945" s="33">
        <v>1007644</v>
      </c>
      <c r="G3945" s="33">
        <v>73047</v>
      </c>
      <c r="H3945" s="33">
        <v>693443</v>
      </c>
      <c r="I3945" s="33">
        <v>137088</v>
      </c>
      <c r="J3945" s="33">
        <v>104067</v>
      </c>
      <c r="K3945" s="33"/>
      <c r="L3945" s="33">
        <v>1248525</v>
      </c>
      <c r="M3945" s="33">
        <v>130368</v>
      </c>
      <c r="N3945" s="33">
        <v>420186</v>
      </c>
      <c r="O3945" s="33">
        <v>521472</v>
      </c>
      <c r="P3945" s="33">
        <v>176498</v>
      </c>
      <c r="Q3945"/>
    </row>
    <row r="3946" spans="1:17">
      <c r="A3946" s="38" t="str">
        <f t="shared" ca="1" si="61"/>
        <v>205885</v>
      </c>
      <c r="B3946" s="39" cm="1">
        <f t="array" aca="1" ref="B3946" ca="1">INDIRECT(_xlfn.CONCAT("D",ROW(C3946)-C3946-3))</f>
        <v>2058</v>
      </c>
      <c r="C3946" s="32">
        <v>85</v>
      </c>
      <c r="D3946" s="33">
        <v>2201648</v>
      </c>
      <c r="E3946" s="33"/>
      <c r="F3946" s="33">
        <v>974177</v>
      </c>
      <c r="G3946" s="33">
        <v>80097</v>
      </c>
      <c r="H3946" s="33">
        <v>625756</v>
      </c>
      <c r="I3946" s="33">
        <v>180218</v>
      </c>
      <c r="J3946" s="33">
        <v>88106</v>
      </c>
      <c r="K3946" s="33"/>
      <c r="L3946" s="33">
        <v>1227471</v>
      </c>
      <c r="M3946" s="33">
        <v>127360</v>
      </c>
      <c r="N3946" s="33">
        <v>419185</v>
      </c>
      <c r="O3946" s="33">
        <v>501418</v>
      </c>
      <c r="P3946" s="33">
        <v>179508</v>
      </c>
      <c r="Q3946"/>
    </row>
    <row r="3947" spans="1:17">
      <c r="A3947" s="38" t="str">
        <f t="shared" ca="1" si="61"/>
        <v>205886</v>
      </c>
      <c r="B3947" s="39" cm="1">
        <f t="array" aca="1" ref="B3947" ca="1">INDIRECT(_xlfn.CONCAT("D",ROW(C3947)-C3947-3))</f>
        <v>2058</v>
      </c>
      <c r="C3947" s="32">
        <v>86</v>
      </c>
      <c r="D3947" s="33">
        <v>2136301</v>
      </c>
      <c r="E3947" s="33"/>
      <c r="F3947" s="33">
        <v>935707</v>
      </c>
      <c r="G3947" s="33">
        <v>69052</v>
      </c>
      <c r="H3947" s="33">
        <v>596450</v>
      </c>
      <c r="I3947" s="33">
        <v>180136</v>
      </c>
      <c r="J3947" s="33">
        <v>90068</v>
      </c>
      <c r="K3947" s="33"/>
      <c r="L3947" s="33">
        <v>1200594</v>
      </c>
      <c r="M3947" s="33">
        <v>116154</v>
      </c>
      <c r="N3947" s="33">
        <v>371493</v>
      </c>
      <c r="O3947" s="33">
        <v>546726</v>
      </c>
      <c r="P3947" s="33">
        <v>166221</v>
      </c>
      <c r="Q3947"/>
    </row>
    <row r="3948" spans="1:17">
      <c r="A3948" s="38" t="str">
        <f t="shared" ca="1" si="61"/>
        <v>205887</v>
      </c>
      <c r="B3948" s="39" cm="1">
        <f t="array" aca="1" ref="B3948" ca="1">INDIRECT(_xlfn.CONCAT("D",ROW(C3948)-C3948-3))</f>
        <v>2058</v>
      </c>
      <c r="C3948" s="32">
        <v>87</v>
      </c>
      <c r="D3948" s="33">
        <v>2049544</v>
      </c>
      <c r="E3948" s="33"/>
      <c r="F3948" s="33">
        <v>886970</v>
      </c>
      <c r="G3948" s="33">
        <v>66998</v>
      </c>
      <c r="H3948" s="33">
        <v>567980</v>
      </c>
      <c r="I3948" s="33">
        <v>172994</v>
      </c>
      <c r="J3948" s="33">
        <v>78997</v>
      </c>
      <c r="K3948" s="33"/>
      <c r="L3948" s="33">
        <v>1162575</v>
      </c>
      <c r="M3948" s="33">
        <v>98048</v>
      </c>
      <c r="N3948" s="33">
        <v>339168</v>
      </c>
      <c r="O3948" s="33">
        <v>576285</v>
      </c>
      <c r="P3948" s="33">
        <v>149074</v>
      </c>
      <c r="Q3948"/>
    </row>
    <row r="3949" spans="1:17">
      <c r="A3949" s="38" t="str">
        <f t="shared" ca="1" si="61"/>
        <v>205888</v>
      </c>
      <c r="B3949" s="39" cm="1">
        <f t="array" aca="1" ref="B3949" ca="1">INDIRECT(_xlfn.CONCAT("D",ROW(C3949)-C3949-3))</f>
        <v>2058</v>
      </c>
      <c r="C3949" s="32">
        <v>88</v>
      </c>
      <c r="D3949" s="33">
        <v>1787011</v>
      </c>
      <c r="E3949" s="33"/>
      <c r="F3949" s="33">
        <v>761393</v>
      </c>
      <c r="G3949" s="33">
        <v>46963</v>
      </c>
      <c r="H3949" s="33">
        <v>472623</v>
      </c>
      <c r="I3949" s="33">
        <v>177858</v>
      </c>
      <c r="J3949" s="33">
        <v>63949</v>
      </c>
      <c r="K3949" s="33"/>
      <c r="L3949" s="33">
        <v>1025618</v>
      </c>
      <c r="M3949" s="33">
        <v>71903</v>
      </c>
      <c r="N3949" s="33">
        <v>308584</v>
      </c>
      <c r="O3949" s="33">
        <v>509314</v>
      </c>
      <c r="P3949" s="33">
        <v>135817</v>
      </c>
      <c r="Q3949"/>
    </row>
    <row r="3950" spans="1:17">
      <c r="A3950" s="38" t="str">
        <f t="shared" ca="1" si="61"/>
        <v>205889</v>
      </c>
      <c r="B3950" s="39" cm="1">
        <f t="array" aca="1" ref="B3950" ca="1">INDIRECT(_xlfn.CONCAT("D",ROW(C3950)-C3950-3))</f>
        <v>2058</v>
      </c>
      <c r="C3950" s="32">
        <v>89</v>
      </c>
      <c r="D3950" s="33">
        <v>1564677</v>
      </c>
      <c r="E3950" s="33"/>
      <c r="F3950" s="33">
        <v>656283</v>
      </c>
      <c r="G3950" s="33">
        <v>50867</v>
      </c>
      <c r="H3950" s="33">
        <v>388982</v>
      </c>
      <c r="I3950" s="33">
        <v>160580</v>
      </c>
      <c r="J3950" s="33">
        <v>55854</v>
      </c>
      <c r="K3950" s="33"/>
      <c r="L3950" s="33">
        <v>908394</v>
      </c>
      <c r="M3950" s="33">
        <v>57771</v>
      </c>
      <c r="N3950" s="33">
        <v>228095</v>
      </c>
      <c r="O3950" s="33">
        <v>499019</v>
      </c>
      <c r="P3950" s="33">
        <v>123510</v>
      </c>
      <c r="Q3950"/>
    </row>
    <row r="3951" spans="1:17">
      <c r="A3951" s="38" t="str">
        <f t="shared" ca="1" si="61"/>
        <v>205890</v>
      </c>
      <c r="B3951" s="39" cm="1">
        <f t="array" aca="1" ref="B3951" ca="1">INDIRECT(_xlfn.CONCAT("D",ROW(C3951)-C3951-3))</f>
        <v>2058</v>
      </c>
      <c r="C3951" s="32">
        <v>90</v>
      </c>
      <c r="D3951" s="33">
        <v>1368653</v>
      </c>
      <c r="E3951" s="33"/>
      <c r="F3951" s="33">
        <v>562642</v>
      </c>
      <c r="G3951" s="33">
        <v>19987</v>
      </c>
      <c r="H3951" s="33">
        <v>333788</v>
      </c>
      <c r="I3951" s="33">
        <v>163896</v>
      </c>
      <c r="J3951" s="33">
        <v>44971</v>
      </c>
      <c r="K3951" s="33"/>
      <c r="L3951" s="33">
        <v>806010</v>
      </c>
      <c r="M3951" s="33">
        <v>64840</v>
      </c>
      <c r="N3951" s="33">
        <v>197512</v>
      </c>
      <c r="O3951" s="33">
        <v>439914</v>
      </c>
      <c r="P3951" s="33">
        <v>103744</v>
      </c>
      <c r="Q3951"/>
    </row>
    <row r="3952" spans="1:17">
      <c r="A3952" s="38" t="str">
        <f t="shared" ca="1" si="61"/>
        <v>205891</v>
      </c>
      <c r="B3952" s="39" cm="1">
        <f t="array" aca="1" ref="B3952" ca="1">INDIRECT(_xlfn.CONCAT("D",ROW(C3952)-C3952-3))</f>
        <v>2058</v>
      </c>
      <c r="C3952" s="32">
        <v>91</v>
      </c>
      <c r="D3952" s="33">
        <v>1200643</v>
      </c>
      <c r="E3952" s="33"/>
      <c r="F3952" s="33">
        <v>483284</v>
      </c>
      <c r="G3952" s="33">
        <v>29077</v>
      </c>
      <c r="H3952" s="33">
        <v>272724</v>
      </c>
      <c r="I3952" s="33">
        <v>145386</v>
      </c>
      <c r="J3952" s="33">
        <v>36096</v>
      </c>
      <c r="K3952" s="33"/>
      <c r="L3952" s="33">
        <v>717359</v>
      </c>
      <c r="M3952" s="33">
        <v>49886</v>
      </c>
      <c r="N3952" s="33">
        <v>158637</v>
      </c>
      <c r="O3952" s="33">
        <v>416048</v>
      </c>
      <c r="P3952" s="33">
        <v>92788</v>
      </c>
      <c r="Q3952"/>
    </row>
    <row r="3953" spans="1:17">
      <c r="A3953" s="38" t="str">
        <f t="shared" ca="1" si="61"/>
        <v>205892</v>
      </c>
      <c r="B3953" s="39" cm="1">
        <f t="array" aca="1" ref="B3953" ca="1">INDIRECT(_xlfn.CONCAT("D",ROW(C3953)-C3953-3))</f>
        <v>2058</v>
      </c>
      <c r="C3953" s="32">
        <v>92</v>
      </c>
      <c r="D3953" s="33">
        <v>1057397</v>
      </c>
      <c r="E3953" s="33"/>
      <c r="F3953" s="33">
        <v>415875</v>
      </c>
      <c r="G3953" s="33">
        <v>16111</v>
      </c>
      <c r="H3953" s="33">
        <v>218510</v>
      </c>
      <c r="I3953" s="33">
        <v>140975</v>
      </c>
      <c r="J3953" s="33">
        <v>40278</v>
      </c>
      <c r="K3953" s="33"/>
      <c r="L3953" s="33">
        <v>641523</v>
      </c>
      <c r="M3953" s="33">
        <v>41033</v>
      </c>
      <c r="N3953" s="33">
        <v>117095</v>
      </c>
      <c r="O3953" s="33">
        <v>392320</v>
      </c>
      <c r="P3953" s="33">
        <v>91074</v>
      </c>
      <c r="Q3953"/>
    </row>
    <row r="3954" spans="1:17">
      <c r="A3954" s="38" t="str">
        <f t="shared" ca="1" si="61"/>
        <v>205893</v>
      </c>
      <c r="B3954" s="39" cm="1">
        <f t="array" aca="1" ref="B3954" ca="1">INDIRECT(_xlfn.CONCAT("D",ROW(C3954)-C3954-3))</f>
        <v>2058</v>
      </c>
      <c r="C3954" s="32">
        <v>93</v>
      </c>
      <c r="D3954" s="33">
        <v>928236</v>
      </c>
      <c r="E3954" s="33"/>
      <c r="F3954" s="33">
        <v>354627</v>
      </c>
      <c r="G3954" s="33">
        <v>14145</v>
      </c>
      <c r="H3954" s="33">
        <v>187922</v>
      </c>
      <c r="I3954" s="33">
        <v>136395</v>
      </c>
      <c r="J3954" s="33">
        <v>16165</v>
      </c>
      <c r="K3954" s="33"/>
      <c r="L3954" s="33">
        <v>573610</v>
      </c>
      <c r="M3954" s="33">
        <v>36165</v>
      </c>
      <c r="N3954" s="33">
        <v>82375</v>
      </c>
      <c r="O3954" s="33">
        <v>381737</v>
      </c>
      <c r="P3954" s="33">
        <v>73334</v>
      </c>
      <c r="Q3954"/>
    </row>
    <row r="3955" spans="1:17">
      <c r="A3955" s="38" t="str">
        <f t="shared" ca="1" si="61"/>
        <v>205894</v>
      </c>
      <c r="B3955" s="39" cm="1">
        <f t="array" aca="1" ref="B3955" ca="1">INDIRECT(_xlfn.CONCAT("D",ROW(C3955)-C3955-3))</f>
        <v>2058</v>
      </c>
      <c r="C3955" s="32">
        <v>94</v>
      </c>
      <c r="D3955" s="33">
        <v>765648</v>
      </c>
      <c r="E3955" s="33"/>
      <c r="F3955" s="33">
        <v>284162</v>
      </c>
      <c r="G3955" s="33">
        <v>19214</v>
      </c>
      <c r="H3955" s="33">
        <v>143598</v>
      </c>
      <c r="I3955" s="33">
        <v>103148</v>
      </c>
      <c r="J3955" s="33">
        <v>18203</v>
      </c>
      <c r="K3955" s="33"/>
      <c r="L3955" s="33">
        <v>481486</v>
      </c>
      <c r="M3955" s="33">
        <v>25182</v>
      </c>
      <c r="N3955" s="33">
        <v>81591</v>
      </c>
      <c r="O3955" s="33">
        <v>320319</v>
      </c>
      <c r="P3955" s="33">
        <v>54394</v>
      </c>
      <c r="Q3955"/>
    </row>
    <row r="3956" spans="1:17">
      <c r="A3956" s="38" t="str">
        <f t="shared" ca="1" si="61"/>
        <v>205895</v>
      </c>
      <c r="B3956" s="39" cm="1">
        <f t="array" aca="1" ref="B3956" ca="1">INDIRECT(_xlfn.CONCAT("D",ROW(C3956)-C3956-3))</f>
        <v>2058</v>
      </c>
      <c r="C3956" s="32">
        <v>95</v>
      </c>
      <c r="D3956" s="33">
        <v>617489</v>
      </c>
      <c r="E3956" s="33"/>
      <c r="F3956" s="33">
        <v>221425</v>
      </c>
      <c r="G3956" s="33">
        <v>10157</v>
      </c>
      <c r="H3956" s="33">
        <v>117822</v>
      </c>
      <c r="I3956" s="33">
        <v>80241</v>
      </c>
      <c r="J3956" s="33">
        <v>13204</v>
      </c>
      <c r="K3956" s="33"/>
      <c r="L3956" s="33">
        <v>396065</v>
      </c>
      <c r="M3956" s="33">
        <v>18187</v>
      </c>
      <c r="N3956" s="33">
        <v>59612</v>
      </c>
      <c r="O3956" s="33">
        <v>265727</v>
      </c>
      <c r="P3956" s="33">
        <v>52539</v>
      </c>
      <c r="Q3956"/>
    </row>
    <row r="3957" spans="1:17">
      <c r="A3957" s="38" t="str">
        <f t="shared" ca="1" si="61"/>
        <v>205896</v>
      </c>
      <c r="B3957" s="39" cm="1">
        <f t="array" aca="1" ref="B3957" ca="1">INDIRECT(_xlfn.CONCAT("D",ROW(C3957)-C3957-3))</f>
        <v>2058</v>
      </c>
      <c r="C3957" s="32">
        <v>96</v>
      </c>
      <c r="D3957" s="33">
        <v>480738</v>
      </c>
      <c r="E3957" s="33"/>
      <c r="F3957" s="33">
        <v>166128</v>
      </c>
      <c r="G3957" s="33">
        <v>8154</v>
      </c>
      <c r="H3957" s="33">
        <v>75420</v>
      </c>
      <c r="I3957" s="33">
        <v>74401</v>
      </c>
      <c r="J3957" s="33">
        <v>8154</v>
      </c>
      <c r="K3957" s="33"/>
      <c r="L3957" s="33">
        <v>314610</v>
      </c>
      <c r="M3957" s="33">
        <v>20363</v>
      </c>
      <c r="N3957" s="33">
        <v>28508</v>
      </c>
      <c r="O3957" s="33">
        <v>228067</v>
      </c>
      <c r="P3957" s="33">
        <v>37672</v>
      </c>
      <c r="Q3957"/>
    </row>
    <row r="3958" spans="1:17">
      <c r="A3958" s="38" t="str">
        <f t="shared" ca="1" si="61"/>
        <v>205897</v>
      </c>
      <c r="B3958" s="39" cm="1">
        <f t="array" aca="1" ref="B3958" ca="1">INDIRECT(_xlfn.CONCAT("D",ROW(C3958)-C3958-3))</f>
        <v>2058</v>
      </c>
      <c r="C3958" s="32">
        <v>97</v>
      </c>
      <c r="D3958" s="33">
        <v>371149</v>
      </c>
      <c r="E3958" s="33"/>
      <c r="F3958" s="33">
        <v>123106</v>
      </c>
      <c r="G3958" s="33">
        <v>5129</v>
      </c>
      <c r="H3958" s="33">
        <v>55398</v>
      </c>
      <c r="I3958" s="33">
        <v>51294</v>
      </c>
      <c r="J3958" s="33">
        <v>11285</v>
      </c>
      <c r="K3958" s="33"/>
      <c r="L3958" s="33">
        <v>248043</v>
      </c>
      <c r="M3958" s="33">
        <v>13325</v>
      </c>
      <c r="N3958" s="33">
        <v>26649</v>
      </c>
      <c r="O3958" s="33">
        <v>177320</v>
      </c>
      <c r="P3958" s="33">
        <v>30749</v>
      </c>
      <c r="Q3958"/>
    </row>
    <row r="3959" spans="1:17">
      <c r="A3959" s="38" t="str">
        <f t="shared" ca="1" si="61"/>
        <v>205898</v>
      </c>
      <c r="B3959" s="39" cm="1">
        <f t="array" aca="1" ref="B3959" ca="1">INDIRECT(_xlfn.CONCAT("D",ROW(C3959)-C3959-3))</f>
        <v>2058</v>
      </c>
      <c r="C3959" s="32">
        <v>98</v>
      </c>
      <c r="D3959" s="33">
        <v>272032</v>
      </c>
      <c r="E3959" s="33"/>
      <c r="F3959" s="33">
        <v>86445</v>
      </c>
      <c r="G3959" s="33">
        <v>2058</v>
      </c>
      <c r="H3959" s="33">
        <v>29844</v>
      </c>
      <c r="I3959" s="33">
        <v>48368</v>
      </c>
      <c r="J3959" s="33">
        <v>6175</v>
      </c>
      <c r="K3959" s="33"/>
      <c r="L3959" s="33">
        <v>185587</v>
      </c>
      <c r="M3959" s="33">
        <v>13404</v>
      </c>
      <c r="N3959" s="33">
        <v>15466</v>
      </c>
      <c r="O3959" s="33">
        <v>141253</v>
      </c>
      <c r="P3959" s="33">
        <v>15466</v>
      </c>
      <c r="Q3959"/>
    </row>
    <row r="3960" spans="1:17">
      <c r="A3960" s="38" t="str">
        <f t="shared" ca="1" si="61"/>
        <v>205899</v>
      </c>
      <c r="B3960" s="39" cm="1">
        <f t="array" aca="1" ref="B3960" ca="1">INDIRECT(_xlfn.CONCAT("D",ROW(C3960)-C3960-3))</f>
        <v>2058</v>
      </c>
      <c r="C3960" s="32">
        <v>99</v>
      </c>
      <c r="D3960" s="33">
        <v>195472</v>
      </c>
      <c r="E3960" s="33"/>
      <c r="F3960" s="33">
        <v>59147</v>
      </c>
      <c r="G3960" s="33">
        <v>3113</v>
      </c>
      <c r="H3960" s="33">
        <v>22829</v>
      </c>
      <c r="I3960" s="33">
        <v>29055</v>
      </c>
      <c r="J3960" s="33">
        <v>4151</v>
      </c>
      <c r="K3960" s="33"/>
      <c r="L3960" s="33">
        <v>136325</v>
      </c>
      <c r="M3960" s="33">
        <v>11447</v>
      </c>
      <c r="N3960" s="33">
        <v>5203</v>
      </c>
      <c r="O3960" s="33">
        <v>104065</v>
      </c>
      <c r="P3960" s="33">
        <v>15610</v>
      </c>
      <c r="Q3960"/>
    </row>
    <row r="3961" spans="1:17">
      <c r="A3961" s="38" t="str">
        <f t="shared" ca="1" si="61"/>
        <v>2058100</v>
      </c>
      <c r="B3961" s="39" cm="1">
        <f t="array" aca="1" ref="B3961" ca="1">INDIRECT(_xlfn.CONCAT("D",ROW(C3961)-C3961-3))</f>
        <v>2058</v>
      </c>
      <c r="C3961" s="32">
        <v>100</v>
      </c>
      <c r="D3961" s="33">
        <v>406935</v>
      </c>
      <c r="E3961" s="33"/>
      <c r="F3961" s="33">
        <v>108484</v>
      </c>
      <c r="G3961" s="33">
        <v>5318</v>
      </c>
      <c r="H3961" s="33">
        <v>41479</v>
      </c>
      <c r="I3961" s="33">
        <v>56369</v>
      </c>
      <c r="J3961" s="33">
        <v>5318</v>
      </c>
      <c r="K3961" s="33"/>
      <c r="L3961" s="33">
        <v>298451</v>
      </c>
      <c r="M3961" s="33">
        <v>16220</v>
      </c>
      <c r="N3961" s="33">
        <v>17302</v>
      </c>
      <c r="O3961" s="33">
        <v>226001</v>
      </c>
      <c r="P3961" s="33">
        <v>38928</v>
      </c>
      <c r="Q3961"/>
    </row>
    <row r="3962" spans="1:17">
      <c r="A3962" s="38" t="str">
        <f t="shared" ca="1" si="61"/>
        <v>272032</v>
      </c>
      <c r="B3962" s="39" cm="1">
        <f t="array" aca="1" ref="B3962" ca="1">INDIRECT(_xlfn.CONCAT("D",ROW(C3962)-C3962-3))</f>
        <v>272032</v>
      </c>
      <c r="C3962" s="34"/>
      <c r="D3962" s="31"/>
      <c r="E3962" s="31"/>
      <c r="F3962" s="31"/>
      <c r="G3962" s="31"/>
      <c r="H3962" s="31"/>
      <c r="I3962" s="31"/>
      <c r="J3962" s="31"/>
      <c r="K3962" s="31"/>
      <c r="L3962" s="31"/>
      <c r="M3962" s="31"/>
      <c r="N3962" s="31"/>
      <c r="O3962" s="31"/>
      <c r="P3962" s="31"/>
      <c r="Q3962"/>
    </row>
    <row r="3963" spans="1:17">
      <c r="A3963" s="38" t="str">
        <f t="shared" ca="1" si="61"/>
        <v>195472</v>
      </c>
      <c r="B3963" s="39" cm="1">
        <f t="array" aca="1" ref="B3963" ca="1">INDIRECT(_xlfn.CONCAT("D",ROW(C3963)-C3963-3))</f>
        <v>195472</v>
      </c>
      <c r="Q3963"/>
    </row>
    <row r="3964" spans="1:17">
      <c r="A3964" s="38" t="str">
        <f t="shared" ca="1" si="61"/>
        <v>406935</v>
      </c>
      <c r="B3964" s="39" cm="1">
        <f t="array" aca="1" ref="B3964" ca="1">INDIRECT(_xlfn.CONCAT("D",ROW(C3964)-C3964-3))</f>
        <v>406935</v>
      </c>
      <c r="Q3964"/>
    </row>
    <row r="3965" spans="1:17">
      <c r="A3965" s="38" t="str">
        <f t="shared" ca="1" si="61"/>
        <v>0</v>
      </c>
      <c r="B3965" s="39" cm="1">
        <f t="array" aca="1" ref="B3965" ca="1">INDIRECT(_xlfn.CONCAT("D",ROW(C3965)-C3965-3))</f>
        <v>0</v>
      </c>
      <c r="Q3965"/>
    </row>
    <row r="3966" spans="1:17">
      <c r="A3966" s="38" t="str">
        <f t="shared" ca="1" si="61"/>
        <v>0</v>
      </c>
      <c r="B3966" s="39" cm="1">
        <f t="array" aca="1" ref="B3966" ca="1">INDIRECT(_xlfn.CONCAT("D",ROW(C3966)-C3966-3))</f>
        <v>0</v>
      </c>
      <c r="Q3966"/>
    </row>
    <row r="3967" spans="1:17">
      <c r="A3967" s="38" t="str">
        <f t="shared" ca="1" si="61"/>
        <v>0</v>
      </c>
      <c r="B3967" s="39" cm="1">
        <f t="array" aca="1" ref="B3967" ca="1">INDIRECT(_xlfn.CONCAT("D",ROW(C3967)-C3967-3))</f>
        <v>0</v>
      </c>
      <c r="Q3967"/>
    </row>
    <row r="3968" spans="1:17">
      <c r="A3968" s="38" t="str">
        <f t="shared" ca="1" si="61"/>
        <v>0</v>
      </c>
      <c r="B3968" s="39" cm="1">
        <f t="array" aca="1" ref="B3968" ca="1">INDIRECT(_xlfn.CONCAT("D",ROW(C3968)-C3968-3))</f>
        <v>0</v>
      </c>
      <c r="D3968" s="47">
        <v>2059</v>
      </c>
      <c r="E3968" s="47"/>
      <c r="F3968" s="47"/>
      <c r="G3968" s="47"/>
      <c r="H3968" s="47"/>
      <c r="I3968" s="47"/>
      <c r="J3968" s="47"/>
      <c r="K3968" s="47"/>
      <c r="L3968" s="47"/>
      <c r="M3968" s="47"/>
      <c r="N3968" s="47"/>
      <c r="O3968" s="47"/>
      <c r="P3968" s="47"/>
      <c r="Q3968"/>
    </row>
    <row r="3969" spans="1:17">
      <c r="A3969" s="38" t="str">
        <f t="shared" ca="1" si="61"/>
        <v>0</v>
      </c>
      <c r="B3969" s="39" cm="1">
        <f t="array" aca="1" ref="B3969" ca="1">INDIRECT(_xlfn.CONCAT("D",ROW(C3969)-C3969-3))</f>
        <v>0</v>
      </c>
      <c r="F3969" s="48" t="s">
        <v>184</v>
      </c>
      <c r="G3969" s="48"/>
      <c r="H3969" s="48"/>
      <c r="I3969" s="48"/>
      <c r="J3969" s="48"/>
      <c r="K3969" s="30"/>
      <c r="L3969" s="48" t="s">
        <v>185</v>
      </c>
      <c r="M3969" s="48"/>
      <c r="N3969" s="48"/>
      <c r="O3969" s="48"/>
      <c r="P3969" s="48"/>
      <c r="Q3969"/>
    </row>
    <row r="3970" spans="1:17">
      <c r="A3970" s="38" t="e">
        <f t="shared" ca="1" si="61"/>
        <v>#VALUE!</v>
      </c>
      <c r="B3970" s="39" t="e" cm="1">
        <f t="array" aca="1" ref="B3970" ca="1">INDIRECT(_xlfn.CONCAT("D",ROW(C3970)-C3970-3))</f>
        <v>#VALUE!</v>
      </c>
      <c r="C3970" s="30" t="s">
        <v>186</v>
      </c>
      <c r="D3970" s="30" t="s">
        <v>0</v>
      </c>
      <c r="E3970" s="30"/>
      <c r="F3970" s="30" t="s">
        <v>0</v>
      </c>
      <c r="G3970" s="30" t="s">
        <v>187</v>
      </c>
      <c r="H3970" s="30" t="s">
        <v>188</v>
      </c>
      <c r="I3970" s="30" t="s">
        <v>189</v>
      </c>
      <c r="J3970" s="30" t="s">
        <v>190</v>
      </c>
      <c r="K3970" s="30"/>
      <c r="L3970" s="30" t="s">
        <v>0</v>
      </c>
      <c r="M3970" s="30" t="s">
        <v>187</v>
      </c>
      <c r="N3970" s="30" t="s">
        <v>188</v>
      </c>
      <c r="O3970" s="30" t="s">
        <v>189</v>
      </c>
      <c r="P3970" s="30" t="s">
        <v>190</v>
      </c>
      <c r="Q3970"/>
    </row>
    <row r="3971" spans="1:17">
      <c r="A3971" s="38" t="str">
        <f t="shared" ca="1" si="61"/>
        <v>20590</v>
      </c>
      <c r="B3971" s="39" cm="1">
        <f t="array" aca="1" ref="B3971" ca="1">INDIRECT(_xlfn.CONCAT("D",ROW(C3971)-C3971-3))</f>
        <v>2059</v>
      </c>
      <c r="C3971" s="32">
        <v>0</v>
      </c>
      <c r="D3971" s="33">
        <v>3897153</v>
      </c>
      <c r="E3971" s="33"/>
      <c r="F3971" s="33">
        <v>1993659</v>
      </c>
      <c r="G3971" s="33">
        <v>1993659</v>
      </c>
      <c r="H3971" s="33">
        <v>0</v>
      </c>
      <c r="I3971" s="33">
        <v>0</v>
      </c>
      <c r="J3971" s="33">
        <v>0</v>
      </c>
      <c r="K3971" s="33"/>
      <c r="L3971" s="33">
        <v>1903494</v>
      </c>
      <c r="M3971" s="33">
        <v>1903494</v>
      </c>
      <c r="N3971" s="33">
        <v>0</v>
      </c>
      <c r="O3971" s="33">
        <v>0</v>
      </c>
      <c r="P3971" s="33">
        <v>0</v>
      </c>
      <c r="Q3971"/>
    </row>
    <row r="3972" spans="1:17">
      <c r="A3972" s="38" t="str">
        <f t="shared" ca="1" si="61"/>
        <v>20591</v>
      </c>
      <c r="B3972" s="39" cm="1">
        <f t="array" aca="1" ref="B3972" ca="1">INDIRECT(_xlfn.CONCAT("D",ROW(C3972)-C3972-3))</f>
        <v>2059</v>
      </c>
      <c r="C3972" s="32">
        <v>1</v>
      </c>
      <c r="D3972" s="33">
        <v>3896482</v>
      </c>
      <c r="E3972" s="33"/>
      <c r="F3972" s="33">
        <v>1993900</v>
      </c>
      <c r="G3972" s="33">
        <v>1993900</v>
      </c>
      <c r="H3972" s="33">
        <v>0</v>
      </c>
      <c r="I3972" s="33">
        <v>0</v>
      </c>
      <c r="J3972" s="33">
        <v>0</v>
      </c>
      <c r="K3972" s="33"/>
      <c r="L3972" s="33">
        <v>1902582</v>
      </c>
      <c r="M3972" s="33">
        <v>1902582</v>
      </c>
      <c r="N3972" s="33">
        <v>0</v>
      </c>
      <c r="O3972" s="33">
        <v>0</v>
      </c>
      <c r="P3972" s="33">
        <v>0</v>
      </c>
      <c r="Q3972"/>
    </row>
    <row r="3973" spans="1:17">
      <c r="A3973" s="38" t="str">
        <f t="shared" ca="1" si="61"/>
        <v>20592</v>
      </c>
      <c r="B3973" s="39" cm="1">
        <f t="array" aca="1" ref="B3973" ca="1">INDIRECT(_xlfn.CONCAT("D",ROW(C3973)-C3973-3))</f>
        <v>2059</v>
      </c>
      <c r="C3973" s="32">
        <v>2</v>
      </c>
      <c r="D3973" s="33">
        <v>3906728</v>
      </c>
      <c r="E3973" s="33"/>
      <c r="F3973" s="33">
        <v>1999252</v>
      </c>
      <c r="G3973" s="33">
        <v>1999252</v>
      </c>
      <c r="H3973" s="33">
        <v>0</v>
      </c>
      <c r="I3973" s="33">
        <v>0</v>
      </c>
      <c r="J3973" s="33">
        <v>0</v>
      </c>
      <c r="K3973" s="33"/>
      <c r="L3973" s="33">
        <v>1907476</v>
      </c>
      <c r="M3973" s="33">
        <v>1907476</v>
      </c>
      <c r="N3973" s="33">
        <v>0</v>
      </c>
      <c r="O3973" s="33">
        <v>0</v>
      </c>
      <c r="P3973" s="33">
        <v>0</v>
      </c>
      <c r="Q3973"/>
    </row>
    <row r="3974" spans="1:17">
      <c r="A3974" s="38" t="str">
        <f t="shared" ca="1" si="61"/>
        <v>20593</v>
      </c>
      <c r="B3974" s="39" cm="1">
        <f t="array" aca="1" ref="B3974" ca="1">INDIRECT(_xlfn.CONCAT("D",ROW(C3974)-C3974-3))</f>
        <v>2059</v>
      </c>
      <c r="C3974" s="32">
        <v>3</v>
      </c>
      <c r="D3974" s="33">
        <v>3920562</v>
      </c>
      <c r="E3974" s="33"/>
      <c r="F3974" s="33">
        <v>2006441</v>
      </c>
      <c r="G3974" s="33">
        <v>2006441</v>
      </c>
      <c r="H3974" s="33">
        <v>0</v>
      </c>
      <c r="I3974" s="33">
        <v>0</v>
      </c>
      <c r="J3974" s="33">
        <v>0</v>
      </c>
      <c r="K3974" s="33"/>
      <c r="L3974" s="33">
        <v>1914121</v>
      </c>
      <c r="M3974" s="33">
        <v>1914121</v>
      </c>
      <c r="N3974" s="33">
        <v>0</v>
      </c>
      <c r="O3974" s="33">
        <v>0</v>
      </c>
      <c r="P3974" s="33">
        <v>0</v>
      </c>
      <c r="Q3974"/>
    </row>
    <row r="3975" spans="1:17">
      <c r="A3975" s="38" t="str">
        <f t="shared" ca="1" si="61"/>
        <v>20594</v>
      </c>
      <c r="B3975" s="39" cm="1">
        <f t="array" aca="1" ref="B3975" ca="1">INDIRECT(_xlfn.CONCAT("D",ROW(C3975)-C3975-3))</f>
        <v>2059</v>
      </c>
      <c r="C3975" s="32">
        <v>4</v>
      </c>
      <c r="D3975" s="33">
        <v>3935783</v>
      </c>
      <c r="E3975" s="33"/>
      <c r="F3975" s="33">
        <v>2014545</v>
      </c>
      <c r="G3975" s="33">
        <v>2014545</v>
      </c>
      <c r="H3975" s="33">
        <v>0</v>
      </c>
      <c r="I3975" s="33">
        <v>0</v>
      </c>
      <c r="J3975" s="33">
        <v>0</v>
      </c>
      <c r="K3975" s="33"/>
      <c r="L3975" s="33">
        <v>1921238</v>
      </c>
      <c r="M3975" s="33">
        <v>1921238</v>
      </c>
      <c r="N3975" s="33">
        <v>0</v>
      </c>
      <c r="O3975" s="33">
        <v>0</v>
      </c>
      <c r="P3975" s="33">
        <v>0</v>
      </c>
      <c r="Q3975"/>
    </row>
    <row r="3976" spans="1:17">
      <c r="A3976" s="38" t="str">
        <f t="shared" ca="1" si="61"/>
        <v>20595</v>
      </c>
      <c r="B3976" s="39" cm="1">
        <f t="array" aca="1" ref="B3976" ca="1">INDIRECT(_xlfn.CONCAT("D",ROW(C3976)-C3976-3))</f>
        <v>2059</v>
      </c>
      <c r="C3976" s="32">
        <v>5</v>
      </c>
      <c r="D3976" s="33">
        <v>3953397</v>
      </c>
      <c r="E3976" s="33"/>
      <c r="F3976" s="33">
        <v>2023800</v>
      </c>
      <c r="G3976" s="33">
        <v>2023800</v>
      </c>
      <c r="H3976" s="33">
        <v>0</v>
      </c>
      <c r="I3976" s="33">
        <v>0</v>
      </c>
      <c r="J3976" s="33">
        <v>0</v>
      </c>
      <c r="K3976" s="33"/>
      <c r="L3976" s="33">
        <v>1929597</v>
      </c>
      <c r="M3976" s="33">
        <v>1929597</v>
      </c>
      <c r="N3976" s="33">
        <v>0</v>
      </c>
      <c r="O3976" s="33">
        <v>0</v>
      </c>
      <c r="P3976" s="33">
        <v>0</v>
      </c>
      <c r="Q3976"/>
    </row>
    <row r="3977" spans="1:17">
      <c r="A3977" s="38" t="str">
        <f t="shared" ca="1" si="61"/>
        <v>20596</v>
      </c>
      <c r="B3977" s="39" cm="1">
        <f t="array" aca="1" ref="B3977" ca="1">INDIRECT(_xlfn.CONCAT("D",ROW(C3977)-C3977-3))</f>
        <v>2059</v>
      </c>
      <c r="C3977" s="32">
        <v>6</v>
      </c>
      <c r="D3977" s="33">
        <v>3975529</v>
      </c>
      <c r="E3977" s="33"/>
      <c r="F3977" s="33">
        <v>2035265</v>
      </c>
      <c r="G3977" s="33">
        <v>2035265</v>
      </c>
      <c r="H3977" s="33">
        <v>0</v>
      </c>
      <c r="I3977" s="33">
        <v>0</v>
      </c>
      <c r="J3977" s="33">
        <v>0</v>
      </c>
      <c r="K3977" s="33"/>
      <c r="L3977" s="33">
        <v>1940264</v>
      </c>
      <c r="M3977" s="33">
        <v>1940264</v>
      </c>
      <c r="N3977" s="33">
        <v>0</v>
      </c>
      <c r="O3977" s="33">
        <v>0</v>
      </c>
      <c r="P3977" s="33">
        <v>0</v>
      </c>
      <c r="Q3977"/>
    </row>
    <row r="3978" spans="1:17">
      <c r="A3978" s="38" t="str">
        <f t="shared" ca="1" si="61"/>
        <v>20597</v>
      </c>
      <c r="B3978" s="39" cm="1">
        <f t="array" aca="1" ref="B3978" ca="1">INDIRECT(_xlfn.CONCAT("D",ROW(C3978)-C3978-3))</f>
        <v>2059</v>
      </c>
      <c r="C3978" s="32">
        <v>7</v>
      </c>
      <c r="D3978" s="33">
        <v>4000380</v>
      </c>
      <c r="E3978" s="33"/>
      <c r="F3978" s="33">
        <v>2047971</v>
      </c>
      <c r="G3978" s="33">
        <v>2047971</v>
      </c>
      <c r="H3978" s="33">
        <v>0</v>
      </c>
      <c r="I3978" s="33">
        <v>0</v>
      </c>
      <c r="J3978" s="33">
        <v>0</v>
      </c>
      <c r="K3978" s="33"/>
      <c r="L3978" s="33">
        <v>1952409</v>
      </c>
      <c r="M3978" s="33">
        <v>1952409</v>
      </c>
      <c r="N3978" s="33">
        <v>0</v>
      </c>
      <c r="O3978" s="33">
        <v>0</v>
      </c>
      <c r="P3978" s="33">
        <v>0</v>
      </c>
      <c r="Q3978"/>
    </row>
    <row r="3979" spans="1:17">
      <c r="A3979" s="38" t="str">
        <f t="shared" ca="1" si="61"/>
        <v>20598</v>
      </c>
      <c r="B3979" s="39" cm="1">
        <f t="array" aca="1" ref="B3979" ca="1">INDIRECT(_xlfn.CONCAT("D",ROW(C3979)-C3979-3))</f>
        <v>2059</v>
      </c>
      <c r="C3979" s="32">
        <v>8</v>
      </c>
      <c r="D3979" s="33">
        <v>4028508</v>
      </c>
      <c r="E3979" s="33"/>
      <c r="F3979" s="33">
        <v>2062526</v>
      </c>
      <c r="G3979" s="33">
        <v>2062526</v>
      </c>
      <c r="H3979" s="33">
        <v>0</v>
      </c>
      <c r="I3979" s="33">
        <v>0</v>
      </c>
      <c r="J3979" s="33">
        <v>0</v>
      </c>
      <c r="K3979" s="33"/>
      <c r="L3979" s="33">
        <v>1965982</v>
      </c>
      <c r="M3979" s="33">
        <v>1965982</v>
      </c>
      <c r="N3979" s="33">
        <v>0</v>
      </c>
      <c r="O3979" s="33">
        <v>0</v>
      </c>
      <c r="P3979" s="33">
        <v>0</v>
      </c>
      <c r="Q3979"/>
    </row>
    <row r="3980" spans="1:17">
      <c r="A3980" s="38" t="str">
        <f t="shared" ref="A3980:A4043" ca="1" si="62">B3980&amp;C3980</f>
        <v>20599</v>
      </c>
      <c r="B3980" s="39" cm="1">
        <f t="array" aca="1" ref="B3980" ca="1">INDIRECT(_xlfn.CONCAT("D",ROW(C3980)-C3980-3))</f>
        <v>2059</v>
      </c>
      <c r="C3980" s="32">
        <v>9</v>
      </c>
      <c r="D3980" s="33">
        <v>4060469</v>
      </c>
      <c r="E3980" s="33"/>
      <c r="F3980" s="33">
        <v>2079384</v>
      </c>
      <c r="G3980" s="33">
        <v>2079384</v>
      </c>
      <c r="H3980" s="33">
        <v>0</v>
      </c>
      <c r="I3980" s="33">
        <v>0</v>
      </c>
      <c r="J3980" s="33">
        <v>0</v>
      </c>
      <c r="K3980" s="33"/>
      <c r="L3980" s="33">
        <v>1981085</v>
      </c>
      <c r="M3980" s="33">
        <v>1981085</v>
      </c>
      <c r="N3980" s="33">
        <v>0</v>
      </c>
      <c r="O3980" s="33">
        <v>0</v>
      </c>
      <c r="P3980" s="33">
        <v>0</v>
      </c>
      <c r="Q3980"/>
    </row>
    <row r="3981" spans="1:17">
      <c r="A3981" s="38" t="str">
        <f t="shared" ca="1" si="62"/>
        <v>205910</v>
      </c>
      <c r="B3981" s="39" cm="1">
        <f t="array" aca="1" ref="B3981" ca="1">INDIRECT(_xlfn.CONCAT("D",ROW(C3981)-C3981-3))</f>
        <v>2059</v>
      </c>
      <c r="C3981" s="32">
        <v>10</v>
      </c>
      <c r="D3981" s="33">
        <v>4095640</v>
      </c>
      <c r="E3981" s="33"/>
      <c r="F3981" s="33">
        <v>2098080</v>
      </c>
      <c r="G3981" s="33">
        <v>2098080</v>
      </c>
      <c r="H3981" s="33">
        <v>0</v>
      </c>
      <c r="I3981" s="33">
        <v>0</v>
      </c>
      <c r="J3981" s="33">
        <v>0</v>
      </c>
      <c r="K3981" s="33"/>
      <c r="L3981" s="33">
        <v>1997560</v>
      </c>
      <c r="M3981" s="33">
        <v>1997560</v>
      </c>
      <c r="N3981" s="33">
        <v>0</v>
      </c>
      <c r="O3981" s="33">
        <v>0</v>
      </c>
      <c r="P3981" s="33">
        <v>0</v>
      </c>
      <c r="Q3981"/>
    </row>
    <row r="3982" spans="1:17">
      <c r="A3982" s="38" t="str">
        <f t="shared" ca="1" si="62"/>
        <v>205911</v>
      </c>
      <c r="B3982" s="39" cm="1">
        <f t="array" aca="1" ref="B3982" ca="1">INDIRECT(_xlfn.CONCAT("D",ROW(C3982)-C3982-3))</f>
        <v>2059</v>
      </c>
      <c r="C3982" s="32">
        <v>11</v>
      </c>
      <c r="D3982" s="33">
        <v>4132565</v>
      </c>
      <c r="E3982" s="33"/>
      <c r="F3982" s="33">
        <v>2117561</v>
      </c>
      <c r="G3982" s="33">
        <v>2117561</v>
      </c>
      <c r="H3982" s="33">
        <v>0</v>
      </c>
      <c r="I3982" s="33">
        <v>0</v>
      </c>
      <c r="J3982" s="33">
        <v>0</v>
      </c>
      <c r="K3982" s="33"/>
      <c r="L3982" s="33">
        <v>2015004</v>
      </c>
      <c r="M3982" s="33">
        <v>2015004</v>
      </c>
      <c r="N3982" s="33">
        <v>0</v>
      </c>
      <c r="O3982" s="33">
        <v>0</v>
      </c>
      <c r="P3982" s="33">
        <v>0</v>
      </c>
      <c r="Q3982"/>
    </row>
    <row r="3983" spans="1:17">
      <c r="A3983" s="38" t="str">
        <f t="shared" ca="1" si="62"/>
        <v>205912</v>
      </c>
      <c r="B3983" s="39" cm="1">
        <f t="array" aca="1" ref="B3983" ca="1">INDIRECT(_xlfn.CONCAT("D",ROW(C3983)-C3983-3))</f>
        <v>2059</v>
      </c>
      <c r="C3983" s="32">
        <v>12</v>
      </c>
      <c r="D3983" s="33">
        <v>4170496</v>
      </c>
      <c r="E3983" s="33"/>
      <c r="F3983" s="33">
        <v>2137307</v>
      </c>
      <c r="G3983" s="33">
        <v>2137307</v>
      </c>
      <c r="H3983" s="33">
        <v>0</v>
      </c>
      <c r="I3983" s="33">
        <v>0</v>
      </c>
      <c r="J3983" s="33">
        <v>0</v>
      </c>
      <c r="K3983" s="33"/>
      <c r="L3983" s="33">
        <v>2033189</v>
      </c>
      <c r="M3983" s="33">
        <v>2033189</v>
      </c>
      <c r="N3983" s="33">
        <v>0</v>
      </c>
      <c r="O3983" s="33">
        <v>0</v>
      </c>
      <c r="P3983" s="33">
        <v>0</v>
      </c>
      <c r="Q3983"/>
    </row>
    <row r="3984" spans="1:17">
      <c r="A3984" s="38" t="str">
        <f t="shared" ca="1" si="62"/>
        <v>205913</v>
      </c>
      <c r="B3984" s="39" cm="1">
        <f t="array" aca="1" ref="B3984" ca="1">INDIRECT(_xlfn.CONCAT("D",ROW(C3984)-C3984-3))</f>
        <v>2059</v>
      </c>
      <c r="C3984" s="32">
        <v>13</v>
      </c>
      <c r="D3984" s="33">
        <v>4208928</v>
      </c>
      <c r="E3984" s="33"/>
      <c r="F3984" s="33">
        <v>2157154</v>
      </c>
      <c r="G3984" s="33">
        <v>2157154</v>
      </c>
      <c r="H3984" s="33">
        <v>0</v>
      </c>
      <c r="I3984" s="33">
        <v>0</v>
      </c>
      <c r="J3984" s="33">
        <v>0</v>
      </c>
      <c r="K3984" s="33"/>
      <c r="L3984" s="33">
        <v>2051774</v>
      </c>
      <c r="M3984" s="33">
        <v>2051774</v>
      </c>
      <c r="N3984" s="33">
        <v>0</v>
      </c>
      <c r="O3984" s="33">
        <v>0</v>
      </c>
      <c r="P3984" s="33">
        <v>0</v>
      </c>
      <c r="Q3984"/>
    </row>
    <row r="3985" spans="1:17">
      <c r="A3985" s="38" t="str">
        <f t="shared" ca="1" si="62"/>
        <v>205914</v>
      </c>
      <c r="B3985" s="39" cm="1">
        <f t="array" aca="1" ref="B3985" ca="1">INDIRECT(_xlfn.CONCAT("D",ROW(C3985)-C3985-3))</f>
        <v>2059</v>
      </c>
      <c r="C3985" s="32">
        <v>14</v>
      </c>
      <c r="D3985" s="33">
        <v>4247272</v>
      </c>
      <c r="E3985" s="33"/>
      <c r="F3985" s="33">
        <v>2176930</v>
      </c>
      <c r="G3985" s="33">
        <v>2176930</v>
      </c>
      <c r="H3985" s="33">
        <v>0</v>
      </c>
      <c r="I3985" s="33">
        <v>0</v>
      </c>
      <c r="J3985" s="33">
        <v>0</v>
      </c>
      <c r="K3985" s="33"/>
      <c r="L3985" s="33">
        <v>2070342</v>
      </c>
      <c r="M3985" s="33">
        <v>2070342</v>
      </c>
      <c r="N3985" s="33">
        <v>0</v>
      </c>
      <c r="O3985" s="33">
        <v>0</v>
      </c>
      <c r="P3985" s="33">
        <v>0</v>
      </c>
      <c r="Q3985"/>
    </row>
    <row r="3986" spans="1:17">
      <c r="A3986" s="38" t="str">
        <f t="shared" ca="1" si="62"/>
        <v>205915</v>
      </c>
      <c r="B3986" s="39" cm="1">
        <f t="array" aca="1" ref="B3986" ca="1">INDIRECT(_xlfn.CONCAT("D",ROW(C3986)-C3986-3))</f>
        <v>2059</v>
      </c>
      <c r="C3986" s="32">
        <v>15</v>
      </c>
      <c r="D3986" s="33">
        <v>4285878</v>
      </c>
      <c r="E3986" s="33"/>
      <c r="F3986" s="33">
        <v>2197000</v>
      </c>
      <c r="G3986" s="33">
        <v>2197000</v>
      </c>
      <c r="H3986" s="33">
        <v>0</v>
      </c>
      <c r="I3986" s="33">
        <v>0</v>
      </c>
      <c r="J3986" s="33">
        <v>0</v>
      </c>
      <c r="K3986" s="33"/>
      <c r="L3986" s="33">
        <v>2088879</v>
      </c>
      <c r="M3986" s="33">
        <v>2088879</v>
      </c>
      <c r="N3986" s="33">
        <v>0</v>
      </c>
      <c r="O3986" s="33">
        <v>0</v>
      </c>
      <c r="P3986" s="33">
        <v>0</v>
      </c>
      <c r="Q3986"/>
    </row>
    <row r="3987" spans="1:17">
      <c r="A3987" s="38" t="str">
        <f t="shared" ca="1" si="62"/>
        <v>205916</v>
      </c>
      <c r="B3987" s="39" cm="1">
        <f t="array" aca="1" ref="B3987" ca="1">INDIRECT(_xlfn.CONCAT("D",ROW(C3987)-C3987-3))</f>
        <v>2059</v>
      </c>
      <c r="C3987" s="32">
        <v>16</v>
      </c>
      <c r="D3987" s="33">
        <v>4325399</v>
      </c>
      <c r="E3987" s="33"/>
      <c r="F3987" s="33">
        <v>2218080</v>
      </c>
      <c r="G3987" s="33">
        <v>2209374</v>
      </c>
      <c r="H3987" s="33">
        <v>8706</v>
      </c>
      <c r="I3987" s="33">
        <v>0</v>
      </c>
      <c r="J3987" s="33">
        <v>0</v>
      </c>
      <c r="K3987" s="33"/>
      <c r="L3987" s="33">
        <v>2107319</v>
      </c>
      <c r="M3987" s="33">
        <v>2103466</v>
      </c>
      <c r="N3987" s="33">
        <v>3853</v>
      </c>
      <c r="O3987" s="33">
        <v>0</v>
      </c>
      <c r="P3987" s="33">
        <v>0</v>
      </c>
      <c r="Q3987"/>
    </row>
    <row r="3988" spans="1:17">
      <c r="A3988" s="38" t="str">
        <f t="shared" ca="1" si="62"/>
        <v>205917</v>
      </c>
      <c r="B3988" s="39" cm="1">
        <f t="array" aca="1" ref="B3988" ca="1">INDIRECT(_xlfn.CONCAT("D",ROW(C3988)-C3988-3))</f>
        <v>2059</v>
      </c>
      <c r="C3988" s="32">
        <v>17</v>
      </c>
      <c r="D3988" s="33">
        <v>4366919</v>
      </c>
      <c r="E3988" s="33"/>
      <c r="F3988" s="33">
        <v>2241039</v>
      </c>
      <c r="G3988" s="33">
        <v>2220780</v>
      </c>
      <c r="H3988" s="33">
        <v>20259</v>
      </c>
      <c r="I3988" s="33">
        <v>0</v>
      </c>
      <c r="J3988" s="33">
        <v>0</v>
      </c>
      <c r="K3988" s="33"/>
      <c r="L3988" s="33">
        <v>2125880</v>
      </c>
      <c r="M3988" s="33">
        <v>2114300</v>
      </c>
      <c r="N3988" s="33">
        <v>11580</v>
      </c>
      <c r="O3988" s="33">
        <v>0</v>
      </c>
      <c r="P3988" s="33">
        <v>0</v>
      </c>
      <c r="Q3988"/>
    </row>
    <row r="3989" spans="1:17">
      <c r="A3989" s="38" t="str">
        <f t="shared" ca="1" si="62"/>
        <v>205918</v>
      </c>
      <c r="B3989" s="39" cm="1">
        <f t="array" aca="1" ref="B3989" ca="1">INDIRECT(_xlfn.CONCAT("D",ROW(C3989)-C3989-3))</f>
        <v>2059</v>
      </c>
      <c r="C3989" s="32">
        <v>18</v>
      </c>
      <c r="D3989" s="33">
        <v>4409373</v>
      </c>
      <c r="E3989" s="33"/>
      <c r="F3989" s="33">
        <v>2265056</v>
      </c>
      <c r="G3989" s="33">
        <v>2248677</v>
      </c>
      <c r="H3989" s="33">
        <v>16379</v>
      </c>
      <c r="I3989" s="33">
        <v>0</v>
      </c>
      <c r="J3989" s="33">
        <v>0</v>
      </c>
      <c r="K3989" s="33"/>
      <c r="L3989" s="33">
        <v>2144317</v>
      </c>
      <c r="M3989" s="33">
        <v>2109638</v>
      </c>
      <c r="N3989" s="33">
        <v>34679</v>
      </c>
      <c r="O3989" s="33">
        <v>0</v>
      </c>
      <c r="P3989" s="33">
        <v>0</v>
      </c>
      <c r="Q3989"/>
    </row>
    <row r="3990" spans="1:17">
      <c r="A3990" s="38" t="str">
        <f t="shared" ca="1" si="62"/>
        <v>205919</v>
      </c>
      <c r="B3990" s="39" cm="1">
        <f t="array" aca="1" ref="B3990" ca="1">INDIRECT(_xlfn.CONCAT("D",ROW(C3990)-C3990-3))</f>
        <v>2059</v>
      </c>
      <c r="C3990" s="32">
        <v>19</v>
      </c>
      <c r="D3990" s="33">
        <v>4448611</v>
      </c>
      <c r="E3990" s="33"/>
      <c r="F3990" s="33">
        <v>2287082</v>
      </c>
      <c r="G3990" s="33">
        <v>2256241</v>
      </c>
      <c r="H3990" s="33">
        <v>29878</v>
      </c>
      <c r="I3990" s="33">
        <v>0</v>
      </c>
      <c r="J3990" s="33">
        <v>964</v>
      </c>
      <c r="K3990" s="33"/>
      <c r="L3990" s="33">
        <v>2161529</v>
      </c>
      <c r="M3990" s="33">
        <v>2102823</v>
      </c>
      <c r="N3990" s="33">
        <v>57744</v>
      </c>
      <c r="O3990" s="33">
        <v>0</v>
      </c>
      <c r="P3990" s="33">
        <v>962</v>
      </c>
      <c r="Q3990"/>
    </row>
    <row r="3991" spans="1:17">
      <c r="A3991" s="38" t="str">
        <f t="shared" ca="1" si="62"/>
        <v>205920</v>
      </c>
      <c r="B3991" s="39" cm="1">
        <f t="array" aca="1" ref="B3991" ca="1">INDIRECT(_xlfn.CONCAT("D",ROW(C3991)-C3991-3))</f>
        <v>2059</v>
      </c>
      <c r="C3991" s="32">
        <v>20</v>
      </c>
      <c r="D3991" s="33">
        <v>4482680</v>
      </c>
      <c r="E3991" s="33"/>
      <c r="F3991" s="33">
        <v>2305232</v>
      </c>
      <c r="G3991" s="33">
        <v>2257086</v>
      </c>
      <c r="H3991" s="33">
        <v>47183</v>
      </c>
      <c r="I3991" s="33">
        <v>0</v>
      </c>
      <c r="J3991" s="33">
        <v>963</v>
      </c>
      <c r="K3991" s="33"/>
      <c r="L3991" s="33">
        <v>2177447</v>
      </c>
      <c r="M3991" s="33">
        <v>2054286</v>
      </c>
      <c r="N3991" s="33">
        <v>122199</v>
      </c>
      <c r="O3991" s="33">
        <v>0</v>
      </c>
      <c r="P3991" s="33">
        <v>962</v>
      </c>
      <c r="Q3991"/>
    </row>
    <row r="3992" spans="1:17">
      <c r="A3992" s="38" t="str">
        <f t="shared" ca="1" si="62"/>
        <v>205921</v>
      </c>
      <c r="B3992" s="39" cm="1">
        <f t="array" aca="1" ref="B3992" ca="1">INDIRECT(_xlfn.CONCAT("D",ROW(C3992)-C3992-3))</f>
        <v>2059</v>
      </c>
      <c r="C3992" s="32">
        <v>21</v>
      </c>
      <c r="D3992" s="33">
        <v>4513845</v>
      </c>
      <c r="E3992" s="33"/>
      <c r="F3992" s="33">
        <v>2321466</v>
      </c>
      <c r="G3992" s="33">
        <v>2247294</v>
      </c>
      <c r="H3992" s="33">
        <v>71282</v>
      </c>
      <c r="I3992" s="33">
        <v>0</v>
      </c>
      <c r="J3992" s="33">
        <v>2890</v>
      </c>
      <c r="K3992" s="33"/>
      <c r="L3992" s="33">
        <v>2192379</v>
      </c>
      <c r="M3992" s="33">
        <v>2024993</v>
      </c>
      <c r="N3992" s="33">
        <v>164501</v>
      </c>
      <c r="O3992" s="33">
        <v>0</v>
      </c>
      <c r="P3992" s="33">
        <v>2886</v>
      </c>
      <c r="Q3992"/>
    </row>
    <row r="3993" spans="1:17">
      <c r="A3993" s="38" t="str">
        <f t="shared" ca="1" si="62"/>
        <v>205922</v>
      </c>
      <c r="B3993" s="39" cm="1">
        <f t="array" aca="1" ref="B3993" ca="1">INDIRECT(_xlfn.CONCAT("D",ROW(C3993)-C3993-3))</f>
        <v>2059</v>
      </c>
      <c r="C3993" s="32">
        <v>22</v>
      </c>
      <c r="D3993" s="33">
        <v>4538060</v>
      </c>
      <c r="E3993" s="33"/>
      <c r="F3993" s="33">
        <v>2333374</v>
      </c>
      <c r="G3993" s="33">
        <v>2216946</v>
      </c>
      <c r="H3993" s="33">
        <v>112579</v>
      </c>
      <c r="I3993" s="33">
        <v>0</v>
      </c>
      <c r="J3993" s="33">
        <v>3849</v>
      </c>
      <c r="K3993" s="33"/>
      <c r="L3993" s="33">
        <v>2204686</v>
      </c>
      <c r="M3993" s="33">
        <v>1959507</v>
      </c>
      <c r="N3993" s="33">
        <v>233641</v>
      </c>
      <c r="O3993" s="33">
        <v>0</v>
      </c>
      <c r="P3993" s="33">
        <v>11538</v>
      </c>
      <c r="Q3993"/>
    </row>
    <row r="3994" spans="1:17">
      <c r="A3994" s="38" t="str">
        <f t="shared" ca="1" si="62"/>
        <v>205923</v>
      </c>
      <c r="B3994" s="39" cm="1">
        <f t="array" aca="1" ref="B3994" ca="1">INDIRECT(_xlfn.CONCAT("D",ROW(C3994)-C3994-3))</f>
        <v>2059</v>
      </c>
      <c r="C3994" s="32">
        <v>23</v>
      </c>
      <c r="D3994" s="33">
        <v>4556997</v>
      </c>
      <c r="E3994" s="33"/>
      <c r="F3994" s="33">
        <v>2341919</v>
      </c>
      <c r="G3994" s="33">
        <v>2152372</v>
      </c>
      <c r="H3994" s="33">
        <v>181850</v>
      </c>
      <c r="I3994" s="33">
        <v>0</v>
      </c>
      <c r="J3994" s="33">
        <v>7697</v>
      </c>
      <c r="K3994" s="33"/>
      <c r="L3994" s="33">
        <v>2215078</v>
      </c>
      <c r="M3994" s="33">
        <v>1897129</v>
      </c>
      <c r="N3994" s="33">
        <v>303541</v>
      </c>
      <c r="O3994" s="33">
        <v>0</v>
      </c>
      <c r="P3994" s="33">
        <v>14409</v>
      </c>
      <c r="Q3994"/>
    </row>
    <row r="3995" spans="1:17">
      <c r="A3995" s="38" t="str">
        <f t="shared" ca="1" si="62"/>
        <v>205924</v>
      </c>
      <c r="B3995" s="39" cm="1">
        <f t="array" aca="1" ref="B3995" ca="1">INDIRECT(_xlfn.CONCAT("D",ROW(C3995)-C3995-3))</f>
        <v>2059</v>
      </c>
      <c r="C3995" s="32">
        <v>24</v>
      </c>
      <c r="D3995" s="33">
        <v>4574140</v>
      </c>
      <c r="E3995" s="33"/>
      <c r="F3995" s="33">
        <v>2349085</v>
      </c>
      <c r="G3995" s="33">
        <v>2095130</v>
      </c>
      <c r="H3995" s="33">
        <v>247221</v>
      </c>
      <c r="I3995" s="33">
        <v>0</v>
      </c>
      <c r="J3995" s="33">
        <v>6734</v>
      </c>
      <c r="K3995" s="33"/>
      <c r="L3995" s="33">
        <v>2225055</v>
      </c>
      <c r="M3995" s="33">
        <v>1767351</v>
      </c>
      <c r="N3995" s="33">
        <v>440395</v>
      </c>
      <c r="O3995" s="33">
        <v>1923</v>
      </c>
      <c r="P3995" s="33">
        <v>15385</v>
      </c>
      <c r="Q3995"/>
    </row>
    <row r="3996" spans="1:17">
      <c r="A3996" s="38" t="str">
        <f t="shared" ca="1" si="62"/>
        <v>205925</v>
      </c>
      <c r="B3996" s="39" cm="1">
        <f t="array" aca="1" ref="B3996" ca="1">INDIRECT(_xlfn.CONCAT("D",ROW(C3996)-C3996-3))</f>
        <v>2059</v>
      </c>
      <c r="C3996" s="32">
        <v>25</v>
      </c>
      <c r="D3996" s="33">
        <v>4591097</v>
      </c>
      <c r="E3996" s="33"/>
      <c r="F3996" s="33">
        <v>2355655</v>
      </c>
      <c r="G3996" s="33">
        <v>1967699</v>
      </c>
      <c r="H3996" s="33">
        <v>373516</v>
      </c>
      <c r="I3996" s="33">
        <v>963</v>
      </c>
      <c r="J3996" s="33">
        <v>13477</v>
      </c>
      <c r="K3996" s="33"/>
      <c r="L3996" s="33">
        <v>2235441</v>
      </c>
      <c r="M3996" s="33">
        <v>1650610</v>
      </c>
      <c r="N3996" s="33">
        <v>554051</v>
      </c>
      <c r="O3996" s="33">
        <v>2886</v>
      </c>
      <c r="P3996" s="33">
        <v>27895</v>
      </c>
      <c r="Q3996"/>
    </row>
    <row r="3997" spans="1:17">
      <c r="A3997" s="38" t="str">
        <f t="shared" ca="1" si="62"/>
        <v>205926</v>
      </c>
      <c r="B3997" s="39" cm="1">
        <f t="array" aca="1" ref="B3997" ca="1">INDIRECT(_xlfn.CONCAT("D",ROW(C3997)-C3997-3))</f>
        <v>2059</v>
      </c>
      <c r="C3997" s="32">
        <v>26</v>
      </c>
      <c r="D3997" s="33">
        <v>4607693</v>
      </c>
      <c r="E3997" s="33"/>
      <c r="F3997" s="33">
        <v>2361753</v>
      </c>
      <c r="G3997" s="33">
        <v>1919647</v>
      </c>
      <c r="H3997" s="33">
        <v>418027</v>
      </c>
      <c r="I3997" s="33">
        <v>963</v>
      </c>
      <c r="J3997" s="33">
        <v>23117</v>
      </c>
      <c r="K3997" s="33"/>
      <c r="L3997" s="33">
        <v>2245940</v>
      </c>
      <c r="M3997" s="33">
        <v>1465539</v>
      </c>
      <c r="N3997" s="33">
        <v>744798</v>
      </c>
      <c r="O3997" s="33">
        <v>1925</v>
      </c>
      <c r="P3997" s="33">
        <v>33679</v>
      </c>
      <c r="Q3997"/>
    </row>
    <row r="3998" spans="1:17">
      <c r="A3998" s="38" t="str">
        <f t="shared" ca="1" si="62"/>
        <v>205927</v>
      </c>
      <c r="B3998" s="39" cm="1">
        <f t="array" aca="1" ref="B3998" ca="1">INDIRECT(_xlfn.CONCAT("D",ROW(C3998)-C3998-3))</f>
        <v>2059</v>
      </c>
      <c r="C3998" s="32">
        <v>27</v>
      </c>
      <c r="D3998" s="33">
        <v>4623494</v>
      </c>
      <c r="E3998" s="33"/>
      <c r="F3998" s="33">
        <v>2367409</v>
      </c>
      <c r="G3998" s="33">
        <v>1803740</v>
      </c>
      <c r="H3998" s="33">
        <v>541507</v>
      </c>
      <c r="I3998" s="33">
        <v>964</v>
      </c>
      <c r="J3998" s="33">
        <v>21198</v>
      </c>
      <c r="K3998" s="33"/>
      <c r="L3998" s="33">
        <v>2256085</v>
      </c>
      <c r="M3998" s="33">
        <v>1343457</v>
      </c>
      <c r="N3998" s="33">
        <v>858774</v>
      </c>
      <c r="O3998" s="33">
        <v>4808</v>
      </c>
      <c r="P3998" s="33">
        <v>49045</v>
      </c>
      <c r="Q3998"/>
    </row>
    <row r="3999" spans="1:17">
      <c r="A3999" s="38" t="str">
        <f t="shared" ca="1" si="62"/>
        <v>205928</v>
      </c>
      <c r="B3999" s="39" cm="1">
        <f t="array" aca="1" ref="B3999" ca="1">INDIRECT(_xlfn.CONCAT("D",ROW(C3999)-C3999-3))</f>
        <v>2059</v>
      </c>
      <c r="C3999" s="32">
        <v>28</v>
      </c>
      <c r="D3999" s="33">
        <v>4629809</v>
      </c>
      <c r="E3999" s="33"/>
      <c r="F3999" s="33">
        <v>2368411</v>
      </c>
      <c r="G3999" s="33">
        <v>1725364</v>
      </c>
      <c r="H3999" s="33">
        <v>612288</v>
      </c>
      <c r="I3999" s="33">
        <v>961</v>
      </c>
      <c r="J3999" s="33">
        <v>29797</v>
      </c>
      <c r="K3999" s="33"/>
      <c r="L3999" s="33">
        <v>2261398</v>
      </c>
      <c r="M3999" s="33">
        <v>1231920</v>
      </c>
      <c r="N3999" s="33">
        <v>947926</v>
      </c>
      <c r="O3999" s="33">
        <v>10554</v>
      </c>
      <c r="P3999" s="33">
        <v>70998</v>
      </c>
      <c r="Q3999"/>
    </row>
    <row r="4000" spans="1:17">
      <c r="A4000" s="38" t="str">
        <f t="shared" ca="1" si="62"/>
        <v>205929</v>
      </c>
      <c r="B4000" s="39" cm="1">
        <f t="array" aca="1" ref="B4000" ca="1">INDIRECT(_xlfn.CONCAT("D",ROW(C4000)-C4000-3))</f>
        <v>2059</v>
      </c>
      <c r="C4000" s="32">
        <v>29</v>
      </c>
      <c r="D4000" s="33">
        <v>4620596</v>
      </c>
      <c r="E4000" s="33"/>
      <c r="F4000" s="33">
        <v>2361815</v>
      </c>
      <c r="G4000" s="33">
        <v>1565923</v>
      </c>
      <c r="H4000" s="33">
        <v>740342</v>
      </c>
      <c r="I4000" s="33">
        <v>958</v>
      </c>
      <c r="J4000" s="33">
        <v>54592</v>
      </c>
      <c r="K4000" s="33"/>
      <c r="L4000" s="33">
        <v>2258781</v>
      </c>
      <c r="M4000" s="33">
        <v>1136566</v>
      </c>
      <c r="N4000" s="33">
        <v>1026545</v>
      </c>
      <c r="O4000" s="33">
        <v>8610</v>
      </c>
      <c r="P4000" s="33">
        <v>87060</v>
      </c>
      <c r="Q4000"/>
    </row>
    <row r="4001" spans="1:17">
      <c r="A4001" s="38" t="str">
        <f t="shared" ca="1" si="62"/>
        <v>205930</v>
      </c>
      <c r="B4001" s="39" cm="1">
        <f t="array" aca="1" ref="B4001" ca="1">INDIRECT(_xlfn.CONCAT("D",ROW(C4001)-C4001-3))</f>
        <v>2059</v>
      </c>
      <c r="C4001" s="32">
        <v>30</v>
      </c>
      <c r="D4001" s="33">
        <v>4601156</v>
      </c>
      <c r="E4001" s="33"/>
      <c r="F4001" s="33">
        <v>2350481</v>
      </c>
      <c r="G4001" s="33">
        <v>1453285</v>
      </c>
      <c r="H4001" s="33">
        <v>830312</v>
      </c>
      <c r="I4001" s="33">
        <v>3822</v>
      </c>
      <c r="J4001" s="33">
        <v>63062</v>
      </c>
      <c r="K4001" s="33"/>
      <c r="L4001" s="33">
        <v>2250675</v>
      </c>
      <c r="M4001" s="33">
        <v>1046492</v>
      </c>
      <c r="N4001" s="33">
        <v>1110524</v>
      </c>
      <c r="O4001" s="33">
        <v>7646</v>
      </c>
      <c r="P4001" s="33">
        <v>86013</v>
      </c>
      <c r="Q4001"/>
    </row>
    <row r="4002" spans="1:17">
      <c r="A4002" s="38" t="str">
        <f t="shared" ca="1" si="62"/>
        <v>205931</v>
      </c>
      <c r="B4002" s="39" cm="1">
        <f t="array" aca="1" ref="B4002" ca="1">INDIRECT(_xlfn.CONCAT("D",ROW(C4002)-C4002-3))</f>
        <v>2059</v>
      </c>
      <c r="C4002" s="32">
        <v>31</v>
      </c>
      <c r="D4002" s="33">
        <v>4574213</v>
      </c>
      <c r="E4002" s="33"/>
      <c r="F4002" s="33">
        <v>2335561</v>
      </c>
      <c r="G4002" s="33">
        <v>1303702</v>
      </c>
      <c r="H4002" s="33">
        <v>944754</v>
      </c>
      <c r="I4002" s="33">
        <v>2872</v>
      </c>
      <c r="J4002" s="33">
        <v>84233</v>
      </c>
      <c r="K4002" s="33"/>
      <c r="L4002" s="33">
        <v>2238652</v>
      </c>
      <c r="M4002" s="33">
        <v>941382</v>
      </c>
      <c r="N4002" s="33">
        <v>1180554</v>
      </c>
      <c r="O4002" s="33">
        <v>13394</v>
      </c>
      <c r="P4002" s="33">
        <v>103322</v>
      </c>
      <c r="Q4002"/>
    </row>
    <row r="4003" spans="1:17">
      <c r="A4003" s="38" t="str">
        <f t="shared" ca="1" si="62"/>
        <v>205932</v>
      </c>
      <c r="B4003" s="39" cm="1">
        <f t="array" aca="1" ref="B4003" ca="1">INDIRECT(_xlfn.CONCAT("D",ROW(C4003)-C4003-3))</f>
        <v>2059</v>
      </c>
      <c r="C4003" s="32">
        <v>32</v>
      </c>
      <c r="D4003" s="33">
        <v>4543866</v>
      </c>
      <c r="E4003" s="33"/>
      <c r="F4003" s="33">
        <v>2318971</v>
      </c>
      <c r="G4003" s="33">
        <v>1249421</v>
      </c>
      <c r="H4003" s="33">
        <v>971879</v>
      </c>
      <c r="I4003" s="33">
        <v>2901</v>
      </c>
      <c r="J4003" s="33">
        <v>94770</v>
      </c>
      <c r="K4003" s="33"/>
      <c r="L4003" s="33">
        <v>2224895</v>
      </c>
      <c r="M4003" s="33">
        <v>893044</v>
      </c>
      <c r="N4003" s="33">
        <v>1203584</v>
      </c>
      <c r="O4003" s="33">
        <v>9644</v>
      </c>
      <c r="P4003" s="33">
        <v>118623</v>
      </c>
      <c r="Q4003"/>
    </row>
    <row r="4004" spans="1:17">
      <c r="A4004" s="38" t="str">
        <f t="shared" ca="1" si="62"/>
        <v>205933</v>
      </c>
      <c r="B4004" s="39" cm="1">
        <f t="array" aca="1" ref="B4004" ca="1">INDIRECT(_xlfn.CONCAT("D",ROW(C4004)-C4004-3))</f>
        <v>2059</v>
      </c>
      <c r="C4004" s="32">
        <v>33</v>
      </c>
      <c r="D4004" s="33">
        <v>4512976</v>
      </c>
      <c r="E4004" s="33"/>
      <c r="F4004" s="33">
        <v>2302040</v>
      </c>
      <c r="G4004" s="33">
        <v>1173972</v>
      </c>
      <c r="H4004" s="33">
        <v>1018680</v>
      </c>
      <c r="I4004" s="33">
        <v>3907</v>
      </c>
      <c r="J4004" s="33">
        <v>105482</v>
      </c>
      <c r="K4004" s="33"/>
      <c r="L4004" s="33">
        <v>2210936</v>
      </c>
      <c r="M4004" s="33">
        <v>829345</v>
      </c>
      <c r="N4004" s="33">
        <v>1223528</v>
      </c>
      <c r="O4004" s="33">
        <v>10733</v>
      </c>
      <c r="P4004" s="33">
        <v>147331</v>
      </c>
      <c r="Q4004"/>
    </row>
    <row r="4005" spans="1:17">
      <c r="A4005" s="38" t="str">
        <f t="shared" ca="1" si="62"/>
        <v>205934</v>
      </c>
      <c r="B4005" s="39" cm="1">
        <f t="array" aca="1" ref="B4005" ca="1">INDIRECT(_xlfn.CONCAT("D",ROW(C4005)-C4005-3))</f>
        <v>2059</v>
      </c>
      <c r="C4005" s="32">
        <v>34</v>
      </c>
      <c r="D4005" s="33">
        <v>4486887</v>
      </c>
      <c r="E4005" s="33"/>
      <c r="F4005" s="33">
        <v>2287370</v>
      </c>
      <c r="G4005" s="33">
        <v>1078331</v>
      </c>
      <c r="H4005" s="33">
        <v>1084273</v>
      </c>
      <c r="I4005" s="33">
        <v>3961</v>
      </c>
      <c r="J4005" s="33">
        <v>120805</v>
      </c>
      <c r="K4005" s="33"/>
      <c r="L4005" s="33">
        <v>2199518</v>
      </c>
      <c r="M4005" s="33">
        <v>726246</v>
      </c>
      <c r="N4005" s="33">
        <v>1316940</v>
      </c>
      <c r="O4005" s="33">
        <v>9894</v>
      </c>
      <c r="P4005" s="33">
        <v>146437</v>
      </c>
      <c r="Q4005"/>
    </row>
    <row r="4006" spans="1:17">
      <c r="A4006" s="38" t="str">
        <f t="shared" ca="1" si="62"/>
        <v>205935</v>
      </c>
      <c r="B4006" s="39" cm="1">
        <f t="array" aca="1" ref="B4006" ca="1">INDIRECT(_xlfn.CONCAT("D",ROW(C4006)-C4006-3))</f>
        <v>2059</v>
      </c>
      <c r="C4006" s="32">
        <v>35</v>
      </c>
      <c r="D4006" s="33">
        <v>4470753</v>
      </c>
      <c r="E4006" s="33"/>
      <c r="F4006" s="33">
        <v>2277901</v>
      </c>
      <c r="G4006" s="33">
        <v>1019775</v>
      </c>
      <c r="H4006" s="33">
        <v>1090174</v>
      </c>
      <c r="I4006" s="33">
        <v>11063</v>
      </c>
      <c r="J4006" s="33">
        <v>156889</v>
      </c>
      <c r="K4006" s="33"/>
      <c r="L4006" s="33">
        <v>2192852</v>
      </c>
      <c r="M4006" s="33">
        <v>699141</v>
      </c>
      <c r="N4006" s="33">
        <v>1300845</v>
      </c>
      <c r="O4006" s="33">
        <v>20090</v>
      </c>
      <c r="P4006" s="33">
        <v>172776</v>
      </c>
      <c r="Q4006"/>
    </row>
    <row r="4007" spans="1:17">
      <c r="A4007" s="38" t="str">
        <f t="shared" ca="1" si="62"/>
        <v>205936</v>
      </c>
      <c r="B4007" s="39" cm="1">
        <f t="array" aca="1" ref="B4007" ca="1">INDIRECT(_xlfn.CONCAT("D",ROW(C4007)-C4007-3))</f>
        <v>2059</v>
      </c>
      <c r="C4007" s="32">
        <v>36</v>
      </c>
      <c r="D4007" s="33">
        <v>4453173</v>
      </c>
      <c r="E4007" s="33"/>
      <c r="F4007" s="33">
        <v>2267787</v>
      </c>
      <c r="G4007" s="33">
        <v>994196</v>
      </c>
      <c r="H4007" s="33">
        <v>1102283</v>
      </c>
      <c r="I4007" s="33">
        <v>6118</v>
      </c>
      <c r="J4007" s="33">
        <v>165189</v>
      </c>
      <c r="K4007" s="33"/>
      <c r="L4007" s="33">
        <v>2185385</v>
      </c>
      <c r="M4007" s="33">
        <v>656838</v>
      </c>
      <c r="N4007" s="33">
        <v>1328950</v>
      </c>
      <c r="O4007" s="33">
        <v>11202</v>
      </c>
      <c r="P4007" s="33">
        <v>188395</v>
      </c>
      <c r="Q4007"/>
    </row>
    <row r="4008" spans="1:17">
      <c r="A4008" s="38" t="str">
        <f t="shared" ca="1" si="62"/>
        <v>205937</v>
      </c>
      <c r="B4008" s="39" cm="1">
        <f t="array" aca="1" ref="B4008" ca="1">INDIRECT(_xlfn.CONCAT("D",ROW(C4008)-C4008-3))</f>
        <v>2059</v>
      </c>
      <c r="C4008" s="32">
        <v>37</v>
      </c>
      <c r="D4008" s="33">
        <v>4445322</v>
      </c>
      <c r="E4008" s="33"/>
      <c r="F4008" s="33">
        <v>2262364</v>
      </c>
      <c r="G4008" s="33">
        <v>936970</v>
      </c>
      <c r="H4008" s="33">
        <v>1131182</v>
      </c>
      <c r="I4008" s="33">
        <v>6198</v>
      </c>
      <c r="J4008" s="33">
        <v>188014</v>
      </c>
      <c r="K4008" s="33"/>
      <c r="L4008" s="33">
        <v>2182957</v>
      </c>
      <c r="M4008" s="33">
        <v>639015</v>
      </c>
      <c r="N4008" s="33">
        <v>1350177</v>
      </c>
      <c r="O4008" s="33">
        <v>18552</v>
      </c>
      <c r="P4008" s="33">
        <v>175214</v>
      </c>
      <c r="Q4008"/>
    </row>
    <row r="4009" spans="1:17">
      <c r="A4009" s="38" t="str">
        <f t="shared" ca="1" si="62"/>
        <v>205938</v>
      </c>
      <c r="B4009" s="39" cm="1">
        <f t="array" aca="1" ref="B4009" ca="1">INDIRECT(_xlfn.CONCAT("D",ROW(C4009)-C4009-3))</f>
        <v>2059</v>
      </c>
      <c r="C4009" s="32">
        <v>38</v>
      </c>
      <c r="D4009" s="33">
        <v>4383219</v>
      </c>
      <c r="E4009" s="33"/>
      <c r="F4009" s="33">
        <v>2227054</v>
      </c>
      <c r="G4009" s="33">
        <v>861710</v>
      </c>
      <c r="H4009" s="33">
        <v>1159621</v>
      </c>
      <c r="I4009" s="33">
        <v>7763</v>
      </c>
      <c r="J4009" s="33">
        <v>197960</v>
      </c>
      <c r="K4009" s="33"/>
      <c r="L4009" s="33">
        <v>2156164</v>
      </c>
      <c r="M4009" s="33">
        <v>592022</v>
      </c>
      <c r="N4009" s="33">
        <v>1323057</v>
      </c>
      <c r="O4009" s="33">
        <v>27219</v>
      </c>
      <c r="P4009" s="33">
        <v>213867</v>
      </c>
      <c r="Q4009"/>
    </row>
    <row r="4010" spans="1:17">
      <c r="A4010" s="38" t="str">
        <f t="shared" ca="1" si="62"/>
        <v>205939</v>
      </c>
      <c r="B4010" s="39" cm="1">
        <f t="array" aca="1" ref="B4010" ca="1">INDIRECT(_xlfn.CONCAT("D",ROW(C4010)-C4010-3))</f>
        <v>2059</v>
      </c>
      <c r="C4010" s="32">
        <v>39</v>
      </c>
      <c r="D4010" s="33">
        <v>4500388</v>
      </c>
      <c r="E4010" s="33"/>
      <c r="F4010" s="33">
        <v>2284600</v>
      </c>
      <c r="G4010" s="33">
        <v>914844</v>
      </c>
      <c r="H4010" s="33">
        <v>1147823</v>
      </c>
      <c r="I4010" s="33">
        <v>12051</v>
      </c>
      <c r="J4010" s="33">
        <v>209882</v>
      </c>
      <c r="K4010" s="33"/>
      <c r="L4010" s="33">
        <v>2215788</v>
      </c>
      <c r="M4010" s="33">
        <v>629645</v>
      </c>
      <c r="N4010" s="33">
        <v>1348523</v>
      </c>
      <c r="O4010" s="33">
        <v>22058</v>
      </c>
      <c r="P4010" s="33">
        <v>215563</v>
      </c>
      <c r="Q4010"/>
    </row>
    <row r="4011" spans="1:17">
      <c r="A4011" s="38" t="str">
        <f t="shared" ca="1" si="62"/>
        <v>205940</v>
      </c>
      <c r="B4011" s="39" cm="1">
        <f t="array" aca="1" ref="B4011" ca="1">INDIRECT(_xlfn.CONCAT("D",ROW(C4011)-C4011-3))</f>
        <v>2059</v>
      </c>
      <c r="C4011" s="32">
        <v>40</v>
      </c>
      <c r="D4011" s="33">
        <v>4551422</v>
      </c>
      <c r="E4011" s="33"/>
      <c r="F4011" s="33">
        <v>2307924</v>
      </c>
      <c r="G4011" s="33">
        <v>843551</v>
      </c>
      <c r="H4011" s="33">
        <v>1237612</v>
      </c>
      <c r="I4011" s="33">
        <v>16125</v>
      </c>
      <c r="J4011" s="33">
        <v>210636</v>
      </c>
      <c r="K4011" s="33"/>
      <c r="L4011" s="33">
        <v>2243497</v>
      </c>
      <c r="M4011" s="33">
        <v>597728</v>
      </c>
      <c r="N4011" s="33">
        <v>1392341</v>
      </c>
      <c r="O4011" s="33">
        <v>22213</v>
      </c>
      <c r="P4011" s="33">
        <v>231215</v>
      </c>
      <c r="Q4011"/>
    </row>
    <row r="4012" spans="1:17">
      <c r="A4012" s="38" t="str">
        <f t="shared" ca="1" si="62"/>
        <v>205941</v>
      </c>
      <c r="B4012" s="39" cm="1">
        <f t="array" aca="1" ref="B4012" ca="1">INDIRECT(_xlfn.CONCAT("D",ROW(C4012)-C4012-3))</f>
        <v>2059</v>
      </c>
      <c r="C4012" s="32">
        <v>41</v>
      </c>
      <c r="D4012" s="33">
        <v>4614277</v>
      </c>
      <c r="E4012" s="33"/>
      <c r="F4012" s="33">
        <v>2339376</v>
      </c>
      <c r="G4012" s="33">
        <v>817470</v>
      </c>
      <c r="H4012" s="33">
        <v>1253453</v>
      </c>
      <c r="I4012" s="33">
        <v>17157</v>
      </c>
      <c r="J4012" s="33">
        <v>251296</v>
      </c>
      <c r="K4012" s="33"/>
      <c r="L4012" s="33">
        <v>2274901</v>
      </c>
      <c r="M4012" s="33">
        <v>584657</v>
      </c>
      <c r="N4012" s="33">
        <v>1410054</v>
      </c>
      <c r="O4012" s="33">
        <v>27311</v>
      </c>
      <c r="P4012" s="33">
        <v>252879</v>
      </c>
      <c r="Q4012"/>
    </row>
    <row r="4013" spans="1:17">
      <c r="A4013" s="38" t="str">
        <f t="shared" ca="1" si="62"/>
        <v>205942</v>
      </c>
      <c r="B4013" s="39" cm="1">
        <f t="array" aca="1" ref="B4013" ca="1">INDIRECT(_xlfn.CONCAT("D",ROW(C4013)-C4013-3))</f>
        <v>2059</v>
      </c>
      <c r="C4013" s="32">
        <v>42</v>
      </c>
      <c r="D4013" s="33">
        <v>4702053</v>
      </c>
      <c r="E4013" s="33"/>
      <c r="F4013" s="33">
        <v>2380448</v>
      </c>
      <c r="G4013" s="33">
        <v>856276</v>
      </c>
      <c r="H4013" s="33">
        <v>1266281</v>
      </c>
      <c r="I4013" s="33">
        <v>10074</v>
      </c>
      <c r="J4013" s="33">
        <v>247817</v>
      </c>
      <c r="K4013" s="33"/>
      <c r="L4013" s="33">
        <v>2321605</v>
      </c>
      <c r="M4013" s="33">
        <v>618423</v>
      </c>
      <c r="N4013" s="33">
        <v>1411093</v>
      </c>
      <c r="O4013" s="33">
        <v>37267</v>
      </c>
      <c r="P4013" s="33">
        <v>254823</v>
      </c>
      <c r="Q4013"/>
    </row>
    <row r="4014" spans="1:17">
      <c r="A4014" s="38" t="str">
        <f t="shared" ca="1" si="62"/>
        <v>205943</v>
      </c>
      <c r="B4014" s="39" cm="1">
        <f t="array" aca="1" ref="B4014" ca="1">INDIRECT(_xlfn.CONCAT("D",ROW(C4014)-C4014-3))</f>
        <v>2059</v>
      </c>
      <c r="C4014" s="32">
        <v>43</v>
      </c>
      <c r="D4014" s="33">
        <v>4732407</v>
      </c>
      <c r="E4014" s="33"/>
      <c r="F4014" s="33">
        <v>2394532</v>
      </c>
      <c r="G4014" s="33">
        <v>807225</v>
      </c>
      <c r="H4014" s="33">
        <v>1314882</v>
      </c>
      <c r="I4014" s="33">
        <v>20105</v>
      </c>
      <c r="J4014" s="33">
        <v>252320</v>
      </c>
      <c r="K4014" s="33"/>
      <c r="L4014" s="33">
        <v>2337875</v>
      </c>
      <c r="M4014" s="33">
        <v>589245</v>
      </c>
      <c r="N4014" s="33">
        <v>1424847</v>
      </c>
      <c r="O4014" s="33">
        <v>41227</v>
      </c>
      <c r="P4014" s="33">
        <v>282556</v>
      </c>
      <c r="Q4014"/>
    </row>
    <row r="4015" spans="1:17">
      <c r="A4015" s="38" t="str">
        <f t="shared" ca="1" si="62"/>
        <v>205944</v>
      </c>
      <c r="B4015" s="39" cm="1">
        <f t="array" aca="1" ref="B4015" ca="1">INDIRECT(_xlfn.CONCAT("D",ROW(C4015)-C4015-3))</f>
        <v>2059</v>
      </c>
      <c r="C4015" s="32">
        <v>44</v>
      </c>
      <c r="D4015" s="33">
        <v>4739959</v>
      </c>
      <c r="E4015" s="33"/>
      <c r="F4015" s="33">
        <v>2396103</v>
      </c>
      <c r="G4015" s="33">
        <v>786975</v>
      </c>
      <c r="H4015" s="33">
        <v>1343787</v>
      </c>
      <c r="I4015" s="33">
        <v>14071</v>
      </c>
      <c r="J4015" s="33">
        <v>251269</v>
      </c>
      <c r="K4015" s="33"/>
      <c r="L4015" s="33">
        <v>2343856</v>
      </c>
      <c r="M4015" s="33">
        <v>545457</v>
      </c>
      <c r="N4015" s="33">
        <v>1475351</v>
      </c>
      <c r="O4015" s="33">
        <v>38242</v>
      </c>
      <c r="P4015" s="33">
        <v>284805</v>
      </c>
      <c r="Q4015"/>
    </row>
    <row r="4016" spans="1:17">
      <c r="A4016" s="38" t="str">
        <f t="shared" ca="1" si="62"/>
        <v>205945</v>
      </c>
      <c r="B4016" s="39" cm="1">
        <f t="array" aca="1" ref="B4016" ca="1">INDIRECT(_xlfn.CONCAT("D",ROW(C4016)-C4016-3))</f>
        <v>2059</v>
      </c>
      <c r="C4016" s="32">
        <v>45</v>
      </c>
      <c r="D4016" s="33">
        <v>4682936</v>
      </c>
      <c r="E4016" s="33"/>
      <c r="F4016" s="33">
        <v>2366497</v>
      </c>
      <c r="G4016" s="33">
        <v>766399</v>
      </c>
      <c r="H4016" s="33">
        <v>1318850</v>
      </c>
      <c r="I4016" s="33">
        <v>15067</v>
      </c>
      <c r="J4016" s="33">
        <v>266181</v>
      </c>
      <c r="K4016" s="33"/>
      <c r="L4016" s="33">
        <v>2316439</v>
      </c>
      <c r="M4016" s="33">
        <v>541974</v>
      </c>
      <c r="N4016" s="33">
        <v>1458313</v>
      </c>
      <c r="O4016" s="33">
        <v>40146</v>
      </c>
      <c r="P4016" s="33">
        <v>276006</v>
      </c>
      <c r="Q4016"/>
    </row>
    <row r="4017" spans="1:17">
      <c r="A4017" s="38" t="str">
        <f t="shared" ca="1" si="62"/>
        <v>205946</v>
      </c>
      <c r="B4017" s="39" cm="1">
        <f t="array" aca="1" ref="B4017" ca="1">INDIRECT(_xlfn.CONCAT("D",ROW(C4017)-C4017-3))</f>
        <v>2059</v>
      </c>
      <c r="C4017" s="32">
        <v>46</v>
      </c>
      <c r="D4017" s="33">
        <v>4694928</v>
      </c>
      <c r="E4017" s="33"/>
      <c r="F4017" s="33">
        <v>2368525</v>
      </c>
      <c r="G4017" s="33">
        <v>753987</v>
      </c>
      <c r="H4017" s="33">
        <v>1335060</v>
      </c>
      <c r="I4017" s="33">
        <v>11058</v>
      </c>
      <c r="J4017" s="33">
        <v>268420</v>
      </c>
      <c r="K4017" s="33"/>
      <c r="L4017" s="33">
        <v>2326403</v>
      </c>
      <c r="M4017" s="33">
        <v>527586</v>
      </c>
      <c r="N4017" s="33">
        <v>1455132</v>
      </c>
      <c r="O4017" s="33">
        <v>42207</v>
      </c>
      <c r="P4017" s="33">
        <v>301478</v>
      </c>
      <c r="Q4017"/>
    </row>
    <row r="4018" spans="1:17">
      <c r="A4018" s="38" t="str">
        <f t="shared" ca="1" si="62"/>
        <v>205947</v>
      </c>
      <c r="B4018" s="39" cm="1">
        <f t="array" aca="1" ref="B4018" ca="1">INDIRECT(_xlfn.CONCAT("D",ROW(C4018)-C4018-3))</f>
        <v>2059</v>
      </c>
      <c r="C4018" s="32">
        <v>47</v>
      </c>
      <c r="D4018" s="33">
        <v>4682814</v>
      </c>
      <c r="E4018" s="33"/>
      <c r="F4018" s="33">
        <v>2362127</v>
      </c>
      <c r="G4018" s="33">
        <v>714669</v>
      </c>
      <c r="H4018" s="33">
        <v>1344905</v>
      </c>
      <c r="I4018" s="33">
        <v>11057</v>
      </c>
      <c r="J4018" s="33">
        <v>291497</v>
      </c>
      <c r="K4018" s="33"/>
      <c r="L4018" s="33">
        <v>2320687</v>
      </c>
      <c r="M4018" s="33">
        <v>534614</v>
      </c>
      <c r="N4018" s="33">
        <v>1435705</v>
      </c>
      <c r="O4018" s="33">
        <v>46313</v>
      </c>
      <c r="P4018" s="33">
        <v>304055</v>
      </c>
      <c r="Q4018"/>
    </row>
    <row r="4019" spans="1:17">
      <c r="A4019" s="38" t="str">
        <f t="shared" ca="1" si="62"/>
        <v>205948</v>
      </c>
      <c r="B4019" s="39" cm="1">
        <f t="array" aca="1" ref="B4019" ca="1">INDIRECT(_xlfn.CONCAT("D",ROW(C4019)-C4019-3))</f>
        <v>2059</v>
      </c>
      <c r="C4019" s="32">
        <v>48</v>
      </c>
      <c r="D4019" s="33">
        <v>4758581</v>
      </c>
      <c r="E4019" s="33"/>
      <c r="F4019" s="33">
        <v>2396908</v>
      </c>
      <c r="G4019" s="33">
        <v>727220</v>
      </c>
      <c r="H4019" s="33">
        <v>1348827</v>
      </c>
      <c r="I4019" s="33">
        <v>14082</v>
      </c>
      <c r="J4019" s="33">
        <v>306780</v>
      </c>
      <c r="K4019" s="33"/>
      <c r="L4019" s="33">
        <v>2361673</v>
      </c>
      <c r="M4019" s="33">
        <v>542452</v>
      </c>
      <c r="N4019" s="33">
        <v>1423433</v>
      </c>
      <c r="O4019" s="33">
        <v>62282</v>
      </c>
      <c r="P4019" s="33">
        <v>333507</v>
      </c>
      <c r="Q4019"/>
    </row>
    <row r="4020" spans="1:17">
      <c r="A4020" s="38" t="str">
        <f t="shared" ca="1" si="62"/>
        <v>205949</v>
      </c>
      <c r="B4020" s="39" cm="1">
        <f t="array" aca="1" ref="B4020" ca="1">INDIRECT(_xlfn.CONCAT("D",ROW(C4020)-C4020-3))</f>
        <v>2059</v>
      </c>
      <c r="C4020" s="32">
        <v>49</v>
      </c>
      <c r="D4020" s="33">
        <v>4820151</v>
      </c>
      <c r="E4020" s="33"/>
      <c r="F4020" s="33">
        <v>2424465</v>
      </c>
      <c r="G4020" s="33">
        <v>726838</v>
      </c>
      <c r="H4020" s="33">
        <v>1389424</v>
      </c>
      <c r="I4020" s="33">
        <v>16063</v>
      </c>
      <c r="J4020" s="33">
        <v>292140</v>
      </c>
      <c r="K4020" s="33"/>
      <c r="L4020" s="33">
        <v>2395686</v>
      </c>
      <c r="M4020" s="33">
        <v>518312</v>
      </c>
      <c r="N4020" s="33">
        <v>1480604</v>
      </c>
      <c r="O4020" s="33">
        <v>62278</v>
      </c>
      <c r="P4020" s="33">
        <v>334492</v>
      </c>
      <c r="Q4020"/>
    </row>
    <row r="4021" spans="1:17">
      <c r="A4021" s="38" t="str">
        <f t="shared" ca="1" si="62"/>
        <v>205950</v>
      </c>
      <c r="B4021" s="39" cm="1">
        <f t="array" aca="1" ref="B4021" ca="1">INDIRECT(_xlfn.CONCAT("D",ROW(C4021)-C4021-3))</f>
        <v>2059</v>
      </c>
      <c r="C4021" s="32">
        <v>50</v>
      </c>
      <c r="D4021" s="33">
        <v>4965462</v>
      </c>
      <c r="E4021" s="33"/>
      <c r="F4021" s="33">
        <v>2495132</v>
      </c>
      <c r="G4021" s="33">
        <v>768428</v>
      </c>
      <c r="H4021" s="33">
        <v>1414310</v>
      </c>
      <c r="I4021" s="33">
        <v>15067</v>
      </c>
      <c r="J4021" s="33">
        <v>297326</v>
      </c>
      <c r="K4021" s="33"/>
      <c r="L4021" s="33">
        <v>2470330</v>
      </c>
      <c r="M4021" s="33">
        <v>564131</v>
      </c>
      <c r="N4021" s="33">
        <v>1488622</v>
      </c>
      <c r="O4021" s="33">
        <v>74281</v>
      </c>
      <c r="P4021" s="33">
        <v>343297</v>
      </c>
      <c r="Q4021"/>
    </row>
    <row r="4022" spans="1:17">
      <c r="A4022" s="38" t="str">
        <f t="shared" ca="1" si="62"/>
        <v>205951</v>
      </c>
      <c r="B4022" s="39" cm="1">
        <f t="array" aca="1" ref="B4022" ca="1">INDIRECT(_xlfn.CONCAT("D",ROW(C4022)-C4022-3))</f>
        <v>2059</v>
      </c>
      <c r="C4022" s="32">
        <v>51</v>
      </c>
      <c r="D4022" s="33">
        <v>4975364</v>
      </c>
      <c r="E4022" s="33"/>
      <c r="F4022" s="33">
        <v>2496837</v>
      </c>
      <c r="G4022" s="33">
        <v>699879</v>
      </c>
      <c r="H4022" s="33">
        <v>1487242</v>
      </c>
      <c r="I4022" s="33">
        <v>14078</v>
      </c>
      <c r="J4022" s="33">
        <v>295638</v>
      </c>
      <c r="K4022" s="33"/>
      <c r="L4022" s="33">
        <v>2478528</v>
      </c>
      <c r="M4022" s="33">
        <v>608585</v>
      </c>
      <c r="N4022" s="33">
        <v>1456185</v>
      </c>
      <c r="O4022" s="33">
        <v>76324</v>
      </c>
      <c r="P4022" s="33">
        <v>337433</v>
      </c>
      <c r="Q4022"/>
    </row>
    <row r="4023" spans="1:17">
      <c r="A4023" s="38" t="str">
        <f t="shared" ca="1" si="62"/>
        <v>205952</v>
      </c>
      <c r="B4023" s="39" cm="1">
        <f t="array" aca="1" ref="B4023" ca="1">INDIRECT(_xlfn.CONCAT("D",ROW(C4023)-C4023-3))</f>
        <v>2059</v>
      </c>
      <c r="C4023" s="32">
        <v>52</v>
      </c>
      <c r="D4023" s="33">
        <v>4899860</v>
      </c>
      <c r="E4023" s="33"/>
      <c r="F4023" s="33">
        <v>2458063</v>
      </c>
      <c r="G4023" s="33">
        <v>719654</v>
      </c>
      <c r="H4023" s="33">
        <v>1437300</v>
      </c>
      <c r="I4023" s="33">
        <v>38141</v>
      </c>
      <c r="J4023" s="33">
        <v>262970</v>
      </c>
      <c r="K4023" s="33"/>
      <c r="L4023" s="33">
        <v>2441796</v>
      </c>
      <c r="M4023" s="33">
        <v>537275</v>
      </c>
      <c r="N4023" s="33">
        <v>1454453</v>
      </c>
      <c r="O4023" s="33">
        <v>74176</v>
      </c>
      <c r="P4023" s="33">
        <v>375892</v>
      </c>
      <c r="Q4023"/>
    </row>
    <row r="4024" spans="1:17">
      <c r="A4024" s="38" t="str">
        <f t="shared" ca="1" si="62"/>
        <v>205953</v>
      </c>
      <c r="B4024" s="39" cm="1">
        <f t="array" aca="1" ref="B4024" ca="1">INDIRECT(_xlfn.CONCAT("D",ROW(C4024)-C4024-3))</f>
        <v>2059</v>
      </c>
      <c r="C4024" s="32">
        <v>53</v>
      </c>
      <c r="D4024" s="33">
        <v>4781045</v>
      </c>
      <c r="E4024" s="33"/>
      <c r="F4024" s="33">
        <v>2395903</v>
      </c>
      <c r="G4024" s="33">
        <v>672623</v>
      </c>
      <c r="H4024" s="33">
        <v>1415624</v>
      </c>
      <c r="I4024" s="33">
        <v>15081</v>
      </c>
      <c r="J4024" s="33">
        <v>292576</v>
      </c>
      <c r="K4024" s="33"/>
      <c r="L4024" s="33">
        <v>2385141</v>
      </c>
      <c r="M4024" s="33">
        <v>521436</v>
      </c>
      <c r="N4024" s="33">
        <v>1403556</v>
      </c>
      <c r="O4024" s="33">
        <v>70329</v>
      </c>
      <c r="P4024" s="33">
        <v>389821</v>
      </c>
      <c r="Q4024"/>
    </row>
    <row r="4025" spans="1:17">
      <c r="A4025" s="38" t="str">
        <f t="shared" ca="1" si="62"/>
        <v>205954</v>
      </c>
      <c r="B4025" s="39" cm="1">
        <f t="array" aca="1" ref="B4025" ca="1">INDIRECT(_xlfn.CONCAT("D",ROW(C4025)-C4025-3))</f>
        <v>2059</v>
      </c>
      <c r="C4025" s="32">
        <v>54</v>
      </c>
      <c r="D4025" s="33">
        <v>4718546</v>
      </c>
      <c r="E4025" s="33"/>
      <c r="F4025" s="33">
        <v>2361174</v>
      </c>
      <c r="G4025" s="33">
        <v>733783</v>
      </c>
      <c r="H4025" s="33">
        <v>1348955</v>
      </c>
      <c r="I4025" s="33">
        <v>15078</v>
      </c>
      <c r="J4025" s="33">
        <v>263358</v>
      </c>
      <c r="K4025" s="33"/>
      <c r="L4025" s="33">
        <v>2357373</v>
      </c>
      <c r="M4025" s="33">
        <v>518501</v>
      </c>
      <c r="N4025" s="33">
        <v>1417840</v>
      </c>
      <c r="O4025" s="33">
        <v>62301</v>
      </c>
      <c r="P4025" s="33">
        <v>358731</v>
      </c>
      <c r="Q4025"/>
    </row>
    <row r="4026" spans="1:17">
      <c r="A4026" s="38" t="str">
        <f t="shared" ca="1" si="62"/>
        <v>205955</v>
      </c>
      <c r="B4026" s="39" cm="1">
        <f t="array" aca="1" ref="B4026" ca="1">INDIRECT(_xlfn.CONCAT("D",ROW(C4026)-C4026-3))</f>
        <v>2059</v>
      </c>
      <c r="C4026" s="32">
        <v>55</v>
      </c>
      <c r="D4026" s="33">
        <v>4667438</v>
      </c>
      <c r="E4026" s="33"/>
      <c r="F4026" s="33">
        <v>2332870</v>
      </c>
      <c r="G4026" s="33">
        <v>659049</v>
      </c>
      <c r="H4026" s="33">
        <v>1365460</v>
      </c>
      <c r="I4026" s="33">
        <v>23178</v>
      </c>
      <c r="J4026" s="33">
        <v>285185</v>
      </c>
      <c r="K4026" s="33"/>
      <c r="L4026" s="33">
        <v>2334568</v>
      </c>
      <c r="M4026" s="33">
        <v>514107</v>
      </c>
      <c r="N4026" s="33">
        <v>1342502</v>
      </c>
      <c r="O4026" s="33">
        <v>98403</v>
      </c>
      <c r="P4026" s="33">
        <v>379555</v>
      </c>
      <c r="Q4026"/>
    </row>
    <row r="4027" spans="1:17">
      <c r="A4027" s="38" t="str">
        <f t="shared" ca="1" si="62"/>
        <v>205956</v>
      </c>
      <c r="B4027" s="39" cm="1">
        <f t="array" aca="1" ref="B4027" ca="1">INDIRECT(_xlfn.CONCAT("D",ROW(C4027)-C4027-3))</f>
        <v>2059</v>
      </c>
      <c r="C4027" s="32">
        <v>56</v>
      </c>
      <c r="D4027" s="33">
        <v>4597836</v>
      </c>
      <c r="E4027" s="33"/>
      <c r="F4027" s="33">
        <v>2293314</v>
      </c>
      <c r="G4027" s="33">
        <v>634342</v>
      </c>
      <c r="H4027" s="33">
        <v>1363483</v>
      </c>
      <c r="I4027" s="33">
        <v>25212</v>
      </c>
      <c r="J4027" s="33">
        <v>270276</v>
      </c>
      <c r="K4027" s="33"/>
      <c r="L4027" s="33">
        <v>2304522</v>
      </c>
      <c r="M4027" s="33">
        <v>503484</v>
      </c>
      <c r="N4027" s="33">
        <v>1343968</v>
      </c>
      <c r="O4027" s="33">
        <v>95854</v>
      </c>
      <c r="P4027" s="33">
        <v>361217</v>
      </c>
      <c r="Q4027"/>
    </row>
    <row r="4028" spans="1:17">
      <c r="A4028" s="38" t="str">
        <f t="shared" ca="1" si="62"/>
        <v>205957</v>
      </c>
      <c r="B4028" s="39" cm="1">
        <f t="array" aca="1" ref="B4028" ca="1">INDIRECT(_xlfn.CONCAT("D",ROW(C4028)-C4028-3))</f>
        <v>2059</v>
      </c>
      <c r="C4028" s="32">
        <v>57</v>
      </c>
      <c r="D4028" s="33">
        <v>4573763</v>
      </c>
      <c r="E4028" s="33"/>
      <c r="F4028" s="33">
        <v>2276479</v>
      </c>
      <c r="G4028" s="33">
        <v>579265</v>
      </c>
      <c r="H4028" s="33">
        <v>1389829</v>
      </c>
      <c r="I4028" s="33">
        <v>24347</v>
      </c>
      <c r="J4028" s="33">
        <v>283038</v>
      </c>
      <c r="K4028" s="33"/>
      <c r="L4028" s="33">
        <v>2297284</v>
      </c>
      <c r="M4028" s="33">
        <v>492923</v>
      </c>
      <c r="N4028" s="33">
        <v>1313454</v>
      </c>
      <c r="O4028" s="33">
        <v>108866</v>
      </c>
      <c r="P4028" s="33">
        <v>382041</v>
      </c>
      <c r="Q4028"/>
    </row>
    <row r="4029" spans="1:17">
      <c r="A4029" s="38" t="str">
        <f t="shared" ca="1" si="62"/>
        <v>205958</v>
      </c>
      <c r="B4029" s="39" cm="1">
        <f t="array" aca="1" ref="B4029" ca="1">INDIRECT(_xlfn.CONCAT("D",ROW(C4029)-C4029-3))</f>
        <v>2059</v>
      </c>
      <c r="C4029" s="32">
        <v>58</v>
      </c>
      <c r="D4029" s="33">
        <v>4629035</v>
      </c>
      <c r="E4029" s="33"/>
      <c r="F4029" s="33">
        <v>2301568</v>
      </c>
      <c r="G4029" s="33">
        <v>643220</v>
      </c>
      <c r="H4029" s="33">
        <v>1376876</v>
      </c>
      <c r="I4029" s="33">
        <v>30484</v>
      </c>
      <c r="J4029" s="33">
        <v>250988</v>
      </c>
      <c r="K4029" s="33"/>
      <c r="L4029" s="33">
        <v>2327467</v>
      </c>
      <c r="M4029" s="33">
        <v>524086</v>
      </c>
      <c r="N4029" s="33">
        <v>1327954</v>
      </c>
      <c r="O4029" s="33">
        <v>107453</v>
      </c>
      <c r="P4029" s="33">
        <v>367975</v>
      </c>
      <c r="Q4029"/>
    </row>
    <row r="4030" spans="1:17">
      <c r="A4030" s="38" t="str">
        <f t="shared" ca="1" si="62"/>
        <v>205959</v>
      </c>
      <c r="B4030" s="39" cm="1">
        <f t="array" aca="1" ref="B4030" ca="1">INDIRECT(_xlfn.CONCAT("D",ROW(C4030)-C4030-3))</f>
        <v>2059</v>
      </c>
      <c r="C4030" s="32">
        <v>59</v>
      </c>
      <c r="D4030" s="33">
        <v>4535215</v>
      </c>
      <c r="E4030" s="33"/>
      <c r="F4030" s="33">
        <v>2252516</v>
      </c>
      <c r="G4030" s="33">
        <v>568982</v>
      </c>
      <c r="H4030" s="33">
        <v>1352731</v>
      </c>
      <c r="I4030" s="33">
        <v>22393</v>
      </c>
      <c r="J4030" s="33">
        <v>308410</v>
      </c>
      <c r="K4030" s="33"/>
      <c r="L4030" s="33">
        <v>2282698</v>
      </c>
      <c r="M4030" s="33">
        <v>486327</v>
      </c>
      <c r="N4030" s="33">
        <v>1301938</v>
      </c>
      <c r="O4030" s="33">
        <v>118542</v>
      </c>
      <c r="P4030" s="33">
        <v>375890</v>
      </c>
      <c r="Q4030"/>
    </row>
    <row r="4031" spans="1:17">
      <c r="A4031" s="38" t="str">
        <f t="shared" ca="1" si="62"/>
        <v>205960</v>
      </c>
      <c r="B4031" s="39" cm="1">
        <f t="array" aca="1" ref="B4031" ca="1">INDIRECT(_xlfn.CONCAT("D",ROW(C4031)-C4031-3))</f>
        <v>2059</v>
      </c>
      <c r="C4031" s="32">
        <v>60</v>
      </c>
      <c r="D4031" s="33">
        <v>4498100</v>
      </c>
      <c r="E4031" s="33"/>
      <c r="F4031" s="33">
        <v>2227802</v>
      </c>
      <c r="G4031" s="33">
        <v>603721</v>
      </c>
      <c r="H4031" s="33">
        <v>1310591</v>
      </c>
      <c r="I4031" s="33">
        <v>24270</v>
      </c>
      <c r="J4031" s="33">
        <v>289220</v>
      </c>
      <c r="K4031" s="33"/>
      <c r="L4031" s="33">
        <v>2270298</v>
      </c>
      <c r="M4031" s="33">
        <v>505073</v>
      </c>
      <c r="N4031" s="33">
        <v>1274322</v>
      </c>
      <c r="O4031" s="33">
        <v>124497</v>
      </c>
      <c r="P4031" s="33">
        <v>366406</v>
      </c>
      <c r="Q4031"/>
    </row>
    <row r="4032" spans="1:17">
      <c r="A4032" s="38" t="str">
        <f t="shared" ca="1" si="62"/>
        <v>205961</v>
      </c>
      <c r="B4032" s="39" cm="1">
        <f t="array" aca="1" ref="B4032" ca="1">INDIRECT(_xlfn.CONCAT("D",ROW(C4032)-C4032-3))</f>
        <v>2059</v>
      </c>
      <c r="C4032" s="32">
        <v>61</v>
      </c>
      <c r="D4032" s="33">
        <v>4400795</v>
      </c>
      <c r="E4032" s="33"/>
      <c r="F4032" s="33">
        <v>2175250</v>
      </c>
      <c r="G4032" s="33">
        <v>564592</v>
      </c>
      <c r="H4032" s="33">
        <v>1299474</v>
      </c>
      <c r="I4032" s="33">
        <v>33450</v>
      </c>
      <c r="J4032" s="33">
        <v>277735</v>
      </c>
      <c r="K4032" s="33"/>
      <c r="L4032" s="33">
        <v>2225545</v>
      </c>
      <c r="M4032" s="33">
        <v>475526</v>
      </c>
      <c r="N4032" s="33">
        <v>1236977</v>
      </c>
      <c r="O4032" s="33">
        <v>156143</v>
      </c>
      <c r="P4032" s="33">
        <v>356898</v>
      </c>
      <c r="Q4032"/>
    </row>
    <row r="4033" spans="1:17">
      <c r="A4033" s="38" t="str">
        <f t="shared" ca="1" si="62"/>
        <v>205962</v>
      </c>
      <c r="B4033" s="39" cm="1">
        <f t="array" aca="1" ref="B4033" ca="1">INDIRECT(_xlfn.CONCAT("D",ROW(C4033)-C4033-3))</f>
        <v>2059</v>
      </c>
      <c r="C4033" s="32">
        <v>62</v>
      </c>
      <c r="D4033" s="33">
        <v>4375405</v>
      </c>
      <c r="E4033" s="33"/>
      <c r="F4033" s="33">
        <v>2153918</v>
      </c>
      <c r="G4033" s="33">
        <v>557187</v>
      </c>
      <c r="H4033" s="33">
        <v>1301452</v>
      </c>
      <c r="I4033" s="33">
        <v>46516</v>
      </c>
      <c r="J4033" s="33">
        <v>248762</v>
      </c>
      <c r="K4033" s="33"/>
      <c r="L4033" s="33">
        <v>2221487</v>
      </c>
      <c r="M4033" s="33">
        <v>495461</v>
      </c>
      <c r="N4033" s="33">
        <v>1201241</v>
      </c>
      <c r="O4033" s="33">
        <v>164817</v>
      </c>
      <c r="P4033" s="33">
        <v>359968</v>
      </c>
      <c r="Q4033"/>
    </row>
    <row r="4034" spans="1:17">
      <c r="A4034" s="38" t="str">
        <f t="shared" ca="1" si="62"/>
        <v>205963</v>
      </c>
      <c r="B4034" s="39" cm="1">
        <f t="array" aca="1" ref="B4034" ca="1">INDIRECT(_xlfn.CONCAT("D",ROW(C4034)-C4034-3))</f>
        <v>2059</v>
      </c>
      <c r="C4034" s="32">
        <v>63</v>
      </c>
      <c r="D4034" s="33">
        <v>4353461</v>
      </c>
      <c r="E4034" s="33"/>
      <c r="F4034" s="33">
        <v>2139216</v>
      </c>
      <c r="G4034" s="33">
        <v>529499</v>
      </c>
      <c r="H4034" s="33">
        <v>1357093</v>
      </c>
      <c r="I4034" s="33">
        <v>37388</v>
      </c>
      <c r="J4034" s="33">
        <v>215235</v>
      </c>
      <c r="K4034" s="33"/>
      <c r="L4034" s="33">
        <v>2214246</v>
      </c>
      <c r="M4034" s="33">
        <v>461724</v>
      </c>
      <c r="N4034" s="33">
        <v>1248177</v>
      </c>
      <c r="O4034" s="33">
        <v>138010</v>
      </c>
      <c r="P4034" s="33">
        <v>366335</v>
      </c>
      <c r="Q4034"/>
    </row>
    <row r="4035" spans="1:17">
      <c r="A4035" s="38" t="str">
        <f t="shared" ca="1" si="62"/>
        <v>205964</v>
      </c>
      <c r="B4035" s="39" cm="1">
        <f t="array" aca="1" ref="B4035" ca="1">INDIRECT(_xlfn.CONCAT("D",ROW(C4035)-C4035-3))</f>
        <v>2059</v>
      </c>
      <c r="C4035" s="32">
        <v>64</v>
      </c>
      <c r="D4035" s="33">
        <v>4342114</v>
      </c>
      <c r="E4035" s="33"/>
      <c r="F4035" s="33">
        <v>2128140</v>
      </c>
      <c r="G4035" s="33">
        <v>518393</v>
      </c>
      <c r="H4035" s="33">
        <v>1343982</v>
      </c>
      <c r="I4035" s="33">
        <v>44463</v>
      </c>
      <c r="J4035" s="33">
        <v>221302</v>
      </c>
      <c r="K4035" s="33"/>
      <c r="L4035" s="33">
        <v>2213974</v>
      </c>
      <c r="M4035" s="33">
        <v>452100</v>
      </c>
      <c r="N4035" s="33">
        <v>1240999</v>
      </c>
      <c r="O4035" s="33">
        <v>174974</v>
      </c>
      <c r="P4035" s="33">
        <v>345902</v>
      </c>
      <c r="Q4035"/>
    </row>
    <row r="4036" spans="1:17">
      <c r="A4036" s="38" t="str">
        <f t="shared" ca="1" si="62"/>
        <v>205965</v>
      </c>
      <c r="B4036" s="39" cm="1">
        <f t="array" aca="1" ref="B4036" ca="1">INDIRECT(_xlfn.CONCAT("D",ROW(C4036)-C4036-3))</f>
        <v>2059</v>
      </c>
      <c r="C4036" s="32">
        <v>65</v>
      </c>
      <c r="D4036" s="33">
        <v>4352097</v>
      </c>
      <c r="E4036" s="33"/>
      <c r="F4036" s="33">
        <v>2128279</v>
      </c>
      <c r="G4036" s="33">
        <v>552186</v>
      </c>
      <c r="H4036" s="33">
        <v>1298492</v>
      </c>
      <c r="I4036" s="33">
        <v>51296</v>
      </c>
      <c r="J4036" s="33">
        <v>226306</v>
      </c>
      <c r="K4036" s="33"/>
      <c r="L4036" s="33">
        <v>2223818</v>
      </c>
      <c r="M4036" s="33">
        <v>508359</v>
      </c>
      <c r="N4036" s="33">
        <v>1165580</v>
      </c>
      <c r="O4036" s="33">
        <v>189369</v>
      </c>
      <c r="P4036" s="33">
        <v>360510</v>
      </c>
      <c r="Q4036"/>
    </row>
    <row r="4037" spans="1:17">
      <c r="A4037" s="38" t="str">
        <f t="shared" ca="1" si="62"/>
        <v>205966</v>
      </c>
      <c r="B4037" s="39" cm="1">
        <f t="array" aca="1" ref="B4037" ca="1">INDIRECT(_xlfn.CONCAT("D",ROW(C4037)-C4037-3))</f>
        <v>2059</v>
      </c>
      <c r="C4037" s="32">
        <v>66</v>
      </c>
      <c r="D4037" s="33">
        <v>4393144</v>
      </c>
      <c r="E4037" s="33"/>
      <c r="F4037" s="33">
        <v>2144039</v>
      </c>
      <c r="G4037" s="33">
        <v>553818</v>
      </c>
      <c r="H4037" s="33">
        <v>1311305</v>
      </c>
      <c r="I4037" s="33">
        <v>51168</v>
      </c>
      <c r="J4037" s="33">
        <v>227748</v>
      </c>
      <c r="K4037" s="33"/>
      <c r="L4037" s="33">
        <v>2249105</v>
      </c>
      <c r="M4037" s="33">
        <v>461951</v>
      </c>
      <c r="N4037" s="33">
        <v>1262531</v>
      </c>
      <c r="O4037" s="33">
        <v>188015</v>
      </c>
      <c r="P4037" s="33">
        <v>336608</v>
      </c>
      <c r="Q4037"/>
    </row>
    <row r="4038" spans="1:17">
      <c r="A4038" s="38" t="str">
        <f t="shared" ca="1" si="62"/>
        <v>205967</v>
      </c>
      <c r="B4038" s="39" cm="1">
        <f t="array" aca="1" ref="B4038" ca="1">INDIRECT(_xlfn.CONCAT("D",ROW(C4038)-C4038-3))</f>
        <v>2059</v>
      </c>
      <c r="C4038" s="32">
        <v>67</v>
      </c>
      <c r="D4038" s="33">
        <v>4393118</v>
      </c>
      <c r="E4038" s="33"/>
      <c r="F4038" s="33">
        <v>2131429</v>
      </c>
      <c r="G4038" s="33">
        <v>517045</v>
      </c>
      <c r="H4038" s="33">
        <v>1308173</v>
      </c>
      <c r="I4038" s="33">
        <v>56222</v>
      </c>
      <c r="J4038" s="33">
        <v>249989</v>
      </c>
      <c r="K4038" s="33"/>
      <c r="L4038" s="33">
        <v>2261689</v>
      </c>
      <c r="M4038" s="33">
        <v>511128</v>
      </c>
      <c r="N4038" s="33">
        <v>1174785</v>
      </c>
      <c r="O4038" s="33">
        <v>207077</v>
      </c>
      <c r="P4038" s="33">
        <v>368699</v>
      </c>
      <c r="Q4038"/>
    </row>
    <row r="4039" spans="1:17">
      <c r="A4039" s="38" t="str">
        <f t="shared" ca="1" si="62"/>
        <v>205968</v>
      </c>
      <c r="B4039" s="39" cm="1">
        <f t="array" aca="1" ref="B4039" ca="1">INDIRECT(_xlfn.CONCAT("D",ROW(C4039)-C4039-3))</f>
        <v>2059</v>
      </c>
      <c r="C4039" s="32">
        <v>68</v>
      </c>
      <c r="D4039" s="33">
        <v>4394852</v>
      </c>
      <c r="E4039" s="33"/>
      <c r="F4039" s="33">
        <v>2125075</v>
      </c>
      <c r="G4039" s="33">
        <v>499307</v>
      </c>
      <c r="H4039" s="33">
        <v>1317728</v>
      </c>
      <c r="I4039" s="33">
        <v>80533</v>
      </c>
      <c r="J4039" s="33">
        <v>227507</v>
      </c>
      <c r="K4039" s="33"/>
      <c r="L4039" s="33">
        <v>2269777</v>
      </c>
      <c r="M4039" s="33">
        <v>479074</v>
      </c>
      <c r="N4039" s="33">
        <v>1176921</v>
      </c>
      <c r="O4039" s="33">
        <v>233966</v>
      </c>
      <c r="P4039" s="33">
        <v>379815</v>
      </c>
      <c r="Q4039"/>
    </row>
    <row r="4040" spans="1:17">
      <c r="A4040" s="38" t="str">
        <f t="shared" ca="1" si="62"/>
        <v>205969</v>
      </c>
      <c r="B4040" s="39" cm="1">
        <f t="array" aca="1" ref="B4040" ca="1">INDIRECT(_xlfn.CONCAT("D",ROW(C4040)-C4040-3))</f>
        <v>2059</v>
      </c>
      <c r="C4040" s="32">
        <v>69</v>
      </c>
      <c r="D4040" s="33">
        <v>4228019</v>
      </c>
      <c r="E4040" s="33"/>
      <c r="F4040" s="33">
        <v>2032561</v>
      </c>
      <c r="G4040" s="33">
        <v>477306</v>
      </c>
      <c r="H4040" s="33">
        <v>1260449</v>
      </c>
      <c r="I4040" s="33">
        <v>61167</v>
      </c>
      <c r="J4040" s="33">
        <v>233639</v>
      </c>
      <c r="K4040" s="33"/>
      <c r="L4040" s="33">
        <v>2195458</v>
      </c>
      <c r="M4040" s="33">
        <v>465764</v>
      </c>
      <c r="N4040" s="33">
        <v>1149761</v>
      </c>
      <c r="O4040" s="33">
        <v>262687</v>
      </c>
      <c r="P4040" s="33">
        <v>317245</v>
      </c>
      <c r="Q4040"/>
    </row>
    <row r="4041" spans="1:17">
      <c r="A4041" s="38" t="str">
        <f t="shared" ca="1" si="62"/>
        <v>205970</v>
      </c>
      <c r="B4041" s="39" cm="1">
        <f t="array" aca="1" ref="B4041" ca="1">INDIRECT(_xlfn.CONCAT("D",ROW(C4041)-C4041-3))</f>
        <v>2059</v>
      </c>
      <c r="C4041" s="32">
        <v>70</v>
      </c>
      <c r="D4041" s="33">
        <v>4082155</v>
      </c>
      <c r="E4041" s="33"/>
      <c r="F4041" s="33">
        <v>1950103</v>
      </c>
      <c r="G4041" s="33">
        <v>452792</v>
      </c>
      <c r="H4041" s="33">
        <v>1189453</v>
      </c>
      <c r="I4041" s="33">
        <v>66969</v>
      </c>
      <c r="J4041" s="33">
        <v>240889</v>
      </c>
      <c r="K4041" s="33"/>
      <c r="L4041" s="33">
        <v>2132051</v>
      </c>
      <c r="M4041" s="33">
        <v>477491</v>
      </c>
      <c r="N4041" s="33">
        <v>1038769</v>
      </c>
      <c r="O4041" s="33">
        <v>291744</v>
      </c>
      <c r="P4041" s="33">
        <v>324048</v>
      </c>
      <c r="Q4041"/>
    </row>
    <row r="4042" spans="1:17">
      <c r="A4042" s="38" t="str">
        <f t="shared" ca="1" si="62"/>
        <v>205971</v>
      </c>
      <c r="B4042" s="39" cm="1">
        <f t="array" aca="1" ref="B4042" ca="1">INDIRECT(_xlfn.CONCAT("D",ROW(C4042)-C4042-3))</f>
        <v>2059</v>
      </c>
      <c r="C4042" s="32">
        <v>71</v>
      </c>
      <c r="D4042" s="33">
        <v>3932540</v>
      </c>
      <c r="E4042" s="33"/>
      <c r="F4042" s="33">
        <v>1871867</v>
      </c>
      <c r="G4042" s="33">
        <v>416303</v>
      </c>
      <c r="H4042" s="33">
        <v>1162055</v>
      </c>
      <c r="I4042" s="33">
        <v>72878</v>
      </c>
      <c r="J4042" s="33">
        <v>220631</v>
      </c>
      <c r="K4042" s="33"/>
      <c r="L4042" s="33">
        <v>2060673</v>
      </c>
      <c r="M4042" s="33">
        <v>427250</v>
      </c>
      <c r="N4042" s="33">
        <v>1024794</v>
      </c>
      <c r="O4042" s="33">
        <v>302299</v>
      </c>
      <c r="P4042" s="33">
        <v>306330</v>
      </c>
      <c r="Q4042"/>
    </row>
    <row r="4043" spans="1:17">
      <c r="A4043" s="38" t="str">
        <f t="shared" ca="1" si="62"/>
        <v>205972</v>
      </c>
      <c r="B4043" s="39" cm="1">
        <f t="array" aca="1" ref="B4043" ca="1">INDIRECT(_xlfn.CONCAT("D",ROW(C4043)-C4043-3))</f>
        <v>2059</v>
      </c>
      <c r="C4043" s="32">
        <v>72</v>
      </c>
      <c r="D4043" s="33">
        <v>3838811</v>
      </c>
      <c r="E4043" s="33"/>
      <c r="F4043" s="33">
        <v>1819282</v>
      </c>
      <c r="G4043" s="33">
        <v>394759</v>
      </c>
      <c r="H4043" s="33">
        <v>1136428</v>
      </c>
      <c r="I4043" s="33">
        <v>73768</v>
      </c>
      <c r="J4043" s="33">
        <v>214326</v>
      </c>
      <c r="K4043" s="33"/>
      <c r="L4043" s="33">
        <v>2019530</v>
      </c>
      <c r="M4043" s="33">
        <v>420610</v>
      </c>
      <c r="N4043" s="33">
        <v>1016305</v>
      </c>
      <c r="O4043" s="33">
        <v>268667</v>
      </c>
      <c r="P4043" s="33">
        <v>313948</v>
      </c>
      <c r="Q4043"/>
    </row>
    <row r="4044" spans="1:17">
      <c r="A4044" s="38" t="str">
        <f t="shared" ref="A4044:A4107" ca="1" si="63">B4044&amp;C4044</f>
        <v>205973</v>
      </c>
      <c r="B4044" s="39" cm="1">
        <f t="array" aca="1" ref="B4044" ca="1">INDIRECT(_xlfn.CONCAT("D",ROW(C4044)-C4044-3))</f>
        <v>2059</v>
      </c>
      <c r="C4044" s="32">
        <v>73</v>
      </c>
      <c r="D4044" s="33">
        <v>3787621</v>
      </c>
      <c r="E4044" s="33"/>
      <c r="F4044" s="33">
        <v>1790909</v>
      </c>
      <c r="G4044" s="33">
        <v>371529</v>
      </c>
      <c r="H4044" s="33">
        <v>1098650</v>
      </c>
      <c r="I4044" s="33">
        <v>94625</v>
      </c>
      <c r="J4044" s="33">
        <v>226105</v>
      </c>
      <c r="K4044" s="33"/>
      <c r="L4044" s="33">
        <v>1996711</v>
      </c>
      <c r="M4044" s="33">
        <v>372370</v>
      </c>
      <c r="N4044" s="33">
        <v>1009426</v>
      </c>
      <c r="O4044" s="33">
        <v>297897</v>
      </c>
      <c r="P4044" s="33">
        <v>317018</v>
      </c>
      <c r="Q4044"/>
    </row>
    <row r="4045" spans="1:17">
      <c r="A4045" s="38" t="str">
        <f t="shared" ca="1" si="63"/>
        <v>205974</v>
      </c>
      <c r="B4045" s="39" cm="1">
        <f t="array" aca="1" ref="B4045" ca="1">INDIRECT(_xlfn.CONCAT("D",ROW(C4045)-C4045-3))</f>
        <v>2059</v>
      </c>
      <c r="C4045" s="32">
        <v>74</v>
      </c>
      <c r="D4045" s="33">
        <v>3650378</v>
      </c>
      <c r="E4045" s="33"/>
      <c r="F4045" s="33">
        <v>1718290</v>
      </c>
      <c r="G4045" s="33">
        <v>327720</v>
      </c>
      <c r="H4045" s="33">
        <v>1091737</v>
      </c>
      <c r="I4045" s="33">
        <v>90646</v>
      </c>
      <c r="J4045" s="33">
        <v>208187</v>
      </c>
      <c r="K4045" s="33"/>
      <c r="L4045" s="33">
        <v>1932087</v>
      </c>
      <c r="M4045" s="33">
        <v>351014</v>
      </c>
      <c r="N4045" s="33">
        <v>946431</v>
      </c>
      <c r="O4045" s="33">
        <v>329893</v>
      </c>
      <c r="P4045" s="33">
        <v>304749</v>
      </c>
      <c r="Q4045"/>
    </row>
    <row r="4046" spans="1:17">
      <c r="A4046" s="38" t="str">
        <f t="shared" ca="1" si="63"/>
        <v>205975</v>
      </c>
      <c r="B4046" s="39" cm="1">
        <f t="array" aca="1" ref="B4046" ca="1">INDIRECT(_xlfn.CONCAT("D",ROW(C4046)-C4046-3))</f>
        <v>2059</v>
      </c>
      <c r="C4046" s="32">
        <v>75</v>
      </c>
      <c r="D4046" s="33">
        <v>3562985</v>
      </c>
      <c r="E4046" s="33"/>
      <c r="F4046" s="33">
        <v>1676952</v>
      </c>
      <c r="G4046" s="33">
        <v>283976</v>
      </c>
      <c r="H4046" s="33">
        <v>1101029</v>
      </c>
      <c r="I4046" s="33">
        <v>84694</v>
      </c>
      <c r="J4046" s="33">
        <v>207253</v>
      </c>
      <c r="K4046" s="33"/>
      <c r="L4046" s="33">
        <v>1886033</v>
      </c>
      <c r="M4046" s="33">
        <v>303453</v>
      </c>
      <c r="N4046" s="33">
        <v>916389</v>
      </c>
      <c r="O4046" s="33">
        <v>360728</v>
      </c>
      <c r="P4046" s="33">
        <v>305463</v>
      </c>
      <c r="Q4046"/>
    </row>
    <row r="4047" spans="1:17">
      <c r="A4047" s="38" t="str">
        <f t="shared" ca="1" si="63"/>
        <v>205976</v>
      </c>
      <c r="B4047" s="39" cm="1">
        <f t="array" aca="1" ref="B4047" ca="1">INDIRECT(_xlfn.CONCAT("D",ROW(C4047)-C4047-3))</f>
        <v>2059</v>
      </c>
      <c r="C4047" s="32">
        <v>76</v>
      </c>
      <c r="D4047" s="33">
        <v>3547761</v>
      </c>
      <c r="E4047" s="33"/>
      <c r="F4047" s="33">
        <v>1668346</v>
      </c>
      <c r="G4047" s="33">
        <v>281384</v>
      </c>
      <c r="H4047" s="33">
        <v>1063670</v>
      </c>
      <c r="I4047" s="33">
        <v>115747</v>
      </c>
      <c r="J4047" s="33">
        <v>207545</v>
      </c>
      <c r="K4047" s="33"/>
      <c r="L4047" s="33">
        <v>1879416</v>
      </c>
      <c r="M4047" s="33">
        <v>301028</v>
      </c>
      <c r="N4047" s="33">
        <v>887028</v>
      </c>
      <c r="O4047" s="33">
        <v>408394</v>
      </c>
      <c r="P4047" s="33">
        <v>282966</v>
      </c>
      <c r="Q4047"/>
    </row>
    <row r="4048" spans="1:17">
      <c r="A4048" s="38" t="str">
        <f t="shared" ca="1" si="63"/>
        <v>205977</v>
      </c>
      <c r="B4048" s="39" cm="1">
        <f t="array" aca="1" ref="B4048" ca="1">INDIRECT(_xlfn.CONCAT("D",ROW(C4048)-C4048-3))</f>
        <v>2059</v>
      </c>
      <c r="C4048" s="32">
        <v>77</v>
      </c>
      <c r="D4048" s="33">
        <v>3402007</v>
      </c>
      <c r="E4048" s="33"/>
      <c r="F4048" s="33">
        <v>1594564</v>
      </c>
      <c r="G4048" s="33">
        <v>246315</v>
      </c>
      <c r="H4048" s="33">
        <v>1048084</v>
      </c>
      <c r="I4048" s="33">
        <v>118670</v>
      </c>
      <c r="J4048" s="33">
        <v>181495</v>
      </c>
      <c r="K4048" s="33"/>
      <c r="L4048" s="33">
        <v>1807443</v>
      </c>
      <c r="M4048" s="33">
        <v>281849</v>
      </c>
      <c r="N4048" s="33">
        <v>817462</v>
      </c>
      <c r="O4048" s="33">
        <v>432302</v>
      </c>
      <c r="P4048" s="33">
        <v>275831</v>
      </c>
      <c r="Q4048"/>
    </row>
    <row r="4049" spans="1:17">
      <c r="A4049" s="38" t="str">
        <f t="shared" ca="1" si="63"/>
        <v>205978</v>
      </c>
      <c r="B4049" s="39" cm="1">
        <f t="array" aca="1" ref="B4049" ca="1">INDIRECT(_xlfn.CONCAT("D",ROW(C4049)-C4049-3))</f>
        <v>2059</v>
      </c>
      <c r="C4049" s="32">
        <v>78</v>
      </c>
      <c r="D4049" s="33">
        <v>3354565</v>
      </c>
      <c r="E4049" s="33"/>
      <c r="F4049" s="33">
        <v>1570666</v>
      </c>
      <c r="G4049" s="33">
        <v>243020</v>
      </c>
      <c r="H4049" s="33">
        <v>1022875</v>
      </c>
      <c r="I4049" s="33">
        <v>111550</v>
      </c>
      <c r="J4049" s="33">
        <v>193221</v>
      </c>
      <c r="K4049" s="33"/>
      <c r="L4049" s="33">
        <v>1783899</v>
      </c>
      <c r="M4049" s="33">
        <v>264578</v>
      </c>
      <c r="N4049" s="33">
        <v>803757</v>
      </c>
      <c r="O4049" s="33">
        <v>432946</v>
      </c>
      <c r="P4049" s="33">
        <v>282618</v>
      </c>
      <c r="Q4049"/>
    </row>
    <row r="4050" spans="1:17">
      <c r="A4050" s="38" t="str">
        <f t="shared" ca="1" si="63"/>
        <v>205979</v>
      </c>
      <c r="B4050" s="39" cm="1">
        <f t="array" aca="1" ref="B4050" ca="1">INDIRECT(_xlfn.CONCAT("D",ROW(C4050)-C4050-3))</f>
        <v>2059</v>
      </c>
      <c r="C4050" s="32">
        <v>79</v>
      </c>
      <c r="D4050" s="33">
        <v>3133740</v>
      </c>
      <c r="E4050" s="33"/>
      <c r="F4050" s="33">
        <v>1458851</v>
      </c>
      <c r="G4050" s="33">
        <v>209119</v>
      </c>
      <c r="H4050" s="33">
        <v>940038</v>
      </c>
      <c r="I4050" s="33">
        <v>149370</v>
      </c>
      <c r="J4050" s="33">
        <v>160324</v>
      </c>
      <c r="K4050" s="33"/>
      <c r="L4050" s="33">
        <v>1674889</v>
      </c>
      <c r="M4050" s="33">
        <v>224521</v>
      </c>
      <c r="N4050" s="33">
        <v>771792</v>
      </c>
      <c r="O4050" s="33">
        <v>447038</v>
      </c>
      <c r="P4050" s="33">
        <v>231538</v>
      </c>
      <c r="Q4050"/>
    </row>
    <row r="4051" spans="1:17">
      <c r="A4051" s="38" t="str">
        <f t="shared" ca="1" si="63"/>
        <v>205980</v>
      </c>
      <c r="B4051" s="39" cm="1">
        <f t="array" aca="1" ref="B4051" ca="1">INDIRECT(_xlfn.CONCAT("D",ROW(C4051)-C4051-3))</f>
        <v>2059</v>
      </c>
      <c r="C4051" s="32">
        <v>80</v>
      </c>
      <c r="D4051" s="33">
        <v>2932027</v>
      </c>
      <c r="E4051" s="33"/>
      <c r="F4051" s="33">
        <v>1356099</v>
      </c>
      <c r="G4051" s="33">
        <v>169388</v>
      </c>
      <c r="H4051" s="33">
        <v>889784</v>
      </c>
      <c r="I4051" s="33">
        <v>143482</v>
      </c>
      <c r="J4051" s="33">
        <v>153445</v>
      </c>
      <c r="K4051" s="33"/>
      <c r="L4051" s="33">
        <v>1575927</v>
      </c>
      <c r="M4051" s="33">
        <v>194238</v>
      </c>
      <c r="N4051" s="33">
        <v>703861</v>
      </c>
      <c r="O4051" s="33">
        <v>470576</v>
      </c>
      <c r="P4051" s="33">
        <v>207254</v>
      </c>
      <c r="Q4051"/>
    </row>
    <row r="4052" spans="1:17">
      <c r="A4052" s="38" t="str">
        <f t="shared" ca="1" si="63"/>
        <v>205981</v>
      </c>
      <c r="B4052" s="39" cm="1">
        <f t="array" aca="1" ref="B4052" ca="1">INDIRECT(_xlfn.CONCAT("D",ROW(C4052)-C4052-3))</f>
        <v>2059</v>
      </c>
      <c r="C4052" s="32">
        <v>81</v>
      </c>
      <c r="D4052" s="33">
        <v>2800826</v>
      </c>
      <c r="E4052" s="33"/>
      <c r="F4052" s="33">
        <v>1285370</v>
      </c>
      <c r="G4052" s="33">
        <v>147583</v>
      </c>
      <c r="H4052" s="33">
        <v>837635</v>
      </c>
      <c r="I4052" s="33">
        <v>137611</v>
      </c>
      <c r="J4052" s="33">
        <v>162541</v>
      </c>
      <c r="K4052" s="33"/>
      <c r="L4052" s="33">
        <v>1515456</v>
      </c>
      <c r="M4052" s="33">
        <v>189307</v>
      </c>
      <c r="N4052" s="33">
        <v>641039</v>
      </c>
      <c r="O4052" s="33">
        <v>474770</v>
      </c>
      <c r="P4052" s="33">
        <v>210341</v>
      </c>
      <c r="Q4052"/>
    </row>
    <row r="4053" spans="1:17">
      <c r="A4053" s="38" t="str">
        <f t="shared" ca="1" si="63"/>
        <v>205982</v>
      </c>
      <c r="B4053" s="39" cm="1">
        <f t="array" aca="1" ref="B4053" ca="1">INDIRECT(_xlfn.CONCAT("D",ROW(C4053)-C4053-3))</f>
        <v>2059</v>
      </c>
      <c r="C4053" s="32">
        <v>82</v>
      </c>
      <c r="D4053" s="33">
        <v>2584634</v>
      </c>
      <c r="E4053" s="33"/>
      <c r="F4053" s="33">
        <v>1176705</v>
      </c>
      <c r="G4053" s="33">
        <v>135850</v>
      </c>
      <c r="H4053" s="33">
        <v>785136</v>
      </c>
      <c r="I4053" s="33">
        <v>146838</v>
      </c>
      <c r="J4053" s="33">
        <v>108880</v>
      </c>
      <c r="K4053" s="33"/>
      <c r="L4053" s="33">
        <v>1407930</v>
      </c>
      <c r="M4053" s="33">
        <v>168350</v>
      </c>
      <c r="N4053" s="33">
        <v>563172</v>
      </c>
      <c r="O4053" s="33">
        <v>497034</v>
      </c>
      <c r="P4053" s="33">
        <v>179373</v>
      </c>
      <c r="Q4053"/>
    </row>
    <row r="4054" spans="1:17">
      <c r="A4054" s="38" t="str">
        <f t="shared" ca="1" si="63"/>
        <v>205983</v>
      </c>
      <c r="B4054" s="39" cm="1">
        <f t="array" aca="1" ref="B4054" ca="1">INDIRECT(_xlfn.CONCAT("D",ROW(C4054)-C4054-3))</f>
        <v>2059</v>
      </c>
      <c r="C4054" s="32">
        <v>83</v>
      </c>
      <c r="D4054" s="33">
        <v>2441375</v>
      </c>
      <c r="E4054" s="33"/>
      <c r="F4054" s="33">
        <v>1102740</v>
      </c>
      <c r="G4054" s="33">
        <v>101068</v>
      </c>
      <c r="H4054" s="33">
        <v>740497</v>
      </c>
      <c r="I4054" s="33">
        <v>160108</v>
      </c>
      <c r="J4054" s="33">
        <v>101068</v>
      </c>
      <c r="K4054" s="33"/>
      <c r="L4054" s="33">
        <v>1338635</v>
      </c>
      <c r="M4054" s="33">
        <v>145395</v>
      </c>
      <c r="N4054" s="33">
        <v>522419</v>
      </c>
      <c r="O4054" s="33">
        <v>491334</v>
      </c>
      <c r="P4054" s="33">
        <v>179487</v>
      </c>
      <c r="Q4054"/>
    </row>
    <row r="4055" spans="1:17">
      <c r="A4055" s="38" t="str">
        <f t="shared" ca="1" si="63"/>
        <v>205984</v>
      </c>
      <c r="B4055" s="39" cm="1">
        <f t="array" aca="1" ref="B4055" ca="1">INDIRECT(_xlfn.CONCAT("D",ROW(C4055)-C4055-3))</f>
        <v>2059</v>
      </c>
      <c r="C4055" s="32">
        <v>84</v>
      </c>
      <c r="D4055" s="33">
        <v>2304622</v>
      </c>
      <c r="E4055" s="33"/>
      <c r="F4055" s="33">
        <v>1032033</v>
      </c>
      <c r="G4055" s="33">
        <v>102102</v>
      </c>
      <c r="H4055" s="33">
        <v>660661</v>
      </c>
      <c r="I4055" s="33">
        <v>148148</v>
      </c>
      <c r="J4055" s="33">
        <v>121121</v>
      </c>
      <c r="K4055" s="33"/>
      <c r="L4055" s="33">
        <v>1272588</v>
      </c>
      <c r="M4055" s="33">
        <v>155561</v>
      </c>
      <c r="N4055" s="33">
        <v>452632</v>
      </c>
      <c r="O4055" s="33">
        <v>487759</v>
      </c>
      <c r="P4055" s="33">
        <v>176637</v>
      </c>
      <c r="Q4055"/>
    </row>
    <row r="4056" spans="1:17">
      <c r="A4056" s="38" t="str">
        <f t="shared" ca="1" si="63"/>
        <v>205985</v>
      </c>
      <c r="B4056" s="39" cm="1">
        <f t="array" aca="1" ref="B4056" ca="1">INDIRECT(_xlfn.CONCAT("D",ROW(C4056)-C4056-3))</f>
        <v>2059</v>
      </c>
      <c r="C4056" s="32">
        <v>85</v>
      </c>
      <c r="D4056" s="33">
        <v>2126884</v>
      </c>
      <c r="E4056" s="33"/>
      <c r="F4056" s="33">
        <v>941146</v>
      </c>
      <c r="G4056" s="33">
        <v>60073</v>
      </c>
      <c r="H4056" s="33">
        <v>656800</v>
      </c>
      <c r="I4056" s="33">
        <v>132161</v>
      </c>
      <c r="J4056" s="33">
        <v>92112</v>
      </c>
      <c r="K4056" s="33"/>
      <c r="L4056" s="33">
        <v>1185739</v>
      </c>
      <c r="M4056" s="33">
        <v>126399</v>
      </c>
      <c r="N4056" s="33">
        <v>379196</v>
      </c>
      <c r="O4056" s="33">
        <v>513619</v>
      </c>
      <c r="P4056" s="33">
        <v>166525</v>
      </c>
      <c r="Q4056"/>
    </row>
    <row r="4057" spans="1:17">
      <c r="A4057" s="38" t="str">
        <f t="shared" ca="1" si="63"/>
        <v>205986</v>
      </c>
      <c r="B4057" s="39" cm="1">
        <f t="array" aca="1" ref="B4057" ca="1">INDIRECT(_xlfn.CONCAT("D",ROW(C4057)-C4057-3))</f>
        <v>2059</v>
      </c>
      <c r="C4057" s="32">
        <v>86</v>
      </c>
      <c r="D4057" s="33">
        <v>2055624</v>
      </c>
      <c r="E4057" s="33"/>
      <c r="F4057" s="33">
        <v>899968</v>
      </c>
      <c r="G4057" s="33">
        <v>69151</v>
      </c>
      <c r="H4057" s="33">
        <v>582273</v>
      </c>
      <c r="I4057" s="33">
        <v>170373</v>
      </c>
      <c r="J4057" s="33">
        <v>78171</v>
      </c>
      <c r="K4057" s="33"/>
      <c r="L4057" s="33">
        <v>1155656</v>
      </c>
      <c r="M4057" s="33">
        <v>120381</v>
      </c>
      <c r="N4057" s="33">
        <v>371174</v>
      </c>
      <c r="O4057" s="33">
        <v>497574</v>
      </c>
      <c r="P4057" s="33">
        <v>166527</v>
      </c>
      <c r="Q4057"/>
    </row>
    <row r="4058" spans="1:17">
      <c r="A4058" s="38" t="str">
        <f t="shared" ca="1" si="63"/>
        <v>205987</v>
      </c>
      <c r="B4058" s="39" cm="1">
        <f t="array" aca="1" ref="B4058" ca="1">INDIRECT(_xlfn.CONCAT("D",ROW(C4058)-C4058-3))</f>
        <v>2059</v>
      </c>
      <c r="C4058" s="32">
        <v>87</v>
      </c>
      <c r="D4058" s="33">
        <v>1978013</v>
      </c>
      <c r="E4058" s="33"/>
      <c r="F4058" s="33">
        <v>856318</v>
      </c>
      <c r="G4058" s="33">
        <v>58089</v>
      </c>
      <c r="H4058" s="33">
        <v>529815</v>
      </c>
      <c r="I4058" s="33">
        <v>181279</v>
      </c>
      <c r="J4058" s="33">
        <v>87134</v>
      </c>
      <c r="K4058" s="33"/>
      <c r="L4058" s="33">
        <v>1121695</v>
      </c>
      <c r="M4058" s="33">
        <v>101153</v>
      </c>
      <c r="N4058" s="33">
        <v>319483</v>
      </c>
      <c r="O4058" s="33">
        <v>547828</v>
      </c>
      <c r="P4058" s="33">
        <v>153232</v>
      </c>
      <c r="Q4058"/>
    </row>
    <row r="4059" spans="1:17">
      <c r="A4059" s="38" t="str">
        <f t="shared" ca="1" si="63"/>
        <v>205988</v>
      </c>
      <c r="B4059" s="39" cm="1">
        <f t="array" aca="1" ref="B4059" ca="1">INDIRECT(_xlfn.CONCAT("D",ROW(C4059)-C4059-3))</f>
        <v>2059</v>
      </c>
      <c r="C4059" s="32">
        <v>88</v>
      </c>
      <c r="D4059" s="33">
        <v>1879936</v>
      </c>
      <c r="E4059" s="33"/>
      <c r="F4059" s="33">
        <v>803164</v>
      </c>
      <c r="G4059" s="33">
        <v>60087</v>
      </c>
      <c r="H4059" s="33">
        <v>495718</v>
      </c>
      <c r="I4059" s="33">
        <v>174252</v>
      </c>
      <c r="J4059" s="33">
        <v>73106</v>
      </c>
      <c r="K4059" s="33"/>
      <c r="L4059" s="33">
        <v>1076773</v>
      </c>
      <c r="M4059" s="33">
        <v>91981</v>
      </c>
      <c r="N4059" s="33">
        <v>283940</v>
      </c>
      <c r="O4059" s="33">
        <v>562881</v>
      </c>
      <c r="P4059" s="33">
        <v>137971</v>
      </c>
      <c r="Q4059"/>
    </row>
    <row r="4060" spans="1:17">
      <c r="A4060" s="38" t="str">
        <f t="shared" ca="1" si="63"/>
        <v>205989</v>
      </c>
      <c r="B4060" s="39" cm="1">
        <f t="array" aca="1" ref="B4060" ca="1">INDIRECT(_xlfn.CONCAT("D",ROW(C4060)-C4060-3))</f>
        <v>2059</v>
      </c>
      <c r="C4060" s="32">
        <v>89</v>
      </c>
      <c r="D4060" s="33">
        <v>1622088</v>
      </c>
      <c r="E4060" s="33"/>
      <c r="F4060" s="33">
        <v>681373</v>
      </c>
      <c r="G4060" s="33">
        <v>43960</v>
      </c>
      <c r="H4060" s="33">
        <v>423610</v>
      </c>
      <c r="I4060" s="33">
        <v>156856</v>
      </c>
      <c r="J4060" s="33">
        <v>56948</v>
      </c>
      <c r="K4060" s="33"/>
      <c r="L4060" s="33">
        <v>940714</v>
      </c>
      <c r="M4060" s="33">
        <v>62914</v>
      </c>
      <c r="N4060" s="33">
        <v>257648</v>
      </c>
      <c r="O4060" s="33">
        <v>496322</v>
      </c>
      <c r="P4060" s="33">
        <v>123831</v>
      </c>
      <c r="Q4060"/>
    </row>
    <row r="4061" spans="1:17">
      <c r="A4061" s="38" t="str">
        <f t="shared" ca="1" si="63"/>
        <v>205990</v>
      </c>
      <c r="B4061" s="39" cm="1">
        <f t="array" aca="1" ref="B4061" ca="1">INDIRECT(_xlfn.CONCAT("D",ROW(C4061)-C4061-3))</f>
        <v>2059</v>
      </c>
      <c r="C4061" s="32">
        <v>90</v>
      </c>
      <c r="D4061" s="33">
        <v>1395990</v>
      </c>
      <c r="E4061" s="33"/>
      <c r="F4061" s="33">
        <v>575959</v>
      </c>
      <c r="G4061" s="33">
        <v>40997</v>
      </c>
      <c r="H4061" s="33">
        <v>347975</v>
      </c>
      <c r="I4061" s="33">
        <v>142990</v>
      </c>
      <c r="J4061" s="33">
        <v>43997</v>
      </c>
      <c r="K4061" s="33"/>
      <c r="L4061" s="33">
        <v>820032</v>
      </c>
      <c r="M4061" s="33">
        <v>52809</v>
      </c>
      <c r="N4061" s="33">
        <v>196289</v>
      </c>
      <c r="O4061" s="33">
        <v>466312</v>
      </c>
      <c r="P4061" s="33">
        <v>104621</v>
      </c>
      <c r="Q4061"/>
    </row>
    <row r="4062" spans="1:17">
      <c r="A4062" s="38" t="str">
        <f t="shared" ca="1" si="63"/>
        <v>205991</v>
      </c>
      <c r="B4062" s="39" cm="1">
        <f t="array" aca="1" ref="B4062" ca="1">INDIRECT(_xlfn.CONCAT("D",ROW(C4062)-C4062-3))</f>
        <v>2059</v>
      </c>
      <c r="C4062" s="32">
        <v>91</v>
      </c>
      <c r="D4062" s="33">
        <v>1197213</v>
      </c>
      <c r="E4062" s="33"/>
      <c r="F4062" s="33">
        <v>482778</v>
      </c>
      <c r="G4062" s="33">
        <v>19031</v>
      </c>
      <c r="H4062" s="33">
        <v>276445</v>
      </c>
      <c r="I4062" s="33">
        <v>150242</v>
      </c>
      <c r="J4062" s="33">
        <v>37060</v>
      </c>
      <c r="K4062" s="33"/>
      <c r="L4062" s="33">
        <v>714435</v>
      </c>
      <c r="M4062" s="33">
        <v>52884</v>
      </c>
      <c r="N4062" s="33">
        <v>160648</v>
      </c>
      <c r="O4062" s="33">
        <v>407108</v>
      </c>
      <c r="P4062" s="33">
        <v>93795</v>
      </c>
      <c r="Q4062"/>
    </row>
    <row r="4063" spans="1:17">
      <c r="A4063" s="38" t="str">
        <f t="shared" ca="1" si="63"/>
        <v>205992</v>
      </c>
      <c r="B4063" s="39" cm="1">
        <f t="array" aca="1" ref="B4063" ca="1">INDIRECT(_xlfn.CONCAT("D",ROW(C4063)-C4063-3))</f>
        <v>2059</v>
      </c>
      <c r="C4063" s="32">
        <v>92</v>
      </c>
      <c r="D4063" s="33">
        <v>1034136</v>
      </c>
      <c r="E4063" s="33"/>
      <c r="F4063" s="33">
        <v>407491</v>
      </c>
      <c r="G4063" s="33">
        <v>24148</v>
      </c>
      <c r="H4063" s="33">
        <v>231414</v>
      </c>
      <c r="I4063" s="33">
        <v>126775</v>
      </c>
      <c r="J4063" s="33">
        <v>25154</v>
      </c>
      <c r="K4063" s="33"/>
      <c r="L4063" s="33">
        <v>626646</v>
      </c>
      <c r="M4063" s="33">
        <v>40041</v>
      </c>
      <c r="N4063" s="33">
        <v>132136</v>
      </c>
      <c r="O4063" s="33">
        <v>372384</v>
      </c>
      <c r="P4063" s="33">
        <v>82085</v>
      </c>
      <c r="Q4063"/>
    </row>
    <row r="4064" spans="1:17">
      <c r="A4064" s="38" t="str">
        <f t="shared" ca="1" si="63"/>
        <v>205993</v>
      </c>
      <c r="B4064" s="39" cm="1">
        <f t="array" aca="1" ref="B4064" ca="1">INDIRECT(_xlfn.CONCAT("D",ROW(C4064)-C4064-3))</f>
        <v>2059</v>
      </c>
      <c r="C4064" s="32">
        <v>93</v>
      </c>
      <c r="D4064" s="33">
        <v>895572</v>
      </c>
      <c r="E4064" s="33"/>
      <c r="F4064" s="33">
        <v>344029</v>
      </c>
      <c r="G4064" s="33">
        <v>12107</v>
      </c>
      <c r="H4064" s="33">
        <v>176555</v>
      </c>
      <c r="I4064" s="33">
        <v>124093</v>
      </c>
      <c r="J4064" s="33">
        <v>31275</v>
      </c>
      <c r="K4064" s="33"/>
      <c r="L4064" s="33">
        <v>551543</v>
      </c>
      <c r="M4064" s="33">
        <v>32148</v>
      </c>
      <c r="N4064" s="33">
        <v>82380</v>
      </c>
      <c r="O4064" s="33">
        <v>351621</v>
      </c>
      <c r="P4064" s="33">
        <v>85394</v>
      </c>
      <c r="Q4064"/>
    </row>
    <row r="4065" spans="1:17">
      <c r="A4065" s="38" t="str">
        <f t="shared" ca="1" si="63"/>
        <v>205994</v>
      </c>
      <c r="B4065" s="39" cm="1">
        <f t="array" aca="1" ref="B4065" ca="1">INDIRECT(_xlfn.CONCAT("D",ROW(C4065)-C4065-3))</f>
        <v>2059</v>
      </c>
      <c r="C4065" s="32">
        <v>94</v>
      </c>
      <c r="D4065" s="33">
        <v>772056</v>
      </c>
      <c r="E4065" s="33"/>
      <c r="F4065" s="33">
        <v>287359</v>
      </c>
      <c r="G4065" s="33">
        <v>10118</v>
      </c>
      <c r="H4065" s="33">
        <v>140644</v>
      </c>
      <c r="I4065" s="33">
        <v>122431</v>
      </c>
      <c r="J4065" s="33">
        <v>14166</v>
      </c>
      <c r="K4065" s="33"/>
      <c r="L4065" s="33">
        <v>484697</v>
      </c>
      <c r="M4065" s="33">
        <v>29223</v>
      </c>
      <c r="N4065" s="33">
        <v>58446</v>
      </c>
      <c r="O4065" s="33">
        <v>332537</v>
      </c>
      <c r="P4065" s="33">
        <v>64492</v>
      </c>
      <c r="Q4065"/>
    </row>
    <row r="4066" spans="1:17">
      <c r="A4066" s="38" t="str">
        <f t="shared" ca="1" si="63"/>
        <v>205995</v>
      </c>
      <c r="B4066" s="39" cm="1">
        <f t="array" aca="1" ref="B4066" ca="1">INDIRECT(_xlfn.CONCAT("D",ROW(C4066)-C4066-3))</f>
        <v>2059</v>
      </c>
      <c r="C4066" s="32">
        <v>95</v>
      </c>
      <c r="D4066" s="33">
        <v>620950</v>
      </c>
      <c r="E4066" s="33"/>
      <c r="F4066" s="33">
        <v>223738</v>
      </c>
      <c r="G4066" s="33">
        <v>14238</v>
      </c>
      <c r="H4066" s="33">
        <v>105767</v>
      </c>
      <c r="I4066" s="33">
        <v>85427</v>
      </c>
      <c r="J4066" s="33">
        <v>18306</v>
      </c>
      <c r="K4066" s="33"/>
      <c r="L4066" s="33">
        <v>397211</v>
      </c>
      <c r="M4066" s="33">
        <v>21225</v>
      </c>
      <c r="N4066" s="33">
        <v>54579</v>
      </c>
      <c r="O4066" s="33">
        <v>270872</v>
      </c>
      <c r="P4066" s="33">
        <v>50536</v>
      </c>
      <c r="Q4066"/>
    </row>
    <row r="4067" spans="1:17">
      <c r="A4067" s="38" t="str">
        <f t="shared" ca="1" si="63"/>
        <v>205996</v>
      </c>
      <c r="B4067" s="39" cm="1">
        <f t="array" aca="1" ref="B4067" ca="1">INDIRECT(_xlfn.CONCAT("D",ROW(C4067)-C4067-3))</f>
        <v>2059</v>
      </c>
      <c r="C4067" s="32">
        <v>96</v>
      </c>
      <c r="D4067" s="33">
        <v>487232</v>
      </c>
      <c r="E4067" s="33"/>
      <c r="F4067" s="33">
        <v>168941</v>
      </c>
      <c r="G4067" s="33">
        <v>10239</v>
      </c>
      <c r="H4067" s="33">
        <v>74744</v>
      </c>
      <c r="I4067" s="33">
        <v>72696</v>
      </c>
      <c r="J4067" s="33">
        <v>11263</v>
      </c>
      <c r="K4067" s="33"/>
      <c r="L4067" s="33">
        <v>318291</v>
      </c>
      <c r="M4067" s="33">
        <v>16270</v>
      </c>
      <c r="N4067" s="33">
        <v>33558</v>
      </c>
      <c r="O4067" s="33">
        <v>225753</v>
      </c>
      <c r="P4067" s="33">
        <v>42710</v>
      </c>
      <c r="Q4067"/>
    </row>
    <row r="4068" spans="1:17">
      <c r="A4068" s="38" t="str">
        <f t="shared" ca="1" si="63"/>
        <v>205997</v>
      </c>
      <c r="B4068" s="39" cm="1">
        <f t="array" aca="1" ref="B4068" ca="1">INDIRECT(_xlfn.CONCAT("D",ROW(C4068)-C4068-3))</f>
        <v>2059</v>
      </c>
      <c r="C4068" s="32">
        <v>97</v>
      </c>
      <c r="D4068" s="33">
        <v>371663</v>
      </c>
      <c r="E4068" s="33"/>
      <c r="F4068" s="33">
        <v>123871</v>
      </c>
      <c r="G4068" s="33">
        <v>7166</v>
      </c>
      <c r="H4068" s="33">
        <v>49139</v>
      </c>
      <c r="I4068" s="33">
        <v>62447</v>
      </c>
      <c r="J4068" s="33">
        <v>5119</v>
      </c>
      <c r="K4068" s="33"/>
      <c r="L4068" s="33">
        <v>247792</v>
      </c>
      <c r="M4068" s="33">
        <v>15359</v>
      </c>
      <c r="N4068" s="33">
        <v>18431</v>
      </c>
      <c r="O4068" s="33">
        <v>186356</v>
      </c>
      <c r="P4068" s="33">
        <v>27646</v>
      </c>
      <c r="Q4068"/>
    </row>
    <row r="4069" spans="1:17">
      <c r="A4069" s="38" t="str">
        <f t="shared" ca="1" si="63"/>
        <v>205998</v>
      </c>
      <c r="B4069" s="39" cm="1">
        <f t="array" aca="1" ref="B4069" ca="1">INDIRECT(_xlfn.CONCAT("D",ROW(C4069)-C4069-3))</f>
        <v>2059</v>
      </c>
      <c r="C4069" s="32">
        <v>98</v>
      </c>
      <c r="D4069" s="33">
        <v>281309</v>
      </c>
      <c r="E4069" s="33"/>
      <c r="F4069" s="33">
        <v>89789</v>
      </c>
      <c r="G4069" s="33">
        <v>5160</v>
      </c>
      <c r="H4069" s="33">
        <v>37154</v>
      </c>
      <c r="I4069" s="33">
        <v>40250</v>
      </c>
      <c r="J4069" s="33">
        <v>7224</v>
      </c>
      <c r="K4069" s="33"/>
      <c r="L4069" s="33">
        <v>191520</v>
      </c>
      <c r="M4069" s="33">
        <v>11326</v>
      </c>
      <c r="N4069" s="33">
        <v>14415</v>
      </c>
      <c r="O4069" s="33">
        <v>135917</v>
      </c>
      <c r="P4069" s="33">
        <v>29861</v>
      </c>
      <c r="Q4069"/>
    </row>
    <row r="4070" spans="1:17">
      <c r="A4070" s="38" t="str">
        <f t="shared" ca="1" si="63"/>
        <v>205999</v>
      </c>
      <c r="B4070" s="39" cm="1">
        <f t="array" aca="1" ref="B4070" ca="1">INDIRECT(_xlfn.CONCAT("D",ROW(C4070)-C4070-3))</f>
        <v>2059</v>
      </c>
      <c r="C4070" s="32">
        <v>99</v>
      </c>
      <c r="D4070" s="33">
        <v>202349</v>
      </c>
      <c r="E4070" s="33"/>
      <c r="F4070" s="33">
        <v>61771</v>
      </c>
      <c r="G4070" s="33">
        <v>2094</v>
      </c>
      <c r="H4070" s="33">
        <v>17799</v>
      </c>
      <c r="I4070" s="33">
        <v>38738</v>
      </c>
      <c r="J4070" s="33">
        <v>3141</v>
      </c>
      <c r="K4070" s="33"/>
      <c r="L4070" s="33">
        <v>140578</v>
      </c>
      <c r="M4070" s="33">
        <v>8331</v>
      </c>
      <c r="N4070" s="33">
        <v>9372</v>
      </c>
      <c r="O4070" s="33">
        <v>110380</v>
      </c>
      <c r="P4070" s="33">
        <v>12496</v>
      </c>
      <c r="Q4070"/>
    </row>
    <row r="4071" spans="1:17">
      <c r="A4071" s="38" t="str">
        <f t="shared" ca="1" si="63"/>
        <v>2059100</v>
      </c>
      <c r="B4071" s="39" cm="1">
        <f t="array" aca="1" ref="B4071" ca="1">INDIRECT(_xlfn.CONCAT("D",ROW(C4071)-C4071-3))</f>
        <v>2059</v>
      </c>
      <c r="C4071" s="32">
        <v>100</v>
      </c>
      <c r="D4071" s="33">
        <v>419771</v>
      </c>
      <c r="E4071" s="33"/>
      <c r="F4071" s="33">
        <v>112334</v>
      </c>
      <c r="G4071" s="33">
        <v>6481</v>
      </c>
      <c r="H4071" s="33">
        <v>39965</v>
      </c>
      <c r="I4071" s="33">
        <v>59407</v>
      </c>
      <c r="J4071" s="33">
        <v>6481</v>
      </c>
      <c r="K4071" s="33"/>
      <c r="L4071" s="33">
        <v>307438</v>
      </c>
      <c r="M4071" s="33">
        <v>18274</v>
      </c>
      <c r="N4071" s="33">
        <v>16124</v>
      </c>
      <c r="O4071" s="33">
        <v>234341</v>
      </c>
      <c r="P4071" s="33">
        <v>38698</v>
      </c>
      <c r="Q4071"/>
    </row>
    <row r="4072" spans="1:17">
      <c r="A4072" s="38" t="str">
        <f t="shared" ca="1" si="63"/>
        <v>281309</v>
      </c>
      <c r="B4072" s="39" cm="1">
        <f t="array" aca="1" ref="B4072" ca="1">INDIRECT(_xlfn.CONCAT("D",ROW(C4072)-C4072-3))</f>
        <v>281309</v>
      </c>
      <c r="C4072" s="34"/>
      <c r="D4072" s="31"/>
      <c r="E4072" s="31"/>
      <c r="F4072" s="31"/>
      <c r="G4072" s="31"/>
      <c r="H4072" s="31"/>
      <c r="I4072" s="31"/>
      <c r="J4072" s="31"/>
      <c r="K4072" s="31"/>
      <c r="L4072" s="31"/>
      <c r="M4072" s="31"/>
      <c r="N4072" s="31"/>
      <c r="O4072" s="31"/>
      <c r="P4072" s="31"/>
      <c r="Q4072"/>
    </row>
    <row r="4073" spans="1:17">
      <c r="A4073" s="38" t="str">
        <f t="shared" ca="1" si="63"/>
        <v>202349</v>
      </c>
      <c r="B4073" s="39" cm="1">
        <f t="array" aca="1" ref="B4073" ca="1">INDIRECT(_xlfn.CONCAT("D",ROW(C4073)-C4073-3))</f>
        <v>202349</v>
      </c>
      <c r="Q4073"/>
    </row>
    <row r="4074" spans="1:17">
      <c r="A4074" s="38" t="str">
        <f t="shared" ca="1" si="63"/>
        <v>419771</v>
      </c>
      <c r="B4074" s="39" cm="1">
        <f t="array" aca="1" ref="B4074" ca="1">INDIRECT(_xlfn.CONCAT("D",ROW(C4074)-C4074-3))</f>
        <v>419771</v>
      </c>
      <c r="Q4074"/>
    </row>
    <row r="4075" spans="1:17">
      <c r="A4075" s="38" t="str">
        <f t="shared" ca="1" si="63"/>
        <v>0</v>
      </c>
      <c r="B4075" s="39" cm="1">
        <f t="array" aca="1" ref="B4075" ca="1">INDIRECT(_xlfn.CONCAT("D",ROW(C4075)-C4075-3))</f>
        <v>0</v>
      </c>
      <c r="Q4075"/>
    </row>
    <row r="4076" spans="1:17">
      <c r="A4076" s="38" t="str">
        <f t="shared" ca="1" si="63"/>
        <v>0</v>
      </c>
      <c r="B4076" s="39" cm="1">
        <f t="array" aca="1" ref="B4076" ca="1">INDIRECT(_xlfn.CONCAT("D",ROW(C4076)-C4076-3))</f>
        <v>0</v>
      </c>
      <c r="Q4076"/>
    </row>
    <row r="4077" spans="1:17">
      <c r="A4077" s="38" t="str">
        <f t="shared" ca="1" si="63"/>
        <v>0</v>
      </c>
      <c r="B4077" s="39" cm="1">
        <f t="array" aca="1" ref="B4077" ca="1">INDIRECT(_xlfn.CONCAT("D",ROW(C4077)-C4077-3))</f>
        <v>0</v>
      </c>
      <c r="Q4077"/>
    </row>
    <row r="4078" spans="1:17">
      <c r="A4078" s="38" t="str">
        <f t="shared" ca="1" si="63"/>
        <v>0</v>
      </c>
      <c r="B4078" s="39" cm="1">
        <f t="array" aca="1" ref="B4078" ca="1">INDIRECT(_xlfn.CONCAT("D",ROW(C4078)-C4078-3))</f>
        <v>0</v>
      </c>
      <c r="D4078" s="47">
        <v>2060</v>
      </c>
      <c r="E4078" s="47"/>
      <c r="F4078" s="47"/>
      <c r="G4078" s="47"/>
      <c r="H4078" s="47"/>
      <c r="I4078" s="47"/>
      <c r="J4078" s="47"/>
      <c r="K4078" s="47"/>
      <c r="L4078" s="47"/>
      <c r="M4078" s="47"/>
      <c r="N4078" s="47"/>
      <c r="O4078" s="47"/>
      <c r="P4078" s="47"/>
      <c r="Q4078"/>
    </row>
    <row r="4079" spans="1:17">
      <c r="A4079" s="38" t="str">
        <f t="shared" ca="1" si="63"/>
        <v>0</v>
      </c>
      <c r="B4079" s="39" cm="1">
        <f t="array" aca="1" ref="B4079" ca="1">INDIRECT(_xlfn.CONCAT("D",ROW(C4079)-C4079-3))</f>
        <v>0</v>
      </c>
      <c r="F4079" s="48" t="s">
        <v>184</v>
      </c>
      <c r="G4079" s="48"/>
      <c r="H4079" s="48"/>
      <c r="I4079" s="48"/>
      <c r="J4079" s="48"/>
      <c r="K4079" s="30"/>
      <c r="L4079" s="48" t="s">
        <v>185</v>
      </c>
      <c r="M4079" s="48"/>
      <c r="N4079" s="48"/>
      <c r="O4079" s="48"/>
      <c r="P4079" s="48"/>
      <c r="Q4079"/>
    </row>
    <row r="4080" spans="1:17">
      <c r="A4080" s="38" t="e">
        <f t="shared" ca="1" si="63"/>
        <v>#VALUE!</v>
      </c>
      <c r="B4080" s="39" t="e" cm="1">
        <f t="array" aca="1" ref="B4080" ca="1">INDIRECT(_xlfn.CONCAT("D",ROW(C4080)-C4080-3))</f>
        <v>#VALUE!</v>
      </c>
      <c r="C4080" s="30" t="s">
        <v>186</v>
      </c>
      <c r="D4080" s="30" t="s">
        <v>0</v>
      </c>
      <c r="E4080" s="30"/>
      <c r="F4080" s="30" t="s">
        <v>0</v>
      </c>
      <c r="G4080" s="30" t="s">
        <v>187</v>
      </c>
      <c r="H4080" s="30" t="s">
        <v>188</v>
      </c>
      <c r="I4080" s="30" t="s">
        <v>189</v>
      </c>
      <c r="J4080" s="30" t="s">
        <v>190</v>
      </c>
      <c r="K4080" s="30"/>
      <c r="L4080" s="30" t="s">
        <v>0</v>
      </c>
      <c r="M4080" s="30" t="s">
        <v>187</v>
      </c>
      <c r="N4080" s="30" t="s">
        <v>188</v>
      </c>
      <c r="O4080" s="30" t="s">
        <v>189</v>
      </c>
      <c r="P4080" s="30" t="s">
        <v>190</v>
      </c>
      <c r="Q4080"/>
    </row>
    <row r="4081" spans="1:17">
      <c r="A4081" s="38" t="str">
        <f t="shared" ca="1" si="63"/>
        <v>20600</v>
      </c>
      <c r="B4081" s="39" cm="1">
        <f t="array" aca="1" ref="B4081" ca="1">INDIRECT(_xlfn.CONCAT("D",ROW(C4081)-C4081-3))</f>
        <v>2060</v>
      </c>
      <c r="C4081" s="32">
        <v>0</v>
      </c>
      <c r="D4081" s="33">
        <v>3913076</v>
      </c>
      <c r="E4081" s="33"/>
      <c r="F4081" s="33">
        <v>2001814</v>
      </c>
      <c r="G4081" s="33">
        <v>2001814</v>
      </c>
      <c r="H4081" s="33">
        <v>0</v>
      </c>
      <c r="I4081" s="33">
        <v>0</v>
      </c>
      <c r="J4081" s="33">
        <v>0</v>
      </c>
      <c r="K4081" s="33"/>
      <c r="L4081" s="33">
        <v>1911263</v>
      </c>
      <c r="M4081" s="33">
        <v>1911263</v>
      </c>
      <c r="N4081" s="33">
        <v>0</v>
      </c>
      <c r="O4081" s="33">
        <v>0</v>
      </c>
      <c r="P4081" s="33">
        <v>0</v>
      </c>
      <c r="Q4081"/>
    </row>
    <row r="4082" spans="1:17">
      <c r="A4082" s="38" t="str">
        <f t="shared" ca="1" si="63"/>
        <v>20601</v>
      </c>
      <c r="B4082" s="39" cm="1">
        <f t="array" aca="1" ref="B4082" ca="1">INDIRECT(_xlfn.CONCAT("D",ROW(C4082)-C4082-3))</f>
        <v>2060</v>
      </c>
      <c r="C4082" s="32">
        <v>1</v>
      </c>
      <c r="D4082" s="33">
        <v>3910904</v>
      </c>
      <c r="E4082" s="33"/>
      <c r="F4082" s="33">
        <v>2001288</v>
      </c>
      <c r="G4082" s="33">
        <v>2001288</v>
      </c>
      <c r="H4082" s="33">
        <v>0</v>
      </c>
      <c r="I4082" s="33">
        <v>0</v>
      </c>
      <c r="J4082" s="33">
        <v>0</v>
      </c>
      <c r="K4082" s="33"/>
      <c r="L4082" s="33">
        <v>1909616</v>
      </c>
      <c r="M4082" s="33">
        <v>1909616</v>
      </c>
      <c r="N4082" s="33">
        <v>0</v>
      </c>
      <c r="O4082" s="33">
        <v>0</v>
      </c>
      <c r="P4082" s="33">
        <v>0</v>
      </c>
      <c r="Q4082"/>
    </row>
    <row r="4083" spans="1:17">
      <c r="A4083" s="38" t="str">
        <f t="shared" ca="1" si="63"/>
        <v>20602</v>
      </c>
      <c r="B4083" s="39" cm="1">
        <f t="array" aca="1" ref="B4083" ca="1">INDIRECT(_xlfn.CONCAT("D",ROW(C4083)-C4083-3))</f>
        <v>2060</v>
      </c>
      <c r="C4083" s="32">
        <v>2</v>
      </c>
      <c r="D4083" s="33">
        <v>3918812</v>
      </c>
      <c r="E4083" s="33"/>
      <c r="F4083" s="33">
        <v>2005447</v>
      </c>
      <c r="G4083" s="33">
        <v>2005447</v>
      </c>
      <c r="H4083" s="33">
        <v>0</v>
      </c>
      <c r="I4083" s="33">
        <v>0</v>
      </c>
      <c r="J4083" s="33">
        <v>0</v>
      </c>
      <c r="K4083" s="33"/>
      <c r="L4083" s="33">
        <v>1913364</v>
      </c>
      <c r="M4083" s="33">
        <v>1913364</v>
      </c>
      <c r="N4083" s="33">
        <v>0</v>
      </c>
      <c r="O4083" s="33">
        <v>0</v>
      </c>
      <c r="P4083" s="33">
        <v>0</v>
      </c>
      <c r="Q4083"/>
    </row>
    <row r="4084" spans="1:17">
      <c r="A4084" s="38" t="str">
        <f t="shared" ca="1" si="63"/>
        <v>20603</v>
      </c>
      <c r="B4084" s="39" cm="1">
        <f t="array" aca="1" ref="B4084" ca="1">INDIRECT(_xlfn.CONCAT("D",ROW(C4084)-C4084-3))</f>
        <v>2060</v>
      </c>
      <c r="C4084" s="32">
        <v>3</v>
      </c>
      <c r="D4084" s="33">
        <v>3929615</v>
      </c>
      <c r="E4084" s="33"/>
      <c r="F4084" s="33">
        <v>2011084</v>
      </c>
      <c r="G4084" s="33">
        <v>2011084</v>
      </c>
      <c r="H4084" s="33">
        <v>0</v>
      </c>
      <c r="I4084" s="33">
        <v>0</v>
      </c>
      <c r="J4084" s="33">
        <v>0</v>
      </c>
      <c r="K4084" s="33"/>
      <c r="L4084" s="33">
        <v>1918531</v>
      </c>
      <c r="M4084" s="33">
        <v>1918531</v>
      </c>
      <c r="N4084" s="33">
        <v>0</v>
      </c>
      <c r="O4084" s="33">
        <v>0</v>
      </c>
      <c r="P4084" s="33">
        <v>0</v>
      </c>
      <c r="Q4084"/>
    </row>
    <row r="4085" spans="1:17">
      <c r="A4085" s="38" t="str">
        <f t="shared" ca="1" si="63"/>
        <v>20604</v>
      </c>
      <c r="B4085" s="39" cm="1">
        <f t="array" aca="1" ref="B4085" ca="1">INDIRECT(_xlfn.CONCAT("D",ROW(C4085)-C4085-3))</f>
        <v>2060</v>
      </c>
      <c r="C4085" s="32">
        <v>4</v>
      </c>
      <c r="D4085" s="33">
        <v>3941417</v>
      </c>
      <c r="E4085" s="33"/>
      <c r="F4085" s="33">
        <v>2017442</v>
      </c>
      <c r="G4085" s="33">
        <v>2017442</v>
      </c>
      <c r="H4085" s="33">
        <v>0</v>
      </c>
      <c r="I4085" s="33">
        <v>0</v>
      </c>
      <c r="J4085" s="33">
        <v>0</v>
      </c>
      <c r="K4085" s="33"/>
      <c r="L4085" s="33">
        <v>1923975</v>
      </c>
      <c r="M4085" s="33">
        <v>1923975</v>
      </c>
      <c r="N4085" s="33">
        <v>0</v>
      </c>
      <c r="O4085" s="33">
        <v>0</v>
      </c>
      <c r="P4085" s="33">
        <v>0</v>
      </c>
      <c r="Q4085"/>
    </row>
    <row r="4086" spans="1:17">
      <c r="A4086" s="38" t="str">
        <f t="shared" ca="1" si="63"/>
        <v>20605</v>
      </c>
      <c r="B4086" s="39" cm="1">
        <f t="array" aca="1" ref="B4086" ca="1">INDIRECT(_xlfn.CONCAT("D",ROW(C4086)-C4086-3))</f>
        <v>2060</v>
      </c>
      <c r="C4086" s="32">
        <v>5</v>
      </c>
      <c r="D4086" s="33">
        <v>3955442</v>
      </c>
      <c r="E4086" s="33"/>
      <c r="F4086" s="33">
        <v>2024862</v>
      </c>
      <c r="G4086" s="33">
        <v>2024862</v>
      </c>
      <c r="H4086" s="33">
        <v>0</v>
      </c>
      <c r="I4086" s="33">
        <v>0</v>
      </c>
      <c r="J4086" s="33">
        <v>0</v>
      </c>
      <c r="K4086" s="33"/>
      <c r="L4086" s="33">
        <v>1930580</v>
      </c>
      <c r="M4086" s="33">
        <v>1930580</v>
      </c>
      <c r="N4086" s="33">
        <v>0</v>
      </c>
      <c r="O4086" s="33">
        <v>0</v>
      </c>
      <c r="P4086" s="33">
        <v>0</v>
      </c>
      <c r="Q4086"/>
    </row>
    <row r="4087" spans="1:17">
      <c r="A4087" s="38" t="str">
        <f t="shared" ca="1" si="63"/>
        <v>20606</v>
      </c>
      <c r="B4087" s="39" cm="1">
        <f t="array" aca="1" ref="B4087" ca="1">INDIRECT(_xlfn.CONCAT("D",ROW(C4087)-C4087-3))</f>
        <v>2060</v>
      </c>
      <c r="C4087" s="32">
        <v>6</v>
      </c>
      <c r="D4087" s="33">
        <v>3974005</v>
      </c>
      <c r="E4087" s="33"/>
      <c r="F4087" s="33">
        <v>2034502</v>
      </c>
      <c r="G4087" s="33">
        <v>2034502</v>
      </c>
      <c r="H4087" s="33">
        <v>0</v>
      </c>
      <c r="I4087" s="33">
        <v>0</v>
      </c>
      <c r="J4087" s="33">
        <v>0</v>
      </c>
      <c r="K4087" s="33"/>
      <c r="L4087" s="33">
        <v>1939503</v>
      </c>
      <c r="M4087" s="33">
        <v>1939503</v>
      </c>
      <c r="N4087" s="33">
        <v>0</v>
      </c>
      <c r="O4087" s="33">
        <v>0</v>
      </c>
      <c r="P4087" s="33">
        <v>0</v>
      </c>
      <c r="Q4087"/>
    </row>
    <row r="4088" spans="1:17">
      <c r="A4088" s="38" t="str">
        <f t="shared" ca="1" si="63"/>
        <v>20607</v>
      </c>
      <c r="B4088" s="39" cm="1">
        <f t="array" aca="1" ref="B4088" ca="1">INDIRECT(_xlfn.CONCAT("D",ROW(C4088)-C4088-3))</f>
        <v>2060</v>
      </c>
      <c r="C4088" s="32">
        <v>7</v>
      </c>
      <c r="D4088" s="33">
        <v>3995332</v>
      </c>
      <c r="E4088" s="33"/>
      <c r="F4088" s="33">
        <v>2045404</v>
      </c>
      <c r="G4088" s="33">
        <v>2045404</v>
      </c>
      <c r="H4088" s="33">
        <v>0</v>
      </c>
      <c r="I4088" s="33">
        <v>0</v>
      </c>
      <c r="J4088" s="33">
        <v>0</v>
      </c>
      <c r="K4088" s="33"/>
      <c r="L4088" s="33">
        <v>1949928</v>
      </c>
      <c r="M4088" s="33">
        <v>1949928</v>
      </c>
      <c r="N4088" s="33">
        <v>0</v>
      </c>
      <c r="O4088" s="33">
        <v>0</v>
      </c>
      <c r="P4088" s="33">
        <v>0</v>
      </c>
      <c r="Q4088"/>
    </row>
    <row r="4089" spans="1:17">
      <c r="A4089" s="38" t="str">
        <f t="shared" ca="1" si="63"/>
        <v>20608</v>
      </c>
      <c r="B4089" s="39" cm="1">
        <f t="array" aca="1" ref="B4089" ca="1">INDIRECT(_xlfn.CONCAT("D",ROW(C4089)-C4089-3))</f>
        <v>2060</v>
      </c>
      <c r="C4089" s="32">
        <v>8</v>
      </c>
      <c r="D4089" s="33">
        <v>4020218</v>
      </c>
      <c r="E4089" s="33"/>
      <c r="F4089" s="33">
        <v>2058305</v>
      </c>
      <c r="G4089" s="33">
        <v>2058305</v>
      </c>
      <c r="H4089" s="33">
        <v>0</v>
      </c>
      <c r="I4089" s="33">
        <v>0</v>
      </c>
      <c r="J4089" s="33">
        <v>0</v>
      </c>
      <c r="K4089" s="33"/>
      <c r="L4089" s="33">
        <v>1961913</v>
      </c>
      <c r="M4089" s="33">
        <v>1961913</v>
      </c>
      <c r="N4089" s="33">
        <v>0</v>
      </c>
      <c r="O4089" s="33">
        <v>0</v>
      </c>
      <c r="P4089" s="33">
        <v>0</v>
      </c>
      <c r="Q4089"/>
    </row>
    <row r="4090" spans="1:17">
      <c r="A4090" s="38" t="str">
        <f t="shared" ca="1" si="63"/>
        <v>20609</v>
      </c>
      <c r="B4090" s="39" cm="1">
        <f t="array" aca="1" ref="B4090" ca="1">INDIRECT(_xlfn.CONCAT("D",ROW(C4090)-C4090-3))</f>
        <v>2060</v>
      </c>
      <c r="C4090" s="32">
        <v>9</v>
      </c>
      <c r="D4090" s="33">
        <v>4049321</v>
      </c>
      <c r="E4090" s="33"/>
      <c r="F4090" s="33">
        <v>2073700</v>
      </c>
      <c r="G4090" s="33">
        <v>2073700</v>
      </c>
      <c r="H4090" s="33">
        <v>0</v>
      </c>
      <c r="I4090" s="33">
        <v>0</v>
      </c>
      <c r="J4090" s="33">
        <v>0</v>
      </c>
      <c r="K4090" s="33"/>
      <c r="L4090" s="33">
        <v>1975621</v>
      </c>
      <c r="M4090" s="33">
        <v>1975621</v>
      </c>
      <c r="N4090" s="33">
        <v>0</v>
      </c>
      <c r="O4090" s="33">
        <v>0</v>
      </c>
      <c r="P4090" s="33">
        <v>0</v>
      </c>
      <c r="Q4090"/>
    </row>
    <row r="4091" spans="1:17">
      <c r="A4091" s="38" t="str">
        <f t="shared" ca="1" si="63"/>
        <v>206010</v>
      </c>
      <c r="B4091" s="39" cm="1">
        <f t="array" aca="1" ref="B4091" ca="1">INDIRECT(_xlfn.CONCAT("D",ROW(C4091)-C4091-3))</f>
        <v>2060</v>
      </c>
      <c r="C4091" s="32">
        <v>10</v>
      </c>
      <c r="D4091" s="33">
        <v>4082364</v>
      </c>
      <c r="E4091" s="33"/>
      <c r="F4091" s="33">
        <v>2091310</v>
      </c>
      <c r="G4091" s="33">
        <v>2091310</v>
      </c>
      <c r="H4091" s="33">
        <v>0</v>
      </c>
      <c r="I4091" s="33">
        <v>0</v>
      </c>
      <c r="J4091" s="33">
        <v>0</v>
      </c>
      <c r="K4091" s="33"/>
      <c r="L4091" s="33">
        <v>1991054</v>
      </c>
      <c r="M4091" s="33">
        <v>1991054</v>
      </c>
      <c r="N4091" s="33">
        <v>0</v>
      </c>
      <c r="O4091" s="33">
        <v>0</v>
      </c>
      <c r="P4091" s="33">
        <v>0</v>
      </c>
      <c r="Q4091"/>
    </row>
    <row r="4092" spans="1:17">
      <c r="A4092" s="38" t="str">
        <f t="shared" ca="1" si="63"/>
        <v>206011</v>
      </c>
      <c r="B4092" s="39" cm="1">
        <f t="array" aca="1" ref="B4092" ca="1">INDIRECT(_xlfn.CONCAT("D",ROW(C4092)-C4092-3))</f>
        <v>2060</v>
      </c>
      <c r="C4092" s="32">
        <v>11</v>
      </c>
      <c r="D4092" s="33">
        <v>4118116</v>
      </c>
      <c r="E4092" s="33"/>
      <c r="F4092" s="33">
        <v>2110194</v>
      </c>
      <c r="G4092" s="33">
        <v>2110194</v>
      </c>
      <c r="H4092" s="33">
        <v>0</v>
      </c>
      <c r="I4092" s="33">
        <v>0</v>
      </c>
      <c r="J4092" s="33">
        <v>0</v>
      </c>
      <c r="K4092" s="33"/>
      <c r="L4092" s="33">
        <v>2007922</v>
      </c>
      <c r="M4092" s="33">
        <v>2007922</v>
      </c>
      <c r="N4092" s="33">
        <v>0</v>
      </c>
      <c r="O4092" s="33">
        <v>0</v>
      </c>
      <c r="P4092" s="33">
        <v>0</v>
      </c>
      <c r="Q4092"/>
    </row>
    <row r="4093" spans="1:17">
      <c r="A4093" s="38" t="str">
        <f t="shared" ca="1" si="63"/>
        <v>206012</v>
      </c>
      <c r="B4093" s="39" cm="1">
        <f t="array" aca="1" ref="B4093" ca="1">INDIRECT(_xlfn.CONCAT("D",ROW(C4093)-C4093-3))</f>
        <v>2060</v>
      </c>
      <c r="C4093" s="32">
        <v>12</v>
      </c>
      <c r="D4093" s="33">
        <v>4155679</v>
      </c>
      <c r="E4093" s="33"/>
      <c r="F4093" s="33">
        <v>2129752</v>
      </c>
      <c r="G4093" s="33">
        <v>2129752</v>
      </c>
      <c r="H4093" s="33">
        <v>0</v>
      </c>
      <c r="I4093" s="33">
        <v>0</v>
      </c>
      <c r="J4093" s="33">
        <v>0</v>
      </c>
      <c r="K4093" s="33"/>
      <c r="L4093" s="33">
        <v>2025927</v>
      </c>
      <c r="M4093" s="33">
        <v>2025927</v>
      </c>
      <c r="N4093" s="33">
        <v>0</v>
      </c>
      <c r="O4093" s="33">
        <v>0</v>
      </c>
      <c r="P4093" s="33">
        <v>0</v>
      </c>
      <c r="Q4093"/>
    </row>
    <row r="4094" spans="1:17">
      <c r="A4094" s="38" t="str">
        <f t="shared" ca="1" si="63"/>
        <v>206013</v>
      </c>
      <c r="B4094" s="39" cm="1">
        <f t="array" aca="1" ref="B4094" ca="1">INDIRECT(_xlfn.CONCAT("D",ROW(C4094)-C4094-3))</f>
        <v>2060</v>
      </c>
      <c r="C4094" s="32">
        <v>13</v>
      </c>
      <c r="D4094" s="33">
        <v>4194406</v>
      </c>
      <c r="E4094" s="33"/>
      <c r="F4094" s="33">
        <v>2149752</v>
      </c>
      <c r="G4094" s="33">
        <v>2149752</v>
      </c>
      <c r="H4094" s="33">
        <v>0</v>
      </c>
      <c r="I4094" s="33">
        <v>0</v>
      </c>
      <c r="J4094" s="33">
        <v>0</v>
      </c>
      <c r="K4094" s="33"/>
      <c r="L4094" s="33">
        <v>2044654</v>
      </c>
      <c r="M4094" s="33">
        <v>2044654</v>
      </c>
      <c r="N4094" s="33">
        <v>0</v>
      </c>
      <c r="O4094" s="33">
        <v>0</v>
      </c>
      <c r="P4094" s="33">
        <v>0</v>
      </c>
      <c r="Q4094"/>
    </row>
    <row r="4095" spans="1:17">
      <c r="A4095" s="38" t="str">
        <f t="shared" ca="1" si="63"/>
        <v>206014</v>
      </c>
      <c r="B4095" s="39" cm="1">
        <f t="array" aca="1" ref="B4095" ca="1">INDIRECT(_xlfn.CONCAT("D",ROW(C4095)-C4095-3))</f>
        <v>2060</v>
      </c>
      <c r="C4095" s="32">
        <v>14</v>
      </c>
      <c r="D4095" s="33">
        <v>4233523</v>
      </c>
      <c r="E4095" s="33"/>
      <c r="F4095" s="33">
        <v>2169927</v>
      </c>
      <c r="G4095" s="33">
        <v>2169927</v>
      </c>
      <c r="H4095" s="33">
        <v>0</v>
      </c>
      <c r="I4095" s="33">
        <v>0</v>
      </c>
      <c r="J4095" s="33">
        <v>0</v>
      </c>
      <c r="K4095" s="33"/>
      <c r="L4095" s="33">
        <v>2063595</v>
      </c>
      <c r="M4095" s="33">
        <v>2063595</v>
      </c>
      <c r="N4095" s="33">
        <v>0</v>
      </c>
      <c r="O4095" s="33">
        <v>0</v>
      </c>
      <c r="P4095" s="33">
        <v>0</v>
      </c>
      <c r="Q4095"/>
    </row>
    <row r="4096" spans="1:17">
      <c r="A4096" s="38" t="str">
        <f t="shared" ca="1" si="63"/>
        <v>206015</v>
      </c>
      <c r="B4096" s="39" cm="1">
        <f t="array" aca="1" ref="B4096" ca="1">INDIRECT(_xlfn.CONCAT("D",ROW(C4096)-C4096-3))</f>
        <v>2060</v>
      </c>
      <c r="C4096" s="32">
        <v>15</v>
      </c>
      <c r="D4096" s="33">
        <v>4273365</v>
      </c>
      <c r="E4096" s="33"/>
      <c r="F4096" s="33">
        <v>2190631</v>
      </c>
      <c r="G4096" s="33">
        <v>2190631</v>
      </c>
      <c r="H4096" s="33">
        <v>0</v>
      </c>
      <c r="I4096" s="33">
        <v>0</v>
      </c>
      <c r="J4096" s="33">
        <v>0</v>
      </c>
      <c r="K4096" s="33"/>
      <c r="L4096" s="33">
        <v>2082734</v>
      </c>
      <c r="M4096" s="33">
        <v>2082734</v>
      </c>
      <c r="N4096" s="33">
        <v>0</v>
      </c>
      <c r="O4096" s="33">
        <v>0</v>
      </c>
      <c r="P4096" s="33">
        <v>0</v>
      </c>
      <c r="Q4096"/>
    </row>
    <row r="4097" spans="1:17">
      <c r="A4097" s="38" t="str">
        <f t="shared" ca="1" si="63"/>
        <v>206016</v>
      </c>
      <c r="B4097" s="39" cm="1">
        <f t="array" aca="1" ref="B4097" ca="1">INDIRECT(_xlfn.CONCAT("D",ROW(C4097)-C4097-3))</f>
        <v>2060</v>
      </c>
      <c r="C4097" s="32">
        <v>16</v>
      </c>
      <c r="D4097" s="33">
        <v>4314174</v>
      </c>
      <c r="E4097" s="33"/>
      <c r="F4097" s="33">
        <v>2212378</v>
      </c>
      <c r="G4097" s="33">
        <v>2205604</v>
      </c>
      <c r="H4097" s="33">
        <v>6775</v>
      </c>
      <c r="I4097" s="33">
        <v>0</v>
      </c>
      <c r="J4097" s="33">
        <v>0</v>
      </c>
      <c r="K4097" s="33"/>
      <c r="L4097" s="33">
        <v>2101795</v>
      </c>
      <c r="M4097" s="33">
        <v>2091165</v>
      </c>
      <c r="N4097" s="33">
        <v>10630</v>
      </c>
      <c r="O4097" s="33">
        <v>0</v>
      </c>
      <c r="P4097" s="33">
        <v>0</v>
      </c>
      <c r="Q4097"/>
    </row>
    <row r="4098" spans="1:17">
      <c r="A4098" s="38" t="str">
        <f t="shared" ca="1" si="63"/>
        <v>206017</v>
      </c>
      <c r="B4098" s="39" cm="1">
        <f t="array" aca="1" ref="B4098" ca="1">INDIRECT(_xlfn.CONCAT("D",ROW(C4098)-C4098-3))</f>
        <v>2060</v>
      </c>
      <c r="C4098" s="32">
        <v>17</v>
      </c>
      <c r="D4098" s="33">
        <v>4356989</v>
      </c>
      <c r="E4098" s="33"/>
      <c r="F4098" s="33">
        <v>2236009</v>
      </c>
      <c r="G4098" s="33">
        <v>2220548</v>
      </c>
      <c r="H4098" s="33">
        <v>15461</v>
      </c>
      <c r="I4098" s="33">
        <v>0</v>
      </c>
      <c r="J4098" s="33">
        <v>0</v>
      </c>
      <c r="K4098" s="33"/>
      <c r="L4098" s="33">
        <v>2120980</v>
      </c>
      <c r="M4098" s="33">
        <v>2109401</v>
      </c>
      <c r="N4098" s="33">
        <v>11579</v>
      </c>
      <c r="O4098" s="33">
        <v>0</v>
      </c>
      <c r="P4098" s="33">
        <v>0</v>
      </c>
      <c r="Q4098"/>
    </row>
    <row r="4099" spans="1:17">
      <c r="A4099" s="38" t="str">
        <f t="shared" ca="1" si="63"/>
        <v>206018</v>
      </c>
      <c r="B4099" s="39" cm="1">
        <f t="array" aca="1" ref="B4099" ca="1">INDIRECT(_xlfn.CONCAT("D",ROW(C4099)-C4099-3))</f>
        <v>2060</v>
      </c>
      <c r="C4099" s="32">
        <v>18</v>
      </c>
      <c r="D4099" s="33">
        <v>4401250</v>
      </c>
      <c r="E4099" s="33"/>
      <c r="F4099" s="33">
        <v>2260960</v>
      </c>
      <c r="G4099" s="33">
        <v>2239740</v>
      </c>
      <c r="H4099" s="33">
        <v>20256</v>
      </c>
      <c r="I4099" s="33">
        <v>0</v>
      </c>
      <c r="J4099" s="33">
        <v>965</v>
      </c>
      <c r="K4099" s="33"/>
      <c r="L4099" s="33">
        <v>2140290</v>
      </c>
      <c r="M4099" s="33">
        <v>2119079</v>
      </c>
      <c r="N4099" s="33">
        <v>20246</v>
      </c>
      <c r="O4099" s="33">
        <v>0</v>
      </c>
      <c r="P4099" s="33">
        <v>964</v>
      </c>
      <c r="Q4099"/>
    </row>
    <row r="4100" spans="1:17">
      <c r="A4100" s="38" t="str">
        <f t="shared" ca="1" si="63"/>
        <v>206019</v>
      </c>
      <c r="B4100" s="39" cm="1">
        <f t="array" aca="1" ref="B4100" ca="1">INDIRECT(_xlfn.CONCAT("D",ROW(C4100)-C4100-3))</f>
        <v>2060</v>
      </c>
      <c r="C4100" s="32">
        <v>19</v>
      </c>
      <c r="D4100" s="33">
        <v>4443317</v>
      </c>
      <c r="E4100" s="33"/>
      <c r="F4100" s="33">
        <v>2284445</v>
      </c>
      <c r="G4100" s="33">
        <v>2262266</v>
      </c>
      <c r="H4100" s="33">
        <v>21215</v>
      </c>
      <c r="I4100" s="33">
        <v>0</v>
      </c>
      <c r="J4100" s="33">
        <v>964</v>
      </c>
      <c r="K4100" s="33"/>
      <c r="L4100" s="33">
        <v>2158872</v>
      </c>
      <c r="M4100" s="33">
        <v>2104924</v>
      </c>
      <c r="N4100" s="33">
        <v>52984</v>
      </c>
      <c r="O4100" s="33">
        <v>0</v>
      </c>
      <c r="P4100" s="33">
        <v>963</v>
      </c>
      <c r="Q4100"/>
    </row>
    <row r="4101" spans="1:17">
      <c r="A4101" s="38" t="str">
        <f t="shared" ca="1" si="63"/>
        <v>206020</v>
      </c>
      <c r="B4101" s="39" cm="1">
        <f t="array" aca="1" ref="B4101" ca="1">INDIRECT(_xlfn.CONCAT("D",ROW(C4101)-C4101-3))</f>
        <v>2060</v>
      </c>
      <c r="C4101" s="32">
        <v>20</v>
      </c>
      <c r="D4101" s="33">
        <v>4481101</v>
      </c>
      <c r="E4101" s="33"/>
      <c r="F4101" s="33">
        <v>2304504</v>
      </c>
      <c r="G4101" s="33">
        <v>2243783</v>
      </c>
      <c r="H4101" s="33">
        <v>60721</v>
      </c>
      <c r="I4101" s="33">
        <v>0</v>
      </c>
      <c r="J4101" s="33">
        <v>0</v>
      </c>
      <c r="K4101" s="33"/>
      <c r="L4101" s="33">
        <v>2176597</v>
      </c>
      <c r="M4101" s="33">
        <v>2039898</v>
      </c>
      <c r="N4101" s="33">
        <v>133811</v>
      </c>
      <c r="O4101" s="33">
        <v>0</v>
      </c>
      <c r="P4101" s="33">
        <v>2888</v>
      </c>
      <c r="Q4101"/>
    </row>
    <row r="4102" spans="1:17">
      <c r="A4102" s="38" t="str">
        <f t="shared" ca="1" si="63"/>
        <v>206021</v>
      </c>
      <c r="B4102" s="39" cm="1">
        <f t="array" aca="1" ref="B4102" ca="1">INDIRECT(_xlfn.CONCAT("D",ROW(C4102)-C4102-3))</f>
        <v>2060</v>
      </c>
      <c r="C4102" s="32">
        <v>21</v>
      </c>
      <c r="D4102" s="33">
        <v>4516198</v>
      </c>
      <c r="E4102" s="33"/>
      <c r="F4102" s="33">
        <v>2322757</v>
      </c>
      <c r="G4102" s="33">
        <v>2257246</v>
      </c>
      <c r="H4102" s="33">
        <v>63584</v>
      </c>
      <c r="I4102" s="33">
        <v>0</v>
      </c>
      <c r="J4102" s="33">
        <v>1927</v>
      </c>
      <c r="K4102" s="33"/>
      <c r="L4102" s="33">
        <v>2193441</v>
      </c>
      <c r="M4102" s="33">
        <v>2023086</v>
      </c>
      <c r="N4102" s="33">
        <v>166505</v>
      </c>
      <c r="O4102" s="33">
        <v>0</v>
      </c>
      <c r="P4102" s="33">
        <v>3850</v>
      </c>
      <c r="Q4102"/>
    </row>
    <row r="4103" spans="1:17">
      <c r="A4103" s="38" t="str">
        <f t="shared" ca="1" si="63"/>
        <v>206022</v>
      </c>
      <c r="B4103" s="39" cm="1">
        <f t="array" aca="1" ref="B4103" ca="1">INDIRECT(_xlfn.CONCAT("D",ROW(C4103)-C4103-3))</f>
        <v>2060</v>
      </c>
      <c r="C4103" s="32">
        <v>22</v>
      </c>
      <c r="D4103" s="33">
        <v>4543798</v>
      </c>
      <c r="E4103" s="33"/>
      <c r="F4103" s="33">
        <v>2336405</v>
      </c>
      <c r="G4103" s="33">
        <v>2211206</v>
      </c>
      <c r="H4103" s="33">
        <v>119420</v>
      </c>
      <c r="I4103" s="33">
        <v>0</v>
      </c>
      <c r="J4103" s="33">
        <v>5778</v>
      </c>
      <c r="K4103" s="33"/>
      <c r="L4103" s="33">
        <v>2207393</v>
      </c>
      <c r="M4103" s="33">
        <v>1960096</v>
      </c>
      <c r="N4103" s="33">
        <v>241524</v>
      </c>
      <c r="O4103" s="33">
        <v>962</v>
      </c>
      <c r="P4103" s="33">
        <v>4811</v>
      </c>
      <c r="Q4103"/>
    </row>
    <row r="4104" spans="1:17">
      <c r="A4104" s="38" t="str">
        <f t="shared" ca="1" si="63"/>
        <v>206023</v>
      </c>
      <c r="B4104" s="39" cm="1">
        <f t="array" aca="1" ref="B4104" ca="1">INDIRECT(_xlfn.CONCAT("D",ROW(C4104)-C4104-3))</f>
        <v>2060</v>
      </c>
      <c r="C4104" s="32">
        <v>23</v>
      </c>
      <c r="D4104" s="33">
        <v>4564872</v>
      </c>
      <c r="E4104" s="33"/>
      <c r="F4104" s="33">
        <v>2346050</v>
      </c>
      <c r="G4104" s="33">
        <v>2157288</v>
      </c>
      <c r="H4104" s="33">
        <v>184910</v>
      </c>
      <c r="I4104" s="33">
        <v>963</v>
      </c>
      <c r="J4104" s="33">
        <v>2889</v>
      </c>
      <c r="K4104" s="33"/>
      <c r="L4104" s="33">
        <v>2218822</v>
      </c>
      <c r="M4104" s="33">
        <v>1871620</v>
      </c>
      <c r="N4104" s="33">
        <v>329890</v>
      </c>
      <c r="O4104" s="33">
        <v>0</v>
      </c>
      <c r="P4104" s="33">
        <v>17312</v>
      </c>
      <c r="Q4104"/>
    </row>
    <row r="4105" spans="1:17">
      <c r="A4105" s="38" t="str">
        <f t="shared" ca="1" si="63"/>
        <v>206024</v>
      </c>
      <c r="B4105" s="39" cm="1">
        <f t="array" aca="1" ref="B4105" ca="1">INDIRECT(_xlfn.CONCAT("D",ROW(C4105)-C4105-3))</f>
        <v>2060</v>
      </c>
      <c r="C4105" s="32">
        <v>24</v>
      </c>
      <c r="D4105" s="33">
        <v>4582734</v>
      </c>
      <c r="E4105" s="33"/>
      <c r="F4105" s="33">
        <v>2353593</v>
      </c>
      <c r="G4105" s="33">
        <v>2094544</v>
      </c>
      <c r="H4105" s="33">
        <v>248456</v>
      </c>
      <c r="I4105" s="33">
        <v>0</v>
      </c>
      <c r="J4105" s="33">
        <v>10593</v>
      </c>
      <c r="K4105" s="33"/>
      <c r="L4105" s="33">
        <v>2229141</v>
      </c>
      <c r="M4105" s="33">
        <v>1790622</v>
      </c>
      <c r="N4105" s="33">
        <v>418325</v>
      </c>
      <c r="O4105" s="33">
        <v>0</v>
      </c>
      <c r="P4105" s="33">
        <v>20195</v>
      </c>
      <c r="Q4105"/>
    </row>
    <row r="4106" spans="1:17">
      <c r="A4106" s="38" t="str">
        <f t="shared" ca="1" si="63"/>
        <v>206025</v>
      </c>
      <c r="B4106" s="39" cm="1">
        <f t="array" aca="1" ref="B4106" ca="1">INDIRECT(_xlfn.CONCAT("D",ROW(C4106)-C4106-3))</f>
        <v>2060</v>
      </c>
      <c r="C4106" s="32">
        <v>25</v>
      </c>
      <c r="D4106" s="33">
        <v>4599252</v>
      </c>
      <c r="E4106" s="33"/>
      <c r="F4106" s="33">
        <v>2359949</v>
      </c>
      <c r="G4106" s="33">
        <v>2007545</v>
      </c>
      <c r="H4106" s="33">
        <v>336035</v>
      </c>
      <c r="I4106" s="33">
        <v>0</v>
      </c>
      <c r="J4106" s="33">
        <v>16368</v>
      </c>
      <c r="K4106" s="33"/>
      <c r="L4106" s="33">
        <v>2239304</v>
      </c>
      <c r="M4106" s="33">
        <v>1653506</v>
      </c>
      <c r="N4106" s="33">
        <v>559826</v>
      </c>
      <c r="O4106" s="33">
        <v>1924</v>
      </c>
      <c r="P4106" s="33">
        <v>24047</v>
      </c>
      <c r="Q4106"/>
    </row>
    <row r="4107" spans="1:17">
      <c r="A4107" s="38" t="str">
        <f t="shared" ca="1" si="63"/>
        <v>206026</v>
      </c>
      <c r="B4107" s="39" cm="1">
        <f t="array" aca="1" ref="B4107" ca="1">INDIRECT(_xlfn.CONCAT("D",ROW(C4107)-C4107-3))</f>
        <v>2060</v>
      </c>
      <c r="C4107" s="32">
        <v>26</v>
      </c>
      <c r="D4107" s="33">
        <v>4615011</v>
      </c>
      <c r="E4107" s="33"/>
      <c r="F4107" s="33">
        <v>2365625</v>
      </c>
      <c r="G4107" s="33">
        <v>1874591</v>
      </c>
      <c r="H4107" s="33">
        <v>470814</v>
      </c>
      <c r="I4107" s="33">
        <v>963</v>
      </c>
      <c r="J4107" s="33">
        <v>19256</v>
      </c>
      <c r="K4107" s="33"/>
      <c r="L4107" s="33">
        <v>2249386</v>
      </c>
      <c r="M4107" s="33">
        <v>1511126</v>
      </c>
      <c r="N4107" s="33">
        <v>697886</v>
      </c>
      <c r="O4107" s="33">
        <v>3845</v>
      </c>
      <c r="P4107" s="33">
        <v>36528</v>
      </c>
      <c r="Q4107"/>
    </row>
    <row r="4108" spans="1:17">
      <c r="A4108" s="38" t="str">
        <f t="shared" ref="A4108:A4171" ca="1" si="64">B4108&amp;C4108</f>
        <v>206027</v>
      </c>
      <c r="B4108" s="39" cm="1">
        <f t="array" aca="1" ref="B4108" ca="1">INDIRECT(_xlfn.CONCAT("D",ROW(C4108)-C4108-3))</f>
        <v>2060</v>
      </c>
      <c r="C4108" s="32">
        <v>27</v>
      </c>
      <c r="D4108" s="33">
        <v>4630339</v>
      </c>
      <c r="E4108" s="33"/>
      <c r="F4108" s="33">
        <v>2371050</v>
      </c>
      <c r="G4108" s="33">
        <v>1821437</v>
      </c>
      <c r="H4108" s="33">
        <v>521650</v>
      </c>
      <c r="I4108" s="33">
        <v>964</v>
      </c>
      <c r="J4108" s="33">
        <v>26998</v>
      </c>
      <c r="K4108" s="33"/>
      <c r="L4108" s="33">
        <v>2259289</v>
      </c>
      <c r="M4108" s="33">
        <v>1343829</v>
      </c>
      <c r="N4108" s="33">
        <v>866366</v>
      </c>
      <c r="O4108" s="33">
        <v>3851</v>
      </c>
      <c r="P4108" s="33">
        <v>45244</v>
      </c>
      <c r="Q4108"/>
    </row>
    <row r="4109" spans="1:17">
      <c r="A4109" s="38" t="str">
        <f t="shared" ca="1" si="64"/>
        <v>206028</v>
      </c>
      <c r="B4109" s="39" cm="1">
        <f t="array" aca="1" ref="B4109" ca="1">INDIRECT(_xlfn.CONCAT("D",ROW(C4109)-C4109-3))</f>
        <v>2060</v>
      </c>
      <c r="C4109" s="32">
        <v>28</v>
      </c>
      <c r="D4109" s="33">
        <v>4645018</v>
      </c>
      <c r="E4109" s="33"/>
      <c r="F4109" s="33">
        <v>2376320</v>
      </c>
      <c r="G4109" s="33">
        <v>1705631</v>
      </c>
      <c r="H4109" s="33">
        <v>645634</v>
      </c>
      <c r="I4109" s="33">
        <v>1927</v>
      </c>
      <c r="J4109" s="33">
        <v>23127</v>
      </c>
      <c r="K4109" s="33"/>
      <c r="L4109" s="33">
        <v>2268699</v>
      </c>
      <c r="M4109" s="33">
        <v>1224789</v>
      </c>
      <c r="N4109" s="33">
        <v>971750</v>
      </c>
      <c r="O4109" s="33">
        <v>7697</v>
      </c>
      <c r="P4109" s="33">
        <v>64463</v>
      </c>
      <c r="Q4109"/>
    </row>
    <row r="4110" spans="1:17">
      <c r="A4110" s="38" t="str">
        <f t="shared" ca="1" si="64"/>
        <v>206029</v>
      </c>
      <c r="B4110" s="39" cm="1">
        <f t="array" aca="1" ref="B4110" ca="1">INDIRECT(_xlfn.CONCAT("D",ROW(C4110)-C4110-3))</f>
        <v>2060</v>
      </c>
      <c r="C4110" s="32">
        <v>29</v>
      </c>
      <c r="D4110" s="33">
        <v>4650103</v>
      </c>
      <c r="E4110" s="33"/>
      <c r="F4110" s="33">
        <v>2377017</v>
      </c>
      <c r="G4110" s="33">
        <v>1609369</v>
      </c>
      <c r="H4110" s="33">
        <v>729170</v>
      </c>
      <c r="I4110" s="33">
        <v>962</v>
      </c>
      <c r="J4110" s="33">
        <v>37517</v>
      </c>
      <c r="K4110" s="33"/>
      <c r="L4110" s="33">
        <v>2273086</v>
      </c>
      <c r="M4110" s="33">
        <v>1132218</v>
      </c>
      <c r="N4110" s="33">
        <v>1053405</v>
      </c>
      <c r="O4110" s="33">
        <v>11534</v>
      </c>
      <c r="P4110" s="33">
        <v>75930</v>
      </c>
      <c r="Q4110"/>
    </row>
    <row r="4111" spans="1:17">
      <c r="A4111" s="38" t="str">
        <f t="shared" ca="1" si="64"/>
        <v>206030</v>
      </c>
      <c r="B4111" s="39" cm="1">
        <f t="array" aca="1" ref="B4111" ca="1">INDIRECT(_xlfn.CONCAT("D",ROW(C4111)-C4111-3))</f>
        <v>2060</v>
      </c>
      <c r="C4111" s="32">
        <v>30</v>
      </c>
      <c r="D4111" s="33">
        <v>4640854</v>
      </c>
      <c r="E4111" s="33"/>
      <c r="F4111" s="33">
        <v>2370872</v>
      </c>
      <c r="G4111" s="33">
        <v>1476764</v>
      </c>
      <c r="H4111" s="33">
        <v>821276</v>
      </c>
      <c r="I4111" s="33">
        <v>958</v>
      </c>
      <c r="J4111" s="33">
        <v>71874</v>
      </c>
      <c r="K4111" s="33"/>
      <c r="L4111" s="33">
        <v>2269982</v>
      </c>
      <c r="M4111" s="33">
        <v>1068959</v>
      </c>
      <c r="N4111" s="33">
        <v>1096712</v>
      </c>
      <c r="O4111" s="33">
        <v>7656</v>
      </c>
      <c r="P4111" s="33">
        <v>96656</v>
      </c>
      <c r="Q4111"/>
    </row>
    <row r="4112" spans="1:17">
      <c r="A4112" s="38" t="str">
        <f t="shared" ca="1" si="64"/>
        <v>206031</v>
      </c>
      <c r="B4112" s="39" cm="1">
        <f t="array" aca="1" ref="B4112" ca="1">INDIRECT(_xlfn.CONCAT("D",ROW(C4112)-C4112-3))</f>
        <v>2060</v>
      </c>
      <c r="C4112" s="32">
        <v>31</v>
      </c>
      <c r="D4112" s="33">
        <v>4619746</v>
      </c>
      <c r="E4112" s="33"/>
      <c r="F4112" s="33">
        <v>2358921</v>
      </c>
      <c r="G4112" s="33">
        <v>1364736</v>
      </c>
      <c r="H4112" s="33">
        <v>913962</v>
      </c>
      <c r="I4112" s="33">
        <v>2865</v>
      </c>
      <c r="J4112" s="33">
        <v>77357</v>
      </c>
      <c r="K4112" s="33"/>
      <c r="L4112" s="33">
        <v>2260825</v>
      </c>
      <c r="M4112" s="33">
        <v>981473</v>
      </c>
      <c r="N4112" s="33">
        <v>1161919</v>
      </c>
      <c r="O4112" s="33">
        <v>11457</v>
      </c>
      <c r="P4112" s="33">
        <v>105976</v>
      </c>
      <c r="Q4112"/>
    </row>
    <row r="4113" spans="1:17">
      <c r="A4113" s="38" t="str">
        <f t="shared" ca="1" si="64"/>
        <v>206032</v>
      </c>
      <c r="B4113" s="39" cm="1">
        <f t="array" aca="1" ref="B4113" ca="1">INDIRECT(_xlfn.CONCAT("D",ROW(C4113)-C4113-3))</f>
        <v>2060</v>
      </c>
      <c r="C4113" s="32">
        <v>32</v>
      </c>
      <c r="D4113" s="33">
        <v>4590820</v>
      </c>
      <c r="E4113" s="33"/>
      <c r="F4113" s="33">
        <v>2343060</v>
      </c>
      <c r="G4113" s="33">
        <v>1222799</v>
      </c>
      <c r="H4113" s="33">
        <v>1011972</v>
      </c>
      <c r="I4113" s="33">
        <v>4792</v>
      </c>
      <c r="J4113" s="33">
        <v>103497</v>
      </c>
      <c r="K4113" s="33"/>
      <c r="L4113" s="33">
        <v>2247760</v>
      </c>
      <c r="M4113" s="33">
        <v>874182</v>
      </c>
      <c r="N4113" s="33">
        <v>1225964</v>
      </c>
      <c r="O4113" s="33">
        <v>16295</v>
      </c>
      <c r="P4113" s="33">
        <v>131319</v>
      </c>
      <c r="Q4113"/>
    </row>
    <row r="4114" spans="1:17">
      <c r="A4114" s="38" t="str">
        <f t="shared" ca="1" si="64"/>
        <v>206033</v>
      </c>
      <c r="B4114" s="39" cm="1">
        <f t="array" aca="1" ref="B4114" ca="1">INDIRECT(_xlfn.CONCAT("D",ROW(C4114)-C4114-3))</f>
        <v>2060</v>
      </c>
      <c r="C4114" s="32">
        <v>33</v>
      </c>
      <c r="D4114" s="33">
        <v>4558363</v>
      </c>
      <c r="E4114" s="33"/>
      <c r="F4114" s="33">
        <v>2325333</v>
      </c>
      <c r="G4114" s="33">
        <v>1175241</v>
      </c>
      <c r="H4114" s="33">
        <v>1038855</v>
      </c>
      <c r="I4114" s="33">
        <v>2902</v>
      </c>
      <c r="J4114" s="33">
        <v>108335</v>
      </c>
      <c r="K4114" s="33"/>
      <c r="L4114" s="33">
        <v>2233030</v>
      </c>
      <c r="M4114" s="33">
        <v>831478</v>
      </c>
      <c r="N4114" s="33">
        <v>1249147</v>
      </c>
      <c r="O4114" s="33">
        <v>15433</v>
      </c>
      <c r="P4114" s="33">
        <v>136972</v>
      </c>
      <c r="Q4114"/>
    </row>
    <row r="4115" spans="1:17">
      <c r="A4115" s="38" t="str">
        <f t="shared" ca="1" si="64"/>
        <v>206034</v>
      </c>
      <c r="B4115" s="39" cm="1">
        <f t="array" aca="1" ref="B4115" ca="1">INDIRECT(_xlfn.CONCAT("D",ROW(C4115)-C4115-3))</f>
        <v>2060</v>
      </c>
      <c r="C4115" s="32">
        <v>34</v>
      </c>
      <c r="D4115" s="33">
        <v>4525107</v>
      </c>
      <c r="E4115" s="33"/>
      <c r="F4115" s="33">
        <v>2307122</v>
      </c>
      <c r="G4115" s="33">
        <v>1121355</v>
      </c>
      <c r="H4115" s="33">
        <v>1051088</v>
      </c>
      <c r="I4115" s="33">
        <v>7808</v>
      </c>
      <c r="J4115" s="33">
        <v>126872</v>
      </c>
      <c r="K4115" s="33"/>
      <c r="L4115" s="33">
        <v>2217984</v>
      </c>
      <c r="M4115" s="33">
        <v>793949</v>
      </c>
      <c r="N4115" s="33">
        <v>1243593</v>
      </c>
      <c r="O4115" s="33">
        <v>10729</v>
      </c>
      <c r="P4115" s="33">
        <v>169714</v>
      </c>
      <c r="Q4115"/>
    </row>
    <row r="4116" spans="1:17">
      <c r="A4116" s="38" t="str">
        <f t="shared" ca="1" si="64"/>
        <v>206035</v>
      </c>
      <c r="B4116" s="39" cm="1">
        <f t="array" aca="1" ref="B4116" ca="1">INDIRECT(_xlfn.CONCAT("D",ROW(C4116)-C4116-3))</f>
        <v>2060</v>
      </c>
      <c r="C4116" s="32">
        <v>35</v>
      </c>
      <c r="D4116" s="33">
        <v>4497031</v>
      </c>
      <c r="E4116" s="33"/>
      <c r="F4116" s="33">
        <v>2291420</v>
      </c>
      <c r="G4116" s="33">
        <v>1024796</v>
      </c>
      <c r="H4116" s="33">
        <v>1114986</v>
      </c>
      <c r="I4116" s="33">
        <v>5947</v>
      </c>
      <c r="J4116" s="33">
        <v>145691</v>
      </c>
      <c r="K4116" s="33"/>
      <c r="L4116" s="33">
        <v>2205611</v>
      </c>
      <c r="M4116" s="33">
        <v>703855</v>
      </c>
      <c r="N4116" s="33">
        <v>1320595</v>
      </c>
      <c r="O4116" s="33">
        <v>11879</v>
      </c>
      <c r="P4116" s="33">
        <v>169282</v>
      </c>
      <c r="Q4116"/>
    </row>
    <row r="4117" spans="1:17">
      <c r="A4117" s="38" t="str">
        <f t="shared" ca="1" si="64"/>
        <v>206036</v>
      </c>
      <c r="B4117" s="39" cm="1">
        <f t="array" aca="1" ref="B4117" ca="1">INDIRECT(_xlfn.CONCAT("D",ROW(C4117)-C4117-3))</f>
        <v>2060</v>
      </c>
      <c r="C4117" s="32">
        <v>36</v>
      </c>
      <c r="D4117" s="33">
        <v>4479276</v>
      </c>
      <c r="E4117" s="33"/>
      <c r="F4117" s="33">
        <v>2281065</v>
      </c>
      <c r="G4117" s="33">
        <v>965530</v>
      </c>
      <c r="H4117" s="33">
        <v>1125446</v>
      </c>
      <c r="I4117" s="33">
        <v>13075</v>
      </c>
      <c r="J4117" s="33">
        <v>177014</v>
      </c>
      <c r="K4117" s="33"/>
      <c r="L4117" s="33">
        <v>2198210</v>
      </c>
      <c r="M4117" s="33">
        <v>664179</v>
      </c>
      <c r="N4117" s="33">
        <v>1327354</v>
      </c>
      <c r="O4117" s="33">
        <v>24079</v>
      </c>
      <c r="P4117" s="33">
        <v>182599</v>
      </c>
      <c r="Q4117"/>
    </row>
    <row r="4118" spans="1:17">
      <c r="A4118" s="38" t="str">
        <f t="shared" ca="1" si="64"/>
        <v>206037</v>
      </c>
      <c r="B4118" s="39" cm="1">
        <f t="array" aca="1" ref="B4118" ca="1">INDIRECT(_xlfn.CONCAT("D",ROW(C4118)-C4118-3))</f>
        <v>2060</v>
      </c>
      <c r="C4118" s="32">
        <v>37</v>
      </c>
      <c r="D4118" s="33">
        <v>4460346</v>
      </c>
      <c r="E4118" s="33"/>
      <c r="F4118" s="33">
        <v>2270109</v>
      </c>
      <c r="G4118" s="33">
        <v>960979</v>
      </c>
      <c r="H4118" s="33">
        <v>1121821</v>
      </c>
      <c r="I4118" s="33">
        <v>8144</v>
      </c>
      <c r="J4118" s="33">
        <v>179166</v>
      </c>
      <c r="K4118" s="33"/>
      <c r="L4118" s="33">
        <v>2190237</v>
      </c>
      <c r="M4118" s="33">
        <v>625491</v>
      </c>
      <c r="N4118" s="33">
        <v>1352853</v>
      </c>
      <c r="O4118" s="33">
        <v>14262</v>
      </c>
      <c r="P4118" s="33">
        <v>197631</v>
      </c>
      <c r="Q4118"/>
    </row>
    <row r="4119" spans="1:17">
      <c r="A4119" s="38" t="str">
        <f t="shared" ca="1" si="64"/>
        <v>206038</v>
      </c>
      <c r="B4119" s="39" cm="1">
        <f t="array" aca="1" ref="B4119" ca="1">INDIRECT(_xlfn.CONCAT("D",ROW(C4119)-C4119-3))</f>
        <v>2060</v>
      </c>
      <c r="C4119" s="32">
        <v>38</v>
      </c>
      <c r="D4119" s="33">
        <v>4451454</v>
      </c>
      <c r="E4119" s="33"/>
      <c r="F4119" s="33">
        <v>2264031</v>
      </c>
      <c r="G4119" s="33">
        <v>904581</v>
      </c>
      <c r="H4119" s="33">
        <v>1152129</v>
      </c>
      <c r="I4119" s="33">
        <v>4126</v>
      </c>
      <c r="J4119" s="33">
        <v>203195</v>
      </c>
      <c r="K4119" s="33"/>
      <c r="L4119" s="33">
        <v>2187423</v>
      </c>
      <c r="M4119" s="33">
        <v>624389</v>
      </c>
      <c r="N4119" s="33">
        <v>1360056</v>
      </c>
      <c r="O4119" s="33">
        <v>22668</v>
      </c>
      <c r="P4119" s="33">
        <v>180310</v>
      </c>
      <c r="Q4119"/>
    </row>
    <row r="4120" spans="1:17">
      <c r="A4120" s="38" t="str">
        <f t="shared" ca="1" si="64"/>
        <v>206039</v>
      </c>
      <c r="B4120" s="39" cm="1">
        <f t="array" aca="1" ref="B4120" ca="1">INDIRECT(_xlfn.CONCAT("D",ROW(C4120)-C4120-3))</f>
        <v>2060</v>
      </c>
      <c r="C4120" s="32">
        <v>39</v>
      </c>
      <c r="D4120" s="33">
        <v>4388353</v>
      </c>
      <c r="E4120" s="33"/>
      <c r="F4120" s="33">
        <v>2228082</v>
      </c>
      <c r="G4120" s="33">
        <v>834557</v>
      </c>
      <c r="H4120" s="33">
        <v>1176365</v>
      </c>
      <c r="I4120" s="33">
        <v>8764</v>
      </c>
      <c r="J4120" s="33">
        <v>208396</v>
      </c>
      <c r="K4120" s="33"/>
      <c r="L4120" s="33">
        <v>2160271</v>
      </c>
      <c r="M4120" s="33">
        <v>570031</v>
      </c>
      <c r="N4120" s="33">
        <v>1344688</v>
      </c>
      <c r="O4120" s="33">
        <v>26309</v>
      </c>
      <c r="P4120" s="33">
        <v>219243</v>
      </c>
      <c r="Q4120"/>
    </row>
    <row r="4121" spans="1:17">
      <c r="A4121" s="38" t="str">
        <f t="shared" ca="1" si="64"/>
        <v>206040</v>
      </c>
      <c r="B4121" s="39" cm="1">
        <f t="array" aca="1" ref="B4121" ca="1">INDIRECT(_xlfn.CONCAT("D",ROW(C4121)-C4121-3))</f>
        <v>2060</v>
      </c>
      <c r="C4121" s="32">
        <v>40</v>
      </c>
      <c r="D4121" s="33">
        <v>4505170</v>
      </c>
      <c r="E4121" s="33"/>
      <c r="F4121" s="33">
        <v>2285380</v>
      </c>
      <c r="G4121" s="33">
        <v>893931</v>
      </c>
      <c r="H4121" s="33">
        <v>1157205</v>
      </c>
      <c r="I4121" s="33">
        <v>12012</v>
      </c>
      <c r="J4121" s="33">
        <v>222231</v>
      </c>
      <c r="K4121" s="33"/>
      <c r="L4121" s="33">
        <v>2219790</v>
      </c>
      <c r="M4121" s="33">
        <v>609590</v>
      </c>
      <c r="N4121" s="33">
        <v>1371578</v>
      </c>
      <c r="O4121" s="33">
        <v>27071</v>
      </c>
      <c r="P4121" s="33">
        <v>211552</v>
      </c>
      <c r="Q4121"/>
    </row>
    <row r="4122" spans="1:17">
      <c r="A4122" s="38" t="str">
        <f t="shared" ca="1" si="64"/>
        <v>206041</v>
      </c>
      <c r="B4122" s="39" cm="1">
        <f t="array" aca="1" ref="B4122" ca="1">INDIRECT(_xlfn.CONCAT("D",ROW(C4122)-C4122-3))</f>
        <v>2060</v>
      </c>
      <c r="C4122" s="32">
        <v>41</v>
      </c>
      <c r="D4122" s="33">
        <v>4555799</v>
      </c>
      <c r="E4122" s="33"/>
      <c r="F4122" s="33">
        <v>2308482</v>
      </c>
      <c r="G4122" s="33">
        <v>813571</v>
      </c>
      <c r="H4122" s="33">
        <v>1252657</v>
      </c>
      <c r="I4122" s="33">
        <v>14132</v>
      </c>
      <c r="J4122" s="33">
        <v>228123</v>
      </c>
      <c r="K4122" s="33"/>
      <c r="L4122" s="33">
        <v>2247317</v>
      </c>
      <c r="M4122" s="33">
        <v>580767</v>
      </c>
      <c r="N4122" s="33">
        <v>1392831</v>
      </c>
      <c r="O4122" s="33">
        <v>25251</v>
      </c>
      <c r="P4122" s="33">
        <v>248467</v>
      </c>
      <c r="Q4122"/>
    </row>
    <row r="4123" spans="1:17">
      <c r="A4123" s="38" t="str">
        <f t="shared" ca="1" si="64"/>
        <v>206042</v>
      </c>
      <c r="B4123" s="39" cm="1">
        <f t="array" aca="1" ref="B4123" ca="1">INDIRECT(_xlfn.CONCAT("D",ROW(C4123)-C4123-3))</f>
        <v>2060</v>
      </c>
      <c r="C4123" s="32">
        <v>42</v>
      </c>
      <c r="D4123" s="33">
        <v>4617698</v>
      </c>
      <c r="E4123" s="33"/>
      <c r="F4123" s="33">
        <v>2339445</v>
      </c>
      <c r="G4123" s="33">
        <v>800363</v>
      </c>
      <c r="H4123" s="33">
        <v>1268252</v>
      </c>
      <c r="I4123" s="33">
        <v>20211</v>
      </c>
      <c r="J4123" s="33">
        <v>250619</v>
      </c>
      <c r="K4123" s="33"/>
      <c r="L4123" s="33">
        <v>2278253</v>
      </c>
      <c r="M4123" s="33">
        <v>566780</v>
      </c>
      <c r="N4123" s="33">
        <v>1435168</v>
      </c>
      <c r="O4123" s="33">
        <v>25303</v>
      </c>
      <c r="P4123" s="33">
        <v>251003</v>
      </c>
      <c r="Q4123"/>
    </row>
    <row r="4124" spans="1:17">
      <c r="A4124" s="38" t="str">
        <f t="shared" ca="1" si="64"/>
        <v>206043</v>
      </c>
      <c r="B4124" s="39" cm="1">
        <f t="array" aca="1" ref="B4124" ca="1">INDIRECT(_xlfn.CONCAT("D",ROW(C4124)-C4124-3))</f>
        <v>2060</v>
      </c>
      <c r="C4124" s="32">
        <v>43</v>
      </c>
      <c r="D4124" s="33">
        <v>4704448</v>
      </c>
      <c r="E4124" s="33"/>
      <c r="F4124" s="33">
        <v>2379978</v>
      </c>
      <c r="G4124" s="33">
        <v>826465</v>
      </c>
      <c r="H4124" s="33">
        <v>1284385</v>
      </c>
      <c r="I4124" s="33">
        <v>13055</v>
      </c>
      <c r="J4124" s="33">
        <v>256074</v>
      </c>
      <c r="K4124" s="33"/>
      <c r="L4124" s="33">
        <v>2324470</v>
      </c>
      <c r="M4124" s="33">
        <v>604020</v>
      </c>
      <c r="N4124" s="33">
        <v>1415420</v>
      </c>
      <c r="O4124" s="33">
        <v>41275</v>
      </c>
      <c r="P4124" s="33">
        <v>263755</v>
      </c>
      <c r="Q4124"/>
    </row>
    <row r="4125" spans="1:17">
      <c r="A4125" s="38" t="str">
        <f t="shared" ca="1" si="64"/>
        <v>206044</v>
      </c>
      <c r="B4125" s="39" cm="1">
        <f t="array" aca="1" ref="B4125" ca="1">INDIRECT(_xlfn.CONCAT("D",ROW(C4125)-C4125-3))</f>
        <v>2060</v>
      </c>
      <c r="C4125" s="32">
        <v>44</v>
      </c>
      <c r="D4125" s="33">
        <v>4733692</v>
      </c>
      <c r="E4125" s="33"/>
      <c r="F4125" s="33">
        <v>2393489</v>
      </c>
      <c r="G4125" s="33">
        <v>788112</v>
      </c>
      <c r="H4125" s="33">
        <v>1321897</v>
      </c>
      <c r="I4125" s="33">
        <v>22115</v>
      </c>
      <c r="J4125" s="33">
        <v>261364</v>
      </c>
      <c r="K4125" s="33"/>
      <c r="L4125" s="33">
        <v>2340203</v>
      </c>
      <c r="M4125" s="33">
        <v>569972</v>
      </c>
      <c r="N4125" s="33">
        <v>1440512</v>
      </c>
      <c r="O4125" s="33">
        <v>44231</v>
      </c>
      <c r="P4125" s="33">
        <v>285489</v>
      </c>
      <c r="Q4125"/>
    </row>
    <row r="4126" spans="1:17">
      <c r="A4126" s="38" t="str">
        <f t="shared" ca="1" si="64"/>
        <v>206045</v>
      </c>
      <c r="B4126" s="39" cm="1">
        <f t="array" aca="1" ref="B4126" ca="1">INDIRECT(_xlfn.CONCAT("D",ROW(C4126)-C4126-3))</f>
        <v>2060</v>
      </c>
      <c r="C4126" s="32">
        <v>45</v>
      </c>
      <c r="D4126" s="33">
        <v>4740474</v>
      </c>
      <c r="E4126" s="33"/>
      <c r="F4126" s="33">
        <v>2394785</v>
      </c>
      <c r="G4126" s="33">
        <v>772803</v>
      </c>
      <c r="H4126" s="33">
        <v>1346627</v>
      </c>
      <c r="I4126" s="33">
        <v>15074</v>
      </c>
      <c r="J4126" s="33">
        <v>260281</v>
      </c>
      <c r="K4126" s="33"/>
      <c r="L4126" s="33">
        <v>2345689</v>
      </c>
      <c r="M4126" s="33">
        <v>536129</v>
      </c>
      <c r="N4126" s="33">
        <v>1484664</v>
      </c>
      <c r="O4126" s="33">
        <v>43252</v>
      </c>
      <c r="P4126" s="33">
        <v>281644</v>
      </c>
      <c r="Q4126"/>
    </row>
    <row r="4127" spans="1:17">
      <c r="A4127" s="38" t="str">
        <f t="shared" ca="1" si="64"/>
        <v>206046</v>
      </c>
      <c r="B4127" s="39" cm="1">
        <f t="array" aca="1" ref="B4127" ca="1">INDIRECT(_xlfn.CONCAT("D",ROW(C4127)-C4127-3))</f>
        <v>2060</v>
      </c>
      <c r="C4127" s="32">
        <v>46</v>
      </c>
      <c r="D4127" s="33">
        <v>4682296</v>
      </c>
      <c r="E4127" s="33"/>
      <c r="F4127" s="33">
        <v>2364669</v>
      </c>
      <c r="G4127" s="33">
        <v>755729</v>
      </c>
      <c r="H4127" s="33">
        <v>1314486</v>
      </c>
      <c r="I4127" s="33">
        <v>18089</v>
      </c>
      <c r="J4127" s="33">
        <v>276364</v>
      </c>
      <c r="K4127" s="33"/>
      <c r="L4127" s="33">
        <v>2317627</v>
      </c>
      <c r="M4127" s="33">
        <v>539240</v>
      </c>
      <c r="N4127" s="33">
        <v>1460065</v>
      </c>
      <c r="O4127" s="33">
        <v>40167</v>
      </c>
      <c r="P4127" s="33">
        <v>278155</v>
      </c>
      <c r="Q4127"/>
    </row>
    <row r="4128" spans="1:17">
      <c r="A4128" s="38" t="str">
        <f t="shared" ca="1" si="64"/>
        <v>206047</v>
      </c>
      <c r="B4128" s="39" cm="1">
        <f t="array" aca="1" ref="B4128" ca="1">INDIRECT(_xlfn.CONCAT("D",ROW(C4128)-C4128-3))</f>
        <v>2060</v>
      </c>
      <c r="C4128" s="32">
        <v>47</v>
      </c>
      <c r="D4128" s="33">
        <v>4692869</v>
      </c>
      <c r="E4128" s="33"/>
      <c r="F4128" s="33">
        <v>2366005</v>
      </c>
      <c r="G4128" s="33">
        <v>739439</v>
      </c>
      <c r="H4128" s="33">
        <v>1343248</v>
      </c>
      <c r="I4128" s="33">
        <v>10047</v>
      </c>
      <c r="J4128" s="33">
        <v>273271</v>
      </c>
      <c r="K4128" s="33"/>
      <c r="L4128" s="33">
        <v>2326865</v>
      </c>
      <c r="M4128" s="33">
        <v>522337</v>
      </c>
      <c r="N4128" s="33">
        <v>1450265</v>
      </c>
      <c r="O4128" s="33">
        <v>43276</v>
      </c>
      <c r="P4128" s="33">
        <v>310987</v>
      </c>
      <c r="Q4128"/>
    </row>
    <row r="4129" spans="1:17">
      <c r="A4129" s="38" t="str">
        <f t="shared" ca="1" si="64"/>
        <v>206048</v>
      </c>
      <c r="B4129" s="39" cm="1">
        <f t="array" aca="1" ref="B4129" ca="1">INDIRECT(_xlfn.CONCAT("D",ROW(C4129)-C4129-3))</f>
        <v>2060</v>
      </c>
      <c r="C4129" s="32">
        <v>48</v>
      </c>
      <c r="D4129" s="33">
        <v>4679741</v>
      </c>
      <c r="E4129" s="33"/>
      <c r="F4129" s="33">
        <v>2359046</v>
      </c>
      <c r="G4129" s="33">
        <v>701474</v>
      </c>
      <c r="H4129" s="33">
        <v>1354640</v>
      </c>
      <c r="I4129" s="33">
        <v>9058</v>
      </c>
      <c r="J4129" s="33">
        <v>293874</v>
      </c>
      <c r="K4129" s="33"/>
      <c r="L4129" s="33">
        <v>2320695</v>
      </c>
      <c r="M4129" s="33">
        <v>531134</v>
      </c>
      <c r="N4129" s="33">
        <v>1420382</v>
      </c>
      <c r="O4129" s="33">
        <v>48285</v>
      </c>
      <c r="P4129" s="33">
        <v>320894</v>
      </c>
      <c r="Q4129"/>
    </row>
    <row r="4130" spans="1:17">
      <c r="A4130" s="38" t="str">
        <f t="shared" ca="1" si="64"/>
        <v>206049</v>
      </c>
      <c r="B4130" s="39" cm="1">
        <f t="array" aca="1" ref="B4130" ca="1">INDIRECT(_xlfn.CONCAT("D",ROW(C4130)-C4130-3))</f>
        <v>2060</v>
      </c>
      <c r="C4130" s="32">
        <v>49</v>
      </c>
      <c r="D4130" s="33">
        <v>4754407</v>
      </c>
      <c r="E4130" s="33"/>
      <c r="F4130" s="33">
        <v>2393183</v>
      </c>
      <c r="G4130" s="33">
        <v>713527</v>
      </c>
      <c r="H4130" s="33">
        <v>1363651</v>
      </c>
      <c r="I4130" s="33">
        <v>11070</v>
      </c>
      <c r="J4130" s="33">
        <v>304935</v>
      </c>
      <c r="K4130" s="33"/>
      <c r="L4130" s="33">
        <v>2361225</v>
      </c>
      <c r="M4130" s="33">
        <v>540570</v>
      </c>
      <c r="N4130" s="33">
        <v>1409701</v>
      </c>
      <c r="O4130" s="33">
        <v>65311</v>
      </c>
      <c r="P4130" s="33">
        <v>345643</v>
      </c>
      <c r="Q4130"/>
    </row>
    <row r="4131" spans="1:17">
      <c r="A4131" s="38" t="str">
        <f t="shared" ca="1" si="64"/>
        <v>206050</v>
      </c>
      <c r="B4131" s="39" cm="1">
        <f t="array" aca="1" ref="B4131" ca="1">INDIRECT(_xlfn.CONCAT("D",ROW(C4131)-C4131-3))</f>
        <v>2060</v>
      </c>
      <c r="C4131" s="32">
        <v>50</v>
      </c>
      <c r="D4131" s="33">
        <v>4814969</v>
      </c>
      <c r="E4131" s="33"/>
      <c r="F4131" s="33">
        <v>2420148</v>
      </c>
      <c r="G4131" s="33">
        <v>719233</v>
      </c>
      <c r="H4131" s="33">
        <v>1388380</v>
      </c>
      <c r="I4131" s="33">
        <v>19033</v>
      </c>
      <c r="J4131" s="33">
        <v>293503</v>
      </c>
      <c r="K4131" s="33"/>
      <c r="L4131" s="33">
        <v>2394821</v>
      </c>
      <c r="M4131" s="33">
        <v>513462</v>
      </c>
      <c r="N4131" s="33">
        <v>1474199</v>
      </c>
      <c r="O4131" s="33">
        <v>70200</v>
      </c>
      <c r="P4131" s="33">
        <v>336960</v>
      </c>
      <c r="Q4131"/>
    </row>
    <row r="4132" spans="1:17">
      <c r="A4132" s="38" t="str">
        <f t="shared" ca="1" si="64"/>
        <v>206051</v>
      </c>
      <c r="B4132" s="39" cm="1">
        <f t="array" aca="1" ref="B4132" ca="1">INDIRECT(_xlfn.CONCAT("D",ROW(C4132)-C4132-3))</f>
        <v>2060</v>
      </c>
      <c r="C4132" s="32">
        <v>51</v>
      </c>
      <c r="D4132" s="33">
        <v>4958537</v>
      </c>
      <c r="E4132" s="33"/>
      <c r="F4132" s="33">
        <v>2489697</v>
      </c>
      <c r="G4132" s="33">
        <v>760267</v>
      </c>
      <c r="H4132" s="33">
        <v>1426128</v>
      </c>
      <c r="I4132" s="33">
        <v>16069</v>
      </c>
      <c r="J4132" s="33">
        <v>287234</v>
      </c>
      <c r="K4132" s="33"/>
      <c r="L4132" s="33">
        <v>2468839</v>
      </c>
      <c r="M4132" s="33">
        <v>563474</v>
      </c>
      <c r="N4132" s="33">
        <v>1477487</v>
      </c>
      <c r="O4132" s="33">
        <v>75331</v>
      </c>
      <c r="P4132" s="33">
        <v>352548</v>
      </c>
      <c r="Q4132"/>
    </row>
    <row r="4133" spans="1:17">
      <c r="A4133" s="38" t="str">
        <f t="shared" ca="1" si="64"/>
        <v>206052</v>
      </c>
      <c r="B4133" s="39" cm="1">
        <f t="array" aca="1" ref="B4133" ca="1">INDIRECT(_xlfn.CONCAT("D",ROW(C4133)-C4133-3))</f>
        <v>2060</v>
      </c>
      <c r="C4133" s="32">
        <v>52</v>
      </c>
      <c r="D4133" s="33">
        <v>4967088</v>
      </c>
      <c r="E4133" s="33"/>
      <c r="F4133" s="33">
        <v>2490496</v>
      </c>
      <c r="G4133" s="33">
        <v>692920</v>
      </c>
      <c r="H4133" s="33">
        <v>1495302</v>
      </c>
      <c r="I4133" s="33">
        <v>19080</v>
      </c>
      <c r="J4133" s="33">
        <v>283194</v>
      </c>
      <c r="K4133" s="33"/>
      <c r="L4133" s="33">
        <v>2476592</v>
      </c>
      <c r="M4133" s="33">
        <v>609623</v>
      </c>
      <c r="N4133" s="33">
        <v>1435822</v>
      </c>
      <c r="O4133" s="33">
        <v>79211</v>
      </c>
      <c r="P4133" s="33">
        <v>351937</v>
      </c>
      <c r="Q4133"/>
    </row>
    <row r="4134" spans="1:17">
      <c r="A4134" s="38" t="str">
        <f t="shared" ca="1" si="64"/>
        <v>206053</v>
      </c>
      <c r="B4134" s="39" cm="1">
        <f t="array" aca="1" ref="B4134" ca="1">INDIRECT(_xlfn.CONCAT("D",ROW(C4134)-C4134-3))</f>
        <v>2060</v>
      </c>
      <c r="C4134" s="32">
        <v>53</v>
      </c>
      <c r="D4134" s="33">
        <v>4890105</v>
      </c>
      <c r="E4134" s="33"/>
      <c r="F4134" s="33">
        <v>2450783</v>
      </c>
      <c r="G4134" s="33">
        <v>712753</v>
      </c>
      <c r="H4134" s="33">
        <v>1446678</v>
      </c>
      <c r="I4134" s="33">
        <v>31252</v>
      </c>
      <c r="J4134" s="33">
        <v>260100</v>
      </c>
      <c r="K4134" s="33"/>
      <c r="L4134" s="33">
        <v>2439322</v>
      </c>
      <c r="M4134" s="33">
        <v>538838</v>
      </c>
      <c r="N4134" s="33">
        <v>1427871</v>
      </c>
      <c r="O4134" s="33">
        <v>85291</v>
      </c>
      <c r="P4134" s="33">
        <v>387321</v>
      </c>
      <c r="Q4134"/>
    </row>
    <row r="4135" spans="1:17">
      <c r="A4135" s="38" t="str">
        <f t="shared" ca="1" si="64"/>
        <v>206054</v>
      </c>
      <c r="B4135" s="39" cm="1">
        <f t="array" aca="1" ref="B4135" ca="1">INDIRECT(_xlfn.CONCAT("D",ROW(C4135)-C4135-3))</f>
        <v>2060</v>
      </c>
      <c r="C4135" s="32">
        <v>54</v>
      </c>
      <c r="D4135" s="33">
        <v>4769966</v>
      </c>
      <c r="E4135" s="33"/>
      <c r="F4135" s="33">
        <v>2387771</v>
      </c>
      <c r="G4135" s="33">
        <v>667452</v>
      </c>
      <c r="H4135" s="33">
        <v>1405162</v>
      </c>
      <c r="I4135" s="33">
        <v>16059</v>
      </c>
      <c r="J4135" s="33">
        <v>299099</v>
      </c>
      <c r="K4135" s="33"/>
      <c r="L4135" s="33">
        <v>2382195</v>
      </c>
      <c r="M4135" s="33">
        <v>521011</v>
      </c>
      <c r="N4135" s="33">
        <v>1379324</v>
      </c>
      <c r="O4135" s="33">
        <v>76295</v>
      </c>
      <c r="P4135" s="33">
        <v>405565</v>
      </c>
      <c r="Q4135"/>
    </row>
    <row r="4136" spans="1:17">
      <c r="A4136" s="38" t="str">
        <f t="shared" ca="1" si="64"/>
        <v>206055</v>
      </c>
      <c r="B4136" s="39" cm="1">
        <f t="array" aca="1" ref="B4136" ca="1">INDIRECT(_xlfn.CONCAT("D",ROW(C4136)-C4136-3))</f>
        <v>2060</v>
      </c>
      <c r="C4136" s="32">
        <v>55</v>
      </c>
      <c r="D4136" s="33">
        <v>4705163</v>
      </c>
      <c r="E4136" s="33"/>
      <c r="F4136" s="33">
        <v>2351616</v>
      </c>
      <c r="G4136" s="33">
        <v>716760</v>
      </c>
      <c r="H4136" s="33">
        <v>1359025</v>
      </c>
      <c r="I4136" s="33">
        <v>17114</v>
      </c>
      <c r="J4136" s="33">
        <v>258718</v>
      </c>
      <c r="K4136" s="33"/>
      <c r="L4136" s="33">
        <v>2353547</v>
      </c>
      <c r="M4136" s="33">
        <v>516877</v>
      </c>
      <c r="N4136" s="33">
        <v>1406107</v>
      </c>
      <c r="O4136" s="33">
        <v>70255</v>
      </c>
      <c r="P4136" s="33">
        <v>360309</v>
      </c>
      <c r="Q4136"/>
    </row>
    <row r="4137" spans="1:17">
      <c r="A4137" s="38" t="str">
        <f t="shared" ca="1" si="64"/>
        <v>206056</v>
      </c>
      <c r="B4137" s="39" cm="1">
        <f t="array" aca="1" ref="B4137" ca="1">INDIRECT(_xlfn.CONCAT("D",ROW(C4137)-C4137-3))</f>
        <v>2060</v>
      </c>
      <c r="C4137" s="32">
        <v>56</v>
      </c>
      <c r="D4137" s="33">
        <v>4651791</v>
      </c>
      <c r="E4137" s="33"/>
      <c r="F4137" s="33">
        <v>2321932</v>
      </c>
      <c r="G4137" s="33">
        <v>656067</v>
      </c>
      <c r="H4137" s="33">
        <v>1370585</v>
      </c>
      <c r="I4137" s="33">
        <v>22171</v>
      </c>
      <c r="J4137" s="33">
        <v>273109</v>
      </c>
      <c r="K4137" s="33"/>
      <c r="L4137" s="33">
        <v>2329859</v>
      </c>
      <c r="M4137" s="33">
        <v>512830</v>
      </c>
      <c r="N4137" s="33">
        <v>1338387</v>
      </c>
      <c r="O4137" s="33">
        <v>98544</v>
      </c>
      <c r="P4137" s="33">
        <v>380098</v>
      </c>
      <c r="Q4137"/>
    </row>
    <row r="4138" spans="1:17">
      <c r="A4138" s="38" t="str">
        <f t="shared" ca="1" si="64"/>
        <v>206057</v>
      </c>
      <c r="B4138" s="39" cm="1">
        <f t="array" aca="1" ref="B4138" ca="1">INDIRECT(_xlfn.CONCAT("D",ROW(C4138)-C4138-3))</f>
        <v>2060</v>
      </c>
      <c r="C4138" s="32">
        <v>57</v>
      </c>
      <c r="D4138" s="33">
        <v>4580458</v>
      </c>
      <c r="E4138" s="33"/>
      <c r="F4138" s="33">
        <v>2281341</v>
      </c>
      <c r="G4138" s="33">
        <v>626686</v>
      </c>
      <c r="H4138" s="33">
        <v>1362538</v>
      </c>
      <c r="I4138" s="33">
        <v>26280</v>
      </c>
      <c r="J4138" s="33">
        <v>265836</v>
      </c>
      <c r="K4138" s="33"/>
      <c r="L4138" s="33">
        <v>2299116</v>
      </c>
      <c r="M4138" s="33">
        <v>496263</v>
      </c>
      <c r="N4138" s="33">
        <v>1343835</v>
      </c>
      <c r="O4138" s="33">
        <v>98649</v>
      </c>
      <c r="P4138" s="33">
        <v>360369</v>
      </c>
      <c r="Q4138"/>
    </row>
    <row r="4139" spans="1:17">
      <c r="A4139" s="38" t="str">
        <f t="shared" ca="1" si="64"/>
        <v>206058</v>
      </c>
      <c r="B4139" s="39" cm="1">
        <f t="array" aca="1" ref="B4139" ca="1">INDIRECT(_xlfn.CONCAT("D",ROW(C4139)-C4139-3))</f>
        <v>2060</v>
      </c>
      <c r="C4139" s="32">
        <v>58</v>
      </c>
      <c r="D4139" s="33">
        <v>4554365</v>
      </c>
      <c r="E4139" s="33"/>
      <c r="F4139" s="33">
        <v>2263316</v>
      </c>
      <c r="G4139" s="33">
        <v>573414</v>
      </c>
      <c r="H4139" s="33">
        <v>1394599</v>
      </c>
      <c r="I4139" s="33">
        <v>22249</v>
      </c>
      <c r="J4139" s="33">
        <v>273054</v>
      </c>
      <c r="K4139" s="33"/>
      <c r="L4139" s="33">
        <v>2291049</v>
      </c>
      <c r="M4139" s="33">
        <v>483711</v>
      </c>
      <c r="N4139" s="33">
        <v>1296305</v>
      </c>
      <c r="O4139" s="33">
        <v>123458</v>
      </c>
      <c r="P4139" s="33">
        <v>387576</v>
      </c>
      <c r="Q4139"/>
    </row>
    <row r="4140" spans="1:17">
      <c r="A4140" s="38" t="str">
        <f t="shared" ca="1" si="64"/>
        <v>206059</v>
      </c>
      <c r="B4140" s="39" cm="1">
        <f t="array" aca="1" ref="B4140" ca="1">INDIRECT(_xlfn.CONCAT("D",ROW(C4140)-C4140-3))</f>
        <v>2060</v>
      </c>
      <c r="C4140" s="32">
        <v>59</v>
      </c>
      <c r="D4140" s="33">
        <v>4607114</v>
      </c>
      <c r="E4140" s="33"/>
      <c r="F4140" s="33">
        <v>2286887</v>
      </c>
      <c r="G4140" s="33">
        <v>631181</v>
      </c>
      <c r="H4140" s="33">
        <v>1374165</v>
      </c>
      <c r="I4140" s="33">
        <v>26426</v>
      </c>
      <c r="J4140" s="33">
        <v>255115</v>
      </c>
      <c r="K4140" s="33"/>
      <c r="L4140" s="33">
        <v>2320227</v>
      </c>
      <c r="M4140" s="33">
        <v>519981</v>
      </c>
      <c r="N4140" s="33">
        <v>1306516</v>
      </c>
      <c r="O4140" s="33">
        <v>126209</v>
      </c>
      <c r="P4140" s="33">
        <v>367521</v>
      </c>
      <c r="Q4140"/>
    </row>
    <row r="4141" spans="1:17">
      <c r="A4141" s="38" t="str">
        <f t="shared" ca="1" si="64"/>
        <v>206060</v>
      </c>
      <c r="B4141" s="39" cm="1">
        <f t="array" aca="1" ref="B4141" ca="1">INDIRECT(_xlfn.CONCAT("D",ROW(C4141)-C4141-3))</f>
        <v>2060</v>
      </c>
      <c r="C4141" s="32">
        <v>60</v>
      </c>
      <c r="D4141" s="33">
        <v>4511755</v>
      </c>
      <c r="E4141" s="33"/>
      <c r="F4141" s="33">
        <v>2236937</v>
      </c>
      <c r="G4141" s="33">
        <v>561779</v>
      </c>
      <c r="H4141" s="33">
        <v>1345419</v>
      </c>
      <c r="I4141" s="33">
        <v>24425</v>
      </c>
      <c r="J4141" s="33">
        <v>305314</v>
      </c>
      <c r="K4141" s="33"/>
      <c r="L4141" s="33">
        <v>2274818</v>
      </c>
      <c r="M4141" s="33">
        <v>482445</v>
      </c>
      <c r="N4141" s="33">
        <v>1276341</v>
      </c>
      <c r="O4141" s="33">
        <v>132316</v>
      </c>
      <c r="P4141" s="33">
        <v>383717</v>
      </c>
      <c r="Q4141"/>
    </row>
    <row r="4142" spans="1:17">
      <c r="A4142" s="38" t="str">
        <f t="shared" ca="1" si="64"/>
        <v>206061</v>
      </c>
      <c r="B4142" s="39" cm="1">
        <f t="array" aca="1" ref="B4142" ca="1">INDIRECT(_xlfn.CONCAT("D",ROW(C4142)-C4142-3))</f>
        <v>2060</v>
      </c>
      <c r="C4142" s="32">
        <v>61</v>
      </c>
      <c r="D4142" s="33">
        <v>4472668</v>
      </c>
      <c r="E4142" s="33"/>
      <c r="F4142" s="33">
        <v>2211066</v>
      </c>
      <c r="G4142" s="33">
        <v>593684</v>
      </c>
      <c r="H4142" s="33">
        <v>1300209</v>
      </c>
      <c r="I4142" s="33">
        <v>26431</v>
      </c>
      <c r="J4142" s="33">
        <v>290743</v>
      </c>
      <c r="K4142" s="33"/>
      <c r="L4142" s="33">
        <v>2261601</v>
      </c>
      <c r="M4142" s="33">
        <v>498764</v>
      </c>
      <c r="N4142" s="33">
        <v>1264073</v>
      </c>
      <c r="O4142" s="33">
        <v>134283</v>
      </c>
      <c r="P4142" s="33">
        <v>364481</v>
      </c>
      <c r="Q4142"/>
    </row>
    <row r="4143" spans="1:17">
      <c r="A4143" s="38" t="str">
        <f t="shared" ca="1" si="64"/>
        <v>206062</v>
      </c>
      <c r="B4143" s="39" cm="1">
        <f t="array" aca="1" ref="B4143" ca="1">INDIRECT(_xlfn.CONCAT("D",ROW(C4143)-C4143-3))</f>
        <v>2060</v>
      </c>
      <c r="C4143" s="32">
        <v>62</v>
      </c>
      <c r="D4143" s="33">
        <v>4373776</v>
      </c>
      <c r="E4143" s="33"/>
      <c r="F4143" s="33">
        <v>2157592</v>
      </c>
      <c r="G4143" s="33">
        <v>549499</v>
      </c>
      <c r="H4143" s="33">
        <v>1297990</v>
      </c>
      <c r="I4143" s="33">
        <v>35354</v>
      </c>
      <c r="J4143" s="33">
        <v>274749</v>
      </c>
      <c r="K4143" s="33"/>
      <c r="L4143" s="33">
        <v>2216185</v>
      </c>
      <c r="M4143" s="33">
        <v>471357</v>
      </c>
      <c r="N4143" s="33">
        <v>1230989</v>
      </c>
      <c r="O4143" s="33">
        <v>166897</v>
      </c>
      <c r="P4143" s="33">
        <v>346943</v>
      </c>
      <c r="Q4143"/>
    </row>
    <row r="4144" spans="1:17">
      <c r="A4144" s="38" t="str">
        <f t="shared" ca="1" si="64"/>
        <v>206063</v>
      </c>
      <c r="B4144" s="39" cm="1">
        <f t="array" aca="1" ref="B4144" ca="1">INDIRECT(_xlfn.CONCAT("D",ROW(C4144)-C4144-3))</f>
        <v>2060</v>
      </c>
      <c r="C4144" s="32">
        <v>63</v>
      </c>
      <c r="D4144" s="33">
        <v>4346292</v>
      </c>
      <c r="E4144" s="33"/>
      <c r="F4144" s="33">
        <v>2135090</v>
      </c>
      <c r="G4144" s="33">
        <v>547381</v>
      </c>
      <c r="H4144" s="33">
        <v>1291336</v>
      </c>
      <c r="I4144" s="33">
        <v>55444</v>
      </c>
      <c r="J4144" s="33">
        <v>240928</v>
      </c>
      <c r="K4144" s="33"/>
      <c r="L4144" s="33">
        <v>2211202</v>
      </c>
      <c r="M4144" s="33">
        <v>491491</v>
      </c>
      <c r="N4144" s="33">
        <v>1182618</v>
      </c>
      <c r="O4144" s="33">
        <v>174302</v>
      </c>
      <c r="P4144" s="33">
        <v>362791</v>
      </c>
      <c r="Q4144"/>
    </row>
    <row r="4145" spans="1:17">
      <c r="A4145" s="38" t="str">
        <f t="shared" ca="1" si="64"/>
        <v>206064</v>
      </c>
      <c r="B4145" s="39" cm="1">
        <f t="array" aca="1" ref="B4145" ca="1">INDIRECT(_xlfn.CONCAT("D",ROW(C4145)-C4145-3))</f>
        <v>2060</v>
      </c>
      <c r="C4145" s="32">
        <v>64</v>
      </c>
      <c r="D4145" s="33">
        <v>4322177</v>
      </c>
      <c r="E4145" s="33"/>
      <c r="F4145" s="33">
        <v>2119123</v>
      </c>
      <c r="G4145" s="33">
        <v>507296</v>
      </c>
      <c r="H4145" s="33">
        <v>1344032</v>
      </c>
      <c r="I4145" s="33">
        <v>43454</v>
      </c>
      <c r="J4145" s="33">
        <v>224342</v>
      </c>
      <c r="K4145" s="33"/>
      <c r="L4145" s="33">
        <v>2203053</v>
      </c>
      <c r="M4145" s="33">
        <v>457791</v>
      </c>
      <c r="N4145" s="33">
        <v>1233912</v>
      </c>
      <c r="O4145" s="33">
        <v>150576</v>
      </c>
      <c r="P4145" s="33">
        <v>360775</v>
      </c>
      <c r="Q4145"/>
    </row>
    <row r="4146" spans="1:17">
      <c r="A4146" s="38" t="str">
        <f t="shared" ca="1" si="64"/>
        <v>206065</v>
      </c>
      <c r="B4146" s="39" cm="1">
        <f t="array" aca="1" ref="B4146" ca="1">INDIRECT(_xlfn.CONCAT("D",ROW(C4146)-C4146-3))</f>
        <v>2060</v>
      </c>
      <c r="C4146" s="32">
        <v>65</v>
      </c>
      <c r="D4146" s="33">
        <v>4309946</v>
      </c>
      <c r="E4146" s="33"/>
      <c r="F4146" s="33">
        <v>2107572</v>
      </c>
      <c r="G4146" s="33">
        <v>503722</v>
      </c>
      <c r="H4146" s="33">
        <v>1337885</v>
      </c>
      <c r="I4146" s="33">
        <v>47350</v>
      </c>
      <c r="J4146" s="33">
        <v>218615</v>
      </c>
      <c r="K4146" s="33"/>
      <c r="L4146" s="33">
        <v>2202374</v>
      </c>
      <c r="M4146" s="33">
        <v>444339</v>
      </c>
      <c r="N4146" s="33">
        <v>1236421</v>
      </c>
      <c r="O4146" s="33">
        <v>179973</v>
      </c>
      <c r="P4146" s="33">
        <v>341642</v>
      </c>
      <c r="Q4146"/>
    </row>
    <row r="4147" spans="1:17">
      <c r="A4147" s="38" t="str">
        <f t="shared" ca="1" si="64"/>
        <v>206066</v>
      </c>
      <c r="B4147" s="39" cm="1">
        <f t="array" aca="1" ref="B4147" ca="1">INDIRECT(_xlfn.CONCAT("D",ROW(C4147)-C4147-3))</f>
        <v>2060</v>
      </c>
      <c r="C4147" s="32">
        <v>66</v>
      </c>
      <c r="D4147" s="33">
        <v>4318642</v>
      </c>
      <c r="E4147" s="33"/>
      <c r="F4147" s="33">
        <v>2107021</v>
      </c>
      <c r="G4147" s="33">
        <v>530516</v>
      </c>
      <c r="H4147" s="33">
        <v>1302722</v>
      </c>
      <c r="I4147" s="33">
        <v>52149</v>
      </c>
      <c r="J4147" s="33">
        <v>221633</v>
      </c>
      <c r="K4147" s="33"/>
      <c r="L4147" s="33">
        <v>2211621</v>
      </c>
      <c r="M4147" s="33">
        <v>501449</v>
      </c>
      <c r="N4147" s="33">
        <v>1158276</v>
      </c>
      <c r="O4147" s="33">
        <v>196746</v>
      </c>
      <c r="P4147" s="33">
        <v>355151</v>
      </c>
      <c r="Q4147"/>
    </row>
    <row r="4148" spans="1:17">
      <c r="A4148" s="38" t="str">
        <f t="shared" ca="1" si="64"/>
        <v>206067</v>
      </c>
      <c r="B4148" s="39" cm="1">
        <f t="array" aca="1" ref="B4148" ca="1">INDIRECT(_xlfn.CONCAT("D",ROW(C4148)-C4148-3))</f>
        <v>2060</v>
      </c>
      <c r="C4148" s="32">
        <v>67</v>
      </c>
      <c r="D4148" s="33">
        <v>4356440</v>
      </c>
      <c r="E4148" s="33"/>
      <c r="F4148" s="33">
        <v>2120941</v>
      </c>
      <c r="G4148" s="33">
        <v>542286</v>
      </c>
      <c r="H4148" s="33">
        <v>1295461</v>
      </c>
      <c r="I4148" s="33">
        <v>55233</v>
      </c>
      <c r="J4148" s="33">
        <v>227961</v>
      </c>
      <c r="K4148" s="33"/>
      <c r="L4148" s="33">
        <v>2235499</v>
      </c>
      <c r="M4148" s="33">
        <v>455997</v>
      </c>
      <c r="N4148" s="33">
        <v>1235540</v>
      </c>
      <c r="O4148" s="33">
        <v>207271</v>
      </c>
      <c r="P4148" s="33">
        <v>336690</v>
      </c>
      <c r="Q4148"/>
    </row>
    <row r="4149" spans="1:17">
      <c r="A4149" s="38" t="str">
        <f t="shared" ca="1" si="64"/>
        <v>206068</v>
      </c>
      <c r="B4149" s="39" cm="1">
        <f t="array" aca="1" ref="B4149" ca="1">INDIRECT(_xlfn.CONCAT("D",ROW(C4149)-C4149-3))</f>
        <v>2060</v>
      </c>
      <c r="C4149" s="32">
        <v>68</v>
      </c>
      <c r="D4149" s="33">
        <v>4353385</v>
      </c>
      <c r="E4149" s="33"/>
      <c r="F4149" s="33">
        <v>2106815</v>
      </c>
      <c r="G4149" s="33">
        <v>493234</v>
      </c>
      <c r="H4149" s="33">
        <v>1304554</v>
      </c>
      <c r="I4149" s="33">
        <v>62409</v>
      </c>
      <c r="J4149" s="33">
        <v>246617</v>
      </c>
      <c r="K4149" s="33"/>
      <c r="L4149" s="33">
        <v>2246570</v>
      </c>
      <c r="M4149" s="33">
        <v>502163</v>
      </c>
      <c r="N4149" s="33">
        <v>1150115</v>
      </c>
      <c r="O4149" s="33">
        <v>227796</v>
      </c>
      <c r="P4149" s="33">
        <v>366498</v>
      </c>
      <c r="Q4149"/>
    </row>
    <row r="4150" spans="1:17">
      <c r="A4150" s="38" t="str">
        <f t="shared" ca="1" si="64"/>
        <v>206069</v>
      </c>
      <c r="B4150" s="39" cm="1">
        <f t="array" aca="1" ref="B4150" ca="1">INDIRECT(_xlfn.CONCAT("D",ROW(C4150)-C4150-3))</f>
        <v>2060</v>
      </c>
      <c r="C4150" s="32">
        <v>69</v>
      </c>
      <c r="D4150" s="33">
        <v>4351816</v>
      </c>
      <c r="E4150" s="33"/>
      <c r="F4150" s="33">
        <v>2098817</v>
      </c>
      <c r="G4150" s="33">
        <v>486201</v>
      </c>
      <c r="H4150" s="33">
        <v>1307608</v>
      </c>
      <c r="I4150" s="33">
        <v>79524</v>
      </c>
      <c r="J4150" s="33">
        <v>225484</v>
      </c>
      <c r="K4150" s="33"/>
      <c r="L4150" s="33">
        <v>2252999</v>
      </c>
      <c r="M4150" s="33">
        <v>467394</v>
      </c>
      <c r="N4150" s="33">
        <v>1159379</v>
      </c>
      <c r="O4150" s="33">
        <v>250895</v>
      </c>
      <c r="P4150" s="33">
        <v>375331</v>
      </c>
      <c r="Q4150"/>
    </row>
    <row r="4151" spans="1:17">
      <c r="A4151" s="38" t="str">
        <f t="shared" ca="1" si="64"/>
        <v>206070</v>
      </c>
      <c r="B4151" s="39" cm="1">
        <f t="array" aca="1" ref="B4151" ca="1">INDIRECT(_xlfn.CONCAT("D",ROW(C4151)-C4151-3))</f>
        <v>2060</v>
      </c>
      <c r="C4151" s="32">
        <v>70</v>
      </c>
      <c r="D4151" s="33">
        <v>4183657</v>
      </c>
      <c r="E4151" s="33"/>
      <c r="F4151" s="33">
        <v>2005925</v>
      </c>
      <c r="G4151" s="33">
        <v>465375</v>
      </c>
      <c r="H4151" s="33">
        <v>1237656</v>
      </c>
      <c r="I4151" s="33">
        <v>65193</v>
      </c>
      <c r="J4151" s="33">
        <v>237702</v>
      </c>
      <c r="K4151" s="33"/>
      <c r="L4151" s="33">
        <v>2177732</v>
      </c>
      <c r="M4151" s="33">
        <v>457192</v>
      </c>
      <c r="N4151" s="33">
        <v>1137923</v>
      </c>
      <c r="O4151" s="33">
        <v>271079</v>
      </c>
      <c r="P4151" s="33">
        <v>311538</v>
      </c>
      <c r="Q4151"/>
    </row>
    <row r="4152" spans="1:17">
      <c r="A4152" s="38" t="str">
        <f t="shared" ca="1" si="64"/>
        <v>206071</v>
      </c>
      <c r="B4152" s="39" cm="1">
        <f t="array" aca="1" ref="B4152" ca="1">INDIRECT(_xlfn.CONCAT("D",ROW(C4152)-C4152-3))</f>
        <v>2060</v>
      </c>
      <c r="C4152" s="32">
        <v>71</v>
      </c>
      <c r="D4152" s="33">
        <v>4035933</v>
      </c>
      <c r="E4152" s="33"/>
      <c r="F4152" s="33">
        <v>1922825</v>
      </c>
      <c r="G4152" s="33">
        <v>440189</v>
      </c>
      <c r="H4152" s="33">
        <v>1169502</v>
      </c>
      <c r="I4152" s="33">
        <v>74032</v>
      </c>
      <c r="J4152" s="33">
        <v>239103</v>
      </c>
      <c r="K4152" s="33"/>
      <c r="L4152" s="33">
        <v>2113108</v>
      </c>
      <c r="M4152" s="33">
        <v>472722</v>
      </c>
      <c r="N4152" s="33">
        <v>1019181</v>
      </c>
      <c r="O4152" s="33">
        <v>305047</v>
      </c>
      <c r="P4152" s="33">
        <v>316158</v>
      </c>
      <c r="Q4152"/>
    </row>
    <row r="4153" spans="1:17">
      <c r="A4153" s="38" t="str">
        <f t="shared" ca="1" si="64"/>
        <v>206072</v>
      </c>
      <c r="B4153" s="39" cm="1">
        <f t="array" aca="1" ref="B4153" ca="1">INDIRECT(_xlfn.CONCAT("D",ROW(C4153)-C4153-3))</f>
        <v>2060</v>
      </c>
      <c r="C4153" s="32">
        <v>72</v>
      </c>
      <c r="D4153" s="33">
        <v>3883668</v>
      </c>
      <c r="E4153" s="33"/>
      <c r="F4153" s="33">
        <v>1843402</v>
      </c>
      <c r="G4153" s="33">
        <v>402651</v>
      </c>
      <c r="H4153" s="33">
        <v>1140012</v>
      </c>
      <c r="I4153" s="33">
        <v>82928</v>
      </c>
      <c r="J4153" s="33">
        <v>217811</v>
      </c>
      <c r="K4153" s="33"/>
      <c r="L4153" s="33">
        <v>2040267</v>
      </c>
      <c r="M4153" s="33">
        <v>420144</v>
      </c>
      <c r="N4153" s="33">
        <v>1002501</v>
      </c>
      <c r="O4153" s="33">
        <v>314352</v>
      </c>
      <c r="P4153" s="33">
        <v>303269</v>
      </c>
      <c r="Q4153"/>
    </row>
    <row r="4154" spans="1:17">
      <c r="A4154" s="38" t="str">
        <f t="shared" ca="1" si="64"/>
        <v>206073</v>
      </c>
      <c r="B4154" s="39" cm="1">
        <f t="array" aca="1" ref="B4154" ca="1">INDIRECT(_xlfn.CONCAT("D",ROW(C4154)-C4154-3))</f>
        <v>2060</v>
      </c>
      <c r="C4154" s="32">
        <v>73</v>
      </c>
      <c r="D4154" s="33">
        <v>3786281</v>
      </c>
      <c r="E4154" s="33"/>
      <c r="F4154" s="33">
        <v>1789029</v>
      </c>
      <c r="G4154" s="33">
        <v>383363</v>
      </c>
      <c r="H4154" s="33">
        <v>1115148</v>
      </c>
      <c r="I4154" s="33">
        <v>73877</v>
      </c>
      <c r="J4154" s="33">
        <v>216640</v>
      </c>
      <c r="K4154" s="33"/>
      <c r="L4154" s="33">
        <v>1997252</v>
      </c>
      <c r="M4154" s="33">
        <v>412947</v>
      </c>
      <c r="N4154" s="33">
        <v>996108</v>
      </c>
      <c r="O4154" s="33">
        <v>282012</v>
      </c>
      <c r="P4154" s="33">
        <v>306185</v>
      </c>
      <c r="Q4154"/>
    </row>
    <row r="4155" spans="1:17">
      <c r="A4155" s="38" t="str">
        <f t="shared" ca="1" si="64"/>
        <v>206074</v>
      </c>
      <c r="B4155" s="39" cm="1">
        <f t="array" aca="1" ref="B4155" ca="1">INDIRECT(_xlfn.CONCAT("D",ROW(C4155)-C4155-3))</f>
        <v>2060</v>
      </c>
      <c r="C4155" s="32">
        <v>74</v>
      </c>
      <c r="D4155" s="33">
        <v>3730396</v>
      </c>
      <c r="E4155" s="33"/>
      <c r="F4155" s="33">
        <v>1758202</v>
      </c>
      <c r="G4155" s="33">
        <v>360606</v>
      </c>
      <c r="H4155" s="33">
        <v>1069864</v>
      </c>
      <c r="I4155" s="33">
        <v>103599</v>
      </c>
      <c r="J4155" s="33">
        <v>224133</v>
      </c>
      <c r="K4155" s="33"/>
      <c r="L4155" s="33">
        <v>1972194</v>
      </c>
      <c r="M4155" s="33">
        <v>363431</v>
      </c>
      <c r="N4155" s="33">
        <v>989621</v>
      </c>
      <c r="O4155" s="33">
        <v>311081</v>
      </c>
      <c r="P4155" s="33">
        <v>308061</v>
      </c>
      <c r="Q4155"/>
    </row>
    <row r="4156" spans="1:17">
      <c r="A4156" s="38" t="str">
        <f t="shared" ca="1" si="64"/>
        <v>206075</v>
      </c>
      <c r="B4156" s="39" cm="1">
        <f t="array" aca="1" ref="B4156" ca="1">INDIRECT(_xlfn.CONCAT("D",ROW(C4156)-C4156-3))</f>
        <v>2060</v>
      </c>
      <c r="C4156" s="32">
        <v>75</v>
      </c>
      <c r="D4156" s="33">
        <v>3588471</v>
      </c>
      <c r="E4156" s="33"/>
      <c r="F4156" s="33">
        <v>1683209</v>
      </c>
      <c r="G4156" s="33">
        <v>310117</v>
      </c>
      <c r="H4156" s="33">
        <v>1073943</v>
      </c>
      <c r="I4156" s="33">
        <v>100713</v>
      </c>
      <c r="J4156" s="33">
        <v>198435</v>
      </c>
      <c r="K4156" s="33"/>
      <c r="L4156" s="33">
        <v>1905262</v>
      </c>
      <c r="M4156" s="33">
        <v>340189</v>
      </c>
      <c r="N4156" s="33">
        <v>914888</v>
      </c>
      <c r="O4156" s="33">
        <v>352267</v>
      </c>
      <c r="P4156" s="33">
        <v>297917</v>
      </c>
      <c r="Q4156"/>
    </row>
    <row r="4157" spans="1:17">
      <c r="A4157" s="38" t="str">
        <f t="shared" ca="1" si="64"/>
        <v>206076</v>
      </c>
      <c r="B4157" s="39" cm="1">
        <f t="array" aca="1" ref="B4157" ca="1">INDIRECT(_xlfn.CONCAT("D",ROW(C4157)-C4157-3))</f>
        <v>2060</v>
      </c>
      <c r="C4157" s="32">
        <v>76</v>
      </c>
      <c r="D4157" s="33">
        <v>3494874</v>
      </c>
      <c r="E4157" s="33"/>
      <c r="F4157" s="33">
        <v>1638547</v>
      </c>
      <c r="G4157" s="33">
        <v>267274</v>
      </c>
      <c r="H4157" s="33">
        <v>1078071</v>
      </c>
      <c r="I4157" s="33">
        <v>93745</v>
      </c>
      <c r="J4157" s="33">
        <v>199458</v>
      </c>
      <c r="K4157" s="33"/>
      <c r="L4157" s="33">
        <v>1856327</v>
      </c>
      <c r="M4157" s="33">
        <v>298500</v>
      </c>
      <c r="N4157" s="33">
        <v>883439</v>
      </c>
      <c r="O4157" s="33">
        <v>376894</v>
      </c>
      <c r="P4157" s="33">
        <v>297495</v>
      </c>
      <c r="Q4157"/>
    </row>
    <row r="4158" spans="1:17">
      <c r="A4158" s="38" t="str">
        <f t="shared" ca="1" si="64"/>
        <v>206077</v>
      </c>
      <c r="B4158" s="39" cm="1">
        <f t="array" aca="1" ref="B4158" ca="1">INDIRECT(_xlfn.CONCAT("D",ROW(C4158)-C4158-3))</f>
        <v>2060</v>
      </c>
      <c r="C4158" s="32">
        <v>77</v>
      </c>
      <c r="D4158" s="33">
        <v>3472360</v>
      </c>
      <c r="E4158" s="33"/>
      <c r="F4158" s="33">
        <v>1626069</v>
      </c>
      <c r="G4158" s="33">
        <v>270346</v>
      </c>
      <c r="H4158" s="33">
        <v>1023526</v>
      </c>
      <c r="I4158" s="33">
        <v>127691</v>
      </c>
      <c r="J4158" s="33">
        <v>204506</v>
      </c>
      <c r="K4158" s="33"/>
      <c r="L4158" s="33">
        <v>1846291</v>
      </c>
      <c r="M4158" s="33">
        <v>295166</v>
      </c>
      <c r="N4158" s="33">
        <v>855378</v>
      </c>
      <c r="O4158" s="33">
        <v>425681</v>
      </c>
      <c r="P4158" s="33">
        <v>270066</v>
      </c>
      <c r="Q4158"/>
    </row>
    <row r="4159" spans="1:17">
      <c r="A4159" s="38" t="str">
        <f t="shared" ca="1" si="64"/>
        <v>206078</v>
      </c>
      <c r="B4159" s="39" cm="1">
        <f t="array" aca="1" ref="B4159" ca="1">INDIRECT(_xlfn.CONCAT("D",ROW(C4159)-C4159-3))</f>
        <v>2060</v>
      </c>
      <c r="C4159" s="32">
        <v>78</v>
      </c>
      <c r="D4159" s="33">
        <v>3321913</v>
      </c>
      <c r="E4159" s="33"/>
      <c r="F4159" s="33">
        <v>1550010</v>
      </c>
      <c r="G4159" s="33">
        <v>238386</v>
      </c>
      <c r="H4159" s="33">
        <v>1011396</v>
      </c>
      <c r="I4159" s="33">
        <v>123682</v>
      </c>
      <c r="J4159" s="33">
        <v>176546</v>
      </c>
      <c r="K4159" s="33"/>
      <c r="L4159" s="33">
        <v>1771903</v>
      </c>
      <c r="M4159" s="33">
        <v>273064</v>
      </c>
      <c r="N4159" s="33">
        <v>771004</v>
      </c>
      <c r="O4159" s="33">
        <v>460795</v>
      </c>
      <c r="P4159" s="33">
        <v>267040</v>
      </c>
      <c r="Q4159"/>
    </row>
    <row r="4160" spans="1:17">
      <c r="A4160" s="38" t="str">
        <f t="shared" ca="1" si="64"/>
        <v>206079</v>
      </c>
      <c r="B4160" s="39" cm="1">
        <f t="array" aca="1" ref="B4160" ca="1">INDIRECT(_xlfn.CONCAT("D",ROW(C4160)-C4160-3))</f>
        <v>2060</v>
      </c>
      <c r="C4160" s="32">
        <v>79</v>
      </c>
      <c r="D4160" s="33">
        <v>3267157</v>
      </c>
      <c r="E4160" s="33"/>
      <c r="F4160" s="33">
        <v>1522373</v>
      </c>
      <c r="G4160" s="33">
        <v>230300</v>
      </c>
      <c r="H4160" s="33">
        <v>993979</v>
      </c>
      <c r="I4160" s="33">
        <v>115648</v>
      </c>
      <c r="J4160" s="33">
        <v>182445</v>
      </c>
      <c r="K4160" s="33"/>
      <c r="L4160" s="33">
        <v>1744784</v>
      </c>
      <c r="M4160" s="33">
        <v>258709</v>
      </c>
      <c r="N4160" s="33">
        <v>766100</v>
      </c>
      <c r="O4160" s="33">
        <v>450234</v>
      </c>
      <c r="P4160" s="33">
        <v>269740</v>
      </c>
      <c r="Q4160"/>
    </row>
    <row r="4161" spans="1:17">
      <c r="A4161" s="38" t="str">
        <f t="shared" ca="1" si="64"/>
        <v>206080</v>
      </c>
      <c r="B4161" s="39" cm="1">
        <f t="array" aca="1" ref="B4161" ca="1">INDIRECT(_xlfn.CONCAT("D",ROW(C4161)-C4161-3))</f>
        <v>2060</v>
      </c>
      <c r="C4161" s="32">
        <v>80</v>
      </c>
      <c r="D4161" s="33">
        <v>3038685</v>
      </c>
      <c r="E4161" s="33"/>
      <c r="F4161" s="33">
        <v>1406919</v>
      </c>
      <c r="G4161" s="33">
        <v>196570</v>
      </c>
      <c r="H4161" s="33">
        <v>912003</v>
      </c>
      <c r="I4161" s="33">
        <v>145681</v>
      </c>
      <c r="J4161" s="33">
        <v>152666</v>
      </c>
      <c r="K4161" s="33"/>
      <c r="L4161" s="33">
        <v>1631765</v>
      </c>
      <c r="M4161" s="33">
        <v>216500</v>
      </c>
      <c r="N4161" s="33">
        <v>722668</v>
      </c>
      <c r="O4161" s="33">
        <v>475096</v>
      </c>
      <c r="P4161" s="33">
        <v>217502</v>
      </c>
      <c r="Q4161"/>
    </row>
    <row r="4162" spans="1:17">
      <c r="A4162" s="38" t="str">
        <f t="shared" ca="1" si="64"/>
        <v>206081</v>
      </c>
      <c r="B4162" s="39" cm="1">
        <f t="array" aca="1" ref="B4162" ca="1">INDIRECT(_xlfn.CONCAT("D",ROW(C4162)-C4162-3))</f>
        <v>2060</v>
      </c>
      <c r="C4162" s="32">
        <v>81</v>
      </c>
      <c r="D4162" s="33">
        <v>2828692</v>
      </c>
      <c r="E4162" s="33"/>
      <c r="F4162" s="33">
        <v>1300266</v>
      </c>
      <c r="G4162" s="33">
        <v>154675</v>
      </c>
      <c r="H4162" s="33">
        <v>856200</v>
      </c>
      <c r="I4162" s="33">
        <v>148687</v>
      </c>
      <c r="J4162" s="33">
        <v>140704</v>
      </c>
      <c r="K4162" s="33"/>
      <c r="L4162" s="33">
        <v>1528427</v>
      </c>
      <c r="M4162" s="33">
        <v>187420</v>
      </c>
      <c r="N4162" s="33">
        <v>645447</v>
      </c>
      <c r="O4162" s="33">
        <v>494108</v>
      </c>
      <c r="P4162" s="33">
        <v>201452</v>
      </c>
      <c r="Q4162"/>
    </row>
    <row r="4163" spans="1:17">
      <c r="A4163" s="38" t="str">
        <f t="shared" ca="1" si="64"/>
        <v>206082</v>
      </c>
      <c r="B4163" s="39" cm="1">
        <f t="array" aca="1" ref="B4163" ca="1">INDIRECT(_xlfn.CONCAT("D",ROW(C4163)-C4163-3))</f>
        <v>2060</v>
      </c>
      <c r="C4163" s="32">
        <v>82</v>
      </c>
      <c r="D4163" s="33">
        <v>2690734</v>
      </c>
      <c r="E4163" s="33"/>
      <c r="F4163" s="33">
        <v>1226599</v>
      </c>
      <c r="G4163" s="33">
        <v>132848</v>
      </c>
      <c r="H4163" s="33">
        <v>791096</v>
      </c>
      <c r="I4163" s="33">
        <v>149829</v>
      </c>
      <c r="J4163" s="33">
        <v>152825</v>
      </c>
      <c r="K4163" s="33"/>
      <c r="L4163" s="33">
        <v>1464136</v>
      </c>
      <c r="M4163" s="33">
        <v>174493</v>
      </c>
      <c r="N4163" s="33">
        <v>594680</v>
      </c>
      <c r="O4163" s="33">
        <v>493394</v>
      </c>
      <c r="P4163" s="33">
        <v>201569</v>
      </c>
      <c r="Q4163"/>
    </row>
    <row r="4164" spans="1:17">
      <c r="A4164" s="38" t="str">
        <f t="shared" ca="1" si="64"/>
        <v>206083</v>
      </c>
      <c r="B4164" s="39" cm="1">
        <f t="array" aca="1" ref="B4164" ca="1">INDIRECT(_xlfn.CONCAT("D",ROW(C4164)-C4164-3))</f>
        <v>2060</v>
      </c>
      <c r="C4164" s="32">
        <v>83</v>
      </c>
      <c r="D4164" s="33">
        <v>2471297</v>
      </c>
      <c r="E4164" s="33"/>
      <c r="F4164" s="33">
        <v>1116904</v>
      </c>
      <c r="G4164" s="33">
        <v>124989</v>
      </c>
      <c r="H4164" s="33">
        <v>741936</v>
      </c>
      <c r="I4164" s="33">
        <v>146987</v>
      </c>
      <c r="J4164" s="33">
        <v>102991</v>
      </c>
      <c r="K4164" s="33"/>
      <c r="L4164" s="33">
        <v>1354393</v>
      </c>
      <c r="M4164" s="33">
        <v>154501</v>
      </c>
      <c r="N4164" s="33">
        <v>533731</v>
      </c>
      <c r="O4164" s="33">
        <v>498617</v>
      </c>
      <c r="P4164" s="33">
        <v>167543</v>
      </c>
      <c r="Q4164"/>
    </row>
    <row r="4165" spans="1:17">
      <c r="A4165" s="38" t="str">
        <f t="shared" ca="1" si="64"/>
        <v>206084</v>
      </c>
      <c r="B4165" s="39" cm="1">
        <f t="array" aca="1" ref="B4165" ca="1">INDIRECT(_xlfn.CONCAT("D",ROW(C4165)-C4165-3))</f>
        <v>2060</v>
      </c>
      <c r="C4165" s="32">
        <v>84</v>
      </c>
      <c r="D4165" s="33">
        <v>2321927</v>
      </c>
      <c r="E4165" s="33"/>
      <c r="F4165" s="33">
        <v>1040421</v>
      </c>
      <c r="G4165" s="33">
        <v>90123</v>
      </c>
      <c r="H4165" s="33">
        <v>695950</v>
      </c>
      <c r="I4165" s="33">
        <v>160219</v>
      </c>
      <c r="J4165" s="33">
        <v>94129</v>
      </c>
      <c r="K4165" s="33"/>
      <c r="L4165" s="33">
        <v>1281506</v>
      </c>
      <c r="M4165" s="33">
        <v>134473</v>
      </c>
      <c r="N4165" s="33">
        <v>457609</v>
      </c>
      <c r="O4165" s="33">
        <v>516817</v>
      </c>
      <c r="P4165" s="33">
        <v>172607</v>
      </c>
      <c r="Q4165"/>
    </row>
    <row r="4166" spans="1:17">
      <c r="A4166" s="38" t="str">
        <f t="shared" ca="1" si="64"/>
        <v>206085</v>
      </c>
      <c r="B4166" s="39" cm="1">
        <f t="array" aca="1" ref="B4166" ca="1">INDIRECT(_xlfn.CONCAT("D",ROW(C4166)-C4166-3))</f>
        <v>2060</v>
      </c>
      <c r="C4166" s="32">
        <v>85</v>
      </c>
      <c r="D4166" s="33">
        <v>2173550</v>
      </c>
      <c r="E4166" s="33"/>
      <c r="F4166" s="33">
        <v>964454</v>
      </c>
      <c r="G4166" s="33">
        <v>91232</v>
      </c>
      <c r="H4166" s="33">
        <v>614564</v>
      </c>
      <c r="I4166" s="33">
        <v>148378</v>
      </c>
      <c r="J4166" s="33">
        <v>110281</v>
      </c>
      <c r="K4166" s="33"/>
      <c r="L4166" s="33">
        <v>1209096</v>
      </c>
      <c r="M4166" s="33">
        <v>150760</v>
      </c>
      <c r="N4166" s="33">
        <v>404037</v>
      </c>
      <c r="O4166" s="33">
        <v>485447</v>
      </c>
      <c r="P4166" s="33">
        <v>168851</v>
      </c>
      <c r="Q4166"/>
    </row>
    <row r="4167" spans="1:17">
      <c r="A4167" s="38" t="str">
        <f t="shared" ca="1" si="64"/>
        <v>206086</v>
      </c>
      <c r="B4167" s="39" cm="1">
        <f t="array" aca="1" ref="B4167" ca="1">INDIRECT(_xlfn.CONCAT("D",ROW(C4167)-C4167-3))</f>
        <v>2060</v>
      </c>
      <c r="C4167" s="32">
        <v>86</v>
      </c>
      <c r="D4167" s="33">
        <v>1986808</v>
      </c>
      <c r="E4167" s="33"/>
      <c r="F4167" s="33">
        <v>869951</v>
      </c>
      <c r="G4167" s="33">
        <v>52117</v>
      </c>
      <c r="H4167" s="33">
        <v>594333</v>
      </c>
      <c r="I4167" s="33">
        <v>139312</v>
      </c>
      <c r="J4167" s="33">
        <v>84189</v>
      </c>
      <c r="K4167" s="33"/>
      <c r="L4167" s="33">
        <v>1116857</v>
      </c>
      <c r="M4167" s="33">
        <v>118409</v>
      </c>
      <c r="N4167" s="33">
        <v>332147</v>
      </c>
      <c r="O4167" s="33">
        <v>510764</v>
      </c>
      <c r="P4167" s="33">
        <v>155537</v>
      </c>
      <c r="Q4167"/>
    </row>
    <row r="4168" spans="1:17">
      <c r="A4168" s="38" t="str">
        <f t="shared" ca="1" si="64"/>
        <v>206087</v>
      </c>
      <c r="B4168" s="39" cm="1">
        <f t="array" aca="1" ref="B4168" ca="1">INDIRECT(_xlfn.CONCAT("D",ROW(C4168)-C4168-3))</f>
        <v>2060</v>
      </c>
      <c r="C4168" s="32">
        <v>87</v>
      </c>
      <c r="D4168" s="33">
        <v>1904394</v>
      </c>
      <c r="E4168" s="33"/>
      <c r="F4168" s="33">
        <v>824147</v>
      </c>
      <c r="G4168" s="33">
        <v>63164</v>
      </c>
      <c r="H4168" s="33">
        <v>529379</v>
      </c>
      <c r="I4168" s="33">
        <v>161420</v>
      </c>
      <c r="J4168" s="33">
        <v>70183</v>
      </c>
      <c r="K4168" s="33"/>
      <c r="L4168" s="33">
        <v>1080247</v>
      </c>
      <c r="M4168" s="33">
        <v>112338</v>
      </c>
      <c r="N4168" s="33">
        <v>327986</v>
      </c>
      <c r="O4168" s="33">
        <v>493484</v>
      </c>
      <c r="P4168" s="33">
        <v>146440</v>
      </c>
      <c r="Q4168"/>
    </row>
    <row r="4169" spans="1:17">
      <c r="A4169" s="38" t="str">
        <f t="shared" ca="1" si="64"/>
        <v>206088</v>
      </c>
      <c r="B4169" s="39" cm="1">
        <f t="array" aca="1" ref="B4169" ca="1">INDIRECT(_xlfn.CONCAT("D",ROW(C4169)-C4169-3))</f>
        <v>2060</v>
      </c>
      <c r="C4169" s="32">
        <v>88</v>
      </c>
      <c r="D4169" s="33">
        <v>1815473</v>
      </c>
      <c r="E4169" s="33"/>
      <c r="F4169" s="33">
        <v>775978</v>
      </c>
      <c r="G4169" s="33">
        <v>56143</v>
      </c>
      <c r="H4169" s="33">
        <v>470198</v>
      </c>
      <c r="I4169" s="33">
        <v>178455</v>
      </c>
      <c r="J4169" s="33">
        <v>71181</v>
      </c>
      <c r="K4169" s="33"/>
      <c r="L4169" s="33">
        <v>1039495</v>
      </c>
      <c r="M4169" s="33">
        <v>92133</v>
      </c>
      <c r="N4169" s="33">
        <v>270389</v>
      </c>
      <c r="O4169" s="33">
        <v>537773</v>
      </c>
      <c r="P4169" s="33">
        <v>139200</v>
      </c>
      <c r="Q4169"/>
    </row>
    <row r="4170" spans="1:17">
      <c r="A4170" s="38" t="str">
        <f t="shared" ca="1" si="64"/>
        <v>206089</v>
      </c>
      <c r="B4170" s="39" cm="1">
        <f t="array" aca="1" ref="B4170" ca="1">INDIRECT(_xlfn.CONCAT("D",ROW(C4170)-C4170-3))</f>
        <v>2060</v>
      </c>
      <c r="C4170" s="32">
        <v>89</v>
      </c>
      <c r="D4170" s="33">
        <v>1707601</v>
      </c>
      <c r="E4170" s="33"/>
      <c r="F4170" s="33">
        <v>719344</v>
      </c>
      <c r="G4170" s="33">
        <v>49092</v>
      </c>
      <c r="H4170" s="33">
        <v>434812</v>
      </c>
      <c r="I4170" s="33">
        <v>172322</v>
      </c>
      <c r="J4170" s="33">
        <v>63118</v>
      </c>
      <c r="K4170" s="33"/>
      <c r="L4170" s="33">
        <v>988257</v>
      </c>
      <c r="M4170" s="33">
        <v>79021</v>
      </c>
      <c r="N4170" s="33">
        <v>234061</v>
      </c>
      <c r="O4170" s="33">
        <v>552144</v>
      </c>
      <c r="P4170" s="33">
        <v>123032</v>
      </c>
      <c r="Q4170"/>
    </row>
    <row r="4171" spans="1:17">
      <c r="A4171" s="38" t="str">
        <f t="shared" ca="1" si="64"/>
        <v>206090</v>
      </c>
      <c r="B4171" s="39" cm="1">
        <f t="array" aca="1" ref="B4171" ca="1">INDIRECT(_xlfn.CONCAT("D",ROW(C4171)-C4171-3))</f>
        <v>2060</v>
      </c>
      <c r="C4171" s="32">
        <v>90</v>
      </c>
      <c r="D4171" s="33">
        <v>1448182</v>
      </c>
      <c r="E4171" s="33"/>
      <c r="F4171" s="33">
        <v>598453</v>
      </c>
      <c r="G4171" s="33">
        <v>38029</v>
      </c>
      <c r="H4171" s="33">
        <v>352267</v>
      </c>
      <c r="I4171" s="33">
        <v>157119</v>
      </c>
      <c r="J4171" s="33">
        <v>51039</v>
      </c>
      <c r="K4171" s="33"/>
      <c r="L4171" s="33">
        <v>849729</v>
      </c>
      <c r="M4171" s="33">
        <v>52045</v>
      </c>
      <c r="N4171" s="33">
        <v>213183</v>
      </c>
      <c r="O4171" s="33">
        <v>473406</v>
      </c>
      <c r="P4171" s="33">
        <v>111095</v>
      </c>
      <c r="Q4171"/>
    </row>
    <row r="4172" spans="1:17">
      <c r="A4172" s="38" t="str">
        <f t="shared" ref="A4172:A4235" ca="1" si="65">B4172&amp;C4172</f>
        <v>206091</v>
      </c>
      <c r="B4172" s="39" cm="1">
        <f t="array" aca="1" ref="B4172" ca="1">INDIRECT(_xlfn.CONCAT("D",ROW(C4172)-C4172-3))</f>
        <v>2060</v>
      </c>
      <c r="C4172" s="32">
        <v>91</v>
      </c>
      <c r="D4172" s="33">
        <v>1221865</v>
      </c>
      <c r="E4172" s="33"/>
      <c r="F4172" s="33">
        <v>494576</v>
      </c>
      <c r="G4172" s="33">
        <v>36115</v>
      </c>
      <c r="H4172" s="33">
        <v>287918</v>
      </c>
      <c r="I4172" s="33">
        <v>133425</v>
      </c>
      <c r="J4172" s="33">
        <v>37118</v>
      </c>
      <c r="K4172" s="33"/>
      <c r="L4172" s="33">
        <v>727289</v>
      </c>
      <c r="M4172" s="33">
        <v>46954</v>
      </c>
      <c r="N4172" s="33">
        <v>150853</v>
      </c>
      <c r="O4172" s="33">
        <v>436573</v>
      </c>
      <c r="P4172" s="33">
        <v>92909</v>
      </c>
      <c r="Q4172"/>
    </row>
    <row r="4173" spans="1:17">
      <c r="A4173" s="38" t="str">
        <f t="shared" ca="1" si="65"/>
        <v>206092</v>
      </c>
      <c r="B4173" s="39" cm="1">
        <f t="array" aca="1" ref="B4173" ca="1">INDIRECT(_xlfn.CONCAT("D",ROW(C4173)-C4173-3))</f>
        <v>2060</v>
      </c>
      <c r="C4173" s="32">
        <v>92</v>
      </c>
      <c r="D4173" s="33">
        <v>1031914</v>
      </c>
      <c r="E4173" s="33"/>
      <c r="F4173" s="33">
        <v>407410</v>
      </c>
      <c r="G4173" s="33">
        <v>15052</v>
      </c>
      <c r="H4173" s="33">
        <v>228792</v>
      </c>
      <c r="I4173" s="33">
        <v>130451</v>
      </c>
      <c r="J4173" s="33">
        <v>33115</v>
      </c>
      <c r="K4173" s="33"/>
      <c r="L4173" s="33">
        <v>624504</v>
      </c>
      <c r="M4173" s="33">
        <v>47038</v>
      </c>
      <c r="N4173" s="33">
        <v>126102</v>
      </c>
      <c r="O4173" s="33">
        <v>368297</v>
      </c>
      <c r="P4173" s="33">
        <v>83067</v>
      </c>
      <c r="Q4173"/>
    </row>
    <row r="4174" spans="1:17">
      <c r="A4174" s="38" t="str">
        <f t="shared" ca="1" si="65"/>
        <v>206093</v>
      </c>
      <c r="B4174" s="39" cm="1">
        <f t="array" aca="1" ref="B4174" ca="1">INDIRECT(_xlfn.CONCAT("D",ROW(C4174)-C4174-3))</f>
        <v>2060</v>
      </c>
      <c r="C4174" s="32">
        <v>93</v>
      </c>
      <c r="D4174" s="33">
        <v>876573</v>
      </c>
      <c r="E4174" s="33"/>
      <c r="F4174" s="33">
        <v>337417</v>
      </c>
      <c r="G4174" s="33">
        <v>21152</v>
      </c>
      <c r="H4174" s="33">
        <v>184320</v>
      </c>
      <c r="I4174" s="33">
        <v>113815</v>
      </c>
      <c r="J4174" s="33">
        <v>18130</v>
      </c>
      <c r="K4174" s="33"/>
      <c r="L4174" s="33">
        <v>539156</v>
      </c>
      <c r="M4174" s="33">
        <v>33132</v>
      </c>
      <c r="N4174" s="33">
        <v>95381</v>
      </c>
      <c r="O4174" s="33">
        <v>336345</v>
      </c>
      <c r="P4174" s="33">
        <v>74297</v>
      </c>
      <c r="Q4174"/>
    </row>
    <row r="4175" spans="1:17">
      <c r="A4175" s="38" t="str">
        <f t="shared" ca="1" si="65"/>
        <v>206094</v>
      </c>
      <c r="B4175" s="39" cm="1">
        <f t="array" aca="1" ref="B4175" ca="1">INDIRECT(_xlfn.CONCAT("D",ROW(C4175)-C4175-3))</f>
        <v>2060</v>
      </c>
      <c r="C4175" s="32">
        <v>94</v>
      </c>
      <c r="D4175" s="33">
        <v>745516</v>
      </c>
      <c r="E4175" s="33"/>
      <c r="F4175" s="33">
        <v>279072</v>
      </c>
      <c r="G4175" s="33">
        <v>10111</v>
      </c>
      <c r="H4175" s="33">
        <v>124369</v>
      </c>
      <c r="I4175" s="33">
        <v>119313</v>
      </c>
      <c r="J4175" s="33">
        <v>25278</v>
      </c>
      <c r="K4175" s="33"/>
      <c r="L4175" s="33">
        <v>466444</v>
      </c>
      <c r="M4175" s="33">
        <v>26193</v>
      </c>
      <c r="N4175" s="33">
        <v>57424</v>
      </c>
      <c r="O4175" s="33">
        <v>311299</v>
      </c>
      <c r="P4175" s="33">
        <v>71528</v>
      </c>
      <c r="Q4175"/>
    </row>
    <row r="4176" spans="1:17">
      <c r="A4176" s="38" t="str">
        <f t="shared" ca="1" si="65"/>
        <v>206095</v>
      </c>
      <c r="B4176" s="39" cm="1">
        <f t="array" aca="1" ref="B4176" ca="1">INDIRECT(_xlfn.CONCAT("D",ROW(C4176)-C4176-3))</f>
        <v>2060</v>
      </c>
      <c r="C4176" s="32">
        <v>95</v>
      </c>
      <c r="D4176" s="33">
        <v>626673</v>
      </c>
      <c r="E4176" s="33"/>
      <c r="F4176" s="33">
        <v>226489</v>
      </c>
      <c r="G4176" s="33">
        <v>6094</v>
      </c>
      <c r="H4176" s="33">
        <v>111721</v>
      </c>
      <c r="I4176" s="33">
        <v>96486</v>
      </c>
      <c r="J4176" s="33">
        <v>12188</v>
      </c>
      <c r="K4176" s="33"/>
      <c r="L4176" s="33">
        <v>400185</v>
      </c>
      <c r="M4176" s="33">
        <v>22289</v>
      </c>
      <c r="N4176" s="33">
        <v>43564</v>
      </c>
      <c r="O4176" s="33">
        <v>285701</v>
      </c>
      <c r="P4176" s="33">
        <v>48630</v>
      </c>
      <c r="Q4176"/>
    </row>
    <row r="4177" spans="1:17">
      <c r="A4177" s="38" t="str">
        <f t="shared" ca="1" si="65"/>
        <v>206096</v>
      </c>
      <c r="B4177" s="39" cm="1">
        <f t="array" aca="1" ref="B4177" ca="1">INDIRECT(_xlfn.CONCAT("D",ROW(C4177)-C4177-3))</f>
        <v>2060</v>
      </c>
      <c r="C4177" s="32">
        <v>96</v>
      </c>
      <c r="D4177" s="33">
        <v>490321</v>
      </c>
      <c r="E4177" s="33"/>
      <c r="F4177" s="33">
        <v>170869</v>
      </c>
      <c r="G4177" s="33">
        <v>10232</v>
      </c>
      <c r="H4177" s="33">
        <v>75714</v>
      </c>
      <c r="I4177" s="33">
        <v>66506</v>
      </c>
      <c r="J4177" s="33">
        <v>18417</v>
      </c>
      <c r="K4177" s="33"/>
      <c r="L4177" s="33">
        <v>319452</v>
      </c>
      <c r="M4177" s="33">
        <v>14243</v>
      </c>
      <c r="N4177" s="33">
        <v>31538</v>
      </c>
      <c r="O4177" s="33">
        <v>231959</v>
      </c>
      <c r="P4177" s="33">
        <v>41712</v>
      </c>
      <c r="Q4177"/>
    </row>
    <row r="4178" spans="1:17">
      <c r="A4178" s="38" t="str">
        <f t="shared" ca="1" si="65"/>
        <v>206097</v>
      </c>
      <c r="B4178" s="39" cm="1">
        <f t="array" aca="1" ref="B4178" ca="1">INDIRECT(_xlfn.CONCAT("D",ROW(C4178)-C4178-3))</f>
        <v>2060</v>
      </c>
      <c r="C4178" s="32">
        <v>97</v>
      </c>
      <c r="D4178" s="33">
        <v>376998</v>
      </c>
      <c r="E4178" s="33"/>
      <c r="F4178" s="33">
        <v>126100</v>
      </c>
      <c r="G4178" s="33">
        <v>10252</v>
      </c>
      <c r="H4178" s="33">
        <v>53310</v>
      </c>
      <c r="I4178" s="33">
        <v>56386</v>
      </c>
      <c r="J4178" s="33">
        <v>6151</v>
      </c>
      <c r="K4178" s="33"/>
      <c r="L4178" s="33">
        <v>250898</v>
      </c>
      <c r="M4178" s="33">
        <v>12289</v>
      </c>
      <c r="N4178" s="33">
        <v>23554</v>
      </c>
      <c r="O4178" s="33">
        <v>183309</v>
      </c>
      <c r="P4178" s="33">
        <v>31746</v>
      </c>
      <c r="Q4178"/>
    </row>
    <row r="4179" spans="1:17">
      <c r="A4179" s="38" t="str">
        <f t="shared" ca="1" si="65"/>
        <v>206098</v>
      </c>
      <c r="B4179" s="39" cm="1">
        <f t="array" aca="1" ref="B4179" ca="1">INDIRECT(_xlfn.CONCAT("D",ROW(C4179)-C4179-3))</f>
        <v>2060</v>
      </c>
      <c r="C4179" s="32">
        <v>98</v>
      </c>
      <c r="D4179" s="33">
        <v>281950</v>
      </c>
      <c r="E4179" s="33"/>
      <c r="F4179" s="33">
        <v>90450</v>
      </c>
      <c r="G4179" s="33">
        <v>3119</v>
      </c>
      <c r="H4179" s="33">
        <v>27031</v>
      </c>
      <c r="I4179" s="33">
        <v>54062</v>
      </c>
      <c r="J4179" s="33">
        <v>6238</v>
      </c>
      <c r="K4179" s="33"/>
      <c r="L4179" s="33">
        <v>191499</v>
      </c>
      <c r="M4179" s="33">
        <v>14414</v>
      </c>
      <c r="N4179" s="33">
        <v>13384</v>
      </c>
      <c r="O4179" s="33">
        <v>142080</v>
      </c>
      <c r="P4179" s="33">
        <v>21621</v>
      </c>
      <c r="Q4179"/>
    </row>
    <row r="4180" spans="1:17">
      <c r="A4180" s="38" t="str">
        <f t="shared" ca="1" si="65"/>
        <v>206099</v>
      </c>
      <c r="B4180" s="39" cm="1">
        <f t="array" aca="1" ref="B4180" ca="1">INDIRECT(_xlfn.CONCAT("D",ROW(C4180)-C4180-3))</f>
        <v>2060</v>
      </c>
      <c r="C4180" s="32">
        <v>99</v>
      </c>
      <c r="D4180" s="33">
        <v>209452</v>
      </c>
      <c r="E4180" s="33"/>
      <c r="F4180" s="33">
        <v>64239</v>
      </c>
      <c r="G4180" s="33">
        <v>4144</v>
      </c>
      <c r="H4180" s="33">
        <v>21758</v>
      </c>
      <c r="I4180" s="33">
        <v>32120</v>
      </c>
      <c r="J4180" s="33">
        <v>6217</v>
      </c>
      <c r="K4180" s="33"/>
      <c r="L4180" s="33">
        <v>145213</v>
      </c>
      <c r="M4180" s="33">
        <v>8298</v>
      </c>
      <c r="N4180" s="33">
        <v>6223</v>
      </c>
      <c r="O4180" s="33">
        <v>107872</v>
      </c>
      <c r="P4180" s="33">
        <v>22819</v>
      </c>
      <c r="Q4180"/>
    </row>
    <row r="4181" spans="1:17">
      <c r="A4181" s="38" t="str">
        <f t="shared" ca="1" si="65"/>
        <v>2060100</v>
      </c>
      <c r="B4181" s="39" cm="1">
        <f t="array" aca="1" ref="B4181" ca="1">INDIRECT(_xlfn.CONCAT("D",ROW(C4181)-C4181-3))</f>
        <v>2060</v>
      </c>
      <c r="C4181" s="32">
        <v>100</v>
      </c>
      <c r="D4181" s="33">
        <v>433782</v>
      </c>
      <c r="E4181" s="33"/>
      <c r="F4181" s="33">
        <v>116788</v>
      </c>
      <c r="G4181" s="33">
        <v>7432</v>
      </c>
      <c r="H4181" s="33">
        <v>38221</v>
      </c>
      <c r="I4181" s="33">
        <v>64764</v>
      </c>
      <c r="J4181" s="33">
        <v>6370</v>
      </c>
      <c r="K4181" s="33"/>
      <c r="L4181" s="33">
        <v>316994</v>
      </c>
      <c r="M4181" s="33">
        <v>19408</v>
      </c>
      <c r="N4181" s="33">
        <v>16173</v>
      </c>
      <c r="O4181" s="33">
        <v>246911</v>
      </c>
      <c r="P4181" s="33">
        <v>34503</v>
      </c>
      <c r="Q4181"/>
    </row>
    <row r="4182" spans="1:17">
      <c r="A4182" s="38" t="str">
        <f t="shared" ca="1" si="65"/>
        <v>281950</v>
      </c>
      <c r="B4182" s="39" cm="1">
        <f t="array" aca="1" ref="B4182" ca="1">INDIRECT(_xlfn.CONCAT("D",ROW(C4182)-C4182-3))</f>
        <v>281950</v>
      </c>
      <c r="C4182" s="34"/>
      <c r="D4182" s="31"/>
      <c r="E4182" s="31"/>
      <c r="F4182" s="31"/>
      <c r="G4182" s="31"/>
      <c r="H4182" s="31"/>
      <c r="I4182" s="31"/>
      <c r="J4182" s="31"/>
      <c r="K4182" s="31"/>
      <c r="L4182" s="31"/>
      <c r="M4182" s="31"/>
      <c r="N4182" s="31"/>
      <c r="O4182" s="31"/>
      <c r="P4182" s="31"/>
      <c r="Q4182"/>
    </row>
    <row r="4183" spans="1:17">
      <c r="A4183" s="38" t="str">
        <f t="shared" ca="1" si="65"/>
        <v>209452</v>
      </c>
      <c r="B4183" s="39" cm="1">
        <f t="array" aca="1" ref="B4183" ca="1">INDIRECT(_xlfn.CONCAT("D",ROW(C4183)-C4183-3))</f>
        <v>209452</v>
      </c>
      <c r="Q4183"/>
    </row>
    <row r="4184" spans="1:17">
      <c r="A4184" s="38" t="str">
        <f t="shared" ca="1" si="65"/>
        <v>433782</v>
      </c>
      <c r="B4184" s="39" cm="1">
        <f t="array" aca="1" ref="B4184" ca="1">INDIRECT(_xlfn.CONCAT("D",ROW(C4184)-C4184-3))</f>
        <v>433782</v>
      </c>
      <c r="Q4184"/>
    </row>
    <row r="4185" spans="1:17">
      <c r="A4185" s="38" t="str">
        <f t="shared" ca="1" si="65"/>
        <v>0</v>
      </c>
      <c r="B4185" s="39" cm="1">
        <f t="array" aca="1" ref="B4185" ca="1">INDIRECT(_xlfn.CONCAT("D",ROW(C4185)-C4185-3))</f>
        <v>0</v>
      </c>
      <c r="Q4185"/>
    </row>
    <row r="4186" spans="1:17">
      <c r="A4186" s="38" t="str">
        <f t="shared" ca="1" si="65"/>
        <v>0</v>
      </c>
      <c r="B4186" s="39" cm="1">
        <f t="array" aca="1" ref="B4186" ca="1">INDIRECT(_xlfn.CONCAT("D",ROW(C4186)-C4186-3))</f>
        <v>0</v>
      </c>
      <c r="Q4186"/>
    </row>
    <row r="4187" spans="1:17">
      <c r="A4187" s="38" t="str">
        <f t="shared" ca="1" si="65"/>
        <v>0</v>
      </c>
      <c r="B4187" s="39" cm="1">
        <f t="array" aca="1" ref="B4187" ca="1">INDIRECT(_xlfn.CONCAT("D",ROW(C4187)-C4187-3))</f>
        <v>0</v>
      </c>
      <c r="Q4187"/>
    </row>
    <row r="4188" spans="1:17">
      <c r="A4188" s="38" t="str">
        <f t="shared" ca="1" si="65"/>
        <v>0</v>
      </c>
      <c r="B4188" s="39" cm="1">
        <f t="array" aca="1" ref="B4188" ca="1">INDIRECT(_xlfn.CONCAT("D",ROW(C4188)-C4188-3))</f>
        <v>0</v>
      </c>
      <c r="D4188" s="47">
        <v>2061</v>
      </c>
      <c r="E4188" s="47"/>
      <c r="F4188" s="47"/>
      <c r="G4188" s="47"/>
      <c r="H4188" s="47"/>
      <c r="I4188" s="47"/>
      <c r="J4188" s="47"/>
      <c r="K4188" s="47"/>
      <c r="L4188" s="47"/>
      <c r="M4188" s="47"/>
      <c r="N4188" s="47"/>
      <c r="O4188" s="47"/>
      <c r="P4188" s="47"/>
      <c r="Q4188"/>
    </row>
    <row r="4189" spans="1:17">
      <c r="A4189" s="38" t="str">
        <f t="shared" ca="1" si="65"/>
        <v>0</v>
      </c>
      <c r="B4189" s="39" cm="1">
        <f t="array" aca="1" ref="B4189" ca="1">INDIRECT(_xlfn.CONCAT("D",ROW(C4189)-C4189-3))</f>
        <v>0</v>
      </c>
      <c r="F4189" s="48" t="s">
        <v>184</v>
      </c>
      <c r="G4189" s="48"/>
      <c r="H4189" s="48"/>
      <c r="I4189" s="48"/>
      <c r="J4189" s="48"/>
      <c r="K4189" s="30"/>
      <c r="L4189" s="48" t="s">
        <v>185</v>
      </c>
      <c r="M4189" s="48"/>
      <c r="N4189" s="48"/>
      <c r="O4189" s="48"/>
      <c r="P4189" s="48"/>
      <c r="Q4189"/>
    </row>
    <row r="4190" spans="1:17">
      <c r="A4190" s="38" t="e">
        <f t="shared" ca="1" si="65"/>
        <v>#VALUE!</v>
      </c>
      <c r="B4190" s="39" t="e" cm="1">
        <f t="array" aca="1" ref="B4190" ca="1">INDIRECT(_xlfn.CONCAT("D",ROW(C4190)-C4190-3))</f>
        <v>#VALUE!</v>
      </c>
      <c r="C4190" s="30" t="s">
        <v>186</v>
      </c>
      <c r="D4190" s="30" t="s">
        <v>0</v>
      </c>
      <c r="E4190" s="30"/>
      <c r="F4190" s="30" t="s">
        <v>0</v>
      </c>
      <c r="G4190" s="30" t="s">
        <v>187</v>
      </c>
      <c r="H4190" s="30" t="s">
        <v>188</v>
      </c>
      <c r="I4190" s="30" t="s">
        <v>189</v>
      </c>
      <c r="J4190" s="30" t="s">
        <v>190</v>
      </c>
      <c r="K4190" s="30"/>
      <c r="L4190" s="30" t="s">
        <v>0</v>
      </c>
      <c r="M4190" s="30" t="s">
        <v>187</v>
      </c>
      <c r="N4190" s="30" t="s">
        <v>188</v>
      </c>
      <c r="O4190" s="30" t="s">
        <v>189</v>
      </c>
      <c r="P4190" s="30" t="s">
        <v>190</v>
      </c>
      <c r="Q4190"/>
    </row>
    <row r="4191" spans="1:17">
      <c r="A4191" s="38" t="str">
        <f t="shared" ca="1" si="65"/>
        <v>20610</v>
      </c>
      <c r="B4191" s="39" cm="1">
        <f t="array" aca="1" ref="B4191" ca="1">INDIRECT(_xlfn.CONCAT("D",ROW(C4191)-C4191-3))</f>
        <v>2061</v>
      </c>
      <c r="C4191" s="32">
        <v>0</v>
      </c>
      <c r="D4191" s="33">
        <v>3929775</v>
      </c>
      <c r="E4191" s="33"/>
      <c r="F4191" s="33">
        <v>2010364</v>
      </c>
      <c r="G4191" s="33">
        <v>2010364</v>
      </c>
      <c r="H4191" s="33">
        <v>0</v>
      </c>
      <c r="I4191" s="33">
        <v>0</v>
      </c>
      <c r="J4191" s="33">
        <v>0</v>
      </c>
      <c r="K4191" s="33"/>
      <c r="L4191" s="33">
        <v>1919411</v>
      </c>
      <c r="M4191" s="33">
        <v>1919411</v>
      </c>
      <c r="N4191" s="33">
        <v>0</v>
      </c>
      <c r="O4191" s="33">
        <v>0</v>
      </c>
      <c r="P4191" s="33">
        <v>0</v>
      </c>
      <c r="Q4191"/>
    </row>
    <row r="4192" spans="1:17">
      <c r="A4192" s="38" t="str">
        <f t="shared" ca="1" si="65"/>
        <v>20611</v>
      </c>
      <c r="B4192" s="39" cm="1">
        <f t="array" aca="1" ref="B4192" ca="1">INDIRECT(_xlfn.CONCAT("D",ROW(C4192)-C4192-3))</f>
        <v>2061</v>
      </c>
      <c r="C4192" s="32">
        <v>1</v>
      </c>
      <c r="D4192" s="33">
        <v>3926895</v>
      </c>
      <c r="E4192" s="33"/>
      <c r="F4192" s="33">
        <v>2009481</v>
      </c>
      <c r="G4192" s="33">
        <v>2009481</v>
      </c>
      <c r="H4192" s="33">
        <v>0</v>
      </c>
      <c r="I4192" s="33">
        <v>0</v>
      </c>
      <c r="J4192" s="33">
        <v>0</v>
      </c>
      <c r="K4192" s="33"/>
      <c r="L4192" s="33">
        <v>1917414</v>
      </c>
      <c r="M4192" s="33">
        <v>1917414</v>
      </c>
      <c r="N4192" s="33">
        <v>0</v>
      </c>
      <c r="O4192" s="33">
        <v>0</v>
      </c>
      <c r="P4192" s="33">
        <v>0</v>
      </c>
      <c r="Q4192"/>
    </row>
    <row r="4193" spans="1:17">
      <c r="A4193" s="38" t="str">
        <f t="shared" ca="1" si="65"/>
        <v>20612</v>
      </c>
      <c r="B4193" s="39" cm="1">
        <f t="array" aca="1" ref="B4193" ca="1">INDIRECT(_xlfn.CONCAT("D",ROW(C4193)-C4193-3))</f>
        <v>2061</v>
      </c>
      <c r="C4193" s="32">
        <v>2</v>
      </c>
      <c r="D4193" s="33">
        <v>3933287</v>
      </c>
      <c r="E4193" s="33"/>
      <c r="F4193" s="33">
        <v>2012863</v>
      </c>
      <c r="G4193" s="33">
        <v>2012863</v>
      </c>
      <c r="H4193" s="33">
        <v>0</v>
      </c>
      <c r="I4193" s="33">
        <v>0</v>
      </c>
      <c r="J4193" s="33">
        <v>0</v>
      </c>
      <c r="K4193" s="33"/>
      <c r="L4193" s="33">
        <v>1920423</v>
      </c>
      <c r="M4193" s="33">
        <v>1920423</v>
      </c>
      <c r="N4193" s="33">
        <v>0</v>
      </c>
      <c r="O4193" s="33">
        <v>0</v>
      </c>
      <c r="P4193" s="33">
        <v>0</v>
      </c>
      <c r="Q4193"/>
    </row>
    <row r="4194" spans="1:17">
      <c r="A4194" s="38" t="str">
        <f t="shared" ca="1" si="65"/>
        <v>20613</v>
      </c>
      <c r="B4194" s="39" cm="1">
        <f t="array" aca="1" ref="B4194" ca="1">INDIRECT(_xlfn.CONCAT("D",ROW(C4194)-C4194-3))</f>
        <v>2061</v>
      </c>
      <c r="C4194" s="32">
        <v>3</v>
      </c>
      <c r="D4194" s="33">
        <v>3941749</v>
      </c>
      <c r="E4194" s="33"/>
      <c r="F4194" s="33">
        <v>2017306</v>
      </c>
      <c r="G4194" s="33">
        <v>2017306</v>
      </c>
      <c r="H4194" s="33">
        <v>0</v>
      </c>
      <c r="I4194" s="33">
        <v>0</v>
      </c>
      <c r="J4194" s="33">
        <v>0</v>
      </c>
      <c r="K4194" s="33"/>
      <c r="L4194" s="33">
        <v>1924443</v>
      </c>
      <c r="M4194" s="33">
        <v>1924443</v>
      </c>
      <c r="N4194" s="33">
        <v>0</v>
      </c>
      <c r="O4194" s="33">
        <v>0</v>
      </c>
      <c r="P4194" s="33">
        <v>0</v>
      </c>
      <c r="Q4194"/>
    </row>
    <row r="4195" spans="1:17">
      <c r="A4195" s="38" t="str">
        <f t="shared" ca="1" si="65"/>
        <v>20614</v>
      </c>
      <c r="B4195" s="39" cm="1">
        <f t="array" aca="1" ref="B4195" ca="1">INDIRECT(_xlfn.CONCAT("D",ROW(C4195)-C4195-3))</f>
        <v>2061</v>
      </c>
      <c r="C4195" s="32">
        <v>4</v>
      </c>
      <c r="D4195" s="33">
        <v>3950514</v>
      </c>
      <c r="E4195" s="33"/>
      <c r="F4195" s="33">
        <v>2022110</v>
      </c>
      <c r="G4195" s="33">
        <v>2022110</v>
      </c>
      <c r="H4195" s="33">
        <v>0</v>
      </c>
      <c r="I4195" s="33">
        <v>0</v>
      </c>
      <c r="J4195" s="33">
        <v>0</v>
      </c>
      <c r="K4195" s="33"/>
      <c r="L4195" s="33">
        <v>1928405</v>
      </c>
      <c r="M4195" s="33">
        <v>1928405</v>
      </c>
      <c r="N4195" s="33">
        <v>0</v>
      </c>
      <c r="O4195" s="33">
        <v>0</v>
      </c>
      <c r="P4195" s="33">
        <v>0</v>
      </c>
      <c r="Q4195"/>
    </row>
    <row r="4196" spans="1:17">
      <c r="A4196" s="38" t="str">
        <f t="shared" ca="1" si="65"/>
        <v>20615</v>
      </c>
      <c r="B4196" s="39" cm="1">
        <f t="array" aca="1" ref="B4196" ca="1">INDIRECT(_xlfn.CONCAT("D",ROW(C4196)-C4196-3))</f>
        <v>2061</v>
      </c>
      <c r="C4196" s="32">
        <v>5</v>
      </c>
      <c r="D4196" s="33">
        <v>3961118</v>
      </c>
      <c r="E4196" s="33"/>
      <c r="F4196" s="33">
        <v>2027782</v>
      </c>
      <c r="G4196" s="33">
        <v>2027782</v>
      </c>
      <c r="H4196" s="33">
        <v>0</v>
      </c>
      <c r="I4196" s="33">
        <v>0</v>
      </c>
      <c r="J4196" s="33">
        <v>0</v>
      </c>
      <c r="K4196" s="33"/>
      <c r="L4196" s="33">
        <v>1933336</v>
      </c>
      <c r="M4196" s="33">
        <v>1933336</v>
      </c>
      <c r="N4196" s="33">
        <v>0</v>
      </c>
      <c r="O4196" s="33">
        <v>0</v>
      </c>
      <c r="P4196" s="33">
        <v>0</v>
      </c>
      <c r="Q4196"/>
    </row>
    <row r="4197" spans="1:17">
      <c r="A4197" s="38" t="str">
        <f t="shared" ca="1" si="65"/>
        <v>20616</v>
      </c>
      <c r="B4197" s="39" cm="1">
        <f t="array" aca="1" ref="B4197" ca="1">INDIRECT(_xlfn.CONCAT("D",ROW(C4197)-C4197-3))</f>
        <v>2061</v>
      </c>
      <c r="C4197" s="32">
        <v>6</v>
      </c>
      <c r="D4197" s="33">
        <v>3976095</v>
      </c>
      <c r="E4197" s="33"/>
      <c r="F4197" s="33">
        <v>2035588</v>
      </c>
      <c r="G4197" s="33">
        <v>2035588</v>
      </c>
      <c r="H4197" s="33">
        <v>0</v>
      </c>
      <c r="I4197" s="33">
        <v>0</v>
      </c>
      <c r="J4197" s="33">
        <v>0</v>
      </c>
      <c r="K4197" s="33"/>
      <c r="L4197" s="33">
        <v>1940507</v>
      </c>
      <c r="M4197" s="33">
        <v>1940507</v>
      </c>
      <c r="N4197" s="33">
        <v>0</v>
      </c>
      <c r="O4197" s="33">
        <v>0</v>
      </c>
      <c r="P4197" s="33">
        <v>0</v>
      </c>
      <c r="Q4197"/>
    </row>
    <row r="4198" spans="1:17">
      <c r="A4198" s="38" t="str">
        <f t="shared" ca="1" si="65"/>
        <v>20617</v>
      </c>
      <c r="B4198" s="39" cm="1">
        <f t="array" aca="1" ref="B4198" ca="1">INDIRECT(_xlfn.CONCAT("D",ROW(C4198)-C4198-3))</f>
        <v>2061</v>
      </c>
      <c r="C4198" s="32">
        <v>7</v>
      </c>
      <c r="D4198" s="33">
        <v>3993852</v>
      </c>
      <c r="E4198" s="33"/>
      <c r="F4198" s="33">
        <v>2044664</v>
      </c>
      <c r="G4198" s="33">
        <v>2044664</v>
      </c>
      <c r="H4198" s="33">
        <v>0</v>
      </c>
      <c r="I4198" s="33">
        <v>0</v>
      </c>
      <c r="J4198" s="33">
        <v>0</v>
      </c>
      <c r="K4198" s="33"/>
      <c r="L4198" s="33">
        <v>1949188</v>
      </c>
      <c r="M4198" s="33">
        <v>1949188</v>
      </c>
      <c r="N4198" s="33">
        <v>0</v>
      </c>
      <c r="O4198" s="33">
        <v>0</v>
      </c>
      <c r="P4198" s="33">
        <v>0</v>
      </c>
      <c r="Q4198"/>
    </row>
    <row r="4199" spans="1:17">
      <c r="A4199" s="38" t="str">
        <f t="shared" ca="1" si="65"/>
        <v>20618</v>
      </c>
      <c r="B4199" s="39" cm="1">
        <f t="array" aca="1" ref="B4199" ca="1">INDIRECT(_xlfn.CONCAT("D",ROW(C4199)-C4199-3))</f>
        <v>2061</v>
      </c>
      <c r="C4199" s="32">
        <v>8</v>
      </c>
      <c r="D4199" s="33">
        <v>4015214</v>
      </c>
      <c r="E4199" s="33"/>
      <c r="F4199" s="33">
        <v>2055761</v>
      </c>
      <c r="G4199" s="33">
        <v>2055761</v>
      </c>
      <c r="H4199" s="33">
        <v>0</v>
      </c>
      <c r="I4199" s="33">
        <v>0</v>
      </c>
      <c r="J4199" s="33">
        <v>0</v>
      </c>
      <c r="K4199" s="33"/>
      <c r="L4199" s="33">
        <v>1959453</v>
      </c>
      <c r="M4199" s="33">
        <v>1959453</v>
      </c>
      <c r="N4199" s="33">
        <v>0</v>
      </c>
      <c r="O4199" s="33">
        <v>0</v>
      </c>
      <c r="P4199" s="33">
        <v>0</v>
      </c>
      <c r="Q4199"/>
    </row>
    <row r="4200" spans="1:17">
      <c r="A4200" s="38" t="str">
        <f t="shared" ca="1" si="65"/>
        <v>20619</v>
      </c>
      <c r="B4200" s="39" cm="1">
        <f t="array" aca="1" ref="B4200" ca="1">INDIRECT(_xlfn.CONCAT("D",ROW(C4200)-C4200-3))</f>
        <v>2061</v>
      </c>
      <c r="C4200" s="32">
        <v>9</v>
      </c>
      <c r="D4200" s="33">
        <v>4041077</v>
      </c>
      <c r="E4200" s="33"/>
      <c r="F4200" s="33">
        <v>2069504</v>
      </c>
      <c r="G4200" s="33">
        <v>2069504</v>
      </c>
      <c r="H4200" s="33">
        <v>0</v>
      </c>
      <c r="I4200" s="33">
        <v>0</v>
      </c>
      <c r="J4200" s="33">
        <v>0</v>
      </c>
      <c r="K4200" s="33"/>
      <c r="L4200" s="33">
        <v>1971573</v>
      </c>
      <c r="M4200" s="33">
        <v>1971573</v>
      </c>
      <c r="N4200" s="33">
        <v>0</v>
      </c>
      <c r="O4200" s="33">
        <v>0</v>
      </c>
      <c r="P4200" s="33">
        <v>0</v>
      </c>
      <c r="Q4200"/>
    </row>
    <row r="4201" spans="1:17">
      <c r="A4201" s="38" t="str">
        <f t="shared" ca="1" si="65"/>
        <v>206110</v>
      </c>
      <c r="B4201" s="39" cm="1">
        <f t="array" aca="1" ref="B4201" ca="1">INDIRECT(_xlfn.CONCAT("D",ROW(C4201)-C4201-3))</f>
        <v>2061</v>
      </c>
      <c r="C4201" s="32">
        <v>10</v>
      </c>
      <c r="D4201" s="33">
        <v>4071265</v>
      </c>
      <c r="E4201" s="33"/>
      <c r="F4201" s="33">
        <v>2085653</v>
      </c>
      <c r="G4201" s="33">
        <v>2085653</v>
      </c>
      <c r="H4201" s="33">
        <v>0</v>
      </c>
      <c r="I4201" s="33">
        <v>0</v>
      </c>
      <c r="J4201" s="33">
        <v>0</v>
      </c>
      <c r="K4201" s="33"/>
      <c r="L4201" s="33">
        <v>1985612</v>
      </c>
      <c r="M4201" s="33">
        <v>1985612</v>
      </c>
      <c r="N4201" s="33">
        <v>0</v>
      </c>
      <c r="O4201" s="33">
        <v>0</v>
      </c>
      <c r="P4201" s="33">
        <v>0</v>
      </c>
      <c r="Q4201"/>
    </row>
    <row r="4202" spans="1:17">
      <c r="A4202" s="38" t="str">
        <f t="shared" ca="1" si="65"/>
        <v>206111</v>
      </c>
      <c r="B4202" s="39" cm="1">
        <f t="array" aca="1" ref="B4202" ca="1">INDIRECT(_xlfn.CONCAT("D",ROW(C4202)-C4202-3))</f>
        <v>2061</v>
      </c>
      <c r="C4202" s="32">
        <v>11</v>
      </c>
      <c r="D4202" s="33">
        <v>4104892</v>
      </c>
      <c r="E4202" s="33"/>
      <c r="F4202" s="33">
        <v>2103452</v>
      </c>
      <c r="G4202" s="33">
        <v>2103452</v>
      </c>
      <c r="H4202" s="33">
        <v>0</v>
      </c>
      <c r="I4202" s="33">
        <v>0</v>
      </c>
      <c r="J4202" s="33">
        <v>0</v>
      </c>
      <c r="K4202" s="33"/>
      <c r="L4202" s="33">
        <v>2001440</v>
      </c>
      <c r="M4202" s="33">
        <v>2001440</v>
      </c>
      <c r="N4202" s="33">
        <v>0</v>
      </c>
      <c r="O4202" s="33">
        <v>0</v>
      </c>
      <c r="P4202" s="33">
        <v>0</v>
      </c>
      <c r="Q4202"/>
    </row>
    <row r="4203" spans="1:17">
      <c r="A4203" s="38" t="str">
        <f t="shared" ca="1" si="65"/>
        <v>206112</v>
      </c>
      <c r="B4203" s="39" cm="1">
        <f t="array" aca="1" ref="B4203" ca="1">INDIRECT(_xlfn.CONCAT("D",ROW(C4203)-C4203-3))</f>
        <v>2061</v>
      </c>
      <c r="C4203" s="32">
        <v>12</v>
      </c>
      <c r="D4203" s="33">
        <v>4141284</v>
      </c>
      <c r="E4203" s="33"/>
      <c r="F4203" s="33">
        <v>2122414</v>
      </c>
      <c r="G4203" s="33">
        <v>2122414</v>
      </c>
      <c r="H4203" s="33">
        <v>0</v>
      </c>
      <c r="I4203" s="33">
        <v>0</v>
      </c>
      <c r="J4203" s="33">
        <v>0</v>
      </c>
      <c r="K4203" s="33"/>
      <c r="L4203" s="33">
        <v>2018870</v>
      </c>
      <c r="M4203" s="33">
        <v>2018870</v>
      </c>
      <c r="N4203" s="33">
        <v>0</v>
      </c>
      <c r="O4203" s="33">
        <v>0</v>
      </c>
      <c r="P4203" s="33">
        <v>0</v>
      </c>
      <c r="Q4203"/>
    </row>
    <row r="4204" spans="1:17">
      <c r="A4204" s="38" t="str">
        <f t="shared" ca="1" si="65"/>
        <v>206113</v>
      </c>
      <c r="B4204" s="39" cm="1">
        <f t="array" aca="1" ref="B4204" ca="1">INDIRECT(_xlfn.CONCAT("D",ROW(C4204)-C4204-3))</f>
        <v>2061</v>
      </c>
      <c r="C4204" s="32">
        <v>13</v>
      </c>
      <c r="D4204" s="33">
        <v>4179646</v>
      </c>
      <c r="E4204" s="33"/>
      <c r="F4204" s="33">
        <v>2142228</v>
      </c>
      <c r="G4204" s="33">
        <v>2142228</v>
      </c>
      <c r="H4204" s="33">
        <v>0</v>
      </c>
      <c r="I4204" s="33">
        <v>0</v>
      </c>
      <c r="J4204" s="33">
        <v>0</v>
      </c>
      <c r="K4204" s="33"/>
      <c r="L4204" s="33">
        <v>2037418</v>
      </c>
      <c r="M4204" s="33">
        <v>2037418</v>
      </c>
      <c r="N4204" s="33">
        <v>0</v>
      </c>
      <c r="O4204" s="33">
        <v>0</v>
      </c>
      <c r="P4204" s="33">
        <v>0</v>
      </c>
      <c r="Q4204"/>
    </row>
    <row r="4205" spans="1:17">
      <c r="A4205" s="38" t="str">
        <f t="shared" ca="1" si="65"/>
        <v>206114</v>
      </c>
      <c r="B4205" s="39" cm="1">
        <f t="array" aca="1" ref="B4205" ca="1">INDIRECT(_xlfn.CONCAT("D",ROW(C4205)-C4205-3))</f>
        <v>2061</v>
      </c>
      <c r="C4205" s="32">
        <v>14</v>
      </c>
      <c r="D4205" s="33">
        <v>4219063</v>
      </c>
      <c r="E4205" s="33"/>
      <c r="F4205" s="33">
        <v>2162560</v>
      </c>
      <c r="G4205" s="33">
        <v>2162560</v>
      </c>
      <c r="H4205" s="33">
        <v>0</v>
      </c>
      <c r="I4205" s="33">
        <v>0</v>
      </c>
      <c r="J4205" s="33">
        <v>0</v>
      </c>
      <c r="K4205" s="33"/>
      <c r="L4205" s="33">
        <v>2056503</v>
      </c>
      <c r="M4205" s="33">
        <v>2056503</v>
      </c>
      <c r="N4205" s="33">
        <v>0</v>
      </c>
      <c r="O4205" s="33">
        <v>0</v>
      </c>
      <c r="P4205" s="33">
        <v>0</v>
      </c>
      <c r="Q4205"/>
    </row>
    <row r="4206" spans="1:17">
      <c r="A4206" s="38" t="str">
        <f t="shared" ca="1" si="65"/>
        <v>206115</v>
      </c>
      <c r="B4206" s="39" cm="1">
        <f t="array" aca="1" ref="B4206" ca="1">INDIRECT(_xlfn.CONCAT("D",ROW(C4206)-C4206-3))</f>
        <v>2061</v>
      </c>
      <c r="C4206" s="32">
        <v>15</v>
      </c>
      <c r="D4206" s="33">
        <v>4259684</v>
      </c>
      <c r="E4206" s="33"/>
      <c r="F4206" s="33">
        <v>2183667</v>
      </c>
      <c r="G4206" s="33">
        <v>2183667</v>
      </c>
      <c r="H4206" s="33">
        <v>0</v>
      </c>
      <c r="I4206" s="33">
        <v>0</v>
      </c>
      <c r="J4206" s="33">
        <v>0</v>
      </c>
      <c r="K4206" s="33"/>
      <c r="L4206" s="33">
        <v>2076017</v>
      </c>
      <c r="M4206" s="33">
        <v>2076017</v>
      </c>
      <c r="N4206" s="33">
        <v>0</v>
      </c>
      <c r="O4206" s="33">
        <v>0</v>
      </c>
      <c r="P4206" s="33">
        <v>0</v>
      </c>
      <c r="Q4206"/>
    </row>
    <row r="4207" spans="1:17">
      <c r="A4207" s="38" t="str">
        <f t="shared" ca="1" si="65"/>
        <v>206116</v>
      </c>
      <c r="B4207" s="39" cm="1">
        <f t="array" aca="1" ref="B4207" ca="1">INDIRECT(_xlfn.CONCAT("D",ROW(C4207)-C4207-3))</f>
        <v>2061</v>
      </c>
      <c r="C4207" s="32">
        <v>16</v>
      </c>
      <c r="D4207" s="33">
        <v>4301737</v>
      </c>
      <c r="E4207" s="33"/>
      <c r="F4207" s="33">
        <v>2206055</v>
      </c>
      <c r="G4207" s="33">
        <v>2198324</v>
      </c>
      <c r="H4207" s="33">
        <v>7730</v>
      </c>
      <c r="I4207" s="33">
        <v>0</v>
      </c>
      <c r="J4207" s="33">
        <v>0</v>
      </c>
      <c r="K4207" s="33"/>
      <c r="L4207" s="33">
        <v>2095682</v>
      </c>
      <c r="M4207" s="33">
        <v>2087953</v>
      </c>
      <c r="N4207" s="33">
        <v>7730</v>
      </c>
      <c r="O4207" s="33">
        <v>0</v>
      </c>
      <c r="P4207" s="33">
        <v>0</v>
      </c>
      <c r="Q4207"/>
    </row>
    <row r="4208" spans="1:17">
      <c r="A4208" s="38" t="str">
        <f t="shared" ca="1" si="65"/>
        <v>206117</v>
      </c>
      <c r="B4208" s="39" cm="1">
        <f t="array" aca="1" ref="B4208" ca="1">INDIRECT(_xlfn.CONCAT("D",ROW(C4208)-C4208-3))</f>
        <v>2061</v>
      </c>
      <c r="C4208" s="32">
        <v>17</v>
      </c>
      <c r="D4208" s="33">
        <v>4345851</v>
      </c>
      <c r="E4208" s="33"/>
      <c r="F4208" s="33">
        <v>2230360</v>
      </c>
      <c r="G4208" s="33">
        <v>2217808</v>
      </c>
      <c r="H4208" s="33">
        <v>12552</v>
      </c>
      <c r="I4208" s="33">
        <v>0</v>
      </c>
      <c r="J4208" s="33">
        <v>0</v>
      </c>
      <c r="K4208" s="33"/>
      <c r="L4208" s="33">
        <v>2115491</v>
      </c>
      <c r="M4208" s="33">
        <v>2092329</v>
      </c>
      <c r="N4208" s="33">
        <v>22197</v>
      </c>
      <c r="O4208" s="33">
        <v>0</v>
      </c>
      <c r="P4208" s="33">
        <v>965</v>
      </c>
      <c r="Q4208"/>
    </row>
    <row r="4209" spans="1:17">
      <c r="A4209" s="38" t="str">
        <f t="shared" ca="1" si="65"/>
        <v>206118</v>
      </c>
      <c r="B4209" s="39" cm="1">
        <f t="array" aca="1" ref="B4209" ca="1">INDIRECT(_xlfn.CONCAT("D",ROW(C4209)-C4209-3))</f>
        <v>2061</v>
      </c>
      <c r="C4209" s="32">
        <v>18</v>
      </c>
      <c r="D4209" s="33">
        <v>4391417</v>
      </c>
      <c r="E4209" s="33"/>
      <c r="F4209" s="33">
        <v>2255990</v>
      </c>
      <c r="G4209" s="33">
        <v>2238614</v>
      </c>
      <c r="H4209" s="33">
        <v>17376</v>
      </c>
      <c r="I4209" s="33">
        <v>0</v>
      </c>
      <c r="J4209" s="33">
        <v>0</v>
      </c>
      <c r="K4209" s="33"/>
      <c r="L4209" s="33">
        <v>2135427</v>
      </c>
      <c r="M4209" s="33">
        <v>2118066</v>
      </c>
      <c r="N4209" s="33">
        <v>16397</v>
      </c>
      <c r="O4209" s="33">
        <v>0</v>
      </c>
      <c r="P4209" s="33">
        <v>965</v>
      </c>
      <c r="Q4209"/>
    </row>
    <row r="4210" spans="1:17">
      <c r="A4210" s="38" t="str">
        <f t="shared" ca="1" si="65"/>
        <v>206119</v>
      </c>
      <c r="B4210" s="39" cm="1">
        <f t="array" aca="1" ref="B4210" ca="1">INDIRECT(_xlfn.CONCAT("D",ROW(C4210)-C4210-3))</f>
        <v>2061</v>
      </c>
      <c r="C4210" s="32">
        <v>19</v>
      </c>
      <c r="D4210" s="33">
        <v>4435299</v>
      </c>
      <c r="E4210" s="33"/>
      <c r="F4210" s="33">
        <v>2280414</v>
      </c>
      <c r="G4210" s="33">
        <v>2244707</v>
      </c>
      <c r="H4210" s="33">
        <v>34742</v>
      </c>
      <c r="I4210" s="33">
        <v>0</v>
      </c>
      <c r="J4210" s="33">
        <v>965</v>
      </c>
      <c r="K4210" s="33"/>
      <c r="L4210" s="33">
        <v>2154884</v>
      </c>
      <c r="M4210" s="33">
        <v>2109569</v>
      </c>
      <c r="N4210" s="33">
        <v>44351</v>
      </c>
      <c r="O4210" s="33">
        <v>0</v>
      </c>
      <c r="P4210" s="33">
        <v>964</v>
      </c>
      <c r="Q4210"/>
    </row>
    <row r="4211" spans="1:17">
      <c r="A4211" s="38" t="str">
        <f t="shared" ca="1" si="65"/>
        <v>206120</v>
      </c>
      <c r="B4211" s="39" cm="1">
        <f t="array" aca="1" ref="B4211" ca="1">INDIRECT(_xlfn.CONCAT("D",ROW(C4211)-C4211-3))</f>
        <v>2061</v>
      </c>
      <c r="C4211" s="32">
        <v>20</v>
      </c>
      <c r="D4211" s="33">
        <v>4475913</v>
      </c>
      <c r="E4211" s="33"/>
      <c r="F4211" s="33">
        <v>2301931</v>
      </c>
      <c r="G4211" s="33">
        <v>2254697</v>
      </c>
      <c r="H4211" s="33">
        <v>46270</v>
      </c>
      <c r="I4211" s="33">
        <v>0</v>
      </c>
      <c r="J4211" s="33">
        <v>964</v>
      </c>
      <c r="K4211" s="33"/>
      <c r="L4211" s="33">
        <v>2173983</v>
      </c>
      <c r="M4211" s="33">
        <v>2036182</v>
      </c>
      <c r="N4211" s="33">
        <v>133947</v>
      </c>
      <c r="O4211" s="33">
        <v>0</v>
      </c>
      <c r="P4211" s="33">
        <v>3854</v>
      </c>
      <c r="Q4211"/>
    </row>
    <row r="4212" spans="1:17">
      <c r="A4212" s="38" t="str">
        <f t="shared" ca="1" si="65"/>
        <v>206121</v>
      </c>
      <c r="B4212" s="39" cm="1">
        <f t="array" aca="1" ref="B4212" ca="1">INDIRECT(_xlfn.CONCAT("D",ROW(C4212)-C4212-3))</f>
        <v>2061</v>
      </c>
      <c r="C4212" s="32">
        <v>21</v>
      </c>
      <c r="D4212" s="33">
        <v>4514736</v>
      </c>
      <c r="E4212" s="33"/>
      <c r="F4212" s="33">
        <v>2322098</v>
      </c>
      <c r="G4212" s="33">
        <v>2242058</v>
      </c>
      <c r="H4212" s="33">
        <v>78110</v>
      </c>
      <c r="I4212" s="33">
        <v>0</v>
      </c>
      <c r="J4212" s="33">
        <v>1929</v>
      </c>
      <c r="K4212" s="33"/>
      <c r="L4212" s="33">
        <v>2192638</v>
      </c>
      <c r="M4212" s="33">
        <v>2007752</v>
      </c>
      <c r="N4212" s="33">
        <v>180072</v>
      </c>
      <c r="O4212" s="33">
        <v>0</v>
      </c>
      <c r="P4212" s="33">
        <v>4815</v>
      </c>
      <c r="Q4212"/>
    </row>
    <row r="4213" spans="1:17">
      <c r="A4213" s="38" t="str">
        <f t="shared" ca="1" si="65"/>
        <v>206122</v>
      </c>
      <c r="B4213" s="39" cm="1">
        <f t="array" aca="1" ref="B4213" ca="1">INDIRECT(_xlfn.CONCAT("D",ROW(C4213)-C4213-3))</f>
        <v>2061</v>
      </c>
      <c r="C4213" s="32">
        <v>22</v>
      </c>
      <c r="D4213" s="33">
        <v>4546275</v>
      </c>
      <c r="E4213" s="33"/>
      <c r="F4213" s="33">
        <v>2337769</v>
      </c>
      <c r="G4213" s="33">
        <v>2237510</v>
      </c>
      <c r="H4213" s="33">
        <v>98331</v>
      </c>
      <c r="I4213" s="33">
        <v>0</v>
      </c>
      <c r="J4213" s="33">
        <v>1928</v>
      </c>
      <c r="K4213" s="33"/>
      <c r="L4213" s="33">
        <v>2208506</v>
      </c>
      <c r="M4213" s="33">
        <v>1955197</v>
      </c>
      <c r="N4213" s="33">
        <v>249456</v>
      </c>
      <c r="O4213" s="33">
        <v>0</v>
      </c>
      <c r="P4213" s="33">
        <v>3853</v>
      </c>
      <c r="Q4213"/>
    </row>
    <row r="4214" spans="1:17">
      <c r="A4214" s="38" t="str">
        <f t="shared" ca="1" si="65"/>
        <v>206123</v>
      </c>
      <c r="B4214" s="39" cm="1">
        <f t="array" aca="1" ref="B4214" ca="1">INDIRECT(_xlfn.CONCAT("D",ROW(C4214)-C4214-3))</f>
        <v>2061</v>
      </c>
      <c r="C4214" s="32">
        <v>23</v>
      </c>
      <c r="D4214" s="33">
        <v>4570735</v>
      </c>
      <c r="E4214" s="33"/>
      <c r="F4214" s="33">
        <v>2349153</v>
      </c>
      <c r="G4214" s="33">
        <v>2151786</v>
      </c>
      <c r="H4214" s="33">
        <v>187740</v>
      </c>
      <c r="I4214" s="33">
        <v>0</v>
      </c>
      <c r="J4214" s="33">
        <v>9628</v>
      </c>
      <c r="K4214" s="33"/>
      <c r="L4214" s="33">
        <v>2221583</v>
      </c>
      <c r="M4214" s="33">
        <v>1871060</v>
      </c>
      <c r="N4214" s="33">
        <v>334152</v>
      </c>
      <c r="O4214" s="33">
        <v>1926</v>
      </c>
      <c r="P4214" s="33">
        <v>14445</v>
      </c>
      <c r="Q4214"/>
    </row>
    <row r="4215" spans="1:17">
      <c r="A4215" s="38" t="str">
        <f t="shared" ca="1" si="65"/>
        <v>206124</v>
      </c>
      <c r="B4215" s="39" cm="1">
        <f t="array" aca="1" ref="B4215" ca="1">INDIRECT(_xlfn.CONCAT("D",ROW(C4215)-C4215-3))</f>
        <v>2061</v>
      </c>
      <c r="C4215" s="32">
        <v>24</v>
      </c>
      <c r="D4215" s="33">
        <v>4590734</v>
      </c>
      <c r="E4215" s="33"/>
      <c r="F4215" s="33">
        <v>2357795</v>
      </c>
      <c r="G4215" s="33">
        <v>2083185</v>
      </c>
      <c r="H4215" s="33">
        <v>264975</v>
      </c>
      <c r="I4215" s="33">
        <v>964</v>
      </c>
      <c r="J4215" s="33">
        <v>8672</v>
      </c>
      <c r="K4215" s="33"/>
      <c r="L4215" s="33">
        <v>2232939</v>
      </c>
      <c r="M4215" s="33">
        <v>1756374</v>
      </c>
      <c r="N4215" s="33">
        <v>452545</v>
      </c>
      <c r="O4215" s="33">
        <v>1922</v>
      </c>
      <c r="P4215" s="33">
        <v>22099</v>
      </c>
      <c r="Q4215"/>
    </row>
    <row r="4216" spans="1:17">
      <c r="A4216" s="38" t="str">
        <f t="shared" ca="1" si="65"/>
        <v>206125</v>
      </c>
      <c r="B4216" s="39" cm="1">
        <f t="array" aca="1" ref="B4216" ca="1">INDIRECT(_xlfn.CONCAT("D",ROW(C4216)-C4216-3))</f>
        <v>2061</v>
      </c>
      <c r="C4216" s="32">
        <v>25</v>
      </c>
      <c r="D4216" s="33">
        <v>4607968</v>
      </c>
      <c r="E4216" s="33"/>
      <c r="F4216" s="33">
        <v>2364525</v>
      </c>
      <c r="G4216" s="33">
        <v>2004455</v>
      </c>
      <c r="H4216" s="33">
        <v>345629</v>
      </c>
      <c r="I4216" s="33">
        <v>0</v>
      </c>
      <c r="J4216" s="33">
        <v>14441</v>
      </c>
      <c r="K4216" s="33"/>
      <c r="L4216" s="33">
        <v>2243443</v>
      </c>
      <c r="M4216" s="33">
        <v>1651090</v>
      </c>
      <c r="N4216" s="33">
        <v>569275</v>
      </c>
      <c r="O4216" s="33">
        <v>0</v>
      </c>
      <c r="P4216" s="33">
        <v>23079</v>
      </c>
      <c r="Q4216"/>
    </row>
    <row r="4217" spans="1:17">
      <c r="A4217" s="38" t="str">
        <f t="shared" ca="1" si="65"/>
        <v>206126</v>
      </c>
      <c r="B4217" s="39" cm="1">
        <f t="array" aca="1" ref="B4217" ca="1">INDIRECT(_xlfn.CONCAT("D",ROW(C4217)-C4217-3))</f>
        <v>2061</v>
      </c>
      <c r="C4217" s="32">
        <v>26</v>
      </c>
      <c r="D4217" s="33">
        <v>4623284</v>
      </c>
      <c r="E4217" s="33"/>
      <c r="F4217" s="33">
        <v>2369984</v>
      </c>
      <c r="G4217" s="33">
        <v>1900223</v>
      </c>
      <c r="H4217" s="33">
        <v>443770</v>
      </c>
      <c r="I4217" s="33">
        <v>2888</v>
      </c>
      <c r="J4217" s="33">
        <v>23103</v>
      </c>
      <c r="K4217" s="33"/>
      <c r="L4217" s="33">
        <v>2253300</v>
      </c>
      <c r="M4217" s="33">
        <v>1506371</v>
      </c>
      <c r="N4217" s="33">
        <v>708428</v>
      </c>
      <c r="O4217" s="33">
        <v>1925</v>
      </c>
      <c r="P4217" s="33">
        <v>36576</v>
      </c>
      <c r="Q4217"/>
    </row>
    <row r="4218" spans="1:17">
      <c r="A4218" s="38" t="str">
        <f t="shared" ca="1" si="65"/>
        <v>206127</v>
      </c>
      <c r="B4218" s="39" cm="1">
        <f t="array" aca="1" ref="B4218" ca="1">INDIRECT(_xlfn.CONCAT("D",ROW(C4218)-C4218-3))</f>
        <v>2061</v>
      </c>
      <c r="C4218" s="32">
        <v>27</v>
      </c>
      <c r="D4218" s="33">
        <v>4637772</v>
      </c>
      <c r="E4218" s="33"/>
      <c r="F4218" s="33">
        <v>2374986</v>
      </c>
      <c r="G4218" s="33">
        <v>1763670</v>
      </c>
      <c r="H4218" s="33">
        <v>580509</v>
      </c>
      <c r="I4218" s="33">
        <v>963</v>
      </c>
      <c r="J4218" s="33">
        <v>29844</v>
      </c>
      <c r="K4218" s="33"/>
      <c r="L4218" s="33">
        <v>2262786</v>
      </c>
      <c r="M4218" s="33">
        <v>1389228</v>
      </c>
      <c r="N4218" s="33">
        <v>830266</v>
      </c>
      <c r="O4218" s="33">
        <v>5772</v>
      </c>
      <c r="P4218" s="33">
        <v>37521</v>
      </c>
      <c r="Q4218"/>
    </row>
    <row r="4219" spans="1:17">
      <c r="A4219" s="38" t="str">
        <f t="shared" ca="1" si="65"/>
        <v>206128</v>
      </c>
      <c r="B4219" s="39" cm="1">
        <f t="array" aca="1" ref="B4219" ca="1">INDIRECT(_xlfn.CONCAT("D",ROW(C4219)-C4219-3))</f>
        <v>2061</v>
      </c>
      <c r="C4219" s="32">
        <v>28</v>
      </c>
      <c r="D4219" s="33">
        <v>4651977</v>
      </c>
      <c r="E4219" s="33"/>
      <c r="F4219" s="33">
        <v>2380025</v>
      </c>
      <c r="G4219" s="33">
        <v>1699330</v>
      </c>
      <c r="H4219" s="33">
        <v>646997</v>
      </c>
      <c r="I4219" s="33">
        <v>963</v>
      </c>
      <c r="J4219" s="33">
        <v>32735</v>
      </c>
      <c r="K4219" s="33"/>
      <c r="L4219" s="33">
        <v>2271952</v>
      </c>
      <c r="M4219" s="33">
        <v>1235049</v>
      </c>
      <c r="N4219" s="33">
        <v>972457</v>
      </c>
      <c r="O4219" s="33">
        <v>6733</v>
      </c>
      <c r="P4219" s="33">
        <v>57713</v>
      </c>
      <c r="Q4219"/>
    </row>
    <row r="4220" spans="1:17">
      <c r="A4220" s="38" t="str">
        <f t="shared" ca="1" si="65"/>
        <v>206129</v>
      </c>
      <c r="B4220" s="39" cm="1">
        <f t="array" aca="1" ref="B4220" ca="1">INDIRECT(_xlfn.CONCAT("D",ROW(C4220)-C4220-3))</f>
        <v>2061</v>
      </c>
      <c r="C4220" s="32">
        <v>29</v>
      </c>
      <c r="D4220" s="33">
        <v>4665414</v>
      </c>
      <c r="E4220" s="33"/>
      <c r="F4220" s="33">
        <v>2384982</v>
      </c>
      <c r="G4220" s="33">
        <v>1606055</v>
      </c>
      <c r="H4220" s="33">
        <v>738438</v>
      </c>
      <c r="I4220" s="33">
        <v>3856</v>
      </c>
      <c r="J4220" s="33">
        <v>36633</v>
      </c>
      <c r="K4220" s="33"/>
      <c r="L4220" s="33">
        <v>2280432</v>
      </c>
      <c r="M4220" s="33">
        <v>1124333</v>
      </c>
      <c r="N4220" s="33">
        <v>1072352</v>
      </c>
      <c r="O4220" s="33">
        <v>7701</v>
      </c>
      <c r="P4220" s="33">
        <v>76046</v>
      </c>
      <c r="Q4220"/>
    </row>
    <row r="4221" spans="1:17">
      <c r="A4221" s="38" t="str">
        <f t="shared" ca="1" si="65"/>
        <v>206130</v>
      </c>
      <c r="B4221" s="39" cm="1">
        <f t="array" aca="1" ref="B4221" ca="1">INDIRECT(_xlfn.CONCAT("D",ROW(C4221)-C4221-3))</f>
        <v>2061</v>
      </c>
      <c r="C4221" s="32">
        <v>30</v>
      </c>
      <c r="D4221" s="33">
        <v>4670439</v>
      </c>
      <c r="E4221" s="33"/>
      <c r="F4221" s="33">
        <v>2386114</v>
      </c>
      <c r="G4221" s="33">
        <v>1500477</v>
      </c>
      <c r="H4221" s="33">
        <v>829743</v>
      </c>
      <c r="I4221" s="33">
        <v>2891</v>
      </c>
      <c r="J4221" s="33">
        <v>53003</v>
      </c>
      <c r="K4221" s="33"/>
      <c r="L4221" s="33">
        <v>2284324</v>
      </c>
      <c r="M4221" s="33">
        <v>1033614</v>
      </c>
      <c r="N4221" s="33">
        <v>1135438</v>
      </c>
      <c r="O4221" s="33">
        <v>14409</v>
      </c>
      <c r="P4221" s="33">
        <v>100864</v>
      </c>
      <c r="Q4221"/>
    </row>
    <row r="4222" spans="1:17">
      <c r="A4222" s="38" t="str">
        <f t="shared" ca="1" si="65"/>
        <v>206131</v>
      </c>
      <c r="B4222" s="39" cm="1">
        <f t="array" aca="1" ref="B4222" ca="1">INDIRECT(_xlfn.CONCAT("D",ROW(C4222)-C4222-3))</f>
        <v>2061</v>
      </c>
      <c r="C4222" s="32">
        <v>31</v>
      </c>
      <c r="D4222" s="33">
        <v>4659503</v>
      </c>
      <c r="E4222" s="33"/>
      <c r="F4222" s="33">
        <v>2379340</v>
      </c>
      <c r="G4222" s="33">
        <v>1377714</v>
      </c>
      <c r="H4222" s="33">
        <v>906644</v>
      </c>
      <c r="I4222" s="33">
        <v>2878</v>
      </c>
      <c r="J4222" s="33">
        <v>92104</v>
      </c>
      <c r="K4222" s="33"/>
      <c r="L4222" s="33">
        <v>2280163</v>
      </c>
      <c r="M4222" s="33">
        <v>955889</v>
      </c>
      <c r="N4222" s="33">
        <v>1195100</v>
      </c>
      <c r="O4222" s="33">
        <v>9568</v>
      </c>
      <c r="P4222" s="33">
        <v>119606</v>
      </c>
      <c r="Q4222"/>
    </row>
    <row r="4223" spans="1:17">
      <c r="A4223" s="38" t="str">
        <f t="shared" ca="1" si="65"/>
        <v>206132</v>
      </c>
      <c r="B4223" s="39" cm="1">
        <f t="array" aca="1" ref="B4223" ca="1">INDIRECT(_xlfn.CONCAT("D",ROW(C4223)-C4223-3))</f>
        <v>2061</v>
      </c>
      <c r="C4223" s="32">
        <v>32</v>
      </c>
      <c r="D4223" s="33">
        <v>4636397</v>
      </c>
      <c r="E4223" s="33"/>
      <c r="F4223" s="33">
        <v>2366440</v>
      </c>
      <c r="G4223" s="33">
        <v>1274163</v>
      </c>
      <c r="H4223" s="33">
        <v>993675</v>
      </c>
      <c r="I4223" s="33">
        <v>4787</v>
      </c>
      <c r="J4223" s="33">
        <v>93815</v>
      </c>
      <c r="K4223" s="33"/>
      <c r="L4223" s="33">
        <v>2269957</v>
      </c>
      <c r="M4223" s="33">
        <v>921364</v>
      </c>
      <c r="N4223" s="33">
        <v>1200449</v>
      </c>
      <c r="O4223" s="33">
        <v>15292</v>
      </c>
      <c r="P4223" s="33">
        <v>132852</v>
      </c>
      <c r="Q4223"/>
    </row>
    <row r="4224" spans="1:17">
      <c r="A4224" s="38" t="str">
        <f t="shared" ca="1" si="65"/>
        <v>206133</v>
      </c>
      <c r="B4224" s="39" cm="1">
        <f t="array" aca="1" ref="B4224" ca="1">INDIRECT(_xlfn.CONCAT("D",ROW(C4224)-C4224-3))</f>
        <v>2061</v>
      </c>
      <c r="C4224" s="32">
        <v>33</v>
      </c>
      <c r="D4224" s="33">
        <v>4605354</v>
      </c>
      <c r="E4224" s="33"/>
      <c r="F4224" s="33">
        <v>2349437</v>
      </c>
      <c r="G4224" s="33">
        <v>1159873</v>
      </c>
      <c r="H4224" s="33">
        <v>1062179</v>
      </c>
      <c r="I4224" s="33">
        <v>4789</v>
      </c>
      <c r="J4224" s="33">
        <v>122596</v>
      </c>
      <c r="K4224" s="33"/>
      <c r="L4224" s="33">
        <v>2255917</v>
      </c>
      <c r="M4224" s="33">
        <v>813358</v>
      </c>
      <c r="N4224" s="33">
        <v>1266076</v>
      </c>
      <c r="O4224" s="33">
        <v>18224</v>
      </c>
      <c r="P4224" s="33">
        <v>158260</v>
      </c>
      <c r="Q4224"/>
    </row>
    <row r="4225" spans="1:17">
      <c r="A4225" s="38" t="str">
        <f t="shared" ca="1" si="65"/>
        <v>206134</v>
      </c>
      <c r="B4225" s="39" cm="1">
        <f t="array" aca="1" ref="B4225" ca="1">INDIRECT(_xlfn.CONCAT("D",ROW(C4225)-C4225-3))</f>
        <v>2061</v>
      </c>
      <c r="C4225" s="32">
        <v>34</v>
      </c>
      <c r="D4225" s="33">
        <v>4570565</v>
      </c>
      <c r="E4225" s="33"/>
      <c r="F4225" s="33">
        <v>2330450</v>
      </c>
      <c r="G4225" s="33">
        <v>1099469</v>
      </c>
      <c r="H4225" s="33">
        <v>1088832</v>
      </c>
      <c r="I4225" s="33">
        <v>3868</v>
      </c>
      <c r="J4225" s="33">
        <v>138280</v>
      </c>
      <c r="K4225" s="33"/>
      <c r="L4225" s="33">
        <v>2240116</v>
      </c>
      <c r="M4225" s="33">
        <v>782109</v>
      </c>
      <c r="N4225" s="33">
        <v>1283239</v>
      </c>
      <c r="O4225" s="33">
        <v>14483</v>
      </c>
      <c r="P4225" s="33">
        <v>160284</v>
      </c>
      <c r="Q4225"/>
    </row>
    <row r="4226" spans="1:17">
      <c r="A4226" s="38" t="str">
        <f t="shared" ca="1" si="65"/>
        <v>206135</v>
      </c>
      <c r="B4226" s="39" cm="1">
        <f t="array" aca="1" ref="B4226" ca="1">INDIRECT(_xlfn.CONCAT("D",ROW(C4226)-C4226-3))</f>
        <v>2061</v>
      </c>
      <c r="C4226" s="32">
        <v>35</v>
      </c>
      <c r="D4226" s="33">
        <v>4535346</v>
      </c>
      <c r="E4226" s="33"/>
      <c r="F4226" s="33">
        <v>2311222</v>
      </c>
      <c r="G4226" s="33">
        <v>1073487</v>
      </c>
      <c r="H4226" s="33">
        <v>1076420</v>
      </c>
      <c r="I4226" s="33">
        <v>9777</v>
      </c>
      <c r="J4226" s="33">
        <v>151539</v>
      </c>
      <c r="K4226" s="33"/>
      <c r="L4226" s="33">
        <v>2224124</v>
      </c>
      <c r="M4226" s="33">
        <v>749497</v>
      </c>
      <c r="N4226" s="33">
        <v>1279700</v>
      </c>
      <c r="O4226" s="33">
        <v>11696</v>
      </c>
      <c r="P4226" s="33">
        <v>183232</v>
      </c>
      <c r="Q4226"/>
    </row>
    <row r="4227" spans="1:17">
      <c r="A4227" s="38" t="str">
        <f t="shared" ca="1" si="65"/>
        <v>206136</v>
      </c>
      <c r="B4227" s="39" cm="1">
        <f t="array" aca="1" ref="B4227" ca="1">INDIRECT(_xlfn.CONCAT("D",ROW(C4227)-C4227-3))</f>
        <v>2061</v>
      </c>
      <c r="C4227" s="32">
        <v>36</v>
      </c>
      <c r="D4227" s="33">
        <v>4505652</v>
      </c>
      <c r="E4227" s="33"/>
      <c r="F4227" s="33">
        <v>2294637</v>
      </c>
      <c r="G4227" s="33">
        <v>969551</v>
      </c>
      <c r="H4227" s="33">
        <v>1161679</v>
      </c>
      <c r="I4227" s="33">
        <v>6932</v>
      </c>
      <c r="J4227" s="33">
        <v>156475</v>
      </c>
      <c r="K4227" s="33"/>
      <c r="L4227" s="33">
        <v>2211014</v>
      </c>
      <c r="M4227" s="33">
        <v>676578</v>
      </c>
      <c r="N4227" s="33">
        <v>1336317</v>
      </c>
      <c r="O4227" s="33">
        <v>14859</v>
      </c>
      <c r="P4227" s="33">
        <v>183261</v>
      </c>
      <c r="Q4227"/>
    </row>
    <row r="4228" spans="1:17">
      <c r="A4228" s="38" t="str">
        <f t="shared" ca="1" si="65"/>
        <v>206137</v>
      </c>
      <c r="B4228" s="39" cm="1">
        <f t="array" aca="1" ref="B4228" ca="1">INDIRECT(_xlfn.CONCAT("D",ROW(C4228)-C4228-3))</f>
        <v>2061</v>
      </c>
      <c r="C4228" s="32">
        <v>37</v>
      </c>
      <c r="D4228" s="33">
        <v>4486506</v>
      </c>
      <c r="E4228" s="33"/>
      <c r="F4228" s="33">
        <v>2283419</v>
      </c>
      <c r="G4228" s="33">
        <v>920604</v>
      </c>
      <c r="H4228" s="33">
        <v>1161810</v>
      </c>
      <c r="I4228" s="33">
        <v>13065</v>
      </c>
      <c r="J4228" s="33">
        <v>187940</v>
      </c>
      <c r="K4228" s="33"/>
      <c r="L4228" s="33">
        <v>2203088</v>
      </c>
      <c r="M4228" s="33">
        <v>645369</v>
      </c>
      <c r="N4228" s="33">
        <v>1337911</v>
      </c>
      <c r="O4228" s="33">
        <v>24088</v>
      </c>
      <c r="P4228" s="33">
        <v>195719</v>
      </c>
      <c r="Q4228"/>
    </row>
    <row r="4229" spans="1:17">
      <c r="A4229" s="38" t="str">
        <f t="shared" ca="1" si="65"/>
        <v>206138</v>
      </c>
      <c r="B4229" s="39" cm="1">
        <f t="array" aca="1" ref="B4229" ca="1">INDIRECT(_xlfn.CONCAT("D",ROW(C4229)-C4229-3))</f>
        <v>2061</v>
      </c>
      <c r="C4229" s="32">
        <v>38</v>
      </c>
      <c r="D4229" s="33">
        <v>4466491</v>
      </c>
      <c r="E4229" s="33"/>
      <c r="F4229" s="33">
        <v>2271786</v>
      </c>
      <c r="G4229" s="33">
        <v>913819</v>
      </c>
      <c r="H4229" s="33">
        <v>1153761</v>
      </c>
      <c r="I4229" s="33">
        <v>10210</v>
      </c>
      <c r="J4229" s="33">
        <v>193995</v>
      </c>
      <c r="K4229" s="33"/>
      <c r="L4229" s="33">
        <v>2194705</v>
      </c>
      <c r="M4229" s="33">
        <v>595502</v>
      </c>
      <c r="N4229" s="33">
        <v>1376271</v>
      </c>
      <c r="O4229" s="33">
        <v>13233</v>
      </c>
      <c r="P4229" s="33">
        <v>209698</v>
      </c>
      <c r="Q4229"/>
    </row>
    <row r="4230" spans="1:17">
      <c r="A4230" s="38" t="str">
        <f t="shared" ca="1" si="65"/>
        <v>206139</v>
      </c>
      <c r="B4230" s="39" cm="1">
        <f t="array" aca="1" ref="B4230" ca="1">INDIRECT(_xlfn.CONCAT("D",ROW(C4230)-C4230-3))</f>
        <v>2061</v>
      </c>
      <c r="C4230" s="32">
        <v>39</v>
      </c>
      <c r="D4230" s="33">
        <v>4456510</v>
      </c>
      <c r="E4230" s="33"/>
      <c r="F4230" s="33">
        <v>2265005</v>
      </c>
      <c r="G4230" s="33">
        <v>866092</v>
      </c>
      <c r="H4230" s="33">
        <v>1178790</v>
      </c>
      <c r="I4230" s="33">
        <v>3086</v>
      </c>
      <c r="J4230" s="33">
        <v>217037</v>
      </c>
      <c r="K4230" s="33"/>
      <c r="L4230" s="33">
        <v>2191504</v>
      </c>
      <c r="M4230" s="33">
        <v>605263</v>
      </c>
      <c r="N4230" s="33">
        <v>1375223</v>
      </c>
      <c r="O4230" s="33">
        <v>26763</v>
      </c>
      <c r="P4230" s="33">
        <v>184255</v>
      </c>
      <c r="Q4230"/>
    </row>
    <row r="4231" spans="1:17">
      <c r="A4231" s="38" t="str">
        <f t="shared" ca="1" si="65"/>
        <v>206140</v>
      </c>
      <c r="B4231" s="39" cm="1">
        <f t="array" aca="1" ref="B4231" ca="1">INDIRECT(_xlfn.CONCAT("D",ROW(C4231)-C4231-3))</f>
        <v>2061</v>
      </c>
      <c r="C4231" s="32">
        <v>40</v>
      </c>
      <c r="D4231" s="33">
        <v>4393314</v>
      </c>
      <c r="E4231" s="33"/>
      <c r="F4231" s="33">
        <v>2228983</v>
      </c>
      <c r="G4231" s="33">
        <v>815054</v>
      </c>
      <c r="H4231" s="33">
        <v>1181195</v>
      </c>
      <c r="I4231" s="33">
        <v>9738</v>
      </c>
      <c r="J4231" s="33">
        <v>222996</v>
      </c>
      <c r="K4231" s="33"/>
      <c r="L4231" s="33">
        <v>2164332</v>
      </c>
      <c r="M4231" s="33">
        <v>546194</v>
      </c>
      <c r="N4231" s="33">
        <v>1353316</v>
      </c>
      <c r="O4231" s="33">
        <v>29208</v>
      </c>
      <c r="P4231" s="33">
        <v>235613</v>
      </c>
      <c r="Q4231"/>
    </row>
    <row r="4232" spans="1:17">
      <c r="A4232" s="38" t="str">
        <f t="shared" ca="1" si="65"/>
        <v>206141</v>
      </c>
      <c r="B4232" s="39" cm="1">
        <f t="array" aca="1" ref="B4232" ca="1">INDIRECT(_xlfn.CONCAT("D",ROW(C4232)-C4232-3))</f>
        <v>2061</v>
      </c>
      <c r="C4232" s="32">
        <v>41</v>
      </c>
      <c r="D4232" s="33">
        <v>4509631</v>
      </c>
      <c r="E4232" s="33"/>
      <c r="F4232" s="33">
        <v>2285996</v>
      </c>
      <c r="G4232" s="33">
        <v>856497</v>
      </c>
      <c r="H4232" s="33">
        <v>1193086</v>
      </c>
      <c r="I4232" s="33">
        <v>11019</v>
      </c>
      <c r="J4232" s="33">
        <v>225394</v>
      </c>
      <c r="K4232" s="33"/>
      <c r="L4232" s="33">
        <v>2223635</v>
      </c>
      <c r="M4232" s="33">
        <v>584745</v>
      </c>
      <c r="N4232" s="33">
        <v>1396166</v>
      </c>
      <c r="O4232" s="33">
        <v>26078</v>
      </c>
      <c r="P4232" s="33">
        <v>216647</v>
      </c>
      <c r="Q4232"/>
    </row>
    <row r="4233" spans="1:17">
      <c r="A4233" s="38" t="str">
        <f t="shared" ca="1" si="65"/>
        <v>206142</v>
      </c>
      <c r="B4233" s="39" cm="1">
        <f t="array" aca="1" ref="B4233" ca="1">INDIRECT(_xlfn.CONCAT("D",ROW(C4233)-C4233-3))</f>
        <v>2061</v>
      </c>
      <c r="C4233" s="32">
        <v>42</v>
      </c>
      <c r="D4233" s="33">
        <v>4559345</v>
      </c>
      <c r="E4233" s="33"/>
      <c r="F4233" s="33">
        <v>2308638</v>
      </c>
      <c r="G4233" s="33">
        <v>789373</v>
      </c>
      <c r="H4233" s="33">
        <v>1279329</v>
      </c>
      <c r="I4233" s="33">
        <v>14114</v>
      </c>
      <c r="J4233" s="33">
        <v>225823</v>
      </c>
      <c r="K4233" s="33"/>
      <c r="L4233" s="33">
        <v>2250706</v>
      </c>
      <c r="M4233" s="33">
        <v>562677</v>
      </c>
      <c r="N4233" s="33">
        <v>1409217</v>
      </c>
      <c r="O4233" s="33">
        <v>31316</v>
      </c>
      <c r="P4233" s="33">
        <v>247497</v>
      </c>
      <c r="Q4233"/>
    </row>
    <row r="4234" spans="1:17">
      <c r="A4234" s="38" t="str">
        <f t="shared" ca="1" si="65"/>
        <v>206143</v>
      </c>
      <c r="B4234" s="39" cm="1">
        <f t="array" aca="1" ref="B4234" ca="1">INDIRECT(_xlfn.CONCAT("D",ROW(C4234)-C4234-3))</f>
        <v>2061</v>
      </c>
      <c r="C4234" s="32">
        <v>43</v>
      </c>
      <c r="D4234" s="33">
        <v>4620286</v>
      </c>
      <c r="E4234" s="33"/>
      <c r="F4234" s="33">
        <v>2339099</v>
      </c>
      <c r="G4234" s="33">
        <v>773298</v>
      </c>
      <c r="H4234" s="33">
        <v>1284786</v>
      </c>
      <c r="I4234" s="33">
        <v>20217</v>
      </c>
      <c r="J4234" s="33">
        <v>260798</v>
      </c>
      <c r="K4234" s="33"/>
      <c r="L4234" s="33">
        <v>2281186</v>
      </c>
      <c r="M4234" s="33">
        <v>555894</v>
      </c>
      <c r="N4234" s="33">
        <v>1431174</v>
      </c>
      <c r="O4234" s="33">
        <v>30322</v>
      </c>
      <c r="P4234" s="33">
        <v>263797</v>
      </c>
      <c r="Q4234"/>
    </row>
    <row r="4235" spans="1:17">
      <c r="A4235" s="38" t="str">
        <f t="shared" ca="1" si="65"/>
        <v>206144</v>
      </c>
      <c r="B4235" s="39" cm="1">
        <f t="array" aca="1" ref="B4235" ca="1">INDIRECT(_xlfn.CONCAT("D",ROW(C4235)-C4235-3))</f>
        <v>2061</v>
      </c>
      <c r="C4235" s="32">
        <v>44</v>
      </c>
      <c r="D4235" s="33">
        <v>4705854</v>
      </c>
      <c r="E4235" s="33"/>
      <c r="F4235" s="33">
        <v>2379015</v>
      </c>
      <c r="G4235" s="33">
        <v>800727</v>
      </c>
      <c r="H4235" s="33">
        <v>1295264</v>
      </c>
      <c r="I4235" s="33">
        <v>13094</v>
      </c>
      <c r="J4235" s="33">
        <v>269931</v>
      </c>
      <c r="K4235" s="33"/>
      <c r="L4235" s="33">
        <v>2326840</v>
      </c>
      <c r="M4235" s="33">
        <v>589010</v>
      </c>
      <c r="N4235" s="33">
        <v>1434767</v>
      </c>
      <c r="O4235" s="33">
        <v>40274</v>
      </c>
      <c r="P4235" s="33">
        <v>262789</v>
      </c>
      <c r="Q4235"/>
    </row>
    <row r="4236" spans="1:17">
      <c r="A4236" s="38" t="str">
        <f t="shared" ref="A4236:A4299" ca="1" si="66">B4236&amp;C4236</f>
        <v>206145</v>
      </c>
      <c r="B4236" s="39" cm="1">
        <f t="array" aca="1" ref="B4236" ca="1">INDIRECT(_xlfn.CONCAT("D",ROW(C4236)-C4236-3))</f>
        <v>2061</v>
      </c>
      <c r="C4236" s="32">
        <v>45</v>
      </c>
      <c r="D4236" s="33">
        <v>4734291</v>
      </c>
      <c r="E4236" s="33"/>
      <c r="F4236" s="33">
        <v>2392224</v>
      </c>
      <c r="G4236" s="33">
        <v>766957</v>
      </c>
      <c r="H4236" s="33">
        <v>1335148</v>
      </c>
      <c r="I4236" s="33">
        <v>19073</v>
      </c>
      <c r="J4236" s="33">
        <v>271045</v>
      </c>
      <c r="K4236" s="33"/>
      <c r="L4236" s="33">
        <v>2342067</v>
      </c>
      <c r="M4236" s="33">
        <v>551548</v>
      </c>
      <c r="N4236" s="33">
        <v>1451337</v>
      </c>
      <c r="O4236" s="33">
        <v>51330</v>
      </c>
      <c r="P4236" s="33">
        <v>287852</v>
      </c>
      <c r="Q4236"/>
    </row>
    <row r="4237" spans="1:17">
      <c r="A4237" s="38" t="str">
        <f t="shared" ca="1" si="66"/>
        <v>206146</v>
      </c>
      <c r="B4237" s="39" cm="1">
        <f t="array" aca="1" ref="B4237" ca="1">INDIRECT(_xlfn.CONCAT("D",ROW(C4237)-C4237-3))</f>
        <v>2061</v>
      </c>
      <c r="C4237" s="32">
        <v>46</v>
      </c>
      <c r="D4237" s="33">
        <v>4739790</v>
      </c>
      <c r="E4237" s="33"/>
      <c r="F4237" s="33">
        <v>2392935</v>
      </c>
      <c r="G4237" s="33">
        <v>760794</v>
      </c>
      <c r="H4237" s="33">
        <v>1345712</v>
      </c>
      <c r="I4237" s="33">
        <v>15075</v>
      </c>
      <c r="J4237" s="33">
        <v>271353</v>
      </c>
      <c r="K4237" s="33"/>
      <c r="L4237" s="33">
        <v>2346856</v>
      </c>
      <c r="M4237" s="33">
        <v>529676</v>
      </c>
      <c r="N4237" s="33">
        <v>1485504</v>
      </c>
      <c r="O4237" s="33">
        <v>45228</v>
      </c>
      <c r="P4237" s="33">
        <v>286447</v>
      </c>
      <c r="Q4237"/>
    </row>
    <row r="4238" spans="1:17">
      <c r="A4238" s="38" t="str">
        <f t="shared" ca="1" si="66"/>
        <v>206147</v>
      </c>
      <c r="B4238" s="39" cm="1">
        <f t="array" aca="1" ref="B4238" ca="1">INDIRECT(_xlfn.CONCAT("D",ROW(C4238)-C4238-3))</f>
        <v>2061</v>
      </c>
      <c r="C4238" s="32">
        <v>47</v>
      </c>
      <c r="D4238" s="33">
        <v>4680316</v>
      </c>
      <c r="E4238" s="33"/>
      <c r="F4238" s="33">
        <v>2362194</v>
      </c>
      <c r="G4238" s="33">
        <v>741514</v>
      </c>
      <c r="H4238" s="33">
        <v>1329300</v>
      </c>
      <c r="I4238" s="33">
        <v>16076</v>
      </c>
      <c r="J4238" s="33">
        <v>275305</v>
      </c>
      <c r="K4238" s="33"/>
      <c r="L4238" s="33">
        <v>2318122</v>
      </c>
      <c r="M4238" s="33">
        <v>533560</v>
      </c>
      <c r="N4238" s="33">
        <v>1445937</v>
      </c>
      <c r="O4238" s="33">
        <v>44212</v>
      </c>
      <c r="P4238" s="33">
        <v>294413</v>
      </c>
      <c r="Q4238"/>
    </row>
    <row r="4239" spans="1:17">
      <c r="A4239" s="38" t="str">
        <f t="shared" ca="1" si="66"/>
        <v>206148</v>
      </c>
      <c r="B4239" s="39" cm="1">
        <f t="array" aca="1" ref="B4239" ca="1">INDIRECT(_xlfn.CONCAT("D",ROW(C4239)-C4239-3))</f>
        <v>2061</v>
      </c>
      <c r="C4239" s="32">
        <v>48</v>
      </c>
      <c r="D4239" s="33">
        <v>4689843</v>
      </c>
      <c r="E4239" s="33"/>
      <c r="F4239" s="33">
        <v>2362956</v>
      </c>
      <c r="G4239" s="33">
        <v>727915</v>
      </c>
      <c r="H4239" s="33">
        <v>1354144</v>
      </c>
      <c r="I4239" s="33">
        <v>10068</v>
      </c>
      <c r="J4239" s="33">
        <v>270829</v>
      </c>
      <c r="K4239" s="33"/>
      <c r="L4239" s="33">
        <v>2326887</v>
      </c>
      <c r="M4239" s="33">
        <v>516080</v>
      </c>
      <c r="N4239" s="33">
        <v>1450658</v>
      </c>
      <c r="O4239" s="33">
        <v>41246</v>
      </c>
      <c r="P4239" s="33">
        <v>318903</v>
      </c>
      <c r="Q4239"/>
    </row>
    <row r="4240" spans="1:17">
      <c r="A4240" s="38" t="str">
        <f t="shared" ca="1" si="66"/>
        <v>206149</v>
      </c>
      <c r="B4240" s="39" cm="1">
        <f t="array" aca="1" ref="B4240" ca="1">INDIRECT(_xlfn.CONCAT("D",ROW(C4240)-C4240-3))</f>
        <v>2061</v>
      </c>
      <c r="C4240" s="32">
        <v>49</v>
      </c>
      <c r="D4240" s="33">
        <v>4675889</v>
      </c>
      <c r="E4240" s="33"/>
      <c r="F4240" s="33">
        <v>2355510</v>
      </c>
      <c r="G4240" s="33">
        <v>686647</v>
      </c>
      <c r="H4240" s="33">
        <v>1374299</v>
      </c>
      <c r="I4240" s="33">
        <v>8043</v>
      </c>
      <c r="J4240" s="33">
        <v>286522</v>
      </c>
      <c r="K4240" s="33"/>
      <c r="L4240" s="33">
        <v>2320379</v>
      </c>
      <c r="M4240" s="33">
        <v>527587</v>
      </c>
      <c r="N4240" s="33">
        <v>1418959</v>
      </c>
      <c r="O4240" s="33">
        <v>50246</v>
      </c>
      <c r="P4240" s="33">
        <v>323587</v>
      </c>
      <c r="Q4240"/>
    </row>
    <row r="4241" spans="1:17">
      <c r="A4241" s="38" t="str">
        <f t="shared" ca="1" si="66"/>
        <v>206150</v>
      </c>
      <c r="B4241" s="39" cm="1">
        <f t="array" aca="1" ref="B4241" ca="1">INDIRECT(_xlfn.CONCAT("D",ROW(C4241)-C4241-3))</f>
        <v>2061</v>
      </c>
      <c r="C4241" s="32">
        <v>50</v>
      </c>
      <c r="D4241" s="33">
        <v>4749539</v>
      </c>
      <c r="E4241" s="33"/>
      <c r="F4241" s="33">
        <v>2389054</v>
      </c>
      <c r="G4241" s="33">
        <v>706862</v>
      </c>
      <c r="H4241" s="33">
        <v>1378532</v>
      </c>
      <c r="I4241" s="33">
        <v>11060</v>
      </c>
      <c r="J4241" s="33">
        <v>292599</v>
      </c>
      <c r="K4241" s="33"/>
      <c r="L4241" s="33">
        <v>2360485</v>
      </c>
      <c r="M4241" s="33">
        <v>536611</v>
      </c>
      <c r="N4241" s="33">
        <v>1407850</v>
      </c>
      <c r="O4241" s="33">
        <v>65318</v>
      </c>
      <c r="P4241" s="33">
        <v>350706</v>
      </c>
      <c r="Q4241"/>
    </row>
    <row r="4242" spans="1:17">
      <c r="A4242" s="38" t="str">
        <f t="shared" ca="1" si="66"/>
        <v>206151</v>
      </c>
      <c r="B4242" s="39" cm="1">
        <f t="array" aca="1" ref="B4242" ca="1">INDIRECT(_xlfn.CONCAT("D",ROW(C4242)-C4242-3))</f>
        <v>2061</v>
      </c>
      <c r="C4242" s="32">
        <v>51</v>
      </c>
      <c r="D4242" s="33">
        <v>4808603</v>
      </c>
      <c r="E4242" s="33"/>
      <c r="F4242" s="33">
        <v>2415059</v>
      </c>
      <c r="G4242" s="33">
        <v>711374</v>
      </c>
      <c r="H4242" s="33">
        <v>1375590</v>
      </c>
      <c r="I4242" s="33">
        <v>24080</v>
      </c>
      <c r="J4242" s="33">
        <v>304014</v>
      </c>
      <c r="K4242" s="33"/>
      <c r="L4242" s="33">
        <v>2393544</v>
      </c>
      <c r="M4242" s="33">
        <v>511827</v>
      </c>
      <c r="N4242" s="33">
        <v>1459209</v>
      </c>
      <c r="O4242" s="33">
        <v>78279</v>
      </c>
      <c r="P4242" s="33">
        <v>344229</v>
      </c>
      <c r="Q4242"/>
    </row>
    <row r="4243" spans="1:17">
      <c r="A4243" s="38" t="str">
        <f t="shared" ca="1" si="66"/>
        <v>206152</v>
      </c>
      <c r="B4243" s="39" cm="1">
        <f t="array" aca="1" ref="B4243" ca="1">INDIRECT(_xlfn.CONCAT("D",ROW(C4243)-C4243-3))</f>
        <v>2061</v>
      </c>
      <c r="C4243" s="32">
        <v>52</v>
      </c>
      <c r="D4243" s="33">
        <v>4950484</v>
      </c>
      <c r="E4243" s="33"/>
      <c r="F4243" s="33">
        <v>2483490</v>
      </c>
      <c r="G4243" s="33">
        <v>754796</v>
      </c>
      <c r="H4243" s="33">
        <v>1417127</v>
      </c>
      <c r="I4243" s="33">
        <v>17086</v>
      </c>
      <c r="J4243" s="33">
        <v>294481</v>
      </c>
      <c r="K4243" s="33"/>
      <c r="L4243" s="33">
        <v>2466994</v>
      </c>
      <c r="M4243" s="33">
        <v>566755</v>
      </c>
      <c r="N4243" s="33">
        <v>1461104</v>
      </c>
      <c r="O4243" s="33">
        <v>76371</v>
      </c>
      <c r="P4243" s="33">
        <v>362764</v>
      </c>
      <c r="Q4243"/>
    </row>
    <row r="4244" spans="1:17">
      <c r="A4244" s="38" t="str">
        <f t="shared" ca="1" si="66"/>
        <v>206153</v>
      </c>
      <c r="B4244" s="39" cm="1">
        <f t="array" aca="1" ref="B4244" ca="1">INDIRECT(_xlfn.CONCAT("D",ROW(C4244)-C4244-3))</f>
        <v>2061</v>
      </c>
      <c r="C4244" s="32">
        <v>53</v>
      </c>
      <c r="D4244" s="33">
        <v>4957327</v>
      </c>
      <c r="E4244" s="33"/>
      <c r="F4244" s="33">
        <v>2483211</v>
      </c>
      <c r="G4244" s="33">
        <v>684920</v>
      </c>
      <c r="H4244" s="33">
        <v>1512657</v>
      </c>
      <c r="I4244" s="33">
        <v>19109</v>
      </c>
      <c r="J4244" s="33">
        <v>266525</v>
      </c>
      <c r="K4244" s="33"/>
      <c r="L4244" s="33">
        <v>2474116</v>
      </c>
      <c r="M4244" s="33">
        <v>606745</v>
      </c>
      <c r="N4244" s="33">
        <v>1412061</v>
      </c>
      <c r="O4244" s="33">
        <v>86248</v>
      </c>
      <c r="P4244" s="33">
        <v>369061</v>
      </c>
      <c r="Q4244"/>
    </row>
    <row r="4245" spans="1:17">
      <c r="A4245" s="38" t="str">
        <f t="shared" ca="1" si="66"/>
        <v>206154</v>
      </c>
      <c r="B4245" s="39" cm="1">
        <f t="array" aca="1" ref="B4245" ca="1">INDIRECT(_xlfn.CONCAT("D",ROW(C4245)-C4245-3))</f>
        <v>2061</v>
      </c>
      <c r="C4245" s="32">
        <v>54</v>
      </c>
      <c r="D4245" s="33">
        <v>4878864</v>
      </c>
      <c r="E4245" s="33"/>
      <c r="F4245" s="33">
        <v>2442538</v>
      </c>
      <c r="G4245" s="33">
        <v>706760</v>
      </c>
      <c r="H4245" s="33">
        <v>1433598</v>
      </c>
      <c r="I4245" s="33">
        <v>32125</v>
      </c>
      <c r="J4245" s="33">
        <v>270055</v>
      </c>
      <c r="K4245" s="33"/>
      <c r="L4245" s="33">
        <v>2436327</v>
      </c>
      <c r="M4245" s="33">
        <v>538282</v>
      </c>
      <c r="N4245" s="33">
        <v>1406964</v>
      </c>
      <c r="O4245" s="33">
        <v>91387</v>
      </c>
      <c r="P4245" s="33">
        <v>399694</v>
      </c>
      <c r="Q4245"/>
    </row>
    <row r="4246" spans="1:17">
      <c r="A4246" s="38" t="str">
        <f t="shared" ca="1" si="66"/>
        <v>206155</v>
      </c>
      <c r="B4246" s="39" cm="1">
        <f t="array" aca="1" ref="B4246" ca="1">INDIRECT(_xlfn.CONCAT("D",ROW(C4246)-C4246-3))</f>
        <v>2061</v>
      </c>
      <c r="C4246" s="32">
        <v>55</v>
      </c>
      <c r="D4246" s="33">
        <v>4756616</v>
      </c>
      <c r="E4246" s="33"/>
      <c r="F4246" s="33">
        <v>2378216</v>
      </c>
      <c r="G4246" s="33">
        <v>663688</v>
      </c>
      <c r="H4246" s="33">
        <v>1394751</v>
      </c>
      <c r="I4246" s="33">
        <v>20112</v>
      </c>
      <c r="J4246" s="33">
        <v>299665</v>
      </c>
      <c r="K4246" s="33"/>
      <c r="L4246" s="33">
        <v>2378400</v>
      </c>
      <c r="M4246" s="33">
        <v>521059</v>
      </c>
      <c r="N4246" s="33">
        <v>1365397</v>
      </c>
      <c r="O4246" s="33">
        <v>81321</v>
      </c>
      <c r="P4246" s="33">
        <v>410623</v>
      </c>
      <c r="Q4246"/>
    </row>
    <row r="4247" spans="1:17">
      <c r="A4247" s="38" t="str">
        <f t="shared" ca="1" si="66"/>
        <v>206156</v>
      </c>
      <c r="B4247" s="39" cm="1">
        <f t="array" aca="1" ref="B4247" ca="1">INDIRECT(_xlfn.CONCAT("D",ROW(C4247)-C4247-3))</f>
        <v>2061</v>
      </c>
      <c r="C4247" s="32">
        <v>56</v>
      </c>
      <c r="D4247" s="33">
        <v>4689587</v>
      </c>
      <c r="E4247" s="33"/>
      <c r="F4247" s="33">
        <v>2340708</v>
      </c>
      <c r="G4247" s="33">
        <v>707141</v>
      </c>
      <c r="H4247" s="33">
        <v>1347894</v>
      </c>
      <c r="I4247" s="33">
        <v>18106</v>
      </c>
      <c r="J4247" s="33">
        <v>267567</v>
      </c>
      <c r="K4247" s="33"/>
      <c r="L4247" s="33">
        <v>2348879</v>
      </c>
      <c r="M4247" s="33">
        <v>516733</v>
      </c>
      <c r="N4247" s="33">
        <v>1392671</v>
      </c>
      <c r="O4247" s="33">
        <v>79266</v>
      </c>
      <c r="P4247" s="33">
        <v>360208</v>
      </c>
      <c r="Q4247"/>
    </row>
    <row r="4248" spans="1:17">
      <c r="A4248" s="38" t="str">
        <f t="shared" ca="1" si="66"/>
        <v>206157</v>
      </c>
      <c r="B4248" s="39" cm="1">
        <f t="array" aca="1" ref="B4248" ca="1">INDIRECT(_xlfn.CONCAT("D",ROW(C4248)-C4248-3))</f>
        <v>2061</v>
      </c>
      <c r="C4248" s="32">
        <v>57</v>
      </c>
      <c r="D4248" s="33">
        <v>4634359</v>
      </c>
      <c r="E4248" s="33"/>
      <c r="F4248" s="33">
        <v>2309912</v>
      </c>
      <c r="G4248" s="33">
        <v>641530</v>
      </c>
      <c r="H4248" s="33">
        <v>1381912</v>
      </c>
      <c r="I4248" s="33">
        <v>21183</v>
      </c>
      <c r="J4248" s="33">
        <v>265287</v>
      </c>
      <c r="K4248" s="33"/>
      <c r="L4248" s="33">
        <v>2324448</v>
      </c>
      <c r="M4248" s="33">
        <v>505620</v>
      </c>
      <c r="N4248" s="33">
        <v>1319227</v>
      </c>
      <c r="O4248" s="33">
        <v>105337</v>
      </c>
      <c r="P4248" s="33">
        <v>394263</v>
      </c>
      <c r="Q4248"/>
    </row>
    <row r="4249" spans="1:17">
      <c r="A4249" s="38" t="str">
        <f t="shared" ca="1" si="66"/>
        <v>206158</v>
      </c>
      <c r="B4249" s="39" cm="1">
        <f t="array" aca="1" ref="B4249" ca="1">INDIRECT(_xlfn.CONCAT("D",ROW(C4249)-C4249-3))</f>
        <v>2061</v>
      </c>
      <c r="C4249" s="32">
        <v>58</v>
      </c>
      <c r="D4249" s="33">
        <v>4561247</v>
      </c>
      <c r="E4249" s="33"/>
      <c r="F4249" s="33">
        <v>2268282</v>
      </c>
      <c r="G4249" s="33">
        <v>616151</v>
      </c>
      <c r="H4249" s="33">
        <v>1352110</v>
      </c>
      <c r="I4249" s="33">
        <v>29197</v>
      </c>
      <c r="J4249" s="33">
        <v>270825</v>
      </c>
      <c r="K4249" s="33"/>
      <c r="L4249" s="33">
        <v>2292965</v>
      </c>
      <c r="M4249" s="33">
        <v>489543</v>
      </c>
      <c r="N4249" s="33">
        <v>1327027</v>
      </c>
      <c r="O4249" s="33">
        <v>106203</v>
      </c>
      <c r="P4249" s="33">
        <v>370192</v>
      </c>
      <c r="Q4249"/>
    </row>
    <row r="4250" spans="1:17">
      <c r="A4250" s="38" t="str">
        <f t="shared" ca="1" si="66"/>
        <v>206159</v>
      </c>
      <c r="B4250" s="39" cm="1">
        <f t="array" aca="1" ref="B4250" ca="1">INDIRECT(_xlfn.CONCAT("D",ROW(C4250)-C4250-3))</f>
        <v>2061</v>
      </c>
      <c r="C4250" s="32">
        <v>59</v>
      </c>
      <c r="D4250" s="33">
        <v>4533066</v>
      </c>
      <c r="E4250" s="33"/>
      <c r="F4250" s="33">
        <v>2249033</v>
      </c>
      <c r="G4250" s="33">
        <v>567068</v>
      </c>
      <c r="H4250" s="33">
        <v>1378178</v>
      </c>
      <c r="I4250" s="33">
        <v>24303</v>
      </c>
      <c r="J4250" s="33">
        <v>279484</v>
      </c>
      <c r="K4250" s="33"/>
      <c r="L4250" s="33">
        <v>2284033</v>
      </c>
      <c r="M4250" s="33">
        <v>478406</v>
      </c>
      <c r="N4250" s="33">
        <v>1293915</v>
      </c>
      <c r="O4250" s="33">
        <v>123134</v>
      </c>
      <c r="P4250" s="33">
        <v>388578</v>
      </c>
      <c r="Q4250"/>
    </row>
    <row r="4251" spans="1:17">
      <c r="A4251" s="38" t="str">
        <f t="shared" ca="1" si="66"/>
        <v>206160</v>
      </c>
      <c r="B4251" s="39" cm="1">
        <f t="array" aca="1" ref="B4251" ca="1">INDIRECT(_xlfn.CONCAT("D",ROW(C4251)-C4251-3))</f>
        <v>2061</v>
      </c>
      <c r="C4251" s="32">
        <v>60</v>
      </c>
      <c r="D4251" s="33">
        <v>4583468</v>
      </c>
      <c r="E4251" s="33"/>
      <c r="F4251" s="33">
        <v>2271199</v>
      </c>
      <c r="G4251" s="33">
        <v>623027</v>
      </c>
      <c r="H4251" s="33">
        <v>1367199</v>
      </c>
      <c r="I4251" s="33">
        <v>29523</v>
      </c>
      <c r="J4251" s="33">
        <v>251451</v>
      </c>
      <c r="K4251" s="33"/>
      <c r="L4251" s="33">
        <v>2312268</v>
      </c>
      <c r="M4251" s="33">
        <v>514964</v>
      </c>
      <c r="N4251" s="33">
        <v>1294505</v>
      </c>
      <c r="O4251" s="33">
        <v>133810</v>
      </c>
      <c r="P4251" s="33">
        <v>368990</v>
      </c>
      <c r="Q4251"/>
    </row>
    <row r="4252" spans="1:17">
      <c r="A4252" s="38" t="str">
        <f t="shared" ca="1" si="66"/>
        <v>206161</v>
      </c>
      <c r="B4252" s="39" cm="1">
        <f t="array" aca="1" ref="B4252" ca="1">INDIRECT(_xlfn.CONCAT("D",ROW(C4252)-C4252-3))</f>
        <v>2061</v>
      </c>
      <c r="C4252" s="32">
        <v>61</v>
      </c>
      <c r="D4252" s="33">
        <v>4486512</v>
      </c>
      <c r="E4252" s="33"/>
      <c r="F4252" s="33">
        <v>2220300</v>
      </c>
      <c r="G4252" s="33">
        <v>555329</v>
      </c>
      <c r="H4252" s="33">
        <v>1332992</v>
      </c>
      <c r="I4252" s="33">
        <v>32487</v>
      </c>
      <c r="J4252" s="33">
        <v>299492</v>
      </c>
      <c r="K4252" s="33"/>
      <c r="L4252" s="33">
        <v>2266212</v>
      </c>
      <c r="M4252" s="33">
        <v>478806</v>
      </c>
      <c r="N4252" s="33">
        <v>1264981</v>
      </c>
      <c r="O4252" s="33">
        <v>143033</v>
      </c>
      <c r="P4252" s="33">
        <v>379393</v>
      </c>
      <c r="Q4252"/>
    </row>
    <row r="4253" spans="1:17">
      <c r="A4253" s="38" t="str">
        <f t="shared" ca="1" si="66"/>
        <v>206162</v>
      </c>
      <c r="B4253" s="39" cm="1">
        <f t="array" aca="1" ref="B4253" ca="1">INDIRECT(_xlfn.CONCAT("D",ROW(C4253)-C4253-3))</f>
        <v>2061</v>
      </c>
      <c r="C4253" s="32">
        <v>62</v>
      </c>
      <c r="D4253" s="33">
        <v>4445462</v>
      </c>
      <c r="E4253" s="33"/>
      <c r="F4253" s="33">
        <v>2193293</v>
      </c>
      <c r="G4253" s="33">
        <v>584271</v>
      </c>
      <c r="H4253" s="33">
        <v>1278915</v>
      </c>
      <c r="I4253" s="33">
        <v>32403</v>
      </c>
      <c r="J4253" s="33">
        <v>297705</v>
      </c>
      <c r="K4253" s="33"/>
      <c r="L4253" s="33">
        <v>2252169</v>
      </c>
      <c r="M4253" s="33">
        <v>494403</v>
      </c>
      <c r="N4253" s="33">
        <v>1256270</v>
      </c>
      <c r="O4253" s="33">
        <v>137785</v>
      </c>
      <c r="P4253" s="33">
        <v>363711</v>
      </c>
      <c r="Q4253"/>
    </row>
    <row r="4254" spans="1:17">
      <c r="A4254" s="38" t="str">
        <f t="shared" ca="1" si="66"/>
        <v>206163</v>
      </c>
      <c r="B4254" s="39" cm="1">
        <f t="array" aca="1" ref="B4254" ca="1">INDIRECT(_xlfn.CONCAT("D",ROW(C4254)-C4254-3))</f>
        <v>2061</v>
      </c>
      <c r="C4254" s="32">
        <v>63</v>
      </c>
      <c r="D4254" s="33">
        <v>4345027</v>
      </c>
      <c r="E4254" s="33"/>
      <c r="F4254" s="33">
        <v>2138965</v>
      </c>
      <c r="G4254" s="33">
        <v>540806</v>
      </c>
      <c r="H4254" s="33">
        <v>1289849</v>
      </c>
      <c r="I4254" s="33">
        <v>36391</v>
      </c>
      <c r="J4254" s="33">
        <v>271919</v>
      </c>
      <c r="K4254" s="33"/>
      <c r="L4254" s="33">
        <v>2206062</v>
      </c>
      <c r="M4254" s="33">
        <v>465601</v>
      </c>
      <c r="N4254" s="33">
        <v>1216408</v>
      </c>
      <c r="O4254" s="33">
        <v>178380</v>
      </c>
      <c r="P4254" s="33">
        <v>345673</v>
      </c>
      <c r="Q4254"/>
    </row>
    <row r="4255" spans="1:17">
      <c r="A4255" s="38" t="str">
        <f t="shared" ca="1" si="66"/>
        <v>206164</v>
      </c>
      <c r="B4255" s="39" cm="1">
        <f t="array" aca="1" ref="B4255" ca="1">INDIRECT(_xlfn.CONCAT("D",ROW(C4255)-C4255-3))</f>
        <v>2061</v>
      </c>
      <c r="C4255" s="32">
        <v>64</v>
      </c>
      <c r="D4255" s="33">
        <v>4315433</v>
      </c>
      <c r="E4255" s="33"/>
      <c r="F4255" s="33">
        <v>2115281</v>
      </c>
      <c r="G4255" s="33">
        <v>534632</v>
      </c>
      <c r="H4255" s="33">
        <v>1289583</v>
      </c>
      <c r="I4255" s="33">
        <v>59628</v>
      </c>
      <c r="J4255" s="33">
        <v>231438</v>
      </c>
      <c r="K4255" s="33"/>
      <c r="L4255" s="33">
        <v>2200152</v>
      </c>
      <c r="M4255" s="33">
        <v>486894</v>
      </c>
      <c r="N4255" s="33">
        <v>1165502</v>
      </c>
      <c r="O4255" s="33">
        <v>188671</v>
      </c>
      <c r="P4255" s="33">
        <v>359084</v>
      </c>
      <c r="Q4255"/>
    </row>
    <row r="4256" spans="1:17">
      <c r="A4256" s="38" t="str">
        <f t="shared" ca="1" si="66"/>
        <v>206165</v>
      </c>
      <c r="B4256" s="39" cm="1">
        <f t="array" aca="1" ref="B4256" ca="1">INDIRECT(_xlfn.CONCAT("D",ROW(C4256)-C4256-3))</f>
        <v>2061</v>
      </c>
      <c r="C4256" s="32">
        <v>65</v>
      </c>
      <c r="D4256" s="33">
        <v>4290540</v>
      </c>
      <c r="E4256" s="33"/>
      <c r="F4256" s="33">
        <v>2098892</v>
      </c>
      <c r="G4256" s="33">
        <v>501273</v>
      </c>
      <c r="H4256" s="33">
        <v>1321263</v>
      </c>
      <c r="I4256" s="33">
        <v>45387</v>
      </c>
      <c r="J4256" s="33">
        <v>230969</v>
      </c>
      <c r="K4256" s="33"/>
      <c r="L4256" s="33">
        <v>2191648</v>
      </c>
      <c r="M4256" s="33">
        <v>453305</v>
      </c>
      <c r="N4256" s="33">
        <v>1216233</v>
      </c>
      <c r="O4256" s="33">
        <v>165942</v>
      </c>
      <c r="P4256" s="33">
        <v>356168</v>
      </c>
      <c r="Q4256"/>
    </row>
    <row r="4257" spans="1:17">
      <c r="A4257" s="38" t="str">
        <f t="shared" ca="1" si="66"/>
        <v>206166</v>
      </c>
      <c r="B4257" s="39" cm="1">
        <f t="array" aca="1" ref="B4257" ca="1">INDIRECT(_xlfn.CONCAT("D",ROW(C4257)-C4257-3))</f>
        <v>2061</v>
      </c>
      <c r="C4257" s="32">
        <v>66</v>
      </c>
      <c r="D4257" s="33">
        <v>4277251</v>
      </c>
      <c r="E4257" s="33"/>
      <c r="F4257" s="33">
        <v>2086799</v>
      </c>
      <c r="G4257" s="33">
        <v>494746</v>
      </c>
      <c r="H4257" s="33">
        <v>1324024</v>
      </c>
      <c r="I4257" s="33">
        <v>48366</v>
      </c>
      <c r="J4257" s="33">
        <v>219663</v>
      </c>
      <c r="K4257" s="33"/>
      <c r="L4257" s="33">
        <v>2190452</v>
      </c>
      <c r="M4257" s="33">
        <v>441534</v>
      </c>
      <c r="N4257" s="33">
        <v>1217256</v>
      </c>
      <c r="O4257" s="33">
        <v>195449</v>
      </c>
      <c r="P4257" s="33">
        <v>336214</v>
      </c>
      <c r="Q4257"/>
    </row>
    <row r="4258" spans="1:17">
      <c r="A4258" s="38" t="str">
        <f t="shared" ca="1" si="66"/>
        <v>206167</v>
      </c>
      <c r="B4258" s="39" cm="1">
        <f t="array" aca="1" ref="B4258" ca="1">INDIRECT(_xlfn.CONCAT("D",ROW(C4258)-C4258-3))</f>
        <v>2061</v>
      </c>
      <c r="C4258" s="32">
        <v>67</v>
      </c>
      <c r="D4258" s="33">
        <v>4283046</v>
      </c>
      <c r="E4258" s="33"/>
      <c r="F4258" s="33">
        <v>2084625</v>
      </c>
      <c r="G4258" s="33">
        <v>521156</v>
      </c>
      <c r="H4258" s="33">
        <v>1280842</v>
      </c>
      <c r="I4258" s="33">
        <v>62138</v>
      </c>
      <c r="J4258" s="33">
        <v>220489</v>
      </c>
      <c r="K4258" s="33"/>
      <c r="L4258" s="33">
        <v>2198421</v>
      </c>
      <c r="M4258" s="33">
        <v>498080</v>
      </c>
      <c r="N4258" s="33">
        <v>1141643</v>
      </c>
      <c r="O4258" s="33">
        <v>209133</v>
      </c>
      <c r="P4258" s="33">
        <v>349565</v>
      </c>
      <c r="Q4258"/>
    </row>
    <row r="4259" spans="1:17">
      <c r="A4259" s="38" t="str">
        <f t="shared" ca="1" si="66"/>
        <v>206168</v>
      </c>
      <c r="B4259" s="39" cm="1">
        <f t="array" aca="1" ref="B4259" ca="1">INDIRECT(_xlfn.CONCAT("D",ROW(C4259)-C4259-3))</f>
        <v>2061</v>
      </c>
      <c r="C4259" s="32">
        <v>68</v>
      </c>
      <c r="D4259" s="33">
        <v>4317454</v>
      </c>
      <c r="E4259" s="33"/>
      <c r="F4259" s="33">
        <v>2096729</v>
      </c>
      <c r="G4259" s="33">
        <v>524433</v>
      </c>
      <c r="H4259" s="33">
        <v>1282953</v>
      </c>
      <c r="I4259" s="33">
        <v>63294</v>
      </c>
      <c r="J4259" s="33">
        <v>226049</v>
      </c>
      <c r="K4259" s="33"/>
      <c r="L4259" s="33">
        <v>2220725</v>
      </c>
      <c r="M4259" s="33">
        <v>451433</v>
      </c>
      <c r="N4259" s="33">
        <v>1204495</v>
      </c>
      <c r="O4259" s="33">
        <v>224704</v>
      </c>
      <c r="P4259" s="33">
        <v>340093</v>
      </c>
      <c r="Q4259"/>
    </row>
    <row r="4260" spans="1:17">
      <c r="A4260" s="38" t="str">
        <f t="shared" ca="1" si="66"/>
        <v>206169</v>
      </c>
      <c r="B4260" s="39" cm="1">
        <f t="array" aca="1" ref="B4260" ca="1">INDIRECT(_xlfn.CONCAT("D",ROW(C4260)-C4260-3))</f>
        <v>2061</v>
      </c>
      <c r="C4260" s="32">
        <v>69</v>
      </c>
      <c r="D4260" s="33">
        <v>4311221</v>
      </c>
      <c r="E4260" s="33"/>
      <c r="F4260" s="33">
        <v>2081071</v>
      </c>
      <c r="G4260" s="33">
        <v>481021</v>
      </c>
      <c r="H4260" s="33">
        <v>1281046</v>
      </c>
      <c r="I4260" s="33">
        <v>66417</v>
      </c>
      <c r="J4260" s="33">
        <v>252587</v>
      </c>
      <c r="K4260" s="33"/>
      <c r="L4260" s="33">
        <v>2230150</v>
      </c>
      <c r="M4260" s="33">
        <v>495026</v>
      </c>
      <c r="N4260" s="33">
        <v>1124692</v>
      </c>
      <c r="O4260" s="33">
        <v>247007</v>
      </c>
      <c r="P4260" s="33">
        <v>363424</v>
      </c>
      <c r="Q4260"/>
    </row>
    <row r="4261" spans="1:17">
      <c r="A4261" s="38" t="str">
        <f t="shared" ca="1" si="66"/>
        <v>206170</v>
      </c>
      <c r="B4261" s="39" cm="1">
        <f t="array" aca="1" ref="B4261" ca="1">INDIRECT(_xlfn.CONCAT("D",ROW(C4261)-C4261-3))</f>
        <v>2061</v>
      </c>
      <c r="C4261" s="32">
        <v>70</v>
      </c>
      <c r="D4261" s="33">
        <v>4306584</v>
      </c>
      <c r="E4261" s="33"/>
      <c r="F4261" s="33">
        <v>2071616</v>
      </c>
      <c r="G4261" s="33">
        <v>474662</v>
      </c>
      <c r="H4261" s="33">
        <v>1300291</v>
      </c>
      <c r="I4261" s="33">
        <v>80451</v>
      </c>
      <c r="J4261" s="33">
        <v>216212</v>
      </c>
      <c r="K4261" s="33"/>
      <c r="L4261" s="33">
        <v>2234968</v>
      </c>
      <c r="M4261" s="33">
        <v>463594</v>
      </c>
      <c r="N4261" s="33">
        <v>1142789</v>
      </c>
      <c r="O4261" s="33">
        <v>264188</v>
      </c>
      <c r="P4261" s="33">
        <v>364397</v>
      </c>
      <c r="Q4261"/>
    </row>
    <row r="4262" spans="1:17">
      <c r="A4262" s="38" t="str">
        <f t="shared" ca="1" si="66"/>
        <v>206171</v>
      </c>
      <c r="B4262" s="39" cm="1">
        <f t="array" aca="1" ref="B4262" ca="1">INDIRECT(_xlfn.CONCAT("D",ROW(C4262)-C4262-3))</f>
        <v>2061</v>
      </c>
      <c r="C4262" s="32">
        <v>71</v>
      </c>
      <c r="D4262" s="33">
        <v>4136775</v>
      </c>
      <c r="E4262" s="33"/>
      <c r="F4262" s="33">
        <v>1978193</v>
      </c>
      <c r="G4262" s="33">
        <v>448176</v>
      </c>
      <c r="H4262" s="33">
        <v>1230229</v>
      </c>
      <c r="I4262" s="33">
        <v>71187</v>
      </c>
      <c r="J4262" s="33">
        <v>228600</v>
      </c>
      <c r="K4262" s="33"/>
      <c r="L4262" s="33">
        <v>2158582</v>
      </c>
      <c r="M4262" s="33">
        <v>450715</v>
      </c>
      <c r="N4262" s="33">
        <v>1114661</v>
      </c>
      <c r="O4262" s="33">
        <v>284981</v>
      </c>
      <c r="P4262" s="33">
        <v>308225</v>
      </c>
      <c r="Q4262"/>
    </row>
    <row r="4263" spans="1:17">
      <c r="A4263" s="38" t="str">
        <f t="shared" ca="1" si="66"/>
        <v>206172</v>
      </c>
      <c r="B4263" s="39" cm="1">
        <f t="array" aca="1" ref="B4263" ca="1">INDIRECT(_xlfn.CONCAT("D",ROW(C4263)-C4263-3))</f>
        <v>2061</v>
      </c>
      <c r="C4263" s="32">
        <v>72</v>
      </c>
      <c r="D4263" s="33">
        <v>3986352</v>
      </c>
      <c r="E4263" s="33"/>
      <c r="F4263" s="33">
        <v>1893943</v>
      </c>
      <c r="G4263" s="33">
        <v>422657</v>
      </c>
      <c r="H4263" s="33">
        <v>1147783</v>
      </c>
      <c r="I4263" s="33">
        <v>84131</v>
      </c>
      <c r="J4263" s="33">
        <v>239372</v>
      </c>
      <c r="K4263" s="33"/>
      <c r="L4263" s="33">
        <v>2092409</v>
      </c>
      <c r="M4263" s="33">
        <v>463745</v>
      </c>
      <c r="N4263" s="33">
        <v>1000234</v>
      </c>
      <c r="O4263" s="33">
        <v>319267</v>
      </c>
      <c r="P4263" s="33">
        <v>309163</v>
      </c>
      <c r="Q4263"/>
    </row>
    <row r="4264" spans="1:17">
      <c r="A4264" s="38" t="str">
        <f t="shared" ca="1" si="66"/>
        <v>206173</v>
      </c>
      <c r="B4264" s="39" cm="1">
        <f t="array" aca="1" ref="B4264" ca="1">INDIRECT(_xlfn.CONCAT("D",ROW(C4264)-C4264-3))</f>
        <v>2061</v>
      </c>
      <c r="C4264" s="32">
        <v>73</v>
      </c>
      <c r="D4264" s="33">
        <v>3831161</v>
      </c>
      <c r="E4264" s="33"/>
      <c r="F4264" s="33">
        <v>1813132</v>
      </c>
      <c r="G4264" s="33">
        <v>394811</v>
      </c>
      <c r="H4264" s="33">
        <v>1113467</v>
      </c>
      <c r="I4264" s="33">
        <v>87958</v>
      </c>
      <c r="J4264" s="33">
        <v>216896</v>
      </c>
      <c r="K4264" s="33"/>
      <c r="L4264" s="33">
        <v>2018029</v>
      </c>
      <c r="M4264" s="33">
        <v>410464</v>
      </c>
      <c r="N4264" s="33">
        <v>971195</v>
      </c>
      <c r="O4264" s="33">
        <v>331800</v>
      </c>
      <c r="P4264" s="33">
        <v>304570</v>
      </c>
      <c r="Q4264"/>
    </row>
    <row r="4265" spans="1:17">
      <c r="A4265" s="38" t="str">
        <f t="shared" ca="1" si="66"/>
        <v>206174</v>
      </c>
      <c r="B4265" s="39" cm="1">
        <f t="array" aca="1" ref="B4265" ca="1">INDIRECT(_xlfn.CONCAT("D",ROW(C4265)-C4265-3))</f>
        <v>2061</v>
      </c>
      <c r="C4265" s="32">
        <v>74</v>
      </c>
      <c r="D4265" s="33">
        <v>3729794</v>
      </c>
      <c r="E4265" s="33"/>
      <c r="F4265" s="33">
        <v>1756767</v>
      </c>
      <c r="G4265" s="33">
        <v>363125</v>
      </c>
      <c r="H4265" s="33">
        <v>1096358</v>
      </c>
      <c r="I4265" s="33">
        <v>82800</v>
      </c>
      <c r="J4265" s="33">
        <v>214483</v>
      </c>
      <c r="K4265" s="33"/>
      <c r="L4265" s="33">
        <v>1973027</v>
      </c>
      <c r="M4265" s="33">
        <v>401652</v>
      </c>
      <c r="N4265" s="33">
        <v>982487</v>
      </c>
      <c r="O4265" s="33">
        <v>290921</v>
      </c>
      <c r="P4265" s="33">
        <v>297967</v>
      </c>
      <c r="Q4265"/>
    </row>
    <row r="4266" spans="1:17">
      <c r="A4266" s="38" t="str">
        <f t="shared" ca="1" si="66"/>
        <v>206175</v>
      </c>
      <c r="B4266" s="39" cm="1">
        <f t="array" aca="1" ref="B4266" ca="1">INDIRECT(_xlfn.CONCAT("D",ROW(C4266)-C4266-3))</f>
        <v>2061</v>
      </c>
      <c r="C4266" s="32">
        <v>75</v>
      </c>
      <c r="D4266" s="33">
        <v>3667836</v>
      </c>
      <c r="E4266" s="33"/>
      <c r="F4266" s="33">
        <v>1722711</v>
      </c>
      <c r="G4266" s="33">
        <v>343944</v>
      </c>
      <c r="H4266" s="33">
        <v>1058750</v>
      </c>
      <c r="I4266" s="33">
        <v>105676</v>
      </c>
      <c r="J4266" s="33">
        <v>214342</v>
      </c>
      <c r="K4266" s="33"/>
      <c r="L4266" s="33">
        <v>1945125</v>
      </c>
      <c r="M4266" s="33">
        <v>349719</v>
      </c>
      <c r="N4266" s="33">
        <v>958453</v>
      </c>
      <c r="O4266" s="33">
        <v>334602</v>
      </c>
      <c r="P4266" s="33">
        <v>302351</v>
      </c>
      <c r="Q4266"/>
    </row>
    <row r="4267" spans="1:17">
      <c r="A4267" s="38" t="str">
        <f t="shared" ca="1" si="66"/>
        <v>206176</v>
      </c>
      <c r="B4267" s="39" cm="1">
        <f t="array" aca="1" ref="B4267" ca="1">INDIRECT(_xlfn.CONCAT("D",ROW(C4267)-C4267-3))</f>
        <v>2061</v>
      </c>
      <c r="C4267" s="32">
        <v>76</v>
      </c>
      <c r="D4267" s="33">
        <v>3520699</v>
      </c>
      <c r="E4267" s="33"/>
      <c r="F4267" s="33">
        <v>1645102</v>
      </c>
      <c r="G4267" s="33">
        <v>295300</v>
      </c>
      <c r="H4267" s="33">
        <v>1052506</v>
      </c>
      <c r="I4267" s="33">
        <v>105749</v>
      </c>
      <c r="J4267" s="33">
        <v>191546</v>
      </c>
      <c r="K4267" s="33"/>
      <c r="L4267" s="33">
        <v>1875597</v>
      </c>
      <c r="M4267" s="33">
        <v>332053</v>
      </c>
      <c r="N4267" s="33">
        <v>876419</v>
      </c>
      <c r="O4267" s="33">
        <v>373308</v>
      </c>
      <c r="P4267" s="33">
        <v>293817</v>
      </c>
      <c r="Q4267"/>
    </row>
    <row r="4268" spans="1:17">
      <c r="A4268" s="38" t="str">
        <f t="shared" ca="1" si="66"/>
        <v>206177</v>
      </c>
      <c r="B4268" s="39" cm="1">
        <f t="array" aca="1" ref="B4268" ca="1">INDIRECT(_xlfn.CONCAT("D",ROW(C4268)-C4268-3))</f>
        <v>2061</v>
      </c>
      <c r="C4268" s="32">
        <v>77</v>
      </c>
      <c r="D4268" s="33">
        <v>3421485</v>
      </c>
      <c r="E4268" s="33"/>
      <c r="F4268" s="33">
        <v>1597491</v>
      </c>
      <c r="G4268" s="33">
        <v>256597</v>
      </c>
      <c r="H4268" s="33">
        <v>1054344</v>
      </c>
      <c r="I4268" s="33">
        <v>93853</v>
      </c>
      <c r="J4268" s="33">
        <v>192697</v>
      </c>
      <c r="K4268" s="33"/>
      <c r="L4268" s="33">
        <v>1823994</v>
      </c>
      <c r="M4268" s="33">
        <v>294777</v>
      </c>
      <c r="N4268" s="33">
        <v>853142</v>
      </c>
      <c r="O4268" s="33">
        <v>388341</v>
      </c>
      <c r="P4268" s="33">
        <v>287734</v>
      </c>
      <c r="Q4268"/>
    </row>
    <row r="4269" spans="1:17">
      <c r="A4269" s="38" t="str">
        <f t="shared" ca="1" si="66"/>
        <v>206178</v>
      </c>
      <c r="B4269" s="39" cm="1">
        <f t="array" aca="1" ref="B4269" ca="1">INDIRECT(_xlfn.CONCAT("D",ROW(C4269)-C4269-3))</f>
        <v>2061</v>
      </c>
      <c r="C4269" s="32">
        <v>78</v>
      </c>
      <c r="D4269" s="33">
        <v>3391519</v>
      </c>
      <c r="E4269" s="33"/>
      <c r="F4269" s="33">
        <v>1581135</v>
      </c>
      <c r="G4269" s="33">
        <v>252542</v>
      </c>
      <c r="H4269" s="33">
        <v>991204</v>
      </c>
      <c r="I4269" s="33">
        <v>134756</v>
      </c>
      <c r="J4269" s="33">
        <v>202633</v>
      </c>
      <c r="K4269" s="33"/>
      <c r="L4269" s="33">
        <v>1810384</v>
      </c>
      <c r="M4269" s="33">
        <v>287331</v>
      </c>
      <c r="N4269" s="33">
        <v>811759</v>
      </c>
      <c r="O4269" s="33">
        <v>451089</v>
      </c>
      <c r="P4269" s="33">
        <v>260205</v>
      </c>
      <c r="Q4269"/>
    </row>
    <row r="4270" spans="1:17">
      <c r="A4270" s="38" t="str">
        <f t="shared" ca="1" si="66"/>
        <v>206179</v>
      </c>
      <c r="B4270" s="39" cm="1">
        <f t="array" aca="1" ref="B4270" ca="1">INDIRECT(_xlfn.CONCAT("D",ROW(C4270)-C4270-3))</f>
        <v>2061</v>
      </c>
      <c r="C4270" s="32">
        <v>79</v>
      </c>
      <c r="D4270" s="33">
        <v>3236380</v>
      </c>
      <c r="E4270" s="33"/>
      <c r="F4270" s="33">
        <v>1502889</v>
      </c>
      <c r="G4270" s="33">
        <v>222539</v>
      </c>
      <c r="H4270" s="33">
        <v>976978</v>
      </c>
      <c r="I4270" s="33">
        <v>131727</v>
      </c>
      <c r="J4270" s="33">
        <v>171645</v>
      </c>
      <c r="K4270" s="33"/>
      <c r="L4270" s="33">
        <v>1733491</v>
      </c>
      <c r="M4270" s="33">
        <v>261128</v>
      </c>
      <c r="N4270" s="33">
        <v>733168</v>
      </c>
      <c r="O4270" s="33">
        <v>480075</v>
      </c>
      <c r="P4270" s="33">
        <v>259120</v>
      </c>
      <c r="Q4270"/>
    </row>
    <row r="4271" spans="1:17">
      <c r="A4271" s="38" t="str">
        <f t="shared" ca="1" si="66"/>
        <v>206180</v>
      </c>
      <c r="B4271" s="39" cm="1">
        <f t="array" aca="1" ref="B4271" ca="1">INDIRECT(_xlfn.CONCAT("D",ROW(C4271)-C4271-3))</f>
        <v>2061</v>
      </c>
      <c r="C4271" s="32">
        <v>80</v>
      </c>
      <c r="D4271" s="33">
        <v>3169017</v>
      </c>
      <c r="E4271" s="33"/>
      <c r="F4271" s="33">
        <v>1468717</v>
      </c>
      <c r="G4271" s="33">
        <v>219509</v>
      </c>
      <c r="H4271" s="33">
        <v>952870</v>
      </c>
      <c r="I4271" s="33">
        <v>126717</v>
      </c>
      <c r="J4271" s="33">
        <v>169621</v>
      </c>
      <c r="K4271" s="33"/>
      <c r="L4271" s="33">
        <v>1700300</v>
      </c>
      <c r="M4271" s="33">
        <v>250221</v>
      </c>
      <c r="N4271" s="33">
        <v>726547</v>
      </c>
      <c r="O4271" s="33">
        <v>467281</v>
      </c>
      <c r="P4271" s="33">
        <v>256251</v>
      </c>
      <c r="Q4271"/>
    </row>
    <row r="4272" spans="1:17">
      <c r="A4272" s="38" t="str">
        <f t="shared" ca="1" si="66"/>
        <v>206181</v>
      </c>
      <c r="B4272" s="39" cm="1">
        <f t="array" aca="1" ref="B4272" ca="1">INDIRECT(_xlfn.CONCAT("D",ROW(C4272)-C4272-3))</f>
        <v>2061</v>
      </c>
      <c r="C4272" s="32">
        <v>81</v>
      </c>
      <c r="D4272" s="33">
        <v>2932523</v>
      </c>
      <c r="E4272" s="33"/>
      <c r="F4272" s="33">
        <v>1349509</v>
      </c>
      <c r="G4272" s="33">
        <v>184796</v>
      </c>
      <c r="H4272" s="33">
        <v>882025</v>
      </c>
      <c r="I4272" s="33">
        <v>145839</v>
      </c>
      <c r="J4272" s="33">
        <v>136849</v>
      </c>
      <c r="K4272" s="33"/>
      <c r="L4272" s="33">
        <v>1583014</v>
      </c>
      <c r="M4272" s="33">
        <v>204778</v>
      </c>
      <c r="N4272" s="33">
        <v>668540</v>
      </c>
      <c r="O4272" s="33">
        <v>501907</v>
      </c>
      <c r="P4272" s="33">
        <v>207789</v>
      </c>
      <c r="Q4272"/>
    </row>
    <row r="4273" spans="1:17">
      <c r="A4273" s="38" t="str">
        <f t="shared" ca="1" si="66"/>
        <v>206182</v>
      </c>
      <c r="B4273" s="39" cm="1">
        <f t="array" aca="1" ref="B4273" ca="1">INDIRECT(_xlfn.CONCAT("D",ROW(C4273)-C4273-3))</f>
        <v>2061</v>
      </c>
      <c r="C4273" s="32">
        <v>82</v>
      </c>
      <c r="D4273" s="33">
        <v>2718479</v>
      </c>
      <c r="E4273" s="33"/>
      <c r="F4273" s="33">
        <v>1241345</v>
      </c>
      <c r="G4273" s="33">
        <v>145923</v>
      </c>
      <c r="H4273" s="33">
        <v>807574</v>
      </c>
      <c r="I4273" s="33">
        <v>158916</v>
      </c>
      <c r="J4273" s="33">
        <v>128932</v>
      </c>
      <c r="K4273" s="33"/>
      <c r="L4273" s="33">
        <v>1477133</v>
      </c>
      <c r="M4273" s="33">
        <v>173603</v>
      </c>
      <c r="N4273" s="33">
        <v>602092</v>
      </c>
      <c r="O4273" s="33">
        <v>506761</v>
      </c>
      <c r="P4273" s="33">
        <v>194677</v>
      </c>
      <c r="Q4273"/>
    </row>
    <row r="4274" spans="1:17">
      <c r="A4274" s="38" t="str">
        <f t="shared" ca="1" si="66"/>
        <v>206183</v>
      </c>
      <c r="B4274" s="39" cm="1">
        <f t="array" aca="1" ref="B4274" ca="1">INDIRECT(_xlfn.CONCAT("D",ROW(C4274)-C4274-3))</f>
        <v>2061</v>
      </c>
      <c r="C4274" s="32">
        <v>83</v>
      </c>
      <c r="D4274" s="33">
        <v>2573768</v>
      </c>
      <c r="E4274" s="33"/>
      <c r="F4274" s="33">
        <v>1164812</v>
      </c>
      <c r="G4274" s="33">
        <v>117981</v>
      </c>
      <c r="H4274" s="33">
        <v>762877</v>
      </c>
      <c r="I4274" s="33">
        <v>145976</v>
      </c>
      <c r="J4274" s="33">
        <v>137978</v>
      </c>
      <c r="K4274" s="33"/>
      <c r="L4274" s="33">
        <v>1408956</v>
      </c>
      <c r="M4274" s="33">
        <v>170722</v>
      </c>
      <c r="N4274" s="33">
        <v>541288</v>
      </c>
      <c r="O4274" s="33">
        <v>503127</v>
      </c>
      <c r="P4274" s="33">
        <v>193819</v>
      </c>
      <c r="Q4274"/>
    </row>
    <row r="4275" spans="1:17">
      <c r="A4275" s="38" t="str">
        <f t="shared" ca="1" si="66"/>
        <v>206184</v>
      </c>
      <c r="B4275" s="39" cm="1">
        <f t="array" aca="1" ref="B4275" ca="1">INDIRECT(_xlfn.CONCAT("D",ROW(C4275)-C4275-3))</f>
        <v>2061</v>
      </c>
      <c r="C4275" s="32">
        <v>84</v>
      </c>
      <c r="D4275" s="33">
        <v>2351456</v>
      </c>
      <c r="E4275" s="33"/>
      <c r="F4275" s="33">
        <v>1054346</v>
      </c>
      <c r="G4275" s="33">
        <v>118151</v>
      </c>
      <c r="H4275" s="33">
        <v>691883</v>
      </c>
      <c r="I4275" s="33">
        <v>149190</v>
      </c>
      <c r="J4275" s="33">
        <v>95121</v>
      </c>
      <c r="K4275" s="33"/>
      <c r="L4275" s="33">
        <v>1297110</v>
      </c>
      <c r="M4275" s="33">
        <v>144570</v>
      </c>
      <c r="N4275" s="33">
        <v>478887</v>
      </c>
      <c r="O4275" s="33">
        <v>514025</v>
      </c>
      <c r="P4275" s="33">
        <v>159629</v>
      </c>
      <c r="Q4275"/>
    </row>
    <row r="4276" spans="1:17">
      <c r="A4276" s="38" t="str">
        <f t="shared" ca="1" si="66"/>
        <v>206185</v>
      </c>
      <c r="B4276" s="39" cm="1">
        <f t="array" aca="1" ref="B4276" ca="1">INDIRECT(_xlfn.CONCAT("D",ROW(C4276)-C4276-3))</f>
        <v>2061</v>
      </c>
      <c r="C4276" s="32">
        <v>85</v>
      </c>
      <c r="D4276" s="33">
        <v>2190899</v>
      </c>
      <c r="E4276" s="33"/>
      <c r="F4276" s="33">
        <v>972826</v>
      </c>
      <c r="G4276" s="33">
        <v>81236</v>
      </c>
      <c r="H4276" s="33">
        <v>645876</v>
      </c>
      <c r="I4276" s="33">
        <v>161469</v>
      </c>
      <c r="J4276" s="33">
        <v>84245</v>
      </c>
      <c r="K4276" s="33"/>
      <c r="L4276" s="33">
        <v>1218074</v>
      </c>
      <c r="M4276" s="33">
        <v>130651</v>
      </c>
      <c r="N4276" s="33">
        <v>414065</v>
      </c>
      <c r="O4276" s="33">
        <v>511551</v>
      </c>
      <c r="P4276" s="33">
        <v>161807</v>
      </c>
      <c r="Q4276"/>
    </row>
    <row r="4277" spans="1:17">
      <c r="A4277" s="38" t="str">
        <f t="shared" ca="1" si="66"/>
        <v>206186</v>
      </c>
      <c r="B4277" s="39" cm="1">
        <f t="array" aca="1" ref="B4277" ca="1">INDIRECT(_xlfn.CONCAT("D",ROW(C4277)-C4277-3))</f>
        <v>2061</v>
      </c>
      <c r="C4277" s="32">
        <v>86</v>
      </c>
      <c r="D4277" s="33">
        <v>2031349</v>
      </c>
      <c r="E4277" s="33"/>
      <c r="F4277" s="33">
        <v>892001</v>
      </c>
      <c r="G4277" s="33">
        <v>79267</v>
      </c>
      <c r="H4277" s="33">
        <v>575938</v>
      </c>
      <c r="I4277" s="33">
        <v>143483</v>
      </c>
      <c r="J4277" s="33">
        <v>93314</v>
      </c>
      <c r="K4277" s="33"/>
      <c r="L4277" s="33">
        <v>1139348</v>
      </c>
      <c r="M4277" s="33">
        <v>138651</v>
      </c>
      <c r="N4277" s="33">
        <v>363707</v>
      </c>
      <c r="O4277" s="33">
        <v>483268</v>
      </c>
      <c r="P4277" s="33">
        <v>153721</v>
      </c>
      <c r="Q4277"/>
    </row>
    <row r="4278" spans="1:17">
      <c r="A4278" s="38" t="str">
        <f t="shared" ca="1" si="66"/>
        <v>206187</v>
      </c>
      <c r="B4278" s="39" cm="1">
        <f t="array" aca="1" ref="B4278" ca="1">INDIRECT(_xlfn.CONCAT("D",ROW(C4278)-C4278-3))</f>
        <v>2061</v>
      </c>
      <c r="C4278" s="32">
        <v>87</v>
      </c>
      <c r="D4278" s="33">
        <v>1841667</v>
      </c>
      <c r="E4278" s="33"/>
      <c r="F4278" s="33">
        <v>797169</v>
      </c>
      <c r="G4278" s="33">
        <v>46184</v>
      </c>
      <c r="H4278" s="33">
        <v>538139</v>
      </c>
      <c r="I4278" s="33">
        <v>138551</v>
      </c>
      <c r="J4278" s="33">
        <v>74295</v>
      </c>
      <c r="K4278" s="33"/>
      <c r="L4278" s="33">
        <v>1044498</v>
      </c>
      <c r="M4278" s="33">
        <v>108363</v>
      </c>
      <c r="N4278" s="33">
        <v>292981</v>
      </c>
      <c r="O4278" s="33">
        <v>500677</v>
      </c>
      <c r="P4278" s="33">
        <v>142477</v>
      </c>
      <c r="Q4278"/>
    </row>
    <row r="4279" spans="1:17">
      <c r="A4279" s="38" t="str">
        <f t="shared" ca="1" si="66"/>
        <v>206188</v>
      </c>
      <c r="B4279" s="39" cm="1">
        <f t="array" aca="1" ref="B4279" ca="1">INDIRECT(_xlfn.CONCAT("D",ROW(C4279)-C4279-3))</f>
        <v>2061</v>
      </c>
      <c r="C4279" s="32">
        <v>88</v>
      </c>
      <c r="D4279" s="33">
        <v>1749015</v>
      </c>
      <c r="E4279" s="33"/>
      <c r="F4279" s="33">
        <v>747369</v>
      </c>
      <c r="G4279" s="33">
        <v>48217</v>
      </c>
      <c r="H4279" s="33">
        <v>482173</v>
      </c>
      <c r="I4279" s="33">
        <v>156706</v>
      </c>
      <c r="J4279" s="33">
        <v>60272</v>
      </c>
      <c r="K4279" s="33"/>
      <c r="L4279" s="33">
        <v>1001647</v>
      </c>
      <c r="M4279" s="33">
        <v>97257</v>
      </c>
      <c r="N4279" s="33">
        <v>276731</v>
      </c>
      <c r="O4279" s="33">
        <v>495309</v>
      </c>
      <c r="P4279" s="33">
        <v>132350</v>
      </c>
      <c r="Q4279"/>
    </row>
    <row r="4280" spans="1:17">
      <c r="A4280" s="38" t="str">
        <f t="shared" ca="1" si="66"/>
        <v>206189</v>
      </c>
      <c r="B4280" s="39" cm="1">
        <f t="array" aca="1" ref="B4280" ca="1">INDIRECT(_xlfn.CONCAT("D",ROW(C4280)-C4280-3))</f>
        <v>2061</v>
      </c>
      <c r="C4280" s="32">
        <v>89</v>
      </c>
      <c r="D4280" s="33">
        <v>1650213</v>
      </c>
      <c r="E4280" s="33"/>
      <c r="F4280" s="33">
        <v>695565</v>
      </c>
      <c r="G4280" s="33">
        <v>46170</v>
      </c>
      <c r="H4280" s="33">
        <v>411517</v>
      </c>
      <c r="I4280" s="33">
        <v>177655</v>
      </c>
      <c r="J4280" s="33">
        <v>60222</v>
      </c>
      <c r="K4280" s="33"/>
      <c r="L4280" s="33">
        <v>954648</v>
      </c>
      <c r="M4280" s="33">
        <v>87150</v>
      </c>
      <c r="N4280" s="33">
        <v>225389</v>
      </c>
      <c r="O4280" s="33">
        <v>512885</v>
      </c>
      <c r="P4280" s="33">
        <v>129223</v>
      </c>
      <c r="Q4280"/>
    </row>
    <row r="4281" spans="1:17">
      <c r="A4281" s="38" t="str">
        <f t="shared" ca="1" si="66"/>
        <v>206190</v>
      </c>
      <c r="B4281" s="39" cm="1">
        <f t="array" aca="1" ref="B4281" ca="1">INDIRECT(_xlfn.CONCAT("D",ROW(C4281)-C4281-3))</f>
        <v>2061</v>
      </c>
      <c r="C4281" s="32">
        <v>90</v>
      </c>
      <c r="D4281" s="33">
        <v>1525515</v>
      </c>
      <c r="E4281" s="33"/>
      <c r="F4281" s="33">
        <v>632300</v>
      </c>
      <c r="G4281" s="33">
        <v>40146</v>
      </c>
      <c r="H4281" s="33">
        <v>374362</v>
      </c>
      <c r="I4281" s="33">
        <v>163595</v>
      </c>
      <c r="J4281" s="33">
        <v>54197</v>
      </c>
      <c r="K4281" s="33"/>
      <c r="L4281" s="33">
        <v>893215</v>
      </c>
      <c r="M4281" s="33">
        <v>72098</v>
      </c>
      <c r="N4281" s="33">
        <v>194264</v>
      </c>
      <c r="O4281" s="33">
        <v>519707</v>
      </c>
      <c r="P4281" s="33">
        <v>107146</v>
      </c>
      <c r="Q4281"/>
    </row>
    <row r="4282" spans="1:17">
      <c r="A4282" s="38" t="str">
        <f t="shared" ca="1" si="66"/>
        <v>206191</v>
      </c>
      <c r="B4282" s="39" cm="1">
        <f t="array" aca="1" ref="B4282" ca="1">INDIRECT(_xlfn.CONCAT("D",ROW(C4282)-C4282-3))</f>
        <v>2061</v>
      </c>
      <c r="C4282" s="32">
        <v>91</v>
      </c>
      <c r="D4282" s="33">
        <v>1268341</v>
      </c>
      <c r="E4282" s="33"/>
      <c r="F4282" s="33">
        <v>514276</v>
      </c>
      <c r="G4282" s="33">
        <v>26116</v>
      </c>
      <c r="H4282" s="33">
        <v>296312</v>
      </c>
      <c r="I4282" s="33">
        <v>147654</v>
      </c>
      <c r="J4282" s="33">
        <v>44196</v>
      </c>
      <c r="K4282" s="33"/>
      <c r="L4282" s="33">
        <v>754065</v>
      </c>
      <c r="M4282" s="33">
        <v>45064</v>
      </c>
      <c r="N4282" s="33">
        <v>171242</v>
      </c>
      <c r="O4282" s="33">
        <v>441624</v>
      </c>
      <c r="P4282" s="33">
        <v>96136</v>
      </c>
      <c r="Q4282"/>
    </row>
    <row r="4283" spans="1:17">
      <c r="A4283" s="38" t="str">
        <f t="shared" ca="1" si="66"/>
        <v>206192</v>
      </c>
      <c r="B4283" s="39" cm="1">
        <f t="array" aca="1" ref="B4283" ca="1">INDIRECT(_xlfn.CONCAT("D",ROW(C4283)-C4283-3))</f>
        <v>2061</v>
      </c>
      <c r="C4283" s="32">
        <v>92</v>
      </c>
      <c r="D4283" s="33">
        <v>1053876</v>
      </c>
      <c r="E4283" s="33"/>
      <c r="F4283" s="33">
        <v>417718</v>
      </c>
      <c r="G4283" s="33">
        <v>30124</v>
      </c>
      <c r="H4283" s="33">
        <v>240991</v>
      </c>
      <c r="I4283" s="33">
        <v>116479</v>
      </c>
      <c r="J4283" s="33">
        <v>30124</v>
      </c>
      <c r="K4283" s="33"/>
      <c r="L4283" s="33">
        <v>636158</v>
      </c>
      <c r="M4283" s="33">
        <v>38069</v>
      </c>
      <c r="N4283" s="33">
        <v>114208</v>
      </c>
      <c r="O4283" s="33">
        <v>405738</v>
      </c>
      <c r="P4283" s="33">
        <v>78142</v>
      </c>
      <c r="Q4283"/>
    </row>
    <row r="4284" spans="1:17">
      <c r="A4284" s="38" t="str">
        <f t="shared" ca="1" si="66"/>
        <v>206193</v>
      </c>
      <c r="B4284" s="39" cm="1">
        <f t="array" aca="1" ref="B4284" ca="1">INDIRECT(_xlfn.CONCAT("D",ROW(C4284)-C4284-3))</f>
        <v>2061</v>
      </c>
      <c r="C4284" s="32">
        <v>93</v>
      </c>
      <c r="D4284" s="33">
        <v>875381</v>
      </c>
      <c r="E4284" s="33"/>
      <c r="F4284" s="33">
        <v>337670</v>
      </c>
      <c r="G4284" s="33">
        <v>12096</v>
      </c>
      <c r="H4284" s="33">
        <v>184459</v>
      </c>
      <c r="I4284" s="33">
        <v>113901</v>
      </c>
      <c r="J4284" s="33">
        <v>27215</v>
      </c>
      <c r="K4284" s="33"/>
      <c r="L4284" s="33">
        <v>537711</v>
      </c>
      <c r="M4284" s="33">
        <v>38121</v>
      </c>
      <c r="N4284" s="33">
        <v>94300</v>
      </c>
      <c r="O4284" s="33">
        <v>331053</v>
      </c>
      <c r="P4284" s="33">
        <v>74236</v>
      </c>
      <c r="Q4284"/>
    </row>
    <row r="4285" spans="1:17">
      <c r="A4285" s="38" t="str">
        <f t="shared" ca="1" si="66"/>
        <v>206194</v>
      </c>
      <c r="B4285" s="39" cm="1">
        <f t="array" aca="1" ref="B4285" ca="1">INDIRECT(_xlfn.CONCAT("D",ROW(C4285)-C4285-3))</f>
        <v>2061</v>
      </c>
      <c r="C4285" s="32">
        <v>94</v>
      </c>
      <c r="D4285" s="33">
        <v>730348</v>
      </c>
      <c r="E4285" s="33"/>
      <c r="F4285" s="33">
        <v>273999</v>
      </c>
      <c r="G4285" s="33">
        <v>16177</v>
      </c>
      <c r="H4285" s="33">
        <v>145593</v>
      </c>
      <c r="I4285" s="33">
        <v>98073</v>
      </c>
      <c r="J4285" s="33">
        <v>14155</v>
      </c>
      <c r="K4285" s="33"/>
      <c r="L4285" s="33">
        <v>456349</v>
      </c>
      <c r="M4285" s="33">
        <v>23170</v>
      </c>
      <c r="N4285" s="33">
        <v>71525</v>
      </c>
      <c r="O4285" s="33">
        <v>300203</v>
      </c>
      <c r="P4285" s="33">
        <v>61451</v>
      </c>
      <c r="Q4285"/>
    </row>
    <row r="4286" spans="1:17">
      <c r="A4286" s="38" t="str">
        <f t="shared" ca="1" si="66"/>
        <v>206195</v>
      </c>
      <c r="B4286" s="39" cm="1">
        <f t="array" aca="1" ref="B4286" ca="1">INDIRECT(_xlfn.CONCAT("D",ROW(C4286)-C4286-3))</f>
        <v>2061</v>
      </c>
      <c r="C4286" s="32">
        <v>95</v>
      </c>
      <c r="D4286" s="33">
        <v>605612</v>
      </c>
      <c r="E4286" s="33"/>
      <c r="F4286" s="33">
        <v>220185</v>
      </c>
      <c r="G4286" s="33">
        <v>7103</v>
      </c>
      <c r="H4286" s="33">
        <v>103497</v>
      </c>
      <c r="I4286" s="33">
        <v>94365</v>
      </c>
      <c r="J4286" s="33">
        <v>15220</v>
      </c>
      <c r="K4286" s="33"/>
      <c r="L4286" s="33">
        <v>385427</v>
      </c>
      <c r="M4286" s="33">
        <v>20232</v>
      </c>
      <c r="N4286" s="33">
        <v>47546</v>
      </c>
      <c r="O4286" s="33">
        <v>258974</v>
      </c>
      <c r="P4286" s="33">
        <v>58674</v>
      </c>
      <c r="Q4286"/>
    </row>
    <row r="4287" spans="1:17">
      <c r="A4287" s="38" t="str">
        <f t="shared" ca="1" si="66"/>
        <v>206196</v>
      </c>
      <c r="B4287" s="39" cm="1">
        <f t="array" aca="1" ref="B4287" ca="1">INDIRECT(_xlfn.CONCAT("D",ROW(C4287)-C4287-3))</f>
        <v>2061</v>
      </c>
      <c r="C4287" s="32">
        <v>96</v>
      </c>
      <c r="D4287" s="33">
        <v>495216</v>
      </c>
      <c r="E4287" s="33"/>
      <c r="F4287" s="33">
        <v>173133</v>
      </c>
      <c r="G4287" s="33">
        <v>3073</v>
      </c>
      <c r="H4287" s="33">
        <v>81957</v>
      </c>
      <c r="I4287" s="33">
        <v>73761</v>
      </c>
      <c r="J4287" s="33">
        <v>14342</v>
      </c>
      <c r="K4287" s="33"/>
      <c r="L4287" s="33">
        <v>322083</v>
      </c>
      <c r="M4287" s="33">
        <v>18347</v>
      </c>
      <c r="N4287" s="33">
        <v>24462</v>
      </c>
      <c r="O4287" s="33">
        <v>242582</v>
      </c>
      <c r="P4287" s="33">
        <v>36693</v>
      </c>
      <c r="Q4287"/>
    </row>
    <row r="4288" spans="1:17">
      <c r="A4288" s="38" t="str">
        <f t="shared" ca="1" si="66"/>
        <v>206197</v>
      </c>
      <c r="B4288" s="39" cm="1">
        <f t="array" aca="1" ref="B4288" ca="1">INDIRECT(_xlfn.CONCAT("D",ROW(C4288)-C4288-3))</f>
        <v>2061</v>
      </c>
      <c r="C4288" s="32">
        <v>97</v>
      </c>
      <c r="D4288" s="33">
        <v>379693</v>
      </c>
      <c r="E4288" s="33"/>
      <c r="F4288" s="33">
        <v>127671</v>
      </c>
      <c r="G4288" s="33">
        <v>8237</v>
      </c>
      <c r="H4288" s="33">
        <v>62806</v>
      </c>
      <c r="I4288" s="33">
        <v>46332</v>
      </c>
      <c r="J4288" s="33">
        <v>10296</v>
      </c>
      <c r="K4288" s="33"/>
      <c r="L4288" s="33">
        <v>252022</v>
      </c>
      <c r="M4288" s="33">
        <v>11269</v>
      </c>
      <c r="N4288" s="33">
        <v>17416</v>
      </c>
      <c r="O4288" s="33">
        <v>187480</v>
      </c>
      <c r="P4288" s="33">
        <v>35857</v>
      </c>
      <c r="Q4288"/>
    </row>
    <row r="4289" spans="1:17">
      <c r="A4289" s="38" t="str">
        <f t="shared" ca="1" si="66"/>
        <v>206198</v>
      </c>
      <c r="B4289" s="39" cm="1">
        <f t="array" aca="1" ref="B4289" ca="1">INDIRECT(_xlfn.CONCAT("D",ROW(C4289)-C4289-3))</f>
        <v>2061</v>
      </c>
      <c r="C4289" s="32">
        <v>98</v>
      </c>
      <c r="D4289" s="33">
        <v>286257</v>
      </c>
      <c r="E4289" s="33"/>
      <c r="F4289" s="33">
        <v>92182</v>
      </c>
      <c r="G4289" s="33">
        <v>4143</v>
      </c>
      <c r="H4289" s="33">
        <v>39359</v>
      </c>
      <c r="I4289" s="33">
        <v>42466</v>
      </c>
      <c r="J4289" s="33">
        <v>6214</v>
      </c>
      <c r="K4289" s="33"/>
      <c r="L4289" s="33">
        <v>194075</v>
      </c>
      <c r="M4289" s="33">
        <v>11355</v>
      </c>
      <c r="N4289" s="33">
        <v>17549</v>
      </c>
      <c r="O4289" s="33">
        <v>142459</v>
      </c>
      <c r="P4289" s="33">
        <v>22711</v>
      </c>
      <c r="Q4289"/>
    </row>
    <row r="4290" spans="1:17">
      <c r="A4290" s="38" t="str">
        <f t="shared" ca="1" si="66"/>
        <v>206199</v>
      </c>
      <c r="B4290" s="39" cm="1">
        <f t="array" aca="1" ref="B4290" ca="1">INDIRECT(_xlfn.CONCAT("D",ROW(C4290)-C4290-3))</f>
        <v>2061</v>
      </c>
      <c r="C4290" s="32">
        <v>99</v>
      </c>
      <c r="D4290" s="33">
        <v>210130</v>
      </c>
      <c r="E4290" s="33"/>
      <c r="F4290" s="33">
        <v>64791</v>
      </c>
      <c r="G4290" s="33">
        <v>3135</v>
      </c>
      <c r="H4290" s="33">
        <v>16720</v>
      </c>
      <c r="I4290" s="33">
        <v>39711</v>
      </c>
      <c r="J4290" s="33">
        <v>5225</v>
      </c>
      <c r="K4290" s="33"/>
      <c r="L4290" s="33">
        <v>145339</v>
      </c>
      <c r="M4290" s="33">
        <v>13496</v>
      </c>
      <c r="N4290" s="33">
        <v>3114</v>
      </c>
      <c r="O4290" s="33">
        <v>113157</v>
      </c>
      <c r="P4290" s="33">
        <v>15572</v>
      </c>
      <c r="Q4290"/>
    </row>
    <row r="4291" spans="1:17">
      <c r="A4291" s="38" t="str">
        <f t="shared" ca="1" si="66"/>
        <v>2061100</v>
      </c>
      <c r="B4291" s="39" cm="1">
        <f t="array" aca="1" ref="B4291" ca="1">INDIRECT(_xlfn.CONCAT("D",ROW(C4291)-C4291-3))</f>
        <v>2061</v>
      </c>
      <c r="C4291" s="32">
        <v>100</v>
      </c>
      <c r="D4291" s="33">
        <v>448865</v>
      </c>
      <c r="E4291" s="33"/>
      <c r="F4291" s="33">
        <v>121566</v>
      </c>
      <c r="G4291" s="33">
        <v>8457</v>
      </c>
      <c r="H4291" s="33">
        <v>34884</v>
      </c>
      <c r="I4291" s="33">
        <v>69768</v>
      </c>
      <c r="J4291" s="33">
        <v>8457</v>
      </c>
      <c r="K4291" s="33"/>
      <c r="L4291" s="33">
        <v>327299</v>
      </c>
      <c r="M4291" s="33">
        <v>20389</v>
      </c>
      <c r="N4291" s="33">
        <v>11804</v>
      </c>
      <c r="O4291" s="33">
        <v>252181</v>
      </c>
      <c r="P4291" s="33">
        <v>42924</v>
      </c>
      <c r="Q4291"/>
    </row>
    <row r="4292" spans="1:17">
      <c r="A4292" s="38" t="str">
        <f t="shared" ca="1" si="66"/>
        <v>286257</v>
      </c>
      <c r="B4292" s="39" cm="1">
        <f t="array" aca="1" ref="B4292" ca="1">INDIRECT(_xlfn.CONCAT("D",ROW(C4292)-C4292-3))</f>
        <v>286257</v>
      </c>
      <c r="C4292" s="34"/>
      <c r="D4292" s="31"/>
      <c r="E4292" s="31"/>
      <c r="F4292" s="31"/>
      <c r="G4292" s="31"/>
      <c r="H4292" s="31"/>
      <c r="I4292" s="31"/>
      <c r="J4292" s="31"/>
      <c r="K4292" s="31"/>
      <c r="L4292" s="31"/>
      <c r="M4292" s="31"/>
      <c r="N4292" s="31"/>
      <c r="O4292" s="31"/>
      <c r="P4292" s="31"/>
      <c r="Q4292"/>
    </row>
    <row r="4293" spans="1:17">
      <c r="A4293" s="38" t="str">
        <f t="shared" ca="1" si="66"/>
        <v>210130</v>
      </c>
      <c r="B4293" s="39" cm="1">
        <f t="array" aca="1" ref="B4293" ca="1">INDIRECT(_xlfn.CONCAT("D",ROW(C4293)-C4293-3))</f>
        <v>210130</v>
      </c>
      <c r="Q4293"/>
    </row>
    <row r="4294" spans="1:17">
      <c r="A4294" s="38" t="str">
        <f t="shared" ca="1" si="66"/>
        <v>448865</v>
      </c>
      <c r="B4294" s="39" cm="1">
        <f t="array" aca="1" ref="B4294" ca="1">INDIRECT(_xlfn.CONCAT("D",ROW(C4294)-C4294-3))</f>
        <v>448865</v>
      </c>
      <c r="Q4294"/>
    </row>
    <row r="4295" spans="1:17">
      <c r="A4295" s="38" t="str">
        <f t="shared" ca="1" si="66"/>
        <v>0</v>
      </c>
      <c r="B4295" s="39" cm="1">
        <f t="array" aca="1" ref="B4295" ca="1">INDIRECT(_xlfn.CONCAT("D",ROW(C4295)-C4295-3))</f>
        <v>0</v>
      </c>
      <c r="Q4295"/>
    </row>
    <row r="4296" spans="1:17">
      <c r="A4296" s="38" t="str">
        <f t="shared" ca="1" si="66"/>
        <v>0</v>
      </c>
      <c r="B4296" s="39" cm="1">
        <f t="array" aca="1" ref="B4296" ca="1">INDIRECT(_xlfn.CONCAT("D",ROW(C4296)-C4296-3))</f>
        <v>0</v>
      </c>
      <c r="Q4296"/>
    </row>
    <row r="4297" spans="1:17">
      <c r="A4297" s="38" t="str">
        <f t="shared" ca="1" si="66"/>
        <v>0</v>
      </c>
      <c r="B4297" s="39" cm="1">
        <f t="array" aca="1" ref="B4297" ca="1">INDIRECT(_xlfn.CONCAT("D",ROW(C4297)-C4297-3))</f>
        <v>0</v>
      </c>
      <c r="Q4297"/>
    </row>
    <row r="4298" spans="1:17">
      <c r="A4298" s="38" t="str">
        <f t="shared" ca="1" si="66"/>
        <v>0</v>
      </c>
      <c r="B4298" s="39" cm="1">
        <f t="array" aca="1" ref="B4298" ca="1">INDIRECT(_xlfn.CONCAT("D",ROW(C4298)-C4298-3))</f>
        <v>0</v>
      </c>
      <c r="D4298" s="47">
        <v>2062</v>
      </c>
      <c r="E4298" s="47"/>
      <c r="F4298" s="47"/>
      <c r="G4298" s="47"/>
      <c r="H4298" s="47"/>
      <c r="I4298" s="47"/>
      <c r="J4298" s="47"/>
      <c r="K4298" s="47"/>
      <c r="L4298" s="47"/>
      <c r="M4298" s="47"/>
      <c r="N4298" s="47"/>
      <c r="O4298" s="47"/>
      <c r="P4298" s="47"/>
      <c r="Q4298"/>
    </row>
    <row r="4299" spans="1:17">
      <c r="A4299" s="38" t="str">
        <f t="shared" ca="1" si="66"/>
        <v>0</v>
      </c>
      <c r="B4299" s="39" cm="1">
        <f t="array" aca="1" ref="B4299" ca="1">INDIRECT(_xlfn.CONCAT("D",ROW(C4299)-C4299-3))</f>
        <v>0</v>
      </c>
      <c r="F4299" s="48" t="s">
        <v>184</v>
      </c>
      <c r="G4299" s="48"/>
      <c r="H4299" s="48"/>
      <c r="I4299" s="48"/>
      <c r="J4299" s="48"/>
      <c r="K4299" s="30"/>
      <c r="L4299" s="48" t="s">
        <v>185</v>
      </c>
      <c r="M4299" s="48"/>
      <c r="N4299" s="48"/>
      <c r="O4299" s="48"/>
      <c r="P4299" s="48"/>
      <c r="Q4299"/>
    </row>
    <row r="4300" spans="1:17">
      <c r="A4300" s="38" t="e">
        <f t="shared" ref="A4300:A4363" ca="1" si="67">B4300&amp;C4300</f>
        <v>#VALUE!</v>
      </c>
      <c r="B4300" s="39" t="e" cm="1">
        <f t="array" aca="1" ref="B4300" ca="1">INDIRECT(_xlfn.CONCAT("D",ROW(C4300)-C4300-3))</f>
        <v>#VALUE!</v>
      </c>
      <c r="C4300" s="30" t="s">
        <v>186</v>
      </c>
      <c r="D4300" s="30" t="s">
        <v>0</v>
      </c>
      <c r="E4300" s="30"/>
      <c r="F4300" s="30" t="s">
        <v>0</v>
      </c>
      <c r="G4300" s="30" t="s">
        <v>187</v>
      </c>
      <c r="H4300" s="30" t="s">
        <v>188</v>
      </c>
      <c r="I4300" s="30" t="s">
        <v>189</v>
      </c>
      <c r="J4300" s="30" t="s">
        <v>190</v>
      </c>
      <c r="K4300" s="30"/>
      <c r="L4300" s="30" t="s">
        <v>0</v>
      </c>
      <c r="M4300" s="30" t="s">
        <v>187</v>
      </c>
      <c r="N4300" s="30" t="s">
        <v>188</v>
      </c>
      <c r="O4300" s="30" t="s">
        <v>189</v>
      </c>
      <c r="P4300" s="30" t="s">
        <v>190</v>
      </c>
      <c r="Q4300"/>
    </row>
    <row r="4301" spans="1:17">
      <c r="A4301" s="38" t="str">
        <f t="shared" ca="1" si="67"/>
        <v>20620</v>
      </c>
      <c r="B4301" s="39" cm="1">
        <f t="array" aca="1" ref="B4301" ca="1">INDIRECT(_xlfn.CONCAT("D",ROW(C4301)-C4301-3))</f>
        <v>2062</v>
      </c>
      <c r="C4301" s="32">
        <v>0</v>
      </c>
      <c r="D4301" s="33">
        <v>3946512</v>
      </c>
      <c r="E4301" s="33"/>
      <c r="F4301" s="33">
        <v>2018935</v>
      </c>
      <c r="G4301" s="33">
        <v>2018935</v>
      </c>
      <c r="H4301" s="33">
        <v>0</v>
      </c>
      <c r="I4301" s="33">
        <v>0</v>
      </c>
      <c r="J4301" s="33">
        <v>0</v>
      </c>
      <c r="K4301" s="33"/>
      <c r="L4301" s="33">
        <v>1927577</v>
      </c>
      <c r="M4301" s="33">
        <v>1927577</v>
      </c>
      <c r="N4301" s="33">
        <v>0</v>
      </c>
      <c r="O4301" s="33">
        <v>0</v>
      </c>
      <c r="P4301" s="33">
        <v>0</v>
      </c>
      <c r="Q4301"/>
    </row>
    <row r="4302" spans="1:17">
      <c r="A4302" s="38" t="str">
        <f t="shared" ca="1" si="67"/>
        <v>20621</v>
      </c>
      <c r="B4302" s="39" cm="1">
        <f t="array" aca="1" ref="B4302" ca="1">INDIRECT(_xlfn.CONCAT("D",ROW(C4302)-C4302-3))</f>
        <v>2062</v>
      </c>
      <c r="C4302" s="32">
        <v>1</v>
      </c>
      <c r="D4302" s="33">
        <v>3943661</v>
      </c>
      <c r="E4302" s="33"/>
      <c r="F4302" s="33">
        <v>2018069</v>
      </c>
      <c r="G4302" s="33">
        <v>2018069</v>
      </c>
      <c r="H4302" s="33">
        <v>0</v>
      </c>
      <c r="I4302" s="33">
        <v>0</v>
      </c>
      <c r="J4302" s="33">
        <v>0</v>
      </c>
      <c r="K4302" s="33"/>
      <c r="L4302" s="33">
        <v>1925592</v>
      </c>
      <c r="M4302" s="33">
        <v>1925592</v>
      </c>
      <c r="N4302" s="33">
        <v>0</v>
      </c>
      <c r="O4302" s="33">
        <v>0</v>
      </c>
      <c r="P4302" s="33">
        <v>0</v>
      </c>
      <c r="Q4302"/>
    </row>
    <row r="4303" spans="1:17">
      <c r="A4303" s="38" t="str">
        <f t="shared" ca="1" si="67"/>
        <v>20622</v>
      </c>
      <c r="B4303" s="39" cm="1">
        <f t="array" aca="1" ref="B4303" ca="1">INDIRECT(_xlfn.CONCAT("D",ROW(C4303)-C4303-3))</f>
        <v>2062</v>
      </c>
      <c r="C4303" s="32">
        <v>2</v>
      </c>
      <c r="D4303" s="33">
        <v>3949331</v>
      </c>
      <c r="E4303" s="33"/>
      <c r="F4303" s="33">
        <v>2021084</v>
      </c>
      <c r="G4303" s="33">
        <v>2021084</v>
      </c>
      <c r="H4303" s="33">
        <v>0</v>
      </c>
      <c r="I4303" s="33">
        <v>0</v>
      </c>
      <c r="J4303" s="33">
        <v>0</v>
      </c>
      <c r="K4303" s="33"/>
      <c r="L4303" s="33">
        <v>1928247</v>
      </c>
      <c r="M4303" s="33">
        <v>1928247</v>
      </c>
      <c r="N4303" s="33">
        <v>0</v>
      </c>
      <c r="O4303" s="33">
        <v>0</v>
      </c>
      <c r="P4303" s="33">
        <v>0</v>
      </c>
      <c r="Q4303"/>
    </row>
    <row r="4304" spans="1:17">
      <c r="A4304" s="38" t="str">
        <f t="shared" ca="1" si="67"/>
        <v>20623</v>
      </c>
      <c r="B4304" s="39" cm="1">
        <f t="array" aca="1" ref="B4304" ca="1">INDIRECT(_xlfn.CONCAT("D",ROW(C4304)-C4304-3))</f>
        <v>2062</v>
      </c>
      <c r="C4304" s="32">
        <v>3</v>
      </c>
      <c r="D4304" s="33">
        <v>3956276</v>
      </c>
      <c r="E4304" s="33"/>
      <c r="F4304" s="33">
        <v>2024749</v>
      </c>
      <c r="G4304" s="33">
        <v>2024749</v>
      </c>
      <c r="H4304" s="33">
        <v>0</v>
      </c>
      <c r="I4304" s="33">
        <v>0</v>
      </c>
      <c r="J4304" s="33">
        <v>0</v>
      </c>
      <c r="K4304" s="33"/>
      <c r="L4304" s="33">
        <v>1931526</v>
      </c>
      <c r="M4304" s="33">
        <v>1931526</v>
      </c>
      <c r="N4304" s="33">
        <v>0</v>
      </c>
      <c r="O4304" s="33">
        <v>0</v>
      </c>
      <c r="P4304" s="33">
        <v>0</v>
      </c>
      <c r="Q4304"/>
    </row>
    <row r="4305" spans="1:17">
      <c r="A4305" s="38" t="str">
        <f t="shared" ca="1" si="67"/>
        <v>20624</v>
      </c>
      <c r="B4305" s="39" cm="1">
        <f t="array" aca="1" ref="B4305" ca="1">INDIRECT(_xlfn.CONCAT("D",ROW(C4305)-C4305-3))</f>
        <v>2062</v>
      </c>
      <c r="C4305" s="32">
        <v>4</v>
      </c>
      <c r="D4305" s="33">
        <v>3962694</v>
      </c>
      <c r="E4305" s="33"/>
      <c r="F4305" s="33">
        <v>2028355</v>
      </c>
      <c r="G4305" s="33">
        <v>2028355</v>
      </c>
      <c r="H4305" s="33">
        <v>0</v>
      </c>
      <c r="I4305" s="33">
        <v>0</v>
      </c>
      <c r="J4305" s="33">
        <v>0</v>
      </c>
      <c r="K4305" s="33"/>
      <c r="L4305" s="33">
        <v>1934339</v>
      </c>
      <c r="M4305" s="33">
        <v>1934339</v>
      </c>
      <c r="N4305" s="33">
        <v>0</v>
      </c>
      <c r="O4305" s="33">
        <v>0</v>
      </c>
      <c r="P4305" s="33">
        <v>0</v>
      </c>
      <c r="Q4305"/>
    </row>
    <row r="4306" spans="1:17">
      <c r="A4306" s="38" t="str">
        <f t="shared" ca="1" si="67"/>
        <v>20625</v>
      </c>
      <c r="B4306" s="39" cm="1">
        <f t="array" aca="1" ref="B4306" ca="1">INDIRECT(_xlfn.CONCAT("D",ROW(C4306)-C4306-3))</f>
        <v>2062</v>
      </c>
      <c r="C4306" s="32">
        <v>5</v>
      </c>
      <c r="D4306" s="33">
        <v>3970259</v>
      </c>
      <c r="E4306" s="33"/>
      <c r="F4306" s="33">
        <v>2032472</v>
      </c>
      <c r="G4306" s="33">
        <v>2032472</v>
      </c>
      <c r="H4306" s="33">
        <v>0</v>
      </c>
      <c r="I4306" s="33">
        <v>0</v>
      </c>
      <c r="J4306" s="33">
        <v>0</v>
      </c>
      <c r="K4306" s="33"/>
      <c r="L4306" s="33">
        <v>1937787</v>
      </c>
      <c r="M4306" s="33">
        <v>1937787</v>
      </c>
      <c r="N4306" s="33">
        <v>0</v>
      </c>
      <c r="O4306" s="33">
        <v>0</v>
      </c>
      <c r="P4306" s="33">
        <v>0</v>
      </c>
      <c r="Q4306"/>
    </row>
    <row r="4307" spans="1:17">
      <c r="A4307" s="38" t="str">
        <f t="shared" ca="1" si="67"/>
        <v>20626</v>
      </c>
      <c r="B4307" s="39" cm="1">
        <f t="array" aca="1" ref="B4307" ca="1">INDIRECT(_xlfn.CONCAT("D",ROW(C4307)-C4307-3))</f>
        <v>2062</v>
      </c>
      <c r="C4307" s="32">
        <v>6</v>
      </c>
      <c r="D4307" s="33">
        <v>3981816</v>
      </c>
      <c r="E4307" s="33"/>
      <c r="F4307" s="33">
        <v>2038531</v>
      </c>
      <c r="G4307" s="33">
        <v>2038531</v>
      </c>
      <c r="H4307" s="33">
        <v>0</v>
      </c>
      <c r="I4307" s="33">
        <v>0</v>
      </c>
      <c r="J4307" s="33">
        <v>0</v>
      </c>
      <c r="K4307" s="33"/>
      <c r="L4307" s="33">
        <v>1943285</v>
      </c>
      <c r="M4307" s="33">
        <v>1943285</v>
      </c>
      <c r="N4307" s="33">
        <v>0</v>
      </c>
      <c r="O4307" s="33">
        <v>0</v>
      </c>
      <c r="P4307" s="33">
        <v>0</v>
      </c>
      <c r="Q4307"/>
    </row>
    <row r="4308" spans="1:17">
      <c r="A4308" s="38" t="str">
        <f t="shared" ca="1" si="67"/>
        <v>20627</v>
      </c>
      <c r="B4308" s="39" cm="1">
        <f t="array" aca="1" ref="B4308" ca="1">INDIRECT(_xlfn.CONCAT("D",ROW(C4308)-C4308-3))</f>
        <v>2062</v>
      </c>
      <c r="C4308" s="32">
        <v>7</v>
      </c>
      <c r="D4308" s="33">
        <v>3995985</v>
      </c>
      <c r="E4308" s="33"/>
      <c r="F4308" s="33">
        <v>2045772</v>
      </c>
      <c r="G4308" s="33">
        <v>2045772</v>
      </c>
      <c r="H4308" s="33">
        <v>0</v>
      </c>
      <c r="I4308" s="33">
        <v>0</v>
      </c>
      <c r="J4308" s="33">
        <v>0</v>
      </c>
      <c r="K4308" s="33"/>
      <c r="L4308" s="33">
        <v>1950213</v>
      </c>
      <c r="M4308" s="33">
        <v>1950213</v>
      </c>
      <c r="N4308" s="33">
        <v>0</v>
      </c>
      <c r="O4308" s="33">
        <v>0</v>
      </c>
      <c r="P4308" s="33">
        <v>0</v>
      </c>
      <c r="Q4308"/>
    </row>
    <row r="4309" spans="1:17">
      <c r="A4309" s="38" t="str">
        <f t="shared" ca="1" si="67"/>
        <v>20628</v>
      </c>
      <c r="B4309" s="39" cm="1">
        <f t="array" aca="1" ref="B4309" ca="1">INDIRECT(_xlfn.CONCAT("D",ROW(C4309)-C4309-3))</f>
        <v>2062</v>
      </c>
      <c r="C4309" s="32">
        <v>8</v>
      </c>
      <c r="D4309" s="33">
        <v>4013778</v>
      </c>
      <c r="E4309" s="33"/>
      <c r="F4309" s="33">
        <v>2055044</v>
      </c>
      <c r="G4309" s="33">
        <v>2055044</v>
      </c>
      <c r="H4309" s="33">
        <v>0</v>
      </c>
      <c r="I4309" s="33">
        <v>0</v>
      </c>
      <c r="J4309" s="33">
        <v>0</v>
      </c>
      <c r="K4309" s="33"/>
      <c r="L4309" s="33">
        <v>1958734</v>
      </c>
      <c r="M4309" s="33">
        <v>1958734</v>
      </c>
      <c r="N4309" s="33">
        <v>0</v>
      </c>
      <c r="O4309" s="33">
        <v>0</v>
      </c>
      <c r="P4309" s="33">
        <v>0</v>
      </c>
      <c r="Q4309"/>
    </row>
    <row r="4310" spans="1:17">
      <c r="A4310" s="38" t="str">
        <f t="shared" ca="1" si="67"/>
        <v>20629</v>
      </c>
      <c r="B4310" s="39" cm="1">
        <f t="array" aca="1" ref="B4310" ca="1">INDIRECT(_xlfn.CONCAT("D",ROW(C4310)-C4310-3))</f>
        <v>2062</v>
      </c>
      <c r="C4310" s="32">
        <v>9</v>
      </c>
      <c r="D4310" s="33">
        <v>4036119</v>
      </c>
      <c r="E4310" s="33"/>
      <c r="F4310" s="33">
        <v>2066985</v>
      </c>
      <c r="G4310" s="33">
        <v>2066985</v>
      </c>
      <c r="H4310" s="33">
        <v>0</v>
      </c>
      <c r="I4310" s="33">
        <v>0</v>
      </c>
      <c r="J4310" s="33">
        <v>0</v>
      </c>
      <c r="K4310" s="33"/>
      <c r="L4310" s="33">
        <v>1969134</v>
      </c>
      <c r="M4310" s="33">
        <v>1969134</v>
      </c>
      <c r="N4310" s="33">
        <v>0</v>
      </c>
      <c r="O4310" s="33">
        <v>0</v>
      </c>
      <c r="P4310" s="33">
        <v>0</v>
      </c>
      <c r="Q4310"/>
    </row>
    <row r="4311" spans="1:17">
      <c r="A4311" s="38" t="str">
        <f t="shared" ca="1" si="67"/>
        <v>206210</v>
      </c>
      <c r="B4311" s="39" cm="1">
        <f t="array" aca="1" ref="B4311" ca="1">INDIRECT(_xlfn.CONCAT("D",ROW(C4311)-C4311-3))</f>
        <v>2062</v>
      </c>
      <c r="C4311" s="32">
        <v>10</v>
      </c>
      <c r="D4311" s="33">
        <v>4063069</v>
      </c>
      <c r="E4311" s="33"/>
      <c r="F4311" s="33">
        <v>2081483</v>
      </c>
      <c r="G4311" s="33">
        <v>2081483</v>
      </c>
      <c r="H4311" s="33">
        <v>0</v>
      </c>
      <c r="I4311" s="33">
        <v>0</v>
      </c>
      <c r="J4311" s="33">
        <v>0</v>
      </c>
      <c r="K4311" s="33"/>
      <c r="L4311" s="33">
        <v>1981586</v>
      </c>
      <c r="M4311" s="33">
        <v>1981586</v>
      </c>
      <c r="N4311" s="33">
        <v>0</v>
      </c>
      <c r="O4311" s="33">
        <v>0</v>
      </c>
      <c r="P4311" s="33">
        <v>0</v>
      </c>
      <c r="Q4311"/>
    </row>
    <row r="4312" spans="1:17">
      <c r="A4312" s="38" t="str">
        <f t="shared" ca="1" si="67"/>
        <v>206211</v>
      </c>
      <c r="B4312" s="39" cm="1">
        <f t="array" aca="1" ref="B4312" ca="1">INDIRECT(_xlfn.CONCAT("D",ROW(C4312)-C4312-3))</f>
        <v>2062</v>
      </c>
      <c r="C4312" s="32">
        <v>11</v>
      </c>
      <c r="D4312" s="33">
        <v>4093843</v>
      </c>
      <c r="E4312" s="33"/>
      <c r="F4312" s="33">
        <v>2097822</v>
      </c>
      <c r="G4312" s="33">
        <v>2097822</v>
      </c>
      <c r="H4312" s="33">
        <v>0</v>
      </c>
      <c r="I4312" s="33">
        <v>0</v>
      </c>
      <c r="J4312" s="33">
        <v>0</v>
      </c>
      <c r="K4312" s="33"/>
      <c r="L4312" s="33">
        <v>1996021</v>
      </c>
      <c r="M4312" s="33">
        <v>1996021</v>
      </c>
      <c r="N4312" s="33">
        <v>0</v>
      </c>
      <c r="O4312" s="33">
        <v>0</v>
      </c>
      <c r="P4312" s="33">
        <v>0</v>
      </c>
      <c r="Q4312"/>
    </row>
    <row r="4313" spans="1:17">
      <c r="A4313" s="38" t="str">
        <f t="shared" ca="1" si="67"/>
        <v>206212</v>
      </c>
      <c r="B4313" s="39" cm="1">
        <f t="array" aca="1" ref="B4313" ca="1">INDIRECT(_xlfn.CONCAT("D",ROW(C4313)-C4313-3))</f>
        <v>2062</v>
      </c>
      <c r="C4313" s="32">
        <v>12</v>
      </c>
      <c r="D4313" s="33">
        <v>4128113</v>
      </c>
      <c r="E4313" s="33"/>
      <c r="F4313" s="33">
        <v>2115700</v>
      </c>
      <c r="G4313" s="33">
        <v>2115700</v>
      </c>
      <c r="H4313" s="33">
        <v>0</v>
      </c>
      <c r="I4313" s="33">
        <v>0</v>
      </c>
      <c r="J4313" s="33">
        <v>0</v>
      </c>
      <c r="K4313" s="33"/>
      <c r="L4313" s="33">
        <v>2012412</v>
      </c>
      <c r="M4313" s="33">
        <v>2012412</v>
      </c>
      <c r="N4313" s="33">
        <v>0</v>
      </c>
      <c r="O4313" s="33">
        <v>0</v>
      </c>
      <c r="P4313" s="33">
        <v>0</v>
      </c>
      <c r="Q4313"/>
    </row>
    <row r="4314" spans="1:17">
      <c r="A4314" s="38" t="str">
        <f t="shared" ca="1" si="67"/>
        <v>206213</v>
      </c>
      <c r="B4314" s="39" cm="1">
        <f t="array" aca="1" ref="B4314" ca="1">INDIRECT(_xlfn.CONCAT("D",ROW(C4314)-C4314-3))</f>
        <v>2062</v>
      </c>
      <c r="C4314" s="32">
        <v>13</v>
      </c>
      <c r="D4314" s="33">
        <v>4165308</v>
      </c>
      <c r="E4314" s="33"/>
      <c r="F4314" s="33">
        <v>2134921</v>
      </c>
      <c r="G4314" s="33">
        <v>2134921</v>
      </c>
      <c r="H4314" s="33">
        <v>0</v>
      </c>
      <c r="I4314" s="33">
        <v>0</v>
      </c>
      <c r="J4314" s="33">
        <v>0</v>
      </c>
      <c r="K4314" s="33"/>
      <c r="L4314" s="33">
        <v>2030387</v>
      </c>
      <c r="M4314" s="33">
        <v>2030387</v>
      </c>
      <c r="N4314" s="33">
        <v>0</v>
      </c>
      <c r="O4314" s="33">
        <v>0</v>
      </c>
      <c r="P4314" s="33">
        <v>0</v>
      </c>
      <c r="Q4314"/>
    </row>
    <row r="4315" spans="1:17">
      <c r="A4315" s="38" t="str">
        <f t="shared" ca="1" si="67"/>
        <v>206214</v>
      </c>
      <c r="B4315" s="39" cm="1">
        <f t="array" aca="1" ref="B4315" ca="1">INDIRECT(_xlfn.CONCAT("D",ROW(C4315)-C4315-3))</f>
        <v>2062</v>
      </c>
      <c r="C4315" s="32">
        <v>14</v>
      </c>
      <c r="D4315" s="33">
        <v>4204366</v>
      </c>
      <c r="E4315" s="33"/>
      <c r="F4315" s="33">
        <v>2155070</v>
      </c>
      <c r="G4315" s="33">
        <v>2155070</v>
      </c>
      <c r="H4315" s="33">
        <v>0</v>
      </c>
      <c r="I4315" s="33">
        <v>0</v>
      </c>
      <c r="J4315" s="33">
        <v>0</v>
      </c>
      <c r="K4315" s="33"/>
      <c r="L4315" s="33">
        <v>2049296</v>
      </c>
      <c r="M4315" s="33">
        <v>2049296</v>
      </c>
      <c r="N4315" s="33">
        <v>0</v>
      </c>
      <c r="O4315" s="33">
        <v>0</v>
      </c>
      <c r="P4315" s="33">
        <v>0</v>
      </c>
      <c r="Q4315"/>
    </row>
    <row r="4316" spans="1:17">
      <c r="A4316" s="38" t="str">
        <f t="shared" ca="1" si="67"/>
        <v>206215</v>
      </c>
      <c r="B4316" s="39" cm="1">
        <f t="array" aca="1" ref="B4316" ca="1">INDIRECT(_xlfn.CONCAT("D",ROW(C4316)-C4316-3))</f>
        <v>2062</v>
      </c>
      <c r="C4316" s="32">
        <v>15</v>
      </c>
      <c r="D4316" s="33">
        <v>4245294</v>
      </c>
      <c r="E4316" s="33"/>
      <c r="F4316" s="33">
        <v>2176338</v>
      </c>
      <c r="G4316" s="33">
        <v>2176338</v>
      </c>
      <c r="H4316" s="33">
        <v>0</v>
      </c>
      <c r="I4316" s="33">
        <v>0</v>
      </c>
      <c r="J4316" s="33">
        <v>0</v>
      </c>
      <c r="K4316" s="33"/>
      <c r="L4316" s="33">
        <v>2068956</v>
      </c>
      <c r="M4316" s="33">
        <v>2068956</v>
      </c>
      <c r="N4316" s="33">
        <v>0</v>
      </c>
      <c r="O4316" s="33">
        <v>0</v>
      </c>
      <c r="P4316" s="33">
        <v>0</v>
      </c>
      <c r="Q4316"/>
    </row>
    <row r="4317" spans="1:17">
      <c r="A4317" s="38" t="str">
        <f t="shared" ca="1" si="67"/>
        <v>206216</v>
      </c>
      <c r="B4317" s="39" cm="1">
        <f t="array" aca="1" ref="B4317" ca="1">INDIRECT(_xlfn.CONCAT("D",ROW(C4317)-C4317-3))</f>
        <v>2062</v>
      </c>
      <c r="C4317" s="32">
        <v>16</v>
      </c>
      <c r="D4317" s="33">
        <v>4288134</v>
      </c>
      <c r="E4317" s="33"/>
      <c r="F4317" s="33">
        <v>2199135</v>
      </c>
      <c r="G4317" s="33">
        <v>2194306</v>
      </c>
      <c r="H4317" s="33">
        <v>4829</v>
      </c>
      <c r="I4317" s="33">
        <v>0</v>
      </c>
      <c r="J4317" s="33">
        <v>0</v>
      </c>
      <c r="K4317" s="33"/>
      <c r="L4317" s="33">
        <v>2088998</v>
      </c>
      <c r="M4317" s="33">
        <v>2079350</v>
      </c>
      <c r="N4317" s="33">
        <v>9649</v>
      </c>
      <c r="O4317" s="33">
        <v>0</v>
      </c>
      <c r="P4317" s="33">
        <v>0</v>
      </c>
      <c r="Q4317"/>
    </row>
    <row r="4318" spans="1:17">
      <c r="A4318" s="38" t="str">
        <f t="shared" ca="1" si="67"/>
        <v>206217</v>
      </c>
      <c r="B4318" s="39" cm="1">
        <f t="array" aca="1" ref="B4318" ca="1">INDIRECT(_xlfn.CONCAT("D",ROW(C4318)-C4318-3))</f>
        <v>2062</v>
      </c>
      <c r="C4318" s="32">
        <v>17</v>
      </c>
      <c r="D4318" s="33">
        <v>4333502</v>
      </c>
      <c r="E4318" s="33"/>
      <c r="F4318" s="33">
        <v>2224089</v>
      </c>
      <c r="G4318" s="33">
        <v>2209603</v>
      </c>
      <c r="H4318" s="33">
        <v>14486</v>
      </c>
      <c r="I4318" s="33">
        <v>0</v>
      </c>
      <c r="J4318" s="33">
        <v>0</v>
      </c>
      <c r="K4318" s="33"/>
      <c r="L4318" s="33">
        <v>2109413</v>
      </c>
      <c r="M4318" s="33">
        <v>2088155</v>
      </c>
      <c r="N4318" s="33">
        <v>21258</v>
      </c>
      <c r="O4318" s="33">
        <v>0</v>
      </c>
      <c r="P4318" s="33">
        <v>0</v>
      </c>
      <c r="Q4318"/>
    </row>
    <row r="4319" spans="1:17">
      <c r="A4319" s="38" t="str">
        <f t="shared" ca="1" si="67"/>
        <v>206218</v>
      </c>
      <c r="B4319" s="39" cm="1">
        <f t="array" aca="1" ref="B4319" ca="1">INDIRECT(_xlfn.CONCAT("D",ROW(C4319)-C4319-3))</f>
        <v>2062</v>
      </c>
      <c r="C4319" s="32">
        <v>18</v>
      </c>
      <c r="D4319" s="33">
        <v>4380377</v>
      </c>
      <c r="E4319" s="33"/>
      <c r="F4319" s="33">
        <v>2250402</v>
      </c>
      <c r="G4319" s="33">
        <v>2234949</v>
      </c>
      <c r="H4319" s="33">
        <v>14488</v>
      </c>
      <c r="I4319" s="33">
        <v>0</v>
      </c>
      <c r="J4319" s="33">
        <v>966</v>
      </c>
      <c r="K4319" s="33"/>
      <c r="L4319" s="33">
        <v>2129975</v>
      </c>
      <c r="M4319" s="33">
        <v>2101009</v>
      </c>
      <c r="N4319" s="33">
        <v>27035</v>
      </c>
      <c r="O4319" s="33">
        <v>0</v>
      </c>
      <c r="P4319" s="33">
        <v>1931</v>
      </c>
      <c r="Q4319"/>
    </row>
    <row r="4320" spans="1:17">
      <c r="A4320" s="38" t="str">
        <f t="shared" ca="1" si="67"/>
        <v>206219</v>
      </c>
      <c r="B4320" s="39" cm="1">
        <f t="array" aca="1" ref="B4320" ca="1">INDIRECT(_xlfn.CONCAT("D",ROW(C4320)-C4320-3))</f>
        <v>2062</v>
      </c>
      <c r="C4320" s="32">
        <v>19</v>
      </c>
      <c r="D4320" s="33">
        <v>4425571</v>
      </c>
      <c r="E4320" s="33"/>
      <c r="F4320" s="33">
        <v>2275509</v>
      </c>
      <c r="G4320" s="33">
        <v>2247500</v>
      </c>
      <c r="H4320" s="33">
        <v>27043</v>
      </c>
      <c r="I4320" s="33">
        <v>0</v>
      </c>
      <c r="J4320" s="33">
        <v>966</v>
      </c>
      <c r="K4320" s="33"/>
      <c r="L4320" s="33">
        <v>2150062</v>
      </c>
      <c r="M4320" s="33">
        <v>2111462</v>
      </c>
      <c r="N4320" s="33">
        <v>35706</v>
      </c>
      <c r="O4320" s="33">
        <v>0</v>
      </c>
      <c r="P4320" s="33">
        <v>2895</v>
      </c>
      <c r="Q4320"/>
    </row>
    <row r="4321" spans="1:17">
      <c r="A4321" s="38" t="str">
        <f t="shared" ca="1" si="67"/>
        <v>206220</v>
      </c>
      <c r="B4321" s="39" cm="1">
        <f t="array" aca="1" ref="B4321" ca="1">INDIRECT(_xlfn.CONCAT("D",ROW(C4321)-C4321-3))</f>
        <v>2062</v>
      </c>
      <c r="C4321" s="32">
        <v>20</v>
      </c>
      <c r="D4321" s="33">
        <v>4468002</v>
      </c>
      <c r="E4321" s="33"/>
      <c r="F4321" s="33">
        <v>2297964</v>
      </c>
      <c r="G4321" s="33">
        <v>2240081</v>
      </c>
      <c r="H4321" s="33">
        <v>57883</v>
      </c>
      <c r="I4321" s="33">
        <v>0</v>
      </c>
      <c r="J4321" s="33">
        <v>0</v>
      </c>
      <c r="K4321" s="33"/>
      <c r="L4321" s="33">
        <v>2170038</v>
      </c>
      <c r="M4321" s="33">
        <v>2043694</v>
      </c>
      <c r="N4321" s="33">
        <v>124415</v>
      </c>
      <c r="O4321" s="33">
        <v>0</v>
      </c>
      <c r="P4321" s="33">
        <v>1929</v>
      </c>
      <c r="Q4321"/>
    </row>
    <row r="4322" spans="1:17">
      <c r="A4322" s="38" t="str">
        <f t="shared" ca="1" si="67"/>
        <v>206221</v>
      </c>
      <c r="B4322" s="39" cm="1">
        <f t="array" aca="1" ref="B4322" ca="1">INDIRECT(_xlfn.CONCAT("D",ROW(C4322)-C4322-3))</f>
        <v>2062</v>
      </c>
      <c r="C4322" s="32">
        <v>21</v>
      </c>
      <c r="D4322" s="33">
        <v>4509667</v>
      </c>
      <c r="E4322" s="33"/>
      <c r="F4322" s="33">
        <v>2319595</v>
      </c>
      <c r="G4322" s="33">
        <v>2257868</v>
      </c>
      <c r="H4322" s="33">
        <v>60763</v>
      </c>
      <c r="I4322" s="33">
        <v>0</v>
      </c>
      <c r="J4322" s="33">
        <v>964</v>
      </c>
      <c r="K4322" s="33"/>
      <c r="L4322" s="33">
        <v>2190072</v>
      </c>
      <c r="M4322" s="33">
        <v>2012707</v>
      </c>
      <c r="N4322" s="33">
        <v>169654</v>
      </c>
      <c r="O4322" s="33">
        <v>0</v>
      </c>
      <c r="P4322" s="33">
        <v>7711</v>
      </c>
      <c r="Q4322"/>
    </row>
    <row r="4323" spans="1:17">
      <c r="A4323" s="38" t="str">
        <f t="shared" ca="1" si="67"/>
        <v>206222</v>
      </c>
      <c r="B4323" s="39" cm="1">
        <f t="array" aca="1" ref="B4323" ca="1">INDIRECT(_xlfn.CONCAT("D",ROW(C4323)-C4323-3))</f>
        <v>2062</v>
      </c>
      <c r="C4323" s="32">
        <v>22</v>
      </c>
      <c r="D4323" s="33">
        <v>4544939</v>
      </c>
      <c r="E4323" s="33"/>
      <c r="F4323" s="33">
        <v>2337183</v>
      </c>
      <c r="G4323" s="33">
        <v>2212752</v>
      </c>
      <c r="H4323" s="33">
        <v>117679</v>
      </c>
      <c r="I4323" s="33">
        <v>0</v>
      </c>
      <c r="J4323" s="33">
        <v>6752</v>
      </c>
      <c r="K4323" s="33"/>
      <c r="L4323" s="33">
        <v>2207756</v>
      </c>
      <c r="M4323" s="33">
        <v>1955276</v>
      </c>
      <c r="N4323" s="33">
        <v>242844</v>
      </c>
      <c r="O4323" s="33">
        <v>0</v>
      </c>
      <c r="P4323" s="33">
        <v>9637</v>
      </c>
      <c r="Q4323"/>
    </row>
    <row r="4324" spans="1:17">
      <c r="A4324" s="38" t="str">
        <f t="shared" ca="1" si="67"/>
        <v>206223</v>
      </c>
      <c r="B4324" s="39" cm="1">
        <f t="array" aca="1" ref="B4324" ca="1">INDIRECT(_xlfn.CONCAT("D",ROW(C4324)-C4324-3))</f>
        <v>2062</v>
      </c>
      <c r="C4324" s="32">
        <v>23</v>
      </c>
      <c r="D4324" s="33">
        <v>4573338</v>
      </c>
      <c r="E4324" s="33"/>
      <c r="F4324" s="33">
        <v>2350591</v>
      </c>
      <c r="G4324" s="33">
        <v>2186686</v>
      </c>
      <c r="H4324" s="33">
        <v>157156</v>
      </c>
      <c r="I4324" s="33">
        <v>0</v>
      </c>
      <c r="J4324" s="33">
        <v>6749</v>
      </c>
      <c r="K4324" s="33"/>
      <c r="L4324" s="33">
        <v>2222747</v>
      </c>
      <c r="M4324" s="33">
        <v>1870266</v>
      </c>
      <c r="N4324" s="33">
        <v>339961</v>
      </c>
      <c r="O4324" s="33">
        <v>0</v>
      </c>
      <c r="P4324" s="33">
        <v>12520</v>
      </c>
      <c r="Q4324"/>
    </row>
    <row r="4325" spans="1:17">
      <c r="A4325" s="38" t="str">
        <f t="shared" ca="1" si="67"/>
        <v>206224</v>
      </c>
      <c r="B4325" s="39" cm="1">
        <f t="array" aca="1" ref="B4325" ca="1">INDIRECT(_xlfn.CONCAT("D",ROW(C4325)-C4325-3))</f>
        <v>2062</v>
      </c>
      <c r="C4325" s="32">
        <v>24</v>
      </c>
      <c r="D4325" s="33">
        <v>4596721</v>
      </c>
      <c r="E4325" s="33"/>
      <c r="F4325" s="33">
        <v>2360969</v>
      </c>
      <c r="G4325" s="33">
        <v>2077769</v>
      </c>
      <c r="H4325" s="33">
        <v>271642</v>
      </c>
      <c r="I4325" s="33">
        <v>0</v>
      </c>
      <c r="J4325" s="33">
        <v>11559</v>
      </c>
      <c r="K4325" s="33"/>
      <c r="L4325" s="33">
        <v>2235752</v>
      </c>
      <c r="M4325" s="33">
        <v>1774544</v>
      </c>
      <c r="N4325" s="33">
        <v>437137</v>
      </c>
      <c r="O4325" s="33">
        <v>3852</v>
      </c>
      <c r="P4325" s="33">
        <v>20220</v>
      </c>
      <c r="Q4325"/>
    </row>
    <row r="4326" spans="1:17">
      <c r="A4326" s="38" t="str">
        <f t="shared" ca="1" si="67"/>
        <v>206225</v>
      </c>
      <c r="B4326" s="39" cm="1">
        <f t="array" aca="1" ref="B4326" ca="1">INDIRECT(_xlfn.CONCAT("D",ROW(C4326)-C4326-3))</f>
        <v>2062</v>
      </c>
      <c r="C4326" s="32">
        <v>25</v>
      </c>
      <c r="D4326" s="33">
        <v>4616089</v>
      </c>
      <c r="E4326" s="33"/>
      <c r="F4326" s="33">
        <v>2368795</v>
      </c>
      <c r="G4326" s="33">
        <v>2006293</v>
      </c>
      <c r="H4326" s="33">
        <v>347076</v>
      </c>
      <c r="I4326" s="33">
        <v>1928</v>
      </c>
      <c r="J4326" s="33">
        <v>13497</v>
      </c>
      <c r="K4326" s="33"/>
      <c r="L4326" s="33">
        <v>2247294</v>
      </c>
      <c r="M4326" s="33">
        <v>1612356</v>
      </c>
      <c r="N4326" s="33">
        <v>604153</v>
      </c>
      <c r="O4326" s="33">
        <v>2886</v>
      </c>
      <c r="P4326" s="33">
        <v>27899</v>
      </c>
      <c r="Q4326"/>
    </row>
    <row r="4327" spans="1:17">
      <c r="A4327" s="38" t="str">
        <f t="shared" ca="1" si="67"/>
        <v>206226</v>
      </c>
      <c r="B4327" s="39" cm="1">
        <f t="array" aca="1" ref="B4327" ca="1">INDIRECT(_xlfn.CONCAT("D",ROW(C4327)-C4327-3))</f>
        <v>2062</v>
      </c>
      <c r="C4327" s="32">
        <v>26</v>
      </c>
      <c r="D4327" s="33">
        <v>4632117</v>
      </c>
      <c r="E4327" s="33"/>
      <c r="F4327" s="33">
        <v>2374624</v>
      </c>
      <c r="G4327" s="33">
        <v>1914926</v>
      </c>
      <c r="H4327" s="33">
        <v>437532</v>
      </c>
      <c r="I4327" s="33">
        <v>1927</v>
      </c>
      <c r="J4327" s="33">
        <v>20238</v>
      </c>
      <c r="K4327" s="33"/>
      <c r="L4327" s="33">
        <v>2257493</v>
      </c>
      <c r="M4327" s="33">
        <v>1516873</v>
      </c>
      <c r="N4327" s="33">
        <v>707874</v>
      </c>
      <c r="O4327" s="33">
        <v>0</v>
      </c>
      <c r="P4327" s="33">
        <v>32745</v>
      </c>
      <c r="Q4327"/>
    </row>
    <row r="4328" spans="1:17">
      <c r="A4328" s="38" t="str">
        <f t="shared" ca="1" si="67"/>
        <v>206227</v>
      </c>
      <c r="B4328" s="39" cm="1">
        <f t="array" aca="1" ref="B4328" ca="1">INDIRECT(_xlfn.CONCAT("D",ROW(C4328)-C4328-3))</f>
        <v>2062</v>
      </c>
      <c r="C4328" s="32">
        <v>27</v>
      </c>
      <c r="D4328" s="33">
        <v>4646163</v>
      </c>
      <c r="E4328" s="33"/>
      <c r="F4328" s="33">
        <v>2379410</v>
      </c>
      <c r="G4328" s="33">
        <v>1800687</v>
      </c>
      <c r="H4328" s="33">
        <v>544058</v>
      </c>
      <c r="I4328" s="33">
        <v>2889</v>
      </c>
      <c r="J4328" s="33">
        <v>31777</v>
      </c>
      <c r="K4328" s="33"/>
      <c r="L4328" s="33">
        <v>2266753</v>
      </c>
      <c r="M4328" s="33">
        <v>1370438</v>
      </c>
      <c r="N4328" s="33">
        <v>851114</v>
      </c>
      <c r="O4328" s="33">
        <v>2885</v>
      </c>
      <c r="P4328" s="33">
        <v>42315</v>
      </c>
      <c r="Q4328"/>
    </row>
    <row r="4329" spans="1:17">
      <c r="A4329" s="38" t="str">
        <f t="shared" ca="1" si="67"/>
        <v>206228</v>
      </c>
      <c r="B4329" s="39" cm="1">
        <f t="array" aca="1" ref="B4329" ca="1">INDIRECT(_xlfn.CONCAT("D",ROW(C4329)-C4329-3))</f>
        <v>2062</v>
      </c>
      <c r="C4329" s="32">
        <v>28</v>
      </c>
      <c r="D4329" s="33">
        <v>4659523</v>
      </c>
      <c r="E4329" s="33"/>
      <c r="F4329" s="33">
        <v>2384023</v>
      </c>
      <c r="G4329" s="33">
        <v>1667950</v>
      </c>
      <c r="H4329" s="33">
        <v>672762</v>
      </c>
      <c r="I4329" s="33">
        <v>1925</v>
      </c>
      <c r="J4329" s="33">
        <v>41386</v>
      </c>
      <c r="K4329" s="33"/>
      <c r="L4329" s="33">
        <v>2275499</v>
      </c>
      <c r="M4329" s="33">
        <v>1278586</v>
      </c>
      <c r="N4329" s="33">
        <v>931541</v>
      </c>
      <c r="O4329" s="33">
        <v>10575</v>
      </c>
      <c r="P4329" s="33">
        <v>54797</v>
      </c>
      <c r="Q4329"/>
    </row>
    <row r="4330" spans="1:17">
      <c r="A4330" s="38" t="str">
        <f t="shared" ca="1" si="67"/>
        <v>206229</v>
      </c>
      <c r="B4330" s="39" cm="1">
        <f t="array" aca="1" ref="B4330" ca="1">INDIRECT(_xlfn.CONCAT("D",ROW(C4330)-C4330-3))</f>
        <v>2062</v>
      </c>
      <c r="C4330" s="32">
        <v>29</v>
      </c>
      <c r="D4330" s="33">
        <v>4672483</v>
      </c>
      <c r="E4330" s="33"/>
      <c r="F4330" s="33">
        <v>2388749</v>
      </c>
      <c r="G4330" s="33">
        <v>1593784</v>
      </c>
      <c r="H4330" s="33">
        <v>743894</v>
      </c>
      <c r="I4330" s="33">
        <v>964</v>
      </c>
      <c r="J4330" s="33">
        <v>50107</v>
      </c>
      <c r="K4330" s="33"/>
      <c r="L4330" s="33">
        <v>2283734</v>
      </c>
      <c r="M4330" s="33">
        <v>1149079</v>
      </c>
      <c r="N4330" s="33">
        <v>1055806</v>
      </c>
      <c r="O4330" s="33">
        <v>8654</v>
      </c>
      <c r="P4330" s="33">
        <v>70195</v>
      </c>
      <c r="Q4330"/>
    </row>
    <row r="4331" spans="1:17">
      <c r="A4331" s="38" t="str">
        <f t="shared" ca="1" si="67"/>
        <v>206230</v>
      </c>
      <c r="B4331" s="39" cm="1">
        <f t="array" aca="1" ref="B4331" ca="1">INDIRECT(_xlfn.CONCAT("D",ROW(C4331)-C4331-3))</f>
        <v>2062</v>
      </c>
      <c r="C4331" s="32">
        <v>30</v>
      </c>
      <c r="D4331" s="33">
        <v>4685845</v>
      </c>
      <c r="E4331" s="33"/>
      <c r="F4331" s="33">
        <v>2394132</v>
      </c>
      <c r="G4331" s="33">
        <v>1493560</v>
      </c>
      <c r="H4331" s="33">
        <v>852361</v>
      </c>
      <c r="I4331" s="33">
        <v>4821</v>
      </c>
      <c r="J4331" s="33">
        <v>43389</v>
      </c>
      <c r="K4331" s="33"/>
      <c r="L4331" s="33">
        <v>2291712</v>
      </c>
      <c r="M4331" s="33">
        <v>1036085</v>
      </c>
      <c r="N4331" s="33">
        <v>1151634</v>
      </c>
      <c r="O4331" s="33">
        <v>10592</v>
      </c>
      <c r="P4331" s="33">
        <v>93402</v>
      </c>
      <c r="Q4331"/>
    </row>
    <row r="4332" spans="1:17">
      <c r="A4332" s="38" t="str">
        <f t="shared" ca="1" si="67"/>
        <v>206231</v>
      </c>
      <c r="B4332" s="39" cm="1">
        <f t="array" aca="1" ref="B4332" ca="1">INDIRECT(_xlfn.CONCAT("D",ROW(C4332)-C4332-3))</f>
        <v>2062</v>
      </c>
      <c r="C4332" s="32">
        <v>31</v>
      </c>
      <c r="D4332" s="33">
        <v>4689157</v>
      </c>
      <c r="E4332" s="33"/>
      <c r="F4332" s="33">
        <v>2394619</v>
      </c>
      <c r="G4332" s="33">
        <v>1405997</v>
      </c>
      <c r="H4332" s="33">
        <v>919380</v>
      </c>
      <c r="I4332" s="33">
        <v>3847</v>
      </c>
      <c r="J4332" s="33">
        <v>65395</v>
      </c>
      <c r="K4332" s="33"/>
      <c r="L4332" s="33">
        <v>2294538</v>
      </c>
      <c r="M4332" s="33">
        <v>950127</v>
      </c>
      <c r="N4332" s="33">
        <v>1202084</v>
      </c>
      <c r="O4332" s="33">
        <v>14425</v>
      </c>
      <c r="P4332" s="33">
        <v>127902</v>
      </c>
      <c r="Q4332"/>
    </row>
    <row r="4333" spans="1:17">
      <c r="A4333" s="38" t="str">
        <f t="shared" ca="1" si="67"/>
        <v>206232</v>
      </c>
      <c r="B4333" s="39" cm="1">
        <f t="array" aca="1" ref="B4333" ca="1">INDIRECT(_xlfn.CONCAT("D",ROW(C4333)-C4333-3))</f>
        <v>2062</v>
      </c>
      <c r="C4333" s="32">
        <v>32</v>
      </c>
      <c r="D4333" s="33">
        <v>4676207</v>
      </c>
      <c r="E4333" s="33"/>
      <c r="F4333" s="33">
        <v>2386885</v>
      </c>
      <c r="G4333" s="33">
        <v>1288784</v>
      </c>
      <c r="H4333" s="33">
        <v>991741</v>
      </c>
      <c r="I4333" s="33">
        <v>3833</v>
      </c>
      <c r="J4333" s="33">
        <v>102528</v>
      </c>
      <c r="K4333" s="33"/>
      <c r="L4333" s="33">
        <v>2289322</v>
      </c>
      <c r="M4333" s="33">
        <v>883901</v>
      </c>
      <c r="N4333" s="33">
        <v>1272165</v>
      </c>
      <c r="O4333" s="33">
        <v>4793</v>
      </c>
      <c r="P4333" s="33">
        <v>128463</v>
      </c>
      <c r="Q4333"/>
    </row>
    <row r="4334" spans="1:17">
      <c r="A4334" s="38" t="str">
        <f t="shared" ca="1" si="67"/>
        <v>206233</v>
      </c>
      <c r="B4334" s="39" cm="1">
        <f t="array" aca="1" ref="B4334" ca="1">INDIRECT(_xlfn.CONCAT("D",ROW(C4334)-C4334-3))</f>
        <v>2062</v>
      </c>
      <c r="C4334" s="32">
        <v>33</v>
      </c>
      <c r="D4334" s="33">
        <v>4650971</v>
      </c>
      <c r="E4334" s="33"/>
      <c r="F4334" s="33">
        <v>2372835</v>
      </c>
      <c r="G4334" s="33">
        <v>1195503</v>
      </c>
      <c r="H4334" s="33">
        <v>1049173</v>
      </c>
      <c r="I4334" s="33">
        <v>7651</v>
      </c>
      <c r="J4334" s="33">
        <v>120507</v>
      </c>
      <c r="K4334" s="33"/>
      <c r="L4334" s="33">
        <v>2278136</v>
      </c>
      <c r="M4334" s="33">
        <v>856212</v>
      </c>
      <c r="N4334" s="33">
        <v>1253740</v>
      </c>
      <c r="O4334" s="33">
        <v>17201</v>
      </c>
      <c r="P4334" s="33">
        <v>150984</v>
      </c>
      <c r="Q4334"/>
    </row>
    <row r="4335" spans="1:17">
      <c r="A4335" s="38" t="str">
        <f t="shared" ca="1" si="67"/>
        <v>206234</v>
      </c>
      <c r="B4335" s="39" cm="1">
        <f t="array" aca="1" ref="B4335" ca="1">INDIRECT(_xlfn.CONCAT("D",ROW(C4335)-C4335-3))</f>
        <v>2062</v>
      </c>
      <c r="C4335" s="32">
        <v>34</v>
      </c>
      <c r="D4335" s="33">
        <v>4617588</v>
      </c>
      <c r="E4335" s="33"/>
      <c r="F4335" s="33">
        <v>2354566</v>
      </c>
      <c r="G4335" s="33">
        <v>1095661</v>
      </c>
      <c r="H4335" s="33">
        <v>1112945</v>
      </c>
      <c r="I4335" s="33">
        <v>3841</v>
      </c>
      <c r="J4335" s="33">
        <v>142119</v>
      </c>
      <c r="K4335" s="33"/>
      <c r="L4335" s="33">
        <v>2263022</v>
      </c>
      <c r="M4335" s="33">
        <v>771288</v>
      </c>
      <c r="N4335" s="33">
        <v>1310423</v>
      </c>
      <c r="O4335" s="33">
        <v>20146</v>
      </c>
      <c r="P4335" s="33">
        <v>161165</v>
      </c>
      <c r="Q4335"/>
    </row>
    <row r="4336" spans="1:17">
      <c r="A4336" s="38" t="str">
        <f t="shared" ca="1" si="67"/>
        <v>206235</v>
      </c>
      <c r="B4336" s="39" cm="1">
        <f t="array" aca="1" ref="B4336" ca="1">INDIRECT(_xlfn.CONCAT("D",ROW(C4336)-C4336-3))</f>
        <v>2062</v>
      </c>
      <c r="C4336" s="32">
        <v>35</v>
      </c>
      <c r="D4336" s="33">
        <v>4580877</v>
      </c>
      <c r="E4336" s="33"/>
      <c r="F4336" s="33">
        <v>2334585</v>
      </c>
      <c r="G4336" s="33">
        <v>1054141</v>
      </c>
      <c r="H4336" s="33">
        <v>1116036</v>
      </c>
      <c r="I4336" s="33">
        <v>5803</v>
      </c>
      <c r="J4336" s="33">
        <v>158605</v>
      </c>
      <c r="K4336" s="33"/>
      <c r="L4336" s="33">
        <v>2246293</v>
      </c>
      <c r="M4336" s="33">
        <v>737502</v>
      </c>
      <c r="N4336" s="33">
        <v>1310901</v>
      </c>
      <c r="O4336" s="33">
        <v>18341</v>
      </c>
      <c r="P4336" s="33">
        <v>179549</v>
      </c>
      <c r="Q4336"/>
    </row>
    <row r="4337" spans="1:17">
      <c r="A4337" s="38" t="str">
        <f t="shared" ca="1" si="67"/>
        <v>206236</v>
      </c>
      <c r="B4337" s="39" cm="1">
        <f t="array" aca="1" ref="B4337" ca="1">INDIRECT(_xlfn.CONCAT("D",ROW(C4337)-C4337-3))</f>
        <v>2062</v>
      </c>
      <c r="C4337" s="32">
        <v>36</v>
      </c>
      <c r="D4337" s="33">
        <v>4544064</v>
      </c>
      <c r="E4337" s="33"/>
      <c r="F4337" s="33">
        <v>2314493</v>
      </c>
      <c r="G4337" s="33">
        <v>1016500</v>
      </c>
      <c r="H4337" s="33">
        <v>1120105</v>
      </c>
      <c r="I4337" s="33">
        <v>9774</v>
      </c>
      <c r="J4337" s="33">
        <v>168113</v>
      </c>
      <c r="K4337" s="33"/>
      <c r="L4337" s="33">
        <v>2229571</v>
      </c>
      <c r="M4337" s="33">
        <v>713268</v>
      </c>
      <c r="N4337" s="33">
        <v>1306519</v>
      </c>
      <c r="O4337" s="33">
        <v>11709</v>
      </c>
      <c r="P4337" s="33">
        <v>198076</v>
      </c>
      <c r="Q4337"/>
    </row>
    <row r="4338" spans="1:17">
      <c r="A4338" s="38" t="str">
        <f t="shared" ca="1" si="67"/>
        <v>206237</v>
      </c>
      <c r="B4338" s="39" cm="1">
        <f t="array" aca="1" ref="B4338" ca="1">INDIRECT(_xlfn.CONCAT("D",ROW(C4338)-C4338-3))</f>
        <v>2062</v>
      </c>
      <c r="C4338" s="32">
        <v>37</v>
      </c>
      <c r="D4338" s="33">
        <v>4512975</v>
      </c>
      <c r="E4338" s="33"/>
      <c r="F4338" s="33">
        <v>2297041</v>
      </c>
      <c r="G4338" s="33">
        <v>929896</v>
      </c>
      <c r="H4338" s="33">
        <v>1186112</v>
      </c>
      <c r="I4338" s="33">
        <v>5936</v>
      </c>
      <c r="J4338" s="33">
        <v>175097</v>
      </c>
      <c r="K4338" s="33"/>
      <c r="L4338" s="33">
        <v>2215934</v>
      </c>
      <c r="M4338" s="33">
        <v>641324</v>
      </c>
      <c r="N4338" s="33">
        <v>1355886</v>
      </c>
      <c r="O4338" s="33">
        <v>14845</v>
      </c>
      <c r="P4338" s="33">
        <v>203878</v>
      </c>
      <c r="Q4338"/>
    </row>
    <row r="4339" spans="1:17">
      <c r="A4339" s="38" t="str">
        <f t="shared" ca="1" si="67"/>
        <v>206238</v>
      </c>
      <c r="B4339" s="39" cm="1">
        <f t="array" aca="1" ref="B4339" ca="1">INDIRECT(_xlfn.CONCAT("D",ROW(C4339)-C4339-3))</f>
        <v>2062</v>
      </c>
      <c r="C4339" s="32">
        <v>38</v>
      </c>
      <c r="D4339" s="33">
        <v>4492705</v>
      </c>
      <c r="E4339" s="33"/>
      <c r="F4339" s="33">
        <v>2285124</v>
      </c>
      <c r="G4339" s="33">
        <v>889943</v>
      </c>
      <c r="H4339" s="33">
        <v>1182238</v>
      </c>
      <c r="I4339" s="33">
        <v>15067</v>
      </c>
      <c r="J4339" s="33">
        <v>197877</v>
      </c>
      <c r="K4339" s="33"/>
      <c r="L4339" s="33">
        <v>2207581</v>
      </c>
      <c r="M4339" s="33">
        <v>625565</v>
      </c>
      <c r="N4339" s="33">
        <v>1348686</v>
      </c>
      <c r="O4339" s="33">
        <v>26149</v>
      </c>
      <c r="P4339" s="33">
        <v>207181</v>
      </c>
      <c r="Q4339"/>
    </row>
    <row r="4340" spans="1:17">
      <c r="A4340" s="38" t="str">
        <f t="shared" ca="1" si="67"/>
        <v>206239</v>
      </c>
      <c r="B4340" s="39" cm="1">
        <f t="array" aca="1" ref="B4340" ca="1">INDIRECT(_xlfn.CONCAT("D",ROW(C4340)-C4340-3))</f>
        <v>2062</v>
      </c>
      <c r="C4340" s="32">
        <v>39</v>
      </c>
      <c r="D4340" s="33">
        <v>4471558</v>
      </c>
      <c r="E4340" s="33"/>
      <c r="F4340" s="33">
        <v>2272770</v>
      </c>
      <c r="G4340" s="33">
        <v>863632</v>
      </c>
      <c r="H4340" s="33">
        <v>1188896</v>
      </c>
      <c r="I4340" s="33">
        <v>8157</v>
      </c>
      <c r="J4340" s="33">
        <v>212084</v>
      </c>
      <c r="K4340" s="33"/>
      <c r="L4340" s="33">
        <v>2198788</v>
      </c>
      <c r="M4340" s="33">
        <v>577665</v>
      </c>
      <c r="N4340" s="33">
        <v>1382124</v>
      </c>
      <c r="O4340" s="33">
        <v>19323</v>
      </c>
      <c r="P4340" s="33">
        <v>219675</v>
      </c>
      <c r="Q4340"/>
    </row>
    <row r="4341" spans="1:17">
      <c r="A4341" s="38" t="str">
        <f t="shared" ca="1" si="67"/>
        <v>206240</v>
      </c>
      <c r="B4341" s="39" cm="1">
        <f t="array" aca="1" ref="B4341" ca="1">INDIRECT(_xlfn.CONCAT("D",ROW(C4341)-C4341-3))</f>
        <v>2062</v>
      </c>
      <c r="C4341" s="32">
        <v>40</v>
      </c>
      <c r="D4341" s="33">
        <v>4461404</v>
      </c>
      <c r="E4341" s="33"/>
      <c r="F4341" s="33">
        <v>2265861</v>
      </c>
      <c r="G4341" s="33">
        <v>842607</v>
      </c>
      <c r="H4341" s="33">
        <v>1191201</v>
      </c>
      <c r="I4341" s="33">
        <v>5157</v>
      </c>
      <c r="J4341" s="33">
        <v>226895</v>
      </c>
      <c r="K4341" s="33"/>
      <c r="L4341" s="33">
        <v>2195544</v>
      </c>
      <c r="M4341" s="33">
        <v>582323</v>
      </c>
      <c r="N4341" s="33">
        <v>1375559</v>
      </c>
      <c r="O4341" s="33">
        <v>28808</v>
      </c>
      <c r="P4341" s="33">
        <v>208854</v>
      </c>
      <c r="Q4341"/>
    </row>
    <row r="4342" spans="1:17">
      <c r="A4342" s="38" t="str">
        <f t="shared" ca="1" si="67"/>
        <v>206241</v>
      </c>
      <c r="B4342" s="39" cm="1">
        <f t="array" aca="1" ref="B4342" ca="1">INDIRECT(_xlfn.CONCAT("D",ROW(C4342)-C4342-3))</f>
        <v>2062</v>
      </c>
      <c r="C4342" s="32">
        <v>41</v>
      </c>
      <c r="D4342" s="33">
        <v>4397953</v>
      </c>
      <c r="E4342" s="33"/>
      <c r="F4342" s="33">
        <v>2229717</v>
      </c>
      <c r="G4342" s="33">
        <v>789935</v>
      </c>
      <c r="H4342" s="33">
        <v>1204359</v>
      </c>
      <c r="I4342" s="33">
        <v>10701</v>
      </c>
      <c r="J4342" s="33">
        <v>224723</v>
      </c>
      <c r="K4342" s="33"/>
      <c r="L4342" s="33">
        <v>2168235</v>
      </c>
      <c r="M4342" s="33">
        <v>526961</v>
      </c>
      <c r="N4342" s="33">
        <v>1366592</v>
      </c>
      <c r="O4342" s="33">
        <v>34092</v>
      </c>
      <c r="P4342" s="33">
        <v>240590</v>
      </c>
      <c r="Q4342"/>
    </row>
    <row r="4343" spans="1:17">
      <c r="A4343" s="38" t="str">
        <f t="shared" ca="1" si="67"/>
        <v>206242</v>
      </c>
      <c r="B4343" s="39" cm="1">
        <f t="array" aca="1" ref="B4343" ca="1">INDIRECT(_xlfn.CONCAT("D",ROW(C4343)-C4343-3))</f>
        <v>2062</v>
      </c>
      <c r="C4343" s="32">
        <v>42</v>
      </c>
      <c r="D4343" s="33">
        <v>4513272</v>
      </c>
      <c r="E4343" s="33"/>
      <c r="F4343" s="33">
        <v>2286217</v>
      </c>
      <c r="G4343" s="33">
        <v>823880</v>
      </c>
      <c r="H4343" s="33">
        <v>1223793</v>
      </c>
      <c r="I4343" s="33">
        <v>13030</v>
      </c>
      <c r="J4343" s="33">
        <v>225515</v>
      </c>
      <c r="K4343" s="33"/>
      <c r="L4343" s="33">
        <v>2227054</v>
      </c>
      <c r="M4343" s="33">
        <v>578833</v>
      </c>
      <c r="N4343" s="33">
        <v>1394417</v>
      </c>
      <c r="O4343" s="33">
        <v>27086</v>
      </c>
      <c r="P4343" s="33">
        <v>226718</v>
      </c>
      <c r="Q4343"/>
    </row>
    <row r="4344" spans="1:17">
      <c r="A4344" s="38" t="str">
        <f t="shared" ca="1" si="67"/>
        <v>206243</v>
      </c>
      <c r="B4344" s="39" cm="1">
        <f t="array" aca="1" ref="B4344" ca="1">INDIRECT(_xlfn.CONCAT("D",ROW(C4344)-C4344-3))</f>
        <v>2062</v>
      </c>
      <c r="C4344" s="32">
        <v>43</v>
      </c>
      <c r="D4344" s="33">
        <v>4562070</v>
      </c>
      <c r="E4344" s="33"/>
      <c r="F4344" s="33">
        <v>2308386</v>
      </c>
      <c r="G4344" s="33">
        <v>769798</v>
      </c>
      <c r="H4344" s="33">
        <v>1293423</v>
      </c>
      <c r="I4344" s="33">
        <v>14125</v>
      </c>
      <c r="J4344" s="33">
        <v>231040</v>
      </c>
      <c r="K4344" s="33"/>
      <c r="L4344" s="33">
        <v>2253684</v>
      </c>
      <c r="M4344" s="33">
        <v>536447</v>
      </c>
      <c r="N4344" s="33">
        <v>1424812</v>
      </c>
      <c r="O4344" s="33">
        <v>35293</v>
      </c>
      <c r="P4344" s="33">
        <v>257132</v>
      </c>
      <c r="Q4344"/>
    </row>
    <row r="4345" spans="1:17">
      <c r="A4345" s="38" t="str">
        <f t="shared" ca="1" si="67"/>
        <v>206244</v>
      </c>
      <c r="B4345" s="39" cm="1">
        <f t="array" aca="1" ref="B4345" ca="1">INDIRECT(_xlfn.CONCAT("D",ROW(C4345)-C4345-3))</f>
        <v>2062</v>
      </c>
      <c r="C4345" s="32">
        <v>44</v>
      </c>
      <c r="D4345" s="33">
        <v>4621895</v>
      </c>
      <c r="E4345" s="33"/>
      <c r="F4345" s="33">
        <v>2338265</v>
      </c>
      <c r="G4345" s="33">
        <v>759911</v>
      </c>
      <c r="H4345" s="33">
        <v>1287711</v>
      </c>
      <c r="I4345" s="33">
        <v>22202</v>
      </c>
      <c r="J4345" s="33">
        <v>268441</v>
      </c>
      <c r="K4345" s="33"/>
      <c r="L4345" s="33">
        <v>2283631</v>
      </c>
      <c r="M4345" s="33">
        <v>540062</v>
      </c>
      <c r="N4345" s="33">
        <v>1428028</v>
      </c>
      <c r="O4345" s="33">
        <v>32363</v>
      </c>
      <c r="P4345" s="33">
        <v>283178</v>
      </c>
      <c r="Q4345"/>
    </row>
    <row r="4346" spans="1:17">
      <c r="A4346" s="38" t="str">
        <f t="shared" ca="1" si="67"/>
        <v>206245</v>
      </c>
      <c r="B4346" s="39" cm="1">
        <f t="array" aca="1" ref="B4346" ca="1">INDIRECT(_xlfn.CONCAT("D",ROW(C4346)-C4346-3))</f>
        <v>2062</v>
      </c>
      <c r="C4346" s="32">
        <v>45</v>
      </c>
      <c r="D4346" s="33">
        <v>4706572</v>
      </c>
      <c r="E4346" s="33"/>
      <c r="F4346" s="33">
        <v>2377829</v>
      </c>
      <c r="G4346" s="33">
        <v>785901</v>
      </c>
      <c r="H4346" s="33">
        <v>1296083</v>
      </c>
      <c r="I4346" s="33">
        <v>13082</v>
      </c>
      <c r="J4346" s="33">
        <v>282763</v>
      </c>
      <c r="K4346" s="33"/>
      <c r="L4346" s="33">
        <v>2328743</v>
      </c>
      <c r="M4346" s="33">
        <v>578657</v>
      </c>
      <c r="N4346" s="33">
        <v>1434546</v>
      </c>
      <c r="O4346" s="33">
        <v>44357</v>
      </c>
      <c r="P4346" s="33">
        <v>271183</v>
      </c>
      <c r="Q4346"/>
    </row>
    <row r="4347" spans="1:17">
      <c r="A4347" s="38" t="str">
        <f t="shared" ca="1" si="67"/>
        <v>206246</v>
      </c>
      <c r="B4347" s="39" cm="1">
        <f t="array" aca="1" ref="B4347" ca="1">INDIRECT(_xlfn.CONCAT("D",ROW(C4347)-C4347-3))</f>
        <v>2062</v>
      </c>
      <c r="C4347" s="32">
        <v>46</v>
      </c>
      <c r="D4347" s="33">
        <v>4733686</v>
      </c>
      <c r="E4347" s="33"/>
      <c r="F4347" s="33">
        <v>2390425</v>
      </c>
      <c r="G4347" s="33">
        <v>748699</v>
      </c>
      <c r="H4347" s="33">
        <v>1352069</v>
      </c>
      <c r="I4347" s="33">
        <v>20045</v>
      </c>
      <c r="J4347" s="33">
        <v>269612</v>
      </c>
      <c r="K4347" s="33"/>
      <c r="L4347" s="33">
        <v>2343261</v>
      </c>
      <c r="M4347" s="33">
        <v>540830</v>
      </c>
      <c r="N4347" s="33">
        <v>1453606</v>
      </c>
      <c r="O4347" s="33">
        <v>58305</v>
      </c>
      <c r="P4347" s="33">
        <v>290520</v>
      </c>
      <c r="Q4347"/>
    </row>
    <row r="4348" spans="1:17">
      <c r="A4348" s="38" t="str">
        <f t="shared" ca="1" si="67"/>
        <v>206247</v>
      </c>
      <c r="B4348" s="39" cm="1">
        <f t="array" aca="1" ref="B4348" ca="1">INDIRECT(_xlfn.CONCAT("D",ROW(C4348)-C4348-3))</f>
        <v>2062</v>
      </c>
      <c r="C4348" s="32">
        <v>47</v>
      </c>
      <c r="D4348" s="33">
        <v>4737760</v>
      </c>
      <c r="E4348" s="33"/>
      <c r="F4348" s="33">
        <v>2390435</v>
      </c>
      <c r="G4348" s="33">
        <v>749960</v>
      </c>
      <c r="H4348" s="33">
        <v>1353341</v>
      </c>
      <c r="I4348" s="33">
        <v>17067</v>
      </c>
      <c r="J4348" s="33">
        <v>270066</v>
      </c>
      <c r="K4348" s="33"/>
      <c r="L4348" s="33">
        <v>2347326</v>
      </c>
      <c r="M4348" s="33">
        <v>520175</v>
      </c>
      <c r="N4348" s="33">
        <v>1479027</v>
      </c>
      <c r="O4348" s="33">
        <v>46282</v>
      </c>
      <c r="P4348" s="33">
        <v>301842</v>
      </c>
      <c r="Q4348"/>
    </row>
    <row r="4349" spans="1:17">
      <c r="A4349" s="38" t="str">
        <f t="shared" ca="1" si="67"/>
        <v>206248</v>
      </c>
      <c r="B4349" s="39" cm="1">
        <f t="array" aca="1" ref="B4349" ca="1">INDIRECT(_xlfn.CONCAT("D",ROW(C4349)-C4349-3))</f>
        <v>2062</v>
      </c>
      <c r="C4349" s="32">
        <v>48</v>
      </c>
      <c r="D4349" s="33">
        <v>4677378</v>
      </c>
      <c r="E4349" s="33"/>
      <c r="F4349" s="33">
        <v>2359199</v>
      </c>
      <c r="G4349" s="33">
        <v>728073</v>
      </c>
      <c r="H4349" s="33">
        <v>1331449</v>
      </c>
      <c r="I4349" s="33">
        <v>14079</v>
      </c>
      <c r="J4349" s="33">
        <v>285598</v>
      </c>
      <c r="K4349" s="33"/>
      <c r="L4349" s="33">
        <v>2318179</v>
      </c>
      <c r="M4349" s="33">
        <v>530099</v>
      </c>
      <c r="N4349" s="33">
        <v>1431669</v>
      </c>
      <c r="O4349" s="33">
        <v>51203</v>
      </c>
      <c r="P4349" s="33">
        <v>305208</v>
      </c>
      <c r="Q4349"/>
    </row>
    <row r="4350" spans="1:17">
      <c r="A4350" s="38" t="str">
        <f t="shared" ca="1" si="67"/>
        <v>206249</v>
      </c>
      <c r="B4350" s="39" cm="1">
        <f t="array" aca="1" ref="B4350" ca="1">INDIRECT(_xlfn.CONCAT("D",ROW(C4350)-C4350-3))</f>
        <v>2062</v>
      </c>
      <c r="C4350" s="32">
        <v>49</v>
      </c>
      <c r="D4350" s="33">
        <v>4686048</v>
      </c>
      <c r="E4350" s="33"/>
      <c r="F4350" s="33">
        <v>2359460</v>
      </c>
      <c r="G4350" s="33">
        <v>722119</v>
      </c>
      <c r="H4350" s="33">
        <v>1350705</v>
      </c>
      <c r="I4350" s="33">
        <v>11063</v>
      </c>
      <c r="J4350" s="33">
        <v>275572</v>
      </c>
      <c r="K4350" s="33"/>
      <c r="L4350" s="33">
        <v>2326588</v>
      </c>
      <c r="M4350" s="33">
        <v>515791</v>
      </c>
      <c r="N4350" s="33">
        <v>1428730</v>
      </c>
      <c r="O4350" s="33">
        <v>48261</v>
      </c>
      <c r="P4350" s="33">
        <v>333806</v>
      </c>
      <c r="Q4350"/>
    </row>
    <row r="4351" spans="1:17">
      <c r="A4351" s="38" t="str">
        <f t="shared" ca="1" si="67"/>
        <v>206250</v>
      </c>
      <c r="B4351" s="39" cm="1">
        <f t="array" aca="1" ref="B4351" ca="1">INDIRECT(_xlfn.CONCAT("D",ROW(C4351)-C4351-3))</f>
        <v>2062</v>
      </c>
      <c r="C4351" s="32">
        <v>50</v>
      </c>
      <c r="D4351" s="33">
        <v>4671362</v>
      </c>
      <c r="E4351" s="33"/>
      <c r="F4351" s="33">
        <v>2351584</v>
      </c>
      <c r="G4351" s="33">
        <v>677916</v>
      </c>
      <c r="H4351" s="33">
        <v>1380977</v>
      </c>
      <c r="I4351" s="33">
        <v>10058</v>
      </c>
      <c r="J4351" s="33">
        <v>282633</v>
      </c>
      <c r="K4351" s="33"/>
      <c r="L4351" s="33">
        <v>2319778</v>
      </c>
      <c r="M4351" s="33">
        <v>526902</v>
      </c>
      <c r="N4351" s="33">
        <v>1398705</v>
      </c>
      <c r="O4351" s="33">
        <v>57316</v>
      </c>
      <c r="P4351" s="33">
        <v>336856</v>
      </c>
      <c r="Q4351"/>
    </row>
    <row r="4352" spans="1:17">
      <c r="A4352" s="38" t="str">
        <f t="shared" ca="1" si="67"/>
        <v>206251</v>
      </c>
      <c r="B4352" s="39" cm="1">
        <f t="array" aca="1" ref="B4352" ca="1">INDIRECT(_xlfn.CONCAT("D",ROW(C4352)-C4352-3))</f>
        <v>2062</v>
      </c>
      <c r="C4352" s="32">
        <v>51</v>
      </c>
      <c r="D4352" s="33">
        <v>4743507</v>
      </c>
      <c r="E4352" s="33"/>
      <c r="F4352" s="33">
        <v>2384166</v>
      </c>
      <c r="G4352" s="33">
        <v>702172</v>
      </c>
      <c r="H4352" s="33">
        <v>1379195</v>
      </c>
      <c r="I4352" s="33">
        <v>11066</v>
      </c>
      <c r="J4352" s="33">
        <v>291733</v>
      </c>
      <c r="K4352" s="33"/>
      <c r="L4352" s="33">
        <v>2359341</v>
      </c>
      <c r="M4352" s="33">
        <v>536898</v>
      </c>
      <c r="N4352" s="33">
        <v>1401956</v>
      </c>
      <c r="O4352" s="33">
        <v>68241</v>
      </c>
      <c r="P4352" s="33">
        <v>352245</v>
      </c>
      <c r="Q4352"/>
    </row>
    <row r="4353" spans="1:17">
      <c r="A4353" s="38" t="str">
        <f t="shared" ca="1" si="67"/>
        <v>206252</v>
      </c>
      <c r="B4353" s="39" cm="1">
        <f t="array" aca="1" ref="B4353" ca="1">INDIRECT(_xlfn.CONCAT("D",ROW(C4353)-C4353-3))</f>
        <v>2062</v>
      </c>
      <c r="C4353" s="32">
        <v>52</v>
      </c>
      <c r="D4353" s="33">
        <v>4801151</v>
      </c>
      <c r="E4353" s="33"/>
      <c r="F4353" s="33">
        <v>2409222</v>
      </c>
      <c r="G4353" s="33">
        <v>706705</v>
      </c>
      <c r="H4353" s="33">
        <v>1368238</v>
      </c>
      <c r="I4353" s="33">
        <v>26100</v>
      </c>
      <c r="J4353" s="33">
        <v>308180</v>
      </c>
      <c r="K4353" s="33"/>
      <c r="L4353" s="33">
        <v>2391928</v>
      </c>
      <c r="M4353" s="33">
        <v>509541</v>
      </c>
      <c r="N4353" s="33">
        <v>1444202</v>
      </c>
      <c r="O4353" s="33">
        <v>82411</v>
      </c>
      <c r="P4353" s="33">
        <v>355774</v>
      </c>
      <c r="Q4353"/>
    </row>
    <row r="4354" spans="1:17">
      <c r="A4354" s="38" t="str">
        <f t="shared" ca="1" si="67"/>
        <v>206253</v>
      </c>
      <c r="B4354" s="39" cm="1">
        <f t="array" aca="1" ref="B4354" ca="1">INDIRECT(_xlfn.CONCAT("D",ROW(C4354)-C4354-3))</f>
        <v>2062</v>
      </c>
      <c r="C4354" s="32">
        <v>53</v>
      </c>
      <c r="D4354" s="33">
        <v>4940964</v>
      </c>
      <c r="E4354" s="33"/>
      <c r="F4354" s="33">
        <v>2476349</v>
      </c>
      <c r="G4354" s="33">
        <v>750135</v>
      </c>
      <c r="H4354" s="33">
        <v>1413909</v>
      </c>
      <c r="I4354" s="33">
        <v>17071</v>
      </c>
      <c r="J4354" s="33">
        <v>295234</v>
      </c>
      <c r="K4354" s="33"/>
      <c r="L4354" s="33">
        <v>2464615</v>
      </c>
      <c r="M4354" s="33">
        <v>568217</v>
      </c>
      <c r="N4354" s="33">
        <v>1451663</v>
      </c>
      <c r="O4354" s="33">
        <v>79309</v>
      </c>
      <c r="P4354" s="33">
        <v>365426</v>
      </c>
      <c r="Q4354"/>
    </row>
    <row r="4355" spans="1:17">
      <c r="A4355" s="38" t="str">
        <f t="shared" ca="1" si="67"/>
        <v>206254</v>
      </c>
      <c r="B4355" s="39" cm="1">
        <f t="array" aca="1" ref="B4355" ca="1">INDIRECT(_xlfn.CONCAT("D",ROW(C4355)-C4355-3))</f>
        <v>2062</v>
      </c>
      <c r="C4355" s="32">
        <v>54</v>
      </c>
      <c r="D4355" s="33">
        <v>4946075</v>
      </c>
      <c r="E4355" s="33"/>
      <c r="F4355" s="33">
        <v>2474959</v>
      </c>
      <c r="G4355" s="33">
        <v>680111</v>
      </c>
      <c r="H4355" s="33">
        <v>1503085</v>
      </c>
      <c r="I4355" s="33">
        <v>17103</v>
      </c>
      <c r="J4355" s="33">
        <v>274660</v>
      </c>
      <c r="K4355" s="33"/>
      <c r="L4355" s="33">
        <v>2471117</v>
      </c>
      <c r="M4355" s="33">
        <v>603984</v>
      </c>
      <c r="N4355" s="33">
        <v>1402607</v>
      </c>
      <c r="O4355" s="33">
        <v>86283</v>
      </c>
      <c r="P4355" s="33">
        <v>378242</v>
      </c>
      <c r="Q4355"/>
    </row>
    <row r="4356" spans="1:17">
      <c r="A4356" s="38" t="str">
        <f t="shared" ca="1" si="67"/>
        <v>206255</v>
      </c>
      <c r="B4356" s="39" cm="1">
        <f t="array" aca="1" ref="B4356" ca="1">INDIRECT(_xlfn.CONCAT("D",ROW(C4356)-C4356-3))</f>
        <v>2062</v>
      </c>
      <c r="C4356" s="32">
        <v>55</v>
      </c>
      <c r="D4356" s="33">
        <v>4865327</v>
      </c>
      <c r="E4356" s="33"/>
      <c r="F4356" s="33">
        <v>2432853</v>
      </c>
      <c r="G4356" s="33">
        <v>695963</v>
      </c>
      <c r="H4356" s="33">
        <v>1423103</v>
      </c>
      <c r="I4356" s="33">
        <v>36206</v>
      </c>
      <c r="J4356" s="33">
        <v>277580</v>
      </c>
      <c r="K4356" s="33"/>
      <c r="L4356" s="33">
        <v>2432475</v>
      </c>
      <c r="M4356" s="33">
        <v>530503</v>
      </c>
      <c r="N4356" s="33">
        <v>1409650</v>
      </c>
      <c r="O4356" s="33">
        <v>91431</v>
      </c>
      <c r="P4356" s="33">
        <v>400891</v>
      </c>
      <c r="Q4356"/>
    </row>
    <row r="4357" spans="1:17">
      <c r="A4357" s="38" t="str">
        <f t="shared" ca="1" si="67"/>
        <v>206256</v>
      </c>
      <c r="B4357" s="39" cm="1">
        <f t="array" aca="1" ref="B4357" ca="1">INDIRECT(_xlfn.CONCAT("D",ROW(C4357)-C4357-3))</f>
        <v>2062</v>
      </c>
      <c r="C4357" s="32">
        <v>56</v>
      </c>
      <c r="D4357" s="33">
        <v>4741065</v>
      </c>
      <c r="E4357" s="33"/>
      <c r="F4357" s="33">
        <v>2367304</v>
      </c>
      <c r="G4357" s="33">
        <v>656073</v>
      </c>
      <c r="H4357" s="33">
        <v>1406878</v>
      </c>
      <c r="I4357" s="33">
        <v>17132</v>
      </c>
      <c r="J4357" s="33">
        <v>287221</v>
      </c>
      <c r="K4357" s="33"/>
      <c r="L4357" s="33">
        <v>2373760</v>
      </c>
      <c r="M4357" s="33">
        <v>513245</v>
      </c>
      <c r="N4357" s="33">
        <v>1354286</v>
      </c>
      <c r="O4357" s="33">
        <v>87212</v>
      </c>
      <c r="P4357" s="33">
        <v>419017</v>
      </c>
      <c r="Q4357"/>
    </row>
    <row r="4358" spans="1:17">
      <c r="A4358" s="38" t="str">
        <f t="shared" ca="1" si="67"/>
        <v>206257</v>
      </c>
      <c r="B4358" s="39" cm="1">
        <f t="array" aca="1" ref="B4358" ca="1">INDIRECT(_xlfn.CONCAT("D",ROW(C4358)-C4358-3))</f>
        <v>2062</v>
      </c>
      <c r="C4358" s="32">
        <v>57</v>
      </c>
      <c r="D4358" s="33">
        <v>4672226</v>
      </c>
      <c r="E4358" s="33"/>
      <c r="F4358" s="33">
        <v>2328719</v>
      </c>
      <c r="G4358" s="33">
        <v>692077</v>
      </c>
      <c r="H4358" s="33">
        <v>1348947</v>
      </c>
      <c r="I4358" s="33">
        <v>20119</v>
      </c>
      <c r="J4358" s="33">
        <v>267576</v>
      </c>
      <c r="K4358" s="33"/>
      <c r="L4358" s="33">
        <v>2343507</v>
      </c>
      <c r="M4358" s="33">
        <v>513865</v>
      </c>
      <c r="N4358" s="33">
        <v>1373988</v>
      </c>
      <c r="O4358" s="33">
        <v>90328</v>
      </c>
      <c r="P4358" s="33">
        <v>365326</v>
      </c>
      <c r="Q4358"/>
    </row>
    <row r="4359" spans="1:17">
      <c r="A4359" s="38" t="str">
        <f t="shared" ca="1" si="67"/>
        <v>206258</v>
      </c>
      <c r="B4359" s="39" cm="1">
        <f t="array" aca="1" ref="B4359" ca="1">INDIRECT(_xlfn.CONCAT("D",ROW(C4359)-C4359-3))</f>
        <v>2062</v>
      </c>
      <c r="C4359" s="32">
        <v>58</v>
      </c>
      <c r="D4359" s="33">
        <v>4615093</v>
      </c>
      <c r="E4359" s="33"/>
      <c r="F4359" s="33">
        <v>2296804</v>
      </c>
      <c r="G4359" s="33">
        <v>632906</v>
      </c>
      <c r="H4359" s="33">
        <v>1382718</v>
      </c>
      <c r="I4359" s="33">
        <v>22172</v>
      </c>
      <c r="J4359" s="33">
        <v>259008</v>
      </c>
      <c r="K4359" s="33"/>
      <c r="L4359" s="33">
        <v>2318288</v>
      </c>
      <c r="M4359" s="33">
        <v>497854</v>
      </c>
      <c r="N4359" s="33">
        <v>1314535</v>
      </c>
      <c r="O4359" s="33">
        <v>113652</v>
      </c>
      <c r="P4359" s="33">
        <v>392248</v>
      </c>
      <c r="Q4359"/>
    </row>
    <row r="4360" spans="1:17">
      <c r="A4360" s="38" t="str">
        <f t="shared" ca="1" si="67"/>
        <v>206259</v>
      </c>
      <c r="B4360" s="39" cm="1">
        <f t="array" aca="1" ref="B4360" ca="1">INDIRECT(_xlfn.CONCAT("D",ROW(C4360)-C4360-3))</f>
        <v>2062</v>
      </c>
      <c r="C4360" s="32">
        <v>59</v>
      </c>
      <c r="D4360" s="33">
        <v>4540146</v>
      </c>
      <c r="E4360" s="33"/>
      <c r="F4360" s="33">
        <v>2254110</v>
      </c>
      <c r="G4360" s="33">
        <v>607225</v>
      </c>
      <c r="H4360" s="33">
        <v>1355901</v>
      </c>
      <c r="I4360" s="33">
        <v>27280</v>
      </c>
      <c r="J4360" s="33">
        <v>263704</v>
      </c>
      <c r="K4360" s="33"/>
      <c r="L4360" s="33">
        <v>2286036</v>
      </c>
      <c r="M4360" s="33">
        <v>485253</v>
      </c>
      <c r="N4360" s="33">
        <v>1316539</v>
      </c>
      <c r="O4360" s="33">
        <v>115008</v>
      </c>
      <c r="P4360" s="33">
        <v>369236</v>
      </c>
      <c r="Q4360"/>
    </row>
    <row r="4361" spans="1:17">
      <c r="A4361" s="38" t="str">
        <f t="shared" ca="1" si="67"/>
        <v>206260</v>
      </c>
      <c r="B4361" s="39" cm="1">
        <f t="array" aca="1" ref="B4361" ca="1">INDIRECT(_xlfn.CONCAT("D",ROW(C4361)-C4361-3))</f>
        <v>2062</v>
      </c>
      <c r="C4361" s="32">
        <v>60</v>
      </c>
      <c r="D4361" s="33">
        <v>4510095</v>
      </c>
      <c r="E4361" s="33"/>
      <c r="F4361" s="33">
        <v>2233776</v>
      </c>
      <c r="G4361" s="33">
        <v>560721</v>
      </c>
      <c r="H4361" s="33">
        <v>1369415</v>
      </c>
      <c r="I4361" s="33">
        <v>23279</v>
      </c>
      <c r="J4361" s="33">
        <v>280361</v>
      </c>
      <c r="K4361" s="33"/>
      <c r="L4361" s="33">
        <v>2276320</v>
      </c>
      <c r="M4361" s="33">
        <v>476298</v>
      </c>
      <c r="N4361" s="33">
        <v>1272150</v>
      </c>
      <c r="O4361" s="33">
        <v>131462</v>
      </c>
      <c r="P4361" s="33">
        <v>396409</v>
      </c>
      <c r="Q4361"/>
    </row>
    <row r="4362" spans="1:17">
      <c r="A4362" s="38" t="str">
        <f t="shared" ca="1" si="67"/>
        <v>206261</v>
      </c>
      <c r="B4362" s="39" cm="1">
        <f t="array" aca="1" ref="B4362" ca="1">INDIRECT(_xlfn.CONCAT("D",ROW(C4362)-C4362-3))</f>
        <v>2062</v>
      </c>
      <c r="C4362" s="32">
        <v>61</v>
      </c>
      <c r="D4362" s="33">
        <v>4558028</v>
      </c>
      <c r="E4362" s="33"/>
      <c r="F4362" s="33">
        <v>2254451</v>
      </c>
      <c r="G4362" s="33">
        <v>615127</v>
      </c>
      <c r="H4362" s="33">
        <v>1359167</v>
      </c>
      <c r="I4362" s="33">
        <v>29437</v>
      </c>
      <c r="J4362" s="33">
        <v>250720</v>
      </c>
      <c r="K4362" s="33"/>
      <c r="L4362" s="33">
        <v>2303578</v>
      </c>
      <c r="M4362" s="33">
        <v>507636</v>
      </c>
      <c r="N4362" s="33">
        <v>1278192</v>
      </c>
      <c r="O4362" s="33">
        <v>148651</v>
      </c>
      <c r="P4362" s="33">
        <v>369098</v>
      </c>
      <c r="Q4362"/>
    </row>
    <row r="4363" spans="1:17">
      <c r="A4363" s="38" t="str">
        <f t="shared" ca="1" si="67"/>
        <v>206262</v>
      </c>
      <c r="B4363" s="39" cm="1">
        <f t="array" aca="1" ref="B4363" ca="1">INDIRECT(_xlfn.CONCAT("D",ROW(C4363)-C4363-3))</f>
        <v>2062</v>
      </c>
      <c r="C4363" s="32">
        <v>62</v>
      </c>
      <c r="D4363" s="33">
        <v>4459504</v>
      </c>
      <c r="E4363" s="33"/>
      <c r="F4363" s="33">
        <v>2202629</v>
      </c>
      <c r="G4363" s="33">
        <v>547351</v>
      </c>
      <c r="H4363" s="33">
        <v>1330734</v>
      </c>
      <c r="I4363" s="33">
        <v>35608</v>
      </c>
      <c r="J4363" s="33">
        <v>288936</v>
      </c>
      <c r="K4363" s="33"/>
      <c r="L4363" s="33">
        <v>2256874</v>
      </c>
      <c r="M4363" s="33">
        <v>474278</v>
      </c>
      <c r="N4363" s="33">
        <v>1238393</v>
      </c>
      <c r="O4363" s="33">
        <v>161133</v>
      </c>
      <c r="P4363" s="33">
        <v>383071</v>
      </c>
      <c r="Q4363"/>
    </row>
    <row r="4364" spans="1:17">
      <c r="A4364" s="38" t="str">
        <f t="shared" ref="A4364:A4427" ca="1" si="68">B4364&amp;C4364</f>
        <v>206263</v>
      </c>
      <c r="B4364" s="39" cm="1">
        <f t="array" aca="1" ref="B4364" ca="1">INDIRECT(_xlfn.CONCAT("D",ROW(C4364)-C4364-3))</f>
        <v>2062</v>
      </c>
      <c r="C4364" s="32">
        <v>63</v>
      </c>
      <c r="D4364" s="33">
        <v>4416513</v>
      </c>
      <c r="E4364" s="33"/>
      <c r="F4364" s="33">
        <v>2174543</v>
      </c>
      <c r="G4364" s="33">
        <v>571929</v>
      </c>
      <c r="H4364" s="33">
        <v>1278251</v>
      </c>
      <c r="I4364" s="33">
        <v>34356</v>
      </c>
      <c r="J4364" s="33">
        <v>290006</v>
      </c>
      <c r="K4364" s="33"/>
      <c r="L4364" s="33">
        <v>2241970</v>
      </c>
      <c r="M4364" s="33">
        <v>492164</v>
      </c>
      <c r="N4364" s="33">
        <v>1241504</v>
      </c>
      <c r="O4364" s="33">
        <v>151280</v>
      </c>
      <c r="P4364" s="33">
        <v>357021</v>
      </c>
      <c r="Q4364"/>
    </row>
    <row r="4365" spans="1:17">
      <c r="A4365" s="38" t="str">
        <f t="shared" ca="1" si="68"/>
        <v>206264</v>
      </c>
      <c r="B4365" s="39" cm="1">
        <f t="array" aca="1" ref="B4365" ca="1">INDIRECT(_xlfn.CONCAT("D",ROW(C4365)-C4365-3))</f>
        <v>2062</v>
      </c>
      <c r="C4365" s="32">
        <v>64</v>
      </c>
      <c r="D4365" s="33">
        <v>4314538</v>
      </c>
      <c r="E4365" s="33"/>
      <c r="F4365" s="33">
        <v>2119358</v>
      </c>
      <c r="G4365" s="33">
        <v>528828</v>
      </c>
      <c r="H4365" s="33">
        <v>1289209</v>
      </c>
      <c r="I4365" s="33">
        <v>41457</v>
      </c>
      <c r="J4365" s="33">
        <v>259864</v>
      </c>
      <c r="K4365" s="33"/>
      <c r="L4365" s="33">
        <v>2195180</v>
      </c>
      <c r="M4365" s="33">
        <v>461291</v>
      </c>
      <c r="N4365" s="33">
        <v>1206843</v>
      </c>
      <c r="O4365" s="33">
        <v>190181</v>
      </c>
      <c r="P4365" s="33">
        <v>336864</v>
      </c>
      <c r="Q4365"/>
    </row>
    <row r="4366" spans="1:17">
      <c r="A4366" s="38" t="str">
        <f t="shared" ca="1" si="68"/>
        <v>206265</v>
      </c>
      <c r="B4366" s="39" cm="1">
        <f t="array" aca="1" ref="B4366" ca="1">INDIRECT(_xlfn.CONCAT("D",ROW(C4366)-C4366-3))</f>
        <v>2062</v>
      </c>
      <c r="C4366" s="32">
        <v>65</v>
      </c>
      <c r="D4366" s="33">
        <v>4284225</v>
      </c>
      <c r="E4366" s="33"/>
      <c r="F4366" s="33">
        <v>2095332</v>
      </c>
      <c r="G4366" s="33">
        <v>524838</v>
      </c>
      <c r="H4366" s="33">
        <v>1280928</v>
      </c>
      <c r="I4366" s="33">
        <v>61332</v>
      </c>
      <c r="J4366" s="33">
        <v>228234</v>
      </c>
      <c r="K4366" s="33"/>
      <c r="L4366" s="33">
        <v>2188893</v>
      </c>
      <c r="M4366" s="33">
        <v>479453</v>
      </c>
      <c r="N4366" s="33">
        <v>1152102</v>
      </c>
      <c r="O4366" s="33">
        <v>201289</v>
      </c>
      <c r="P4366" s="33">
        <v>356049</v>
      </c>
      <c r="Q4366"/>
    </row>
    <row r="4367" spans="1:17">
      <c r="A4367" s="38" t="str">
        <f t="shared" ca="1" si="68"/>
        <v>206266</v>
      </c>
      <c r="B4367" s="39" cm="1">
        <f t="array" aca="1" ref="B4367" ca="1">INDIRECT(_xlfn.CONCAT("D",ROW(C4367)-C4367-3))</f>
        <v>2062</v>
      </c>
      <c r="C4367" s="32">
        <v>66</v>
      </c>
      <c r="D4367" s="33">
        <v>4258386</v>
      </c>
      <c r="E4367" s="33"/>
      <c r="F4367" s="33">
        <v>2078459</v>
      </c>
      <c r="G4367" s="33">
        <v>487802</v>
      </c>
      <c r="H4367" s="33">
        <v>1311913</v>
      </c>
      <c r="I4367" s="33">
        <v>48477</v>
      </c>
      <c r="J4367" s="33">
        <v>230267</v>
      </c>
      <c r="K4367" s="33"/>
      <c r="L4367" s="33">
        <v>2179927</v>
      </c>
      <c r="M4367" s="33">
        <v>446308</v>
      </c>
      <c r="N4367" s="33">
        <v>1204324</v>
      </c>
      <c r="O4367" s="33">
        <v>175082</v>
      </c>
      <c r="P4367" s="33">
        <v>354213</v>
      </c>
      <c r="Q4367"/>
    </row>
    <row r="4368" spans="1:17">
      <c r="A4368" s="38" t="str">
        <f t="shared" ca="1" si="68"/>
        <v>206267</v>
      </c>
      <c r="B4368" s="39" cm="1">
        <f t="array" aca="1" ref="B4368" ca="1">INDIRECT(_xlfn.CONCAT("D",ROW(C4368)-C4368-3))</f>
        <v>2062</v>
      </c>
      <c r="C4368" s="32">
        <v>67</v>
      </c>
      <c r="D4368" s="33">
        <v>4242449</v>
      </c>
      <c r="E4368" s="33"/>
      <c r="F4368" s="33">
        <v>2064905</v>
      </c>
      <c r="G4368" s="33">
        <v>481309</v>
      </c>
      <c r="H4368" s="33">
        <v>1314305</v>
      </c>
      <c r="I4368" s="33">
        <v>55265</v>
      </c>
      <c r="J4368" s="33">
        <v>214027</v>
      </c>
      <c r="K4368" s="33"/>
      <c r="L4368" s="33">
        <v>2177544</v>
      </c>
      <c r="M4368" s="33">
        <v>435306</v>
      </c>
      <c r="N4368" s="33">
        <v>1203673</v>
      </c>
      <c r="O4368" s="33">
        <v>206517</v>
      </c>
      <c r="P4368" s="33">
        <v>332048</v>
      </c>
      <c r="Q4368"/>
    </row>
    <row r="4369" spans="1:17">
      <c r="A4369" s="38" t="str">
        <f t="shared" ca="1" si="68"/>
        <v>206268</v>
      </c>
      <c r="B4369" s="39" cm="1">
        <f t="array" aca="1" ref="B4369" ca="1">INDIRECT(_xlfn.CONCAT("D",ROW(C4369)-C4369-3))</f>
        <v>2062</v>
      </c>
      <c r="C4369" s="32">
        <v>68</v>
      </c>
      <c r="D4369" s="33">
        <v>4245221</v>
      </c>
      <c r="E4369" s="33"/>
      <c r="F4369" s="33">
        <v>2061140</v>
      </c>
      <c r="G4369" s="33">
        <v>501195</v>
      </c>
      <c r="H4369" s="33">
        <v>1274122</v>
      </c>
      <c r="I4369" s="33">
        <v>63404</v>
      </c>
      <c r="J4369" s="33">
        <v>222418</v>
      </c>
      <c r="K4369" s="33"/>
      <c r="L4369" s="33">
        <v>2184081</v>
      </c>
      <c r="M4369" s="33">
        <v>488837</v>
      </c>
      <c r="N4369" s="33">
        <v>1123415</v>
      </c>
      <c r="O4369" s="33">
        <v>224683</v>
      </c>
      <c r="P4369" s="33">
        <v>347146</v>
      </c>
      <c r="Q4369"/>
    </row>
    <row r="4370" spans="1:17">
      <c r="A4370" s="38" t="str">
        <f t="shared" ca="1" si="68"/>
        <v>206269</v>
      </c>
      <c r="B4370" s="39" cm="1">
        <f t="array" aca="1" ref="B4370" ca="1">INDIRECT(_xlfn.CONCAT("D",ROW(C4370)-C4370-3))</f>
        <v>2062</v>
      </c>
      <c r="C4370" s="32">
        <v>69</v>
      </c>
      <c r="D4370" s="33">
        <v>4276082</v>
      </c>
      <c r="E4370" s="33"/>
      <c r="F4370" s="33">
        <v>2071402</v>
      </c>
      <c r="G4370" s="33">
        <v>506298</v>
      </c>
      <c r="H4370" s="33">
        <v>1286841</v>
      </c>
      <c r="I4370" s="33">
        <v>64292</v>
      </c>
      <c r="J4370" s="33">
        <v>213971</v>
      </c>
      <c r="K4370" s="33"/>
      <c r="L4370" s="33">
        <v>2204680</v>
      </c>
      <c r="M4370" s="33">
        <v>444981</v>
      </c>
      <c r="N4370" s="33">
        <v>1184257</v>
      </c>
      <c r="O4370" s="33">
        <v>239683</v>
      </c>
      <c r="P4370" s="33">
        <v>335759</v>
      </c>
      <c r="Q4370"/>
    </row>
    <row r="4371" spans="1:17">
      <c r="A4371" s="38" t="str">
        <f t="shared" ca="1" si="68"/>
        <v>206270</v>
      </c>
      <c r="B4371" s="39" cm="1">
        <f t="array" aca="1" ref="B4371" ca="1">INDIRECT(_xlfn.CONCAT("D",ROW(C4371)-C4371-3))</f>
        <v>2062</v>
      </c>
      <c r="C4371" s="32">
        <v>70</v>
      </c>
      <c r="D4371" s="33">
        <v>4266909</v>
      </c>
      <c r="E4371" s="33"/>
      <c r="F4371" s="33">
        <v>2054404</v>
      </c>
      <c r="G4371" s="33">
        <v>472080</v>
      </c>
      <c r="H4371" s="33">
        <v>1258209</v>
      </c>
      <c r="I4371" s="33">
        <v>75493</v>
      </c>
      <c r="J4371" s="33">
        <v>248622</v>
      </c>
      <c r="K4371" s="33"/>
      <c r="L4371" s="33">
        <v>2212506</v>
      </c>
      <c r="M4371" s="33">
        <v>485252</v>
      </c>
      <c r="N4371" s="33">
        <v>1110305</v>
      </c>
      <c r="O4371" s="33">
        <v>259341</v>
      </c>
      <c r="P4371" s="33">
        <v>357607</v>
      </c>
      <c r="Q4371"/>
    </row>
    <row r="4372" spans="1:17">
      <c r="A4372" s="38" t="str">
        <f t="shared" ca="1" si="68"/>
        <v>206271</v>
      </c>
      <c r="B4372" s="39" cm="1">
        <f t="array" aca="1" ref="B4372" ca="1">INDIRECT(_xlfn.CONCAT("D",ROW(C4372)-C4372-3))</f>
        <v>2062</v>
      </c>
      <c r="C4372" s="32">
        <v>71</v>
      </c>
      <c r="D4372" s="33">
        <v>4258797</v>
      </c>
      <c r="E4372" s="33"/>
      <c r="F4372" s="33">
        <v>2043297</v>
      </c>
      <c r="G4372" s="33">
        <v>455743</v>
      </c>
      <c r="H4372" s="33">
        <v>1281714</v>
      </c>
      <c r="I4372" s="33">
        <v>87527</v>
      </c>
      <c r="J4372" s="33">
        <v>218314</v>
      </c>
      <c r="K4372" s="33"/>
      <c r="L4372" s="33">
        <v>2215499</v>
      </c>
      <c r="M4372" s="33">
        <v>457681</v>
      </c>
      <c r="N4372" s="33">
        <v>1113825</v>
      </c>
      <c r="O4372" s="33">
        <v>284532</v>
      </c>
      <c r="P4372" s="33">
        <v>359462</v>
      </c>
      <c r="Q4372"/>
    </row>
    <row r="4373" spans="1:17">
      <c r="A4373" s="38" t="str">
        <f t="shared" ca="1" si="68"/>
        <v>206272</v>
      </c>
      <c r="B4373" s="39" cm="1">
        <f t="array" aca="1" ref="B4373" ca="1">INDIRECT(_xlfn.CONCAT("D",ROW(C4373)-C4373-3))</f>
        <v>2062</v>
      </c>
      <c r="C4373" s="32">
        <v>72</v>
      </c>
      <c r="D4373" s="33">
        <v>4086487</v>
      </c>
      <c r="E4373" s="33"/>
      <c r="F4373" s="33">
        <v>1948825</v>
      </c>
      <c r="G4373" s="33">
        <v>434075</v>
      </c>
      <c r="H4373" s="33">
        <v>1202978</v>
      </c>
      <c r="I4373" s="33">
        <v>79196</v>
      </c>
      <c r="J4373" s="33">
        <v>232576</v>
      </c>
      <c r="K4373" s="33"/>
      <c r="L4373" s="33">
        <v>2137662</v>
      </c>
      <c r="M4373" s="33">
        <v>442903</v>
      </c>
      <c r="N4373" s="33">
        <v>1090066</v>
      </c>
      <c r="O4373" s="33">
        <v>303358</v>
      </c>
      <c r="P4373" s="33">
        <v>301336</v>
      </c>
      <c r="Q4373"/>
    </row>
    <row r="4374" spans="1:17">
      <c r="A4374" s="38" t="str">
        <f t="shared" ca="1" si="68"/>
        <v>206273</v>
      </c>
      <c r="B4374" s="39" cm="1">
        <f t="array" aca="1" ref="B4374" ca="1">INDIRECT(_xlfn.CONCAT("D",ROW(C4374)-C4374-3))</f>
        <v>2062</v>
      </c>
      <c r="C4374" s="32">
        <v>73</v>
      </c>
      <c r="D4374" s="33">
        <v>3933075</v>
      </c>
      <c r="E4374" s="33"/>
      <c r="F4374" s="33">
        <v>1863221</v>
      </c>
      <c r="G4374" s="33">
        <v>410489</v>
      </c>
      <c r="H4374" s="33">
        <v>1125342</v>
      </c>
      <c r="I4374" s="33">
        <v>91109</v>
      </c>
      <c r="J4374" s="33">
        <v>236282</v>
      </c>
      <c r="K4374" s="33"/>
      <c r="L4374" s="33">
        <v>2069854</v>
      </c>
      <c r="M4374" s="33">
        <v>457387</v>
      </c>
      <c r="N4374" s="33">
        <v>972327</v>
      </c>
      <c r="O4374" s="33">
        <v>333196</v>
      </c>
      <c r="P4374" s="33">
        <v>306944</v>
      </c>
      <c r="Q4374"/>
    </row>
    <row r="4375" spans="1:17">
      <c r="A4375" s="38" t="str">
        <f t="shared" ca="1" si="68"/>
        <v>206274</v>
      </c>
      <c r="B4375" s="39" cm="1">
        <f t="array" aca="1" ref="B4375" ca="1">INDIRECT(_xlfn.CONCAT("D",ROW(C4375)-C4375-3))</f>
        <v>2062</v>
      </c>
      <c r="C4375" s="32">
        <v>74</v>
      </c>
      <c r="D4375" s="33">
        <v>3774682</v>
      </c>
      <c r="E4375" s="33"/>
      <c r="F4375" s="33">
        <v>1780842</v>
      </c>
      <c r="G4375" s="33">
        <v>385749</v>
      </c>
      <c r="H4375" s="33">
        <v>1092290</v>
      </c>
      <c r="I4375" s="33">
        <v>86943</v>
      </c>
      <c r="J4375" s="33">
        <v>215860</v>
      </c>
      <c r="K4375" s="33"/>
      <c r="L4375" s="33">
        <v>1993840</v>
      </c>
      <c r="M4375" s="33">
        <v>399373</v>
      </c>
      <c r="N4375" s="33">
        <v>944981</v>
      </c>
      <c r="O4375" s="33">
        <v>348947</v>
      </c>
      <c r="P4375" s="33">
        <v>300538</v>
      </c>
      <c r="Q4375"/>
    </row>
    <row r="4376" spans="1:17">
      <c r="A4376" s="38" t="str">
        <f t="shared" ca="1" si="68"/>
        <v>206275</v>
      </c>
      <c r="B4376" s="39" cm="1">
        <f t="array" aca="1" ref="B4376" ca="1">INDIRECT(_xlfn.CONCAT("D",ROW(C4376)-C4376-3))</f>
        <v>2062</v>
      </c>
      <c r="C4376" s="32">
        <v>75</v>
      </c>
      <c r="D4376" s="33">
        <v>3668000</v>
      </c>
      <c r="E4376" s="33"/>
      <c r="F4376" s="33">
        <v>1721735</v>
      </c>
      <c r="G4376" s="33">
        <v>352332</v>
      </c>
      <c r="H4376" s="33">
        <v>1071967</v>
      </c>
      <c r="I4376" s="33">
        <v>85837</v>
      </c>
      <c r="J4376" s="33">
        <v>211599</v>
      </c>
      <c r="K4376" s="33"/>
      <c r="L4376" s="33">
        <v>1946264</v>
      </c>
      <c r="M4376" s="33">
        <v>390059</v>
      </c>
      <c r="N4376" s="33">
        <v>945415</v>
      </c>
      <c r="O4376" s="33">
        <v>315474</v>
      </c>
      <c r="P4376" s="33">
        <v>295316</v>
      </c>
      <c r="Q4376"/>
    </row>
    <row r="4377" spans="1:17">
      <c r="A4377" s="38" t="str">
        <f t="shared" ca="1" si="68"/>
        <v>206276</v>
      </c>
      <c r="B4377" s="39" cm="1">
        <f t="array" aca="1" ref="B4377" ca="1">INDIRECT(_xlfn.CONCAT("D",ROW(C4377)-C4377-3))</f>
        <v>2062</v>
      </c>
      <c r="C4377" s="32">
        <v>76</v>
      </c>
      <c r="D4377" s="33">
        <v>3599319</v>
      </c>
      <c r="E4377" s="33"/>
      <c r="F4377" s="33">
        <v>1684141</v>
      </c>
      <c r="G4377" s="33">
        <v>326252</v>
      </c>
      <c r="H4377" s="33">
        <v>1032634</v>
      </c>
      <c r="I4377" s="33">
        <v>114737</v>
      </c>
      <c r="J4377" s="33">
        <v>210518</v>
      </c>
      <c r="K4377" s="33"/>
      <c r="L4377" s="33">
        <v>1915178</v>
      </c>
      <c r="M4377" s="33">
        <v>345558</v>
      </c>
      <c r="N4377" s="33">
        <v>911750</v>
      </c>
      <c r="O4377" s="33">
        <v>353618</v>
      </c>
      <c r="P4377" s="33">
        <v>304253</v>
      </c>
      <c r="Q4377"/>
    </row>
    <row r="4378" spans="1:17">
      <c r="A4378" s="38" t="str">
        <f t="shared" ca="1" si="68"/>
        <v>206277</v>
      </c>
      <c r="B4378" s="39" cm="1">
        <f t="array" aca="1" ref="B4378" ca="1">INDIRECT(_xlfn.CONCAT("D",ROW(C4378)-C4378-3))</f>
        <v>2062</v>
      </c>
      <c r="C4378" s="32">
        <v>77</v>
      </c>
      <c r="D4378" s="33">
        <v>3447653</v>
      </c>
      <c r="E4378" s="33"/>
      <c r="F4378" s="33">
        <v>1604351</v>
      </c>
      <c r="G4378" s="33">
        <v>282182</v>
      </c>
      <c r="H4378" s="33">
        <v>1028021</v>
      </c>
      <c r="I4378" s="33">
        <v>107688</v>
      </c>
      <c r="J4378" s="33">
        <v>186460</v>
      </c>
      <c r="K4378" s="33"/>
      <c r="L4378" s="33">
        <v>1843302</v>
      </c>
      <c r="M4378" s="33">
        <v>323157</v>
      </c>
      <c r="N4378" s="33">
        <v>841617</v>
      </c>
      <c r="O4378" s="33">
        <v>390607</v>
      </c>
      <c r="P4378" s="33">
        <v>287921</v>
      </c>
      <c r="Q4378"/>
    </row>
    <row r="4379" spans="1:17">
      <c r="A4379" s="38" t="str">
        <f t="shared" ca="1" si="68"/>
        <v>206278</v>
      </c>
      <c r="B4379" s="39" cm="1">
        <f t="array" aca="1" ref="B4379" ca="1">INDIRECT(_xlfn.CONCAT("D",ROW(C4379)-C4379-3))</f>
        <v>2062</v>
      </c>
      <c r="C4379" s="32">
        <v>78</v>
      </c>
      <c r="D4379" s="33">
        <v>3342777</v>
      </c>
      <c r="E4379" s="33"/>
      <c r="F4379" s="33">
        <v>1553843</v>
      </c>
      <c r="G4379" s="33">
        <v>243505</v>
      </c>
      <c r="H4379" s="33">
        <v>1016934</v>
      </c>
      <c r="I4379" s="33">
        <v>98799</v>
      </c>
      <c r="J4379" s="33">
        <v>194605</v>
      </c>
      <c r="K4379" s="33"/>
      <c r="L4379" s="33">
        <v>1788934</v>
      </c>
      <c r="M4379" s="33">
        <v>286914</v>
      </c>
      <c r="N4379" s="33">
        <v>825507</v>
      </c>
      <c r="O4379" s="33">
        <v>398660</v>
      </c>
      <c r="P4379" s="33">
        <v>277854</v>
      </c>
      <c r="Q4379"/>
    </row>
    <row r="4380" spans="1:17">
      <c r="A4380" s="38" t="str">
        <f t="shared" ca="1" si="68"/>
        <v>206279</v>
      </c>
      <c r="B4380" s="39" cm="1">
        <f t="array" aca="1" ref="B4380" ca="1">INDIRECT(_xlfn.CONCAT("D",ROW(C4380)-C4380-3))</f>
        <v>2062</v>
      </c>
      <c r="C4380" s="32">
        <v>79</v>
      </c>
      <c r="D4380" s="33">
        <v>3305170</v>
      </c>
      <c r="E4380" s="33"/>
      <c r="F4380" s="33">
        <v>1533600</v>
      </c>
      <c r="G4380" s="33">
        <v>237783</v>
      </c>
      <c r="H4380" s="33">
        <v>964120</v>
      </c>
      <c r="I4380" s="33">
        <v>138873</v>
      </c>
      <c r="J4380" s="33">
        <v>192824</v>
      </c>
      <c r="K4380" s="33"/>
      <c r="L4380" s="33">
        <v>1771570</v>
      </c>
      <c r="M4380" s="33">
        <v>272317</v>
      </c>
      <c r="N4380" s="33">
        <v>782787</v>
      </c>
      <c r="O4380" s="33">
        <v>464246</v>
      </c>
      <c r="P4380" s="33">
        <v>252220</v>
      </c>
      <c r="Q4380"/>
    </row>
    <row r="4381" spans="1:17">
      <c r="A4381" s="38" t="str">
        <f t="shared" ca="1" si="68"/>
        <v>206280</v>
      </c>
      <c r="B4381" s="39" cm="1">
        <f t="array" aca="1" ref="B4381" ca="1">INDIRECT(_xlfn.CONCAT("D",ROW(C4381)-C4381-3))</f>
        <v>2062</v>
      </c>
      <c r="C4381" s="32">
        <v>80</v>
      </c>
      <c r="D4381" s="33">
        <v>3140189</v>
      </c>
      <c r="E4381" s="33"/>
      <c r="F4381" s="33">
        <v>1450451</v>
      </c>
      <c r="G4381" s="33">
        <v>204922</v>
      </c>
      <c r="H4381" s="33">
        <v>937645</v>
      </c>
      <c r="I4381" s="33">
        <v>144945</v>
      </c>
      <c r="J4381" s="33">
        <v>162938</v>
      </c>
      <c r="K4381" s="33"/>
      <c r="L4381" s="33">
        <v>1689739</v>
      </c>
      <c r="M4381" s="33">
        <v>252305</v>
      </c>
      <c r="N4381" s="33">
        <v>694592</v>
      </c>
      <c r="O4381" s="33">
        <v>495563</v>
      </c>
      <c r="P4381" s="33">
        <v>247279</v>
      </c>
      <c r="Q4381"/>
    </row>
    <row r="4382" spans="1:17">
      <c r="A4382" s="38" t="str">
        <f t="shared" ca="1" si="68"/>
        <v>206281</v>
      </c>
      <c r="B4382" s="39" cm="1">
        <f t="array" aca="1" ref="B4382" ca="1">INDIRECT(_xlfn.CONCAT("D",ROW(C4382)-C4382-3))</f>
        <v>2062</v>
      </c>
      <c r="C4382" s="32">
        <v>81</v>
      </c>
      <c r="D4382" s="33">
        <v>3059260</v>
      </c>
      <c r="E4382" s="33"/>
      <c r="F4382" s="33">
        <v>1409315</v>
      </c>
      <c r="G4382" s="33">
        <v>207899</v>
      </c>
      <c r="H4382" s="33">
        <v>909558</v>
      </c>
      <c r="I4382" s="33">
        <v>135934</v>
      </c>
      <c r="J4382" s="33">
        <v>155924</v>
      </c>
      <c r="K4382" s="33"/>
      <c r="L4382" s="33">
        <v>1649945</v>
      </c>
      <c r="M4382" s="33">
        <v>242314</v>
      </c>
      <c r="N4382" s="33">
        <v>672647</v>
      </c>
      <c r="O4382" s="33">
        <v>487644</v>
      </c>
      <c r="P4382" s="33">
        <v>247341</v>
      </c>
      <c r="Q4382"/>
    </row>
    <row r="4383" spans="1:17">
      <c r="A4383" s="38" t="str">
        <f t="shared" ca="1" si="68"/>
        <v>206282</v>
      </c>
      <c r="B4383" s="39" cm="1">
        <f t="array" aca="1" ref="B4383" ca="1">INDIRECT(_xlfn.CONCAT("D",ROW(C4383)-C4383-3))</f>
        <v>2062</v>
      </c>
      <c r="C4383" s="32">
        <v>82</v>
      </c>
      <c r="D4383" s="33">
        <v>2819259</v>
      </c>
      <c r="E4383" s="33"/>
      <c r="F4383" s="33">
        <v>1288903</v>
      </c>
      <c r="G4383" s="33">
        <v>170987</v>
      </c>
      <c r="H4383" s="33">
        <v>846936</v>
      </c>
      <c r="I4383" s="33">
        <v>142989</v>
      </c>
      <c r="J4383" s="33">
        <v>127990</v>
      </c>
      <c r="K4383" s="33"/>
      <c r="L4383" s="33">
        <v>1530357</v>
      </c>
      <c r="M4383" s="33">
        <v>194937</v>
      </c>
      <c r="N4383" s="33">
        <v>622995</v>
      </c>
      <c r="O4383" s="33">
        <v>513468</v>
      </c>
      <c r="P4383" s="33">
        <v>198956</v>
      </c>
      <c r="Q4383"/>
    </row>
    <row r="4384" spans="1:17">
      <c r="A4384" s="38" t="str">
        <f t="shared" ca="1" si="68"/>
        <v>206283</v>
      </c>
      <c r="B4384" s="39" cm="1">
        <f t="array" aca="1" ref="B4384" ca="1">INDIRECT(_xlfn.CONCAT("D",ROW(C4384)-C4384-3))</f>
        <v>2062</v>
      </c>
      <c r="C4384" s="32">
        <v>83</v>
      </c>
      <c r="D4384" s="33">
        <v>2601342</v>
      </c>
      <c r="E4384" s="33"/>
      <c r="F4384" s="33">
        <v>1179377</v>
      </c>
      <c r="G4384" s="33">
        <v>130041</v>
      </c>
      <c r="H4384" s="33">
        <v>782250</v>
      </c>
      <c r="I4384" s="33">
        <v>153049</v>
      </c>
      <c r="J4384" s="33">
        <v>114036</v>
      </c>
      <c r="K4384" s="33"/>
      <c r="L4384" s="33">
        <v>1421965</v>
      </c>
      <c r="M4384" s="33">
        <v>166699</v>
      </c>
      <c r="N4384" s="33">
        <v>562359</v>
      </c>
      <c r="O4384" s="33">
        <v>511144</v>
      </c>
      <c r="P4384" s="33">
        <v>181763</v>
      </c>
      <c r="Q4384"/>
    </row>
    <row r="4385" spans="1:17">
      <c r="A4385" s="38" t="str">
        <f t="shared" ca="1" si="68"/>
        <v>206284</v>
      </c>
      <c r="B4385" s="39" cm="1">
        <f t="array" aca="1" ref="B4385" ca="1">INDIRECT(_xlfn.CONCAT("D",ROW(C4385)-C4385-3))</f>
        <v>2062</v>
      </c>
      <c r="C4385" s="32">
        <v>84</v>
      </c>
      <c r="D4385" s="33">
        <v>2450042</v>
      </c>
      <c r="E4385" s="33"/>
      <c r="F4385" s="33">
        <v>1100147</v>
      </c>
      <c r="G4385" s="33">
        <v>106111</v>
      </c>
      <c r="H4385" s="33">
        <v>705736</v>
      </c>
      <c r="I4385" s="33">
        <v>160167</v>
      </c>
      <c r="J4385" s="33">
        <v>128134</v>
      </c>
      <c r="K4385" s="33"/>
      <c r="L4385" s="33">
        <v>1349894</v>
      </c>
      <c r="M4385" s="33">
        <v>164842</v>
      </c>
      <c r="N4385" s="33">
        <v>482464</v>
      </c>
      <c r="O4385" s="33">
        <v>516639</v>
      </c>
      <c r="P4385" s="33">
        <v>185950</v>
      </c>
      <c r="Q4385"/>
    </row>
    <row r="4386" spans="1:17">
      <c r="A4386" s="38" t="str">
        <f t="shared" ca="1" si="68"/>
        <v>206285</v>
      </c>
      <c r="B4386" s="39" cm="1">
        <f t="array" aca="1" ref="B4386" ca="1">INDIRECT(_xlfn.CONCAT("D",ROW(C4386)-C4386-3))</f>
        <v>2062</v>
      </c>
      <c r="C4386" s="32">
        <v>85</v>
      </c>
      <c r="D4386" s="33">
        <v>2219802</v>
      </c>
      <c r="E4386" s="33"/>
      <c r="F4386" s="33">
        <v>986385</v>
      </c>
      <c r="G4386" s="33">
        <v>107259</v>
      </c>
      <c r="H4386" s="33">
        <v>645561</v>
      </c>
      <c r="I4386" s="33">
        <v>143347</v>
      </c>
      <c r="J4386" s="33">
        <v>90218</v>
      </c>
      <c r="K4386" s="33"/>
      <c r="L4386" s="33">
        <v>1233416</v>
      </c>
      <c r="M4386" s="33">
        <v>134591</v>
      </c>
      <c r="N4386" s="33">
        <v>441941</v>
      </c>
      <c r="O4386" s="33">
        <v>508232</v>
      </c>
      <c r="P4386" s="33">
        <v>148653</v>
      </c>
      <c r="Q4386"/>
    </row>
    <row r="4387" spans="1:17">
      <c r="A4387" s="38" t="str">
        <f t="shared" ca="1" si="68"/>
        <v>206286</v>
      </c>
      <c r="B4387" s="39" cm="1">
        <f t="array" aca="1" ref="B4387" ca="1">INDIRECT(_xlfn.CONCAT("D",ROW(C4387)-C4387-3))</f>
        <v>2062</v>
      </c>
      <c r="C4387" s="32">
        <v>86</v>
      </c>
      <c r="D4387" s="33">
        <v>2048555</v>
      </c>
      <c r="E4387" s="33"/>
      <c r="F4387" s="33">
        <v>900253</v>
      </c>
      <c r="G4387" s="33">
        <v>68247</v>
      </c>
      <c r="H4387" s="33">
        <v>597158</v>
      </c>
      <c r="I4387" s="33">
        <v>158573</v>
      </c>
      <c r="J4387" s="33">
        <v>76276</v>
      </c>
      <c r="K4387" s="33"/>
      <c r="L4387" s="33">
        <v>1148303</v>
      </c>
      <c r="M4387" s="33">
        <v>122566</v>
      </c>
      <c r="N4387" s="33">
        <v>359661</v>
      </c>
      <c r="O4387" s="33">
        <v>520403</v>
      </c>
      <c r="P4387" s="33">
        <v>145673</v>
      </c>
      <c r="Q4387"/>
    </row>
    <row r="4388" spans="1:17">
      <c r="A4388" s="38" t="str">
        <f t="shared" ca="1" si="68"/>
        <v>206287</v>
      </c>
      <c r="B4388" s="39" cm="1">
        <f t="array" aca="1" ref="B4388" ca="1">INDIRECT(_xlfn.CONCAT("D",ROW(C4388)-C4388-3))</f>
        <v>2062</v>
      </c>
      <c r="C4388" s="32">
        <v>87</v>
      </c>
      <c r="D4388" s="33">
        <v>1883940</v>
      </c>
      <c r="E4388" s="33"/>
      <c r="F4388" s="33">
        <v>817893</v>
      </c>
      <c r="G4388" s="33">
        <v>63301</v>
      </c>
      <c r="H4388" s="33">
        <v>528515</v>
      </c>
      <c r="I4388" s="33">
        <v>141674</v>
      </c>
      <c r="J4388" s="33">
        <v>84402</v>
      </c>
      <c r="K4388" s="33"/>
      <c r="L4388" s="33">
        <v>1066047</v>
      </c>
      <c r="M4388" s="33">
        <v>123585</v>
      </c>
      <c r="N4388" s="33">
        <v>318508</v>
      </c>
      <c r="O4388" s="33">
        <v>479269</v>
      </c>
      <c r="P4388" s="33">
        <v>144685</v>
      </c>
      <c r="Q4388"/>
    </row>
    <row r="4389" spans="1:17">
      <c r="A4389" s="38" t="str">
        <f t="shared" ca="1" si="68"/>
        <v>206288</v>
      </c>
      <c r="B4389" s="39" cm="1">
        <f t="array" aca="1" ref="B4389" ca="1">INDIRECT(_xlfn.CONCAT("D",ROW(C4389)-C4389-3))</f>
        <v>2062</v>
      </c>
      <c r="C4389" s="32">
        <v>88</v>
      </c>
      <c r="D4389" s="33">
        <v>1692459</v>
      </c>
      <c r="E4389" s="33"/>
      <c r="F4389" s="33">
        <v>723422</v>
      </c>
      <c r="G4389" s="33">
        <v>41195</v>
      </c>
      <c r="H4389" s="33">
        <v>485295</v>
      </c>
      <c r="I4389" s="33">
        <v>139661</v>
      </c>
      <c r="J4389" s="33">
        <v>57271</v>
      </c>
      <c r="K4389" s="33"/>
      <c r="L4389" s="33">
        <v>969038</v>
      </c>
      <c r="M4389" s="33">
        <v>99414</v>
      </c>
      <c r="N4389" s="33">
        <v>245021</v>
      </c>
      <c r="O4389" s="33">
        <v>492050</v>
      </c>
      <c r="P4389" s="33">
        <v>132552</v>
      </c>
      <c r="Q4389"/>
    </row>
    <row r="4390" spans="1:17">
      <c r="A4390" s="38" t="str">
        <f t="shared" ca="1" si="68"/>
        <v>206289</v>
      </c>
      <c r="B4390" s="39" cm="1">
        <f t="array" aca="1" ref="B4390" ca="1">INDIRECT(_xlfn.CONCAT("D",ROW(C4390)-C4390-3))</f>
        <v>2062</v>
      </c>
      <c r="C4390" s="32">
        <v>89</v>
      </c>
      <c r="D4390" s="33">
        <v>1590932</v>
      </c>
      <c r="E4390" s="33"/>
      <c r="F4390" s="33">
        <v>670464</v>
      </c>
      <c r="G4390" s="33">
        <v>41213</v>
      </c>
      <c r="H4390" s="33">
        <v>432233</v>
      </c>
      <c r="I4390" s="33">
        <v>143743</v>
      </c>
      <c r="J4390" s="33">
        <v>53275</v>
      </c>
      <c r="K4390" s="33"/>
      <c r="L4390" s="33">
        <v>920468</v>
      </c>
      <c r="M4390" s="33">
        <v>92247</v>
      </c>
      <c r="N4390" s="33">
        <v>233626</v>
      </c>
      <c r="O4390" s="33">
        <v>473269</v>
      </c>
      <c r="P4390" s="33">
        <v>121325</v>
      </c>
      <c r="Q4390"/>
    </row>
    <row r="4391" spans="1:17">
      <c r="A4391" s="38" t="str">
        <f t="shared" ca="1" si="68"/>
        <v>206290</v>
      </c>
      <c r="B4391" s="39" cm="1">
        <f t="array" aca="1" ref="B4391" ca="1">INDIRECT(_xlfn.CONCAT("D",ROW(C4391)-C4391-3))</f>
        <v>2062</v>
      </c>
      <c r="C4391" s="32">
        <v>90</v>
      </c>
      <c r="D4391" s="33">
        <v>1475244</v>
      </c>
      <c r="E4391" s="33"/>
      <c r="F4391" s="33">
        <v>611880</v>
      </c>
      <c r="G4391" s="33">
        <v>36170</v>
      </c>
      <c r="H4391" s="33">
        <v>355674</v>
      </c>
      <c r="I4391" s="33">
        <v>163771</v>
      </c>
      <c r="J4391" s="33">
        <v>56265</v>
      </c>
      <c r="K4391" s="33"/>
      <c r="L4391" s="33">
        <v>863364</v>
      </c>
      <c r="M4391" s="33">
        <v>72198</v>
      </c>
      <c r="N4391" s="33">
        <v>198544</v>
      </c>
      <c r="O4391" s="33">
        <v>475301</v>
      </c>
      <c r="P4391" s="33">
        <v>117321</v>
      </c>
      <c r="Q4391"/>
    </row>
    <row r="4392" spans="1:17">
      <c r="A4392" s="38" t="str">
        <f t="shared" ca="1" si="68"/>
        <v>206291</v>
      </c>
      <c r="B4392" s="39" cm="1">
        <f t="array" aca="1" ref="B4392" ca="1">INDIRECT(_xlfn.CONCAT("D",ROW(C4392)-C4392-3))</f>
        <v>2062</v>
      </c>
      <c r="C4392" s="32">
        <v>91</v>
      </c>
      <c r="D4392" s="33">
        <v>1336876</v>
      </c>
      <c r="E4392" s="33"/>
      <c r="F4392" s="33">
        <v>543764</v>
      </c>
      <c r="G4392" s="33">
        <v>33230</v>
      </c>
      <c r="H4392" s="33">
        <v>311154</v>
      </c>
      <c r="I4392" s="33">
        <v>153060</v>
      </c>
      <c r="J4392" s="33">
        <v>46321</v>
      </c>
      <c r="K4392" s="33"/>
      <c r="L4392" s="33">
        <v>793112</v>
      </c>
      <c r="M4392" s="33">
        <v>60160</v>
      </c>
      <c r="N4392" s="33">
        <v>160427</v>
      </c>
      <c r="O4392" s="33">
        <v>478274</v>
      </c>
      <c r="P4392" s="33">
        <v>94251</v>
      </c>
      <c r="Q4392"/>
    </row>
    <row r="4393" spans="1:17">
      <c r="A4393" s="38" t="str">
        <f t="shared" ca="1" si="68"/>
        <v>206292</v>
      </c>
      <c r="B4393" s="39" cm="1">
        <f t="array" aca="1" ref="B4393" ca="1">INDIRECT(_xlfn.CONCAT("D",ROW(C4393)-C4393-3))</f>
        <v>2062</v>
      </c>
      <c r="C4393" s="32">
        <v>92</v>
      </c>
      <c r="D4393" s="33">
        <v>1094728</v>
      </c>
      <c r="E4393" s="33"/>
      <c r="F4393" s="33">
        <v>434720</v>
      </c>
      <c r="G4393" s="33">
        <v>23145</v>
      </c>
      <c r="H4393" s="33">
        <v>255599</v>
      </c>
      <c r="I4393" s="33">
        <v>122768</v>
      </c>
      <c r="J4393" s="33">
        <v>33208</v>
      </c>
      <c r="K4393" s="33"/>
      <c r="L4393" s="33">
        <v>660009</v>
      </c>
      <c r="M4393" s="33">
        <v>38116</v>
      </c>
      <c r="N4393" s="33">
        <v>139424</v>
      </c>
      <c r="O4393" s="33">
        <v>405233</v>
      </c>
      <c r="P4393" s="33">
        <v>77235</v>
      </c>
      <c r="Q4393"/>
    </row>
    <row r="4394" spans="1:17">
      <c r="A4394" s="38" t="str">
        <f t="shared" ca="1" si="68"/>
        <v>206293</v>
      </c>
      <c r="B4394" s="39" cm="1">
        <f t="array" aca="1" ref="B4394" ca="1">INDIRECT(_xlfn.CONCAT("D",ROW(C4394)-C4394-3))</f>
        <v>2062</v>
      </c>
      <c r="C4394" s="32">
        <v>93</v>
      </c>
      <c r="D4394" s="33">
        <v>894688</v>
      </c>
      <c r="E4394" s="33"/>
      <c r="F4394" s="33">
        <v>346539</v>
      </c>
      <c r="G4394" s="33">
        <v>25184</v>
      </c>
      <c r="H4394" s="33">
        <v>199461</v>
      </c>
      <c r="I4394" s="33">
        <v>101745</v>
      </c>
      <c r="J4394" s="33">
        <v>20148</v>
      </c>
      <c r="K4394" s="33"/>
      <c r="L4394" s="33">
        <v>548149</v>
      </c>
      <c r="M4394" s="33">
        <v>31122</v>
      </c>
      <c r="N4394" s="33">
        <v>80315</v>
      </c>
      <c r="O4394" s="33">
        <v>376476</v>
      </c>
      <c r="P4394" s="33">
        <v>60236</v>
      </c>
      <c r="Q4394"/>
    </row>
    <row r="4395" spans="1:17">
      <c r="A4395" s="38" t="str">
        <f t="shared" ca="1" si="68"/>
        <v>206294</v>
      </c>
      <c r="B4395" s="39" cm="1">
        <f t="array" aca="1" ref="B4395" ca="1">INDIRECT(_xlfn.CONCAT("D",ROW(C4395)-C4395-3))</f>
        <v>2062</v>
      </c>
      <c r="C4395" s="32">
        <v>94</v>
      </c>
      <c r="D4395" s="33">
        <v>729998</v>
      </c>
      <c r="E4395" s="33"/>
      <c r="F4395" s="33">
        <v>274494</v>
      </c>
      <c r="G4395" s="33">
        <v>8073</v>
      </c>
      <c r="H4395" s="33">
        <v>143302</v>
      </c>
      <c r="I4395" s="33">
        <v>98898</v>
      </c>
      <c r="J4395" s="33">
        <v>24220</v>
      </c>
      <c r="K4395" s="33"/>
      <c r="L4395" s="33">
        <v>455504</v>
      </c>
      <c r="M4395" s="33">
        <v>28155</v>
      </c>
      <c r="N4395" s="33">
        <v>71393</v>
      </c>
      <c r="O4395" s="33">
        <v>291603</v>
      </c>
      <c r="P4395" s="33">
        <v>64354</v>
      </c>
      <c r="Q4395"/>
    </row>
    <row r="4396" spans="1:17">
      <c r="A4396" s="38" t="str">
        <f t="shared" ca="1" si="68"/>
        <v>206295</v>
      </c>
      <c r="B4396" s="39" cm="1">
        <f t="array" aca="1" ref="B4396" ca="1">INDIRECT(_xlfn.CONCAT("D",ROW(C4396)-C4396-3))</f>
        <v>2062</v>
      </c>
      <c r="C4396" s="32">
        <v>95</v>
      </c>
      <c r="D4396" s="33">
        <v>593792</v>
      </c>
      <c r="E4396" s="33"/>
      <c r="F4396" s="33">
        <v>216404</v>
      </c>
      <c r="G4396" s="33">
        <v>12192</v>
      </c>
      <c r="H4396" s="33">
        <v>106678</v>
      </c>
      <c r="I4396" s="33">
        <v>85342</v>
      </c>
      <c r="J4396" s="33">
        <v>12192</v>
      </c>
      <c r="K4396" s="33"/>
      <c r="L4396" s="33">
        <v>377388</v>
      </c>
      <c r="M4396" s="33">
        <v>19224</v>
      </c>
      <c r="N4396" s="33">
        <v>48565</v>
      </c>
      <c r="O4396" s="33">
        <v>262047</v>
      </c>
      <c r="P4396" s="33">
        <v>47553</v>
      </c>
      <c r="Q4396"/>
    </row>
    <row r="4397" spans="1:17">
      <c r="A4397" s="38" t="str">
        <f t="shared" ca="1" si="68"/>
        <v>206296</v>
      </c>
      <c r="B4397" s="39" cm="1">
        <f t="array" aca="1" ref="B4397" ca="1">INDIRECT(_xlfn.CONCAT("D",ROW(C4397)-C4397-3))</f>
        <v>2062</v>
      </c>
      <c r="C4397" s="32">
        <v>96</v>
      </c>
      <c r="D4397" s="33">
        <v>478914</v>
      </c>
      <c r="E4397" s="33"/>
      <c r="F4397" s="33">
        <v>168476</v>
      </c>
      <c r="G4397" s="33">
        <v>4084</v>
      </c>
      <c r="H4397" s="33">
        <v>77601</v>
      </c>
      <c r="I4397" s="33">
        <v>75559</v>
      </c>
      <c r="J4397" s="33">
        <v>11232</v>
      </c>
      <c r="K4397" s="33"/>
      <c r="L4397" s="33">
        <v>310438</v>
      </c>
      <c r="M4397" s="33">
        <v>15267</v>
      </c>
      <c r="N4397" s="33">
        <v>41731</v>
      </c>
      <c r="O4397" s="33">
        <v>210691</v>
      </c>
      <c r="P4397" s="33">
        <v>42749</v>
      </c>
      <c r="Q4397"/>
    </row>
    <row r="4398" spans="1:17">
      <c r="A4398" s="38" t="str">
        <f t="shared" ca="1" si="68"/>
        <v>206297</v>
      </c>
      <c r="B4398" s="39" cm="1">
        <f t="array" aca="1" ref="B4398" ca="1">INDIRECT(_xlfn.CONCAT("D",ROW(C4398)-C4398-3))</f>
        <v>2062</v>
      </c>
      <c r="C4398" s="32">
        <v>97</v>
      </c>
      <c r="D4398" s="33">
        <v>383802</v>
      </c>
      <c r="E4398" s="33"/>
      <c r="F4398" s="33">
        <v>129497</v>
      </c>
      <c r="G4398" s="33">
        <v>1028</v>
      </c>
      <c r="H4398" s="33">
        <v>60637</v>
      </c>
      <c r="I4398" s="33">
        <v>57554</v>
      </c>
      <c r="J4398" s="33">
        <v>10278</v>
      </c>
      <c r="K4398" s="33"/>
      <c r="L4398" s="33">
        <v>254305</v>
      </c>
      <c r="M4398" s="33">
        <v>13331</v>
      </c>
      <c r="N4398" s="33">
        <v>15381</v>
      </c>
      <c r="O4398" s="33">
        <v>194831</v>
      </c>
      <c r="P4398" s="33">
        <v>30763</v>
      </c>
      <c r="Q4398"/>
    </row>
    <row r="4399" spans="1:17">
      <c r="A4399" s="38" t="str">
        <f t="shared" ca="1" si="68"/>
        <v>206298</v>
      </c>
      <c r="B4399" s="39" cm="1">
        <f t="array" aca="1" ref="B4399" ca="1">INDIRECT(_xlfn.CONCAT("D",ROW(C4399)-C4399-3))</f>
        <v>2062</v>
      </c>
      <c r="C4399" s="32">
        <v>98</v>
      </c>
      <c r="D4399" s="33">
        <v>288555</v>
      </c>
      <c r="E4399" s="33"/>
      <c r="F4399" s="33">
        <v>93435</v>
      </c>
      <c r="G4399" s="33">
        <v>7267</v>
      </c>
      <c r="H4399" s="33">
        <v>42565</v>
      </c>
      <c r="I4399" s="33">
        <v>37374</v>
      </c>
      <c r="J4399" s="33">
        <v>6229</v>
      </c>
      <c r="K4399" s="33"/>
      <c r="L4399" s="33">
        <v>195120</v>
      </c>
      <c r="M4399" s="33">
        <v>10324</v>
      </c>
      <c r="N4399" s="33">
        <v>12389</v>
      </c>
      <c r="O4399" s="33">
        <v>147630</v>
      </c>
      <c r="P4399" s="33">
        <v>24777</v>
      </c>
      <c r="Q4399"/>
    </row>
    <row r="4400" spans="1:17">
      <c r="A4400" s="38" t="str">
        <f t="shared" ca="1" si="68"/>
        <v>206299</v>
      </c>
      <c r="B4400" s="39" cm="1">
        <f t="array" aca="1" ref="B4400" ca="1">INDIRECT(_xlfn.CONCAT("D",ROW(C4400)-C4400-3))</f>
        <v>2062</v>
      </c>
      <c r="C4400" s="32">
        <v>99</v>
      </c>
      <c r="D4400" s="33">
        <v>213548</v>
      </c>
      <c r="E4400" s="33"/>
      <c r="F4400" s="33">
        <v>66110</v>
      </c>
      <c r="G4400" s="33">
        <v>4197</v>
      </c>
      <c r="H4400" s="33">
        <v>25185</v>
      </c>
      <c r="I4400" s="33">
        <v>33580</v>
      </c>
      <c r="J4400" s="33">
        <v>3148</v>
      </c>
      <c r="K4400" s="33"/>
      <c r="L4400" s="33">
        <v>147438</v>
      </c>
      <c r="M4400" s="33">
        <v>8306</v>
      </c>
      <c r="N4400" s="33">
        <v>13498</v>
      </c>
      <c r="O4400" s="33">
        <v>106944</v>
      </c>
      <c r="P4400" s="33">
        <v>18689</v>
      </c>
      <c r="Q4400"/>
    </row>
    <row r="4401" spans="1:17">
      <c r="A4401" s="38" t="str">
        <f t="shared" ca="1" si="68"/>
        <v>2062100</v>
      </c>
      <c r="B4401" s="39" cm="1">
        <f t="array" aca="1" ref="B4401" ca="1">INDIRECT(_xlfn.CONCAT("D",ROW(C4401)-C4401-3))</f>
        <v>2062</v>
      </c>
      <c r="C4401" s="32">
        <v>100</v>
      </c>
      <c r="D4401" s="33">
        <v>460068</v>
      </c>
      <c r="E4401" s="33"/>
      <c r="F4401" s="33">
        <v>125235</v>
      </c>
      <c r="G4401" s="33">
        <v>7557</v>
      </c>
      <c r="H4401" s="33">
        <v>31309</v>
      </c>
      <c r="I4401" s="33">
        <v>77732</v>
      </c>
      <c r="J4401" s="33">
        <v>8637</v>
      </c>
      <c r="K4401" s="33"/>
      <c r="L4401" s="33">
        <v>334833</v>
      </c>
      <c r="M4401" s="33">
        <v>23610</v>
      </c>
      <c r="N4401" s="33">
        <v>12878</v>
      </c>
      <c r="O4401" s="33">
        <v>255417</v>
      </c>
      <c r="P4401" s="33">
        <v>42927</v>
      </c>
      <c r="Q4401"/>
    </row>
    <row r="4402" spans="1:17">
      <c r="A4402" s="38" t="str">
        <f t="shared" ca="1" si="68"/>
        <v>288555</v>
      </c>
      <c r="B4402" s="39" cm="1">
        <f t="array" aca="1" ref="B4402" ca="1">INDIRECT(_xlfn.CONCAT("D",ROW(C4402)-C4402-3))</f>
        <v>288555</v>
      </c>
      <c r="C4402" s="34"/>
      <c r="D4402" s="31"/>
      <c r="E4402" s="31"/>
      <c r="F4402" s="31"/>
      <c r="G4402" s="31"/>
      <c r="H4402" s="31"/>
      <c r="I4402" s="31"/>
      <c r="J4402" s="31"/>
      <c r="K4402" s="31"/>
      <c r="L4402" s="31"/>
      <c r="M4402" s="31"/>
      <c r="N4402" s="31"/>
      <c r="O4402" s="31"/>
      <c r="P4402" s="31"/>
      <c r="Q4402"/>
    </row>
    <row r="4403" spans="1:17">
      <c r="A4403" s="38" t="str">
        <f t="shared" ca="1" si="68"/>
        <v>213548</v>
      </c>
      <c r="B4403" s="39" cm="1">
        <f t="array" aca="1" ref="B4403" ca="1">INDIRECT(_xlfn.CONCAT("D",ROW(C4403)-C4403-3))</f>
        <v>213548</v>
      </c>
      <c r="Q4403"/>
    </row>
    <row r="4404" spans="1:17">
      <c r="A4404" s="38" t="str">
        <f t="shared" ca="1" si="68"/>
        <v>460068</v>
      </c>
      <c r="B4404" s="39" cm="1">
        <f t="array" aca="1" ref="B4404" ca="1">INDIRECT(_xlfn.CONCAT("D",ROW(C4404)-C4404-3))</f>
        <v>460068</v>
      </c>
      <c r="Q4404"/>
    </row>
    <row r="4405" spans="1:17">
      <c r="A4405" s="38" t="str">
        <f t="shared" ca="1" si="68"/>
        <v>0</v>
      </c>
      <c r="B4405" s="39" cm="1">
        <f t="array" aca="1" ref="B4405" ca="1">INDIRECT(_xlfn.CONCAT("D",ROW(C4405)-C4405-3))</f>
        <v>0</v>
      </c>
      <c r="Q4405"/>
    </row>
    <row r="4406" spans="1:17">
      <c r="A4406" s="38" t="str">
        <f t="shared" ca="1" si="68"/>
        <v>0</v>
      </c>
      <c r="B4406" s="39" cm="1">
        <f t="array" aca="1" ref="B4406" ca="1">INDIRECT(_xlfn.CONCAT("D",ROW(C4406)-C4406-3))</f>
        <v>0</v>
      </c>
      <c r="Q4406"/>
    </row>
    <row r="4407" spans="1:17">
      <c r="A4407" s="38" t="str">
        <f t="shared" ca="1" si="68"/>
        <v>0</v>
      </c>
      <c r="B4407" s="39" cm="1">
        <f t="array" aca="1" ref="B4407" ca="1">INDIRECT(_xlfn.CONCAT("D",ROW(C4407)-C4407-3))</f>
        <v>0</v>
      </c>
      <c r="Q4407"/>
    </row>
    <row r="4408" spans="1:17">
      <c r="A4408" s="38" t="str">
        <f t="shared" ca="1" si="68"/>
        <v>0</v>
      </c>
      <c r="B4408" s="39" cm="1">
        <f t="array" aca="1" ref="B4408" ca="1">INDIRECT(_xlfn.CONCAT("D",ROW(C4408)-C4408-3))</f>
        <v>0</v>
      </c>
      <c r="D4408" s="47">
        <v>2063</v>
      </c>
      <c r="E4408" s="47"/>
      <c r="F4408" s="47"/>
      <c r="G4408" s="47"/>
      <c r="H4408" s="47"/>
      <c r="I4408" s="47"/>
      <c r="J4408" s="47"/>
      <c r="K4408" s="47"/>
      <c r="L4408" s="47"/>
      <c r="M4408" s="47"/>
      <c r="N4408" s="47"/>
      <c r="O4408" s="47"/>
      <c r="P4408" s="47"/>
      <c r="Q4408"/>
    </row>
    <row r="4409" spans="1:17">
      <c r="A4409" s="38" t="str">
        <f t="shared" ca="1" si="68"/>
        <v>0</v>
      </c>
      <c r="B4409" s="39" cm="1">
        <f t="array" aca="1" ref="B4409" ca="1">INDIRECT(_xlfn.CONCAT("D",ROW(C4409)-C4409-3))</f>
        <v>0</v>
      </c>
      <c r="F4409" s="48" t="s">
        <v>184</v>
      </c>
      <c r="G4409" s="48"/>
      <c r="H4409" s="48"/>
      <c r="I4409" s="48"/>
      <c r="J4409" s="48"/>
      <c r="K4409" s="30"/>
      <c r="L4409" s="48" t="s">
        <v>185</v>
      </c>
      <c r="M4409" s="48"/>
      <c r="N4409" s="48"/>
      <c r="O4409" s="48"/>
      <c r="P4409" s="48"/>
      <c r="Q4409"/>
    </row>
    <row r="4410" spans="1:17">
      <c r="A4410" s="38" t="e">
        <f t="shared" ca="1" si="68"/>
        <v>#VALUE!</v>
      </c>
      <c r="B4410" s="39" t="e" cm="1">
        <f t="array" aca="1" ref="B4410" ca="1">INDIRECT(_xlfn.CONCAT("D",ROW(C4410)-C4410-3))</f>
        <v>#VALUE!</v>
      </c>
      <c r="C4410" s="30" t="s">
        <v>186</v>
      </c>
      <c r="D4410" s="30" t="s">
        <v>0</v>
      </c>
      <c r="E4410" s="30"/>
      <c r="F4410" s="30" t="s">
        <v>0</v>
      </c>
      <c r="G4410" s="30" t="s">
        <v>187</v>
      </c>
      <c r="H4410" s="30" t="s">
        <v>188</v>
      </c>
      <c r="I4410" s="30" t="s">
        <v>189</v>
      </c>
      <c r="J4410" s="30" t="s">
        <v>190</v>
      </c>
      <c r="K4410" s="30"/>
      <c r="L4410" s="30" t="s">
        <v>0</v>
      </c>
      <c r="M4410" s="30" t="s">
        <v>187</v>
      </c>
      <c r="N4410" s="30" t="s">
        <v>188</v>
      </c>
      <c r="O4410" s="30" t="s">
        <v>189</v>
      </c>
      <c r="P4410" s="30" t="s">
        <v>190</v>
      </c>
      <c r="Q4410"/>
    </row>
    <row r="4411" spans="1:17">
      <c r="A4411" s="38" t="str">
        <f t="shared" ca="1" si="68"/>
        <v>20630</v>
      </c>
      <c r="B4411" s="39" cm="1">
        <f t="array" aca="1" ref="B4411" ca="1">INDIRECT(_xlfn.CONCAT("D",ROW(C4411)-C4411-3))</f>
        <v>2063</v>
      </c>
      <c r="C4411" s="32">
        <v>0</v>
      </c>
      <c r="D4411" s="33">
        <v>3962649</v>
      </c>
      <c r="E4411" s="33"/>
      <c r="F4411" s="33">
        <v>2027199</v>
      </c>
      <c r="G4411" s="33">
        <v>2027199</v>
      </c>
      <c r="H4411" s="33">
        <v>0</v>
      </c>
      <c r="I4411" s="33">
        <v>0</v>
      </c>
      <c r="J4411" s="33">
        <v>0</v>
      </c>
      <c r="K4411" s="33"/>
      <c r="L4411" s="33">
        <v>1935451</v>
      </c>
      <c r="M4411" s="33">
        <v>1935451</v>
      </c>
      <c r="N4411" s="33">
        <v>0</v>
      </c>
      <c r="O4411" s="33">
        <v>0</v>
      </c>
      <c r="P4411" s="33">
        <v>0</v>
      </c>
      <c r="Q4411"/>
    </row>
    <row r="4412" spans="1:17">
      <c r="A4412" s="38" t="str">
        <f t="shared" ca="1" si="68"/>
        <v>20631</v>
      </c>
      <c r="B4412" s="39" cm="1">
        <f t="array" aca="1" ref="B4412" ca="1">INDIRECT(_xlfn.CONCAT("D",ROW(C4412)-C4412-3))</f>
        <v>2063</v>
      </c>
      <c r="C4412" s="32">
        <v>1</v>
      </c>
      <c r="D4412" s="33">
        <v>3960464</v>
      </c>
      <c r="E4412" s="33"/>
      <c r="F4412" s="33">
        <v>2026677</v>
      </c>
      <c r="G4412" s="33">
        <v>2026677</v>
      </c>
      <c r="H4412" s="33">
        <v>0</v>
      </c>
      <c r="I4412" s="33">
        <v>0</v>
      </c>
      <c r="J4412" s="33">
        <v>0</v>
      </c>
      <c r="K4412" s="33"/>
      <c r="L4412" s="33">
        <v>1933787</v>
      </c>
      <c r="M4412" s="33">
        <v>1933787</v>
      </c>
      <c r="N4412" s="33">
        <v>0</v>
      </c>
      <c r="O4412" s="33">
        <v>0</v>
      </c>
      <c r="P4412" s="33">
        <v>0</v>
      </c>
      <c r="Q4412"/>
    </row>
    <row r="4413" spans="1:17">
      <c r="A4413" s="38" t="str">
        <f t="shared" ca="1" si="68"/>
        <v>20632</v>
      </c>
      <c r="B4413" s="39" cm="1">
        <f t="array" aca="1" ref="B4413" ca="1">INDIRECT(_xlfn.CONCAT("D",ROW(C4413)-C4413-3))</f>
        <v>2063</v>
      </c>
      <c r="C4413" s="32">
        <v>2</v>
      </c>
      <c r="D4413" s="33">
        <v>3966152</v>
      </c>
      <c r="E4413" s="33"/>
      <c r="F4413" s="33">
        <v>2029701</v>
      </c>
      <c r="G4413" s="33">
        <v>2029701</v>
      </c>
      <c r="H4413" s="33">
        <v>0</v>
      </c>
      <c r="I4413" s="33">
        <v>0</v>
      </c>
      <c r="J4413" s="33">
        <v>0</v>
      </c>
      <c r="K4413" s="33"/>
      <c r="L4413" s="33">
        <v>1936450</v>
      </c>
      <c r="M4413" s="33">
        <v>1936450</v>
      </c>
      <c r="N4413" s="33">
        <v>0</v>
      </c>
      <c r="O4413" s="33">
        <v>0</v>
      </c>
      <c r="P4413" s="33">
        <v>0</v>
      </c>
      <c r="Q4413"/>
    </row>
    <row r="4414" spans="1:17">
      <c r="A4414" s="38" t="str">
        <f t="shared" ca="1" si="68"/>
        <v>20633</v>
      </c>
      <c r="B4414" s="39" cm="1">
        <f t="array" aca="1" ref="B4414" ca="1">INDIRECT(_xlfn.CONCAT("D",ROW(C4414)-C4414-3))</f>
        <v>2063</v>
      </c>
      <c r="C4414" s="32">
        <v>3</v>
      </c>
      <c r="D4414" s="33">
        <v>3972372</v>
      </c>
      <c r="E4414" s="33"/>
      <c r="F4414" s="33">
        <v>2032997</v>
      </c>
      <c r="G4414" s="33">
        <v>2032997</v>
      </c>
      <c r="H4414" s="33">
        <v>0</v>
      </c>
      <c r="I4414" s="33">
        <v>0</v>
      </c>
      <c r="J4414" s="33">
        <v>0</v>
      </c>
      <c r="K4414" s="33"/>
      <c r="L4414" s="33">
        <v>1939375</v>
      </c>
      <c r="M4414" s="33">
        <v>1939375</v>
      </c>
      <c r="N4414" s="33">
        <v>0</v>
      </c>
      <c r="O4414" s="33">
        <v>0</v>
      </c>
      <c r="P4414" s="33">
        <v>0</v>
      </c>
      <c r="Q4414"/>
    </row>
    <row r="4415" spans="1:17">
      <c r="A4415" s="38" t="str">
        <f t="shared" ca="1" si="68"/>
        <v>20634</v>
      </c>
      <c r="B4415" s="39" cm="1">
        <f t="array" aca="1" ref="B4415" ca="1">INDIRECT(_xlfn.CONCAT("D",ROW(C4415)-C4415-3))</f>
        <v>2063</v>
      </c>
      <c r="C4415" s="32">
        <v>4</v>
      </c>
      <c r="D4415" s="33">
        <v>3977267</v>
      </c>
      <c r="E4415" s="33"/>
      <c r="F4415" s="33">
        <v>2035823</v>
      </c>
      <c r="G4415" s="33">
        <v>2035823</v>
      </c>
      <c r="H4415" s="33">
        <v>0</v>
      </c>
      <c r="I4415" s="33">
        <v>0</v>
      </c>
      <c r="J4415" s="33">
        <v>0</v>
      </c>
      <c r="K4415" s="33"/>
      <c r="L4415" s="33">
        <v>1941444</v>
      </c>
      <c r="M4415" s="33">
        <v>1941444</v>
      </c>
      <c r="N4415" s="33">
        <v>0</v>
      </c>
      <c r="O4415" s="33">
        <v>0</v>
      </c>
      <c r="P4415" s="33">
        <v>0</v>
      </c>
      <c r="Q4415"/>
    </row>
    <row r="4416" spans="1:17">
      <c r="A4416" s="38" t="str">
        <f t="shared" ca="1" si="68"/>
        <v>20635</v>
      </c>
      <c r="B4416" s="39" cm="1">
        <f t="array" aca="1" ref="B4416" ca="1">INDIRECT(_xlfn.CONCAT("D",ROW(C4416)-C4416-3))</f>
        <v>2063</v>
      </c>
      <c r="C4416" s="32">
        <v>5</v>
      </c>
      <c r="D4416" s="33">
        <v>3982482</v>
      </c>
      <c r="E4416" s="33"/>
      <c r="F4416" s="33">
        <v>2038741</v>
      </c>
      <c r="G4416" s="33">
        <v>2038741</v>
      </c>
      <c r="H4416" s="33">
        <v>0</v>
      </c>
      <c r="I4416" s="33">
        <v>0</v>
      </c>
      <c r="J4416" s="33">
        <v>0</v>
      </c>
      <c r="K4416" s="33"/>
      <c r="L4416" s="33">
        <v>1943741</v>
      </c>
      <c r="M4416" s="33">
        <v>1943741</v>
      </c>
      <c r="N4416" s="33">
        <v>0</v>
      </c>
      <c r="O4416" s="33">
        <v>0</v>
      </c>
      <c r="P4416" s="33">
        <v>0</v>
      </c>
      <c r="Q4416"/>
    </row>
    <row r="4417" spans="1:17">
      <c r="A4417" s="38" t="str">
        <f t="shared" ca="1" si="68"/>
        <v>20636</v>
      </c>
      <c r="B4417" s="39" cm="1">
        <f t="array" aca="1" ref="B4417" ca="1">INDIRECT(_xlfn.CONCAT("D",ROW(C4417)-C4417-3))</f>
        <v>2063</v>
      </c>
      <c r="C4417" s="32">
        <v>6</v>
      </c>
      <c r="D4417" s="33">
        <v>3991002</v>
      </c>
      <c r="E4417" s="33"/>
      <c r="F4417" s="33">
        <v>2043245</v>
      </c>
      <c r="G4417" s="33">
        <v>2043245</v>
      </c>
      <c r="H4417" s="33">
        <v>0</v>
      </c>
      <c r="I4417" s="33">
        <v>0</v>
      </c>
      <c r="J4417" s="33">
        <v>0</v>
      </c>
      <c r="K4417" s="33"/>
      <c r="L4417" s="33">
        <v>1947757</v>
      </c>
      <c r="M4417" s="33">
        <v>1947757</v>
      </c>
      <c r="N4417" s="33">
        <v>0</v>
      </c>
      <c r="O4417" s="33">
        <v>0</v>
      </c>
      <c r="P4417" s="33">
        <v>0</v>
      </c>
      <c r="Q4417"/>
    </row>
    <row r="4418" spans="1:17">
      <c r="A4418" s="38" t="str">
        <f t="shared" ca="1" si="68"/>
        <v>20637</v>
      </c>
      <c r="B4418" s="39" cm="1">
        <f t="array" aca="1" ref="B4418" ca="1">INDIRECT(_xlfn.CONCAT("D",ROW(C4418)-C4418-3))</f>
        <v>2063</v>
      </c>
      <c r="C4418" s="32">
        <v>7</v>
      </c>
      <c r="D4418" s="33">
        <v>4001750</v>
      </c>
      <c r="E4418" s="33"/>
      <c r="F4418" s="33">
        <v>2048738</v>
      </c>
      <c r="G4418" s="33">
        <v>2048738</v>
      </c>
      <c r="H4418" s="33">
        <v>0</v>
      </c>
      <c r="I4418" s="33">
        <v>0</v>
      </c>
      <c r="J4418" s="33">
        <v>0</v>
      </c>
      <c r="K4418" s="33"/>
      <c r="L4418" s="33">
        <v>1953012</v>
      </c>
      <c r="M4418" s="33">
        <v>1953012</v>
      </c>
      <c r="N4418" s="33">
        <v>0</v>
      </c>
      <c r="O4418" s="33">
        <v>0</v>
      </c>
      <c r="P4418" s="33">
        <v>0</v>
      </c>
      <c r="Q4418"/>
    </row>
    <row r="4419" spans="1:17">
      <c r="A4419" s="38" t="str">
        <f t="shared" ca="1" si="68"/>
        <v>20638</v>
      </c>
      <c r="B4419" s="39" cm="1">
        <f t="array" aca="1" ref="B4419" ca="1">INDIRECT(_xlfn.CONCAT("D",ROW(C4419)-C4419-3))</f>
        <v>2063</v>
      </c>
      <c r="C4419" s="32">
        <v>8</v>
      </c>
      <c r="D4419" s="33">
        <v>4015956</v>
      </c>
      <c r="E4419" s="33"/>
      <c r="F4419" s="33">
        <v>2056176</v>
      </c>
      <c r="G4419" s="33">
        <v>2056176</v>
      </c>
      <c r="H4419" s="33">
        <v>0</v>
      </c>
      <c r="I4419" s="33">
        <v>0</v>
      </c>
      <c r="J4419" s="33">
        <v>0</v>
      </c>
      <c r="K4419" s="33"/>
      <c r="L4419" s="33">
        <v>1959779</v>
      </c>
      <c r="M4419" s="33">
        <v>1959779</v>
      </c>
      <c r="N4419" s="33">
        <v>0</v>
      </c>
      <c r="O4419" s="33">
        <v>0</v>
      </c>
      <c r="P4419" s="33">
        <v>0</v>
      </c>
      <c r="Q4419"/>
    </row>
    <row r="4420" spans="1:17">
      <c r="A4420" s="38" t="str">
        <f t="shared" ca="1" si="68"/>
        <v>20639</v>
      </c>
      <c r="B4420" s="39" cm="1">
        <f t="array" aca="1" ref="B4420" ca="1">INDIRECT(_xlfn.CONCAT("D",ROW(C4420)-C4420-3))</f>
        <v>2063</v>
      </c>
      <c r="C4420" s="32">
        <v>9</v>
      </c>
      <c r="D4420" s="33">
        <v>4034730</v>
      </c>
      <c r="E4420" s="33"/>
      <c r="F4420" s="33">
        <v>2066294</v>
      </c>
      <c r="G4420" s="33">
        <v>2066294</v>
      </c>
      <c r="H4420" s="33">
        <v>0</v>
      </c>
      <c r="I4420" s="33">
        <v>0</v>
      </c>
      <c r="J4420" s="33">
        <v>0</v>
      </c>
      <c r="K4420" s="33"/>
      <c r="L4420" s="33">
        <v>1968436</v>
      </c>
      <c r="M4420" s="33">
        <v>1968436</v>
      </c>
      <c r="N4420" s="33">
        <v>0</v>
      </c>
      <c r="O4420" s="33">
        <v>0</v>
      </c>
      <c r="P4420" s="33">
        <v>0</v>
      </c>
      <c r="Q4420"/>
    </row>
    <row r="4421" spans="1:17">
      <c r="A4421" s="38" t="str">
        <f t="shared" ca="1" si="68"/>
        <v>206310</v>
      </c>
      <c r="B4421" s="39" cm="1">
        <f t="array" aca="1" ref="B4421" ca="1">INDIRECT(_xlfn.CONCAT("D",ROW(C4421)-C4421-3))</f>
        <v>2063</v>
      </c>
      <c r="C4421" s="32">
        <v>10</v>
      </c>
      <c r="D4421" s="33">
        <v>4058161</v>
      </c>
      <c r="E4421" s="33"/>
      <c r="F4421" s="33">
        <v>2078992</v>
      </c>
      <c r="G4421" s="33">
        <v>2078992</v>
      </c>
      <c r="H4421" s="33">
        <v>0</v>
      </c>
      <c r="I4421" s="33">
        <v>0</v>
      </c>
      <c r="J4421" s="33">
        <v>0</v>
      </c>
      <c r="K4421" s="33"/>
      <c r="L4421" s="33">
        <v>1979169</v>
      </c>
      <c r="M4421" s="33">
        <v>1979169</v>
      </c>
      <c r="N4421" s="33">
        <v>0</v>
      </c>
      <c r="O4421" s="33">
        <v>0</v>
      </c>
      <c r="P4421" s="33">
        <v>0</v>
      </c>
      <c r="Q4421"/>
    </row>
    <row r="4422" spans="1:17">
      <c r="A4422" s="38" t="str">
        <f t="shared" ca="1" si="68"/>
        <v>206311</v>
      </c>
      <c r="B4422" s="39" cm="1">
        <f t="array" aca="1" ref="B4422" ca="1">INDIRECT(_xlfn.CONCAT("D",ROW(C4422)-C4422-3))</f>
        <v>2063</v>
      </c>
      <c r="C4422" s="32">
        <v>11</v>
      </c>
      <c r="D4422" s="33">
        <v>4085699</v>
      </c>
      <c r="E4422" s="33"/>
      <c r="F4422" s="33">
        <v>2093680</v>
      </c>
      <c r="G4422" s="33">
        <v>2093680</v>
      </c>
      <c r="H4422" s="33">
        <v>0</v>
      </c>
      <c r="I4422" s="33">
        <v>0</v>
      </c>
      <c r="J4422" s="33">
        <v>0</v>
      </c>
      <c r="K4422" s="33"/>
      <c r="L4422" s="33">
        <v>1992019</v>
      </c>
      <c r="M4422" s="33">
        <v>1992019</v>
      </c>
      <c r="N4422" s="33">
        <v>0</v>
      </c>
      <c r="O4422" s="33">
        <v>0</v>
      </c>
      <c r="P4422" s="33">
        <v>0</v>
      </c>
      <c r="Q4422"/>
    </row>
    <row r="4423" spans="1:17">
      <c r="A4423" s="38" t="str">
        <f t="shared" ca="1" si="68"/>
        <v>206312</v>
      </c>
      <c r="B4423" s="39" cm="1">
        <f t="array" aca="1" ref="B4423" ca="1">INDIRECT(_xlfn.CONCAT("D",ROW(C4423)-C4423-3))</f>
        <v>2063</v>
      </c>
      <c r="C4423" s="32">
        <v>12</v>
      </c>
      <c r="D4423" s="33">
        <v>4117118</v>
      </c>
      <c r="E4423" s="33"/>
      <c r="F4423" s="33">
        <v>2110099</v>
      </c>
      <c r="G4423" s="33">
        <v>2110099</v>
      </c>
      <c r="H4423" s="33">
        <v>0</v>
      </c>
      <c r="I4423" s="33">
        <v>0</v>
      </c>
      <c r="J4423" s="33">
        <v>0</v>
      </c>
      <c r="K4423" s="33"/>
      <c r="L4423" s="33">
        <v>2007019</v>
      </c>
      <c r="M4423" s="33">
        <v>2007019</v>
      </c>
      <c r="N4423" s="33">
        <v>0</v>
      </c>
      <c r="O4423" s="33">
        <v>0</v>
      </c>
      <c r="P4423" s="33">
        <v>0</v>
      </c>
      <c r="Q4423"/>
    </row>
    <row r="4424" spans="1:17">
      <c r="A4424" s="38" t="str">
        <f t="shared" ca="1" si="68"/>
        <v>206313</v>
      </c>
      <c r="B4424" s="39" cm="1">
        <f t="array" aca="1" ref="B4424" ca="1">INDIRECT(_xlfn.CONCAT("D",ROW(C4424)-C4424-3))</f>
        <v>2063</v>
      </c>
      <c r="C4424" s="32">
        <v>13</v>
      </c>
      <c r="D4424" s="33">
        <v>4152196</v>
      </c>
      <c r="E4424" s="33"/>
      <c r="F4424" s="33">
        <v>2128238</v>
      </c>
      <c r="G4424" s="33">
        <v>2128238</v>
      </c>
      <c r="H4424" s="33">
        <v>0</v>
      </c>
      <c r="I4424" s="33">
        <v>0</v>
      </c>
      <c r="J4424" s="33">
        <v>0</v>
      </c>
      <c r="K4424" s="33"/>
      <c r="L4424" s="33">
        <v>2023957</v>
      </c>
      <c r="M4424" s="33">
        <v>2023957</v>
      </c>
      <c r="N4424" s="33">
        <v>0</v>
      </c>
      <c r="O4424" s="33">
        <v>0</v>
      </c>
      <c r="P4424" s="33">
        <v>0</v>
      </c>
      <c r="Q4424"/>
    </row>
    <row r="4425" spans="1:17">
      <c r="A4425" s="38" t="str">
        <f t="shared" ca="1" si="68"/>
        <v>206314</v>
      </c>
      <c r="B4425" s="39" cm="1">
        <f t="array" aca="1" ref="B4425" ca="1">INDIRECT(_xlfn.CONCAT("D",ROW(C4425)-C4425-3))</f>
        <v>2063</v>
      </c>
      <c r="C4425" s="32">
        <v>14</v>
      </c>
      <c r="D4425" s="33">
        <v>4190092</v>
      </c>
      <c r="E4425" s="33"/>
      <c r="F4425" s="33">
        <v>2147797</v>
      </c>
      <c r="G4425" s="33">
        <v>2147797</v>
      </c>
      <c r="H4425" s="33">
        <v>0</v>
      </c>
      <c r="I4425" s="33">
        <v>0</v>
      </c>
      <c r="J4425" s="33">
        <v>0</v>
      </c>
      <c r="K4425" s="33"/>
      <c r="L4425" s="33">
        <v>2042295</v>
      </c>
      <c r="M4425" s="33">
        <v>2042295</v>
      </c>
      <c r="N4425" s="33">
        <v>0</v>
      </c>
      <c r="O4425" s="33">
        <v>0</v>
      </c>
      <c r="P4425" s="33">
        <v>0</v>
      </c>
      <c r="Q4425"/>
    </row>
    <row r="4426" spans="1:17">
      <c r="A4426" s="38" t="str">
        <f t="shared" ca="1" si="68"/>
        <v>206315</v>
      </c>
      <c r="B4426" s="39" cm="1">
        <f t="array" aca="1" ref="B4426" ca="1">INDIRECT(_xlfn.CONCAT("D",ROW(C4426)-C4426-3))</f>
        <v>2063</v>
      </c>
      <c r="C4426" s="32">
        <v>15</v>
      </c>
      <c r="D4426" s="33">
        <v>4230667</v>
      </c>
      <c r="E4426" s="33"/>
      <c r="F4426" s="33">
        <v>2168888</v>
      </c>
      <c r="G4426" s="33">
        <v>2168888</v>
      </c>
      <c r="H4426" s="33">
        <v>0</v>
      </c>
      <c r="I4426" s="33">
        <v>0</v>
      </c>
      <c r="J4426" s="33">
        <v>0</v>
      </c>
      <c r="K4426" s="33"/>
      <c r="L4426" s="33">
        <v>2061779</v>
      </c>
      <c r="M4426" s="33">
        <v>2061779</v>
      </c>
      <c r="N4426" s="33">
        <v>0</v>
      </c>
      <c r="O4426" s="33">
        <v>0</v>
      </c>
      <c r="P4426" s="33">
        <v>0</v>
      </c>
      <c r="Q4426"/>
    </row>
    <row r="4427" spans="1:17">
      <c r="A4427" s="38" t="str">
        <f t="shared" ca="1" si="68"/>
        <v>206316</v>
      </c>
      <c r="B4427" s="39" cm="1">
        <f t="array" aca="1" ref="B4427" ca="1">INDIRECT(_xlfn.CONCAT("D",ROW(C4427)-C4427-3))</f>
        <v>2063</v>
      </c>
      <c r="C4427" s="32">
        <v>16</v>
      </c>
      <c r="D4427" s="33">
        <v>4273822</v>
      </c>
      <c r="E4427" s="33"/>
      <c r="F4427" s="33">
        <v>2191852</v>
      </c>
      <c r="G4427" s="33">
        <v>2189925</v>
      </c>
      <c r="H4427" s="33">
        <v>1928</v>
      </c>
      <c r="I4427" s="33">
        <v>0</v>
      </c>
      <c r="J4427" s="33">
        <v>0</v>
      </c>
      <c r="K4427" s="33"/>
      <c r="L4427" s="33">
        <v>2081970</v>
      </c>
      <c r="M4427" s="33">
        <v>2071348</v>
      </c>
      <c r="N4427" s="33">
        <v>10622</v>
      </c>
      <c r="O4427" s="33">
        <v>0</v>
      </c>
      <c r="P4427" s="33">
        <v>0</v>
      </c>
      <c r="Q4427"/>
    </row>
    <row r="4428" spans="1:17">
      <c r="A4428" s="38" t="str">
        <f t="shared" ref="A4428:A4491" ca="1" si="69">B4428&amp;C4428</f>
        <v>206317</v>
      </c>
      <c r="B4428" s="39" cm="1">
        <f t="array" aca="1" ref="B4428" ca="1">INDIRECT(_xlfn.CONCAT("D",ROW(C4428)-C4428-3))</f>
        <v>2063</v>
      </c>
      <c r="C4428" s="32">
        <v>17</v>
      </c>
      <c r="D4428" s="33">
        <v>4319989</v>
      </c>
      <c r="E4428" s="33"/>
      <c r="F4428" s="33">
        <v>2217224</v>
      </c>
      <c r="G4428" s="33">
        <v>2207576</v>
      </c>
      <c r="H4428" s="33">
        <v>9648</v>
      </c>
      <c r="I4428" s="33">
        <v>0</v>
      </c>
      <c r="J4428" s="33">
        <v>0</v>
      </c>
      <c r="K4428" s="33"/>
      <c r="L4428" s="33">
        <v>2102765</v>
      </c>
      <c r="M4428" s="33">
        <v>2084438</v>
      </c>
      <c r="N4428" s="33">
        <v>17362</v>
      </c>
      <c r="O4428" s="33">
        <v>0</v>
      </c>
      <c r="P4428" s="33">
        <v>965</v>
      </c>
      <c r="Q4428"/>
    </row>
    <row r="4429" spans="1:17">
      <c r="A4429" s="38" t="str">
        <f t="shared" ca="1" si="69"/>
        <v>206318</v>
      </c>
      <c r="B4429" s="39" cm="1">
        <f t="array" aca="1" ref="B4429" ca="1">INDIRECT(_xlfn.CONCAT("D",ROW(C4429)-C4429-3))</f>
        <v>2063</v>
      </c>
      <c r="C4429" s="32">
        <v>18</v>
      </c>
      <c r="D4429" s="33">
        <v>4368128</v>
      </c>
      <c r="E4429" s="33"/>
      <c r="F4429" s="33">
        <v>2244193</v>
      </c>
      <c r="G4429" s="33">
        <v>2217131</v>
      </c>
      <c r="H4429" s="33">
        <v>27062</v>
      </c>
      <c r="I4429" s="33">
        <v>0</v>
      </c>
      <c r="J4429" s="33">
        <v>0</v>
      </c>
      <c r="K4429" s="33"/>
      <c r="L4429" s="33">
        <v>2123935</v>
      </c>
      <c r="M4429" s="33">
        <v>2095938</v>
      </c>
      <c r="N4429" s="33">
        <v>27997</v>
      </c>
      <c r="O4429" s="33">
        <v>0</v>
      </c>
      <c r="P4429" s="33">
        <v>0</v>
      </c>
      <c r="Q4429"/>
    </row>
    <row r="4430" spans="1:17">
      <c r="A4430" s="38" t="str">
        <f t="shared" ca="1" si="69"/>
        <v>206319</v>
      </c>
      <c r="B4430" s="39" cm="1">
        <f t="array" aca="1" ref="B4430" ca="1">INDIRECT(_xlfn.CONCAT("D",ROW(C4430)-C4430-3))</f>
        <v>2063</v>
      </c>
      <c r="C4430" s="32">
        <v>19</v>
      </c>
      <c r="D4430" s="33">
        <v>4414638</v>
      </c>
      <c r="E4430" s="33"/>
      <c r="F4430" s="33">
        <v>2269987</v>
      </c>
      <c r="G4430" s="33">
        <v>2241962</v>
      </c>
      <c r="H4430" s="33">
        <v>27058</v>
      </c>
      <c r="I4430" s="33">
        <v>0</v>
      </c>
      <c r="J4430" s="33">
        <v>966</v>
      </c>
      <c r="K4430" s="33"/>
      <c r="L4430" s="33">
        <v>2144651</v>
      </c>
      <c r="M4430" s="33">
        <v>2093473</v>
      </c>
      <c r="N4430" s="33">
        <v>48281</v>
      </c>
      <c r="O4430" s="33">
        <v>0</v>
      </c>
      <c r="P4430" s="33">
        <v>2897</v>
      </c>
      <c r="Q4430"/>
    </row>
    <row r="4431" spans="1:17">
      <c r="A4431" s="38" t="str">
        <f t="shared" ca="1" si="69"/>
        <v>206320</v>
      </c>
      <c r="B4431" s="39" cm="1">
        <f t="array" aca="1" ref="B4431" ca="1">INDIRECT(_xlfn.CONCAT("D",ROW(C4431)-C4431-3))</f>
        <v>2063</v>
      </c>
      <c r="C4431" s="32">
        <v>20</v>
      </c>
      <c r="D4431" s="33">
        <v>4458384</v>
      </c>
      <c r="E4431" s="33"/>
      <c r="F4431" s="33">
        <v>2293124</v>
      </c>
      <c r="G4431" s="33">
        <v>2235169</v>
      </c>
      <c r="H4431" s="33">
        <v>56990</v>
      </c>
      <c r="I4431" s="33">
        <v>0</v>
      </c>
      <c r="J4431" s="33">
        <v>966</v>
      </c>
      <c r="K4431" s="33"/>
      <c r="L4431" s="33">
        <v>2165260</v>
      </c>
      <c r="M4431" s="33">
        <v>2052365</v>
      </c>
      <c r="N4431" s="33">
        <v>110000</v>
      </c>
      <c r="O4431" s="33">
        <v>0</v>
      </c>
      <c r="P4431" s="33">
        <v>2895</v>
      </c>
      <c r="Q4431"/>
    </row>
    <row r="4432" spans="1:17">
      <c r="A4432" s="38" t="str">
        <f t="shared" ca="1" si="69"/>
        <v>206321</v>
      </c>
      <c r="B4432" s="39" cm="1">
        <f t="array" aca="1" ref="B4432" ca="1">INDIRECT(_xlfn.CONCAT("D",ROW(C4432)-C4432-3))</f>
        <v>2063</v>
      </c>
      <c r="C4432" s="32">
        <v>21</v>
      </c>
      <c r="D4432" s="33">
        <v>4501878</v>
      </c>
      <c r="E4432" s="33"/>
      <c r="F4432" s="33">
        <v>2315701</v>
      </c>
      <c r="G4432" s="33">
        <v>2235582</v>
      </c>
      <c r="H4432" s="33">
        <v>78188</v>
      </c>
      <c r="I4432" s="33">
        <v>0</v>
      </c>
      <c r="J4432" s="33">
        <v>1931</v>
      </c>
      <c r="K4432" s="33"/>
      <c r="L4432" s="33">
        <v>2186177</v>
      </c>
      <c r="M4432" s="33">
        <v>2018381</v>
      </c>
      <c r="N4432" s="33">
        <v>161046</v>
      </c>
      <c r="O4432" s="33">
        <v>964</v>
      </c>
      <c r="P4432" s="33">
        <v>5786</v>
      </c>
      <c r="Q4432"/>
    </row>
    <row r="4433" spans="1:17">
      <c r="A4433" s="38" t="str">
        <f t="shared" ca="1" si="69"/>
        <v>206322</v>
      </c>
      <c r="B4433" s="39" cm="1">
        <f t="array" aca="1" ref="B4433" ca="1">INDIRECT(_xlfn.CONCAT("D",ROW(C4433)-C4433-3))</f>
        <v>2063</v>
      </c>
      <c r="C4433" s="32">
        <v>22</v>
      </c>
      <c r="D4433" s="33">
        <v>4539999</v>
      </c>
      <c r="E4433" s="33"/>
      <c r="F4433" s="33">
        <v>2334756</v>
      </c>
      <c r="G4433" s="33">
        <v>2226701</v>
      </c>
      <c r="H4433" s="33">
        <v>105160</v>
      </c>
      <c r="I4433" s="33">
        <v>0</v>
      </c>
      <c r="J4433" s="33">
        <v>2894</v>
      </c>
      <c r="K4433" s="33"/>
      <c r="L4433" s="33">
        <v>2205243</v>
      </c>
      <c r="M4433" s="33">
        <v>1960323</v>
      </c>
      <c r="N4433" s="33">
        <v>231420</v>
      </c>
      <c r="O4433" s="33">
        <v>964</v>
      </c>
      <c r="P4433" s="33">
        <v>12535</v>
      </c>
      <c r="Q4433"/>
    </row>
    <row r="4434" spans="1:17">
      <c r="A4434" s="38" t="str">
        <f t="shared" ca="1" si="69"/>
        <v>206323</v>
      </c>
      <c r="B4434" s="39" cm="1">
        <f t="array" aca="1" ref="B4434" ca="1">INDIRECT(_xlfn.CONCAT("D",ROW(C4434)-C4434-3))</f>
        <v>2063</v>
      </c>
      <c r="C4434" s="32">
        <v>23</v>
      </c>
      <c r="D4434" s="33">
        <v>4572129</v>
      </c>
      <c r="E4434" s="33"/>
      <c r="F4434" s="33">
        <v>2350079</v>
      </c>
      <c r="G4434" s="33">
        <v>2164039</v>
      </c>
      <c r="H4434" s="33">
        <v>176400</v>
      </c>
      <c r="I4434" s="33">
        <v>0</v>
      </c>
      <c r="J4434" s="33">
        <v>9639</v>
      </c>
      <c r="K4434" s="33"/>
      <c r="L4434" s="33">
        <v>2222050</v>
      </c>
      <c r="M4434" s="33">
        <v>1870185</v>
      </c>
      <c r="N4434" s="33">
        <v>340297</v>
      </c>
      <c r="O4434" s="33">
        <v>0</v>
      </c>
      <c r="P4434" s="33">
        <v>11568</v>
      </c>
      <c r="Q4434"/>
    </row>
    <row r="4435" spans="1:17">
      <c r="A4435" s="38" t="str">
        <f t="shared" ca="1" si="69"/>
        <v>206324</v>
      </c>
      <c r="B4435" s="39" cm="1">
        <f t="array" aca="1" ref="B4435" ca="1">INDIRECT(_xlfn.CONCAT("D",ROW(C4435)-C4435-3))</f>
        <v>2063</v>
      </c>
      <c r="C4435" s="32">
        <v>24</v>
      </c>
      <c r="D4435" s="33">
        <v>4599448</v>
      </c>
      <c r="E4435" s="33"/>
      <c r="F4435" s="33">
        <v>2362479</v>
      </c>
      <c r="G4435" s="33">
        <v>2116588</v>
      </c>
      <c r="H4435" s="33">
        <v>238176</v>
      </c>
      <c r="I4435" s="33">
        <v>0</v>
      </c>
      <c r="J4435" s="33">
        <v>7714</v>
      </c>
      <c r="K4435" s="33"/>
      <c r="L4435" s="33">
        <v>2236970</v>
      </c>
      <c r="M4435" s="33">
        <v>1767245</v>
      </c>
      <c r="N4435" s="33">
        <v>447587</v>
      </c>
      <c r="O4435" s="33">
        <v>0</v>
      </c>
      <c r="P4435" s="33">
        <v>22139</v>
      </c>
      <c r="Q4435"/>
    </row>
    <row r="4436" spans="1:17">
      <c r="A4436" s="38" t="str">
        <f t="shared" ca="1" si="69"/>
        <v>206325</v>
      </c>
      <c r="B4436" s="39" cm="1">
        <f t="array" aca="1" ref="B4436" ca="1">INDIRECT(_xlfn.CONCAT("D",ROW(C4436)-C4436-3))</f>
        <v>2063</v>
      </c>
      <c r="C4436" s="32">
        <v>25</v>
      </c>
      <c r="D4436" s="33">
        <v>4622195</v>
      </c>
      <c r="E4436" s="33"/>
      <c r="F4436" s="33">
        <v>2372037</v>
      </c>
      <c r="G4436" s="33">
        <v>1992125</v>
      </c>
      <c r="H4436" s="33">
        <v>360627</v>
      </c>
      <c r="I4436" s="33">
        <v>0</v>
      </c>
      <c r="J4436" s="33">
        <v>19285</v>
      </c>
      <c r="K4436" s="33"/>
      <c r="L4436" s="33">
        <v>2250158</v>
      </c>
      <c r="M4436" s="33">
        <v>1638755</v>
      </c>
      <c r="N4436" s="33">
        <v>577704</v>
      </c>
      <c r="O4436" s="33">
        <v>1926</v>
      </c>
      <c r="P4436" s="33">
        <v>31774</v>
      </c>
      <c r="Q4436"/>
    </row>
    <row r="4437" spans="1:17">
      <c r="A4437" s="38" t="str">
        <f t="shared" ca="1" si="69"/>
        <v>206326</v>
      </c>
      <c r="B4437" s="39" cm="1">
        <f t="array" aca="1" ref="B4437" ca="1">INDIRECT(_xlfn.CONCAT("D",ROW(C4437)-C4437-3))</f>
        <v>2063</v>
      </c>
      <c r="C4437" s="32">
        <v>26</v>
      </c>
      <c r="D4437" s="33">
        <v>4640353</v>
      </c>
      <c r="E4437" s="33"/>
      <c r="F4437" s="33">
        <v>2378958</v>
      </c>
      <c r="G4437" s="33">
        <v>1917240</v>
      </c>
      <c r="H4437" s="33">
        <v>441476</v>
      </c>
      <c r="I4437" s="33">
        <v>1928</v>
      </c>
      <c r="J4437" s="33">
        <v>18314</v>
      </c>
      <c r="K4437" s="33"/>
      <c r="L4437" s="33">
        <v>2261395</v>
      </c>
      <c r="M4437" s="33">
        <v>1479678</v>
      </c>
      <c r="N4437" s="33">
        <v>737432</v>
      </c>
      <c r="O4437" s="33">
        <v>5776</v>
      </c>
      <c r="P4437" s="33">
        <v>38508</v>
      </c>
      <c r="Q4437"/>
    </row>
    <row r="4438" spans="1:17">
      <c r="A4438" s="38" t="str">
        <f t="shared" ca="1" si="69"/>
        <v>206327</v>
      </c>
      <c r="B4438" s="39" cm="1">
        <f t="array" aca="1" ref="B4438" ca="1">INDIRECT(_xlfn.CONCAT("D",ROW(C4438)-C4438-3))</f>
        <v>2063</v>
      </c>
      <c r="C4438" s="32">
        <v>27</v>
      </c>
      <c r="D4438" s="33">
        <v>4655106</v>
      </c>
      <c r="E4438" s="33"/>
      <c r="F4438" s="33">
        <v>2384112</v>
      </c>
      <c r="G4438" s="33">
        <v>1800602</v>
      </c>
      <c r="H4438" s="33">
        <v>548846</v>
      </c>
      <c r="I4438" s="33">
        <v>1926</v>
      </c>
      <c r="J4438" s="33">
        <v>32738</v>
      </c>
      <c r="K4438" s="33"/>
      <c r="L4438" s="33">
        <v>2270994</v>
      </c>
      <c r="M4438" s="33">
        <v>1388952</v>
      </c>
      <c r="N4438" s="33">
        <v>832986</v>
      </c>
      <c r="O4438" s="33">
        <v>2886</v>
      </c>
      <c r="P4438" s="33">
        <v>46170</v>
      </c>
      <c r="Q4438"/>
    </row>
    <row r="4439" spans="1:17">
      <c r="A4439" s="38" t="str">
        <f t="shared" ca="1" si="69"/>
        <v>206328</v>
      </c>
      <c r="B4439" s="39" cm="1">
        <f t="array" aca="1" ref="B4439" ca="1">INDIRECT(_xlfn.CONCAT("D",ROW(C4439)-C4439-3))</f>
        <v>2063</v>
      </c>
      <c r="C4439" s="32">
        <v>28</v>
      </c>
      <c r="D4439" s="33">
        <v>4668024</v>
      </c>
      <c r="E4439" s="33"/>
      <c r="F4439" s="33">
        <v>2388509</v>
      </c>
      <c r="G4439" s="33">
        <v>1709933</v>
      </c>
      <c r="H4439" s="33">
        <v>632309</v>
      </c>
      <c r="I4439" s="33">
        <v>3856</v>
      </c>
      <c r="J4439" s="33">
        <v>42411</v>
      </c>
      <c r="K4439" s="33"/>
      <c r="L4439" s="33">
        <v>2279515</v>
      </c>
      <c r="M4439" s="33">
        <v>1237946</v>
      </c>
      <c r="N4439" s="33">
        <v>974185</v>
      </c>
      <c r="O4439" s="33">
        <v>4813</v>
      </c>
      <c r="P4439" s="33">
        <v>62571</v>
      </c>
      <c r="Q4439"/>
    </row>
    <row r="4440" spans="1:17">
      <c r="A4440" s="38" t="str">
        <f t="shared" ca="1" si="69"/>
        <v>206329</v>
      </c>
      <c r="B4440" s="39" cm="1">
        <f t="array" aca="1" ref="B4440" ca="1">INDIRECT(_xlfn.CONCAT("D",ROW(C4440)-C4440-3))</f>
        <v>2063</v>
      </c>
      <c r="C4440" s="32">
        <v>29</v>
      </c>
      <c r="D4440" s="33">
        <v>4680137</v>
      </c>
      <c r="E4440" s="33"/>
      <c r="F4440" s="33">
        <v>2392808</v>
      </c>
      <c r="G4440" s="33">
        <v>1548628</v>
      </c>
      <c r="H4440" s="33">
        <v>777687</v>
      </c>
      <c r="I4440" s="33">
        <v>1927</v>
      </c>
      <c r="J4440" s="33">
        <v>64566</v>
      </c>
      <c r="K4440" s="33"/>
      <c r="L4440" s="33">
        <v>2287329</v>
      </c>
      <c r="M4440" s="33">
        <v>1190295</v>
      </c>
      <c r="N4440" s="33">
        <v>1008578</v>
      </c>
      <c r="O4440" s="33">
        <v>14422</v>
      </c>
      <c r="P4440" s="33">
        <v>74033</v>
      </c>
      <c r="Q4440"/>
    </row>
    <row r="4441" spans="1:17">
      <c r="A4441" s="38" t="str">
        <f t="shared" ca="1" si="69"/>
        <v>206330</v>
      </c>
      <c r="B4441" s="39" cm="1">
        <f t="array" aca="1" ref="B4441" ca="1">INDIRECT(_xlfn.CONCAT("D",ROW(C4441)-C4441-3))</f>
        <v>2063</v>
      </c>
      <c r="C4441" s="32">
        <v>30</v>
      </c>
      <c r="D4441" s="33">
        <v>4693016</v>
      </c>
      <c r="E4441" s="33"/>
      <c r="F4441" s="33">
        <v>2397957</v>
      </c>
      <c r="G4441" s="33">
        <v>1463275</v>
      </c>
      <c r="H4441" s="33">
        <v>870055</v>
      </c>
      <c r="I4441" s="33">
        <v>2894</v>
      </c>
      <c r="J4441" s="33">
        <v>61733</v>
      </c>
      <c r="K4441" s="33"/>
      <c r="L4441" s="33">
        <v>2295059</v>
      </c>
      <c r="M4441" s="33">
        <v>1057036</v>
      </c>
      <c r="N4441" s="33">
        <v>1142716</v>
      </c>
      <c r="O4441" s="33">
        <v>9627</v>
      </c>
      <c r="P4441" s="33">
        <v>85680</v>
      </c>
      <c r="Q4441"/>
    </row>
    <row r="4442" spans="1:17">
      <c r="A4442" s="38" t="str">
        <f t="shared" ca="1" si="69"/>
        <v>206331</v>
      </c>
      <c r="B4442" s="39" cm="1">
        <f t="array" aca="1" ref="B4442" ca="1">INDIRECT(_xlfn.CONCAT("D",ROW(C4442)-C4442-3))</f>
        <v>2063</v>
      </c>
      <c r="C4442" s="32">
        <v>31</v>
      </c>
      <c r="D4442" s="33">
        <v>4704650</v>
      </c>
      <c r="E4442" s="33"/>
      <c r="F4442" s="33">
        <v>2402686</v>
      </c>
      <c r="G4442" s="33">
        <v>1387575</v>
      </c>
      <c r="H4442" s="33">
        <v>952390</v>
      </c>
      <c r="I4442" s="33">
        <v>3860</v>
      </c>
      <c r="J4442" s="33">
        <v>58861</v>
      </c>
      <c r="K4442" s="33"/>
      <c r="L4442" s="33">
        <v>2301964</v>
      </c>
      <c r="M4442" s="33">
        <v>948151</v>
      </c>
      <c r="N4442" s="33">
        <v>1233367</v>
      </c>
      <c r="O4442" s="33">
        <v>11563</v>
      </c>
      <c r="P4442" s="33">
        <v>108883</v>
      </c>
      <c r="Q4442"/>
    </row>
    <row r="4443" spans="1:17">
      <c r="A4443" s="38" t="str">
        <f t="shared" ca="1" si="69"/>
        <v>206332</v>
      </c>
      <c r="B4443" s="39" cm="1">
        <f t="array" aca="1" ref="B4443" ca="1">INDIRECT(_xlfn.CONCAT("D",ROW(C4443)-C4443-3))</f>
        <v>2063</v>
      </c>
      <c r="C4443" s="32">
        <v>32</v>
      </c>
      <c r="D4443" s="33">
        <v>4705925</v>
      </c>
      <c r="E4443" s="33"/>
      <c r="F4443" s="33">
        <v>2402197</v>
      </c>
      <c r="G4443" s="33">
        <v>1326845</v>
      </c>
      <c r="H4443" s="33">
        <v>983812</v>
      </c>
      <c r="I4443" s="33">
        <v>5781</v>
      </c>
      <c r="J4443" s="33">
        <v>85758</v>
      </c>
      <c r="K4443" s="33"/>
      <c r="L4443" s="33">
        <v>2303727</v>
      </c>
      <c r="M4443" s="33">
        <v>870276</v>
      </c>
      <c r="N4443" s="33">
        <v>1265943</v>
      </c>
      <c r="O4443" s="33">
        <v>15403</v>
      </c>
      <c r="P4443" s="33">
        <v>152106</v>
      </c>
      <c r="Q4443"/>
    </row>
    <row r="4444" spans="1:17">
      <c r="A4444" s="38" t="str">
        <f t="shared" ca="1" si="69"/>
        <v>206333</v>
      </c>
      <c r="B4444" s="39" cm="1">
        <f t="array" aca="1" ref="B4444" ca="1">INDIRECT(_xlfn.CONCAT("D",ROW(C4444)-C4444-3))</f>
        <v>2063</v>
      </c>
      <c r="C4444" s="32">
        <v>33</v>
      </c>
      <c r="D4444" s="33">
        <v>4690825</v>
      </c>
      <c r="E4444" s="33"/>
      <c r="F4444" s="33">
        <v>2393300</v>
      </c>
      <c r="G4444" s="33">
        <v>1216346</v>
      </c>
      <c r="H4444" s="33">
        <v>1042445</v>
      </c>
      <c r="I4444" s="33">
        <v>6725</v>
      </c>
      <c r="J4444" s="33">
        <v>127784</v>
      </c>
      <c r="K4444" s="33"/>
      <c r="L4444" s="33">
        <v>2297525</v>
      </c>
      <c r="M4444" s="33">
        <v>820134</v>
      </c>
      <c r="N4444" s="33">
        <v>1308766</v>
      </c>
      <c r="O4444" s="33">
        <v>8623</v>
      </c>
      <c r="P4444" s="33">
        <v>160003</v>
      </c>
      <c r="Q4444"/>
    </row>
    <row r="4445" spans="1:17">
      <c r="A4445" s="38" t="str">
        <f t="shared" ca="1" si="69"/>
        <v>206334</v>
      </c>
      <c r="B4445" s="39" cm="1">
        <f t="array" aca="1" ref="B4445" ca="1">INDIRECT(_xlfn.CONCAT("D",ROW(C4445)-C4445-3))</f>
        <v>2063</v>
      </c>
      <c r="C4445" s="32">
        <v>34</v>
      </c>
      <c r="D4445" s="33">
        <v>4663240</v>
      </c>
      <c r="E4445" s="33"/>
      <c r="F4445" s="33">
        <v>2377978</v>
      </c>
      <c r="G4445" s="33">
        <v>1146440</v>
      </c>
      <c r="H4445" s="33">
        <v>1083333</v>
      </c>
      <c r="I4445" s="33">
        <v>9562</v>
      </c>
      <c r="J4445" s="33">
        <v>138644</v>
      </c>
      <c r="K4445" s="33"/>
      <c r="L4445" s="33">
        <v>2285262</v>
      </c>
      <c r="M4445" s="33">
        <v>810838</v>
      </c>
      <c r="N4445" s="33">
        <v>1287970</v>
      </c>
      <c r="O4445" s="33">
        <v>16255</v>
      </c>
      <c r="P4445" s="33">
        <v>170199</v>
      </c>
      <c r="Q4445"/>
    </row>
    <row r="4446" spans="1:17">
      <c r="A4446" s="38" t="str">
        <f t="shared" ca="1" si="69"/>
        <v>206335</v>
      </c>
      <c r="B4446" s="39" cm="1">
        <f t="array" aca="1" ref="B4446" ca="1">INDIRECT(_xlfn.CONCAT("D",ROW(C4446)-C4446-3))</f>
        <v>2063</v>
      </c>
      <c r="C4446" s="32">
        <v>35</v>
      </c>
      <c r="D4446" s="33">
        <v>4627934</v>
      </c>
      <c r="E4446" s="33"/>
      <c r="F4446" s="33">
        <v>2358717</v>
      </c>
      <c r="G4446" s="33">
        <v>1040412</v>
      </c>
      <c r="H4446" s="33">
        <v>1154838</v>
      </c>
      <c r="I4446" s="33">
        <v>3846</v>
      </c>
      <c r="J4446" s="33">
        <v>159620</v>
      </c>
      <c r="K4446" s="33"/>
      <c r="L4446" s="33">
        <v>2269218</v>
      </c>
      <c r="M4446" s="33">
        <v>736585</v>
      </c>
      <c r="N4446" s="33">
        <v>1333141</v>
      </c>
      <c r="O4446" s="33">
        <v>22059</v>
      </c>
      <c r="P4446" s="33">
        <v>177432</v>
      </c>
      <c r="Q4446"/>
    </row>
    <row r="4447" spans="1:17">
      <c r="A4447" s="38" t="str">
        <f t="shared" ca="1" si="69"/>
        <v>206336</v>
      </c>
      <c r="B4447" s="39" cm="1">
        <f t="array" aca="1" ref="B4447" ca="1">INDIRECT(_xlfn.CONCAT("D",ROW(C4447)-C4447-3))</f>
        <v>2063</v>
      </c>
      <c r="C4447" s="32">
        <v>36</v>
      </c>
      <c r="D4447" s="33">
        <v>4589670</v>
      </c>
      <c r="E4447" s="33"/>
      <c r="F4447" s="33">
        <v>2337891</v>
      </c>
      <c r="G4447" s="33">
        <v>1012313</v>
      </c>
      <c r="H4447" s="33">
        <v>1147674</v>
      </c>
      <c r="I4447" s="33">
        <v>6768</v>
      </c>
      <c r="J4447" s="33">
        <v>171136</v>
      </c>
      <c r="K4447" s="33"/>
      <c r="L4447" s="33">
        <v>2251778</v>
      </c>
      <c r="M4447" s="33">
        <v>705248</v>
      </c>
      <c r="N4447" s="33">
        <v>1340069</v>
      </c>
      <c r="O4447" s="33">
        <v>22190</v>
      </c>
      <c r="P4447" s="33">
        <v>184272</v>
      </c>
      <c r="Q4447"/>
    </row>
    <row r="4448" spans="1:17">
      <c r="A4448" s="38" t="str">
        <f t="shared" ca="1" si="69"/>
        <v>206337</v>
      </c>
      <c r="B4448" s="39" cm="1">
        <f t="array" aca="1" ref="B4448" ca="1">INDIRECT(_xlfn.CONCAT("D",ROW(C4448)-C4448-3))</f>
        <v>2063</v>
      </c>
      <c r="C4448" s="32">
        <v>37</v>
      </c>
      <c r="D4448" s="33">
        <v>4551477</v>
      </c>
      <c r="E4448" s="33"/>
      <c r="F4448" s="33">
        <v>2316944</v>
      </c>
      <c r="G4448" s="33">
        <v>986828</v>
      </c>
      <c r="H4448" s="33">
        <v>1129620</v>
      </c>
      <c r="I4448" s="33">
        <v>6846</v>
      </c>
      <c r="J4448" s="33">
        <v>193649</v>
      </c>
      <c r="K4448" s="33"/>
      <c r="L4448" s="33">
        <v>2234534</v>
      </c>
      <c r="M4448" s="33">
        <v>688973</v>
      </c>
      <c r="N4448" s="33">
        <v>1310705</v>
      </c>
      <c r="O4448" s="33">
        <v>16567</v>
      </c>
      <c r="P4448" s="33">
        <v>218288</v>
      </c>
      <c r="Q4448"/>
    </row>
    <row r="4449" spans="1:17">
      <c r="A4449" s="38" t="str">
        <f t="shared" ca="1" si="69"/>
        <v>206338</v>
      </c>
      <c r="B4449" s="39" cm="1">
        <f t="array" aca="1" ref="B4449" ca="1">INDIRECT(_xlfn.CONCAT("D",ROW(C4449)-C4449-3))</f>
        <v>2063</v>
      </c>
      <c r="C4449" s="32">
        <v>38</v>
      </c>
      <c r="D4449" s="33">
        <v>4519259</v>
      </c>
      <c r="E4449" s="33"/>
      <c r="F4449" s="33">
        <v>2298793</v>
      </c>
      <c r="G4449" s="33">
        <v>885828</v>
      </c>
      <c r="H4449" s="33">
        <v>1213802</v>
      </c>
      <c r="I4449" s="33">
        <v>6936</v>
      </c>
      <c r="J4449" s="33">
        <v>192227</v>
      </c>
      <c r="K4449" s="33"/>
      <c r="L4449" s="33">
        <v>2220467</v>
      </c>
      <c r="M4449" s="33">
        <v>609812</v>
      </c>
      <c r="N4449" s="33">
        <v>1373066</v>
      </c>
      <c r="O4449" s="33">
        <v>19799</v>
      </c>
      <c r="P4449" s="33">
        <v>217790</v>
      </c>
      <c r="Q4449"/>
    </row>
    <row r="4450" spans="1:17">
      <c r="A4450" s="38" t="str">
        <f t="shared" ca="1" si="69"/>
        <v>206339</v>
      </c>
      <c r="B4450" s="39" cm="1">
        <f t="array" aca="1" ref="B4450" ca="1">INDIRECT(_xlfn.CONCAT("D",ROW(C4450)-C4450-3))</f>
        <v>2063</v>
      </c>
      <c r="C4450" s="32">
        <v>39</v>
      </c>
      <c r="D4450" s="33">
        <v>4497824</v>
      </c>
      <c r="E4450" s="33"/>
      <c r="F4450" s="33">
        <v>2286136</v>
      </c>
      <c r="G4450" s="33">
        <v>842102</v>
      </c>
      <c r="H4450" s="33">
        <v>1210898</v>
      </c>
      <c r="I4450" s="33">
        <v>18088</v>
      </c>
      <c r="J4450" s="33">
        <v>215047</v>
      </c>
      <c r="K4450" s="33"/>
      <c r="L4450" s="33">
        <v>2211688</v>
      </c>
      <c r="M4450" s="33">
        <v>607485</v>
      </c>
      <c r="N4450" s="33">
        <v>1347732</v>
      </c>
      <c r="O4450" s="33">
        <v>27156</v>
      </c>
      <c r="P4450" s="33">
        <v>229316</v>
      </c>
      <c r="Q4450"/>
    </row>
    <row r="4451" spans="1:17">
      <c r="A4451" s="38" t="str">
        <f t="shared" ca="1" si="69"/>
        <v>206340</v>
      </c>
      <c r="B4451" s="39" cm="1">
        <f t="array" aca="1" ref="B4451" ca="1">INDIRECT(_xlfn.CONCAT("D",ROW(C4451)-C4451-3))</f>
        <v>2063</v>
      </c>
      <c r="C4451" s="32">
        <v>40</v>
      </c>
      <c r="D4451" s="33">
        <v>4476473</v>
      </c>
      <c r="E4451" s="33"/>
      <c r="F4451" s="33">
        <v>2273640</v>
      </c>
      <c r="G4451" s="33">
        <v>836317</v>
      </c>
      <c r="H4451" s="33">
        <v>1189790</v>
      </c>
      <c r="I4451" s="33">
        <v>8149</v>
      </c>
      <c r="J4451" s="33">
        <v>239384</v>
      </c>
      <c r="K4451" s="33"/>
      <c r="L4451" s="33">
        <v>2202833</v>
      </c>
      <c r="M4451" s="33">
        <v>560888</v>
      </c>
      <c r="N4451" s="33">
        <v>1392549</v>
      </c>
      <c r="O4451" s="33">
        <v>21377</v>
      </c>
      <c r="P4451" s="33">
        <v>228020</v>
      </c>
      <c r="Q4451"/>
    </row>
    <row r="4452" spans="1:17">
      <c r="A4452" s="38" t="str">
        <f t="shared" ca="1" si="69"/>
        <v>206341</v>
      </c>
      <c r="B4452" s="39" cm="1">
        <f t="array" aca="1" ref="B4452" ca="1">INDIRECT(_xlfn.CONCAT("D",ROW(C4452)-C4452-3))</f>
        <v>2063</v>
      </c>
      <c r="C4452" s="32">
        <v>41</v>
      </c>
      <c r="D4452" s="33">
        <v>4465988</v>
      </c>
      <c r="E4452" s="33"/>
      <c r="F4452" s="33">
        <v>2266558</v>
      </c>
      <c r="G4452" s="33">
        <v>811548</v>
      </c>
      <c r="H4452" s="33">
        <v>1216806</v>
      </c>
      <c r="I4452" s="33">
        <v>7218</v>
      </c>
      <c r="J4452" s="33">
        <v>230987</v>
      </c>
      <c r="K4452" s="33"/>
      <c r="L4452" s="33">
        <v>2199430</v>
      </c>
      <c r="M4452" s="33">
        <v>558863</v>
      </c>
      <c r="N4452" s="33">
        <v>1379147</v>
      </c>
      <c r="O4452" s="33">
        <v>31906</v>
      </c>
      <c r="P4452" s="33">
        <v>229515</v>
      </c>
      <c r="Q4452"/>
    </row>
    <row r="4453" spans="1:17">
      <c r="A4453" s="38" t="str">
        <f t="shared" ca="1" si="69"/>
        <v>206342</v>
      </c>
      <c r="B4453" s="39" cm="1">
        <f t="array" aca="1" ref="B4453" ca="1">INDIRECT(_xlfn.CONCAT("D",ROW(C4453)-C4453-3))</f>
        <v>2063</v>
      </c>
      <c r="C4453" s="32">
        <v>42</v>
      </c>
      <c r="D4453" s="33">
        <v>4401784</v>
      </c>
      <c r="E4453" s="33"/>
      <c r="F4453" s="33">
        <v>2230065</v>
      </c>
      <c r="G4453" s="33">
        <v>770598</v>
      </c>
      <c r="H4453" s="33">
        <v>1220114</v>
      </c>
      <c r="I4453" s="33">
        <v>10703</v>
      </c>
      <c r="J4453" s="33">
        <v>228650</v>
      </c>
      <c r="K4453" s="33"/>
      <c r="L4453" s="33">
        <v>2171719</v>
      </c>
      <c r="M4453" s="33">
        <v>511050</v>
      </c>
      <c r="N4453" s="33">
        <v>1372534</v>
      </c>
      <c r="O4453" s="33">
        <v>32123</v>
      </c>
      <c r="P4453" s="33">
        <v>256012</v>
      </c>
      <c r="Q4453"/>
    </row>
    <row r="4454" spans="1:17">
      <c r="A4454" s="38" t="str">
        <f t="shared" ca="1" si="69"/>
        <v>206343</v>
      </c>
      <c r="B4454" s="39" cm="1">
        <f t="array" aca="1" ref="B4454" ca="1">INDIRECT(_xlfn.CONCAT("D",ROW(C4454)-C4454-3))</f>
        <v>2063</v>
      </c>
      <c r="C4454" s="32">
        <v>43</v>
      </c>
      <c r="D4454" s="33">
        <v>4516099</v>
      </c>
      <c r="E4454" s="33"/>
      <c r="F4454" s="33">
        <v>2286034</v>
      </c>
      <c r="G4454" s="33">
        <v>807131</v>
      </c>
      <c r="H4454" s="33">
        <v>1229245</v>
      </c>
      <c r="I4454" s="33">
        <v>12032</v>
      </c>
      <c r="J4454" s="33">
        <v>237627</v>
      </c>
      <c r="K4454" s="33"/>
      <c r="L4454" s="33">
        <v>2230065</v>
      </c>
      <c r="M4454" s="33">
        <v>565538</v>
      </c>
      <c r="N4454" s="33">
        <v>1406826</v>
      </c>
      <c r="O4454" s="33">
        <v>30082</v>
      </c>
      <c r="P4454" s="33">
        <v>227619</v>
      </c>
      <c r="Q4454"/>
    </row>
    <row r="4455" spans="1:17">
      <c r="A4455" s="38" t="str">
        <f t="shared" ca="1" si="69"/>
        <v>206344</v>
      </c>
      <c r="B4455" s="39" cm="1">
        <f t="array" aca="1" ref="B4455" ca="1">INDIRECT(_xlfn.CONCAT("D",ROW(C4455)-C4455-3))</f>
        <v>2063</v>
      </c>
      <c r="C4455" s="32">
        <v>44</v>
      </c>
      <c r="D4455" s="33">
        <v>4563824</v>
      </c>
      <c r="E4455" s="33"/>
      <c r="F4455" s="33">
        <v>2307650</v>
      </c>
      <c r="G4455" s="33">
        <v>756458</v>
      </c>
      <c r="H4455" s="33">
        <v>1292325</v>
      </c>
      <c r="I4455" s="33">
        <v>15109</v>
      </c>
      <c r="J4455" s="33">
        <v>243759</v>
      </c>
      <c r="K4455" s="33"/>
      <c r="L4455" s="33">
        <v>2256174</v>
      </c>
      <c r="M4455" s="33">
        <v>525397</v>
      </c>
      <c r="N4455" s="33">
        <v>1428674</v>
      </c>
      <c r="O4455" s="33">
        <v>38394</v>
      </c>
      <c r="P4455" s="33">
        <v>263709</v>
      </c>
      <c r="Q4455"/>
    </row>
    <row r="4456" spans="1:17">
      <c r="A4456" s="38" t="str">
        <f t="shared" ca="1" si="69"/>
        <v>206345</v>
      </c>
      <c r="B4456" s="39" cm="1">
        <f t="array" aca="1" ref="B4456" ca="1">INDIRECT(_xlfn.CONCAT("D",ROW(C4456)-C4456-3))</f>
        <v>2063</v>
      </c>
      <c r="C4456" s="32">
        <v>45</v>
      </c>
      <c r="D4456" s="33">
        <v>4622820</v>
      </c>
      <c r="E4456" s="33"/>
      <c r="F4456" s="33">
        <v>2337209</v>
      </c>
      <c r="G4456" s="33">
        <v>741731</v>
      </c>
      <c r="H4456" s="33">
        <v>1296768</v>
      </c>
      <c r="I4456" s="33">
        <v>23211</v>
      </c>
      <c r="J4456" s="33">
        <v>275500</v>
      </c>
      <c r="K4456" s="33"/>
      <c r="L4456" s="33">
        <v>2285610</v>
      </c>
      <c r="M4456" s="33">
        <v>526438</v>
      </c>
      <c r="N4456" s="33">
        <v>1442905</v>
      </c>
      <c r="O4456" s="33">
        <v>31324</v>
      </c>
      <c r="P4456" s="33">
        <v>284943</v>
      </c>
      <c r="Q4456"/>
    </row>
    <row r="4457" spans="1:17">
      <c r="A4457" s="38" t="str">
        <f t="shared" ca="1" si="69"/>
        <v>206346</v>
      </c>
      <c r="B4457" s="39" cm="1">
        <f t="array" aca="1" ref="B4457" ca="1">INDIRECT(_xlfn.CONCAT("D",ROW(C4457)-C4457-3))</f>
        <v>2063</v>
      </c>
      <c r="C4457" s="32">
        <v>46</v>
      </c>
      <c r="D4457" s="33">
        <v>4706083</v>
      </c>
      <c r="E4457" s="33"/>
      <c r="F4457" s="33">
        <v>2376106</v>
      </c>
      <c r="G4457" s="33">
        <v>778639</v>
      </c>
      <c r="H4457" s="33">
        <v>1300077</v>
      </c>
      <c r="I4457" s="33">
        <v>12056</v>
      </c>
      <c r="J4457" s="33">
        <v>285334</v>
      </c>
      <c r="K4457" s="33"/>
      <c r="L4457" s="33">
        <v>2329976</v>
      </c>
      <c r="M4457" s="33">
        <v>571675</v>
      </c>
      <c r="N4457" s="33">
        <v>1434219</v>
      </c>
      <c r="O4457" s="33">
        <v>46298</v>
      </c>
      <c r="P4457" s="33">
        <v>277786</v>
      </c>
      <c r="Q4457"/>
    </row>
    <row r="4458" spans="1:17">
      <c r="A4458" s="38" t="str">
        <f t="shared" ca="1" si="69"/>
        <v>206347</v>
      </c>
      <c r="B4458" s="39" cm="1">
        <f t="array" aca="1" ref="B4458" ca="1">INDIRECT(_xlfn.CONCAT("D",ROW(C4458)-C4458-3))</f>
        <v>2063</v>
      </c>
      <c r="C4458" s="32">
        <v>47</v>
      </c>
      <c r="D4458" s="33">
        <v>4731738</v>
      </c>
      <c r="E4458" s="33"/>
      <c r="F4458" s="33">
        <v>2387979</v>
      </c>
      <c r="G4458" s="33">
        <v>730358</v>
      </c>
      <c r="H4458" s="33">
        <v>1365277</v>
      </c>
      <c r="I4458" s="33">
        <v>21097</v>
      </c>
      <c r="J4458" s="33">
        <v>271247</v>
      </c>
      <c r="K4458" s="33"/>
      <c r="L4458" s="33">
        <v>2343759</v>
      </c>
      <c r="M4458" s="33">
        <v>526868</v>
      </c>
      <c r="N4458" s="33">
        <v>1453915</v>
      </c>
      <c r="O4458" s="33">
        <v>60328</v>
      </c>
      <c r="P4458" s="33">
        <v>302648</v>
      </c>
      <c r="Q4458"/>
    </row>
    <row r="4459" spans="1:17">
      <c r="A4459" s="38" t="str">
        <f t="shared" ca="1" si="69"/>
        <v>206348</v>
      </c>
      <c r="B4459" s="39" cm="1">
        <f t="array" aca="1" ref="B4459" ca="1">INDIRECT(_xlfn.CONCAT("D",ROW(C4459)-C4459-3))</f>
        <v>2063</v>
      </c>
      <c r="C4459" s="32">
        <v>48</v>
      </c>
      <c r="D4459" s="33">
        <v>4734773</v>
      </c>
      <c r="E4459" s="33"/>
      <c r="F4459" s="33">
        <v>2387414</v>
      </c>
      <c r="G4459" s="33">
        <v>745251</v>
      </c>
      <c r="H4459" s="33">
        <v>1343862</v>
      </c>
      <c r="I4459" s="33">
        <v>19083</v>
      </c>
      <c r="J4459" s="33">
        <v>279218</v>
      </c>
      <c r="K4459" s="33"/>
      <c r="L4459" s="33">
        <v>2347359</v>
      </c>
      <c r="M4459" s="33">
        <v>515715</v>
      </c>
      <c r="N4459" s="33">
        <v>1456669</v>
      </c>
      <c r="O4459" s="33">
        <v>50265</v>
      </c>
      <c r="P4459" s="33">
        <v>324710</v>
      </c>
      <c r="Q4459"/>
    </row>
    <row r="4460" spans="1:17">
      <c r="A4460" s="38" t="str">
        <f t="shared" ca="1" si="69"/>
        <v>206349</v>
      </c>
      <c r="B4460" s="39" cm="1">
        <f t="array" aca="1" ref="B4460" ca="1">INDIRECT(_xlfn.CONCAT("D",ROW(C4460)-C4460-3))</f>
        <v>2063</v>
      </c>
      <c r="C4460" s="32">
        <v>49</v>
      </c>
      <c r="D4460" s="33">
        <v>4673682</v>
      </c>
      <c r="E4460" s="33"/>
      <c r="F4460" s="33">
        <v>2355761</v>
      </c>
      <c r="G4460" s="33">
        <v>721131</v>
      </c>
      <c r="H4460" s="33">
        <v>1343559</v>
      </c>
      <c r="I4460" s="33">
        <v>11079</v>
      </c>
      <c r="J4460" s="33">
        <v>279992</v>
      </c>
      <c r="K4460" s="33"/>
      <c r="L4460" s="33">
        <v>2317920</v>
      </c>
      <c r="M4460" s="33">
        <v>527257</v>
      </c>
      <c r="N4460" s="33">
        <v>1423091</v>
      </c>
      <c r="O4460" s="33">
        <v>52223</v>
      </c>
      <c r="P4460" s="33">
        <v>315350</v>
      </c>
      <c r="Q4460"/>
    </row>
    <row r="4461" spans="1:17">
      <c r="A4461" s="38" t="str">
        <f t="shared" ca="1" si="69"/>
        <v>206350</v>
      </c>
      <c r="B4461" s="39" cm="1">
        <f t="array" aca="1" ref="B4461" ca="1">INDIRECT(_xlfn.CONCAT("D",ROW(C4461)-C4461-3))</f>
        <v>2063</v>
      </c>
      <c r="C4461" s="32">
        <v>50</v>
      </c>
      <c r="D4461" s="33">
        <v>4681589</v>
      </c>
      <c r="E4461" s="33"/>
      <c r="F4461" s="33">
        <v>2355581</v>
      </c>
      <c r="G4461" s="33">
        <v>715912</v>
      </c>
      <c r="H4461" s="33">
        <v>1352501</v>
      </c>
      <c r="I4461" s="33">
        <v>14057</v>
      </c>
      <c r="J4461" s="33">
        <v>273111</v>
      </c>
      <c r="K4461" s="33"/>
      <c r="L4461" s="33">
        <v>2326008</v>
      </c>
      <c r="M4461" s="33">
        <v>516555</v>
      </c>
      <c r="N4461" s="33">
        <v>1416750</v>
      </c>
      <c r="O4461" s="33">
        <v>55381</v>
      </c>
      <c r="P4461" s="33">
        <v>337321</v>
      </c>
      <c r="Q4461"/>
    </row>
    <row r="4462" spans="1:17">
      <c r="A4462" s="38" t="str">
        <f t="shared" ca="1" si="69"/>
        <v>206351</v>
      </c>
      <c r="B4462" s="39" cm="1">
        <f t="array" aca="1" ref="B4462" ca="1">INDIRECT(_xlfn.CONCAT("D",ROW(C4462)-C4462-3))</f>
        <v>2063</v>
      </c>
      <c r="C4462" s="32">
        <v>51</v>
      </c>
      <c r="D4462" s="33">
        <v>4665689</v>
      </c>
      <c r="E4462" s="33"/>
      <c r="F4462" s="33">
        <v>2346909</v>
      </c>
      <c r="G4462" s="33">
        <v>673417</v>
      </c>
      <c r="H4462" s="33">
        <v>1372967</v>
      </c>
      <c r="I4462" s="33">
        <v>11056</v>
      </c>
      <c r="J4462" s="33">
        <v>289469</v>
      </c>
      <c r="K4462" s="33"/>
      <c r="L4462" s="33">
        <v>2318780</v>
      </c>
      <c r="M4462" s="33">
        <v>527452</v>
      </c>
      <c r="N4462" s="33">
        <v>1385441</v>
      </c>
      <c r="O4462" s="33">
        <v>59276</v>
      </c>
      <c r="P4462" s="33">
        <v>346611</v>
      </c>
      <c r="Q4462"/>
    </row>
    <row r="4463" spans="1:17">
      <c r="A4463" s="38" t="str">
        <f t="shared" ca="1" si="69"/>
        <v>206352</v>
      </c>
      <c r="B4463" s="39" cm="1">
        <f t="array" aca="1" ref="B4463" ca="1">INDIRECT(_xlfn.CONCAT("D",ROW(C4463)-C4463-3))</f>
        <v>2063</v>
      </c>
      <c r="C4463" s="32">
        <v>52</v>
      </c>
      <c r="D4463" s="33">
        <v>4736407</v>
      </c>
      <c r="E4463" s="33"/>
      <c r="F4463" s="33">
        <v>2378542</v>
      </c>
      <c r="G4463" s="33">
        <v>698094</v>
      </c>
      <c r="H4463" s="33">
        <v>1379112</v>
      </c>
      <c r="I4463" s="33">
        <v>13058</v>
      </c>
      <c r="J4463" s="33">
        <v>288278</v>
      </c>
      <c r="K4463" s="33"/>
      <c r="L4463" s="33">
        <v>2357866</v>
      </c>
      <c r="M4463" s="33">
        <v>535239</v>
      </c>
      <c r="N4463" s="33">
        <v>1386803</v>
      </c>
      <c r="O4463" s="33">
        <v>75315</v>
      </c>
      <c r="P4463" s="33">
        <v>360508</v>
      </c>
      <c r="Q4463"/>
    </row>
    <row r="4464" spans="1:17">
      <c r="A4464" s="38" t="str">
        <f t="shared" ca="1" si="69"/>
        <v>206353</v>
      </c>
      <c r="B4464" s="39" cm="1">
        <f t="array" aca="1" ref="B4464" ca="1">INDIRECT(_xlfn.CONCAT("D",ROW(C4464)-C4464-3))</f>
        <v>2063</v>
      </c>
      <c r="C4464" s="32">
        <v>53</v>
      </c>
      <c r="D4464" s="33">
        <v>4792271</v>
      </c>
      <c r="E4464" s="33"/>
      <c r="F4464" s="33">
        <v>2402478</v>
      </c>
      <c r="G4464" s="33">
        <v>701351</v>
      </c>
      <c r="H4464" s="33">
        <v>1367534</v>
      </c>
      <c r="I4464" s="33">
        <v>21101</v>
      </c>
      <c r="J4464" s="33">
        <v>312493</v>
      </c>
      <c r="K4464" s="33"/>
      <c r="L4464" s="33">
        <v>2389793</v>
      </c>
      <c r="M4464" s="33">
        <v>510305</v>
      </c>
      <c r="N4464" s="33">
        <v>1430460</v>
      </c>
      <c r="O4464" s="33">
        <v>80363</v>
      </c>
      <c r="P4464" s="33">
        <v>368665</v>
      </c>
      <c r="Q4464"/>
    </row>
    <row r="4465" spans="1:17">
      <c r="A4465" s="38" t="str">
        <f t="shared" ca="1" si="69"/>
        <v>206354</v>
      </c>
      <c r="B4465" s="39" cm="1">
        <f t="array" aca="1" ref="B4465" ca="1">INDIRECT(_xlfn.CONCAT("D",ROW(C4465)-C4465-3))</f>
        <v>2063</v>
      </c>
      <c r="C4465" s="32">
        <v>54</v>
      </c>
      <c r="D4465" s="33">
        <v>4929967</v>
      </c>
      <c r="E4465" s="33"/>
      <c r="F4465" s="33">
        <v>2468249</v>
      </c>
      <c r="G4465" s="33">
        <v>747619</v>
      </c>
      <c r="H4465" s="33">
        <v>1407697</v>
      </c>
      <c r="I4465" s="33">
        <v>15093</v>
      </c>
      <c r="J4465" s="33">
        <v>297840</v>
      </c>
      <c r="K4465" s="33"/>
      <c r="L4465" s="33">
        <v>2461719</v>
      </c>
      <c r="M4465" s="33">
        <v>566777</v>
      </c>
      <c r="N4465" s="33">
        <v>1440517</v>
      </c>
      <c r="O4465" s="33">
        <v>86270</v>
      </c>
      <c r="P4465" s="33">
        <v>368154</v>
      </c>
      <c r="Q4465"/>
    </row>
    <row r="4466" spans="1:17">
      <c r="A4466" s="38" t="str">
        <f t="shared" ca="1" si="69"/>
        <v>206355</v>
      </c>
      <c r="B4466" s="39" cm="1">
        <f t="array" aca="1" ref="B4466" ca="1">INDIRECT(_xlfn.CONCAT("D",ROW(C4466)-C4466-3))</f>
        <v>2063</v>
      </c>
      <c r="C4466" s="32">
        <v>55</v>
      </c>
      <c r="D4466" s="33">
        <v>4932517</v>
      </c>
      <c r="E4466" s="33"/>
      <c r="F4466" s="33">
        <v>2465261</v>
      </c>
      <c r="G4466" s="33">
        <v>673256</v>
      </c>
      <c r="H4466" s="33">
        <v>1491999</v>
      </c>
      <c r="I4466" s="33">
        <v>20067</v>
      </c>
      <c r="J4466" s="33">
        <v>279938</v>
      </c>
      <c r="K4466" s="33"/>
      <c r="L4466" s="33">
        <v>2467257</v>
      </c>
      <c r="M4466" s="33">
        <v>603241</v>
      </c>
      <c r="N4466" s="33">
        <v>1370363</v>
      </c>
      <c r="O4466" s="33">
        <v>99535</v>
      </c>
      <c r="P4466" s="33">
        <v>394118</v>
      </c>
      <c r="Q4466"/>
    </row>
    <row r="4467" spans="1:17">
      <c r="A4467" s="38" t="str">
        <f t="shared" ca="1" si="69"/>
        <v>206356</v>
      </c>
      <c r="B4467" s="39" cm="1">
        <f t="array" aca="1" ref="B4467" ca="1">INDIRECT(_xlfn.CONCAT("D",ROW(C4467)-C4467-3))</f>
        <v>2063</v>
      </c>
      <c r="C4467" s="32">
        <v>56</v>
      </c>
      <c r="D4467" s="33">
        <v>4849562</v>
      </c>
      <c r="E4467" s="33"/>
      <c r="F4467" s="33">
        <v>2421796</v>
      </c>
      <c r="G4467" s="33">
        <v>688205</v>
      </c>
      <c r="H4467" s="33">
        <v>1421686</v>
      </c>
      <c r="I4467" s="33">
        <v>35215</v>
      </c>
      <c r="J4467" s="33">
        <v>276690</v>
      </c>
      <c r="K4467" s="33"/>
      <c r="L4467" s="33">
        <v>2427767</v>
      </c>
      <c r="M4467" s="33">
        <v>525465</v>
      </c>
      <c r="N4467" s="33">
        <v>1394888</v>
      </c>
      <c r="O4467" s="33">
        <v>97271</v>
      </c>
      <c r="P4467" s="33">
        <v>410143</v>
      </c>
      <c r="Q4467"/>
    </row>
    <row r="4468" spans="1:17">
      <c r="A4468" s="38" t="str">
        <f t="shared" ca="1" si="69"/>
        <v>206357</v>
      </c>
      <c r="B4468" s="39" cm="1">
        <f t="array" aca="1" ref="B4468" ca="1">INDIRECT(_xlfn.CONCAT("D",ROW(C4468)-C4468-3))</f>
        <v>2063</v>
      </c>
      <c r="C4468" s="32">
        <v>57</v>
      </c>
      <c r="D4468" s="33">
        <v>4723729</v>
      </c>
      <c r="E4468" s="33"/>
      <c r="F4468" s="33">
        <v>2355311</v>
      </c>
      <c r="G4468" s="33">
        <v>642724</v>
      </c>
      <c r="H4468" s="33">
        <v>1420440</v>
      </c>
      <c r="I4468" s="33">
        <v>17126</v>
      </c>
      <c r="J4468" s="33">
        <v>275021</v>
      </c>
      <c r="K4468" s="33"/>
      <c r="L4468" s="33">
        <v>2368417</v>
      </c>
      <c r="M4468" s="33">
        <v>511032</v>
      </c>
      <c r="N4468" s="33">
        <v>1341333</v>
      </c>
      <c r="O4468" s="33">
        <v>91363</v>
      </c>
      <c r="P4468" s="33">
        <v>424689</v>
      </c>
      <c r="Q4468"/>
    </row>
    <row r="4469" spans="1:17">
      <c r="A4469" s="38" t="str">
        <f t="shared" ca="1" si="69"/>
        <v>206358</v>
      </c>
      <c r="B4469" s="39" cm="1">
        <f t="array" aca="1" ref="B4469" ca="1">INDIRECT(_xlfn.CONCAT("D",ROW(C4469)-C4469-3))</f>
        <v>2063</v>
      </c>
      <c r="C4469" s="32">
        <v>58</v>
      </c>
      <c r="D4469" s="33">
        <v>4653032</v>
      </c>
      <c r="E4469" s="33"/>
      <c r="F4469" s="33">
        <v>2315644</v>
      </c>
      <c r="G4469" s="33">
        <v>681426</v>
      </c>
      <c r="H4469" s="33">
        <v>1339737</v>
      </c>
      <c r="I4469" s="33">
        <v>22111</v>
      </c>
      <c r="J4469" s="33">
        <v>272370</v>
      </c>
      <c r="K4469" s="33"/>
      <c r="L4469" s="33">
        <v>2337388</v>
      </c>
      <c r="M4469" s="33">
        <v>506032</v>
      </c>
      <c r="N4469" s="33">
        <v>1368497</v>
      </c>
      <c r="O4469" s="33">
        <v>98395</v>
      </c>
      <c r="P4469" s="33">
        <v>364464</v>
      </c>
      <c r="Q4469"/>
    </row>
    <row r="4470" spans="1:17">
      <c r="A4470" s="38" t="str">
        <f t="shared" ca="1" si="69"/>
        <v>206359</v>
      </c>
      <c r="B4470" s="39" cm="1">
        <f t="array" aca="1" ref="B4470" ca="1">INDIRECT(_xlfn.CONCAT("D",ROW(C4470)-C4470-3))</f>
        <v>2063</v>
      </c>
      <c r="C4470" s="32">
        <v>59</v>
      </c>
      <c r="D4470" s="33">
        <v>4593932</v>
      </c>
      <c r="E4470" s="33"/>
      <c r="F4470" s="33">
        <v>2282580</v>
      </c>
      <c r="G4470" s="33">
        <v>618115</v>
      </c>
      <c r="H4470" s="33">
        <v>1386718</v>
      </c>
      <c r="I4470" s="33">
        <v>25250</v>
      </c>
      <c r="J4470" s="33">
        <v>252498</v>
      </c>
      <c r="K4470" s="33"/>
      <c r="L4470" s="33">
        <v>2311351</v>
      </c>
      <c r="M4470" s="33">
        <v>492204</v>
      </c>
      <c r="N4470" s="33">
        <v>1308862</v>
      </c>
      <c r="O4470" s="33">
        <v>121544</v>
      </c>
      <c r="P4470" s="33">
        <v>388741</v>
      </c>
      <c r="Q4470"/>
    </row>
    <row r="4471" spans="1:17">
      <c r="A4471" s="38" t="str">
        <f t="shared" ca="1" si="69"/>
        <v>206360</v>
      </c>
      <c r="B4471" s="39" cm="1">
        <f t="array" aca="1" ref="B4471" ca="1">INDIRECT(_xlfn.CONCAT("D",ROW(C4471)-C4471-3))</f>
        <v>2063</v>
      </c>
      <c r="C4471" s="32">
        <v>60</v>
      </c>
      <c r="D4471" s="33">
        <v>4517387</v>
      </c>
      <c r="E4471" s="33"/>
      <c r="F4471" s="33">
        <v>2238971</v>
      </c>
      <c r="G4471" s="33">
        <v>598677</v>
      </c>
      <c r="H4471" s="33">
        <v>1342978</v>
      </c>
      <c r="I4471" s="33">
        <v>33372</v>
      </c>
      <c r="J4471" s="33">
        <v>263944</v>
      </c>
      <c r="K4471" s="33"/>
      <c r="L4471" s="33">
        <v>2278416</v>
      </c>
      <c r="M4471" s="33">
        <v>482749</v>
      </c>
      <c r="N4471" s="33">
        <v>1302817</v>
      </c>
      <c r="O4471" s="33">
        <v>119173</v>
      </c>
      <c r="P4471" s="33">
        <v>373676</v>
      </c>
      <c r="Q4471"/>
    </row>
    <row r="4472" spans="1:17">
      <c r="A4472" s="38" t="str">
        <f t="shared" ca="1" si="69"/>
        <v>206361</v>
      </c>
      <c r="B4472" s="39" cm="1">
        <f t="array" aca="1" ref="B4472" ca="1">INDIRECT(_xlfn.CONCAT("D",ROW(C4472)-C4472-3))</f>
        <v>2063</v>
      </c>
      <c r="C4472" s="32">
        <v>61</v>
      </c>
      <c r="D4472" s="33">
        <v>4485386</v>
      </c>
      <c r="E4472" s="33"/>
      <c r="F4472" s="33">
        <v>2217488</v>
      </c>
      <c r="G4472" s="33">
        <v>554624</v>
      </c>
      <c r="H4472" s="33">
        <v>1364375</v>
      </c>
      <c r="I4472" s="33">
        <v>27227</v>
      </c>
      <c r="J4472" s="33">
        <v>271262</v>
      </c>
      <c r="K4472" s="33"/>
      <c r="L4472" s="33">
        <v>2267899</v>
      </c>
      <c r="M4472" s="33">
        <v>476602</v>
      </c>
      <c r="N4472" s="33">
        <v>1253100</v>
      </c>
      <c r="O4472" s="33">
        <v>143384</v>
      </c>
      <c r="P4472" s="33">
        <v>394812</v>
      </c>
      <c r="Q4472"/>
    </row>
    <row r="4473" spans="1:17">
      <c r="A4473" s="38" t="str">
        <f t="shared" ca="1" si="69"/>
        <v>206362</v>
      </c>
      <c r="B4473" s="39" cm="1">
        <f t="array" aca="1" ref="B4473" ca="1">INDIRECT(_xlfn.CONCAT("D",ROW(C4473)-C4473-3))</f>
        <v>2063</v>
      </c>
      <c r="C4473" s="32">
        <v>62</v>
      </c>
      <c r="D4473" s="33">
        <v>4530822</v>
      </c>
      <c r="E4473" s="33"/>
      <c r="F4473" s="33">
        <v>2236666</v>
      </c>
      <c r="G4473" s="33">
        <v>606313</v>
      </c>
      <c r="H4473" s="33">
        <v>1348489</v>
      </c>
      <c r="I4473" s="33">
        <v>32445</v>
      </c>
      <c r="J4473" s="33">
        <v>249420</v>
      </c>
      <c r="K4473" s="33"/>
      <c r="L4473" s="33">
        <v>2294156</v>
      </c>
      <c r="M4473" s="33">
        <v>500268</v>
      </c>
      <c r="N4473" s="33">
        <v>1274419</v>
      </c>
      <c r="O4473" s="33">
        <v>149575</v>
      </c>
      <c r="P4473" s="33">
        <v>369895</v>
      </c>
      <c r="Q4473"/>
    </row>
    <row r="4474" spans="1:17">
      <c r="A4474" s="38" t="str">
        <f t="shared" ca="1" si="69"/>
        <v>206363</v>
      </c>
      <c r="B4474" s="39" cm="1">
        <f t="array" aca="1" ref="B4474" ca="1">INDIRECT(_xlfn.CONCAT("D",ROW(C4474)-C4474-3))</f>
        <v>2063</v>
      </c>
      <c r="C4474" s="32">
        <v>63</v>
      </c>
      <c r="D4474" s="33">
        <v>4430765</v>
      </c>
      <c r="E4474" s="33"/>
      <c r="F4474" s="33">
        <v>2183989</v>
      </c>
      <c r="G4474" s="33">
        <v>537096</v>
      </c>
      <c r="H4474" s="33">
        <v>1320362</v>
      </c>
      <c r="I4474" s="33">
        <v>37637</v>
      </c>
      <c r="J4474" s="33">
        <v>288893</v>
      </c>
      <c r="K4474" s="33"/>
      <c r="L4474" s="33">
        <v>2246776</v>
      </c>
      <c r="M4474" s="33">
        <v>470821</v>
      </c>
      <c r="N4474" s="33">
        <v>1231221</v>
      </c>
      <c r="O4474" s="33">
        <v>173140</v>
      </c>
      <c r="P4474" s="33">
        <v>371594</v>
      </c>
      <c r="Q4474"/>
    </row>
    <row r="4475" spans="1:17">
      <c r="A4475" s="38" t="str">
        <f t="shared" ca="1" si="69"/>
        <v>206364</v>
      </c>
      <c r="B4475" s="39" cm="1">
        <f t="array" aca="1" ref="B4475" ca="1">INDIRECT(_xlfn.CONCAT("D",ROW(C4475)-C4475-3))</f>
        <v>2063</v>
      </c>
      <c r="C4475" s="32">
        <v>64</v>
      </c>
      <c r="D4475" s="33">
        <v>4385818</v>
      </c>
      <c r="E4475" s="33"/>
      <c r="F4475" s="33">
        <v>2154808</v>
      </c>
      <c r="G4475" s="33">
        <v>562565</v>
      </c>
      <c r="H4475" s="33">
        <v>1260187</v>
      </c>
      <c r="I4475" s="33">
        <v>39603</v>
      </c>
      <c r="J4475" s="33">
        <v>292453</v>
      </c>
      <c r="K4475" s="33"/>
      <c r="L4475" s="33">
        <v>2231010</v>
      </c>
      <c r="M4475" s="33">
        <v>490276</v>
      </c>
      <c r="N4475" s="33">
        <v>1220131</v>
      </c>
      <c r="O4475" s="33">
        <v>166795</v>
      </c>
      <c r="P4475" s="33">
        <v>353808</v>
      </c>
      <c r="Q4475"/>
    </row>
    <row r="4476" spans="1:17">
      <c r="A4476" s="38" t="str">
        <f t="shared" ca="1" si="69"/>
        <v>206365</v>
      </c>
      <c r="B4476" s="39" cm="1">
        <f t="array" aca="1" ref="B4476" ca="1">INDIRECT(_xlfn.CONCAT("D",ROW(C4476)-C4476-3))</f>
        <v>2063</v>
      </c>
      <c r="C4476" s="32">
        <v>65</v>
      </c>
      <c r="D4476" s="33">
        <v>4283704</v>
      </c>
      <c r="E4476" s="33"/>
      <c r="F4476" s="33">
        <v>2099614</v>
      </c>
      <c r="G4476" s="33">
        <v>522382</v>
      </c>
      <c r="H4476" s="33">
        <v>1275702</v>
      </c>
      <c r="I4476" s="33">
        <v>43364</v>
      </c>
      <c r="J4476" s="33">
        <v>258166</v>
      </c>
      <c r="K4476" s="33"/>
      <c r="L4476" s="33">
        <v>2184090</v>
      </c>
      <c r="M4476" s="33">
        <v>455608</v>
      </c>
      <c r="N4476" s="33">
        <v>1180945</v>
      </c>
      <c r="O4476" s="33">
        <v>211135</v>
      </c>
      <c r="P4476" s="33">
        <v>336402</v>
      </c>
      <c r="Q4476"/>
    </row>
    <row r="4477" spans="1:17">
      <c r="A4477" s="38" t="str">
        <f t="shared" ca="1" si="69"/>
        <v>206366</v>
      </c>
      <c r="B4477" s="39" cm="1">
        <f t="array" aca="1" ref="B4477" ca="1">INDIRECT(_xlfn.CONCAT("D",ROW(C4477)-C4477-3))</f>
        <v>2063</v>
      </c>
      <c r="C4477" s="32">
        <v>66</v>
      </c>
      <c r="D4477" s="33">
        <v>4252509</v>
      </c>
      <c r="E4477" s="33"/>
      <c r="F4477" s="33">
        <v>2075185</v>
      </c>
      <c r="G4477" s="33">
        <v>507737</v>
      </c>
      <c r="H4477" s="33">
        <v>1269845</v>
      </c>
      <c r="I4477" s="33">
        <v>66358</v>
      </c>
      <c r="J4477" s="33">
        <v>231246</v>
      </c>
      <c r="K4477" s="33"/>
      <c r="L4477" s="33">
        <v>2177324</v>
      </c>
      <c r="M4477" s="33">
        <v>477776</v>
      </c>
      <c r="N4477" s="33">
        <v>1142816</v>
      </c>
      <c r="O4477" s="33">
        <v>207509</v>
      </c>
      <c r="P4477" s="33">
        <v>349222</v>
      </c>
      <c r="Q4477"/>
    </row>
    <row r="4478" spans="1:17">
      <c r="A4478" s="38" t="str">
        <f t="shared" ca="1" si="69"/>
        <v>206367</v>
      </c>
      <c r="B4478" s="39" cm="1">
        <f t="array" aca="1" ref="B4478" ca="1">INDIRECT(_xlfn.CONCAT("D",ROW(C4478)-C4478-3))</f>
        <v>2063</v>
      </c>
      <c r="C4478" s="32">
        <v>67</v>
      </c>
      <c r="D4478" s="33">
        <v>4224151</v>
      </c>
      <c r="E4478" s="33"/>
      <c r="F4478" s="33">
        <v>2056920</v>
      </c>
      <c r="G4478" s="33">
        <v>474751</v>
      </c>
      <c r="H4478" s="33">
        <v>1296513</v>
      </c>
      <c r="I4478" s="33">
        <v>53309</v>
      </c>
      <c r="J4478" s="33">
        <v>232346</v>
      </c>
      <c r="K4478" s="33"/>
      <c r="L4478" s="33">
        <v>2167231</v>
      </c>
      <c r="M4478" s="33">
        <v>436477</v>
      </c>
      <c r="N4478" s="33">
        <v>1187178</v>
      </c>
      <c r="O4478" s="33">
        <v>191969</v>
      </c>
      <c r="P4478" s="33">
        <v>351607</v>
      </c>
      <c r="Q4478"/>
    </row>
    <row r="4479" spans="1:17">
      <c r="A4479" s="38" t="str">
        <f t="shared" ca="1" si="69"/>
        <v>206368</v>
      </c>
      <c r="B4479" s="39" cm="1">
        <f t="array" aca="1" ref="B4479" ca="1">INDIRECT(_xlfn.CONCAT("D",ROW(C4479)-C4479-3))</f>
        <v>2063</v>
      </c>
      <c r="C4479" s="32">
        <v>68</v>
      </c>
      <c r="D4479" s="33">
        <v>4205454</v>
      </c>
      <c r="E4479" s="33"/>
      <c r="F4479" s="33">
        <v>2041937</v>
      </c>
      <c r="G4479" s="33">
        <v>464397</v>
      </c>
      <c r="H4479" s="33">
        <v>1303535</v>
      </c>
      <c r="I4479" s="33">
        <v>66486</v>
      </c>
      <c r="J4479" s="33">
        <v>207518</v>
      </c>
      <c r="K4479" s="33"/>
      <c r="L4479" s="33">
        <v>2163517</v>
      </c>
      <c r="M4479" s="33">
        <v>429052</v>
      </c>
      <c r="N4479" s="33">
        <v>1180654</v>
      </c>
      <c r="O4479" s="33">
        <v>221119</v>
      </c>
      <c r="P4479" s="33">
        <v>332693</v>
      </c>
      <c r="Q4479"/>
    </row>
    <row r="4480" spans="1:17">
      <c r="A4480" s="38" t="str">
        <f t="shared" ca="1" si="69"/>
        <v>206369</v>
      </c>
      <c r="B4480" s="39" cm="1">
        <f t="array" aca="1" ref="B4480" ca="1">INDIRECT(_xlfn.CONCAT("D",ROW(C4480)-C4480-3))</f>
        <v>2063</v>
      </c>
      <c r="C4480" s="32">
        <v>69</v>
      </c>
      <c r="D4480" s="33">
        <v>4205066</v>
      </c>
      <c r="E4480" s="33"/>
      <c r="F4480" s="33">
        <v>2036564</v>
      </c>
      <c r="G4480" s="33">
        <v>490023</v>
      </c>
      <c r="H4480" s="33">
        <v>1264803</v>
      </c>
      <c r="I4480" s="33">
        <v>70435</v>
      </c>
      <c r="J4480" s="33">
        <v>211304</v>
      </c>
      <c r="K4480" s="33"/>
      <c r="L4480" s="33">
        <v>2168502</v>
      </c>
      <c r="M4480" s="33">
        <v>483353</v>
      </c>
      <c r="N4480" s="33">
        <v>1101477</v>
      </c>
      <c r="O4480" s="33">
        <v>242183</v>
      </c>
      <c r="P4480" s="33">
        <v>341488</v>
      </c>
      <c r="Q4480"/>
    </row>
    <row r="4481" spans="1:17">
      <c r="A4481" s="38" t="str">
        <f t="shared" ca="1" si="69"/>
        <v>206370</v>
      </c>
      <c r="B4481" s="39" cm="1">
        <f t="array" aca="1" ref="B4481" ca="1">INDIRECT(_xlfn.CONCAT("D",ROW(C4481)-C4481-3))</f>
        <v>2063</v>
      </c>
      <c r="C4481" s="32">
        <v>70</v>
      </c>
      <c r="D4481" s="33">
        <v>4232605</v>
      </c>
      <c r="E4481" s="33"/>
      <c r="F4481" s="33">
        <v>2045166</v>
      </c>
      <c r="G4481" s="33">
        <v>496712</v>
      </c>
      <c r="H4481" s="33">
        <v>1261889</v>
      </c>
      <c r="I4481" s="33">
        <v>72395</v>
      </c>
      <c r="J4481" s="33">
        <v>214169</v>
      </c>
      <c r="K4481" s="33"/>
      <c r="L4481" s="33">
        <v>2187439</v>
      </c>
      <c r="M4481" s="33">
        <v>439513</v>
      </c>
      <c r="N4481" s="33">
        <v>1166634</v>
      </c>
      <c r="O4481" s="33">
        <v>255201</v>
      </c>
      <c r="P4481" s="33">
        <v>326090</v>
      </c>
      <c r="Q4481"/>
    </row>
    <row r="4482" spans="1:17">
      <c r="A4482" s="38" t="str">
        <f t="shared" ca="1" si="69"/>
        <v>206371</v>
      </c>
      <c r="B4482" s="39" cm="1">
        <f t="array" aca="1" ref="B4482" ca="1">INDIRECT(_xlfn.CONCAT("D",ROW(C4482)-C4482-3))</f>
        <v>2063</v>
      </c>
      <c r="C4482" s="32">
        <v>71</v>
      </c>
      <c r="D4482" s="33">
        <v>4220099</v>
      </c>
      <c r="E4482" s="33"/>
      <c r="F4482" s="33">
        <v>2026642</v>
      </c>
      <c r="G4482" s="33">
        <v>452043</v>
      </c>
      <c r="H4482" s="33">
        <v>1251424</v>
      </c>
      <c r="I4482" s="33">
        <v>78529</v>
      </c>
      <c r="J4482" s="33">
        <v>244647</v>
      </c>
      <c r="K4482" s="33"/>
      <c r="L4482" s="33">
        <v>2193456</v>
      </c>
      <c r="M4482" s="33">
        <v>481243</v>
      </c>
      <c r="N4482" s="33">
        <v>1082038</v>
      </c>
      <c r="O4482" s="33">
        <v>275575</v>
      </c>
      <c r="P4482" s="33">
        <v>354600</v>
      </c>
      <c r="Q4482"/>
    </row>
    <row r="4483" spans="1:17">
      <c r="A4483" s="38" t="str">
        <f t="shared" ca="1" si="69"/>
        <v>206372</v>
      </c>
      <c r="B4483" s="39" cm="1">
        <f t="array" aca="1" ref="B4483" ca="1">INDIRECT(_xlfn.CONCAT("D",ROW(C4483)-C4483-3))</f>
        <v>2063</v>
      </c>
      <c r="C4483" s="32">
        <v>72</v>
      </c>
      <c r="D4483" s="33">
        <v>4207544</v>
      </c>
      <c r="E4483" s="33"/>
      <c r="F4483" s="33">
        <v>2013307</v>
      </c>
      <c r="G4483" s="33">
        <v>436888</v>
      </c>
      <c r="H4483" s="33">
        <v>1265364</v>
      </c>
      <c r="I4483" s="33">
        <v>93619</v>
      </c>
      <c r="J4483" s="33">
        <v>217437</v>
      </c>
      <c r="K4483" s="33"/>
      <c r="L4483" s="33">
        <v>2194237</v>
      </c>
      <c r="M4483" s="33">
        <v>444313</v>
      </c>
      <c r="N4483" s="33">
        <v>1101167</v>
      </c>
      <c r="O4483" s="33">
        <v>300594</v>
      </c>
      <c r="P4483" s="33">
        <v>348163</v>
      </c>
      <c r="Q4483"/>
    </row>
    <row r="4484" spans="1:17">
      <c r="A4484" s="38" t="str">
        <f t="shared" ca="1" si="69"/>
        <v>206373</v>
      </c>
      <c r="B4484" s="39" cm="1">
        <f t="array" aca="1" ref="B4484" ca="1">INDIRECT(_xlfn.CONCAT("D",ROW(C4484)-C4484-3))</f>
        <v>2063</v>
      </c>
      <c r="C4484" s="32">
        <v>73</v>
      </c>
      <c r="D4484" s="33">
        <v>4032451</v>
      </c>
      <c r="E4484" s="33"/>
      <c r="F4484" s="33">
        <v>1917583</v>
      </c>
      <c r="G4484" s="33">
        <v>417652</v>
      </c>
      <c r="H4484" s="33">
        <v>1185689</v>
      </c>
      <c r="I4484" s="33">
        <v>81322</v>
      </c>
      <c r="J4484" s="33">
        <v>232921</v>
      </c>
      <c r="K4484" s="33"/>
      <c r="L4484" s="33">
        <v>2114868</v>
      </c>
      <c r="M4484" s="33">
        <v>433093</v>
      </c>
      <c r="N4484" s="33">
        <v>1067553</v>
      </c>
      <c r="O4484" s="33">
        <v>320772</v>
      </c>
      <c r="P4484" s="33">
        <v>293451</v>
      </c>
      <c r="Q4484"/>
    </row>
    <row r="4485" spans="1:17">
      <c r="A4485" s="38" t="str">
        <f t="shared" ca="1" si="69"/>
        <v>206374</v>
      </c>
      <c r="B4485" s="39" cm="1">
        <f t="array" aca="1" ref="B4485" ca="1">INDIRECT(_xlfn.CONCAT("D",ROW(C4485)-C4485-3))</f>
        <v>2063</v>
      </c>
      <c r="C4485" s="32">
        <v>74</v>
      </c>
      <c r="D4485" s="33">
        <v>3875765</v>
      </c>
      <c r="E4485" s="33"/>
      <c r="F4485" s="33">
        <v>1830442</v>
      </c>
      <c r="G4485" s="33">
        <v>396529</v>
      </c>
      <c r="H4485" s="33">
        <v>1102471</v>
      </c>
      <c r="I4485" s="33">
        <v>97130</v>
      </c>
      <c r="J4485" s="33">
        <v>234313</v>
      </c>
      <c r="K4485" s="33"/>
      <c r="L4485" s="33">
        <v>2045323</v>
      </c>
      <c r="M4485" s="33">
        <v>447446</v>
      </c>
      <c r="N4485" s="33">
        <v>946404</v>
      </c>
      <c r="O4485" s="33">
        <v>352503</v>
      </c>
      <c r="P4485" s="33">
        <v>298971</v>
      </c>
      <c r="Q4485"/>
    </row>
    <row r="4486" spans="1:17">
      <c r="A4486" s="38" t="str">
        <f t="shared" ca="1" si="69"/>
        <v>206375</v>
      </c>
      <c r="B4486" s="39" cm="1">
        <f t="array" aca="1" ref="B4486" ca="1">INDIRECT(_xlfn.CONCAT("D",ROW(C4486)-C4486-3))</f>
        <v>2063</v>
      </c>
      <c r="C4486" s="32">
        <v>75</v>
      </c>
      <c r="D4486" s="33">
        <v>3712863</v>
      </c>
      <c r="E4486" s="33"/>
      <c r="F4486" s="33">
        <v>1745756</v>
      </c>
      <c r="G4486" s="33">
        <v>364740</v>
      </c>
      <c r="H4486" s="33">
        <v>1070237</v>
      </c>
      <c r="I4486" s="33">
        <v>99929</v>
      </c>
      <c r="J4486" s="33">
        <v>210850</v>
      </c>
      <c r="K4486" s="33"/>
      <c r="L4486" s="33">
        <v>1967107</v>
      </c>
      <c r="M4486" s="33">
        <v>387567</v>
      </c>
      <c r="N4486" s="33">
        <v>907352</v>
      </c>
      <c r="O4486" s="33">
        <v>375456</v>
      </c>
      <c r="P4486" s="33">
        <v>296731</v>
      </c>
      <c r="Q4486"/>
    </row>
    <row r="4487" spans="1:17">
      <c r="A4487" s="38" t="str">
        <f t="shared" ca="1" si="69"/>
        <v>206376</v>
      </c>
      <c r="B4487" s="39" cm="1">
        <f t="array" aca="1" ref="B4487" ca="1">INDIRECT(_xlfn.CONCAT("D",ROW(C4487)-C4487-3))</f>
        <v>2063</v>
      </c>
      <c r="C4487" s="32">
        <v>76</v>
      </c>
      <c r="D4487" s="33">
        <v>3600278</v>
      </c>
      <c r="E4487" s="33"/>
      <c r="F4487" s="33">
        <v>1683638</v>
      </c>
      <c r="G4487" s="33">
        <v>338525</v>
      </c>
      <c r="H4487" s="33">
        <v>1047530</v>
      </c>
      <c r="I4487" s="33">
        <v>90873</v>
      </c>
      <c r="J4487" s="33">
        <v>206710</v>
      </c>
      <c r="K4487" s="33"/>
      <c r="L4487" s="33">
        <v>1916640</v>
      </c>
      <c r="M4487" s="33">
        <v>383126</v>
      </c>
      <c r="N4487" s="33">
        <v>904380</v>
      </c>
      <c r="O4487" s="33">
        <v>340781</v>
      </c>
      <c r="P4487" s="33">
        <v>288353</v>
      </c>
      <c r="Q4487"/>
    </row>
    <row r="4488" spans="1:17">
      <c r="A4488" s="38" t="str">
        <f t="shared" ca="1" si="69"/>
        <v>206377</v>
      </c>
      <c r="B4488" s="39" cm="1">
        <f t="array" aca="1" ref="B4488" ca="1">INDIRECT(_xlfn.CONCAT("D",ROW(C4488)-C4488-3))</f>
        <v>2063</v>
      </c>
      <c r="C4488" s="32">
        <v>77</v>
      </c>
      <c r="D4488" s="33">
        <v>3525455</v>
      </c>
      <c r="E4488" s="33"/>
      <c r="F4488" s="33">
        <v>1642885</v>
      </c>
      <c r="G4488" s="33">
        <v>306233</v>
      </c>
      <c r="H4488" s="33">
        <v>1012464</v>
      </c>
      <c r="I4488" s="33">
        <v>119700</v>
      </c>
      <c r="J4488" s="33">
        <v>204488</v>
      </c>
      <c r="K4488" s="33"/>
      <c r="L4488" s="33">
        <v>1882570</v>
      </c>
      <c r="M4488" s="33">
        <v>339629</v>
      </c>
      <c r="N4488" s="33">
        <v>867716</v>
      </c>
      <c r="O4488" s="33">
        <v>378933</v>
      </c>
      <c r="P4488" s="33">
        <v>296293</v>
      </c>
      <c r="Q4488"/>
    </row>
    <row r="4489" spans="1:17">
      <c r="A4489" s="38" t="str">
        <f t="shared" ca="1" si="69"/>
        <v>206378</v>
      </c>
      <c r="B4489" s="39" cm="1">
        <f t="array" aca="1" ref="B4489" ca="1">INDIRECT(_xlfn.CONCAT("D",ROW(C4489)-C4489-3))</f>
        <v>2063</v>
      </c>
      <c r="C4489" s="32">
        <v>78</v>
      </c>
      <c r="D4489" s="33">
        <v>3369288</v>
      </c>
      <c r="E4489" s="33"/>
      <c r="F4489" s="33">
        <v>1561012</v>
      </c>
      <c r="G4489" s="33">
        <v>268486</v>
      </c>
      <c r="H4489" s="33">
        <v>1004078</v>
      </c>
      <c r="I4489" s="33">
        <v>110788</v>
      </c>
      <c r="J4489" s="33">
        <v>177660</v>
      </c>
      <c r="K4489" s="33"/>
      <c r="L4489" s="33">
        <v>1808276</v>
      </c>
      <c r="M4489" s="33">
        <v>313126</v>
      </c>
      <c r="N4489" s="33">
        <v>802448</v>
      </c>
      <c r="O4489" s="33">
        <v>415823</v>
      </c>
      <c r="P4489" s="33">
        <v>276880</v>
      </c>
      <c r="Q4489"/>
    </row>
    <row r="4490" spans="1:17">
      <c r="A4490" s="38" t="str">
        <f t="shared" ca="1" si="69"/>
        <v>206379</v>
      </c>
      <c r="B4490" s="39" cm="1">
        <f t="array" aca="1" ref="B4490" ca="1">INDIRECT(_xlfn.CONCAT("D",ROW(C4490)-C4490-3))</f>
        <v>2063</v>
      </c>
      <c r="C4490" s="32">
        <v>79</v>
      </c>
      <c r="D4490" s="33">
        <v>3258676</v>
      </c>
      <c r="E4490" s="33"/>
      <c r="F4490" s="33">
        <v>1507653</v>
      </c>
      <c r="G4490" s="33">
        <v>231486</v>
      </c>
      <c r="H4490" s="33">
        <v>989802</v>
      </c>
      <c r="I4490" s="33">
        <v>107761</v>
      </c>
      <c r="J4490" s="33">
        <v>178603</v>
      </c>
      <c r="K4490" s="33"/>
      <c r="L4490" s="33">
        <v>1751023</v>
      </c>
      <c r="M4490" s="33">
        <v>276742</v>
      </c>
      <c r="N4490" s="33">
        <v>780916</v>
      </c>
      <c r="O4490" s="33">
        <v>420648</v>
      </c>
      <c r="P4490" s="33">
        <v>272717</v>
      </c>
      <c r="Q4490"/>
    </row>
    <row r="4491" spans="1:17">
      <c r="A4491" s="38" t="str">
        <f t="shared" ca="1" si="69"/>
        <v>206380</v>
      </c>
      <c r="B4491" s="39" cm="1">
        <f t="array" aca="1" ref="B4491" ca="1">INDIRECT(_xlfn.CONCAT("D",ROW(C4491)-C4491-3))</f>
        <v>2063</v>
      </c>
      <c r="C4491" s="32">
        <v>80</v>
      </c>
      <c r="D4491" s="33">
        <v>3207908</v>
      </c>
      <c r="E4491" s="33"/>
      <c r="F4491" s="33">
        <v>1480616</v>
      </c>
      <c r="G4491" s="33">
        <v>226788</v>
      </c>
      <c r="H4491" s="33">
        <v>924136</v>
      </c>
      <c r="I4491" s="33">
        <v>144865</v>
      </c>
      <c r="J4491" s="33">
        <v>184827</v>
      </c>
      <c r="K4491" s="33"/>
      <c r="L4491" s="33">
        <v>1727292</v>
      </c>
      <c r="M4491" s="33">
        <v>255522</v>
      </c>
      <c r="N4491" s="33">
        <v>747454</v>
      </c>
      <c r="O4491" s="33">
        <v>480865</v>
      </c>
      <c r="P4491" s="33">
        <v>243451</v>
      </c>
      <c r="Q4491"/>
    </row>
    <row r="4492" spans="1:17">
      <c r="A4492" s="38" t="str">
        <f t="shared" ref="A4492:A4555" ca="1" si="70">B4492&amp;C4492</f>
        <v>206381</v>
      </c>
      <c r="B4492" s="39" cm="1">
        <f t="array" aca="1" ref="B4492" ca="1">INDIRECT(_xlfn.CONCAT("D",ROW(C4492)-C4492-3))</f>
        <v>2063</v>
      </c>
      <c r="C4492" s="32">
        <v>81</v>
      </c>
      <c r="D4492" s="33">
        <v>3032460</v>
      </c>
      <c r="E4492" s="33"/>
      <c r="F4492" s="33">
        <v>1392313</v>
      </c>
      <c r="G4492" s="33">
        <v>184909</v>
      </c>
      <c r="H4492" s="33">
        <v>899556</v>
      </c>
      <c r="I4492" s="33">
        <v>154924</v>
      </c>
      <c r="J4492" s="33">
        <v>152925</v>
      </c>
      <c r="K4492" s="33"/>
      <c r="L4492" s="33">
        <v>1640146</v>
      </c>
      <c r="M4492" s="33">
        <v>243357</v>
      </c>
      <c r="N4492" s="33">
        <v>654651</v>
      </c>
      <c r="O4492" s="33">
        <v>507832</v>
      </c>
      <c r="P4492" s="33">
        <v>234307</v>
      </c>
      <c r="Q4492"/>
    </row>
    <row r="4493" spans="1:17">
      <c r="A4493" s="38" t="str">
        <f t="shared" ca="1" si="70"/>
        <v>206382</v>
      </c>
      <c r="B4493" s="39" cm="1">
        <f t="array" aca="1" ref="B4493" ca="1">INDIRECT(_xlfn.CONCAT("D",ROW(C4493)-C4493-3))</f>
        <v>2063</v>
      </c>
      <c r="C4493" s="32">
        <v>82</v>
      </c>
      <c r="D4493" s="33">
        <v>2942127</v>
      </c>
      <c r="E4493" s="33"/>
      <c r="F4493" s="33">
        <v>1346584</v>
      </c>
      <c r="G4493" s="33">
        <v>184080</v>
      </c>
      <c r="H4493" s="33">
        <v>872378</v>
      </c>
      <c r="I4493" s="33">
        <v>137059</v>
      </c>
      <c r="J4493" s="33">
        <v>153066</v>
      </c>
      <c r="K4493" s="33"/>
      <c r="L4493" s="33">
        <v>1595543</v>
      </c>
      <c r="M4493" s="33">
        <v>227647</v>
      </c>
      <c r="N4493" s="33">
        <v>625526</v>
      </c>
      <c r="O4493" s="33">
        <v>503644</v>
      </c>
      <c r="P4493" s="33">
        <v>238727</v>
      </c>
      <c r="Q4493"/>
    </row>
    <row r="4494" spans="1:17">
      <c r="A4494" s="38" t="str">
        <f t="shared" ca="1" si="70"/>
        <v>206383</v>
      </c>
      <c r="B4494" s="39" cm="1">
        <f t="array" aca="1" ref="B4494" ca="1">INDIRECT(_xlfn.CONCAT("D",ROW(C4494)-C4494-3))</f>
        <v>2063</v>
      </c>
      <c r="C4494" s="32">
        <v>83</v>
      </c>
      <c r="D4494" s="33">
        <v>2698840</v>
      </c>
      <c r="E4494" s="33"/>
      <c r="F4494" s="33">
        <v>1225133</v>
      </c>
      <c r="G4494" s="33">
        <v>151140</v>
      </c>
      <c r="H4494" s="33">
        <v>805745</v>
      </c>
      <c r="I4494" s="33">
        <v>149138</v>
      </c>
      <c r="J4494" s="33">
        <v>119110</v>
      </c>
      <c r="K4494" s="33"/>
      <c r="L4494" s="33">
        <v>1473706</v>
      </c>
      <c r="M4494" s="33">
        <v>187105</v>
      </c>
      <c r="N4494" s="33">
        <v>571375</v>
      </c>
      <c r="O4494" s="33">
        <v>530132</v>
      </c>
      <c r="P4494" s="33">
        <v>185093</v>
      </c>
      <c r="Q4494"/>
    </row>
    <row r="4495" spans="1:17">
      <c r="A4495" s="38" t="str">
        <f t="shared" ca="1" si="70"/>
        <v>206384</v>
      </c>
      <c r="B4495" s="39" cm="1">
        <f t="array" aca="1" ref="B4495" ca="1">INDIRECT(_xlfn.CONCAT("D",ROW(C4495)-C4495-3))</f>
        <v>2063</v>
      </c>
      <c r="C4495" s="32">
        <v>84</v>
      </c>
      <c r="D4495" s="33">
        <v>2477385</v>
      </c>
      <c r="E4495" s="33"/>
      <c r="F4495" s="33">
        <v>1114489</v>
      </c>
      <c r="G4495" s="33">
        <v>123165</v>
      </c>
      <c r="H4495" s="33">
        <v>722966</v>
      </c>
      <c r="I4495" s="33">
        <v>159213</v>
      </c>
      <c r="J4495" s="33">
        <v>109146</v>
      </c>
      <c r="K4495" s="33"/>
      <c r="L4495" s="33">
        <v>1362896</v>
      </c>
      <c r="M4495" s="33">
        <v>162824</v>
      </c>
      <c r="N4495" s="33">
        <v>508573</v>
      </c>
      <c r="O4495" s="33">
        <v>518624</v>
      </c>
      <c r="P4495" s="33">
        <v>172875</v>
      </c>
      <c r="Q4495"/>
    </row>
    <row r="4496" spans="1:17">
      <c r="A4496" s="38" t="str">
        <f t="shared" ca="1" si="70"/>
        <v>206385</v>
      </c>
      <c r="B4496" s="39" cm="1">
        <f t="array" aca="1" ref="B4496" ca="1">INDIRECT(_xlfn.CONCAT("D",ROW(C4496)-C4496-3))</f>
        <v>2063</v>
      </c>
      <c r="C4496" s="32">
        <v>85</v>
      </c>
      <c r="D4496" s="33">
        <v>2313920</v>
      </c>
      <c r="E4496" s="33"/>
      <c r="F4496" s="33">
        <v>1029791</v>
      </c>
      <c r="G4496" s="33">
        <v>98266</v>
      </c>
      <c r="H4496" s="33">
        <v>658785</v>
      </c>
      <c r="I4496" s="33">
        <v>162440</v>
      </c>
      <c r="J4496" s="33">
        <v>110299</v>
      </c>
      <c r="K4496" s="33"/>
      <c r="L4496" s="33">
        <v>1284129</v>
      </c>
      <c r="M4496" s="33">
        <v>156871</v>
      </c>
      <c r="N4496" s="33">
        <v>435417</v>
      </c>
      <c r="O4496" s="33">
        <v>517875</v>
      </c>
      <c r="P4496" s="33">
        <v>173966</v>
      </c>
      <c r="Q4496"/>
    </row>
    <row r="4497" spans="1:17">
      <c r="A4497" s="38" t="str">
        <f t="shared" ca="1" si="70"/>
        <v>206386</v>
      </c>
      <c r="B4497" s="39" cm="1">
        <f t="array" aca="1" ref="B4497" ca="1">INDIRECT(_xlfn.CONCAT("D",ROW(C4497)-C4497-3))</f>
        <v>2063</v>
      </c>
      <c r="C4497" s="32">
        <v>86</v>
      </c>
      <c r="D4497" s="33">
        <v>2076582</v>
      </c>
      <c r="E4497" s="33"/>
      <c r="F4497" s="33">
        <v>913316</v>
      </c>
      <c r="G4497" s="33">
        <v>97353</v>
      </c>
      <c r="H4497" s="33">
        <v>599175</v>
      </c>
      <c r="I4497" s="33">
        <v>149543</v>
      </c>
      <c r="J4497" s="33">
        <v>67244</v>
      </c>
      <c r="K4497" s="33"/>
      <c r="L4497" s="33">
        <v>1163267</v>
      </c>
      <c r="M4497" s="33">
        <v>126573</v>
      </c>
      <c r="N4497" s="33">
        <v>377710</v>
      </c>
      <c r="O4497" s="33">
        <v>518347</v>
      </c>
      <c r="P4497" s="33">
        <v>140637</v>
      </c>
      <c r="Q4497"/>
    </row>
    <row r="4498" spans="1:17">
      <c r="A4498" s="38" t="str">
        <f t="shared" ca="1" si="70"/>
        <v>206387</v>
      </c>
      <c r="B4498" s="39" cm="1">
        <f t="array" aca="1" ref="B4498" ca="1">INDIRECT(_xlfn.CONCAT("D",ROW(C4498)-C4498-3))</f>
        <v>2063</v>
      </c>
      <c r="C4498" s="32">
        <v>87</v>
      </c>
      <c r="D4498" s="33">
        <v>1900928</v>
      </c>
      <c r="E4498" s="33"/>
      <c r="F4498" s="33">
        <v>825981</v>
      </c>
      <c r="G4498" s="33">
        <v>61295</v>
      </c>
      <c r="H4498" s="33">
        <v>543620</v>
      </c>
      <c r="I4498" s="33">
        <v>152736</v>
      </c>
      <c r="J4498" s="33">
        <v>68329</v>
      </c>
      <c r="K4498" s="33"/>
      <c r="L4498" s="33">
        <v>1074947</v>
      </c>
      <c r="M4498" s="33">
        <v>111513</v>
      </c>
      <c r="N4498" s="33">
        <v>314447</v>
      </c>
      <c r="O4498" s="33">
        <v>515372</v>
      </c>
      <c r="P4498" s="33">
        <v>133615</v>
      </c>
      <c r="Q4498"/>
    </row>
    <row r="4499" spans="1:17">
      <c r="A4499" s="38" t="str">
        <f t="shared" ca="1" si="70"/>
        <v>206388</v>
      </c>
      <c r="B4499" s="39" cm="1">
        <f t="array" aca="1" ref="B4499" ca="1">INDIRECT(_xlfn.CONCAT("D",ROW(C4499)-C4499-3))</f>
        <v>2063</v>
      </c>
      <c r="C4499" s="32">
        <v>88</v>
      </c>
      <c r="D4499" s="33">
        <v>1732323</v>
      </c>
      <c r="E4499" s="33"/>
      <c r="F4499" s="33">
        <v>742753</v>
      </c>
      <c r="G4499" s="33">
        <v>54274</v>
      </c>
      <c r="H4499" s="33">
        <v>473392</v>
      </c>
      <c r="I4499" s="33">
        <v>140711</v>
      </c>
      <c r="J4499" s="33">
        <v>74376</v>
      </c>
      <c r="K4499" s="33"/>
      <c r="L4499" s="33">
        <v>989569</v>
      </c>
      <c r="M4499" s="33">
        <v>114529</v>
      </c>
      <c r="N4499" s="33">
        <v>276276</v>
      </c>
      <c r="O4499" s="33">
        <v>465148</v>
      </c>
      <c r="P4499" s="33">
        <v>133617</v>
      </c>
      <c r="Q4499"/>
    </row>
    <row r="4500" spans="1:17">
      <c r="A4500" s="38" t="str">
        <f t="shared" ca="1" si="70"/>
        <v>206389</v>
      </c>
      <c r="B4500" s="39" cm="1">
        <f t="array" aca="1" ref="B4500" ca="1">INDIRECT(_xlfn.CONCAT("D",ROW(C4500)-C4500-3))</f>
        <v>2063</v>
      </c>
      <c r="C4500" s="32">
        <v>89</v>
      </c>
      <c r="D4500" s="33">
        <v>1540559</v>
      </c>
      <c r="E4500" s="33"/>
      <c r="F4500" s="33">
        <v>649502</v>
      </c>
      <c r="G4500" s="33">
        <v>33179</v>
      </c>
      <c r="H4500" s="33">
        <v>423282</v>
      </c>
      <c r="I4500" s="33">
        <v>140759</v>
      </c>
      <c r="J4500" s="33">
        <v>52282</v>
      </c>
      <c r="K4500" s="33"/>
      <c r="L4500" s="33">
        <v>891057</v>
      </c>
      <c r="M4500" s="33">
        <v>90310</v>
      </c>
      <c r="N4500" s="33">
        <v>202695</v>
      </c>
      <c r="O4500" s="33">
        <v>480649</v>
      </c>
      <c r="P4500" s="33">
        <v>117403</v>
      </c>
      <c r="Q4500"/>
    </row>
    <row r="4501" spans="1:17">
      <c r="A4501" s="38" t="str">
        <f t="shared" ca="1" si="70"/>
        <v>206390</v>
      </c>
      <c r="B4501" s="39" cm="1">
        <f t="array" aca="1" ref="B4501" ca="1">INDIRECT(_xlfn.CONCAT("D",ROW(C4501)-C4501-3))</f>
        <v>2063</v>
      </c>
      <c r="C4501" s="32">
        <v>90</v>
      </c>
      <c r="D4501" s="33">
        <v>1423217</v>
      </c>
      <c r="E4501" s="33"/>
      <c r="F4501" s="33">
        <v>590260</v>
      </c>
      <c r="G4501" s="33">
        <v>34247</v>
      </c>
      <c r="H4501" s="33">
        <v>367653</v>
      </c>
      <c r="I4501" s="33">
        <v>140010</v>
      </c>
      <c r="J4501" s="33">
        <v>48349</v>
      </c>
      <c r="K4501" s="33"/>
      <c r="L4501" s="33">
        <v>832957</v>
      </c>
      <c r="M4501" s="33">
        <v>77274</v>
      </c>
      <c r="N4501" s="33">
        <v>192684</v>
      </c>
      <c r="O4501" s="33">
        <v>451603</v>
      </c>
      <c r="P4501" s="33">
        <v>111395</v>
      </c>
      <c r="Q4501"/>
    </row>
    <row r="4502" spans="1:17">
      <c r="A4502" s="38" t="str">
        <f t="shared" ca="1" si="70"/>
        <v>206391</v>
      </c>
      <c r="B4502" s="39" cm="1">
        <f t="array" aca="1" ref="B4502" ca="1">INDIRECT(_xlfn.CONCAT("D",ROW(C4502)-C4502-3))</f>
        <v>2063</v>
      </c>
      <c r="C4502" s="32">
        <v>91</v>
      </c>
      <c r="D4502" s="33">
        <v>1293645</v>
      </c>
      <c r="E4502" s="33"/>
      <c r="F4502" s="33">
        <v>526595</v>
      </c>
      <c r="G4502" s="33">
        <v>27186</v>
      </c>
      <c r="H4502" s="33">
        <v>305083</v>
      </c>
      <c r="I4502" s="33">
        <v>152038</v>
      </c>
      <c r="J4502" s="33">
        <v>42289</v>
      </c>
      <c r="K4502" s="33"/>
      <c r="L4502" s="33">
        <v>767050</v>
      </c>
      <c r="M4502" s="33">
        <v>61243</v>
      </c>
      <c r="N4502" s="33">
        <v>163651</v>
      </c>
      <c r="O4502" s="33">
        <v>440752</v>
      </c>
      <c r="P4502" s="33">
        <v>101403</v>
      </c>
      <c r="Q4502"/>
    </row>
    <row r="4503" spans="1:17">
      <c r="A4503" s="38" t="str">
        <f t="shared" ca="1" si="70"/>
        <v>206392</v>
      </c>
      <c r="B4503" s="39" cm="1">
        <f t="array" aca="1" ref="B4503" ca="1">INDIRECT(_xlfn.CONCAT("D",ROW(C4503)-C4503-3))</f>
        <v>2063</v>
      </c>
      <c r="C4503" s="32">
        <v>92</v>
      </c>
      <c r="D4503" s="33">
        <v>1154661</v>
      </c>
      <c r="E4503" s="33"/>
      <c r="F4503" s="33">
        <v>460026</v>
      </c>
      <c r="G4503" s="33">
        <v>28247</v>
      </c>
      <c r="H4503" s="33">
        <v>256242</v>
      </c>
      <c r="I4503" s="33">
        <v>139218</v>
      </c>
      <c r="J4503" s="33">
        <v>36318</v>
      </c>
      <c r="K4503" s="33"/>
      <c r="L4503" s="33">
        <v>694635</v>
      </c>
      <c r="M4503" s="33">
        <v>46242</v>
      </c>
      <c r="N4503" s="33">
        <v>124652</v>
      </c>
      <c r="O4503" s="33">
        <v>440304</v>
      </c>
      <c r="P4503" s="33">
        <v>83437</v>
      </c>
      <c r="Q4503"/>
    </row>
    <row r="4504" spans="1:17">
      <c r="A4504" s="38" t="str">
        <f t="shared" ca="1" si="70"/>
        <v>206393</v>
      </c>
      <c r="B4504" s="39" cm="1">
        <f t="array" aca="1" ref="B4504" ca="1">INDIRECT(_xlfn.CONCAT("D",ROW(C4504)-C4504-3))</f>
        <v>2063</v>
      </c>
      <c r="C4504" s="32">
        <v>93</v>
      </c>
      <c r="D4504" s="33">
        <v>930095</v>
      </c>
      <c r="E4504" s="33"/>
      <c r="F4504" s="33">
        <v>360979</v>
      </c>
      <c r="G4504" s="33">
        <v>16178</v>
      </c>
      <c r="H4504" s="33">
        <v>203240</v>
      </c>
      <c r="I4504" s="33">
        <v>114260</v>
      </c>
      <c r="J4504" s="33">
        <v>27301</v>
      </c>
      <c r="K4504" s="33"/>
      <c r="L4504" s="33">
        <v>569116</v>
      </c>
      <c r="M4504" s="33">
        <v>29160</v>
      </c>
      <c r="N4504" s="33">
        <v>99545</v>
      </c>
      <c r="O4504" s="33">
        <v>372037</v>
      </c>
      <c r="P4504" s="33">
        <v>68374</v>
      </c>
      <c r="Q4504"/>
    </row>
    <row r="4505" spans="1:17">
      <c r="A4505" s="38" t="str">
        <f t="shared" ca="1" si="70"/>
        <v>206394</v>
      </c>
      <c r="B4505" s="39" cm="1">
        <f t="array" aca="1" ref="B4505" ca="1">INDIRECT(_xlfn.CONCAT("D",ROW(C4505)-C4505-3))</f>
        <v>2063</v>
      </c>
      <c r="C4505" s="32">
        <v>94</v>
      </c>
      <c r="D4505" s="33">
        <v>746727</v>
      </c>
      <c r="E4505" s="33"/>
      <c r="F4505" s="33">
        <v>281998</v>
      </c>
      <c r="G4505" s="33">
        <v>21226</v>
      </c>
      <c r="H4505" s="33">
        <v>157676</v>
      </c>
      <c r="I4505" s="33">
        <v>87935</v>
      </c>
      <c r="J4505" s="33">
        <v>15161</v>
      </c>
      <c r="K4505" s="33"/>
      <c r="L4505" s="33">
        <v>464729</v>
      </c>
      <c r="M4505" s="33">
        <v>27218</v>
      </c>
      <c r="N4505" s="33">
        <v>60485</v>
      </c>
      <c r="O4505" s="33">
        <v>328637</v>
      </c>
      <c r="P4505" s="33">
        <v>48388</v>
      </c>
      <c r="Q4505"/>
    </row>
    <row r="4506" spans="1:17">
      <c r="A4506" s="38" t="str">
        <f t="shared" ca="1" si="70"/>
        <v>206395</v>
      </c>
      <c r="B4506" s="39" cm="1">
        <f t="array" aca="1" ref="B4506" ca="1">INDIRECT(_xlfn.CONCAT("D",ROW(C4506)-C4506-3))</f>
        <v>2063</v>
      </c>
      <c r="C4506" s="32">
        <v>95</v>
      </c>
      <c r="D4506" s="33">
        <v>594007</v>
      </c>
      <c r="E4506" s="33"/>
      <c r="F4506" s="33">
        <v>217016</v>
      </c>
      <c r="G4506" s="33">
        <v>8113</v>
      </c>
      <c r="H4506" s="33">
        <v>109522</v>
      </c>
      <c r="I4506" s="33">
        <v>79099</v>
      </c>
      <c r="J4506" s="33">
        <v>20282</v>
      </c>
      <c r="K4506" s="33"/>
      <c r="L4506" s="33">
        <v>376991</v>
      </c>
      <c r="M4506" s="33">
        <v>26278</v>
      </c>
      <c r="N4506" s="33">
        <v>53567</v>
      </c>
      <c r="O4506" s="33">
        <v>247621</v>
      </c>
      <c r="P4506" s="33">
        <v>49524</v>
      </c>
      <c r="Q4506"/>
    </row>
    <row r="4507" spans="1:17">
      <c r="A4507" s="38" t="str">
        <f t="shared" ca="1" si="70"/>
        <v>206396</v>
      </c>
      <c r="B4507" s="39" cm="1">
        <f t="array" aca="1" ref="B4507" ca="1">INDIRECT(_xlfn.CONCAT("D",ROW(C4507)-C4507-3))</f>
        <v>2063</v>
      </c>
      <c r="C4507" s="32">
        <v>96</v>
      </c>
      <c r="D4507" s="33">
        <v>469929</v>
      </c>
      <c r="E4507" s="33"/>
      <c r="F4507" s="33">
        <v>165739</v>
      </c>
      <c r="G4507" s="33">
        <v>10231</v>
      </c>
      <c r="H4507" s="33">
        <v>74685</v>
      </c>
      <c r="I4507" s="33">
        <v>73662</v>
      </c>
      <c r="J4507" s="33">
        <v>7162</v>
      </c>
      <c r="K4507" s="33"/>
      <c r="L4507" s="33">
        <v>304191</v>
      </c>
      <c r="M4507" s="33">
        <v>14243</v>
      </c>
      <c r="N4507" s="33">
        <v>31538</v>
      </c>
      <c r="O4507" s="33">
        <v>217715</v>
      </c>
      <c r="P4507" s="33">
        <v>40694</v>
      </c>
      <c r="Q4507"/>
    </row>
    <row r="4508" spans="1:17">
      <c r="A4508" s="38" t="str">
        <f t="shared" ca="1" si="70"/>
        <v>206397</v>
      </c>
      <c r="B4508" s="39" cm="1">
        <f t="array" aca="1" ref="B4508" ca="1">INDIRECT(_xlfn.CONCAT("D",ROW(C4508)-C4508-3))</f>
        <v>2063</v>
      </c>
      <c r="C4508" s="32">
        <v>97</v>
      </c>
      <c r="D4508" s="33">
        <v>371457</v>
      </c>
      <c r="E4508" s="33"/>
      <c r="F4508" s="33">
        <v>126145</v>
      </c>
      <c r="G4508" s="33">
        <v>2051</v>
      </c>
      <c r="H4508" s="33">
        <v>56406</v>
      </c>
      <c r="I4508" s="33">
        <v>59483</v>
      </c>
      <c r="J4508" s="33">
        <v>8205</v>
      </c>
      <c r="K4508" s="33"/>
      <c r="L4508" s="33">
        <v>245312</v>
      </c>
      <c r="M4508" s="33">
        <v>10264</v>
      </c>
      <c r="N4508" s="33">
        <v>23607</v>
      </c>
      <c r="O4508" s="33">
        <v>179622</v>
      </c>
      <c r="P4508" s="33">
        <v>31819</v>
      </c>
      <c r="Q4508"/>
    </row>
    <row r="4509" spans="1:17">
      <c r="A4509" s="38" t="str">
        <f t="shared" ca="1" si="70"/>
        <v>206398</v>
      </c>
      <c r="B4509" s="39" cm="1">
        <f t="array" aca="1" ref="B4509" ca="1">INDIRECT(_xlfn.CONCAT("D",ROW(C4509)-C4509-3))</f>
        <v>2063</v>
      </c>
      <c r="C4509" s="32">
        <v>98</v>
      </c>
      <c r="D4509" s="33">
        <v>291942</v>
      </c>
      <c r="E4509" s="33"/>
      <c r="F4509" s="33">
        <v>94878</v>
      </c>
      <c r="G4509" s="33">
        <v>1031</v>
      </c>
      <c r="H4509" s="33">
        <v>37126</v>
      </c>
      <c r="I4509" s="33">
        <v>50533</v>
      </c>
      <c r="J4509" s="33">
        <v>6188</v>
      </c>
      <c r="K4509" s="33"/>
      <c r="L4509" s="33">
        <v>197064</v>
      </c>
      <c r="M4509" s="33">
        <v>13413</v>
      </c>
      <c r="N4509" s="33">
        <v>9286</v>
      </c>
      <c r="O4509" s="33">
        <v>152699</v>
      </c>
      <c r="P4509" s="33">
        <v>21667</v>
      </c>
      <c r="Q4509"/>
    </row>
    <row r="4510" spans="1:17">
      <c r="A4510" s="38" t="str">
        <f t="shared" ca="1" si="70"/>
        <v>206399</v>
      </c>
      <c r="B4510" s="39" cm="1">
        <f t="array" aca="1" ref="B4510" ca="1">INDIRECT(_xlfn.CONCAT("D",ROW(C4510)-C4510-3))</f>
        <v>2063</v>
      </c>
      <c r="C4510" s="32">
        <v>99</v>
      </c>
      <c r="D4510" s="33">
        <v>215465</v>
      </c>
      <c r="E4510" s="33"/>
      <c r="F4510" s="33">
        <v>67090</v>
      </c>
      <c r="G4510" s="33">
        <v>7338</v>
      </c>
      <c r="H4510" s="33">
        <v>28304</v>
      </c>
      <c r="I4510" s="33">
        <v>26207</v>
      </c>
      <c r="J4510" s="33">
        <v>5241</v>
      </c>
      <c r="K4510" s="33"/>
      <c r="L4510" s="33">
        <v>148375</v>
      </c>
      <c r="M4510" s="33">
        <v>7263</v>
      </c>
      <c r="N4510" s="33">
        <v>7263</v>
      </c>
      <c r="O4510" s="33">
        <v>113097</v>
      </c>
      <c r="P4510" s="33">
        <v>20752</v>
      </c>
      <c r="Q4510"/>
    </row>
    <row r="4511" spans="1:17">
      <c r="A4511" s="38" t="str">
        <f t="shared" ca="1" si="70"/>
        <v>2063100</v>
      </c>
      <c r="B4511" s="39" cm="1">
        <f t="array" aca="1" ref="B4511" ca="1">INDIRECT(_xlfn.CONCAT("D",ROW(C4511)-C4511-3))</f>
        <v>2063</v>
      </c>
      <c r="C4511" s="32">
        <v>100</v>
      </c>
      <c r="D4511" s="33">
        <v>470527</v>
      </c>
      <c r="E4511" s="33"/>
      <c r="F4511" s="33">
        <v>128690</v>
      </c>
      <c r="G4511" s="33">
        <v>10814</v>
      </c>
      <c r="H4511" s="33">
        <v>31362</v>
      </c>
      <c r="I4511" s="33">
        <v>78945</v>
      </c>
      <c r="J4511" s="33">
        <v>7570</v>
      </c>
      <c r="K4511" s="33"/>
      <c r="L4511" s="33">
        <v>341836</v>
      </c>
      <c r="M4511" s="33">
        <v>25799</v>
      </c>
      <c r="N4511" s="33">
        <v>16124</v>
      </c>
      <c r="O4511" s="33">
        <v>252615</v>
      </c>
      <c r="P4511" s="33">
        <v>47298</v>
      </c>
      <c r="Q4511"/>
    </row>
    <row r="4512" spans="1:17">
      <c r="A4512" s="38" t="str">
        <f t="shared" ca="1" si="70"/>
        <v>291942</v>
      </c>
      <c r="B4512" s="39" cm="1">
        <f t="array" aca="1" ref="B4512" ca="1">INDIRECT(_xlfn.CONCAT("D",ROW(C4512)-C4512-3))</f>
        <v>291942</v>
      </c>
      <c r="C4512" s="34"/>
      <c r="D4512" s="31"/>
      <c r="E4512" s="31"/>
      <c r="F4512" s="31"/>
      <c r="G4512" s="31"/>
      <c r="H4512" s="31"/>
      <c r="I4512" s="31"/>
      <c r="J4512" s="31"/>
      <c r="K4512" s="31"/>
      <c r="L4512" s="31"/>
      <c r="M4512" s="31"/>
      <c r="N4512" s="31"/>
      <c r="O4512" s="31"/>
      <c r="P4512" s="31"/>
      <c r="Q4512"/>
    </row>
    <row r="4513" spans="1:17">
      <c r="A4513" s="38" t="str">
        <f t="shared" ca="1" si="70"/>
        <v>215465</v>
      </c>
      <c r="B4513" s="39" cm="1">
        <f t="array" aca="1" ref="B4513" ca="1">INDIRECT(_xlfn.CONCAT("D",ROW(C4513)-C4513-3))</f>
        <v>215465</v>
      </c>
      <c r="Q4513"/>
    </row>
    <row r="4514" spans="1:17">
      <c r="A4514" s="38" t="str">
        <f t="shared" ca="1" si="70"/>
        <v>470527</v>
      </c>
      <c r="B4514" s="39" cm="1">
        <f t="array" aca="1" ref="B4514" ca="1">INDIRECT(_xlfn.CONCAT("D",ROW(C4514)-C4514-3))</f>
        <v>470527</v>
      </c>
      <c r="Q4514"/>
    </row>
    <row r="4515" spans="1:17">
      <c r="A4515" s="38" t="str">
        <f t="shared" ca="1" si="70"/>
        <v>0</v>
      </c>
      <c r="B4515" s="39" cm="1">
        <f t="array" aca="1" ref="B4515" ca="1">INDIRECT(_xlfn.CONCAT("D",ROW(C4515)-C4515-3))</f>
        <v>0</v>
      </c>
      <c r="Q4515"/>
    </row>
    <row r="4516" spans="1:17">
      <c r="A4516" s="38" t="str">
        <f t="shared" ca="1" si="70"/>
        <v>0</v>
      </c>
      <c r="B4516" s="39" cm="1">
        <f t="array" aca="1" ref="B4516" ca="1">INDIRECT(_xlfn.CONCAT("D",ROW(C4516)-C4516-3))</f>
        <v>0</v>
      </c>
      <c r="Q4516"/>
    </row>
    <row r="4517" spans="1:17">
      <c r="A4517" s="38" t="str">
        <f t="shared" ca="1" si="70"/>
        <v>0</v>
      </c>
      <c r="B4517" s="39" cm="1">
        <f t="array" aca="1" ref="B4517" ca="1">INDIRECT(_xlfn.CONCAT("D",ROW(C4517)-C4517-3))</f>
        <v>0</v>
      </c>
      <c r="Q4517"/>
    </row>
    <row r="4518" spans="1:17">
      <c r="A4518" s="38" t="str">
        <f t="shared" ca="1" si="70"/>
        <v>0</v>
      </c>
      <c r="B4518" s="39" cm="1">
        <f t="array" aca="1" ref="B4518" ca="1">INDIRECT(_xlfn.CONCAT("D",ROW(C4518)-C4518-3))</f>
        <v>0</v>
      </c>
      <c r="D4518" s="47">
        <v>2064</v>
      </c>
      <c r="E4518" s="47"/>
      <c r="F4518" s="47"/>
      <c r="G4518" s="47"/>
      <c r="H4518" s="47"/>
      <c r="I4518" s="47"/>
      <c r="J4518" s="47"/>
      <c r="K4518" s="47"/>
      <c r="L4518" s="47"/>
      <c r="M4518" s="47"/>
      <c r="N4518" s="47"/>
      <c r="O4518" s="47"/>
      <c r="P4518" s="47"/>
      <c r="Q4518"/>
    </row>
    <row r="4519" spans="1:17">
      <c r="A4519" s="38" t="str">
        <f t="shared" ca="1" si="70"/>
        <v>0</v>
      </c>
      <c r="B4519" s="39" cm="1">
        <f t="array" aca="1" ref="B4519" ca="1">INDIRECT(_xlfn.CONCAT("D",ROW(C4519)-C4519-3))</f>
        <v>0</v>
      </c>
      <c r="F4519" s="48" t="s">
        <v>184</v>
      </c>
      <c r="G4519" s="48"/>
      <c r="H4519" s="48"/>
      <c r="I4519" s="48"/>
      <c r="J4519" s="48"/>
      <c r="K4519" s="30"/>
      <c r="L4519" s="48" t="s">
        <v>185</v>
      </c>
      <c r="M4519" s="48"/>
      <c r="N4519" s="48"/>
      <c r="O4519" s="48"/>
      <c r="P4519" s="48"/>
      <c r="Q4519"/>
    </row>
    <row r="4520" spans="1:17">
      <c r="A4520" s="38" t="e">
        <f t="shared" ca="1" si="70"/>
        <v>#VALUE!</v>
      </c>
      <c r="B4520" s="39" t="e" cm="1">
        <f t="array" aca="1" ref="B4520" ca="1">INDIRECT(_xlfn.CONCAT("D",ROW(C4520)-C4520-3))</f>
        <v>#VALUE!</v>
      </c>
      <c r="C4520" s="30" t="s">
        <v>186</v>
      </c>
      <c r="D4520" s="30" t="s">
        <v>0</v>
      </c>
      <c r="E4520" s="30"/>
      <c r="F4520" s="30" t="s">
        <v>0</v>
      </c>
      <c r="G4520" s="30" t="s">
        <v>187</v>
      </c>
      <c r="H4520" s="30" t="s">
        <v>188</v>
      </c>
      <c r="I4520" s="30" t="s">
        <v>189</v>
      </c>
      <c r="J4520" s="30" t="s">
        <v>190</v>
      </c>
      <c r="K4520" s="30"/>
      <c r="L4520" s="30" t="s">
        <v>0</v>
      </c>
      <c r="M4520" s="30" t="s">
        <v>187</v>
      </c>
      <c r="N4520" s="30" t="s">
        <v>188</v>
      </c>
      <c r="O4520" s="30" t="s">
        <v>189</v>
      </c>
      <c r="P4520" s="30" t="s">
        <v>190</v>
      </c>
      <c r="Q4520"/>
    </row>
    <row r="4521" spans="1:17">
      <c r="A4521" s="38" t="str">
        <f t="shared" ca="1" si="70"/>
        <v>20640</v>
      </c>
      <c r="B4521" s="39" cm="1">
        <f t="array" aca="1" ref="B4521" ca="1">INDIRECT(_xlfn.CONCAT("D",ROW(C4521)-C4521-3))</f>
        <v>2064</v>
      </c>
      <c r="C4521" s="32">
        <v>0</v>
      </c>
      <c r="D4521" s="33">
        <v>3977645</v>
      </c>
      <c r="E4521" s="33"/>
      <c r="F4521" s="33">
        <v>2034878</v>
      </c>
      <c r="G4521" s="33">
        <v>2034878</v>
      </c>
      <c r="H4521" s="33">
        <v>0</v>
      </c>
      <c r="I4521" s="33">
        <v>0</v>
      </c>
      <c r="J4521" s="33">
        <v>0</v>
      </c>
      <c r="K4521" s="33"/>
      <c r="L4521" s="33">
        <v>1942767</v>
      </c>
      <c r="M4521" s="33">
        <v>1942767</v>
      </c>
      <c r="N4521" s="33">
        <v>0</v>
      </c>
      <c r="O4521" s="33">
        <v>0</v>
      </c>
      <c r="P4521" s="33">
        <v>0</v>
      </c>
      <c r="Q4521"/>
    </row>
    <row r="4522" spans="1:17">
      <c r="A4522" s="38" t="str">
        <f t="shared" ca="1" si="70"/>
        <v>20641</v>
      </c>
      <c r="B4522" s="39" cm="1">
        <f t="array" aca="1" ref="B4522" ca="1">INDIRECT(_xlfn.CONCAT("D",ROW(C4522)-C4522-3))</f>
        <v>2064</v>
      </c>
      <c r="C4522" s="32">
        <v>1</v>
      </c>
      <c r="D4522" s="33">
        <v>3976668</v>
      </c>
      <c r="E4522" s="33"/>
      <c r="F4522" s="33">
        <v>2034978</v>
      </c>
      <c r="G4522" s="33">
        <v>2034978</v>
      </c>
      <c r="H4522" s="33">
        <v>0</v>
      </c>
      <c r="I4522" s="33">
        <v>0</v>
      </c>
      <c r="J4522" s="33">
        <v>0</v>
      </c>
      <c r="K4522" s="33"/>
      <c r="L4522" s="33">
        <v>1941690</v>
      </c>
      <c r="M4522" s="33">
        <v>1941690</v>
      </c>
      <c r="N4522" s="33">
        <v>0</v>
      </c>
      <c r="O4522" s="33">
        <v>0</v>
      </c>
      <c r="P4522" s="33">
        <v>0</v>
      </c>
      <c r="Q4522"/>
    </row>
    <row r="4523" spans="1:17">
      <c r="A4523" s="38" t="str">
        <f t="shared" ca="1" si="70"/>
        <v>20642</v>
      </c>
      <c r="B4523" s="39" cm="1">
        <f t="array" aca="1" ref="B4523" ca="1">INDIRECT(_xlfn.CONCAT("D",ROW(C4523)-C4523-3))</f>
        <v>2064</v>
      </c>
      <c r="C4523" s="32">
        <v>2</v>
      </c>
      <c r="D4523" s="33">
        <v>3983011</v>
      </c>
      <c r="E4523" s="33"/>
      <c r="F4523" s="33">
        <v>2038338</v>
      </c>
      <c r="G4523" s="33">
        <v>2038338</v>
      </c>
      <c r="H4523" s="33">
        <v>0</v>
      </c>
      <c r="I4523" s="33">
        <v>0</v>
      </c>
      <c r="J4523" s="33">
        <v>0</v>
      </c>
      <c r="K4523" s="33"/>
      <c r="L4523" s="33">
        <v>1944672</v>
      </c>
      <c r="M4523" s="33">
        <v>1944672</v>
      </c>
      <c r="N4523" s="33">
        <v>0</v>
      </c>
      <c r="O4523" s="33">
        <v>0</v>
      </c>
      <c r="P4523" s="33">
        <v>0</v>
      </c>
      <c r="Q4523"/>
    </row>
    <row r="4524" spans="1:17">
      <c r="A4524" s="38" t="str">
        <f t="shared" ca="1" si="70"/>
        <v>20643</v>
      </c>
      <c r="B4524" s="39" cm="1">
        <f t="array" aca="1" ref="B4524" ca="1">INDIRECT(_xlfn.CONCAT("D",ROW(C4524)-C4524-3))</f>
        <v>2064</v>
      </c>
      <c r="C4524" s="32">
        <v>3</v>
      </c>
      <c r="D4524" s="33">
        <v>3989246</v>
      </c>
      <c r="E4524" s="33"/>
      <c r="F4524" s="33">
        <v>2041642</v>
      </c>
      <c r="G4524" s="33">
        <v>2041642</v>
      </c>
      <c r="H4524" s="33">
        <v>0</v>
      </c>
      <c r="I4524" s="33">
        <v>0</v>
      </c>
      <c r="J4524" s="33">
        <v>0</v>
      </c>
      <c r="K4524" s="33"/>
      <c r="L4524" s="33">
        <v>1947604</v>
      </c>
      <c r="M4524" s="33">
        <v>1947604</v>
      </c>
      <c r="N4524" s="33">
        <v>0</v>
      </c>
      <c r="O4524" s="33">
        <v>0</v>
      </c>
      <c r="P4524" s="33">
        <v>0</v>
      </c>
      <c r="Q4524"/>
    </row>
    <row r="4525" spans="1:17">
      <c r="A4525" s="38" t="str">
        <f t="shared" ca="1" si="70"/>
        <v>20644</v>
      </c>
      <c r="B4525" s="39" cm="1">
        <f t="array" aca="1" ref="B4525" ca="1">INDIRECT(_xlfn.CONCAT("D",ROW(C4525)-C4525-3))</f>
        <v>2064</v>
      </c>
      <c r="C4525" s="32">
        <v>4</v>
      </c>
      <c r="D4525" s="33">
        <v>3993410</v>
      </c>
      <c r="E4525" s="33"/>
      <c r="F4525" s="33">
        <v>2044096</v>
      </c>
      <c r="G4525" s="33">
        <v>2044096</v>
      </c>
      <c r="H4525" s="33">
        <v>0</v>
      </c>
      <c r="I4525" s="33">
        <v>0</v>
      </c>
      <c r="J4525" s="33">
        <v>0</v>
      </c>
      <c r="K4525" s="33"/>
      <c r="L4525" s="33">
        <v>1949314</v>
      </c>
      <c r="M4525" s="33">
        <v>1949314</v>
      </c>
      <c r="N4525" s="33">
        <v>0</v>
      </c>
      <c r="O4525" s="33">
        <v>0</v>
      </c>
      <c r="P4525" s="33">
        <v>0</v>
      </c>
      <c r="Q4525"/>
    </row>
    <row r="4526" spans="1:17">
      <c r="A4526" s="38" t="str">
        <f t="shared" ca="1" si="70"/>
        <v>20645</v>
      </c>
      <c r="B4526" s="39" cm="1">
        <f t="array" aca="1" ref="B4526" ca="1">INDIRECT(_xlfn.CONCAT("D",ROW(C4526)-C4526-3))</f>
        <v>2064</v>
      </c>
      <c r="C4526" s="32">
        <v>5</v>
      </c>
      <c r="D4526" s="33">
        <v>3997098</v>
      </c>
      <c r="E4526" s="33"/>
      <c r="F4526" s="33">
        <v>2046232</v>
      </c>
      <c r="G4526" s="33">
        <v>2046232</v>
      </c>
      <c r="H4526" s="33">
        <v>0</v>
      </c>
      <c r="I4526" s="33">
        <v>0</v>
      </c>
      <c r="J4526" s="33">
        <v>0</v>
      </c>
      <c r="K4526" s="33"/>
      <c r="L4526" s="33">
        <v>1950867</v>
      </c>
      <c r="M4526" s="33">
        <v>1950867</v>
      </c>
      <c r="N4526" s="33">
        <v>0</v>
      </c>
      <c r="O4526" s="33">
        <v>0</v>
      </c>
      <c r="P4526" s="33">
        <v>0</v>
      </c>
      <c r="Q4526"/>
    </row>
    <row r="4527" spans="1:17">
      <c r="A4527" s="38" t="str">
        <f t="shared" ca="1" si="70"/>
        <v>20646</v>
      </c>
      <c r="B4527" s="39" cm="1">
        <f t="array" aca="1" ref="B4527" ca="1">INDIRECT(_xlfn.CONCAT("D",ROW(C4527)-C4527-3))</f>
        <v>2064</v>
      </c>
      <c r="C4527" s="32">
        <v>6</v>
      </c>
      <c r="D4527" s="33">
        <v>4003272</v>
      </c>
      <c r="E4527" s="33"/>
      <c r="F4527" s="33">
        <v>2049538</v>
      </c>
      <c r="G4527" s="33">
        <v>2049538</v>
      </c>
      <c r="H4527" s="33">
        <v>0</v>
      </c>
      <c r="I4527" s="33">
        <v>0</v>
      </c>
      <c r="J4527" s="33">
        <v>0</v>
      </c>
      <c r="K4527" s="33"/>
      <c r="L4527" s="33">
        <v>1953734</v>
      </c>
      <c r="M4527" s="33">
        <v>1953734</v>
      </c>
      <c r="N4527" s="33">
        <v>0</v>
      </c>
      <c r="O4527" s="33">
        <v>0</v>
      </c>
      <c r="P4527" s="33">
        <v>0</v>
      </c>
      <c r="Q4527"/>
    </row>
    <row r="4528" spans="1:17">
      <c r="A4528" s="38" t="str">
        <f t="shared" ca="1" si="70"/>
        <v>20647</v>
      </c>
      <c r="B4528" s="39" cm="1">
        <f t="array" aca="1" ref="B4528" ca="1">INDIRECT(_xlfn.CONCAT("D",ROW(C4528)-C4528-3))</f>
        <v>2064</v>
      </c>
      <c r="C4528" s="32">
        <v>7</v>
      </c>
      <c r="D4528" s="33">
        <v>4010982</v>
      </c>
      <c r="E4528" s="33"/>
      <c r="F4528" s="33">
        <v>2053476</v>
      </c>
      <c r="G4528" s="33">
        <v>2053476</v>
      </c>
      <c r="H4528" s="33">
        <v>0</v>
      </c>
      <c r="I4528" s="33">
        <v>0</v>
      </c>
      <c r="J4528" s="33">
        <v>0</v>
      </c>
      <c r="K4528" s="33"/>
      <c r="L4528" s="33">
        <v>1957506</v>
      </c>
      <c r="M4528" s="33">
        <v>1957506</v>
      </c>
      <c r="N4528" s="33">
        <v>0</v>
      </c>
      <c r="O4528" s="33">
        <v>0</v>
      </c>
      <c r="P4528" s="33">
        <v>0</v>
      </c>
      <c r="Q4528"/>
    </row>
    <row r="4529" spans="1:17">
      <c r="A4529" s="38" t="str">
        <f t="shared" ca="1" si="70"/>
        <v>20648</v>
      </c>
      <c r="B4529" s="39" cm="1">
        <f t="array" aca="1" ref="B4529" ca="1">INDIRECT(_xlfn.CONCAT("D",ROW(C4529)-C4529-3))</f>
        <v>2064</v>
      </c>
      <c r="C4529" s="32">
        <v>8</v>
      </c>
      <c r="D4529" s="33">
        <v>4021766</v>
      </c>
      <c r="E4529" s="33"/>
      <c r="F4529" s="33">
        <v>2059166</v>
      </c>
      <c r="G4529" s="33">
        <v>2059166</v>
      </c>
      <c r="H4529" s="33">
        <v>0</v>
      </c>
      <c r="I4529" s="33">
        <v>0</v>
      </c>
      <c r="J4529" s="33">
        <v>0</v>
      </c>
      <c r="K4529" s="33"/>
      <c r="L4529" s="33">
        <v>1962600</v>
      </c>
      <c r="M4529" s="33">
        <v>1962600</v>
      </c>
      <c r="N4529" s="33">
        <v>0</v>
      </c>
      <c r="O4529" s="33">
        <v>0</v>
      </c>
      <c r="P4529" s="33">
        <v>0</v>
      </c>
      <c r="Q4529"/>
    </row>
    <row r="4530" spans="1:17">
      <c r="A4530" s="38" t="str">
        <f t="shared" ca="1" si="70"/>
        <v>20649</v>
      </c>
      <c r="B4530" s="39" cm="1">
        <f t="array" aca="1" ref="B4530" ca="1">INDIRECT(_xlfn.CONCAT("D",ROW(C4530)-C4530-3))</f>
        <v>2064</v>
      </c>
      <c r="C4530" s="32">
        <v>9</v>
      </c>
      <c r="D4530" s="33">
        <v>4036955</v>
      </c>
      <c r="E4530" s="33"/>
      <c r="F4530" s="33">
        <v>2067451</v>
      </c>
      <c r="G4530" s="33">
        <v>2067451</v>
      </c>
      <c r="H4530" s="33">
        <v>0</v>
      </c>
      <c r="I4530" s="33">
        <v>0</v>
      </c>
      <c r="J4530" s="33">
        <v>0</v>
      </c>
      <c r="K4530" s="33"/>
      <c r="L4530" s="33">
        <v>1969503</v>
      </c>
      <c r="M4530" s="33">
        <v>1969503</v>
      </c>
      <c r="N4530" s="33">
        <v>0</v>
      </c>
      <c r="O4530" s="33">
        <v>0</v>
      </c>
      <c r="P4530" s="33">
        <v>0</v>
      </c>
      <c r="Q4530"/>
    </row>
    <row r="4531" spans="1:17">
      <c r="A4531" s="38" t="str">
        <f t="shared" ca="1" si="70"/>
        <v>206410</v>
      </c>
      <c r="B4531" s="39" cm="1">
        <f t="array" aca="1" ref="B4531" ca="1">INDIRECT(_xlfn.CONCAT("D",ROW(C4531)-C4531-3))</f>
        <v>2064</v>
      </c>
      <c r="C4531" s="32">
        <v>10</v>
      </c>
      <c r="D4531" s="33">
        <v>4056822</v>
      </c>
      <c r="E4531" s="33"/>
      <c r="F4531" s="33">
        <v>2078327</v>
      </c>
      <c r="G4531" s="33">
        <v>2078327</v>
      </c>
      <c r="H4531" s="33">
        <v>0</v>
      </c>
      <c r="I4531" s="33">
        <v>0</v>
      </c>
      <c r="J4531" s="33">
        <v>0</v>
      </c>
      <c r="K4531" s="33"/>
      <c r="L4531" s="33">
        <v>1978494</v>
      </c>
      <c r="M4531" s="33">
        <v>1978494</v>
      </c>
      <c r="N4531" s="33">
        <v>0</v>
      </c>
      <c r="O4531" s="33">
        <v>0</v>
      </c>
      <c r="P4531" s="33">
        <v>0</v>
      </c>
      <c r="Q4531"/>
    </row>
    <row r="4532" spans="1:17">
      <c r="A4532" s="38" t="str">
        <f t="shared" ca="1" si="70"/>
        <v>206411</v>
      </c>
      <c r="B4532" s="39" cm="1">
        <f t="array" aca="1" ref="B4532" ca="1">INDIRECT(_xlfn.CONCAT("D",ROW(C4532)-C4532-3))</f>
        <v>2064</v>
      </c>
      <c r="C4532" s="32">
        <v>11</v>
      </c>
      <c r="D4532" s="33">
        <v>4080843</v>
      </c>
      <c r="E4532" s="33"/>
      <c r="F4532" s="33">
        <v>2091217</v>
      </c>
      <c r="G4532" s="33">
        <v>2091217</v>
      </c>
      <c r="H4532" s="33">
        <v>0</v>
      </c>
      <c r="I4532" s="33">
        <v>0</v>
      </c>
      <c r="J4532" s="33">
        <v>0</v>
      </c>
      <c r="K4532" s="33"/>
      <c r="L4532" s="33">
        <v>1989626</v>
      </c>
      <c r="M4532" s="33">
        <v>1989626</v>
      </c>
      <c r="N4532" s="33">
        <v>0</v>
      </c>
      <c r="O4532" s="33">
        <v>0</v>
      </c>
      <c r="P4532" s="33">
        <v>0</v>
      </c>
      <c r="Q4532"/>
    </row>
    <row r="4533" spans="1:17">
      <c r="A4533" s="38" t="str">
        <f t="shared" ca="1" si="70"/>
        <v>206412</v>
      </c>
      <c r="B4533" s="39" cm="1">
        <f t="array" aca="1" ref="B4533" ca="1">INDIRECT(_xlfn.CONCAT("D",ROW(C4533)-C4533-3))</f>
        <v>2064</v>
      </c>
      <c r="C4533" s="32">
        <v>12</v>
      </c>
      <c r="D4533" s="33">
        <v>4109029</v>
      </c>
      <c r="E4533" s="33"/>
      <c r="F4533" s="33">
        <v>2105987</v>
      </c>
      <c r="G4533" s="33">
        <v>2105987</v>
      </c>
      <c r="H4533" s="33">
        <v>0</v>
      </c>
      <c r="I4533" s="33">
        <v>0</v>
      </c>
      <c r="J4533" s="33">
        <v>0</v>
      </c>
      <c r="K4533" s="33"/>
      <c r="L4533" s="33">
        <v>2003042</v>
      </c>
      <c r="M4533" s="33">
        <v>2003042</v>
      </c>
      <c r="N4533" s="33">
        <v>0</v>
      </c>
      <c r="O4533" s="33">
        <v>0</v>
      </c>
      <c r="P4533" s="33">
        <v>0</v>
      </c>
      <c r="Q4533"/>
    </row>
    <row r="4534" spans="1:17">
      <c r="A4534" s="38" t="str">
        <f t="shared" ca="1" si="70"/>
        <v>206413</v>
      </c>
      <c r="B4534" s="39" cm="1">
        <f t="array" aca="1" ref="B4534" ca="1">INDIRECT(_xlfn.CONCAT("D",ROW(C4534)-C4534-3))</f>
        <v>2064</v>
      </c>
      <c r="C4534" s="32">
        <v>13</v>
      </c>
      <c r="D4534" s="33">
        <v>4141260</v>
      </c>
      <c r="E4534" s="33"/>
      <c r="F4534" s="33">
        <v>2122669</v>
      </c>
      <c r="G4534" s="33">
        <v>2122669</v>
      </c>
      <c r="H4534" s="33">
        <v>0</v>
      </c>
      <c r="I4534" s="33">
        <v>0</v>
      </c>
      <c r="J4534" s="33">
        <v>0</v>
      </c>
      <c r="K4534" s="33"/>
      <c r="L4534" s="33">
        <v>2018591</v>
      </c>
      <c r="M4534" s="33">
        <v>2018591</v>
      </c>
      <c r="N4534" s="33">
        <v>0</v>
      </c>
      <c r="O4534" s="33">
        <v>0</v>
      </c>
      <c r="P4534" s="33">
        <v>0</v>
      </c>
      <c r="Q4534"/>
    </row>
    <row r="4535" spans="1:17">
      <c r="A4535" s="38" t="str">
        <f t="shared" ca="1" si="70"/>
        <v>206414</v>
      </c>
      <c r="B4535" s="39" cm="1">
        <f t="array" aca="1" ref="B4535" ca="1">INDIRECT(_xlfn.CONCAT("D",ROW(C4535)-C4535-3))</f>
        <v>2064</v>
      </c>
      <c r="C4535" s="32">
        <v>14</v>
      </c>
      <c r="D4535" s="33">
        <v>4177043</v>
      </c>
      <c r="E4535" s="33"/>
      <c r="F4535" s="33">
        <v>2141150</v>
      </c>
      <c r="G4535" s="33">
        <v>2141150</v>
      </c>
      <c r="H4535" s="33">
        <v>0</v>
      </c>
      <c r="I4535" s="33">
        <v>0</v>
      </c>
      <c r="J4535" s="33">
        <v>0</v>
      </c>
      <c r="K4535" s="33"/>
      <c r="L4535" s="33">
        <v>2035894</v>
      </c>
      <c r="M4535" s="33">
        <v>2035894</v>
      </c>
      <c r="N4535" s="33">
        <v>0</v>
      </c>
      <c r="O4535" s="33">
        <v>0</v>
      </c>
      <c r="P4535" s="33">
        <v>0</v>
      </c>
      <c r="Q4535"/>
    </row>
    <row r="4536" spans="1:17">
      <c r="A4536" s="38" t="str">
        <f t="shared" ca="1" si="70"/>
        <v>206415</v>
      </c>
      <c r="B4536" s="39" cm="1">
        <f t="array" aca="1" ref="B4536" ca="1">INDIRECT(_xlfn.CONCAT("D",ROW(C4536)-C4536-3))</f>
        <v>2064</v>
      </c>
      <c r="C4536" s="32">
        <v>15</v>
      </c>
      <c r="D4536" s="33">
        <v>4216464</v>
      </c>
      <c r="E4536" s="33"/>
      <c r="F4536" s="33">
        <v>2161655</v>
      </c>
      <c r="G4536" s="33">
        <v>2161655</v>
      </c>
      <c r="H4536" s="33">
        <v>0</v>
      </c>
      <c r="I4536" s="33">
        <v>0</v>
      </c>
      <c r="J4536" s="33">
        <v>0</v>
      </c>
      <c r="K4536" s="33"/>
      <c r="L4536" s="33">
        <v>2054809</v>
      </c>
      <c r="M4536" s="33">
        <v>2054809</v>
      </c>
      <c r="N4536" s="33">
        <v>0</v>
      </c>
      <c r="O4536" s="33">
        <v>0</v>
      </c>
      <c r="P4536" s="33">
        <v>0</v>
      </c>
      <c r="Q4536"/>
    </row>
    <row r="4537" spans="1:17">
      <c r="A4537" s="38" t="str">
        <f t="shared" ca="1" si="70"/>
        <v>206416</v>
      </c>
      <c r="B4537" s="39" cm="1">
        <f t="array" aca="1" ref="B4537" ca="1">INDIRECT(_xlfn.CONCAT("D",ROW(C4537)-C4537-3))</f>
        <v>2064</v>
      </c>
      <c r="C4537" s="32">
        <v>16</v>
      </c>
      <c r="D4537" s="33">
        <v>4259275</v>
      </c>
      <c r="E4537" s="33"/>
      <c r="F4537" s="33">
        <v>2184448</v>
      </c>
      <c r="G4537" s="33">
        <v>2176746</v>
      </c>
      <c r="H4537" s="33">
        <v>7702</v>
      </c>
      <c r="I4537" s="33">
        <v>0</v>
      </c>
      <c r="J4537" s="33">
        <v>0</v>
      </c>
      <c r="K4537" s="33"/>
      <c r="L4537" s="33">
        <v>2074827</v>
      </c>
      <c r="M4537" s="33">
        <v>2071938</v>
      </c>
      <c r="N4537" s="33">
        <v>2888</v>
      </c>
      <c r="O4537" s="33">
        <v>0</v>
      </c>
      <c r="P4537" s="33">
        <v>0</v>
      </c>
      <c r="Q4537"/>
    </row>
    <row r="4538" spans="1:17">
      <c r="A4538" s="38" t="str">
        <f t="shared" ca="1" si="70"/>
        <v>206417</v>
      </c>
      <c r="B4538" s="39" cm="1">
        <f t="array" aca="1" ref="B4538" ca="1">INDIRECT(_xlfn.CONCAT("D",ROW(C4538)-C4538-3))</f>
        <v>2064</v>
      </c>
      <c r="C4538" s="32">
        <v>17</v>
      </c>
      <c r="D4538" s="33">
        <v>4305767</v>
      </c>
      <c r="E4538" s="33"/>
      <c r="F4538" s="33">
        <v>2209996</v>
      </c>
      <c r="G4538" s="33">
        <v>2204213</v>
      </c>
      <c r="H4538" s="33">
        <v>4819</v>
      </c>
      <c r="I4538" s="33">
        <v>0</v>
      </c>
      <c r="J4538" s="33">
        <v>964</v>
      </c>
      <c r="K4538" s="33"/>
      <c r="L4538" s="33">
        <v>2095772</v>
      </c>
      <c r="M4538" s="33">
        <v>2071693</v>
      </c>
      <c r="N4538" s="33">
        <v>24078</v>
      </c>
      <c r="O4538" s="33">
        <v>0</v>
      </c>
      <c r="P4538" s="33">
        <v>0</v>
      </c>
      <c r="Q4538"/>
    </row>
    <row r="4539" spans="1:17">
      <c r="A4539" s="38" t="str">
        <f t="shared" ca="1" si="70"/>
        <v>206418</v>
      </c>
      <c r="B4539" s="39" cm="1">
        <f t="array" aca="1" ref="B4539" ca="1">INDIRECT(_xlfn.CONCAT("D",ROW(C4539)-C4539-3))</f>
        <v>2064</v>
      </c>
      <c r="C4539" s="32">
        <v>18</v>
      </c>
      <c r="D4539" s="33">
        <v>4354716</v>
      </c>
      <c r="E4539" s="33"/>
      <c r="F4539" s="33">
        <v>2237391</v>
      </c>
      <c r="G4539" s="33">
        <v>2222906</v>
      </c>
      <c r="H4539" s="33">
        <v>14485</v>
      </c>
      <c r="I4539" s="33">
        <v>0</v>
      </c>
      <c r="J4539" s="33">
        <v>0</v>
      </c>
      <c r="K4539" s="33"/>
      <c r="L4539" s="33">
        <v>2117325</v>
      </c>
      <c r="M4539" s="33">
        <v>2091257</v>
      </c>
      <c r="N4539" s="33">
        <v>25103</v>
      </c>
      <c r="O4539" s="33">
        <v>0</v>
      </c>
      <c r="P4539" s="33">
        <v>966</v>
      </c>
      <c r="Q4539"/>
    </row>
    <row r="4540" spans="1:17">
      <c r="A4540" s="38" t="str">
        <f t="shared" ca="1" si="70"/>
        <v>206419</v>
      </c>
      <c r="B4540" s="39" cm="1">
        <f t="array" aca="1" ref="B4540" ca="1">INDIRECT(_xlfn.CONCAT("D",ROW(C4540)-C4540-3))</f>
        <v>2064</v>
      </c>
      <c r="C4540" s="32">
        <v>19</v>
      </c>
      <c r="D4540" s="33">
        <v>4402497</v>
      </c>
      <c r="E4540" s="33"/>
      <c r="F4540" s="33">
        <v>2263845</v>
      </c>
      <c r="G4540" s="33">
        <v>2231946</v>
      </c>
      <c r="H4540" s="33">
        <v>30932</v>
      </c>
      <c r="I4540" s="33">
        <v>0</v>
      </c>
      <c r="J4540" s="33">
        <v>967</v>
      </c>
      <c r="K4540" s="33"/>
      <c r="L4540" s="33">
        <v>2138652</v>
      </c>
      <c r="M4540" s="33">
        <v>2093272</v>
      </c>
      <c r="N4540" s="33">
        <v>44414</v>
      </c>
      <c r="O4540" s="33">
        <v>0</v>
      </c>
      <c r="P4540" s="33">
        <v>966</v>
      </c>
      <c r="Q4540"/>
    </row>
    <row r="4541" spans="1:17">
      <c r="A4541" s="38" t="str">
        <f t="shared" ca="1" si="70"/>
        <v>206420</v>
      </c>
      <c r="B4541" s="39" cm="1">
        <f t="array" aca="1" ref="B4541" ca="1">INDIRECT(_xlfn.CONCAT("D",ROW(C4541)-C4541-3))</f>
        <v>2064</v>
      </c>
      <c r="C4541" s="32">
        <v>20</v>
      </c>
      <c r="D4541" s="33">
        <v>4447561</v>
      </c>
      <c r="E4541" s="33"/>
      <c r="F4541" s="33">
        <v>2287669</v>
      </c>
      <c r="G4541" s="33">
        <v>2229680</v>
      </c>
      <c r="H4541" s="33">
        <v>57023</v>
      </c>
      <c r="I4541" s="33">
        <v>0</v>
      </c>
      <c r="J4541" s="33">
        <v>967</v>
      </c>
      <c r="K4541" s="33"/>
      <c r="L4541" s="33">
        <v>2159893</v>
      </c>
      <c r="M4541" s="33">
        <v>2039093</v>
      </c>
      <c r="N4541" s="33">
        <v>115001</v>
      </c>
      <c r="O4541" s="33">
        <v>0</v>
      </c>
      <c r="P4541" s="33">
        <v>5798</v>
      </c>
      <c r="Q4541"/>
    </row>
    <row r="4542" spans="1:17">
      <c r="A4542" s="38" t="str">
        <f t="shared" ca="1" si="70"/>
        <v>206421</v>
      </c>
      <c r="B4542" s="39" cm="1">
        <f t="array" aca="1" ref="B4542" ca="1">INDIRECT(_xlfn.CONCAT("D",ROW(C4542)-C4542-3))</f>
        <v>2064</v>
      </c>
      <c r="C4542" s="32">
        <v>21</v>
      </c>
      <c r="D4542" s="33">
        <v>4492381</v>
      </c>
      <c r="E4542" s="33"/>
      <c r="F4542" s="33">
        <v>2310933</v>
      </c>
      <c r="G4542" s="33">
        <v>2230746</v>
      </c>
      <c r="H4542" s="33">
        <v>75357</v>
      </c>
      <c r="I4542" s="33">
        <v>0</v>
      </c>
      <c r="J4542" s="33">
        <v>4831</v>
      </c>
      <c r="K4542" s="33"/>
      <c r="L4542" s="33">
        <v>2181448</v>
      </c>
      <c r="M4542" s="33">
        <v>2014609</v>
      </c>
      <c r="N4542" s="33">
        <v>160089</v>
      </c>
      <c r="O4542" s="33">
        <v>0</v>
      </c>
      <c r="P4542" s="33">
        <v>6751</v>
      </c>
      <c r="Q4542"/>
    </row>
    <row r="4543" spans="1:17">
      <c r="A4543" s="38" t="str">
        <f t="shared" ca="1" si="70"/>
        <v>206422</v>
      </c>
      <c r="B4543" s="39" cm="1">
        <f t="array" aca="1" ref="B4543" ca="1">INDIRECT(_xlfn.CONCAT("D",ROW(C4543)-C4543-3))</f>
        <v>2064</v>
      </c>
      <c r="C4543" s="32">
        <v>22</v>
      </c>
      <c r="D4543" s="33">
        <v>4532339</v>
      </c>
      <c r="E4543" s="33"/>
      <c r="F4543" s="33">
        <v>2330938</v>
      </c>
      <c r="G4543" s="33">
        <v>2209223</v>
      </c>
      <c r="H4543" s="33">
        <v>115919</v>
      </c>
      <c r="I4543" s="33">
        <v>0</v>
      </c>
      <c r="J4543" s="33">
        <v>5796</v>
      </c>
      <c r="K4543" s="33"/>
      <c r="L4543" s="33">
        <v>2201401</v>
      </c>
      <c r="M4543" s="33">
        <v>1962161</v>
      </c>
      <c r="N4543" s="33">
        <v>230559</v>
      </c>
      <c r="O4543" s="33">
        <v>0</v>
      </c>
      <c r="P4543" s="33">
        <v>8682</v>
      </c>
      <c r="Q4543"/>
    </row>
    <row r="4544" spans="1:17">
      <c r="A4544" s="38" t="str">
        <f t="shared" ca="1" si="70"/>
        <v>206423</v>
      </c>
      <c r="B4544" s="39" cm="1">
        <f t="array" aca="1" ref="B4544" ca="1">INDIRECT(_xlfn.CONCAT("D",ROW(C4544)-C4544-3))</f>
        <v>2064</v>
      </c>
      <c r="C4544" s="32">
        <v>23</v>
      </c>
      <c r="D4544" s="33">
        <v>4567321</v>
      </c>
      <c r="E4544" s="33"/>
      <c r="F4544" s="33">
        <v>2347730</v>
      </c>
      <c r="G4544" s="33">
        <v>2161494</v>
      </c>
      <c r="H4544" s="33">
        <v>180446</v>
      </c>
      <c r="I4544" s="33">
        <v>0</v>
      </c>
      <c r="J4544" s="33">
        <v>5790</v>
      </c>
      <c r="K4544" s="33"/>
      <c r="L4544" s="33">
        <v>2219591</v>
      </c>
      <c r="M4544" s="33">
        <v>1873593</v>
      </c>
      <c r="N4544" s="33">
        <v>326722</v>
      </c>
      <c r="O4544" s="33">
        <v>1927</v>
      </c>
      <c r="P4544" s="33">
        <v>17348</v>
      </c>
      <c r="Q4544"/>
    </row>
    <row r="4545" spans="1:17">
      <c r="A4545" s="38" t="str">
        <f t="shared" ca="1" si="70"/>
        <v>206424</v>
      </c>
      <c r="B4545" s="39" cm="1">
        <f t="array" aca="1" ref="B4545" ca="1">INDIRECT(_xlfn.CONCAT("D",ROW(C4545)-C4545-3))</f>
        <v>2064</v>
      </c>
      <c r="C4545" s="32">
        <v>24</v>
      </c>
      <c r="D4545" s="33">
        <v>4598369</v>
      </c>
      <c r="E4545" s="33"/>
      <c r="F4545" s="33">
        <v>2362042</v>
      </c>
      <c r="G4545" s="33">
        <v>2111069</v>
      </c>
      <c r="H4545" s="33">
        <v>240355</v>
      </c>
      <c r="I4545" s="33">
        <v>0</v>
      </c>
      <c r="J4545" s="33">
        <v>10618</v>
      </c>
      <c r="K4545" s="33"/>
      <c r="L4545" s="33">
        <v>2236327</v>
      </c>
      <c r="M4545" s="33">
        <v>1771511</v>
      </c>
      <c r="N4545" s="33">
        <v>443601</v>
      </c>
      <c r="O4545" s="33">
        <v>1929</v>
      </c>
      <c r="P4545" s="33">
        <v>19287</v>
      </c>
      <c r="Q4545"/>
    </row>
    <row r="4546" spans="1:17">
      <c r="A4546" s="38" t="str">
        <f t="shared" ca="1" si="70"/>
        <v>206425</v>
      </c>
      <c r="B4546" s="39" cm="1">
        <f t="array" aca="1" ref="B4546" ca="1">INDIRECT(_xlfn.CONCAT("D",ROW(C4546)-C4546-3))</f>
        <v>2064</v>
      </c>
      <c r="C4546" s="32">
        <v>25</v>
      </c>
      <c r="D4546" s="33">
        <v>4625046</v>
      </c>
      <c r="E4546" s="33"/>
      <c r="F4546" s="33">
        <v>2373615</v>
      </c>
      <c r="G4546" s="33">
        <v>2024469</v>
      </c>
      <c r="H4546" s="33">
        <v>335643</v>
      </c>
      <c r="I4546" s="33">
        <v>0</v>
      </c>
      <c r="J4546" s="33">
        <v>13503</v>
      </c>
      <c r="K4546" s="33"/>
      <c r="L4546" s="33">
        <v>2251430</v>
      </c>
      <c r="M4546" s="33">
        <v>1643275</v>
      </c>
      <c r="N4546" s="33">
        <v>579242</v>
      </c>
      <c r="O4546" s="33">
        <v>2891</v>
      </c>
      <c r="P4546" s="33">
        <v>26022</v>
      </c>
      <c r="Q4546"/>
    </row>
    <row r="4547" spans="1:17">
      <c r="A4547" s="38" t="str">
        <f t="shared" ca="1" si="70"/>
        <v>206426</v>
      </c>
      <c r="B4547" s="39" cm="1">
        <f t="array" aca="1" ref="B4547" ca="1">INDIRECT(_xlfn.CONCAT("D",ROW(C4547)-C4547-3))</f>
        <v>2064</v>
      </c>
      <c r="C4547" s="32">
        <v>26</v>
      </c>
      <c r="D4547" s="33">
        <v>4646579</v>
      </c>
      <c r="E4547" s="33"/>
      <c r="F4547" s="33">
        <v>2382266</v>
      </c>
      <c r="G4547" s="33">
        <v>1878195</v>
      </c>
      <c r="H4547" s="33">
        <v>478964</v>
      </c>
      <c r="I4547" s="33">
        <v>0</v>
      </c>
      <c r="J4547" s="33">
        <v>25107</v>
      </c>
      <c r="K4547" s="33"/>
      <c r="L4547" s="33">
        <v>2264313</v>
      </c>
      <c r="M4547" s="33">
        <v>1528507</v>
      </c>
      <c r="N4547" s="33">
        <v>689516</v>
      </c>
      <c r="O4547" s="33">
        <v>4822</v>
      </c>
      <c r="P4547" s="33">
        <v>41467</v>
      </c>
      <c r="Q4547"/>
    </row>
    <row r="4548" spans="1:17">
      <c r="A4548" s="38" t="str">
        <f t="shared" ca="1" si="70"/>
        <v>206427</v>
      </c>
      <c r="B4548" s="39" cm="1">
        <f t="array" aca="1" ref="B4548" ca="1">INDIRECT(_xlfn.CONCAT("D",ROW(C4548)-C4548-3))</f>
        <v>2064</v>
      </c>
      <c r="C4548" s="32">
        <v>27</v>
      </c>
      <c r="D4548" s="33">
        <v>4663456</v>
      </c>
      <c r="E4548" s="33"/>
      <c r="F4548" s="33">
        <v>2388508</v>
      </c>
      <c r="G4548" s="33">
        <v>1807051</v>
      </c>
      <c r="H4548" s="33">
        <v>551565</v>
      </c>
      <c r="I4548" s="33">
        <v>2893</v>
      </c>
      <c r="J4548" s="33">
        <v>27000</v>
      </c>
      <c r="K4548" s="33"/>
      <c r="L4548" s="33">
        <v>2274948</v>
      </c>
      <c r="M4548" s="33">
        <v>1368050</v>
      </c>
      <c r="N4548" s="33">
        <v>845283</v>
      </c>
      <c r="O4548" s="33">
        <v>7702</v>
      </c>
      <c r="P4548" s="33">
        <v>53913</v>
      </c>
      <c r="Q4548"/>
    </row>
    <row r="4549" spans="1:17">
      <c r="A4549" s="38" t="str">
        <f t="shared" ca="1" si="70"/>
        <v>206428</v>
      </c>
      <c r="B4549" s="39" cm="1">
        <f t="array" aca="1" ref="B4549" ca="1">INDIRECT(_xlfn.CONCAT("D",ROW(C4549)-C4549-3))</f>
        <v>2064</v>
      </c>
      <c r="C4549" s="32">
        <v>28</v>
      </c>
      <c r="D4549" s="33">
        <v>4677079</v>
      </c>
      <c r="E4549" s="33"/>
      <c r="F4549" s="33">
        <v>2393273</v>
      </c>
      <c r="G4549" s="33">
        <v>1709343</v>
      </c>
      <c r="H4549" s="33">
        <v>639557</v>
      </c>
      <c r="I4549" s="33">
        <v>1929</v>
      </c>
      <c r="J4549" s="33">
        <v>42444</v>
      </c>
      <c r="K4549" s="33"/>
      <c r="L4549" s="33">
        <v>2283806</v>
      </c>
      <c r="M4549" s="33">
        <v>1272846</v>
      </c>
      <c r="N4549" s="33">
        <v>953191</v>
      </c>
      <c r="O4549" s="33">
        <v>4814</v>
      </c>
      <c r="P4549" s="33">
        <v>52955</v>
      </c>
      <c r="Q4549"/>
    </row>
    <row r="4550" spans="1:17">
      <c r="A4550" s="38" t="str">
        <f t="shared" ca="1" si="70"/>
        <v>206429</v>
      </c>
      <c r="B4550" s="39" cm="1">
        <f t="array" aca="1" ref="B4550" ca="1">INDIRECT(_xlfn.CONCAT("D",ROW(C4550)-C4550-3))</f>
        <v>2064</v>
      </c>
      <c r="C4550" s="32">
        <v>29</v>
      </c>
      <c r="D4550" s="33">
        <v>4688745</v>
      </c>
      <c r="E4550" s="33"/>
      <c r="F4550" s="33">
        <v>2397353</v>
      </c>
      <c r="G4550" s="33">
        <v>1588596</v>
      </c>
      <c r="H4550" s="33">
        <v>754776</v>
      </c>
      <c r="I4550" s="33">
        <v>5784</v>
      </c>
      <c r="J4550" s="33">
        <v>48198</v>
      </c>
      <c r="K4550" s="33"/>
      <c r="L4550" s="33">
        <v>2291392</v>
      </c>
      <c r="M4550" s="33">
        <v>1111561</v>
      </c>
      <c r="N4550" s="33">
        <v>1085599</v>
      </c>
      <c r="O4550" s="33">
        <v>6731</v>
      </c>
      <c r="P4550" s="33">
        <v>87502</v>
      </c>
      <c r="Q4550"/>
    </row>
    <row r="4551" spans="1:17">
      <c r="A4551" s="38" t="str">
        <f t="shared" ca="1" si="70"/>
        <v>206430</v>
      </c>
      <c r="B4551" s="39" cm="1">
        <f t="array" aca="1" ref="B4551" ca="1">INDIRECT(_xlfn.CONCAT("D",ROW(C4551)-C4551-3))</f>
        <v>2064</v>
      </c>
      <c r="C4551" s="32">
        <v>30</v>
      </c>
      <c r="D4551" s="33">
        <v>4700772</v>
      </c>
      <c r="E4551" s="33"/>
      <c r="F4551" s="33">
        <v>2402074</v>
      </c>
      <c r="G4551" s="33">
        <v>1432376</v>
      </c>
      <c r="H4551" s="33">
        <v>887765</v>
      </c>
      <c r="I4551" s="33">
        <v>964</v>
      </c>
      <c r="J4551" s="33">
        <v>80969</v>
      </c>
      <c r="K4551" s="33"/>
      <c r="L4551" s="33">
        <v>2298698</v>
      </c>
      <c r="M4551" s="33">
        <v>1092050</v>
      </c>
      <c r="N4551" s="33">
        <v>1095902</v>
      </c>
      <c r="O4551" s="33">
        <v>15408</v>
      </c>
      <c r="P4551" s="33">
        <v>95338</v>
      </c>
      <c r="Q4551"/>
    </row>
    <row r="4552" spans="1:17">
      <c r="A4552" s="38" t="str">
        <f t="shared" ca="1" si="70"/>
        <v>206431</v>
      </c>
      <c r="B4552" s="39" cm="1">
        <f t="array" aca="1" ref="B4552" ca="1">INDIRECT(_xlfn.CONCAT("D",ROW(C4552)-C4552-3))</f>
        <v>2064</v>
      </c>
      <c r="C4552" s="32">
        <v>31</v>
      </c>
      <c r="D4552" s="33">
        <v>4711920</v>
      </c>
      <c r="E4552" s="33"/>
      <c r="F4552" s="33">
        <v>2406567</v>
      </c>
      <c r="G4552" s="33">
        <v>1349414</v>
      </c>
      <c r="H4552" s="33">
        <v>974201</v>
      </c>
      <c r="I4552" s="33">
        <v>5787</v>
      </c>
      <c r="J4552" s="33">
        <v>77164</v>
      </c>
      <c r="K4552" s="33"/>
      <c r="L4552" s="33">
        <v>2305353</v>
      </c>
      <c r="M4552" s="33">
        <v>975490</v>
      </c>
      <c r="N4552" s="33">
        <v>1212381</v>
      </c>
      <c r="O4552" s="33">
        <v>10593</v>
      </c>
      <c r="P4552" s="33">
        <v>106890</v>
      </c>
      <c r="Q4552"/>
    </row>
    <row r="4553" spans="1:17">
      <c r="A4553" s="38" t="str">
        <f t="shared" ca="1" si="70"/>
        <v>206432</v>
      </c>
      <c r="B4553" s="39" cm="1">
        <f t="array" aca="1" ref="B4553" ca="1">INDIRECT(_xlfn.CONCAT("D",ROW(C4553)-C4553-3))</f>
        <v>2064</v>
      </c>
      <c r="C4553" s="32">
        <v>32</v>
      </c>
      <c r="D4553" s="33">
        <v>4721502</v>
      </c>
      <c r="E4553" s="33"/>
      <c r="F4553" s="33">
        <v>2410311</v>
      </c>
      <c r="G4553" s="33">
        <v>1298825</v>
      </c>
      <c r="H4553" s="33">
        <v>1023610</v>
      </c>
      <c r="I4553" s="33">
        <v>3863</v>
      </c>
      <c r="J4553" s="33">
        <v>84013</v>
      </c>
      <c r="K4553" s="33"/>
      <c r="L4553" s="33">
        <v>2311191</v>
      </c>
      <c r="M4553" s="33">
        <v>881141</v>
      </c>
      <c r="N4553" s="33">
        <v>1288489</v>
      </c>
      <c r="O4553" s="33">
        <v>10593</v>
      </c>
      <c r="P4553" s="33">
        <v>130968</v>
      </c>
      <c r="Q4553"/>
    </row>
    <row r="4554" spans="1:17">
      <c r="A4554" s="38" t="str">
        <f t="shared" ca="1" si="70"/>
        <v>206433</v>
      </c>
      <c r="B4554" s="39" cm="1">
        <f t="array" aca="1" ref="B4554" ca="1">INDIRECT(_xlfn.CONCAT("D",ROW(C4554)-C4554-3))</f>
        <v>2064</v>
      </c>
      <c r="C4554" s="32">
        <v>33</v>
      </c>
      <c r="D4554" s="33">
        <v>4720605</v>
      </c>
      <c r="E4554" s="33"/>
      <c r="F4554" s="33">
        <v>2408645</v>
      </c>
      <c r="G4554" s="33">
        <v>1260707</v>
      </c>
      <c r="H4554" s="33">
        <v>1039987</v>
      </c>
      <c r="I4554" s="33">
        <v>5783</v>
      </c>
      <c r="J4554" s="33">
        <v>102167</v>
      </c>
      <c r="K4554" s="33"/>
      <c r="L4554" s="33">
        <v>2311960</v>
      </c>
      <c r="M4554" s="33">
        <v>806587</v>
      </c>
      <c r="N4554" s="33">
        <v>1320570</v>
      </c>
      <c r="O4554" s="33">
        <v>17325</v>
      </c>
      <c r="P4554" s="33">
        <v>167477</v>
      </c>
      <c r="Q4554"/>
    </row>
    <row r="4555" spans="1:17">
      <c r="A4555" s="38" t="str">
        <f t="shared" ca="1" si="70"/>
        <v>206434</v>
      </c>
      <c r="B4555" s="39" cm="1">
        <f t="array" aca="1" ref="B4555" ca="1">INDIRECT(_xlfn.CONCAT("D",ROW(C4555)-C4555-3))</f>
        <v>2064</v>
      </c>
      <c r="C4555" s="32">
        <v>34</v>
      </c>
      <c r="D4555" s="33">
        <v>4703136</v>
      </c>
      <c r="E4555" s="33"/>
      <c r="F4555" s="33">
        <v>2398463</v>
      </c>
      <c r="G4555" s="33">
        <v>1169023</v>
      </c>
      <c r="H4555" s="33">
        <v>1080795</v>
      </c>
      <c r="I4555" s="33">
        <v>8631</v>
      </c>
      <c r="J4555" s="33">
        <v>140014</v>
      </c>
      <c r="K4555" s="33"/>
      <c r="L4555" s="33">
        <v>2304674</v>
      </c>
      <c r="M4555" s="33">
        <v>774301</v>
      </c>
      <c r="N4555" s="33">
        <v>1345193</v>
      </c>
      <c r="O4555" s="33">
        <v>8635</v>
      </c>
      <c r="P4555" s="33">
        <v>176544</v>
      </c>
      <c r="Q4555"/>
    </row>
    <row r="4556" spans="1:17">
      <c r="A4556" s="38" t="str">
        <f t="shared" ref="A4556:A4619" ca="1" si="71">B4556&amp;C4556</f>
        <v>206435</v>
      </c>
      <c r="B4556" s="39" cm="1">
        <f t="array" aca="1" ref="B4556" ca="1">INDIRECT(_xlfn.CONCAT("D",ROW(C4556)-C4556-3))</f>
        <v>2064</v>
      </c>
      <c r="C4556" s="32">
        <v>35</v>
      </c>
      <c r="D4556" s="33">
        <v>4673623</v>
      </c>
      <c r="E4556" s="33"/>
      <c r="F4556" s="33">
        <v>2382145</v>
      </c>
      <c r="G4556" s="33">
        <v>1100702</v>
      </c>
      <c r="H4556" s="33">
        <v>1104527</v>
      </c>
      <c r="I4556" s="33">
        <v>10519</v>
      </c>
      <c r="J4556" s="33">
        <v>166396</v>
      </c>
      <c r="K4556" s="33"/>
      <c r="L4556" s="33">
        <v>2291478</v>
      </c>
      <c r="M4556" s="33">
        <v>758730</v>
      </c>
      <c r="N4556" s="33">
        <v>1332077</v>
      </c>
      <c r="O4556" s="33">
        <v>16245</v>
      </c>
      <c r="P4556" s="33">
        <v>184427</v>
      </c>
      <c r="Q4556"/>
    </row>
    <row r="4557" spans="1:17">
      <c r="A4557" s="38" t="str">
        <f t="shared" ca="1" si="71"/>
        <v>206436</v>
      </c>
      <c r="B4557" s="39" cm="1">
        <f t="array" aca="1" ref="B4557" ca="1">INDIRECT(_xlfn.CONCAT("D",ROW(C4557)-C4557-3))</f>
        <v>2064</v>
      </c>
      <c r="C4557" s="32">
        <v>36</v>
      </c>
      <c r="D4557" s="33">
        <v>4636763</v>
      </c>
      <c r="E4557" s="33"/>
      <c r="F4557" s="33">
        <v>2362040</v>
      </c>
      <c r="G4557" s="33">
        <v>999952</v>
      </c>
      <c r="H4557" s="33">
        <v>1184382</v>
      </c>
      <c r="I4557" s="33">
        <v>2882</v>
      </c>
      <c r="J4557" s="33">
        <v>174824</v>
      </c>
      <c r="K4557" s="33"/>
      <c r="L4557" s="33">
        <v>2274723</v>
      </c>
      <c r="M4557" s="33">
        <v>711270</v>
      </c>
      <c r="N4557" s="33">
        <v>1357357</v>
      </c>
      <c r="O4557" s="33">
        <v>23006</v>
      </c>
      <c r="P4557" s="33">
        <v>183090</v>
      </c>
      <c r="Q4557"/>
    </row>
    <row r="4558" spans="1:17">
      <c r="A4558" s="38" t="str">
        <f t="shared" ca="1" si="71"/>
        <v>206437</v>
      </c>
      <c r="B4558" s="39" cm="1">
        <f t="array" aca="1" ref="B4558" ca="1">INDIRECT(_xlfn.CONCAT("D",ROW(C4558)-C4558-3))</f>
        <v>2064</v>
      </c>
      <c r="C4558" s="32">
        <v>37</v>
      </c>
      <c r="D4558" s="33">
        <v>4597152</v>
      </c>
      <c r="E4558" s="33"/>
      <c r="F4558" s="33">
        <v>2340376</v>
      </c>
      <c r="G4558" s="33">
        <v>972423</v>
      </c>
      <c r="H4558" s="33">
        <v>1168258</v>
      </c>
      <c r="I4558" s="33">
        <v>6753</v>
      </c>
      <c r="J4558" s="33">
        <v>192941</v>
      </c>
      <c r="K4558" s="33"/>
      <c r="L4558" s="33">
        <v>2256776</v>
      </c>
      <c r="M4558" s="33">
        <v>675393</v>
      </c>
      <c r="N4558" s="33">
        <v>1351750</v>
      </c>
      <c r="O4558" s="33">
        <v>23156</v>
      </c>
      <c r="P4558" s="33">
        <v>206477</v>
      </c>
      <c r="Q4558"/>
    </row>
    <row r="4559" spans="1:17">
      <c r="A4559" s="38" t="str">
        <f t="shared" ca="1" si="71"/>
        <v>206438</v>
      </c>
      <c r="B4559" s="39" cm="1">
        <f t="array" aca="1" ref="B4559" ca="1">INDIRECT(_xlfn.CONCAT("D",ROW(C4559)-C4559-3))</f>
        <v>2064</v>
      </c>
      <c r="C4559" s="32">
        <v>38</v>
      </c>
      <c r="D4559" s="33">
        <v>4557847</v>
      </c>
      <c r="E4559" s="33"/>
      <c r="F4559" s="33">
        <v>2318741</v>
      </c>
      <c r="G4559" s="33">
        <v>937654</v>
      </c>
      <c r="H4559" s="33">
        <v>1174998</v>
      </c>
      <c r="I4559" s="33">
        <v>7814</v>
      </c>
      <c r="J4559" s="33">
        <v>198275</v>
      </c>
      <c r="K4559" s="33"/>
      <c r="L4559" s="33">
        <v>2239106</v>
      </c>
      <c r="M4559" s="33">
        <v>666366</v>
      </c>
      <c r="N4559" s="33">
        <v>1326877</v>
      </c>
      <c r="O4559" s="33">
        <v>18537</v>
      </c>
      <c r="P4559" s="33">
        <v>227325</v>
      </c>
      <c r="Q4559"/>
    </row>
    <row r="4560" spans="1:17">
      <c r="A4560" s="38" t="str">
        <f t="shared" ca="1" si="71"/>
        <v>206439</v>
      </c>
      <c r="B4560" s="39" cm="1">
        <f t="array" aca="1" ref="B4560" ca="1">INDIRECT(_xlfn.CONCAT("D",ROW(C4560)-C4560-3))</f>
        <v>2064</v>
      </c>
      <c r="C4560" s="32">
        <v>39</v>
      </c>
      <c r="D4560" s="33">
        <v>4524463</v>
      </c>
      <c r="E4560" s="33"/>
      <c r="F4560" s="33">
        <v>2299851</v>
      </c>
      <c r="G4560" s="33">
        <v>849815</v>
      </c>
      <c r="H4560" s="33">
        <v>1250952</v>
      </c>
      <c r="I4560" s="33">
        <v>6933</v>
      </c>
      <c r="J4560" s="33">
        <v>192150</v>
      </c>
      <c r="K4560" s="33"/>
      <c r="L4560" s="33">
        <v>2224613</v>
      </c>
      <c r="M4560" s="33">
        <v>589537</v>
      </c>
      <c r="N4560" s="33">
        <v>1393721</v>
      </c>
      <c r="O4560" s="33">
        <v>15827</v>
      </c>
      <c r="P4560" s="33">
        <v>225528</v>
      </c>
      <c r="Q4560"/>
    </row>
    <row r="4561" spans="1:17">
      <c r="A4561" s="38" t="str">
        <f t="shared" ca="1" si="71"/>
        <v>206440</v>
      </c>
      <c r="B4561" s="39" cm="1">
        <f t="array" aca="1" ref="B4561" ca="1">INDIRECT(_xlfn.CONCAT("D",ROW(C4561)-C4561-3))</f>
        <v>2064</v>
      </c>
      <c r="C4561" s="32">
        <v>40</v>
      </c>
      <c r="D4561" s="33">
        <v>4502795</v>
      </c>
      <c r="E4561" s="33"/>
      <c r="F4561" s="33">
        <v>2287037</v>
      </c>
      <c r="G4561" s="33">
        <v>809259</v>
      </c>
      <c r="H4561" s="33">
        <v>1240529</v>
      </c>
      <c r="I4561" s="33">
        <v>15079</v>
      </c>
      <c r="J4561" s="33">
        <v>222169</v>
      </c>
      <c r="K4561" s="33"/>
      <c r="L4561" s="33">
        <v>2215759</v>
      </c>
      <c r="M4561" s="33">
        <v>589864</v>
      </c>
      <c r="N4561" s="33">
        <v>1355582</v>
      </c>
      <c r="O4561" s="33">
        <v>28137</v>
      </c>
      <c r="P4561" s="33">
        <v>242176</v>
      </c>
      <c r="Q4561"/>
    </row>
    <row r="4562" spans="1:17">
      <c r="A4562" s="38" t="str">
        <f t="shared" ca="1" si="71"/>
        <v>206441</v>
      </c>
      <c r="B4562" s="39" cm="1">
        <f t="array" aca="1" ref="B4562" ca="1">INDIRECT(_xlfn.CONCAT("D",ROW(C4562)-C4562-3))</f>
        <v>2064</v>
      </c>
      <c r="C4562" s="32">
        <v>41</v>
      </c>
      <c r="D4562" s="33">
        <v>4481082</v>
      </c>
      <c r="E4562" s="33"/>
      <c r="F4562" s="33">
        <v>2274356</v>
      </c>
      <c r="G4562" s="33">
        <v>810156</v>
      </c>
      <c r="H4562" s="33">
        <v>1212173</v>
      </c>
      <c r="I4562" s="33">
        <v>8163</v>
      </c>
      <c r="J4562" s="33">
        <v>243863</v>
      </c>
      <c r="K4562" s="33"/>
      <c r="L4562" s="33">
        <v>2206726</v>
      </c>
      <c r="M4562" s="33">
        <v>547350</v>
      </c>
      <c r="N4562" s="33">
        <v>1402520</v>
      </c>
      <c r="O4562" s="33">
        <v>22424</v>
      </c>
      <c r="P4562" s="33">
        <v>234433</v>
      </c>
      <c r="Q4562"/>
    </row>
    <row r="4563" spans="1:17">
      <c r="A4563" s="38" t="str">
        <f t="shared" ca="1" si="71"/>
        <v>206442</v>
      </c>
      <c r="B4563" s="39" cm="1">
        <f t="array" aca="1" ref="B4563" ca="1">INDIRECT(_xlfn.CONCAT("D",ROW(C4563)-C4563-3))</f>
        <v>2064</v>
      </c>
      <c r="C4563" s="32">
        <v>42</v>
      </c>
      <c r="D4563" s="33">
        <v>4469764</v>
      </c>
      <c r="E4563" s="33"/>
      <c r="F4563" s="33">
        <v>2266868</v>
      </c>
      <c r="G4563" s="33">
        <v>795103</v>
      </c>
      <c r="H4563" s="33">
        <v>1226642</v>
      </c>
      <c r="I4563" s="33">
        <v>7210</v>
      </c>
      <c r="J4563" s="33">
        <v>237913</v>
      </c>
      <c r="K4563" s="33"/>
      <c r="L4563" s="33">
        <v>2202897</v>
      </c>
      <c r="M4563" s="33">
        <v>541982</v>
      </c>
      <c r="N4563" s="33">
        <v>1387352</v>
      </c>
      <c r="O4563" s="33">
        <v>31881</v>
      </c>
      <c r="P4563" s="33">
        <v>241681</v>
      </c>
      <c r="Q4563"/>
    </row>
    <row r="4564" spans="1:17">
      <c r="A4564" s="38" t="str">
        <f t="shared" ca="1" si="71"/>
        <v>206443</v>
      </c>
      <c r="B4564" s="39" cm="1">
        <f t="array" aca="1" ref="B4564" ca="1">INDIRECT(_xlfn.CONCAT("D",ROW(C4564)-C4564-3))</f>
        <v>2064</v>
      </c>
      <c r="C4564" s="32">
        <v>43</v>
      </c>
      <c r="D4564" s="33">
        <v>4404815</v>
      </c>
      <c r="E4564" s="33"/>
      <c r="F4564" s="33">
        <v>2230016</v>
      </c>
      <c r="G4564" s="33">
        <v>747551</v>
      </c>
      <c r="H4564" s="33">
        <v>1222912</v>
      </c>
      <c r="I4564" s="33">
        <v>11665</v>
      </c>
      <c r="J4564" s="33">
        <v>247888</v>
      </c>
      <c r="K4564" s="33"/>
      <c r="L4564" s="33">
        <v>2174799</v>
      </c>
      <c r="M4564" s="33">
        <v>498209</v>
      </c>
      <c r="N4564" s="33">
        <v>1376886</v>
      </c>
      <c r="O4564" s="33">
        <v>31138</v>
      </c>
      <c r="P4564" s="33">
        <v>268566</v>
      </c>
      <c r="Q4564"/>
    </row>
    <row r="4565" spans="1:17">
      <c r="A4565" s="38" t="str">
        <f t="shared" ca="1" si="71"/>
        <v>206444</v>
      </c>
      <c r="B4565" s="39" cm="1">
        <f t="array" aca="1" ref="B4565" ca="1">INDIRECT(_xlfn.CONCAT("D",ROW(C4565)-C4565-3))</f>
        <v>2064</v>
      </c>
      <c r="C4565" s="32">
        <v>44</v>
      </c>
      <c r="D4565" s="33">
        <v>4517968</v>
      </c>
      <c r="E4565" s="33"/>
      <c r="F4565" s="33">
        <v>2285373</v>
      </c>
      <c r="G4565" s="33">
        <v>783471</v>
      </c>
      <c r="H4565" s="33">
        <v>1240746</v>
      </c>
      <c r="I4565" s="33">
        <v>11007</v>
      </c>
      <c r="J4565" s="33">
        <v>250150</v>
      </c>
      <c r="K4565" s="33"/>
      <c r="L4565" s="33">
        <v>2232594</v>
      </c>
      <c r="M4565" s="33">
        <v>555891</v>
      </c>
      <c r="N4565" s="33">
        <v>1406785</v>
      </c>
      <c r="O4565" s="33">
        <v>33113</v>
      </c>
      <c r="P4565" s="33">
        <v>236805</v>
      </c>
      <c r="Q4565"/>
    </row>
    <row r="4566" spans="1:17">
      <c r="A4566" s="38" t="str">
        <f t="shared" ca="1" si="71"/>
        <v>206445</v>
      </c>
      <c r="B4566" s="39" cm="1">
        <f t="array" aca="1" ref="B4566" ca="1">INDIRECT(_xlfn.CONCAT("D",ROW(C4566)-C4566-3))</f>
        <v>2064</v>
      </c>
      <c r="C4566" s="32">
        <v>45</v>
      </c>
      <c r="D4566" s="33">
        <v>4564895</v>
      </c>
      <c r="E4566" s="33"/>
      <c r="F4566" s="33">
        <v>2306693</v>
      </c>
      <c r="G4566" s="33">
        <v>741042</v>
      </c>
      <c r="H4566" s="33">
        <v>1294809</v>
      </c>
      <c r="I4566" s="33">
        <v>15103</v>
      </c>
      <c r="J4566" s="33">
        <v>255740</v>
      </c>
      <c r="K4566" s="33"/>
      <c r="L4566" s="33">
        <v>2258201</v>
      </c>
      <c r="M4566" s="33">
        <v>517315</v>
      </c>
      <c r="N4566" s="33">
        <v>1430699</v>
      </c>
      <c r="O4566" s="33">
        <v>37384</v>
      </c>
      <c r="P4566" s="33">
        <v>272803</v>
      </c>
      <c r="Q4566"/>
    </row>
    <row r="4567" spans="1:17">
      <c r="A4567" s="38" t="str">
        <f t="shared" ca="1" si="71"/>
        <v>206446</v>
      </c>
      <c r="B4567" s="39" cm="1">
        <f t="array" aca="1" ref="B4567" ca="1">INDIRECT(_xlfn.CONCAT("D",ROW(C4567)-C4567-3))</f>
        <v>2064</v>
      </c>
      <c r="C4567" s="32">
        <v>46</v>
      </c>
      <c r="D4567" s="33">
        <v>4622529</v>
      </c>
      <c r="E4567" s="33"/>
      <c r="F4567" s="33">
        <v>2335614</v>
      </c>
      <c r="G4567" s="33">
        <v>728744</v>
      </c>
      <c r="H4567" s="33">
        <v>1292965</v>
      </c>
      <c r="I4567" s="33">
        <v>24224</v>
      </c>
      <c r="J4567" s="33">
        <v>289681</v>
      </c>
      <c r="K4567" s="33"/>
      <c r="L4567" s="33">
        <v>2286916</v>
      </c>
      <c r="M4567" s="33">
        <v>515717</v>
      </c>
      <c r="N4567" s="33">
        <v>1432098</v>
      </c>
      <c r="O4567" s="33">
        <v>41379</v>
      </c>
      <c r="P4567" s="33">
        <v>297723</v>
      </c>
      <c r="Q4567"/>
    </row>
    <row r="4568" spans="1:17">
      <c r="A4568" s="38" t="str">
        <f t="shared" ca="1" si="71"/>
        <v>206447</v>
      </c>
      <c r="B4568" s="39" cm="1">
        <f t="array" aca="1" ref="B4568" ca="1">INDIRECT(_xlfn.CONCAT("D",ROW(C4568)-C4568-3))</f>
        <v>2064</v>
      </c>
      <c r="C4568" s="32">
        <v>47</v>
      </c>
      <c r="D4568" s="33">
        <v>4704256</v>
      </c>
      <c r="E4568" s="33"/>
      <c r="F4568" s="33">
        <v>2373741</v>
      </c>
      <c r="G4568" s="33">
        <v>769454</v>
      </c>
      <c r="H4568" s="33">
        <v>1302540</v>
      </c>
      <c r="I4568" s="33">
        <v>13076</v>
      </c>
      <c r="J4568" s="33">
        <v>288671</v>
      </c>
      <c r="K4568" s="33"/>
      <c r="L4568" s="33">
        <v>2330515</v>
      </c>
      <c r="M4568" s="33">
        <v>560975</v>
      </c>
      <c r="N4568" s="33">
        <v>1436177</v>
      </c>
      <c r="O4568" s="33">
        <v>48343</v>
      </c>
      <c r="P4568" s="33">
        <v>285020</v>
      </c>
      <c r="Q4568"/>
    </row>
    <row r="4569" spans="1:17">
      <c r="A4569" s="38" t="str">
        <f t="shared" ca="1" si="71"/>
        <v>206448</v>
      </c>
      <c r="B4569" s="39" cm="1">
        <f t="array" aca="1" ref="B4569" ca="1">INDIRECT(_xlfn.CONCAT("D",ROW(C4569)-C4569-3))</f>
        <v>2064</v>
      </c>
      <c r="C4569" s="32">
        <v>48</v>
      </c>
      <c r="D4569" s="33">
        <v>4728840</v>
      </c>
      <c r="E4569" s="33"/>
      <c r="F4569" s="33">
        <v>2385017</v>
      </c>
      <c r="G4569" s="33">
        <v>707267</v>
      </c>
      <c r="H4569" s="33">
        <v>1373344</v>
      </c>
      <c r="I4569" s="33">
        <v>18083</v>
      </c>
      <c r="J4569" s="33">
        <v>286322</v>
      </c>
      <c r="K4569" s="33"/>
      <c r="L4569" s="33">
        <v>2343824</v>
      </c>
      <c r="M4569" s="33">
        <v>523310</v>
      </c>
      <c r="N4569" s="33">
        <v>1451178</v>
      </c>
      <c r="O4569" s="33">
        <v>66420</v>
      </c>
      <c r="P4569" s="33">
        <v>302916</v>
      </c>
      <c r="Q4569"/>
    </row>
    <row r="4570" spans="1:17">
      <c r="A4570" s="38" t="str">
        <f t="shared" ca="1" si="71"/>
        <v>206449</v>
      </c>
      <c r="B4570" s="39" cm="1">
        <f t="array" aca="1" ref="B4570" ca="1">INDIRECT(_xlfn.CONCAT("D",ROW(C4570)-C4570-3))</f>
        <v>2064</v>
      </c>
      <c r="C4570" s="32">
        <v>49</v>
      </c>
      <c r="D4570" s="33">
        <v>4731033</v>
      </c>
      <c r="E4570" s="33"/>
      <c r="F4570" s="33">
        <v>2383955</v>
      </c>
      <c r="G4570" s="33">
        <v>731669</v>
      </c>
      <c r="H4570" s="33">
        <v>1347759</v>
      </c>
      <c r="I4570" s="33">
        <v>22111</v>
      </c>
      <c r="J4570" s="33">
        <v>282416</v>
      </c>
      <c r="K4570" s="33"/>
      <c r="L4570" s="33">
        <v>2347078</v>
      </c>
      <c r="M4570" s="33">
        <v>510976</v>
      </c>
      <c r="N4570" s="33">
        <v>1445591</v>
      </c>
      <c r="O4570" s="33">
        <v>56217</v>
      </c>
      <c r="P4570" s="33">
        <v>334293</v>
      </c>
      <c r="Q4570"/>
    </row>
    <row r="4571" spans="1:17">
      <c r="A4571" s="38" t="str">
        <f t="shared" ca="1" si="71"/>
        <v>206450</v>
      </c>
      <c r="B4571" s="39" cm="1">
        <f t="array" aca="1" ref="B4571" ca="1">INDIRECT(_xlfn.CONCAT("D",ROW(C4571)-C4571-3))</f>
        <v>2064</v>
      </c>
      <c r="C4571" s="32">
        <v>50</v>
      </c>
      <c r="D4571" s="33">
        <v>4669341</v>
      </c>
      <c r="E4571" s="33"/>
      <c r="F4571" s="33">
        <v>2351952</v>
      </c>
      <c r="G4571" s="33">
        <v>718429</v>
      </c>
      <c r="H4571" s="33">
        <v>1336519</v>
      </c>
      <c r="I4571" s="33">
        <v>14048</v>
      </c>
      <c r="J4571" s="33">
        <v>282957</v>
      </c>
      <c r="K4571" s="33"/>
      <c r="L4571" s="33">
        <v>2317389</v>
      </c>
      <c r="M4571" s="33">
        <v>523022</v>
      </c>
      <c r="N4571" s="33">
        <v>1404113</v>
      </c>
      <c r="O4571" s="33">
        <v>61355</v>
      </c>
      <c r="P4571" s="33">
        <v>328900</v>
      </c>
      <c r="Q4571"/>
    </row>
    <row r="4572" spans="1:17">
      <c r="A4572" s="38" t="str">
        <f t="shared" ca="1" si="71"/>
        <v>206451</v>
      </c>
      <c r="B4572" s="39" cm="1">
        <f t="array" aca="1" ref="B4572" ca="1">INDIRECT(_xlfn.CONCAT("D",ROW(C4572)-C4572-3))</f>
        <v>2064</v>
      </c>
      <c r="C4572" s="32">
        <v>51</v>
      </c>
      <c r="D4572" s="33">
        <v>4675993</v>
      </c>
      <c r="E4572" s="33"/>
      <c r="F4572" s="33">
        <v>2350958</v>
      </c>
      <c r="G4572" s="33">
        <v>709609</v>
      </c>
      <c r="H4572" s="33">
        <v>1344841</v>
      </c>
      <c r="I4572" s="33">
        <v>14072</v>
      </c>
      <c r="J4572" s="33">
        <v>282437</v>
      </c>
      <c r="K4572" s="33"/>
      <c r="L4572" s="33">
        <v>2325035</v>
      </c>
      <c r="M4572" s="33">
        <v>513542</v>
      </c>
      <c r="N4572" s="33">
        <v>1410729</v>
      </c>
      <c r="O4572" s="33">
        <v>61424</v>
      </c>
      <c r="P4572" s="33">
        <v>339340</v>
      </c>
      <c r="Q4572"/>
    </row>
    <row r="4573" spans="1:17">
      <c r="A4573" s="38" t="str">
        <f t="shared" ca="1" si="71"/>
        <v>206452</v>
      </c>
      <c r="B4573" s="39" cm="1">
        <f t="array" aca="1" ref="B4573" ca="1">INDIRECT(_xlfn.CONCAT("D",ROW(C4573)-C4573-3))</f>
        <v>2064</v>
      </c>
      <c r="C4573" s="32">
        <v>52</v>
      </c>
      <c r="D4573" s="33">
        <v>4658974</v>
      </c>
      <c r="E4573" s="33"/>
      <c r="F4573" s="33">
        <v>2341514</v>
      </c>
      <c r="G4573" s="33">
        <v>670154</v>
      </c>
      <c r="H4573" s="33">
        <v>1374520</v>
      </c>
      <c r="I4573" s="33">
        <v>9056</v>
      </c>
      <c r="J4573" s="33">
        <v>287784</v>
      </c>
      <c r="K4573" s="33"/>
      <c r="L4573" s="33">
        <v>2317460</v>
      </c>
      <c r="M4573" s="33">
        <v>523913</v>
      </c>
      <c r="N4573" s="33">
        <v>1372009</v>
      </c>
      <c r="O4573" s="33">
        <v>65238</v>
      </c>
      <c r="P4573" s="33">
        <v>356301</v>
      </c>
      <c r="Q4573"/>
    </row>
    <row r="4574" spans="1:17">
      <c r="A4574" s="38" t="str">
        <f t="shared" ca="1" si="71"/>
        <v>206453</v>
      </c>
      <c r="B4574" s="39" cm="1">
        <f t="array" aca="1" ref="B4574" ca="1">INDIRECT(_xlfn.CONCAT("D",ROW(C4574)-C4574-3))</f>
        <v>2064</v>
      </c>
      <c r="C4574" s="32">
        <v>53</v>
      </c>
      <c r="D4574" s="33">
        <v>4727905</v>
      </c>
      <c r="E4574" s="33"/>
      <c r="F4574" s="33">
        <v>2372025</v>
      </c>
      <c r="G4574" s="33">
        <v>690373</v>
      </c>
      <c r="H4574" s="33">
        <v>1385778</v>
      </c>
      <c r="I4574" s="33">
        <v>17108</v>
      </c>
      <c r="J4574" s="33">
        <v>278766</v>
      </c>
      <c r="K4574" s="33"/>
      <c r="L4574" s="33">
        <v>2355880</v>
      </c>
      <c r="M4574" s="33">
        <v>535792</v>
      </c>
      <c r="N4574" s="33">
        <v>1373594</v>
      </c>
      <c r="O4574" s="33">
        <v>79265</v>
      </c>
      <c r="P4574" s="33">
        <v>367228</v>
      </c>
      <c r="Q4574"/>
    </row>
    <row r="4575" spans="1:17">
      <c r="A4575" s="38" t="str">
        <f t="shared" ca="1" si="71"/>
        <v>206454</v>
      </c>
      <c r="B4575" s="39" cm="1">
        <f t="array" aca="1" ref="B4575" ca="1">INDIRECT(_xlfn.CONCAT("D",ROW(C4575)-C4575-3))</f>
        <v>2064</v>
      </c>
      <c r="C4575" s="32">
        <v>54</v>
      </c>
      <c r="D4575" s="33">
        <v>4781965</v>
      </c>
      <c r="E4575" s="33"/>
      <c r="F4575" s="33">
        <v>2394805</v>
      </c>
      <c r="G4575" s="33">
        <v>692123</v>
      </c>
      <c r="H4575" s="33">
        <v>1373195</v>
      </c>
      <c r="I4575" s="33">
        <v>19086</v>
      </c>
      <c r="J4575" s="33">
        <v>310400</v>
      </c>
      <c r="K4575" s="33"/>
      <c r="L4575" s="33">
        <v>2387160</v>
      </c>
      <c r="M4575" s="33">
        <v>508163</v>
      </c>
      <c r="N4575" s="33">
        <v>1421048</v>
      </c>
      <c r="O4575" s="33">
        <v>87372</v>
      </c>
      <c r="P4575" s="33">
        <v>370577</v>
      </c>
      <c r="Q4575"/>
    </row>
    <row r="4576" spans="1:17">
      <c r="A4576" s="38" t="str">
        <f t="shared" ca="1" si="71"/>
        <v>206455</v>
      </c>
      <c r="B4576" s="39" cm="1">
        <f t="array" aca="1" ref="B4576" ca="1">INDIRECT(_xlfn.CONCAT("D",ROW(C4576)-C4576-3))</f>
        <v>2064</v>
      </c>
      <c r="C4576" s="32">
        <v>55</v>
      </c>
      <c r="D4576" s="33">
        <v>4916683</v>
      </c>
      <c r="E4576" s="33"/>
      <c r="F4576" s="33">
        <v>2458714</v>
      </c>
      <c r="G4576" s="33">
        <v>740226</v>
      </c>
      <c r="H4576" s="33">
        <v>1406128</v>
      </c>
      <c r="I4576" s="33">
        <v>17074</v>
      </c>
      <c r="J4576" s="33">
        <v>295287</v>
      </c>
      <c r="K4576" s="33"/>
      <c r="L4576" s="33">
        <v>2457969</v>
      </c>
      <c r="M4576" s="33">
        <v>561735</v>
      </c>
      <c r="N4576" s="33">
        <v>1430968</v>
      </c>
      <c r="O4576" s="33">
        <v>90440</v>
      </c>
      <c r="P4576" s="33">
        <v>374825</v>
      </c>
      <c r="Q4576"/>
    </row>
    <row r="4577" spans="1:17">
      <c r="A4577" s="38" t="str">
        <f t="shared" ca="1" si="71"/>
        <v>206456</v>
      </c>
      <c r="B4577" s="39" cm="1">
        <f t="array" aca="1" ref="B4577" ca="1">INDIRECT(_xlfn.CONCAT("D",ROW(C4577)-C4577-3))</f>
        <v>2064</v>
      </c>
      <c r="C4577" s="32">
        <v>56</v>
      </c>
      <c r="D4577" s="33">
        <v>4916720</v>
      </c>
      <c r="E4577" s="33"/>
      <c r="F4577" s="33">
        <v>2454185</v>
      </c>
      <c r="G4577" s="33">
        <v>661825</v>
      </c>
      <c r="H4577" s="33">
        <v>1492627</v>
      </c>
      <c r="I4577" s="33">
        <v>22128</v>
      </c>
      <c r="J4577" s="33">
        <v>277605</v>
      </c>
      <c r="K4577" s="33"/>
      <c r="L4577" s="33">
        <v>2462536</v>
      </c>
      <c r="M4577" s="33">
        <v>598044</v>
      </c>
      <c r="N4577" s="33">
        <v>1361933</v>
      </c>
      <c r="O4577" s="33">
        <v>106542</v>
      </c>
      <c r="P4577" s="33">
        <v>396016</v>
      </c>
      <c r="Q4577"/>
    </row>
    <row r="4578" spans="1:17">
      <c r="A4578" s="38" t="str">
        <f t="shared" ca="1" si="71"/>
        <v>206457</v>
      </c>
      <c r="B4578" s="39" cm="1">
        <f t="array" aca="1" ref="B4578" ca="1">INDIRECT(_xlfn.CONCAT("D",ROW(C4578)-C4578-3))</f>
        <v>2064</v>
      </c>
      <c r="C4578" s="32">
        <v>57</v>
      </c>
      <c r="D4578" s="33">
        <v>4831991</v>
      </c>
      <c r="E4578" s="33"/>
      <c r="F4578" s="33">
        <v>2409643</v>
      </c>
      <c r="G4578" s="33">
        <v>681292</v>
      </c>
      <c r="H4578" s="33">
        <v>1414836</v>
      </c>
      <c r="I4578" s="33">
        <v>34165</v>
      </c>
      <c r="J4578" s="33">
        <v>279350</v>
      </c>
      <c r="K4578" s="33"/>
      <c r="L4578" s="33">
        <v>2422347</v>
      </c>
      <c r="M4578" s="33">
        <v>520935</v>
      </c>
      <c r="N4578" s="33">
        <v>1391497</v>
      </c>
      <c r="O4578" s="33">
        <v>101182</v>
      </c>
      <c r="P4578" s="33">
        <v>408734</v>
      </c>
      <c r="Q4578"/>
    </row>
    <row r="4579" spans="1:17">
      <c r="A4579" s="38" t="str">
        <f t="shared" ca="1" si="71"/>
        <v>206458</v>
      </c>
      <c r="B4579" s="39" cm="1">
        <f t="array" aca="1" ref="B4579" ca="1">INDIRECT(_xlfn.CONCAT("D",ROW(C4579)-C4579-3))</f>
        <v>2064</v>
      </c>
      <c r="C4579" s="32">
        <v>58</v>
      </c>
      <c r="D4579" s="33">
        <v>4704556</v>
      </c>
      <c r="E4579" s="33"/>
      <c r="F4579" s="33">
        <v>2342231</v>
      </c>
      <c r="G4579" s="33">
        <v>636323</v>
      </c>
      <c r="H4579" s="33">
        <v>1411370</v>
      </c>
      <c r="I4579" s="33">
        <v>20105</v>
      </c>
      <c r="J4579" s="33">
        <v>274433</v>
      </c>
      <c r="K4579" s="33"/>
      <c r="L4579" s="33">
        <v>2362325</v>
      </c>
      <c r="M4579" s="33">
        <v>504057</v>
      </c>
      <c r="N4579" s="33">
        <v>1338114</v>
      </c>
      <c r="O4579" s="33">
        <v>96586</v>
      </c>
      <c r="P4579" s="33">
        <v>423568</v>
      </c>
      <c r="Q4579"/>
    </row>
    <row r="4580" spans="1:17">
      <c r="A4580" s="38" t="str">
        <f t="shared" ca="1" si="71"/>
        <v>206459</v>
      </c>
      <c r="B4580" s="39" cm="1">
        <f t="array" aca="1" ref="B4580" ca="1">INDIRECT(_xlfn.CONCAT("D",ROW(C4580)-C4580-3))</f>
        <v>2064</v>
      </c>
      <c r="C4580" s="32">
        <v>59</v>
      </c>
      <c r="D4580" s="33">
        <v>4631946</v>
      </c>
      <c r="E4580" s="33"/>
      <c r="F4580" s="33">
        <v>2301453</v>
      </c>
      <c r="G4580" s="33">
        <v>670922</v>
      </c>
      <c r="H4580" s="33">
        <v>1339832</v>
      </c>
      <c r="I4580" s="33">
        <v>23135</v>
      </c>
      <c r="J4580" s="33">
        <v>267564</v>
      </c>
      <c r="K4580" s="33"/>
      <c r="L4580" s="33">
        <v>2330492</v>
      </c>
      <c r="M4580" s="33">
        <v>500394</v>
      </c>
      <c r="N4580" s="33">
        <v>1359788</v>
      </c>
      <c r="O4580" s="33">
        <v>105293</v>
      </c>
      <c r="P4580" s="33">
        <v>365017</v>
      </c>
      <c r="Q4580"/>
    </row>
    <row r="4581" spans="1:17">
      <c r="A4581" s="38" t="str">
        <f t="shared" ca="1" si="71"/>
        <v>206460</v>
      </c>
      <c r="B4581" s="39" cm="1">
        <f t="array" aca="1" ref="B4581" ca="1">INDIRECT(_xlfn.CONCAT("D",ROW(C4581)-C4581-3))</f>
        <v>2064</v>
      </c>
      <c r="C4581" s="32">
        <v>60</v>
      </c>
      <c r="D4581" s="33">
        <v>4571114</v>
      </c>
      <c r="E4581" s="33"/>
      <c r="F4581" s="33">
        <v>2267391</v>
      </c>
      <c r="G4581" s="33">
        <v>601080</v>
      </c>
      <c r="H4581" s="33">
        <v>1381377</v>
      </c>
      <c r="I4581" s="33">
        <v>27184</v>
      </c>
      <c r="J4581" s="33">
        <v>257750</v>
      </c>
      <c r="K4581" s="33"/>
      <c r="L4581" s="33">
        <v>2303723</v>
      </c>
      <c r="M4581" s="33">
        <v>486476</v>
      </c>
      <c r="N4581" s="33">
        <v>1293583</v>
      </c>
      <c r="O4581" s="33">
        <v>136696</v>
      </c>
      <c r="P4581" s="33">
        <v>386969</v>
      </c>
      <c r="Q4581"/>
    </row>
    <row r="4582" spans="1:17">
      <c r="A4582" s="38" t="str">
        <f t="shared" ca="1" si="71"/>
        <v>206461</v>
      </c>
      <c r="B4582" s="39" cm="1">
        <f t="array" aca="1" ref="B4582" ca="1">INDIRECT(_xlfn.CONCAT("D",ROW(C4582)-C4582-3))</f>
        <v>2064</v>
      </c>
      <c r="C4582" s="32">
        <v>61</v>
      </c>
      <c r="D4582" s="33">
        <v>4492901</v>
      </c>
      <c r="E4582" s="33"/>
      <c r="F4582" s="33">
        <v>2222809</v>
      </c>
      <c r="G4582" s="33">
        <v>586967</v>
      </c>
      <c r="H4582" s="33">
        <v>1341350</v>
      </c>
      <c r="I4582" s="33">
        <v>34290</v>
      </c>
      <c r="J4582" s="33">
        <v>260202</v>
      </c>
      <c r="K4582" s="33"/>
      <c r="L4582" s="33">
        <v>2270092</v>
      </c>
      <c r="M4582" s="33">
        <v>475581</v>
      </c>
      <c r="N4582" s="33">
        <v>1295756</v>
      </c>
      <c r="O4582" s="33">
        <v>124941</v>
      </c>
      <c r="P4582" s="33">
        <v>373814</v>
      </c>
      <c r="Q4582"/>
    </row>
    <row r="4583" spans="1:17">
      <c r="A4583" s="38" t="str">
        <f t="shared" ca="1" si="71"/>
        <v>206462</v>
      </c>
      <c r="B4583" s="39" cm="1">
        <f t="array" aca="1" ref="B4583" ca="1">INDIRECT(_xlfn.CONCAT("D",ROW(C4583)-C4583-3))</f>
        <v>2064</v>
      </c>
      <c r="C4583" s="32">
        <v>62</v>
      </c>
      <c r="D4583" s="33">
        <v>4458948</v>
      </c>
      <c r="E4583" s="33"/>
      <c r="F4583" s="33">
        <v>2200188</v>
      </c>
      <c r="G4583" s="33">
        <v>541973</v>
      </c>
      <c r="H4583" s="33">
        <v>1363511</v>
      </c>
      <c r="I4583" s="33">
        <v>29269</v>
      </c>
      <c r="J4583" s="33">
        <v>265436</v>
      </c>
      <c r="K4583" s="33"/>
      <c r="L4583" s="33">
        <v>2258760</v>
      </c>
      <c r="M4583" s="33">
        <v>472506</v>
      </c>
      <c r="N4583" s="33">
        <v>1234158</v>
      </c>
      <c r="O4583" s="33">
        <v>154144</v>
      </c>
      <c r="P4583" s="33">
        <v>397953</v>
      </c>
      <c r="Q4583"/>
    </row>
    <row r="4584" spans="1:17">
      <c r="A4584" s="38" t="str">
        <f t="shared" ca="1" si="71"/>
        <v>206463</v>
      </c>
      <c r="B4584" s="39" cm="1">
        <f t="array" aca="1" ref="B4584" ca="1">INDIRECT(_xlfn.CONCAT("D",ROW(C4584)-C4584-3))</f>
        <v>2064</v>
      </c>
      <c r="C4584" s="32">
        <v>63</v>
      </c>
      <c r="D4584" s="33">
        <v>4501879</v>
      </c>
      <c r="E4584" s="33"/>
      <c r="F4584" s="33">
        <v>2217907</v>
      </c>
      <c r="G4584" s="33">
        <v>587720</v>
      </c>
      <c r="H4584" s="33">
        <v>1341910</v>
      </c>
      <c r="I4584" s="33">
        <v>36542</v>
      </c>
      <c r="J4584" s="33">
        <v>251735</v>
      </c>
      <c r="K4584" s="33"/>
      <c r="L4584" s="33">
        <v>2283972</v>
      </c>
      <c r="M4584" s="33">
        <v>496736</v>
      </c>
      <c r="N4584" s="33">
        <v>1264142</v>
      </c>
      <c r="O4584" s="33">
        <v>155103</v>
      </c>
      <c r="P4584" s="33">
        <v>367990</v>
      </c>
      <c r="Q4584"/>
    </row>
    <row r="4585" spans="1:17">
      <c r="A4585" s="38" t="str">
        <f t="shared" ca="1" si="71"/>
        <v>206464</v>
      </c>
      <c r="B4585" s="39" cm="1">
        <f t="array" aca="1" ref="B4585" ca="1">INDIRECT(_xlfn.CONCAT("D",ROW(C4585)-C4585-3))</f>
        <v>2064</v>
      </c>
      <c r="C4585" s="32">
        <v>64</v>
      </c>
      <c r="D4585" s="33">
        <v>4400286</v>
      </c>
      <c r="E4585" s="33"/>
      <c r="F4585" s="33">
        <v>2164367</v>
      </c>
      <c r="G4585" s="33">
        <v>527894</v>
      </c>
      <c r="H4585" s="33">
        <v>1313645</v>
      </c>
      <c r="I4585" s="33">
        <v>37562</v>
      </c>
      <c r="J4585" s="33">
        <v>285266</v>
      </c>
      <c r="K4585" s="33"/>
      <c r="L4585" s="33">
        <v>2235919</v>
      </c>
      <c r="M4585" s="33">
        <v>465564</v>
      </c>
      <c r="N4585" s="33">
        <v>1221979</v>
      </c>
      <c r="O4585" s="33">
        <v>184812</v>
      </c>
      <c r="P4585" s="33">
        <v>363564</v>
      </c>
      <c r="Q4585"/>
    </row>
    <row r="4586" spans="1:17">
      <c r="A4586" s="38" t="str">
        <f t="shared" ca="1" si="71"/>
        <v>206465</v>
      </c>
      <c r="B4586" s="39" cm="1">
        <f t="array" aca="1" ref="B4586" ca="1">INDIRECT(_xlfn.CONCAT("D",ROW(C4586)-C4586-3))</f>
        <v>2064</v>
      </c>
      <c r="C4586" s="32">
        <v>65</v>
      </c>
      <c r="D4586" s="33">
        <v>4354781</v>
      </c>
      <c r="E4586" s="33"/>
      <c r="F4586" s="33">
        <v>2134937</v>
      </c>
      <c r="G4586" s="33">
        <v>547967</v>
      </c>
      <c r="H4586" s="33">
        <v>1245380</v>
      </c>
      <c r="I4586" s="33">
        <v>45749</v>
      </c>
      <c r="J4586" s="33">
        <v>295841</v>
      </c>
      <c r="K4586" s="33"/>
      <c r="L4586" s="33">
        <v>2219845</v>
      </c>
      <c r="M4586" s="33">
        <v>479584</v>
      </c>
      <c r="N4586" s="33">
        <v>1204018</v>
      </c>
      <c r="O4586" s="33">
        <v>193250</v>
      </c>
      <c r="P4586" s="33">
        <v>342993</v>
      </c>
      <c r="Q4586"/>
    </row>
    <row r="4587" spans="1:17">
      <c r="A4587" s="38" t="str">
        <f t="shared" ca="1" si="71"/>
        <v>206466</v>
      </c>
      <c r="B4587" s="39" cm="1">
        <f t="array" aca="1" ref="B4587" ca="1">INDIRECT(_xlfn.CONCAT("D",ROW(C4587)-C4587-3))</f>
        <v>2064</v>
      </c>
      <c r="C4587" s="32">
        <v>66</v>
      </c>
      <c r="D4587" s="33">
        <v>4252363</v>
      </c>
      <c r="E4587" s="33"/>
      <c r="F4587" s="33">
        <v>2079670</v>
      </c>
      <c r="G4587" s="33">
        <v>509123</v>
      </c>
      <c r="H4587" s="33">
        <v>1260254</v>
      </c>
      <c r="I4587" s="33">
        <v>50209</v>
      </c>
      <c r="J4587" s="33">
        <v>260084</v>
      </c>
      <c r="K4587" s="33"/>
      <c r="L4587" s="33">
        <v>2172693</v>
      </c>
      <c r="M4587" s="33">
        <v>448269</v>
      </c>
      <c r="N4587" s="33">
        <v>1167116</v>
      </c>
      <c r="O4587" s="33">
        <v>228173</v>
      </c>
      <c r="P4587" s="33">
        <v>329135</v>
      </c>
      <c r="Q4587"/>
    </row>
    <row r="4588" spans="1:17">
      <c r="A4588" s="38" t="str">
        <f t="shared" ca="1" si="71"/>
        <v>206467</v>
      </c>
      <c r="B4588" s="39" cm="1">
        <f t="array" aca="1" ref="B4588" ca="1">INDIRECT(_xlfn.CONCAT("D",ROW(C4588)-C4588-3))</f>
        <v>2064</v>
      </c>
      <c r="C4588" s="32">
        <v>67</v>
      </c>
      <c r="D4588" s="33">
        <v>4218727</v>
      </c>
      <c r="E4588" s="33"/>
      <c r="F4588" s="33">
        <v>2053938</v>
      </c>
      <c r="G4588" s="33">
        <v>495882</v>
      </c>
      <c r="H4588" s="33">
        <v>1261331</v>
      </c>
      <c r="I4588" s="33">
        <v>69403</v>
      </c>
      <c r="J4588" s="33">
        <v>227321</v>
      </c>
      <c r="K4588" s="33"/>
      <c r="L4588" s="33">
        <v>2164789</v>
      </c>
      <c r="M4588" s="33">
        <v>474115</v>
      </c>
      <c r="N4588" s="33">
        <v>1124762</v>
      </c>
      <c r="O4588" s="33">
        <v>221926</v>
      </c>
      <c r="P4588" s="33">
        <v>343986</v>
      </c>
      <c r="Q4588"/>
    </row>
    <row r="4589" spans="1:17">
      <c r="A4589" s="38" t="str">
        <f t="shared" ca="1" si="71"/>
        <v>206468</v>
      </c>
      <c r="B4589" s="39" cm="1">
        <f t="array" aca="1" ref="B4589" ca="1">INDIRECT(_xlfn.CONCAT("D",ROW(C4589)-C4589-3))</f>
        <v>2064</v>
      </c>
      <c r="C4589" s="32">
        <v>68</v>
      </c>
      <c r="D4589" s="33">
        <v>4187746</v>
      </c>
      <c r="E4589" s="33"/>
      <c r="F4589" s="33">
        <v>2034316</v>
      </c>
      <c r="G4589" s="33">
        <v>463170</v>
      </c>
      <c r="H4589" s="33">
        <v>1285575</v>
      </c>
      <c r="I4589" s="33">
        <v>57518</v>
      </c>
      <c r="J4589" s="33">
        <v>228053</v>
      </c>
      <c r="K4589" s="33"/>
      <c r="L4589" s="33">
        <v>2153431</v>
      </c>
      <c r="M4589" s="33">
        <v>427646</v>
      </c>
      <c r="N4589" s="33">
        <v>1178560</v>
      </c>
      <c r="O4589" s="33">
        <v>202676</v>
      </c>
      <c r="P4589" s="33">
        <v>344549</v>
      </c>
      <c r="Q4589"/>
    </row>
    <row r="4590" spans="1:17">
      <c r="A4590" s="38" t="str">
        <f t="shared" ca="1" si="71"/>
        <v>206469</v>
      </c>
      <c r="B4590" s="39" cm="1">
        <f t="array" aca="1" ref="B4590" ca="1">INDIRECT(_xlfn.CONCAT("D",ROW(C4590)-C4590-3))</f>
        <v>2064</v>
      </c>
      <c r="C4590" s="32">
        <v>69</v>
      </c>
      <c r="D4590" s="33">
        <v>4166168</v>
      </c>
      <c r="E4590" s="33"/>
      <c r="F4590" s="33">
        <v>2017895</v>
      </c>
      <c r="G4590" s="33">
        <v>449991</v>
      </c>
      <c r="H4590" s="33">
        <v>1288426</v>
      </c>
      <c r="I4590" s="33">
        <v>66591</v>
      </c>
      <c r="J4590" s="33">
        <v>212888</v>
      </c>
      <c r="K4590" s="33"/>
      <c r="L4590" s="33">
        <v>2148272</v>
      </c>
      <c r="M4590" s="33">
        <v>420116</v>
      </c>
      <c r="N4590" s="33">
        <v>1152781</v>
      </c>
      <c r="O4590" s="33">
        <v>244560</v>
      </c>
      <c r="P4590" s="33">
        <v>330816</v>
      </c>
      <c r="Q4590"/>
    </row>
    <row r="4591" spans="1:17">
      <c r="A4591" s="38" t="str">
        <f t="shared" ca="1" si="71"/>
        <v>206470</v>
      </c>
      <c r="B4591" s="39" cm="1">
        <f t="array" aca="1" ref="B4591" ca="1">INDIRECT(_xlfn.CONCAT("D",ROW(C4591)-C4591-3))</f>
        <v>2064</v>
      </c>
      <c r="C4591" s="32">
        <v>70</v>
      </c>
      <c r="D4591" s="33">
        <v>4162860</v>
      </c>
      <c r="E4591" s="33"/>
      <c r="F4591" s="33">
        <v>2011101</v>
      </c>
      <c r="G4591" s="33">
        <v>475625</v>
      </c>
      <c r="H4591" s="33">
        <v>1247888</v>
      </c>
      <c r="I4591" s="33">
        <v>74411</v>
      </c>
      <c r="J4591" s="33">
        <v>213177</v>
      </c>
      <c r="K4591" s="33"/>
      <c r="L4591" s="33">
        <v>2151759</v>
      </c>
      <c r="M4591" s="33">
        <v>475129</v>
      </c>
      <c r="N4591" s="33">
        <v>1080945</v>
      </c>
      <c r="O4591" s="33">
        <v>260359</v>
      </c>
      <c r="P4591" s="33">
        <v>335326</v>
      </c>
      <c r="Q4591"/>
    </row>
    <row r="4592" spans="1:17">
      <c r="A4592" s="38" t="str">
        <f t="shared" ca="1" si="71"/>
        <v>206471</v>
      </c>
      <c r="B4592" s="39" cm="1">
        <f t="array" aca="1" ref="B4592" ca="1">INDIRECT(_xlfn.CONCAT("D",ROW(C4592)-C4592-3))</f>
        <v>2064</v>
      </c>
      <c r="C4592" s="32">
        <v>71</v>
      </c>
      <c r="D4592" s="33">
        <v>4186676</v>
      </c>
      <c r="E4592" s="33"/>
      <c r="F4592" s="33">
        <v>2017851</v>
      </c>
      <c r="G4592" s="33">
        <v>485611</v>
      </c>
      <c r="H4592" s="33">
        <v>1239667</v>
      </c>
      <c r="I4592" s="33">
        <v>80433</v>
      </c>
      <c r="J4592" s="33">
        <v>212141</v>
      </c>
      <c r="K4592" s="33"/>
      <c r="L4592" s="33">
        <v>2168825</v>
      </c>
      <c r="M4592" s="33">
        <v>434372</v>
      </c>
      <c r="N4592" s="33">
        <v>1136051</v>
      </c>
      <c r="O4592" s="33">
        <v>275406</v>
      </c>
      <c r="P4592" s="33">
        <v>322995</v>
      </c>
      <c r="Q4592"/>
    </row>
    <row r="4593" spans="1:17">
      <c r="A4593" s="38" t="str">
        <f t="shared" ca="1" si="71"/>
        <v>206472</v>
      </c>
      <c r="B4593" s="39" cm="1">
        <f t="array" aca="1" ref="B4593" ca="1">INDIRECT(_xlfn.CONCAT("D",ROW(C4593)-C4593-3))</f>
        <v>2064</v>
      </c>
      <c r="C4593" s="32">
        <v>72</v>
      </c>
      <c r="D4593" s="33">
        <v>4169888</v>
      </c>
      <c r="E4593" s="33"/>
      <c r="F4593" s="33">
        <v>1997237</v>
      </c>
      <c r="G4593" s="33">
        <v>439916</v>
      </c>
      <c r="H4593" s="33">
        <v>1227133</v>
      </c>
      <c r="I4593" s="33">
        <v>82547</v>
      </c>
      <c r="J4593" s="33">
        <v>247641</v>
      </c>
      <c r="K4593" s="33"/>
      <c r="L4593" s="33">
        <v>2172651</v>
      </c>
      <c r="M4593" s="33">
        <v>474254</v>
      </c>
      <c r="N4593" s="33">
        <v>1070111</v>
      </c>
      <c r="O4593" s="33">
        <v>286782</v>
      </c>
      <c r="P4593" s="33">
        <v>341503</v>
      </c>
      <c r="Q4593"/>
    </row>
    <row r="4594" spans="1:17">
      <c r="A4594" s="38" t="str">
        <f t="shared" ca="1" si="71"/>
        <v>206473</v>
      </c>
      <c r="B4594" s="39" cm="1">
        <f t="array" aca="1" ref="B4594" ca="1">INDIRECT(_xlfn.CONCAT("D",ROW(C4594)-C4594-3))</f>
        <v>2064</v>
      </c>
      <c r="C4594" s="32">
        <v>73</v>
      </c>
      <c r="D4594" s="33">
        <v>4152477</v>
      </c>
      <c r="E4594" s="33"/>
      <c r="F4594" s="33">
        <v>1981400</v>
      </c>
      <c r="G4594" s="33">
        <v>417826</v>
      </c>
      <c r="H4594" s="33">
        <v>1243409</v>
      </c>
      <c r="I4594" s="33">
        <v>100681</v>
      </c>
      <c r="J4594" s="33">
        <v>219484</v>
      </c>
      <c r="K4594" s="33"/>
      <c r="L4594" s="33">
        <v>2171078</v>
      </c>
      <c r="M4594" s="33">
        <v>433608</v>
      </c>
      <c r="N4594" s="33">
        <v>1078954</v>
      </c>
      <c r="O4594" s="33">
        <v>318114</v>
      </c>
      <c r="P4594" s="33">
        <v>340402</v>
      </c>
      <c r="Q4594"/>
    </row>
    <row r="4595" spans="1:17">
      <c r="A4595" s="38" t="str">
        <f t="shared" ca="1" si="71"/>
        <v>206474</v>
      </c>
      <c r="B4595" s="39" cm="1">
        <f t="array" aca="1" ref="B4595" ca="1">INDIRECT(_xlfn.CONCAT("D",ROW(C4595)-C4595-3))</f>
        <v>2064</v>
      </c>
      <c r="C4595" s="32">
        <v>74</v>
      </c>
      <c r="D4595" s="33">
        <v>3974321</v>
      </c>
      <c r="E4595" s="33"/>
      <c r="F4595" s="33">
        <v>1884242</v>
      </c>
      <c r="G4595" s="33">
        <v>399749</v>
      </c>
      <c r="H4595" s="33">
        <v>1178154</v>
      </c>
      <c r="I4595" s="33">
        <v>87382</v>
      </c>
      <c r="J4595" s="33">
        <v>218958</v>
      </c>
      <c r="K4595" s="33"/>
      <c r="L4595" s="33">
        <v>2090079</v>
      </c>
      <c r="M4595" s="33">
        <v>424089</v>
      </c>
      <c r="N4595" s="33">
        <v>1035424</v>
      </c>
      <c r="O4595" s="33">
        <v>345141</v>
      </c>
      <c r="P4595" s="33">
        <v>285425</v>
      </c>
      <c r="Q4595"/>
    </row>
    <row r="4596" spans="1:17">
      <c r="A4596" s="38" t="str">
        <f t="shared" ca="1" si="71"/>
        <v>206475</v>
      </c>
      <c r="B4596" s="39" cm="1">
        <f t="array" aca="1" ref="B4596" ca="1">INDIRECT(_xlfn.CONCAT("D",ROW(C4596)-C4596-3))</f>
        <v>2064</v>
      </c>
      <c r="C4596" s="32">
        <v>75</v>
      </c>
      <c r="D4596" s="33">
        <v>3813003</v>
      </c>
      <c r="E4596" s="33"/>
      <c r="F4596" s="33">
        <v>1794802</v>
      </c>
      <c r="G4596" s="33">
        <v>380594</v>
      </c>
      <c r="H4596" s="33">
        <v>1081689</v>
      </c>
      <c r="I4596" s="33">
        <v>105164</v>
      </c>
      <c r="J4596" s="33">
        <v>227355</v>
      </c>
      <c r="K4596" s="33"/>
      <c r="L4596" s="33">
        <v>2018201</v>
      </c>
      <c r="M4596" s="33">
        <v>432544</v>
      </c>
      <c r="N4596" s="33">
        <v>915618</v>
      </c>
      <c r="O4596" s="33">
        <v>378981</v>
      </c>
      <c r="P4596" s="33">
        <v>291057</v>
      </c>
      <c r="Q4596"/>
    </row>
    <row r="4597" spans="1:17">
      <c r="A4597" s="38" t="str">
        <f t="shared" ca="1" si="71"/>
        <v>206476</v>
      </c>
      <c r="B4597" s="39" cm="1">
        <f t="array" aca="1" ref="B4597" ca="1">INDIRECT(_xlfn.CONCAT("D",ROW(C4597)-C4597-3))</f>
        <v>2064</v>
      </c>
      <c r="C4597" s="32">
        <v>76</v>
      </c>
      <c r="D4597" s="33">
        <v>3645079</v>
      </c>
      <c r="E4597" s="33"/>
      <c r="F4597" s="33">
        <v>1707576</v>
      </c>
      <c r="G4597" s="33">
        <v>348117</v>
      </c>
      <c r="H4597" s="33">
        <v>1053355</v>
      </c>
      <c r="I4597" s="33">
        <v>103035</v>
      </c>
      <c r="J4597" s="33">
        <v>203069</v>
      </c>
      <c r="K4597" s="33"/>
      <c r="L4597" s="33">
        <v>1937503</v>
      </c>
      <c r="M4597" s="33">
        <v>378419</v>
      </c>
      <c r="N4597" s="33">
        <v>884995</v>
      </c>
      <c r="O4597" s="33">
        <v>387501</v>
      </c>
      <c r="P4597" s="33">
        <v>286589</v>
      </c>
      <c r="Q4597"/>
    </row>
    <row r="4598" spans="1:17">
      <c r="A4598" s="38" t="str">
        <f t="shared" ca="1" si="71"/>
        <v>206477</v>
      </c>
      <c r="B4598" s="39" cm="1">
        <f t="array" aca="1" ref="B4598" ca="1">INDIRECT(_xlfn.CONCAT("D",ROW(C4598)-C4598-3))</f>
        <v>2064</v>
      </c>
      <c r="C4598" s="32">
        <v>77</v>
      </c>
      <c r="D4598" s="33">
        <v>3527252</v>
      </c>
      <c r="E4598" s="33"/>
      <c r="F4598" s="33">
        <v>1642874</v>
      </c>
      <c r="G4598" s="33">
        <v>323581</v>
      </c>
      <c r="H4598" s="33">
        <v>1018682</v>
      </c>
      <c r="I4598" s="33">
        <v>98872</v>
      </c>
      <c r="J4598" s="33">
        <v>201739</v>
      </c>
      <c r="K4598" s="33"/>
      <c r="L4598" s="33">
        <v>1884378</v>
      </c>
      <c r="M4598" s="33">
        <v>372036</v>
      </c>
      <c r="N4598" s="33">
        <v>865060</v>
      </c>
      <c r="O4598" s="33">
        <v>365987</v>
      </c>
      <c r="P4598" s="33">
        <v>281296</v>
      </c>
      <c r="Q4598"/>
    </row>
    <row r="4599" spans="1:17">
      <c r="A4599" s="38" t="str">
        <f t="shared" ca="1" si="71"/>
        <v>206478</v>
      </c>
      <c r="B4599" s="39" cm="1">
        <f t="array" aca="1" ref="B4599" ca="1">INDIRECT(_xlfn.CONCAT("D",ROW(C4599)-C4599-3))</f>
        <v>2064</v>
      </c>
      <c r="C4599" s="32">
        <v>78</v>
      </c>
      <c r="D4599" s="33">
        <v>3446197</v>
      </c>
      <c r="E4599" s="33"/>
      <c r="F4599" s="33">
        <v>1599000</v>
      </c>
      <c r="G4599" s="33">
        <v>290274</v>
      </c>
      <c r="H4599" s="33">
        <v>997504</v>
      </c>
      <c r="I4599" s="33">
        <v>118703</v>
      </c>
      <c r="J4599" s="33">
        <v>192518</v>
      </c>
      <c r="K4599" s="33"/>
      <c r="L4599" s="33">
        <v>1847197</v>
      </c>
      <c r="M4599" s="33">
        <v>327875</v>
      </c>
      <c r="N4599" s="33">
        <v>831289</v>
      </c>
      <c r="O4599" s="33">
        <v>403538</v>
      </c>
      <c r="P4599" s="33">
        <v>284495</v>
      </c>
      <c r="Q4599"/>
    </row>
    <row r="4600" spans="1:17">
      <c r="A4600" s="38" t="str">
        <f t="shared" ca="1" si="71"/>
        <v>206479</v>
      </c>
      <c r="B4600" s="39" cm="1">
        <f t="array" aca="1" ref="B4600" ca="1">INDIRECT(_xlfn.CONCAT("D",ROW(C4600)-C4600-3))</f>
        <v>2064</v>
      </c>
      <c r="C4600" s="32">
        <v>79</v>
      </c>
      <c r="D4600" s="33">
        <v>3285527</v>
      </c>
      <c r="E4600" s="33"/>
      <c r="F4600" s="33">
        <v>1515135</v>
      </c>
      <c r="G4600" s="33">
        <v>255517</v>
      </c>
      <c r="H4600" s="33">
        <v>965175</v>
      </c>
      <c r="I4600" s="33">
        <v>117777</v>
      </c>
      <c r="J4600" s="33">
        <v>176666</v>
      </c>
      <c r="K4600" s="33"/>
      <c r="L4600" s="33">
        <v>1770391</v>
      </c>
      <c r="M4600" s="33">
        <v>307325</v>
      </c>
      <c r="N4600" s="33">
        <v>763777</v>
      </c>
      <c r="O4600" s="33">
        <v>426224</v>
      </c>
      <c r="P4600" s="33">
        <v>273066</v>
      </c>
      <c r="Q4600"/>
    </row>
    <row r="4601" spans="1:17">
      <c r="A4601" s="38" t="str">
        <f t="shared" ca="1" si="71"/>
        <v>206480</v>
      </c>
      <c r="B4601" s="39" cm="1">
        <f t="array" aca="1" ref="B4601" ca="1">INDIRECT(_xlfn.CONCAT("D",ROW(C4601)-C4601-3))</f>
        <v>2064</v>
      </c>
      <c r="C4601" s="32">
        <v>80</v>
      </c>
      <c r="D4601" s="33">
        <v>3163790</v>
      </c>
      <c r="E4601" s="33"/>
      <c r="F4601" s="33">
        <v>1456084</v>
      </c>
      <c r="G4601" s="33">
        <v>215716</v>
      </c>
      <c r="H4601" s="33">
        <v>954744</v>
      </c>
      <c r="I4601" s="33">
        <v>120841</v>
      </c>
      <c r="J4601" s="33">
        <v>164783</v>
      </c>
      <c r="K4601" s="33"/>
      <c r="L4601" s="33">
        <v>1707706</v>
      </c>
      <c r="M4601" s="33">
        <v>265822</v>
      </c>
      <c r="N4601" s="33">
        <v>746114</v>
      </c>
      <c r="O4601" s="33">
        <v>430954</v>
      </c>
      <c r="P4601" s="33">
        <v>264815</v>
      </c>
      <c r="Q4601"/>
    </row>
    <row r="4602" spans="1:17">
      <c r="A4602" s="38" t="str">
        <f t="shared" ca="1" si="71"/>
        <v>206481</v>
      </c>
      <c r="B4602" s="39" cm="1">
        <f t="array" aca="1" ref="B4602" ca="1">INDIRECT(_xlfn.CONCAT("D",ROW(C4602)-C4602-3))</f>
        <v>2064</v>
      </c>
      <c r="C4602" s="32">
        <v>81</v>
      </c>
      <c r="D4602" s="33">
        <v>3098834</v>
      </c>
      <c r="E4602" s="33"/>
      <c r="F4602" s="33">
        <v>1421793</v>
      </c>
      <c r="G4602" s="33">
        <v>212268</v>
      </c>
      <c r="H4602" s="33">
        <v>899134</v>
      </c>
      <c r="I4602" s="33">
        <v>140177</v>
      </c>
      <c r="J4602" s="33">
        <v>170215</v>
      </c>
      <c r="K4602" s="33"/>
      <c r="L4602" s="33">
        <v>1677041</v>
      </c>
      <c r="M4602" s="33">
        <v>245765</v>
      </c>
      <c r="N4602" s="33">
        <v>699019</v>
      </c>
      <c r="O4602" s="33">
        <v>499587</v>
      </c>
      <c r="P4602" s="33">
        <v>232671</v>
      </c>
      <c r="Q4602"/>
    </row>
    <row r="4603" spans="1:17">
      <c r="A4603" s="38" t="str">
        <f t="shared" ca="1" si="71"/>
        <v>206482</v>
      </c>
      <c r="B4603" s="39" cm="1">
        <f t="array" aca="1" ref="B4603" ca="1">INDIRECT(_xlfn.CONCAT("D",ROW(C4603)-C4603-3))</f>
        <v>2064</v>
      </c>
      <c r="C4603" s="32">
        <v>82</v>
      </c>
      <c r="D4603" s="33">
        <v>2917448</v>
      </c>
      <c r="E4603" s="33"/>
      <c r="F4603" s="33">
        <v>1330894</v>
      </c>
      <c r="G4603" s="33">
        <v>175250</v>
      </c>
      <c r="H4603" s="33">
        <v>852213</v>
      </c>
      <c r="I4603" s="33">
        <v>160228</v>
      </c>
      <c r="J4603" s="33">
        <v>143204</v>
      </c>
      <c r="K4603" s="33"/>
      <c r="L4603" s="33">
        <v>1586553</v>
      </c>
      <c r="M4603" s="33">
        <v>225643</v>
      </c>
      <c r="N4603" s="33">
        <v>613467</v>
      </c>
      <c r="O4603" s="33">
        <v>525829</v>
      </c>
      <c r="P4603" s="33">
        <v>221614</v>
      </c>
      <c r="Q4603"/>
    </row>
    <row r="4604" spans="1:17">
      <c r="A4604" s="38" t="str">
        <f t="shared" ca="1" si="71"/>
        <v>206483</v>
      </c>
      <c r="B4604" s="39" cm="1">
        <f t="array" aca="1" ref="B4604" ca="1">INDIRECT(_xlfn.CONCAT("D",ROW(C4604)-C4604-3))</f>
        <v>2064</v>
      </c>
      <c r="C4604" s="32">
        <v>83</v>
      </c>
      <c r="D4604" s="33">
        <v>2817552</v>
      </c>
      <c r="E4604" s="33"/>
      <c r="F4604" s="33">
        <v>1280551</v>
      </c>
      <c r="G4604" s="33">
        <v>172343</v>
      </c>
      <c r="H4604" s="33">
        <v>839673</v>
      </c>
      <c r="I4604" s="33">
        <v>125250</v>
      </c>
      <c r="J4604" s="33">
        <v>143285</v>
      </c>
      <c r="K4604" s="33"/>
      <c r="L4604" s="33">
        <v>1537001</v>
      </c>
      <c r="M4604" s="33">
        <v>217557</v>
      </c>
      <c r="N4604" s="33">
        <v>573102</v>
      </c>
      <c r="O4604" s="33">
        <v>524756</v>
      </c>
      <c r="P4604" s="33">
        <v>221586</v>
      </c>
      <c r="Q4604"/>
    </row>
    <row r="4605" spans="1:17">
      <c r="A4605" s="38" t="str">
        <f t="shared" ca="1" si="71"/>
        <v>206484</v>
      </c>
      <c r="B4605" s="39" cm="1">
        <f t="array" aca="1" ref="B4605" ca="1">INDIRECT(_xlfn.CONCAT("D",ROW(C4605)-C4605-3))</f>
        <v>2064</v>
      </c>
      <c r="C4605" s="32">
        <v>84</v>
      </c>
      <c r="D4605" s="33">
        <v>2571360</v>
      </c>
      <c r="E4605" s="33"/>
      <c r="F4605" s="33">
        <v>1158330</v>
      </c>
      <c r="G4605" s="33">
        <v>142409</v>
      </c>
      <c r="H4605" s="33">
        <v>765200</v>
      </c>
      <c r="I4605" s="33">
        <v>148427</v>
      </c>
      <c r="J4605" s="33">
        <v>102294</v>
      </c>
      <c r="K4605" s="33"/>
      <c r="L4605" s="33">
        <v>1413030</v>
      </c>
      <c r="M4605" s="33">
        <v>177132</v>
      </c>
      <c r="N4605" s="33">
        <v>526364</v>
      </c>
      <c r="O4605" s="33">
        <v>538441</v>
      </c>
      <c r="P4605" s="33">
        <v>171093</v>
      </c>
      <c r="Q4605"/>
    </row>
    <row r="4606" spans="1:17">
      <c r="A4606" s="38" t="str">
        <f t="shared" ca="1" si="71"/>
        <v>206485</v>
      </c>
      <c r="B4606" s="39" cm="1">
        <f t="array" aca="1" ref="B4606" ca="1">INDIRECT(_xlfn.CONCAT("D",ROW(C4606)-C4606-3))</f>
        <v>2064</v>
      </c>
      <c r="C4606" s="32">
        <v>85</v>
      </c>
      <c r="D4606" s="33">
        <v>2340806</v>
      </c>
      <c r="E4606" s="33"/>
      <c r="F4606" s="33">
        <v>1043781</v>
      </c>
      <c r="G4606" s="33">
        <v>105281</v>
      </c>
      <c r="H4606" s="33">
        <v>667779</v>
      </c>
      <c r="I4606" s="33">
        <v>171457</v>
      </c>
      <c r="J4606" s="33">
        <v>99264</v>
      </c>
      <c r="K4606" s="33"/>
      <c r="L4606" s="33">
        <v>1297025</v>
      </c>
      <c r="M4606" s="33">
        <v>146909</v>
      </c>
      <c r="N4606" s="33">
        <v>458839</v>
      </c>
      <c r="O4606" s="33">
        <v>526256</v>
      </c>
      <c r="P4606" s="33">
        <v>165021</v>
      </c>
      <c r="Q4606"/>
    </row>
    <row r="4607" spans="1:17">
      <c r="A4607" s="38" t="str">
        <f t="shared" ca="1" si="71"/>
        <v>206486</v>
      </c>
      <c r="B4607" s="39" cm="1">
        <f t="array" aca="1" ref="B4607" ca="1">INDIRECT(_xlfn.CONCAT("D",ROW(C4607)-C4607-3))</f>
        <v>2064</v>
      </c>
      <c r="C4607" s="32">
        <v>86</v>
      </c>
      <c r="D4607" s="33">
        <v>2165642</v>
      </c>
      <c r="E4607" s="33"/>
      <c r="F4607" s="33">
        <v>954037</v>
      </c>
      <c r="G4607" s="33">
        <v>88281</v>
      </c>
      <c r="H4607" s="33">
        <v>596900</v>
      </c>
      <c r="I4607" s="33">
        <v>166530</v>
      </c>
      <c r="J4607" s="33">
        <v>102326</v>
      </c>
      <c r="K4607" s="33"/>
      <c r="L4607" s="33">
        <v>1211605</v>
      </c>
      <c r="M4607" s="33">
        <v>143784</v>
      </c>
      <c r="N4607" s="33">
        <v>383088</v>
      </c>
      <c r="O4607" s="33">
        <v>522850</v>
      </c>
      <c r="P4607" s="33">
        <v>161883</v>
      </c>
      <c r="Q4607"/>
    </row>
    <row r="4608" spans="1:17">
      <c r="A4608" s="38" t="str">
        <f t="shared" ca="1" si="71"/>
        <v>206487</v>
      </c>
      <c r="B4608" s="39" cm="1">
        <f t="array" aca="1" ref="B4608" ca="1">INDIRECT(_xlfn.CONCAT("D",ROW(C4608)-C4608-3))</f>
        <v>2064</v>
      </c>
      <c r="C4608" s="32">
        <v>87</v>
      </c>
      <c r="D4608" s="33">
        <v>1927973</v>
      </c>
      <c r="E4608" s="33"/>
      <c r="F4608" s="33">
        <v>838493</v>
      </c>
      <c r="G4608" s="33">
        <v>86360</v>
      </c>
      <c r="H4608" s="33">
        <v>541255</v>
      </c>
      <c r="I4608" s="33">
        <v>143598</v>
      </c>
      <c r="J4608" s="33">
        <v>67280</v>
      </c>
      <c r="K4608" s="33"/>
      <c r="L4608" s="33">
        <v>1089479</v>
      </c>
      <c r="M4608" s="33">
        <v>116586</v>
      </c>
      <c r="N4608" s="33">
        <v>322623</v>
      </c>
      <c r="O4608" s="33">
        <v>520618</v>
      </c>
      <c r="P4608" s="33">
        <v>129652</v>
      </c>
      <c r="Q4608"/>
    </row>
    <row r="4609" spans="1:17">
      <c r="A4609" s="38" t="str">
        <f t="shared" ca="1" si="71"/>
        <v>206488</v>
      </c>
      <c r="B4609" s="39" cm="1">
        <f t="array" aca="1" ref="B4609" ca="1">INDIRECT(_xlfn.CONCAT("D",ROW(C4609)-C4609-3))</f>
        <v>2064</v>
      </c>
      <c r="C4609" s="32">
        <v>88</v>
      </c>
      <c r="D4609" s="33">
        <v>1749003</v>
      </c>
      <c r="E4609" s="33"/>
      <c r="F4609" s="33">
        <v>750630</v>
      </c>
      <c r="G4609" s="33">
        <v>53329</v>
      </c>
      <c r="H4609" s="33">
        <v>489016</v>
      </c>
      <c r="I4609" s="33">
        <v>149925</v>
      </c>
      <c r="J4609" s="33">
        <v>58360</v>
      </c>
      <c r="K4609" s="33"/>
      <c r="L4609" s="33">
        <v>998373</v>
      </c>
      <c r="M4609" s="33">
        <v>101444</v>
      </c>
      <c r="N4609" s="33">
        <v>274201</v>
      </c>
      <c r="O4609" s="33">
        <v>504209</v>
      </c>
      <c r="P4609" s="33">
        <v>118519</v>
      </c>
      <c r="Q4609"/>
    </row>
    <row r="4610" spans="1:17">
      <c r="A4610" s="38" t="str">
        <f t="shared" ca="1" si="71"/>
        <v>206489</v>
      </c>
      <c r="B4610" s="39" cm="1">
        <f t="array" aca="1" ref="B4610" ca="1">INDIRECT(_xlfn.CONCAT("D",ROW(C4610)-C4610-3))</f>
        <v>2064</v>
      </c>
      <c r="C4610" s="32">
        <v>89</v>
      </c>
      <c r="D4610" s="33">
        <v>1577882</v>
      </c>
      <c r="E4610" s="33"/>
      <c r="F4610" s="33">
        <v>667387</v>
      </c>
      <c r="G4610" s="33">
        <v>44291</v>
      </c>
      <c r="H4610" s="33">
        <v>410699</v>
      </c>
      <c r="I4610" s="33">
        <v>148979</v>
      </c>
      <c r="J4610" s="33">
        <v>63417</v>
      </c>
      <c r="K4610" s="33"/>
      <c r="L4610" s="33">
        <v>910496</v>
      </c>
      <c r="M4610" s="33">
        <v>107531</v>
      </c>
      <c r="N4610" s="33">
        <v>231141</v>
      </c>
      <c r="O4610" s="33">
        <v>447208</v>
      </c>
      <c r="P4610" s="33">
        <v>124615</v>
      </c>
      <c r="Q4610"/>
    </row>
    <row r="4611" spans="1:17">
      <c r="A4611" s="38" t="str">
        <f t="shared" ca="1" si="71"/>
        <v>206490</v>
      </c>
      <c r="B4611" s="39" cm="1">
        <f t="array" aca="1" ref="B4611" ca="1">INDIRECT(_xlfn.CONCAT("D",ROW(C4611)-C4611-3))</f>
        <v>2064</v>
      </c>
      <c r="C4611" s="32">
        <v>90</v>
      </c>
      <c r="D4611" s="33">
        <v>1379076</v>
      </c>
      <c r="E4611" s="33"/>
      <c r="F4611" s="33">
        <v>572247</v>
      </c>
      <c r="G4611" s="33">
        <v>26194</v>
      </c>
      <c r="H4611" s="33">
        <v>368737</v>
      </c>
      <c r="I4611" s="33">
        <v>130972</v>
      </c>
      <c r="J4611" s="33">
        <v>46344</v>
      </c>
      <c r="K4611" s="33"/>
      <c r="L4611" s="33">
        <v>806829</v>
      </c>
      <c r="M4611" s="33">
        <v>77367</v>
      </c>
      <c r="N4611" s="33">
        <v>170811</v>
      </c>
      <c r="O4611" s="33">
        <v>451141</v>
      </c>
      <c r="P4611" s="33">
        <v>107510</v>
      </c>
      <c r="Q4611"/>
    </row>
    <row r="4612" spans="1:17">
      <c r="A4612" s="38" t="str">
        <f t="shared" ca="1" si="71"/>
        <v>206491</v>
      </c>
      <c r="B4612" s="39" cm="1">
        <f t="array" aca="1" ref="B4612" ca="1">INDIRECT(_xlfn.CONCAT("D",ROW(C4612)-C4612-3))</f>
        <v>2064</v>
      </c>
      <c r="C4612" s="32">
        <v>91</v>
      </c>
      <c r="D4612" s="33">
        <v>1248827</v>
      </c>
      <c r="E4612" s="33"/>
      <c r="F4612" s="33">
        <v>508365</v>
      </c>
      <c r="G4612" s="33">
        <v>30260</v>
      </c>
      <c r="H4612" s="33">
        <v>306633</v>
      </c>
      <c r="I4612" s="33">
        <v>135161</v>
      </c>
      <c r="J4612" s="33">
        <v>36312</v>
      </c>
      <c r="K4612" s="33"/>
      <c r="L4612" s="33">
        <v>740462</v>
      </c>
      <c r="M4612" s="33">
        <v>67498</v>
      </c>
      <c r="N4612" s="33">
        <v>150107</v>
      </c>
      <c r="O4612" s="33">
        <v>428158</v>
      </c>
      <c r="P4612" s="33">
        <v>94699</v>
      </c>
      <c r="Q4612"/>
    </row>
    <row r="4613" spans="1:17">
      <c r="A4613" s="38" t="str">
        <f t="shared" ca="1" si="71"/>
        <v>206492</v>
      </c>
      <c r="B4613" s="39" cm="1">
        <f t="array" aca="1" ref="B4613" ca="1">INDIRECT(_xlfn.CONCAT("D",ROW(C4613)-C4613-3))</f>
        <v>2064</v>
      </c>
      <c r="C4613" s="32">
        <v>92</v>
      </c>
      <c r="D4613" s="33">
        <v>1118117</v>
      </c>
      <c r="E4613" s="33"/>
      <c r="F4613" s="33">
        <v>445871</v>
      </c>
      <c r="G4613" s="33">
        <v>21232</v>
      </c>
      <c r="H4613" s="33">
        <v>254784</v>
      </c>
      <c r="I4613" s="33">
        <v>134469</v>
      </c>
      <c r="J4613" s="33">
        <v>35387</v>
      </c>
      <c r="K4613" s="33"/>
      <c r="L4613" s="33">
        <v>672246</v>
      </c>
      <c r="M4613" s="33">
        <v>49311</v>
      </c>
      <c r="N4613" s="33">
        <v>125794</v>
      </c>
      <c r="O4613" s="33">
        <v>408581</v>
      </c>
      <c r="P4613" s="33">
        <v>88559</v>
      </c>
      <c r="Q4613"/>
    </row>
    <row r="4614" spans="1:17">
      <c r="A4614" s="38" t="str">
        <f t="shared" ca="1" si="71"/>
        <v>206493</v>
      </c>
      <c r="B4614" s="39" cm="1">
        <f t="array" aca="1" ref="B4614" ca="1">INDIRECT(_xlfn.CONCAT("D",ROW(C4614)-C4614-3))</f>
        <v>2064</v>
      </c>
      <c r="C4614" s="32">
        <v>93</v>
      </c>
      <c r="D4614" s="33">
        <v>981752</v>
      </c>
      <c r="E4614" s="33"/>
      <c r="F4614" s="33">
        <v>382344</v>
      </c>
      <c r="G4614" s="33">
        <v>22253</v>
      </c>
      <c r="H4614" s="33">
        <v>211402</v>
      </c>
      <c r="I4614" s="33">
        <v>117333</v>
      </c>
      <c r="J4614" s="33">
        <v>31356</v>
      </c>
      <c r="K4614" s="33"/>
      <c r="L4614" s="33">
        <v>599408</v>
      </c>
      <c r="M4614" s="33">
        <v>37337</v>
      </c>
      <c r="N4614" s="33">
        <v>93847</v>
      </c>
      <c r="O4614" s="33">
        <v>392542</v>
      </c>
      <c r="P4614" s="33">
        <v>75683</v>
      </c>
      <c r="Q4614"/>
    </row>
    <row r="4615" spans="1:17">
      <c r="A4615" s="38" t="str">
        <f t="shared" ca="1" si="71"/>
        <v>206494</v>
      </c>
      <c r="B4615" s="39" cm="1">
        <f t="array" aca="1" ref="B4615" ca="1">INDIRECT(_xlfn.CONCAT("D",ROW(C4615)-C4615-3))</f>
        <v>2064</v>
      </c>
      <c r="C4615" s="32">
        <v>94</v>
      </c>
      <c r="D4615" s="33">
        <v>776953</v>
      </c>
      <c r="E4615" s="33"/>
      <c r="F4615" s="33">
        <v>294054</v>
      </c>
      <c r="G4615" s="33">
        <v>12168</v>
      </c>
      <c r="H4615" s="33">
        <v>160209</v>
      </c>
      <c r="I4615" s="33">
        <v>99370</v>
      </c>
      <c r="J4615" s="33">
        <v>22308</v>
      </c>
      <c r="K4615" s="33"/>
      <c r="L4615" s="33">
        <v>482899</v>
      </c>
      <c r="M4615" s="33">
        <v>24246</v>
      </c>
      <c r="N4615" s="33">
        <v>70717</v>
      </c>
      <c r="O4615" s="33">
        <v>333382</v>
      </c>
      <c r="P4615" s="33">
        <v>54553</v>
      </c>
      <c r="Q4615"/>
    </row>
    <row r="4616" spans="1:17">
      <c r="A4616" s="38" t="str">
        <f t="shared" ca="1" si="71"/>
        <v>206495</v>
      </c>
      <c r="B4616" s="39" cm="1">
        <f t="array" aca="1" ref="B4616" ca="1">INDIRECT(_xlfn.CONCAT("D",ROW(C4616)-C4616-3))</f>
        <v>2064</v>
      </c>
      <c r="C4616" s="32">
        <v>95</v>
      </c>
      <c r="D4616" s="33">
        <v>608104</v>
      </c>
      <c r="E4616" s="33"/>
      <c r="F4616" s="33">
        <v>223173</v>
      </c>
      <c r="G4616" s="33">
        <v>14202</v>
      </c>
      <c r="H4616" s="33">
        <v>129846</v>
      </c>
      <c r="I4616" s="33">
        <v>66952</v>
      </c>
      <c r="J4616" s="33">
        <v>12173</v>
      </c>
      <c r="K4616" s="33"/>
      <c r="L4616" s="33">
        <v>384930</v>
      </c>
      <c r="M4616" s="33">
        <v>25324</v>
      </c>
      <c r="N4616" s="33">
        <v>43558</v>
      </c>
      <c r="O4616" s="33">
        <v>276542</v>
      </c>
      <c r="P4616" s="33">
        <v>39506</v>
      </c>
      <c r="Q4616"/>
    </row>
    <row r="4617" spans="1:17">
      <c r="A4617" s="38" t="str">
        <f t="shared" ca="1" si="71"/>
        <v>206496</v>
      </c>
      <c r="B4617" s="39" cm="1">
        <f t="array" aca="1" ref="B4617" ca="1">INDIRECT(_xlfn.CONCAT("D",ROW(C4617)-C4617-3))</f>
        <v>2064</v>
      </c>
      <c r="C4617" s="32">
        <v>96</v>
      </c>
      <c r="D4617" s="33">
        <v>470459</v>
      </c>
      <c r="E4617" s="33"/>
      <c r="F4617" s="33">
        <v>166364</v>
      </c>
      <c r="G4617" s="33">
        <v>7144</v>
      </c>
      <c r="H4617" s="33">
        <v>70424</v>
      </c>
      <c r="I4617" s="33">
        <v>75527</v>
      </c>
      <c r="J4617" s="33">
        <v>13268</v>
      </c>
      <c r="K4617" s="33"/>
      <c r="L4617" s="33">
        <v>304095</v>
      </c>
      <c r="M4617" s="33">
        <v>21358</v>
      </c>
      <c r="N4617" s="33">
        <v>36613</v>
      </c>
      <c r="O4617" s="33">
        <v>207476</v>
      </c>
      <c r="P4617" s="33">
        <v>38648</v>
      </c>
      <c r="Q4617"/>
    </row>
    <row r="4618" spans="1:17">
      <c r="A4618" s="38" t="str">
        <f t="shared" ca="1" si="71"/>
        <v>206497</v>
      </c>
      <c r="B4618" s="39" cm="1">
        <f t="array" aca="1" ref="B4618" ca="1">INDIRECT(_xlfn.CONCAT("D",ROW(C4618)-C4618-3))</f>
        <v>2064</v>
      </c>
      <c r="C4618" s="32">
        <v>97</v>
      </c>
      <c r="D4618" s="33">
        <v>364798</v>
      </c>
      <c r="E4618" s="33"/>
      <c r="F4618" s="33">
        <v>124225</v>
      </c>
      <c r="G4618" s="33">
        <v>10267</v>
      </c>
      <c r="H4618" s="33">
        <v>51333</v>
      </c>
      <c r="I4618" s="33">
        <v>58519</v>
      </c>
      <c r="J4618" s="33">
        <v>4107</v>
      </c>
      <c r="K4618" s="33"/>
      <c r="L4618" s="33">
        <v>240573</v>
      </c>
      <c r="M4618" s="33">
        <v>12285</v>
      </c>
      <c r="N4618" s="33">
        <v>19451</v>
      </c>
      <c r="O4618" s="33">
        <v>178126</v>
      </c>
      <c r="P4618" s="33">
        <v>30711</v>
      </c>
      <c r="Q4618"/>
    </row>
    <row r="4619" spans="1:17">
      <c r="A4619" s="38" t="str">
        <f t="shared" ca="1" si="71"/>
        <v>206498</v>
      </c>
      <c r="B4619" s="39" cm="1">
        <f t="array" aca="1" ref="B4619" ca="1">INDIRECT(_xlfn.CONCAT("D",ROW(C4619)-C4619-3))</f>
        <v>2064</v>
      </c>
      <c r="C4619" s="32">
        <v>98</v>
      </c>
      <c r="D4619" s="33">
        <v>282794</v>
      </c>
      <c r="E4619" s="33"/>
      <c r="F4619" s="33">
        <v>92527</v>
      </c>
      <c r="G4619" s="33">
        <v>2079</v>
      </c>
      <c r="H4619" s="33">
        <v>35348</v>
      </c>
      <c r="I4619" s="33">
        <v>48863</v>
      </c>
      <c r="J4619" s="33">
        <v>6238</v>
      </c>
      <c r="K4619" s="33"/>
      <c r="L4619" s="33">
        <v>190267</v>
      </c>
      <c r="M4619" s="33">
        <v>8272</v>
      </c>
      <c r="N4619" s="33">
        <v>15511</v>
      </c>
      <c r="O4619" s="33">
        <v>143734</v>
      </c>
      <c r="P4619" s="33">
        <v>22749</v>
      </c>
      <c r="Q4619"/>
    </row>
    <row r="4620" spans="1:17">
      <c r="A4620" s="38" t="str">
        <f t="shared" ref="A4620:A4683" ca="1" si="72">B4620&amp;C4620</f>
        <v>206499</v>
      </c>
      <c r="B4620" s="39" cm="1">
        <f t="array" aca="1" ref="B4620" ca="1">INDIRECT(_xlfn.CONCAT("D",ROW(C4620)-C4620-3))</f>
        <v>2064</v>
      </c>
      <c r="C4620" s="32">
        <v>99</v>
      </c>
      <c r="D4620" s="33">
        <v>218207</v>
      </c>
      <c r="E4620" s="33"/>
      <c r="F4620" s="33">
        <v>68208</v>
      </c>
      <c r="G4620" s="33">
        <v>1049</v>
      </c>
      <c r="H4620" s="33">
        <v>25184</v>
      </c>
      <c r="I4620" s="33">
        <v>38826</v>
      </c>
      <c r="J4620" s="33">
        <v>3148</v>
      </c>
      <c r="K4620" s="33"/>
      <c r="L4620" s="33">
        <v>149999</v>
      </c>
      <c r="M4620" s="33">
        <v>10417</v>
      </c>
      <c r="N4620" s="33">
        <v>5208</v>
      </c>
      <c r="O4620" s="33">
        <v>118749</v>
      </c>
      <c r="P4620" s="33">
        <v>15625</v>
      </c>
      <c r="Q4620"/>
    </row>
    <row r="4621" spans="1:17">
      <c r="A4621" s="38" t="str">
        <f t="shared" ca="1" si="72"/>
        <v>2064100</v>
      </c>
      <c r="B4621" s="39" cm="1">
        <f t="array" aca="1" ref="B4621" ca="1">INDIRECT(_xlfn.CONCAT("D",ROW(C4621)-C4621-3))</f>
        <v>2064</v>
      </c>
      <c r="C4621" s="32">
        <v>100</v>
      </c>
      <c r="D4621" s="33">
        <v>479415</v>
      </c>
      <c r="E4621" s="33"/>
      <c r="F4621" s="33">
        <v>131778</v>
      </c>
      <c r="G4621" s="33">
        <v>10891</v>
      </c>
      <c r="H4621" s="33">
        <v>35940</v>
      </c>
      <c r="I4621" s="33">
        <v>76235</v>
      </c>
      <c r="J4621" s="33">
        <v>8713</v>
      </c>
      <c r="K4621" s="33"/>
      <c r="L4621" s="33">
        <v>347636</v>
      </c>
      <c r="M4621" s="33">
        <v>23678</v>
      </c>
      <c r="N4621" s="33">
        <v>15068</v>
      </c>
      <c r="O4621" s="33">
        <v>259382</v>
      </c>
      <c r="P4621" s="33">
        <v>49509</v>
      </c>
      <c r="Q4621"/>
    </row>
    <row r="4622" spans="1:17">
      <c r="A4622" s="38" t="str">
        <f t="shared" ca="1" si="72"/>
        <v>282794</v>
      </c>
      <c r="B4622" s="39" cm="1">
        <f t="array" aca="1" ref="B4622" ca="1">INDIRECT(_xlfn.CONCAT("D",ROW(C4622)-C4622-3))</f>
        <v>282794</v>
      </c>
      <c r="C4622" s="34"/>
      <c r="D4622" s="31"/>
      <c r="E4622" s="31"/>
      <c r="F4622" s="31"/>
      <c r="G4622" s="31"/>
      <c r="H4622" s="31"/>
      <c r="I4622" s="31"/>
      <c r="J4622" s="31"/>
      <c r="K4622" s="31"/>
      <c r="L4622" s="31"/>
      <c r="M4622" s="31"/>
      <c r="N4622" s="31"/>
      <c r="O4622" s="31"/>
      <c r="P4622" s="31"/>
      <c r="Q4622"/>
    </row>
    <row r="4623" spans="1:17">
      <c r="A4623" s="38" t="str">
        <f t="shared" ca="1" si="72"/>
        <v>218207</v>
      </c>
      <c r="B4623" s="39" cm="1">
        <f t="array" aca="1" ref="B4623" ca="1">INDIRECT(_xlfn.CONCAT("D",ROW(C4623)-C4623-3))</f>
        <v>218207</v>
      </c>
      <c r="Q4623"/>
    </row>
    <row r="4624" spans="1:17">
      <c r="A4624" s="38" t="str">
        <f t="shared" ca="1" si="72"/>
        <v>479415</v>
      </c>
      <c r="B4624" s="39" cm="1">
        <f t="array" aca="1" ref="B4624" ca="1">INDIRECT(_xlfn.CONCAT("D",ROW(C4624)-C4624-3))</f>
        <v>479415</v>
      </c>
      <c r="Q4624"/>
    </row>
    <row r="4625" spans="1:17">
      <c r="A4625" s="38" t="str">
        <f t="shared" ca="1" si="72"/>
        <v>0</v>
      </c>
      <c r="B4625" s="39" cm="1">
        <f t="array" aca="1" ref="B4625" ca="1">INDIRECT(_xlfn.CONCAT("D",ROW(C4625)-C4625-3))</f>
        <v>0</v>
      </c>
      <c r="Q4625"/>
    </row>
    <row r="4626" spans="1:17">
      <c r="A4626" s="38" t="str">
        <f t="shared" ca="1" si="72"/>
        <v>0</v>
      </c>
      <c r="B4626" s="39" cm="1">
        <f t="array" aca="1" ref="B4626" ca="1">INDIRECT(_xlfn.CONCAT("D",ROW(C4626)-C4626-3))</f>
        <v>0</v>
      </c>
      <c r="Q4626"/>
    </row>
    <row r="4627" spans="1:17">
      <c r="A4627" s="38" t="str">
        <f t="shared" ca="1" si="72"/>
        <v>0</v>
      </c>
      <c r="B4627" s="39" cm="1">
        <f t="array" aca="1" ref="B4627" ca="1">INDIRECT(_xlfn.CONCAT("D",ROW(C4627)-C4627-3))</f>
        <v>0</v>
      </c>
      <c r="Q4627"/>
    </row>
    <row r="4628" spans="1:17">
      <c r="A4628" s="38" t="str">
        <f t="shared" ca="1" si="72"/>
        <v>0</v>
      </c>
      <c r="B4628" s="39" cm="1">
        <f t="array" aca="1" ref="B4628" ca="1">INDIRECT(_xlfn.CONCAT("D",ROW(C4628)-C4628-3))</f>
        <v>0</v>
      </c>
      <c r="D4628" s="47">
        <v>2065</v>
      </c>
      <c r="E4628" s="47"/>
      <c r="F4628" s="47"/>
      <c r="G4628" s="47"/>
      <c r="H4628" s="47"/>
      <c r="I4628" s="47"/>
      <c r="J4628" s="47"/>
      <c r="K4628" s="47"/>
      <c r="L4628" s="47"/>
      <c r="M4628" s="47"/>
      <c r="N4628" s="47"/>
      <c r="O4628" s="47"/>
      <c r="P4628" s="47"/>
      <c r="Q4628"/>
    </row>
    <row r="4629" spans="1:17">
      <c r="A4629" s="38" t="str">
        <f t="shared" ca="1" si="72"/>
        <v>0</v>
      </c>
      <c r="B4629" s="39" cm="1">
        <f t="array" aca="1" ref="B4629" ca="1">INDIRECT(_xlfn.CONCAT("D",ROW(C4629)-C4629-3))</f>
        <v>0</v>
      </c>
      <c r="F4629" s="48" t="s">
        <v>184</v>
      </c>
      <c r="G4629" s="48"/>
      <c r="H4629" s="48"/>
      <c r="I4629" s="48"/>
      <c r="J4629" s="48"/>
      <c r="K4629" s="30"/>
      <c r="L4629" s="48" t="s">
        <v>185</v>
      </c>
      <c r="M4629" s="48"/>
      <c r="N4629" s="48"/>
      <c r="O4629" s="48"/>
      <c r="P4629" s="48"/>
      <c r="Q4629"/>
    </row>
    <row r="4630" spans="1:17">
      <c r="A4630" s="38" t="e">
        <f t="shared" ca="1" si="72"/>
        <v>#VALUE!</v>
      </c>
      <c r="B4630" s="39" t="e" cm="1">
        <f t="array" aca="1" ref="B4630" ca="1">INDIRECT(_xlfn.CONCAT("D",ROW(C4630)-C4630-3))</f>
        <v>#VALUE!</v>
      </c>
      <c r="C4630" s="30" t="s">
        <v>186</v>
      </c>
      <c r="D4630" s="30" t="s">
        <v>0</v>
      </c>
      <c r="E4630" s="30"/>
      <c r="F4630" s="30" t="s">
        <v>0</v>
      </c>
      <c r="G4630" s="30" t="s">
        <v>187</v>
      </c>
      <c r="H4630" s="30" t="s">
        <v>188</v>
      </c>
      <c r="I4630" s="30" t="s">
        <v>189</v>
      </c>
      <c r="J4630" s="30" t="s">
        <v>190</v>
      </c>
      <c r="K4630" s="30"/>
      <c r="L4630" s="30" t="s">
        <v>0</v>
      </c>
      <c r="M4630" s="30" t="s">
        <v>187</v>
      </c>
      <c r="N4630" s="30" t="s">
        <v>188</v>
      </c>
      <c r="O4630" s="30" t="s">
        <v>189</v>
      </c>
      <c r="P4630" s="30" t="s">
        <v>190</v>
      </c>
      <c r="Q4630"/>
    </row>
    <row r="4631" spans="1:17">
      <c r="A4631" s="38" t="str">
        <f t="shared" ca="1" si="72"/>
        <v>20650</v>
      </c>
      <c r="B4631" s="39" cm="1">
        <f t="array" aca="1" ref="B4631" ca="1">INDIRECT(_xlfn.CONCAT("D",ROW(C4631)-C4631-3))</f>
        <v>2065</v>
      </c>
      <c r="C4631" s="32">
        <v>0</v>
      </c>
      <c r="D4631" s="33">
        <v>3991091</v>
      </c>
      <c r="E4631" s="33"/>
      <c r="F4631" s="33">
        <v>2041765</v>
      </c>
      <c r="G4631" s="33">
        <v>2041765</v>
      </c>
      <c r="H4631" s="33">
        <v>0</v>
      </c>
      <c r="I4631" s="33">
        <v>0</v>
      </c>
      <c r="J4631" s="33">
        <v>0</v>
      </c>
      <c r="K4631" s="33"/>
      <c r="L4631" s="33">
        <v>1949326</v>
      </c>
      <c r="M4631" s="33">
        <v>1949326</v>
      </c>
      <c r="N4631" s="33">
        <v>0</v>
      </c>
      <c r="O4631" s="33">
        <v>0</v>
      </c>
      <c r="P4631" s="33">
        <v>0</v>
      </c>
      <c r="Q4631"/>
    </row>
    <row r="4632" spans="1:17">
      <c r="A4632" s="38" t="str">
        <f t="shared" ca="1" si="72"/>
        <v>20651</v>
      </c>
      <c r="B4632" s="39" cm="1">
        <f t="array" aca="1" ref="B4632" ca="1">INDIRECT(_xlfn.CONCAT("D",ROW(C4632)-C4632-3))</f>
        <v>2065</v>
      </c>
      <c r="C4632" s="32">
        <v>1</v>
      </c>
      <c r="D4632" s="33">
        <v>3991732</v>
      </c>
      <c r="E4632" s="33"/>
      <c r="F4632" s="33">
        <v>2042695</v>
      </c>
      <c r="G4632" s="33">
        <v>2042695</v>
      </c>
      <c r="H4632" s="33">
        <v>0</v>
      </c>
      <c r="I4632" s="33">
        <v>0</v>
      </c>
      <c r="J4632" s="33">
        <v>0</v>
      </c>
      <c r="K4632" s="33"/>
      <c r="L4632" s="33">
        <v>1949037</v>
      </c>
      <c r="M4632" s="33">
        <v>1949037</v>
      </c>
      <c r="N4632" s="33">
        <v>0</v>
      </c>
      <c r="O4632" s="33">
        <v>0</v>
      </c>
      <c r="P4632" s="33">
        <v>0</v>
      </c>
      <c r="Q4632"/>
    </row>
    <row r="4633" spans="1:17">
      <c r="A4633" s="38" t="str">
        <f t="shared" ca="1" si="72"/>
        <v>20652</v>
      </c>
      <c r="B4633" s="39" cm="1">
        <f t="array" aca="1" ref="B4633" ca="1">INDIRECT(_xlfn.CONCAT("D",ROW(C4633)-C4633-3))</f>
        <v>2065</v>
      </c>
      <c r="C4633" s="32">
        <v>2</v>
      </c>
      <c r="D4633" s="33">
        <v>3999272</v>
      </c>
      <c r="E4633" s="33"/>
      <c r="F4633" s="33">
        <v>2046670</v>
      </c>
      <c r="G4633" s="33">
        <v>2046670</v>
      </c>
      <c r="H4633" s="33">
        <v>0</v>
      </c>
      <c r="I4633" s="33">
        <v>0</v>
      </c>
      <c r="J4633" s="33">
        <v>0</v>
      </c>
      <c r="K4633" s="33"/>
      <c r="L4633" s="33">
        <v>1952602</v>
      </c>
      <c r="M4633" s="33">
        <v>1952602</v>
      </c>
      <c r="N4633" s="33">
        <v>0</v>
      </c>
      <c r="O4633" s="33">
        <v>0</v>
      </c>
      <c r="P4633" s="33">
        <v>0</v>
      </c>
      <c r="Q4633"/>
    </row>
    <row r="4634" spans="1:17">
      <c r="A4634" s="38" t="str">
        <f t="shared" ca="1" si="72"/>
        <v>20653</v>
      </c>
      <c r="B4634" s="39" cm="1">
        <f t="array" aca="1" ref="B4634" ca="1">INDIRECT(_xlfn.CONCAT("D",ROW(C4634)-C4634-3))</f>
        <v>2065</v>
      </c>
      <c r="C4634" s="32">
        <v>3</v>
      </c>
      <c r="D4634" s="33">
        <v>4006159</v>
      </c>
      <c r="E4634" s="33"/>
      <c r="F4634" s="33">
        <v>2050307</v>
      </c>
      <c r="G4634" s="33">
        <v>2050307</v>
      </c>
      <c r="H4634" s="33">
        <v>0</v>
      </c>
      <c r="I4634" s="33">
        <v>0</v>
      </c>
      <c r="J4634" s="33">
        <v>0</v>
      </c>
      <c r="K4634" s="33"/>
      <c r="L4634" s="33">
        <v>1955851</v>
      </c>
      <c r="M4634" s="33">
        <v>1955851</v>
      </c>
      <c r="N4634" s="33">
        <v>0</v>
      </c>
      <c r="O4634" s="33">
        <v>0</v>
      </c>
      <c r="P4634" s="33">
        <v>0</v>
      </c>
      <c r="Q4634"/>
    </row>
    <row r="4635" spans="1:17">
      <c r="A4635" s="38" t="str">
        <f t="shared" ca="1" si="72"/>
        <v>20654</v>
      </c>
      <c r="B4635" s="39" cm="1">
        <f t="array" aca="1" ref="B4635" ca="1">INDIRECT(_xlfn.CONCAT("D",ROW(C4635)-C4635-3))</f>
        <v>2065</v>
      </c>
      <c r="C4635" s="32">
        <v>4</v>
      </c>
      <c r="D4635" s="33">
        <v>4010331</v>
      </c>
      <c r="E4635" s="33"/>
      <c r="F4635" s="33">
        <v>2052766</v>
      </c>
      <c r="G4635" s="33">
        <v>2052766</v>
      </c>
      <c r="H4635" s="33">
        <v>0</v>
      </c>
      <c r="I4635" s="33">
        <v>0</v>
      </c>
      <c r="J4635" s="33">
        <v>0</v>
      </c>
      <c r="K4635" s="33"/>
      <c r="L4635" s="33">
        <v>1957565</v>
      </c>
      <c r="M4635" s="33">
        <v>1957565</v>
      </c>
      <c r="N4635" s="33">
        <v>0</v>
      </c>
      <c r="O4635" s="33">
        <v>0</v>
      </c>
      <c r="P4635" s="33">
        <v>0</v>
      </c>
      <c r="Q4635"/>
    </row>
    <row r="4636" spans="1:17">
      <c r="A4636" s="38" t="str">
        <f t="shared" ca="1" si="72"/>
        <v>20655</v>
      </c>
      <c r="B4636" s="39" cm="1">
        <f t="array" aca="1" ref="B4636" ca="1">INDIRECT(_xlfn.CONCAT("D",ROW(C4636)-C4636-3))</f>
        <v>2065</v>
      </c>
      <c r="C4636" s="32">
        <v>5</v>
      </c>
      <c r="D4636" s="33">
        <v>4013286</v>
      </c>
      <c r="E4636" s="33"/>
      <c r="F4636" s="33">
        <v>2054529</v>
      </c>
      <c r="G4636" s="33">
        <v>2054529</v>
      </c>
      <c r="H4636" s="33">
        <v>0</v>
      </c>
      <c r="I4636" s="33">
        <v>0</v>
      </c>
      <c r="J4636" s="33">
        <v>0</v>
      </c>
      <c r="K4636" s="33"/>
      <c r="L4636" s="33">
        <v>1958758</v>
      </c>
      <c r="M4636" s="33">
        <v>1958758</v>
      </c>
      <c r="N4636" s="33">
        <v>0</v>
      </c>
      <c r="O4636" s="33">
        <v>0</v>
      </c>
      <c r="P4636" s="33">
        <v>0</v>
      </c>
      <c r="Q4636"/>
    </row>
    <row r="4637" spans="1:17">
      <c r="A4637" s="38" t="str">
        <f t="shared" ca="1" si="72"/>
        <v>20656</v>
      </c>
      <c r="B4637" s="39" cm="1">
        <f t="array" aca="1" ref="B4637" ca="1">INDIRECT(_xlfn.CONCAT("D",ROW(C4637)-C4637-3))</f>
        <v>2065</v>
      </c>
      <c r="C4637" s="32">
        <v>6</v>
      </c>
      <c r="D4637" s="33">
        <v>4017935</v>
      </c>
      <c r="E4637" s="33"/>
      <c r="F4637" s="33">
        <v>2057054</v>
      </c>
      <c r="G4637" s="33">
        <v>2057054</v>
      </c>
      <c r="H4637" s="33">
        <v>0</v>
      </c>
      <c r="I4637" s="33">
        <v>0</v>
      </c>
      <c r="J4637" s="33">
        <v>0</v>
      </c>
      <c r="K4637" s="33"/>
      <c r="L4637" s="33">
        <v>1960881</v>
      </c>
      <c r="M4637" s="33">
        <v>1960881</v>
      </c>
      <c r="N4637" s="33">
        <v>0</v>
      </c>
      <c r="O4637" s="33">
        <v>0</v>
      </c>
      <c r="P4637" s="33">
        <v>0</v>
      </c>
      <c r="Q4637"/>
    </row>
    <row r="4638" spans="1:17">
      <c r="A4638" s="38" t="str">
        <f t="shared" ca="1" si="72"/>
        <v>20657</v>
      </c>
      <c r="B4638" s="39" cm="1">
        <f t="array" aca="1" ref="B4638" ca="1">INDIRECT(_xlfn.CONCAT("D",ROW(C4638)-C4638-3))</f>
        <v>2065</v>
      </c>
      <c r="C4638" s="32">
        <v>7</v>
      </c>
      <c r="D4638" s="33">
        <v>4023296</v>
      </c>
      <c r="E4638" s="33"/>
      <c r="F4638" s="33">
        <v>2059792</v>
      </c>
      <c r="G4638" s="33">
        <v>2059792</v>
      </c>
      <c r="H4638" s="33">
        <v>0</v>
      </c>
      <c r="I4638" s="33">
        <v>0</v>
      </c>
      <c r="J4638" s="33">
        <v>0</v>
      </c>
      <c r="K4638" s="33"/>
      <c r="L4638" s="33">
        <v>1963504</v>
      </c>
      <c r="M4638" s="33">
        <v>1963504</v>
      </c>
      <c r="N4638" s="33">
        <v>0</v>
      </c>
      <c r="O4638" s="33">
        <v>0</v>
      </c>
      <c r="P4638" s="33">
        <v>0</v>
      </c>
      <c r="Q4638"/>
    </row>
    <row r="4639" spans="1:17">
      <c r="A4639" s="38" t="str">
        <f t="shared" ca="1" si="72"/>
        <v>20658</v>
      </c>
      <c r="B4639" s="39" cm="1">
        <f t="array" aca="1" ref="B4639" ca="1">INDIRECT(_xlfn.CONCAT("D",ROW(C4639)-C4639-3))</f>
        <v>2065</v>
      </c>
      <c r="C4639" s="32">
        <v>8</v>
      </c>
      <c r="D4639" s="33">
        <v>4031043</v>
      </c>
      <c r="E4639" s="33"/>
      <c r="F4639" s="33">
        <v>2063927</v>
      </c>
      <c r="G4639" s="33">
        <v>2063927</v>
      </c>
      <c r="H4639" s="33">
        <v>0</v>
      </c>
      <c r="I4639" s="33">
        <v>0</v>
      </c>
      <c r="J4639" s="33">
        <v>0</v>
      </c>
      <c r="K4639" s="33"/>
      <c r="L4639" s="33">
        <v>1967115</v>
      </c>
      <c r="M4639" s="33">
        <v>1967115</v>
      </c>
      <c r="N4639" s="33">
        <v>0</v>
      </c>
      <c r="O4639" s="33">
        <v>0</v>
      </c>
      <c r="P4639" s="33">
        <v>0</v>
      </c>
      <c r="Q4639"/>
    </row>
    <row r="4640" spans="1:17">
      <c r="A4640" s="38" t="str">
        <f t="shared" ca="1" si="72"/>
        <v>20659</v>
      </c>
      <c r="B4640" s="39" cm="1">
        <f t="array" aca="1" ref="B4640" ca="1">INDIRECT(_xlfn.CONCAT("D",ROW(C4640)-C4640-3))</f>
        <v>2065</v>
      </c>
      <c r="C4640" s="32">
        <v>9</v>
      </c>
      <c r="D4640" s="33">
        <v>4042813</v>
      </c>
      <c r="E4640" s="33"/>
      <c r="F4640" s="33">
        <v>2070467</v>
      </c>
      <c r="G4640" s="33">
        <v>2070467</v>
      </c>
      <c r="H4640" s="33">
        <v>0</v>
      </c>
      <c r="I4640" s="33">
        <v>0</v>
      </c>
      <c r="J4640" s="33">
        <v>0</v>
      </c>
      <c r="K4640" s="33"/>
      <c r="L4640" s="33">
        <v>1972346</v>
      </c>
      <c r="M4640" s="33">
        <v>1972346</v>
      </c>
      <c r="N4640" s="33">
        <v>0</v>
      </c>
      <c r="O4640" s="33">
        <v>0</v>
      </c>
      <c r="P4640" s="33">
        <v>0</v>
      </c>
      <c r="Q4640"/>
    </row>
    <row r="4641" spans="1:17">
      <c r="A4641" s="38" t="str">
        <f t="shared" ca="1" si="72"/>
        <v>206510</v>
      </c>
      <c r="B4641" s="39" cm="1">
        <f t="array" aca="1" ref="B4641" ca="1">INDIRECT(_xlfn.CONCAT("D",ROW(C4641)-C4641-3))</f>
        <v>2065</v>
      </c>
      <c r="C4641" s="32">
        <v>10</v>
      </c>
      <c r="D4641" s="33">
        <v>4059098</v>
      </c>
      <c r="E4641" s="33"/>
      <c r="F4641" s="33">
        <v>2079513</v>
      </c>
      <c r="G4641" s="33">
        <v>2079513</v>
      </c>
      <c r="H4641" s="33">
        <v>0</v>
      </c>
      <c r="I4641" s="33">
        <v>0</v>
      </c>
      <c r="J4641" s="33">
        <v>0</v>
      </c>
      <c r="K4641" s="33"/>
      <c r="L4641" s="33">
        <v>1979585</v>
      </c>
      <c r="M4641" s="33">
        <v>1979585</v>
      </c>
      <c r="N4641" s="33">
        <v>0</v>
      </c>
      <c r="O4641" s="33">
        <v>0</v>
      </c>
      <c r="P4641" s="33">
        <v>0</v>
      </c>
      <c r="Q4641"/>
    </row>
    <row r="4642" spans="1:17">
      <c r="A4642" s="38" t="str">
        <f t="shared" ca="1" si="72"/>
        <v>206511</v>
      </c>
      <c r="B4642" s="39" cm="1">
        <f t="array" aca="1" ref="B4642" ca="1">INDIRECT(_xlfn.CONCAT("D",ROW(C4642)-C4642-3))</f>
        <v>2065</v>
      </c>
      <c r="C4642" s="32">
        <v>11</v>
      </c>
      <c r="D4642" s="33">
        <v>4079556</v>
      </c>
      <c r="E4642" s="33"/>
      <c r="F4642" s="33">
        <v>2090581</v>
      </c>
      <c r="G4642" s="33">
        <v>2090581</v>
      </c>
      <c r="H4642" s="33">
        <v>0</v>
      </c>
      <c r="I4642" s="33">
        <v>0</v>
      </c>
      <c r="J4642" s="33">
        <v>0</v>
      </c>
      <c r="K4642" s="33"/>
      <c r="L4642" s="33">
        <v>1988975</v>
      </c>
      <c r="M4642" s="33">
        <v>1988975</v>
      </c>
      <c r="N4642" s="33">
        <v>0</v>
      </c>
      <c r="O4642" s="33">
        <v>0</v>
      </c>
      <c r="P4642" s="33">
        <v>0</v>
      </c>
      <c r="Q4642"/>
    </row>
    <row r="4643" spans="1:17">
      <c r="A4643" s="38" t="str">
        <f t="shared" ca="1" si="72"/>
        <v>206512</v>
      </c>
      <c r="B4643" s="39" cm="1">
        <f t="array" aca="1" ref="B4643" ca="1">INDIRECT(_xlfn.CONCAT("D",ROW(C4643)-C4643-3))</f>
        <v>2065</v>
      </c>
      <c r="C4643" s="32">
        <v>12</v>
      </c>
      <c r="D4643" s="33">
        <v>4104228</v>
      </c>
      <c r="E4643" s="33"/>
      <c r="F4643" s="33">
        <v>2103552</v>
      </c>
      <c r="G4643" s="33">
        <v>2103552</v>
      </c>
      <c r="H4643" s="33">
        <v>0</v>
      </c>
      <c r="I4643" s="33">
        <v>0</v>
      </c>
      <c r="J4643" s="33">
        <v>0</v>
      </c>
      <c r="K4643" s="33"/>
      <c r="L4643" s="33">
        <v>2000675</v>
      </c>
      <c r="M4643" s="33">
        <v>2000675</v>
      </c>
      <c r="N4643" s="33">
        <v>0</v>
      </c>
      <c r="O4643" s="33">
        <v>0</v>
      </c>
      <c r="P4643" s="33">
        <v>0</v>
      </c>
      <c r="Q4643"/>
    </row>
    <row r="4644" spans="1:17">
      <c r="A4644" s="38" t="str">
        <f t="shared" ca="1" si="72"/>
        <v>206513</v>
      </c>
      <c r="B4644" s="39" cm="1">
        <f t="array" aca="1" ref="B4644" ca="1">INDIRECT(_xlfn.CONCAT("D",ROW(C4644)-C4644-3))</f>
        <v>2065</v>
      </c>
      <c r="C4644" s="32">
        <v>13</v>
      </c>
      <c r="D4644" s="33">
        <v>4133230</v>
      </c>
      <c r="E4644" s="33"/>
      <c r="F4644" s="33">
        <v>2118588</v>
      </c>
      <c r="G4644" s="33">
        <v>2118588</v>
      </c>
      <c r="H4644" s="33">
        <v>0</v>
      </c>
      <c r="I4644" s="33">
        <v>0</v>
      </c>
      <c r="J4644" s="33">
        <v>0</v>
      </c>
      <c r="K4644" s="33"/>
      <c r="L4644" s="33">
        <v>2014643</v>
      </c>
      <c r="M4644" s="33">
        <v>2014643</v>
      </c>
      <c r="N4644" s="33">
        <v>0</v>
      </c>
      <c r="O4644" s="33">
        <v>0</v>
      </c>
      <c r="P4644" s="33">
        <v>0</v>
      </c>
      <c r="Q4644"/>
    </row>
    <row r="4645" spans="1:17">
      <c r="A4645" s="38" t="str">
        <f t="shared" ca="1" si="72"/>
        <v>206514</v>
      </c>
      <c r="B4645" s="39" cm="1">
        <f t="array" aca="1" ref="B4645" ca="1">INDIRECT(_xlfn.CONCAT("D",ROW(C4645)-C4645-3))</f>
        <v>2065</v>
      </c>
      <c r="C4645" s="32">
        <v>14</v>
      </c>
      <c r="D4645" s="33">
        <v>4166172</v>
      </c>
      <c r="E4645" s="33"/>
      <c r="F4645" s="33">
        <v>2135615</v>
      </c>
      <c r="G4645" s="33">
        <v>2135615</v>
      </c>
      <c r="H4645" s="33">
        <v>0</v>
      </c>
      <c r="I4645" s="33">
        <v>0</v>
      </c>
      <c r="J4645" s="33">
        <v>0</v>
      </c>
      <c r="K4645" s="33"/>
      <c r="L4645" s="33">
        <v>2030557</v>
      </c>
      <c r="M4645" s="33">
        <v>2030557</v>
      </c>
      <c r="N4645" s="33">
        <v>0</v>
      </c>
      <c r="O4645" s="33">
        <v>0</v>
      </c>
      <c r="P4645" s="33">
        <v>0</v>
      </c>
      <c r="Q4645"/>
    </row>
    <row r="4646" spans="1:17">
      <c r="A4646" s="38" t="str">
        <f t="shared" ca="1" si="72"/>
        <v>206515</v>
      </c>
      <c r="B4646" s="39" cm="1">
        <f t="array" aca="1" ref="B4646" ca="1">INDIRECT(_xlfn.CONCAT("D",ROW(C4646)-C4646-3))</f>
        <v>2065</v>
      </c>
      <c r="C4646" s="32">
        <v>15</v>
      </c>
      <c r="D4646" s="33">
        <v>4203487</v>
      </c>
      <c r="E4646" s="33"/>
      <c r="F4646" s="33">
        <v>2155047</v>
      </c>
      <c r="G4646" s="33">
        <v>2155047</v>
      </c>
      <c r="H4646" s="33">
        <v>0</v>
      </c>
      <c r="I4646" s="33">
        <v>0</v>
      </c>
      <c r="J4646" s="33">
        <v>0</v>
      </c>
      <c r="K4646" s="33"/>
      <c r="L4646" s="33">
        <v>2048440</v>
      </c>
      <c r="M4646" s="33">
        <v>2048440</v>
      </c>
      <c r="N4646" s="33">
        <v>0</v>
      </c>
      <c r="O4646" s="33">
        <v>0</v>
      </c>
      <c r="P4646" s="33">
        <v>0</v>
      </c>
      <c r="Q4646"/>
    </row>
    <row r="4647" spans="1:17">
      <c r="A4647" s="38" t="str">
        <f t="shared" ca="1" si="72"/>
        <v>206516</v>
      </c>
      <c r="B4647" s="39" cm="1">
        <f t="array" aca="1" ref="B4647" ca="1">INDIRECT(_xlfn.CONCAT("D",ROW(C4647)-C4647-3))</f>
        <v>2065</v>
      </c>
      <c r="C4647" s="32">
        <v>16</v>
      </c>
      <c r="D4647" s="33">
        <v>4245151</v>
      </c>
      <c r="E4647" s="33"/>
      <c r="F4647" s="33">
        <v>2177261</v>
      </c>
      <c r="G4647" s="33">
        <v>2169577</v>
      </c>
      <c r="H4647" s="33">
        <v>7683</v>
      </c>
      <c r="I4647" s="33">
        <v>0</v>
      </c>
      <c r="J4647" s="33">
        <v>0</v>
      </c>
      <c r="K4647" s="33"/>
      <c r="L4647" s="33">
        <v>2067890</v>
      </c>
      <c r="M4647" s="33">
        <v>2062141</v>
      </c>
      <c r="N4647" s="33">
        <v>5750</v>
      </c>
      <c r="O4647" s="33">
        <v>0</v>
      </c>
      <c r="P4647" s="33">
        <v>0</v>
      </c>
      <c r="Q4647"/>
    </row>
    <row r="4648" spans="1:17">
      <c r="A4648" s="38" t="str">
        <f t="shared" ca="1" si="72"/>
        <v>206517</v>
      </c>
      <c r="B4648" s="39" cm="1">
        <f t="array" aca="1" ref="B4648" ca="1">INDIRECT(_xlfn.CONCAT("D",ROW(C4648)-C4648-3))</f>
        <v>2065</v>
      </c>
      <c r="C4648" s="32">
        <v>17</v>
      </c>
      <c r="D4648" s="33">
        <v>4291311</v>
      </c>
      <c r="E4648" s="33"/>
      <c r="F4648" s="33">
        <v>2202647</v>
      </c>
      <c r="G4648" s="33">
        <v>2192043</v>
      </c>
      <c r="H4648" s="33">
        <v>10604</v>
      </c>
      <c r="I4648" s="33">
        <v>0</v>
      </c>
      <c r="J4648" s="33">
        <v>0</v>
      </c>
      <c r="K4648" s="33"/>
      <c r="L4648" s="33">
        <v>2088665</v>
      </c>
      <c r="M4648" s="33">
        <v>2074240</v>
      </c>
      <c r="N4648" s="33">
        <v>14425</v>
      </c>
      <c r="O4648" s="33">
        <v>0</v>
      </c>
      <c r="P4648" s="33">
        <v>0</v>
      </c>
      <c r="Q4648"/>
    </row>
    <row r="4649" spans="1:17">
      <c r="A4649" s="38" t="str">
        <f t="shared" ca="1" si="72"/>
        <v>206518</v>
      </c>
      <c r="B4649" s="39" cm="1">
        <f t="array" aca="1" ref="B4649" ca="1">INDIRECT(_xlfn.CONCAT("D",ROW(C4649)-C4649-3))</f>
        <v>2065</v>
      </c>
      <c r="C4649" s="32">
        <v>18</v>
      </c>
      <c r="D4649" s="33">
        <v>4340596</v>
      </c>
      <c r="E4649" s="33"/>
      <c r="F4649" s="33">
        <v>2230225</v>
      </c>
      <c r="G4649" s="33">
        <v>2220583</v>
      </c>
      <c r="H4649" s="33">
        <v>9642</v>
      </c>
      <c r="I4649" s="33">
        <v>0</v>
      </c>
      <c r="J4649" s="33">
        <v>0</v>
      </c>
      <c r="K4649" s="33"/>
      <c r="L4649" s="33">
        <v>2110371</v>
      </c>
      <c r="M4649" s="33">
        <v>2074700</v>
      </c>
      <c r="N4649" s="33">
        <v>35671</v>
      </c>
      <c r="O4649" s="33">
        <v>0</v>
      </c>
      <c r="P4649" s="33">
        <v>0</v>
      </c>
      <c r="Q4649"/>
    </row>
    <row r="4650" spans="1:17">
      <c r="A4650" s="38" t="str">
        <f t="shared" ca="1" si="72"/>
        <v>206519</v>
      </c>
      <c r="B4650" s="39" cm="1">
        <f t="array" aca="1" ref="B4650" ca="1">INDIRECT(_xlfn.CONCAT("D",ROW(C4650)-C4650-3))</f>
        <v>2065</v>
      </c>
      <c r="C4650" s="32">
        <v>19</v>
      </c>
      <c r="D4650" s="33">
        <v>4389193</v>
      </c>
      <c r="E4650" s="33"/>
      <c r="F4650" s="33">
        <v>2257109</v>
      </c>
      <c r="G4650" s="33">
        <v>2232954</v>
      </c>
      <c r="H4650" s="33">
        <v>23190</v>
      </c>
      <c r="I4650" s="33">
        <v>0</v>
      </c>
      <c r="J4650" s="33">
        <v>966</v>
      </c>
      <c r="K4650" s="33"/>
      <c r="L4650" s="33">
        <v>2132084</v>
      </c>
      <c r="M4650" s="33">
        <v>2083825</v>
      </c>
      <c r="N4650" s="33">
        <v>47294</v>
      </c>
      <c r="O4650" s="33">
        <v>0</v>
      </c>
      <c r="P4650" s="33">
        <v>965</v>
      </c>
      <c r="Q4650"/>
    </row>
    <row r="4651" spans="1:17">
      <c r="A4651" s="38" t="str">
        <f t="shared" ca="1" si="72"/>
        <v>206520</v>
      </c>
      <c r="B4651" s="39" cm="1">
        <f t="array" aca="1" ref="B4651" ca="1">INDIRECT(_xlfn.CONCAT("D",ROW(C4651)-C4651-3))</f>
        <v>2065</v>
      </c>
      <c r="C4651" s="32">
        <v>20</v>
      </c>
      <c r="D4651" s="33">
        <v>4435531</v>
      </c>
      <c r="E4651" s="33"/>
      <c r="F4651" s="33">
        <v>2281593</v>
      </c>
      <c r="G4651" s="33">
        <v>2231321</v>
      </c>
      <c r="H4651" s="33">
        <v>48339</v>
      </c>
      <c r="I4651" s="33">
        <v>0</v>
      </c>
      <c r="J4651" s="33">
        <v>1934</v>
      </c>
      <c r="K4651" s="33"/>
      <c r="L4651" s="33">
        <v>2153938</v>
      </c>
      <c r="M4651" s="33">
        <v>2039963</v>
      </c>
      <c r="N4651" s="33">
        <v>113009</v>
      </c>
      <c r="O4651" s="33">
        <v>0</v>
      </c>
      <c r="P4651" s="33">
        <v>966</v>
      </c>
      <c r="Q4651"/>
    </row>
    <row r="4652" spans="1:17">
      <c r="A4652" s="38" t="str">
        <f t="shared" ca="1" si="72"/>
        <v>206521</v>
      </c>
      <c r="B4652" s="39" cm="1">
        <f t="array" aca="1" ref="B4652" ca="1">INDIRECT(_xlfn.CONCAT("D",ROW(C4652)-C4652-3))</f>
        <v>2065</v>
      </c>
      <c r="C4652" s="32">
        <v>21</v>
      </c>
      <c r="D4652" s="33">
        <v>4481682</v>
      </c>
      <c r="E4652" s="33"/>
      <c r="F4652" s="33">
        <v>2305551</v>
      </c>
      <c r="G4652" s="33">
        <v>2224349</v>
      </c>
      <c r="H4652" s="33">
        <v>78302</v>
      </c>
      <c r="I4652" s="33">
        <v>0</v>
      </c>
      <c r="J4652" s="33">
        <v>2900</v>
      </c>
      <c r="K4652" s="33"/>
      <c r="L4652" s="33">
        <v>2176131</v>
      </c>
      <c r="M4652" s="33">
        <v>2009926</v>
      </c>
      <c r="N4652" s="33">
        <v>161374</v>
      </c>
      <c r="O4652" s="33">
        <v>0</v>
      </c>
      <c r="P4652" s="33">
        <v>4831</v>
      </c>
      <c r="Q4652"/>
    </row>
    <row r="4653" spans="1:17">
      <c r="A4653" s="38" t="str">
        <f t="shared" ca="1" si="72"/>
        <v>206522</v>
      </c>
      <c r="B4653" s="39" cm="1">
        <f t="array" aca="1" ref="B4653" ca="1">INDIRECT(_xlfn.CONCAT("D",ROW(C4653)-C4653-3))</f>
        <v>2065</v>
      </c>
      <c r="C4653" s="32">
        <v>22</v>
      </c>
      <c r="D4653" s="33">
        <v>4522974</v>
      </c>
      <c r="E4653" s="33"/>
      <c r="F4653" s="33">
        <v>2326248</v>
      </c>
      <c r="G4653" s="33">
        <v>2208341</v>
      </c>
      <c r="H4653" s="33">
        <v>111142</v>
      </c>
      <c r="I4653" s="33">
        <v>0</v>
      </c>
      <c r="J4653" s="33">
        <v>6765</v>
      </c>
      <c r="K4653" s="33"/>
      <c r="L4653" s="33">
        <v>2196726</v>
      </c>
      <c r="M4653" s="33">
        <v>1947603</v>
      </c>
      <c r="N4653" s="33">
        <v>236570</v>
      </c>
      <c r="O4653" s="33">
        <v>0</v>
      </c>
      <c r="P4653" s="33">
        <v>12553</v>
      </c>
      <c r="Q4653"/>
    </row>
    <row r="4654" spans="1:17">
      <c r="A4654" s="38" t="str">
        <f t="shared" ca="1" si="72"/>
        <v>206523</v>
      </c>
      <c r="B4654" s="39" cm="1">
        <f t="array" aca="1" ref="B4654" ca="1">INDIRECT(_xlfn.CONCAT("D",ROW(C4654)-C4654-3))</f>
        <v>2065</v>
      </c>
      <c r="C4654" s="32">
        <v>23</v>
      </c>
      <c r="D4654" s="33">
        <v>4559794</v>
      </c>
      <c r="E4654" s="33"/>
      <c r="F4654" s="33">
        <v>2343990</v>
      </c>
      <c r="G4654" s="33">
        <v>2149944</v>
      </c>
      <c r="H4654" s="33">
        <v>183426</v>
      </c>
      <c r="I4654" s="33">
        <v>965</v>
      </c>
      <c r="J4654" s="33">
        <v>9654</v>
      </c>
      <c r="K4654" s="33"/>
      <c r="L4654" s="33">
        <v>2215804</v>
      </c>
      <c r="M4654" s="33">
        <v>1869645</v>
      </c>
      <c r="N4654" s="33">
        <v>329767</v>
      </c>
      <c r="O4654" s="33">
        <v>0</v>
      </c>
      <c r="P4654" s="33">
        <v>16392</v>
      </c>
      <c r="Q4654"/>
    </row>
    <row r="4655" spans="1:17">
      <c r="A4655" s="38" t="str">
        <f t="shared" ca="1" si="72"/>
        <v>206524</v>
      </c>
      <c r="B4655" s="39" cm="1">
        <f t="array" aca="1" ref="B4655" ca="1">INDIRECT(_xlfn.CONCAT("D",ROW(C4655)-C4655-3))</f>
        <v>2065</v>
      </c>
      <c r="C4655" s="32">
        <v>24</v>
      </c>
      <c r="D4655" s="33">
        <v>4593690</v>
      </c>
      <c r="E4655" s="33"/>
      <c r="F4655" s="33">
        <v>2359767</v>
      </c>
      <c r="G4655" s="33">
        <v>2087598</v>
      </c>
      <c r="H4655" s="33">
        <v>261553</v>
      </c>
      <c r="I4655" s="33">
        <v>0</v>
      </c>
      <c r="J4655" s="33">
        <v>10617</v>
      </c>
      <c r="K4655" s="33"/>
      <c r="L4655" s="33">
        <v>2233923</v>
      </c>
      <c r="M4655" s="33">
        <v>1752815</v>
      </c>
      <c r="N4655" s="33">
        <v>457969</v>
      </c>
      <c r="O4655" s="33">
        <v>2892</v>
      </c>
      <c r="P4655" s="33">
        <v>20247</v>
      </c>
      <c r="Q4655"/>
    </row>
    <row r="4656" spans="1:17">
      <c r="A4656" s="38" t="str">
        <f t="shared" ca="1" si="72"/>
        <v>206525</v>
      </c>
      <c r="B4656" s="39" cm="1">
        <f t="array" aca="1" ref="B4656" ca="1">INDIRECT(_xlfn.CONCAT("D",ROW(C4656)-C4656-3))</f>
        <v>2065</v>
      </c>
      <c r="C4656" s="32">
        <v>25</v>
      </c>
      <c r="D4656" s="33">
        <v>4624093</v>
      </c>
      <c r="E4656" s="33"/>
      <c r="F4656" s="33">
        <v>2373251</v>
      </c>
      <c r="G4656" s="33">
        <v>2036695</v>
      </c>
      <c r="H4656" s="33">
        <v>320162</v>
      </c>
      <c r="I4656" s="33">
        <v>0</v>
      </c>
      <c r="J4656" s="33">
        <v>16394</v>
      </c>
      <c r="K4656" s="33"/>
      <c r="L4656" s="33">
        <v>2250842</v>
      </c>
      <c r="M4656" s="33">
        <v>1658972</v>
      </c>
      <c r="N4656" s="33">
        <v>561024</v>
      </c>
      <c r="O4656" s="33">
        <v>3856</v>
      </c>
      <c r="P4656" s="33">
        <v>26991</v>
      </c>
      <c r="Q4656"/>
    </row>
    <row r="4657" spans="1:17">
      <c r="A4657" s="38" t="str">
        <f t="shared" ca="1" si="72"/>
        <v>206526</v>
      </c>
      <c r="B4657" s="39" cm="1">
        <f t="array" aca="1" ref="B4657" ca="1">INDIRECT(_xlfn.CONCAT("D",ROW(C4657)-C4657-3))</f>
        <v>2065</v>
      </c>
      <c r="C4657" s="32">
        <v>26</v>
      </c>
      <c r="D4657" s="33">
        <v>4649549</v>
      </c>
      <c r="E4657" s="33"/>
      <c r="F4657" s="33">
        <v>2383911</v>
      </c>
      <c r="G4657" s="33">
        <v>1924315</v>
      </c>
      <c r="H4657" s="33">
        <v>443181</v>
      </c>
      <c r="I4657" s="33">
        <v>0</v>
      </c>
      <c r="J4657" s="33">
        <v>16414</v>
      </c>
      <c r="K4657" s="33"/>
      <c r="L4657" s="33">
        <v>2265638</v>
      </c>
      <c r="M4657" s="33">
        <v>1512675</v>
      </c>
      <c r="N4657" s="33">
        <v>722112</v>
      </c>
      <c r="O4657" s="33">
        <v>1928</v>
      </c>
      <c r="P4657" s="33">
        <v>28923</v>
      </c>
      <c r="Q4657"/>
    </row>
    <row r="4658" spans="1:17">
      <c r="A4658" s="38" t="str">
        <f t="shared" ca="1" si="72"/>
        <v>206527</v>
      </c>
      <c r="B4658" s="39" cm="1">
        <f t="array" aca="1" ref="B4658" ca="1">INDIRECT(_xlfn.CONCAT("D",ROW(C4658)-C4658-3))</f>
        <v>2065</v>
      </c>
      <c r="C4658" s="32">
        <v>27</v>
      </c>
      <c r="D4658" s="33">
        <v>4669797</v>
      </c>
      <c r="E4658" s="33"/>
      <c r="F4658" s="33">
        <v>2391880</v>
      </c>
      <c r="G4658" s="33">
        <v>1779220</v>
      </c>
      <c r="H4658" s="33">
        <v>581835</v>
      </c>
      <c r="I4658" s="33">
        <v>0</v>
      </c>
      <c r="J4658" s="33">
        <v>30826</v>
      </c>
      <c r="K4658" s="33"/>
      <c r="L4658" s="33">
        <v>2277917</v>
      </c>
      <c r="M4658" s="33">
        <v>1384295</v>
      </c>
      <c r="N4658" s="33">
        <v>831927</v>
      </c>
      <c r="O4658" s="33">
        <v>5784</v>
      </c>
      <c r="P4658" s="33">
        <v>55912</v>
      </c>
      <c r="Q4658"/>
    </row>
    <row r="4659" spans="1:17">
      <c r="A4659" s="38" t="str">
        <f t="shared" ca="1" si="72"/>
        <v>206528</v>
      </c>
      <c r="B4659" s="39" cm="1">
        <f t="array" aca="1" ref="B4659" ca="1">INDIRECT(_xlfn.CONCAT("D",ROW(C4659)-C4659-3))</f>
        <v>2065</v>
      </c>
      <c r="C4659" s="32">
        <v>28</v>
      </c>
      <c r="D4659" s="33">
        <v>4685539</v>
      </c>
      <c r="E4659" s="33"/>
      <c r="F4659" s="33">
        <v>2397730</v>
      </c>
      <c r="G4659" s="33">
        <v>1704410</v>
      </c>
      <c r="H4659" s="33">
        <v>652876</v>
      </c>
      <c r="I4659" s="33">
        <v>2889</v>
      </c>
      <c r="J4659" s="33">
        <v>37555</v>
      </c>
      <c r="K4659" s="33"/>
      <c r="L4659" s="33">
        <v>2287809</v>
      </c>
      <c r="M4659" s="33">
        <v>1253238</v>
      </c>
      <c r="N4659" s="33">
        <v>962325</v>
      </c>
      <c r="O4659" s="33">
        <v>8670</v>
      </c>
      <c r="P4659" s="33">
        <v>63577</v>
      </c>
      <c r="Q4659"/>
    </row>
    <row r="4660" spans="1:17">
      <c r="A4660" s="38" t="str">
        <f t="shared" ca="1" si="72"/>
        <v>206529</v>
      </c>
      <c r="B4660" s="39" cm="1">
        <f t="array" aca="1" ref="B4660" ca="1">INDIRECT(_xlfn.CONCAT("D",ROW(C4660)-C4660-3))</f>
        <v>2065</v>
      </c>
      <c r="C4660" s="32">
        <v>29</v>
      </c>
      <c r="D4660" s="33">
        <v>4697905</v>
      </c>
      <c r="E4660" s="33"/>
      <c r="F4660" s="33">
        <v>2402176</v>
      </c>
      <c r="G4660" s="33">
        <v>1602093</v>
      </c>
      <c r="H4660" s="33">
        <v>749957</v>
      </c>
      <c r="I4660" s="33">
        <v>1928</v>
      </c>
      <c r="J4660" s="33">
        <v>48198</v>
      </c>
      <c r="K4660" s="33"/>
      <c r="L4660" s="33">
        <v>2295729</v>
      </c>
      <c r="M4660" s="33">
        <v>1152196</v>
      </c>
      <c r="N4660" s="33">
        <v>1067490</v>
      </c>
      <c r="O4660" s="33">
        <v>7701</v>
      </c>
      <c r="P4660" s="33">
        <v>68342</v>
      </c>
      <c r="Q4660"/>
    </row>
    <row r="4661" spans="1:17">
      <c r="A4661" s="38" t="str">
        <f t="shared" ca="1" si="72"/>
        <v>206530</v>
      </c>
      <c r="B4661" s="39" cm="1">
        <f t="array" aca="1" ref="B4661" ca="1">INDIRECT(_xlfn.CONCAT("D",ROW(C4661)-C4661-3))</f>
        <v>2065</v>
      </c>
      <c r="C4661" s="32">
        <v>30</v>
      </c>
      <c r="D4661" s="33">
        <v>4709480</v>
      </c>
      <c r="E4661" s="33"/>
      <c r="F4661" s="33">
        <v>2406675</v>
      </c>
      <c r="G4661" s="33">
        <v>1484293</v>
      </c>
      <c r="H4661" s="33">
        <v>863589</v>
      </c>
      <c r="I4661" s="33">
        <v>7711</v>
      </c>
      <c r="J4661" s="33">
        <v>51083</v>
      </c>
      <c r="K4661" s="33"/>
      <c r="L4661" s="33">
        <v>2302805</v>
      </c>
      <c r="M4661" s="33">
        <v>1022080</v>
      </c>
      <c r="N4661" s="33">
        <v>1175921</v>
      </c>
      <c r="O4661" s="33">
        <v>6731</v>
      </c>
      <c r="P4661" s="33">
        <v>98073</v>
      </c>
      <c r="Q4661"/>
    </row>
    <row r="4662" spans="1:17">
      <c r="A4662" s="38" t="str">
        <f t="shared" ca="1" si="72"/>
        <v>206531</v>
      </c>
      <c r="B4662" s="39" cm="1">
        <f t="array" aca="1" ref="B4662" ca="1">INDIRECT(_xlfn.CONCAT("D",ROW(C4662)-C4662-3))</f>
        <v>2065</v>
      </c>
      <c r="C4662" s="32">
        <v>31</v>
      </c>
      <c r="D4662" s="33">
        <v>4719772</v>
      </c>
      <c r="E4662" s="33"/>
      <c r="F4662" s="33">
        <v>2410738</v>
      </c>
      <c r="G4662" s="33">
        <v>1348085</v>
      </c>
      <c r="H4662" s="33">
        <v>967188</v>
      </c>
      <c r="I4662" s="33">
        <v>3857</v>
      </c>
      <c r="J4662" s="33">
        <v>91608</v>
      </c>
      <c r="K4662" s="33"/>
      <c r="L4662" s="33">
        <v>2309034</v>
      </c>
      <c r="M4662" s="33">
        <v>993847</v>
      </c>
      <c r="N4662" s="33">
        <v>1193001</v>
      </c>
      <c r="O4662" s="33">
        <v>15394</v>
      </c>
      <c r="P4662" s="33">
        <v>106793</v>
      </c>
      <c r="Q4662"/>
    </row>
    <row r="4663" spans="1:17">
      <c r="A4663" s="38" t="str">
        <f t="shared" ca="1" si="72"/>
        <v>206532</v>
      </c>
      <c r="B4663" s="39" cm="1">
        <f t="array" aca="1" ref="B4663" ca="1">INDIRECT(_xlfn.CONCAT("D",ROW(C4663)-C4663-3))</f>
        <v>2065</v>
      </c>
      <c r="C4663" s="32">
        <v>32</v>
      </c>
      <c r="D4663" s="33">
        <v>4728866</v>
      </c>
      <c r="E4663" s="33"/>
      <c r="F4663" s="33">
        <v>2414246</v>
      </c>
      <c r="G4663" s="33">
        <v>1265065</v>
      </c>
      <c r="H4663" s="33">
        <v>1050680</v>
      </c>
      <c r="I4663" s="33">
        <v>5794</v>
      </c>
      <c r="J4663" s="33">
        <v>92707</v>
      </c>
      <c r="K4663" s="33"/>
      <c r="L4663" s="33">
        <v>2314619</v>
      </c>
      <c r="M4663" s="33">
        <v>894832</v>
      </c>
      <c r="N4663" s="33">
        <v>1280120</v>
      </c>
      <c r="O4663" s="33">
        <v>11559</v>
      </c>
      <c r="P4663" s="33">
        <v>128108</v>
      </c>
      <c r="Q4663"/>
    </row>
    <row r="4664" spans="1:17">
      <c r="A4664" s="38" t="str">
        <f t="shared" ca="1" si="72"/>
        <v>206533</v>
      </c>
      <c r="B4664" s="39" cm="1">
        <f t="array" aca="1" ref="B4664" ca="1">INDIRECT(_xlfn.CONCAT("D",ROW(C4664)-C4664-3))</f>
        <v>2065</v>
      </c>
      <c r="C4664" s="32">
        <v>33</v>
      </c>
      <c r="D4664" s="33">
        <v>4736259</v>
      </c>
      <c r="E4664" s="33"/>
      <c r="F4664" s="33">
        <v>2416802</v>
      </c>
      <c r="G4664" s="33">
        <v>1227229</v>
      </c>
      <c r="H4664" s="33">
        <v>1077568</v>
      </c>
      <c r="I4664" s="33">
        <v>8690</v>
      </c>
      <c r="J4664" s="33">
        <v>103315</v>
      </c>
      <c r="K4664" s="33"/>
      <c r="L4664" s="33">
        <v>2319457</v>
      </c>
      <c r="M4664" s="33">
        <v>809449</v>
      </c>
      <c r="N4664" s="33">
        <v>1336554</v>
      </c>
      <c r="O4664" s="33">
        <v>14454</v>
      </c>
      <c r="P4664" s="33">
        <v>158999</v>
      </c>
      <c r="Q4664"/>
    </row>
    <row r="4665" spans="1:17">
      <c r="A4665" s="38" t="str">
        <f t="shared" ca="1" si="72"/>
        <v>206534</v>
      </c>
      <c r="B4665" s="39" cm="1">
        <f t="array" aca="1" ref="B4665" ca="1">INDIRECT(_xlfn.CONCAT("D",ROW(C4665)-C4665-3))</f>
        <v>2065</v>
      </c>
      <c r="C4665" s="32">
        <v>34</v>
      </c>
      <c r="D4665" s="33">
        <v>4732971</v>
      </c>
      <c r="E4665" s="33"/>
      <c r="F4665" s="33">
        <v>2413836</v>
      </c>
      <c r="G4665" s="33">
        <v>1193433</v>
      </c>
      <c r="H4665" s="33">
        <v>1101927</v>
      </c>
      <c r="I4665" s="33">
        <v>6743</v>
      </c>
      <c r="J4665" s="33">
        <v>111734</v>
      </c>
      <c r="K4665" s="33"/>
      <c r="L4665" s="33">
        <v>2319135</v>
      </c>
      <c r="M4665" s="33">
        <v>767587</v>
      </c>
      <c r="N4665" s="33">
        <v>1347371</v>
      </c>
      <c r="O4665" s="33">
        <v>17336</v>
      </c>
      <c r="P4665" s="33">
        <v>186841</v>
      </c>
      <c r="Q4665"/>
    </row>
    <row r="4666" spans="1:17">
      <c r="A4666" s="38" t="str">
        <f t="shared" ca="1" si="72"/>
        <v>206535</v>
      </c>
      <c r="B4666" s="39" cm="1">
        <f t="array" aca="1" ref="B4666" ca="1">INDIRECT(_xlfn.CONCAT("D",ROW(C4666)-C4666-3))</f>
        <v>2065</v>
      </c>
      <c r="C4666" s="32">
        <v>35</v>
      </c>
      <c r="D4666" s="33">
        <v>4713563</v>
      </c>
      <c r="E4666" s="33"/>
      <c r="F4666" s="33">
        <v>2402651</v>
      </c>
      <c r="G4666" s="33">
        <v>1096737</v>
      </c>
      <c r="H4666" s="33">
        <v>1129361</v>
      </c>
      <c r="I4666" s="33">
        <v>9595</v>
      </c>
      <c r="J4666" s="33">
        <v>166957</v>
      </c>
      <c r="K4666" s="33"/>
      <c r="L4666" s="33">
        <v>2310912</v>
      </c>
      <c r="M4666" s="33">
        <v>733243</v>
      </c>
      <c r="N4666" s="33">
        <v>1371595</v>
      </c>
      <c r="O4666" s="33">
        <v>14377</v>
      </c>
      <c r="P4666" s="33">
        <v>191697</v>
      </c>
      <c r="Q4666"/>
    </row>
    <row r="4667" spans="1:17">
      <c r="A4667" s="38" t="str">
        <f t="shared" ca="1" si="72"/>
        <v>206536</v>
      </c>
      <c r="B4667" s="39" cm="1">
        <f t="array" aca="1" ref="B4667" ca="1">INDIRECT(_xlfn.CONCAT("D",ROW(C4667)-C4667-3))</f>
        <v>2065</v>
      </c>
      <c r="C4667" s="32">
        <v>36</v>
      </c>
      <c r="D4667" s="33">
        <v>4682490</v>
      </c>
      <c r="E4667" s="33"/>
      <c r="F4667" s="33">
        <v>2385486</v>
      </c>
      <c r="G4667" s="33">
        <v>1050841</v>
      </c>
      <c r="H4667" s="33">
        <v>1138091</v>
      </c>
      <c r="I4667" s="33">
        <v>10547</v>
      </c>
      <c r="J4667" s="33">
        <v>186007</v>
      </c>
      <c r="K4667" s="33"/>
      <c r="L4667" s="33">
        <v>2297004</v>
      </c>
      <c r="M4667" s="33">
        <v>722653</v>
      </c>
      <c r="N4667" s="33">
        <v>1359276</v>
      </c>
      <c r="O4667" s="33">
        <v>18162</v>
      </c>
      <c r="P4667" s="33">
        <v>196913</v>
      </c>
      <c r="Q4667"/>
    </row>
    <row r="4668" spans="1:17">
      <c r="A4668" s="38" t="str">
        <f t="shared" ca="1" si="72"/>
        <v>206537</v>
      </c>
      <c r="B4668" s="39" cm="1">
        <f t="array" aca="1" ref="B4668" ca="1">INDIRECT(_xlfn.CONCAT("D",ROW(C4668)-C4668-3))</f>
        <v>2065</v>
      </c>
      <c r="C4668" s="32">
        <v>37</v>
      </c>
      <c r="D4668" s="33">
        <v>4644276</v>
      </c>
      <c r="E4668" s="33"/>
      <c r="F4668" s="33">
        <v>2364538</v>
      </c>
      <c r="G4668" s="33">
        <v>951372</v>
      </c>
      <c r="H4668" s="33">
        <v>1227298</v>
      </c>
      <c r="I4668" s="33">
        <v>2874</v>
      </c>
      <c r="J4668" s="33">
        <v>182993</v>
      </c>
      <c r="K4668" s="33"/>
      <c r="L4668" s="33">
        <v>2279739</v>
      </c>
      <c r="M4668" s="33">
        <v>690337</v>
      </c>
      <c r="N4668" s="33">
        <v>1371099</v>
      </c>
      <c r="O4668" s="33">
        <v>22022</v>
      </c>
      <c r="P4668" s="33">
        <v>196282</v>
      </c>
      <c r="Q4668"/>
    </row>
    <row r="4669" spans="1:17">
      <c r="A4669" s="38" t="str">
        <f t="shared" ca="1" si="72"/>
        <v>206538</v>
      </c>
      <c r="B4669" s="39" cm="1">
        <f t="array" aca="1" ref="B4669" ca="1">INDIRECT(_xlfn.CONCAT("D",ROW(C4669)-C4669-3))</f>
        <v>2065</v>
      </c>
      <c r="C4669" s="32">
        <v>38</v>
      </c>
      <c r="D4669" s="33">
        <v>4603585</v>
      </c>
      <c r="E4669" s="33"/>
      <c r="F4669" s="33">
        <v>2342203</v>
      </c>
      <c r="G4669" s="33">
        <v>932625</v>
      </c>
      <c r="H4669" s="33">
        <v>1188999</v>
      </c>
      <c r="I4669" s="33">
        <v>7740</v>
      </c>
      <c r="J4669" s="33">
        <v>212840</v>
      </c>
      <c r="K4669" s="33"/>
      <c r="L4669" s="33">
        <v>2261382</v>
      </c>
      <c r="M4669" s="33">
        <v>639212</v>
      </c>
      <c r="N4669" s="33">
        <v>1372085</v>
      </c>
      <c r="O4669" s="33">
        <v>28967</v>
      </c>
      <c r="P4669" s="33">
        <v>221117</v>
      </c>
      <c r="Q4669"/>
    </row>
    <row r="4670" spans="1:17">
      <c r="A4670" s="38" t="str">
        <f t="shared" ca="1" si="72"/>
        <v>206539</v>
      </c>
      <c r="B4670" s="39" cm="1">
        <f t="array" aca="1" ref="B4670" ca="1">INDIRECT(_xlfn.CONCAT("D",ROW(C4670)-C4670-3))</f>
        <v>2065</v>
      </c>
      <c r="C4670" s="32">
        <v>39</v>
      </c>
      <c r="D4670" s="33">
        <v>4563129</v>
      </c>
      <c r="E4670" s="33"/>
      <c r="F4670" s="33">
        <v>2319840</v>
      </c>
      <c r="G4670" s="33">
        <v>901563</v>
      </c>
      <c r="H4670" s="33">
        <v>1188735</v>
      </c>
      <c r="I4670" s="33">
        <v>9768</v>
      </c>
      <c r="J4670" s="33">
        <v>219774</v>
      </c>
      <c r="K4670" s="33"/>
      <c r="L4670" s="33">
        <v>2243289</v>
      </c>
      <c r="M4670" s="33">
        <v>642614</v>
      </c>
      <c r="N4670" s="33">
        <v>1334059</v>
      </c>
      <c r="O4670" s="33">
        <v>18556</v>
      </c>
      <c r="P4670" s="33">
        <v>248061</v>
      </c>
      <c r="Q4670"/>
    </row>
    <row r="4671" spans="1:17">
      <c r="A4671" s="38" t="str">
        <f t="shared" ca="1" si="72"/>
        <v>206540</v>
      </c>
      <c r="B4671" s="39" cm="1">
        <f t="array" aca="1" ref="B4671" ca="1">INDIRECT(_xlfn.CONCAT("D",ROW(C4671)-C4671-3))</f>
        <v>2065</v>
      </c>
      <c r="C4671" s="32">
        <v>40</v>
      </c>
      <c r="D4671" s="33">
        <v>4529520</v>
      </c>
      <c r="E4671" s="33"/>
      <c r="F4671" s="33">
        <v>2300797</v>
      </c>
      <c r="G4671" s="33">
        <v>822703</v>
      </c>
      <c r="H4671" s="33">
        <v>1256330</v>
      </c>
      <c r="I4671" s="33">
        <v>4950</v>
      </c>
      <c r="J4671" s="33">
        <v>216814</v>
      </c>
      <c r="K4671" s="33"/>
      <c r="L4671" s="33">
        <v>2228722</v>
      </c>
      <c r="M4671" s="33">
        <v>574260</v>
      </c>
      <c r="N4671" s="33">
        <v>1400006</v>
      </c>
      <c r="O4671" s="33">
        <v>20792</v>
      </c>
      <c r="P4671" s="33">
        <v>233664</v>
      </c>
      <c r="Q4671"/>
    </row>
    <row r="4672" spans="1:17">
      <c r="A4672" s="38" t="str">
        <f t="shared" ca="1" si="72"/>
        <v>206541</v>
      </c>
      <c r="B4672" s="39" cm="1">
        <f t="array" aca="1" ref="B4672" ca="1">INDIRECT(_xlfn.CONCAT("D",ROW(C4672)-C4672-3))</f>
        <v>2065</v>
      </c>
      <c r="C4672" s="32">
        <v>41</v>
      </c>
      <c r="D4672" s="33">
        <v>4507464</v>
      </c>
      <c r="E4672" s="33"/>
      <c r="F4672" s="33">
        <v>2287785</v>
      </c>
      <c r="G4672" s="33">
        <v>783034</v>
      </c>
      <c r="H4672" s="33">
        <v>1248431</v>
      </c>
      <c r="I4672" s="33">
        <v>16083</v>
      </c>
      <c r="J4672" s="33">
        <v>240238</v>
      </c>
      <c r="K4672" s="33"/>
      <c r="L4672" s="33">
        <v>2219679</v>
      </c>
      <c r="M4672" s="33">
        <v>571751</v>
      </c>
      <c r="N4672" s="33">
        <v>1375618</v>
      </c>
      <c r="O4672" s="33">
        <v>30145</v>
      </c>
      <c r="P4672" s="33">
        <v>242165</v>
      </c>
      <c r="Q4672"/>
    </row>
    <row r="4673" spans="1:17">
      <c r="A4673" s="38" t="str">
        <f t="shared" ca="1" si="72"/>
        <v>206542</v>
      </c>
      <c r="B4673" s="39" cm="1">
        <f t="array" aca="1" ref="B4673" ca="1">INDIRECT(_xlfn.CONCAT("D",ROW(C4673)-C4673-3))</f>
        <v>2065</v>
      </c>
      <c r="C4673" s="32">
        <v>42</v>
      </c>
      <c r="D4673" s="33">
        <v>4484886</v>
      </c>
      <c r="E4673" s="33"/>
      <c r="F4673" s="33">
        <v>2274684</v>
      </c>
      <c r="G4673" s="33">
        <v>791814</v>
      </c>
      <c r="H4673" s="33">
        <v>1234538</v>
      </c>
      <c r="I4673" s="33">
        <v>7124</v>
      </c>
      <c r="J4673" s="33">
        <v>241208</v>
      </c>
      <c r="K4673" s="33"/>
      <c r="L4673" s="33">
        <v>2210202</v>
      </c>
      <c r="M4673" s="33">
        <v>536763</v>
      </c>
      <c r="N4673" s="33">
        <v>1407603</v>
      </c>
      <c r="O4673" s="33">
        <v>21389</v>
      </c>
      <c r="P4673" s="33">
        <v>244446</v>
      </c>
      <c r="Q4673"/>
    </row>
    <row r="4674" spans="1:17">
      <c r="A4674" s="38" t="str">
        <f t="shared" ca="1" si="72"/>
        <v>206543</v>
      </c>
      <c r="B4674" s="39" cm="1">
        <f t="array" aca="1" ref="B4674" ca="1">INDIRECT(_xlfn.CONCAT("D",ROW(C4674)-C4674-3))</f>
        <v>2065</v>
      </c>
      <c r="C4674" s="32">
        <v>43</v>
      </c>
      <c r="D4674" s="33">
        <v>4472740</v>
      </c>
      <c r="E4674" s="33"/>
      <c r="F4674" s="33">
        <v>2266780</v>
      </c>
      <c r="G4674" s="33">
        <v>782751</v>
      </c>
      <c r="H4674" s="33">
        <v>1231363</v>
      </c>
      <c r="I4674" s="33">
        <v>14438</v>
      </c>
      <c r="J4674" s="33">
        <v>238228</v>
      </c>
      <c r="K4674" s="33"/>
      <c r="L4674" s="33">
        <v>2205960</v>
      </c>
      <c r="M4674" s="33">
        <v>526796</v>
      </c>
      <c r="N4674" s="33">
        <v>1392101</v>
      </c>
      <c r="O4674" s="33">
        <v>36011</v>
      </c>
      <c r="P4674" s="33">
        <v>251051</v>
      </c>
      <c r="Q4674"/>
    </row>
    <row r="4675" spans="1:17">
      <c r="A4675" s="38" t="str">
        <f t="shared" ca="1" si="72"/>
        <v>206544</v>
      </c>
      <c r="B4675" s="39" cm="1">
        <f t="array" aca="1" ref="B4675" ca="1">INDIRECT(_xlfn.CONCAT("D",ROW(C4675)-C4675-3))</f>
        <v>2065</v>
      </c>
      <c r="C4675" s="32">
        <v>44</v>
      </c>
      <c r="D4675" s="33">
        <v>4406902</v>
      </c>
      <c r="E4675" s="33"/>
      <c r="F4675" s="33">
        <v>2229498</v>
      </c>
      <c r="G4675" s="33">
        <v>733119</v>
      </c>
      <c r="H4675" s="33">
        <v>1237746</v>
      </c>
      <c r="I4675" s="33">
        <v>11668</v>
      </c>
      <c r="J4675" s="33">
        <v>246966</v>
      </c>
      <c r="K4675" s="33"/>
      <c r="L4675" s="33">
        <v>2177404</v>
      </c>
      <c r="M4675" s="33">
        <v>479652</v>
      </c>
      <c r="N4675" s="33">
        <v>1382525</v>
      </c>
      <c r="O4675" s="33">
        <v>27242</v>
      </c>
      <c r="P4675" s="33">
        <v>287985</v>
      </c>
      <c r="Q4675"/>
    </row>
    <row r="4676" spans="1:17">
      <c r="A4676" s="38" t="str">
        <f t="shared" ca="1" si="72"/>
        <v>206545</v>
      </c>
      <c r="B4676" s="39" cm="1">
        <f t="array" aca="1" ref="B4676" ca="1">INDIRECT(_xlfn.CONCAT("D",ROW(C4676)-C4676-3))</f>
        <v>2065</v>
      </c>
      <c r="C4676" s="32">
        <v>45</v>
      </c>
      <c r="D4676" s="33">
        <v>4519151</v>
      </c>
      <c r="E4676" s="33"/>
      <c r="F4676" s="33">
        <v>2284491</v>
      </c>
      <c r="G4676" s="33">
        <v>758163</v>
      </c>
      <c r="H4676" s="33">
        <v>1264272</v>
      </c>
      <c r="I4676" s="33">
        <v>11002</v>
      </c>
      <c r="J4676" s="33">
        <v>251054</v>
      </c>
      <c r="K4676" s="33"/>
      <c r="L4676" s="33">
        <v>2234660</v>
      </c>
      <c r="M4676" s="33">
        <v>542131</v>
      </c>
      <c r="N4676" s="33">
        <v>1407936</v>
      </c>
      <c r="O4676" s="33">
        <v>39082</v>
      </c>
      <c r="P4676" s="33">
        <v>245512</v>
      </c>
      <c r="Q4676"/>
    </row>
    <row r="4677" spans="1:17">
      <c r="A4677" s="38" t="str">
        <f t="shared" ca="1" si="72"/>
        <v>206546</v>
      </c>
      <c r="B4677" s="39" cm="1">
        <f t="array" aca="1" ref="B4677" ca="1">INDIRECT(_xlfn.CONCAT("D",ROW(C4677)-C4677-3))</f>
        <v>2065</v>
      </c>
      <c r="C4677" s="32">
        <v>46</v>
      </c>
      <c r="D4677" s="33">
        <v>4564744</v>
      </c>
      <c r="E4677" s="33"/>
      <c r="F4677" s="33">
        <v>2305193</v>
      </c>
      <c r="G4677" s="33">
        <v>727425</v>
      </c>
      <c r="H4677" s="33">
        <v>1293648</v>
      </c>
      <c r="I4677" s="33">
        <v>17128</v>
      </c>
      <c r="J4677" s="33">
        <v>266991</v>
      </c>
      <c r="K4677" s="33"/>
      <c r="L4677" s="33">
        <v>2259551</v>
      </c>
      <c r="M4677" s="33">
        <v>508071</v>
      </c>
      <c r="N4677" s="33">
        <v>1430274</v>
      </c>
      <c r="O4677" s="33">
        <v>43434</v>
      </c>
      <c r="P4677" s="33">
        <v>277772</v>
      </c>
      <c r="Q4677"/>
    </row>
    <row r="4678" spans="1:17">
      <c r="A4678" s="38" t="str">
        <f t="shared" ca="1" si="72"/>
        <v>206547</v>
      </c>
      <c r="B4678" s="39" cm="1">
        <f t="array" aca="1" ref="B4678" ca="1">INDIRECT(_xlfn.CONCAT("D",ROW(C4678)-C4678-3))</f>
        <v>2065</v>
      </c>
      <c r="C4678" s="32">
        <v>47</v>
      </c>
      <c r="D4678" s="33">
        <v>4620912</v>
      </c>
      <c r="E4678" s="33"/>
      <c r="F4678" s="33">
        <v>2333382</v>
      </c>
      <c r="G4678" s="33">
        <v>711520</v>
      </c>
      <c r="H4678" s="33">
        <v>1302940</v>
      </c>
      <c r="I4678" s="33">
        <v>22204</v>
      </c>
      <c r="J4678" s="33">
        <v>296719</v>
      </c>
      <c r="K4678" s="33"/>
      <c r="L4678" s="33">
        <v>2287530</v>
      </c>
      <c r="M4678" s="33">
        <v>508452</v>
      </c>
      <c r="N4678" s="33">
        <v>1425284</v>
      </c>
      <c r="O4678" s="33">
        <v>43466</v>
      </c>
      <c r="P4678" s="33">
        <v>310328</v>
      </c>
      <c r="Q4678"/>
    </row>
    <row r="4679" spans="1:17">
      <c r="A4679" s="38" t="str">
        <f t="shared" ca="1" si="72"/>
        <v>206548</v>
      </c>
      <c r="B4679" s="39" cm="1">
        <f t="array" aca="1" ref="B4679" ca="1">INDIRECT(_xlfn.CONCAT("D",ROW(C4679)-C4679-3))</f>
        <v>2065</v>
      </c>
      <c r="C4679" s="32">
        <v>48</v>
      </c>
      <c r="D4679" s="33">
        <v>4701489</v>
      </c>
      <c r="E4679" s="33"/>
      <c r="F4679" s="33">
        <v>2370865</v>
      </c>
      <c r="G4679" s="33">
        <v>752352</v>
      </c>
      <c r="H4679" s="33">
        <v>1318378</v>
      </c>
      <c r="I4679" s="33">
        <v>17122</v>
      </c>
      <c r="J4679" s="33">
        <v>283013</v>
      </c>
      <c r="K4679" s="33"/>
      <c r="L4679" s="33">
        <v>2330623</v>
      </c>
      <c r="M4679" s="33">
        <v>558179</v>
      </c>
      <c r="N4679" s="33">
        <v>1421186</v>
      </c>
      <c r="O4679" s="33">
        <v>57534</v>
      </c>
      <c r="P4679" s="33">
        <v>293725</v>
      </c>
      <c r="Q4679"/>
    </row>
    <row r="4680" spans="1:17">
      <c r="A4680" s="38" t="str">
        <f t="shared" ca="1" si="72"/>
        <v>206549</v>
      </c>
      <c r="B4680" s="39" cm="1">
        <f t="array" aca="1" ref="B4680" ca="1">INDIRECT(_xlfn.CONCAT("D",ROW(C4680)-C4680-3))</f>
        <v>2065</v>
      </c>
      <c r="C4680" s="32">
        <v>49</v>
      </c>
      <c r="D4680" s="33">
        <v>4725202</v>
      </c>
      <c r="E4680" s="33"/>
      <c r="F4680" s="33">
        <v>2381622</v>
      </c>
      <c r="G4680" s="33">
        <v>696986</v>
      </c>
      <c r="H4680" s="33">
        <v>1393973</v>
      </c>
      <c r="I4680" s="33">
        <v>18104</v>
      </c>
      <c r="J4680" s="33">
        <v>272559</v>
      </c>
      <c r="K4680" s="33"/>
      <c r="L4680" s="33">
        <v>2343580</v>
      </c>
      <c r="M4680" s="33">
        <v>517557</v>
      </c>
      <c r="N4680" s="33">
        <v>1440115</v>
      </c>
      <c r="O4680" s="33">
        <v>71353</v>
      </c>
      <c r="P4680" s="33">
        <v>314554</v>
      </c>
      <c r="Q4680"/>
    </row>
    <row r="4681" spans="1:17">
      <c r="A4681" s="38" t="str">
        <f t="shared" ca="1" si="72"/>
        <v>206550</v>
      </c>
      <c r="B4681" s="39" cm="1">
        <f t="array" aca="1" ref="B4681" ca="1">INDIRECT(_xlfn.CONCAT("D",ROW(C4681)-C4681-3))</f>
        <v>2065</v>
      </c>
      <c r="C4681" s="32">
        <v>50</v>
      </c>
      <c r="D4681" s="33">
        <v>4726652</v>
      </c>
      <c r="E4681" s="33"/>
      <c r="F4681" s="33">
        <v>2380126</v>
      </c>
      <c r="G4681" s="33">
        <v>725783</v>
      </c>
      <c r="H4681" s="33">
        <v>1351181</v>
      </c>
      <c r="I4681" s="33">
        <v>23088</v>
      </c>
      <c r="J4681" s="33">
        <v>280074</v>
      </c>
      <c r="K4681" s="33"/>
      <c r="L4681" s="33">
        <v>2346526</v>
      </c>
      <c r="M4681" s="33">
        <v>509285</v>
      </c>
      <c r="N4681" s="33">
        <v>1429412</v>
      </c>
      <c r="O4681" s="33">
        <v>59266</v>
      </c>
      <c r="P4681" s="33">
        <v>348564</v>
      </c>
      <c r="Q4681"/>
    </row>
    <row r="4682" spans="1:17">
      <c r="A4682" s="38" t="str">
        <f t="shared" ca="1" si="72"/>
        <v>206551</v>
      </c>
      <c r="B4682" s="39" cm="1">
        <f t="array" aca="1" ref="B4682" ca="1">INDIRECT(_xlfn.CONCAT("D",ROW(C4682)-C4682-3))</f>
        <v>2065</v>
      </c>
      <c r="C4682" s="32">
        <v>51</v>
      </c>
      <c r="D4682" s="33">
        <v>4663872</v>
      </c>
      <c r="E4682" s="33"/>
      <c r="F4682" s="33">
        <v>2347405</v>
      </c>
      <c r="G4682" s="33">
        <v>712856</v>
      </c>
      <c r="H4682" s="33">
        <v>1333342</v>
      </c>
      <c r="I4682" s="33">
        <v>14056</v>
      </c>
      <c r="J4682" s="33">
        <v>287151</v>
      </c>
      <c r="K4682" s="33"/>
      <c r="L4682" s="33">
        <v>2316467</v>
      </c>
      <c r="M4682" s="33">
        <v>517230</v>
      </c>
      <c r="N4682" s="33">
        <v>1398735</v>
      </c>
      <c r="O4682" s="33">
        <v>67421</v>
      </c>
      <c r="P4682" s="33">
        <v>333080</v>
      </c>
      <c r="Q4682"/>
    </row>
    <row r="4683" spans="1:17">
      <c r="A4683" s="38" t="str">
        <f t="shared" ca="1" si="72"/>
        <v>206552</v>
      </c>
      <c r="B4683" s="39" cm="1">
        <f t="array" aca="1" ref="B4683" ca="1">INDIRECT(_xlfn.CONCAT("D",ROW(C4683)-C4683-3))</f>
        <v>2065</v>
      </c>
      <c r="C4683" s="32">
        <v>52</v>
      </c>
      <c r="D4683" s="33">
        <v>4669364</v>
      </c>
      <c r="E4683" s="33"/>
      <c r="F4683" s="33">
        <v>2345621</v>
      </c>
      <c r="G4683" s="33">
        <v>705094</v>
      </c>
      <c r="H4683" s="33">
        <v>1337768</v>
      </c>
      <c r="I4683" s="33">
        <v>14082</v>
      </c>
      <c r="J4683" s="33">
        <v>288676</v>
      </c>
      <c r="K4683" s="33"/>
      <c r="L4683" s="33">
        <v>2323743</v>
      </c>
      <c r="M4683" s="33">
        <v>514823</v>
      </c>
      <c r="N4683" s="33">
        <v>1393642</v>
      </c>
      <c r="O4683" s="33">
        <v>65359</v>
      </c>
      <c r="P4683" s="33">
        <v>349919</v>
      </c>
      <c r="Q4683"/>
    </row>
    <row r="4684" spans="1:17">
      <c r="A4684" s="38" t="str">
        <f t="shared" ref="A4684:A4747" ca="1" si="73">B4684&amp;C4684</f>
        <v>206553</v>
      </c>
      <c r="B4684" s="39" cm="1">
        <f t="array" aca="1" ref="B4684" ca="1">INDIRECT(_xlfn.CONCAT("D",ROW(C4684)-C4684-3))</f>
        <v>2065</v>
      </c>
      <c r="C4684" s="32">
        <v>53</v>
      </c>
      <c r="D4684" s="33">
        <v>4650883</v>
      </c>
      <c r="E4684" s="33"/>
      <c r="F4684" s="33">
        <v>2335243</v>
      </c>
      <c r="G4684" s="33">
        <v>665917</v>
      </c>
      <c r="H4684" s="33">
        <v>1370117</v>
      </c>
      <c r="I4684" s="33">
        <v>11082</v>
      </c>
      <c r="J4684" s="33">
        <v>288127</v>
      </c>
      <c r="K4684" s="33"/>
      <c r="L4684" s="33">
        <v>2315640</v>
      </c>
      <c r="M4684" s="33">
        <v>522854</v>
      </c>
      <c r="N4684" s="33">
        <v>1353388</v>
      </c>
      <c r="O4684" s="33">
        <v>78428</v>
      </c>
      <c r="P4684" s="33">
        <v>360970</v>
      </c>
      <c r="Q4684"/>
    </row>
    <row r="4685" spans="1:17">
      <c r="A4685" s="38" t="str">
        <f t="shared" ca="1" si="73"/>
        <v>206554</v>
      </c>
      <c r="B4685" s="39" cm="1">
        <f t="array" aca="1" ref="B4685" ca="1">INDIRECT(_xlfn.CONCAT("D",ROW(C4685)-C4685-3))</f>
        <v>2065</v>
      </c>
      <c r="C4685" s="32">
        <v>54</v>
      </c>
      <c r="D4685" s="33">
        <v>4718003</v>
      </c>
      <c r="E4685" s="33"/>
      <c r="F4685" s="33">
        <v>2364596</v>
      </c>
      <c r="G4685" s="33">
        <v>682346</v>
      </c>
      <c r="H4685" s="33">
        <v>1383786</v>
      </c>
      <c r="I4685" s="33">
        <v>17084</v>
      </c>
      <c r="J4685" s="33">
        <v>281380</v>
      </c>
      <c r="K4685" s="33"/>
      <c r="L4685" s="33">
        <v>2353407</v>
      </c>
      <c r="M4685" s="33">
        <v>534135</v>
      </c>
      <c r="N4685" s="33">
        <v>1356422</v>
      </c>
      <c r="O4685" s="33">
        <v>81325</v>
      </c>
      <c r="P4685" s="33">
        <v>381525</v>
      </c>
      <c r="Q4685"/>
    </row>
    <row r="4686" spans="1:17">
      <c r="A4686" s="38" t="str">
        <f t="shared" ca="1" si="73"/>
        <v>206555</v>
      </c>
      <c r="B4686" s="39" cm="1">
        <f t="array" aca="1" ref="B4686" ca="1">INDIRECT(_xlfn.CONCAT("D",ROW(C4686)-C4686-3))</f>
        <v>2065</v>
      </c>
      <c r="C4686" s="32">
        <v>55</v>
      </c>
      <c r="D4686" s="33">
        <v>4769438</v>
      </c>
      <c r="E4686" s="33"/>
      <c r="F4686" s="33">
        <v>2385739</v>
      </c>
      <c r="G4686" s="33">
        <v>681353</v>
      </c>
      <c r="H4686" s="33">
        <v>1378784</v>
      </c>
      <c r="I4686" s="33">
        <v>22109</v>
      </c>
      <c r="J4686" s="33">
        <v>303493</v>
      </c>
      <c r="K4686" s="33"/>
      <c r="L4686" s="33">
        <v>2383699</v>
      </c>
      <c r="M4686" s="33">
        <v>505115</v>
      </c>
      <c r="N4686" s="33">
        <v>1405668</v>
      </c>
      <c r="O4686" s="33">
        <v>91565</v>
      </c>
      <c r="P4686" s="33">
        <v>381352</v>
      </c>
      <c r="Q4686"/>
    </row>
    <row r="4687" spans="1:17">
      <c r="A4687" s="38" t="str">
        <f t="shared" ca="1" si="73"/>
        <v>206556</v>
      </c>
      <c r="B4687" s="39" cm="1">
        <f t="array" aca="1" ref="B4687" ca="1">INDIRECT(_xlfn.CONCAT("D",ROW(C4687)-C4687-3))</f>
        <v>2065</v>
      </c>
      <c r="C4687" s="32">
        <v>56</v>
      </c>
      <c r="D4687" s="33">
        <v>4901182</v>
      </c>
      <c r="E4687" s="33"/>
      <c r="F4687" s="33">
        <v>2447815</v>
      </c>
      <c r="G4687" s="33">
        <v>735049</v>
      </c>
      <c r="H4687" s="33">
        <v>1396594</v>
      </c>
      <c r="I4687" s="33">
        <v>19131</v>
      </c>
      <c r="J4687" s="33">
        <v>297040</v>
      </c>
      <c r="K4687" s="33"/>
      <c r="L4687" s="33">
        <v>2453367</v>
      </c>
      <c r="M4687" s="33">
        <v>556579</v>
      </c>
      <c r="N4687" s="33">
        <v>1420582</v>
      </c>
      <c r="O4687" s="33">
        <v>99461</v>
      </c>
      <c r="P4687" s="33">
        <v>376746</v>
      </c>
      <c r="Q4687"/>
    </row>
    <row r="4688" spans="1:17">
      <c r="A4688" s="38" t="str">
        <f t="shared" ca="1" si="73"/>
        <v>206557</v>
      </c>
      <c r="B4688" s="39" cm="1">
        <f t="array" aca="1" ref="B4688" ca="1">INDIRECT(_xlfn.CONCAT("D",ROW(C4688)-C4688-3))</f>
        <v>2065</v>
      </c>
      <c r="C4688" s="32">
        <v>57</v>
      </c>
      <c r="D4688" s="33">
        <v>4899112</v>
      </c>
      <c r="E4688" s="33"/>
      <c r="F4688" s="33">
        <v>2442010</v>
      </c>
      <c r="G4688" s="33">
        <v>651404</v>
      </c>
      <c r="H4688" s="33">
        <v>1474440</v>
      </c>
      <c r="I4688" s="33">
        <v>29107</v>
      </c>
      <c r="J4688" s="33">
        <v>287059</v>
      </c>
      <c r="K4688" s="33"/>
      <c r="L4688" s="33">
        <v>2457101</v>
      </c>
      <c r="M4688" s="33">
        <v>589945</v>
      </c>
      <c r="N4688" s="33">
        <v>1348446</v>
      </c>
      <c r="O4688" s="33">
        <v>112371</v>
      </c>
      <c r="P4688" s="33">
        <v>406340</v>
      </c>
      <c r="Q4688"/>
    </row>
    <row r="4689" spans="1:17">
      <c r="A4689" s="38" t="str">
        <f t="shared" ca="1" si="73"/>
        <v>206558</v>
      </c>
      <c r="B4689" s="39" cm="1">
        <f t="array" aca="1" ref="B4689" ca="1">INDIRECT(_xlfn.CONCAT("D",ROW(C4689)-C4689-3))</f>
        <v>2065</v>
      </c>
      <c r="C4689" s="32">
        <v>58</v>
      </c>
      <c r="D4689" s="33">
        <v>4812564</v>
      </c>
      <c r="E4689" s="33"/>
      <c r="F4689" s="33">
        <v>2396392</v>
      </c>
      <c r="G4689" s="33">
        <v>675466</v>
      </c>
      <c r="H4689" s="33">
        <v>1410413</v>
      </c>
      <c r="I4689" s="33">
        <v>39318</v>
      </c>
      <c r="J4689" s="33">
        <v>271195</v>
      </c>
      <c r="K4689" s="33"/>
      <c r="L4689" s="33">
        <v>2416172</v>
      </c>
      <c r="M4689" s="33">
        <v>513587</v>
      </c>
      <c r="N4689" s="33">
        <v>1371911</v>
      </c>
      <c r="O4689" s="33">
        <v>110557</v>
      </c>
      <c r="P4689" s="33">
        <v>420116</v>
      </c>
      <c r="Q4689"/>
    </row>
    <row r="4690" spans="1:17">
      <c r="A4690" s="38" t="str">
        <f t="shared" ca="1" si="73"/>
        <v>206559</v>
      </c>
      <c r="B4690" s="39" cm="1">
        <f t="array" aca="1" ref="B4690" ca="1">INDIRECT(_xlfn.CONCAT("D",ROW(C4690)-C4690-3))</f>
        <v>2065</v>
      </c>
      <c r="C4690" s="32">
        <v>59</v>
      </c>
      <c r="D4690" s="33">
        <v>4683487</v>
      </c>
      <c r="E4690" s="33"/>
      <c r="F4690" s="33">
        <v>2328032</v>
      </c>
      <c r="G4690" s="33">
        <v>622952</v>
      </c>
      <c r="H4690" s="33">
        <v>1404657</v>
      </c>
      <c r="I4690" s="33">
        <v>22105</v>
      </c>
      <c r="J4690" s="33">
        <v>278319</v>
      </c>
      <c r="K4690" s="33"/>
      <c r="L4690" s="33">
        <v>2355455</v>
      </c>
      <c r="M4690" s="33">
        <v>503019</v>
      </c>
      <c r="N4690" s="33">
        <v>1320300</v>
      </c>
      <c r="O4690" s="33">
        <v>101407</v>
      </c>
      <c r="P4690" s="33">
        <v>430729</v>
      </c>
      <c r="Q4690"/>
    </row>
    <row r="4691" spans="1:17">
      <c r="A4691" s="38" t="str">
        <f t="shared" ca="1" si="73"/>
        <v>206560</v>
      </c>
      <c r="B4691" s="39" cm="1">
        <f t="array" aca="1" ref="B4691" ca="1">INDIRECT(_xlfn.CONCAT("D",ROW(C4691)-C4691-3))</f>
        <v>2065</v>
      </c>
      <c r="C4691" s="32">
        <v>60</v>
      </c>
      <c r="D4691" s="33">
        <v>4609208</v>
      </c>
      <c r="E4691" s="33"/>
      <c r="F4691" s="33">
        <v>2286302</v>
      </c>
      <c r="G4691" s="33">
        <v>662302</v>
      </c>
      <c r="H4691" s="33">
        <v>1343757</v>
      </c>
      <c r="I4691" s="33">
        <v>23186</v>
      </c>
      <c r="J4691" s="33">
        <v>257058</v>
      </c>
      <c r="K4691" s="33"/>
      <c r="L4691" s="33">
        <v>2322906</v>
      </c>
      <c r="M4691" s="33">
        <v>498197</v>
      </c>
      <c r="N4691" s="33">
        <v>1334564</v>
      </c>
      <c r="O4691" s="33">
        <v>117756</v>
      </c>
      <c r="P4691" s="33">
        <v>372390</v>
      </c>
      <c r="Q4691"/>
    </row>
    <row r="4692" spans="1:17">
      <c r="A4692" s="38" t="str">
        <f t="shared" ca="1" si="73"/>
        <v>206561</v>
      </c>
      <c r="B4692" s="39" cm="1">
        <f t="array" aca="1" ref="B4692" ca="1">INDIRECT(_xlfn.CONCAT("D",ROW(C4692)-C4692-3))</f>
        <v>2065</v>
      </c>
      <c r="C4692" s="32">
        <v>61</v>
      </c>
      <c r="D4692" s="33">
        <v>4546569</v>
      </c>
      <c r="E4692" s="33"/>
      <c r="F4692" s="33">
        <v>2251177</v>
      </c>
      <c r="G4692" s="33">
        <v>588924</v>
      </c>
      <c r="H4692" s="33">
        <v>1382866</v>
      </c>
      <c r="I4692" s="33">
        <v>27135</v>
      </c>
      <c r="J4692" s="33">
        <v>252253</v>
      </c>
      <c r="K4692" s="33"/>
      <c r="L4692" s="33">
        <v>2295392</v>
      </c>
      <c r="M4692" s="33">
        <v>485930</v>
      </c>
      <c r="N4692" s="33">
        <v>1273436</v>
      </c>
      <c r="O4692" s="33">
        <v>150288</v>
      </c>
      <c r="P4692" s="33">
        <v>385738</v>
      </c>
      <c r="Q4692"/>
    </row>
    <row r="4693" spans="1:17">
      <c r="A4693" s="38" t="str">
        <f t="shared" ca="1" si="73"/>
        <v>206562</v>
      </c>
      <c r="B4693" s="39" cm="1">
        <f t="array" aca="1" ref="B4693" ca="1">INDIRECT(_xlfn.CONCAT("D",ROW(C4693)-C4693-3))</f>
        <v>2065</v>
      </c>
      <c r="C4693" s="32">
        <v>62</v>
      </c>
      <c r="D4693" s="33">
        <v>4466703</v>
      </c>
      <c r="E4693" s="33"/>
      <c r="F4693" s="33">
        <v>2205643</v>
      </c>
      <c r="G4693" s="33">
        <v>576395</v>
      </c>
      <c r="H4693" s="33">
        <v>1329443</v>
      </c>
      <c r="I4693" s="33">
        <v>32302</v>
      </c>
      <c r="J4693" s="33">
        <v>267504</v>
      </c>
      <c r="K4693" s="33"/>
      <c r="L4693" s="33">
        <v>2261060</v>
      </c>
      <c r="M4693" s="33">
        <v>474953</v>
      </c>
      <c r="N4693" s="33">
        <v>1285997</v>
      </c>
      <c r="O4693" s="33">
        <v>134839</v>
      </c>
      <c r="P4693" s="33">
        <v>365271</v>
      </c>
      <c r="Q4693"/>
    </row>
    <row r="4694" spans="1:17">
      <c r="A4694" s="38" t="str">
        <f t="shared" ca="1" si="73"/>
        <v>206563</v>
      </c>
      <c r="B4694" s="39" cm="1">
        <f t="array" aca="1" ref="B4694" ca="1">INDIRECT(_xlfn.CONCAT("D",ROW(C4694)-C4694-3))</f>
        <v>2065</v>
      </c>
      <c r="C4694" s="32">
        <v>63</v>
      </c>
      <c r="D4694" s="33">
        <v>4430811</v>
      </c>
      <c r="E4694" s="33"/>
      <c r="F4694" s="33">
        <v>2181937</v>
      </c>
      <c r="G4694" s="33">
        <v>529292</v>
      </c>
      <c r="H4694" s="33">
        <v>1366240</v>
      </c>
      <c r="I4694" s="33">
        <v>30361</v>
      </c>
      <c r="J4694" s="33">
        <v>256044</v>
      </c>
      <c r="K4694" s="33"/>
      <c r="L4694" s="33">
        <v>2248874</v>
      </c>
      <c r="M4694" s="33">
        <v>465910</v>
      </c>
      <c r="N4694" s="33">
        <v>1228309</v>
      </c>
      <c r="O4694" s="33">
        <v>156312</v>
      </c>
      <c r="P4694" s="33">
        <v>398343</v>
      </c>
      <c r="Q4694"/>
    </row>
    <row r="4695" spans="1:17">
      <c r="A4695" s="38" t="str">
        <f t="shared" ca="1" si="73"/>
        <v>206564</v>
      </c>
      <c r="B4695" s="39" cm="1">
        <f t="array" aca="1" ref="B4695" ca="1">INDIRECT(_xlfn.CONCAT("D",ROW(C4695)-C4695-3))</f>
        <v>2065</v>
      </c>
      <c r="C4695" s="32">
        <v>64</v>
      </c>
      <c r="D4695" s="33">
        <v>4471188</v>
      </c>
      <c r="E4695" s="33"/>
      <c r="F4695" s="33">
        <v>2198162</v>
      </c>
      <c r="G4695" s="33">
        <v>571806</v>
      </c>
      <c r="H4695" s="33">
        <v>1336912</v>
      </c>
      <c r="I4695" s="33">
        <v>45542</v>
      </c>
      <c r="J4695" s="33">
        <v>243903</v>
      </c>
      <c r="K4695" s="33"/>
      <c r="L4695" s="33">
        <v>2273026</v>
      </c>
      <c r="M4695" s="33">
        <v>496338</v>
      </c>
      <c r="N4695" s="33">
        <v>1257052</v>
      </c>
      <c r="O4695" s="33">
        <v>161057</v>
      </c>
      <c r="P4695" s="33">
        <v>358579</v>
      </c>
      <c r="Q4695"/>
    </row>
    <row r="4696" spans="1:17">
      <c r="A4696" s="38" t="str">
        <f t="shared" ca="1" si="73"/>
        <v>206565</v>
      </c>
      <c r="B4696" s="39" cm="1">
        <f t="array" aca="1" ref="B4696" ca="1">INDIRECT(_xlfn.CONCAT("D",ROW(C4696)-C4696-3))</f>
        <v>2065</v>
      </c>
      <c r="C4696" s="32">
        <v>65</v>
      </c>
      <c r="D4696" s="33">
        <v>4369473</v>
      </c>
      <c r="E4696" s="33"/>
      <c r="F4696" s="33">
        <v>2144612</v>
      </c>
      <c r="G4696" s="33">
        <v>516689</v>
      </c>
      <c r="H4696" s="33">
        <v>1305372</v>
      </c>
      <c r="I4696" s="33">
        <v>40445</v>
      </c>
      <c r="J4696" s="33">
        <v>282106</v>
      </c>
      <c r="K4696" s="33"/>
      <c r="L4696" s="33">
        <v>2224861</v>
      </c>
      <c r="M4696" s="33">
        <v>461153</v>
      </c>
      <c r="N4696" s="33">
        <v>1201425</v>
      </c>
      <c r="O4696" s="33">
        <v>196192</v>
      </c>
      <c r="P4696" s="33">
        <v>366091</v>
      </c>
      <c r="Q4696"/>
    </row>
    <row r="4697" spans="1:17">
      <c r="A4697" s="38" t="str">
        <f t="shared" ca="1" si="73"/>
        <v>206566</v>
      </c>
      <c r="B4697" s="39" cm="1">
        <f t="array" aca="1" ref="B4697" ca="1">INDIRECT(_xlfn.CONCAT("D",ROW(C4697)-C4697-3))</f>
        <v>2065</v>
      </c>
      <c r="C4697" s="32">
        <v>66</v>
      </c>
      <c r="D4697" s="33">
        <v>4323243</v>
      </c>
      <c r="E4697" s="33"/>
      <c r="F4697" s="33">
        <v>2114870</v>
      </c>
      <c r="G4697" s="33">
        <v>537851</v>
      </c>
      <c r="H4697" s="33">
        <v>1229953</v>
      </c>
      <c r="I4697" s="33">
        <v>52770</v>
      </c>
      <c r="J4697" s="33">
        <v>294296</v>
      </c>
      <c r="K4697" s="33"/>
      <c r="L4697" s="33">
        <v>2208373</v>
      </c>
      <c r="M4697" s="33">
        <v>471564</v>
      </c>
      <c r="N4697" s="33">
        <v>1192542</v>
      </c>
      <c r="O4697" s="33">
        <v>204984</v>
      </c>
      <c r="P4697" s="33">
        <v>339284</v>
      </c>
      <c r="Q4697"/>
    </row>
    <row r="4698" spans="1:17">
      <c r="A4698" s="38" t="str">
        <f t="shared" ca="1" si="73"/>
        <v>206567</v>
      </c>
      <c r="B4698" s="39" cm="1">
        <f t="array" aca="1" ref="B4698" ca="1">INDIRECT(_xlfn.CONCAT("D",ROW(C4698)-C4698-3))</f>
        <v>2065</v>
      </c>
      <c r="C4698" s="32">
        <v>67</v>
      </c>
      <c r="D4698" s="33">
        <v>4218973</v>
      </c>
      <c r="E4698" s="33"/>
      <c r="F4698" s="33">
        <v>2058633</v>
      </c>
      <c r="G4698" s="33">
        <v>497361</v>
      </c>
      <c r="H4698" s="33">
        <v>1250421</v>
      </c>
      <c r="I4698" s="33">
        <v>52143</v>
      </c>
      <c r="J4698" s="33">
        <v>258708</v>
      </c>
      <c r="K4698" s="33"/>
      <c r="L4698" s="33">
        <v>2160340</v>
      </c>
      <c r="M4698" s="33">
        <v>438930</v>
      </c>
      <c r="N4698" s="33">
        <v>1152316</v>
      </c>
      <c r="O4698" s="33">
        <v>241159</v>
      </c>
      <c r="P4698" s="33">
        <v>327936</v>
      </c>
      <c r="Q4698"/>
    </row>
    <row r="4699" spans="1:17">
      <c r="A4699" s="38" t="str">
        <f t="shared" ca="1" si="73"/>
        <v>206568</v>
      </c>
      <c r="B4699" s="39" cm="1">
        <f t="array" aca="1" ref="B4699" ca="1">INDIRECT(_xlfn.CONCAT("D",ROW(C4699)-C4699-3))</f>
        <v>2065</v>
      </c>
      <c r="C4699" s="32">
        <v>68</v>
      </c>
      <c r="D4699" s="33">
        <v>4182798</v>
      </c>
      <c r="E4699" s="33"/>
      <c r="F4699" s="33">
        <v>2031637</v>
      </c>
      <c r="G4699" s="33">
        <v>477440</v>
      </c>
      <c r="H4699" s="33">
        <v>1247991</v>
      </c>
      <c r="I4699" s="33">
        <v>73530</v>
      </c>
      <c r="J4699" s="33">
        <v>232676</v>
      </c>
      <c r="K4699" s="33"/>
      <c r="L4699" s="33">
        <v>2151161</v>
      </c>
      <c r="M4699" s="33">
        <v>464214</v>
      </c>
      <c r="N4699" s="33">
        <v>1114518</v>
      </c>
      <c r="O4699" s="33">
        <v>235647</v>
      </c>
      <c r="P4699" s="33">
        <v>336783</v>
      </c>
      <c r="Q4699"/>
    </row>
    <row r="4700" spans="1:17">
      <c r="A4700" s="38" t="str">
        <f t="shared" ca="1" si="73"/>
        <v>206569</v>
      </c>
      <c r="B4700" s="39" cm="1">
        <f t="array" aca="1" ref="B4700" ca="1">INDIRECT(_xlfn.CONCAT("D",ROW(C4700)-C4700-3))</f>
        <v>2065</v>
      </c>
      <c r="C4700" s="32">
        <v>69</v>
      </c>
      <c r="D4700" s="33">
        <v>4149081</v>
      </c>
      <c r="E4700" s="33"/>
      <c r="F4700" s="33">
        <v>2010650</v>
      </c>
      <c r="G4700" s="33">
        <v>447932</v>
      </c>
      <c r="H4700" s="33">
        <v>1278220</v>
      </c>
      <c r="I4700" s="33">
        <v>61540</v>
      </c>
      <c r="J4700" s="33">
        <v>222957</v>
      </c>
      <c r="K4700" s="33"/>
      <c r="L4700" s="33">
        <v>2138431</v>
      </c>
      <c r="M4700" s="33">
        <v>419777</v>
      </c>
      <c r="N4700" s="33">
        <v>1163006</v>
      </c>
      <c r="O4700" s="33">
        <v>215972</v>
      </c>
      <c r="P4700" s="33">
        <v>339675</v>
      </c>
      <c r="Q4700"/>
    </row>
    <row r="4701" spans="1:17">
      <c r="A4701" s="38" t="str">
        <f t="shared" ca="1" si="73"/>
        <v>206570</v>
      </c>
      <c r="B4701" s="39" cm="1">
        <f t="array" aca="1" ref="B4701" ca="1">INDIRECT(_xlfn.CONCAT("D",ROW(C4701)-C4701-3))</f>
        <v>2065</v>
      </c>
      <c r="C4701" s="32">
        <v>70</v>
      </c>
      <c r="D4701" s="33">
        <v>4124871</v>
      </c>
      <c r="E4701" s="33"/>
      <c r="F4701" s="33">
        <v>1992981</v>
      </c>
      <c r="G4701" s="33">
        <v>437508</v>
      </c>
      <c r="H4701" s="33">
        <v>1270185</v>
      </c>
      <c r="I4701" s="33">
        <v>70566</v>
      </c>
      <c r="J4701" s="33">
        <v>214722</v>
      </c>
      <c r="K4701" s="33"/>
      <c r="L4701" s="33">
        <v>2131889</v>
      </c>
      <c r="M4701" s="33">
        <v>412984</v>
      </c>
      <c r="N4701" s="33">
        <v>1131393</v>
      </c>
      <c r="O4701" s="33">
        <v>264837</v>
      </c>
      <c r="P4701" s="33">
        <v>322675</v>
      </c>
      <c r="Q4701"/>
    </row>
    <row r="4702" spans="1:17">
      <c r="A4702" s="38" t="str">
        <f t="shared" ca="1" si="73"/>
        <v>206571</v>
      </c>
      <c r="B4702" s="39" cm="1">
        <f t="array" aca="1" ref="B4702" ca="1">INDIRECT(_xlfn.CONCAT("D",ROW(C4702)-C4702-3))</f>
        <v>2065</v>
      </c>
      <c r="C4702" s="32">
        <v>71</v>
      </c>
      <c r="D4702" s="33">
        <v>4118268</v>
      </c>
      <c r="E4702" s="33"/>
      <c r="F4702" s="33">
        <v>1984586</v>
      </c>
      <c r="G4702" s="33">
        <v>462936</v>
      </c>
      <c r="H4702" s="33">
        <v>1227787</v>
      </c>
      <c r="I4702" s="33">
        <v>77492</v>
      </c>
      <c r="J4702" s="33">
        <v>216372</v>
      </c>
      <c r="K4702" s="33"/>
      <c r="L4702" s="33">
        <v>2133681</v>
      </c>
      <c r="M4702" s="33">
        <v>469309</v>
      </c>
      <c r="N4702" s="33">
        <v>1063293</v>
      </c>
      <c r="O4702" s="33">
        <v>269624</v>
      </c>
      <c r="P4702" s="33">
        <v>331455</v>
      </c>
      <c r="Q4702"/>
    </row>
    <row r="4703" spans="1:17">
      <c r="A4703" s="38" t="str">
        <f t="shared" ca="1" si="73"/>
        <v>206572</v>
      </c>
      <c r="B4703" s="39" cm="1">
        <f t="array" aca="1" ref="B4703" ca="1">INDIRECT(_xlfn.CONCAT("D",ROW(C4703)-C4703-3))</f>
        <v>2065</v>
      </c>
      <c r="C4703" s="32">
        <v>72</v>
      </c>
      <c r="D4703" s="33">
        <v>4137411</v>
      </c>
      <c r="E4703" s="33"/>
      <c r="F4703" s="33">
        <v>1988916</v>
      </c>
      <c r="G4703" s="33">
        <v>467803</v>
      </c>
      <c r="H4703" s="33">
        <v>1224336</v>
      </c>
      <c r="I4703" s="33">
        <v>85512</v>
      </c>
      <c r="J4703" s="33">
        <v>211266</v>
      </c>
      <c r="K4703" s="33"/>
      <c r="L4703" s="33">
        <v>2148494</v>
      </c>
      <c r="M4703" s="33">
        <v>429294</v>
      </c>
      <c r="N4703" s="33">
        <v>1099559</v>
      </c>
      <c r="O4703" s="33">
        <v>300708</v>
      </c>
      <c r="P4703" s="33">
        <v>318933</v>
      </c>
      <c r="Q4703"/>
    </row>
    <row r="4704" spans="1:17">
      <c r="A4704" s="38" t="str">
        <f t="shared" ca="1" si="73"/>
        <v>206573</v>
      </c>
      <c r="B4704" s="39" cm="1">
        <f t="array" aca="1" ref="B4704" ca="1">INDIRECT(_xlfn.CONCAT("D",ROW(C4704)-C4704-3))</f>
        <v>2065</v>
      </c>
      <c r="C4704" s="32">
        <v>73</v>
      </c>
      <c r="D4704" s="33">
        <v>4115934</v>
      </c>
      <c r="E4704" s="33"/>
      <c r="F4704" s="33">
        <v>1965949</v>
      </c>
      <c r="G4704" s="33">
        <v>419188</v>
      </c>
      <c r="H4704" s="33">
        <v>1225317</v>
      </c>
      <c r="I4704" s="33">
        <v>81621</v>
      </c>
      <c r="J4704" s="33">
        <v>239824</v>
      </c>
      <c r="K4704" s="33"/>
      <c r="L4704" s="33">
        <v>2149985</v>
      </c>
      <c r="M4704" s="33">
        <v>464259</v>
      </c>
      <c r="N4704" s="33">
        <v>1058267</v>
      </c>
      <c r="O4704" s="33">
        <v>289908</v>
      </c>
      <c r="P4704" s="33">
        <v>337551</v>
      </c>
      <c r="Q4704"/>
    </row>
    <row r="4705" spans="1:17">
      <c r="A4705" s="38" t="str">
        <f t="shared" ca="1" si="73"/>
        <v>206574</v>
      </c>
      <c r="B4705" s="39" cm="1">
        <f t="array" aca="1" ref="B4705" ca="1">INDIRECT(_xlfn.CONCAT("D",ROW(C4705)-C4705-3))</f>
        <v>2065</v>
      </c>
      <c r="C4705" s="32">
        <v>74</v>
      </c>
      <c r="D4705" s="33">
        <v>4093237</v>
      </c>
      <c r="E4705" s="33"/>
      <c r="F4705" s="33">
        <v>1947343</v>
      </c>
      <c r="G4705" s="33">
        <v>405192</v>
      </c>
      <c r="H4705" s="33">
        <v>1225657</v>
      </c>
      <c r="I4705" s="33">
        <v>103818</v>
      </c>
      <c r="J4705" s="33">
        <v>212676</v>
      </c>
      <c r="K4705" s="33"/>
      <c r="L4705" s="33">
        <v>2145895</v>
      </c>
      <c r="M4705" s="33">
        <v>416413</v>
      </c>
      <c r="N4705" s="33">
        <v>1048631</v>
      </c>
      <c r="O4705" s="33">
        <v>346504</v>
      </c>
      <c r="P4705" s="33">
        <v>334346</v>
      </c>
      <c r="Q4705"/>
    </row>
    <row r="4706" spans="1:17">
      <c r="A4706" s="38" t="str">
        <f t="shared" ca="1" si="73"/>
        <v>206575</v>
      </c>
      <c r="B4706" s="39" cm="1">
        <f t="array" aca="1" ref="B4706" ca="1">INDIRECT(_xlfn.CONCAT("D",ROW(C4706)-C4706-3))</f>
        <v>2065</v>
      </c>
      <c r="C4706" s="32">
        <v>75</v>
      </c>
      <c r="D4706" s="33">
        <v>3910635</v>
      </c>
      <c r="E4706" s="33"/>
      <c r="F4706" s="33">
        <v>1847973</v>
      </c>
      <c r="G4706" s="33">
        <v>386668</v>
      </c>
      <c r="H4706" s="33">
        <v>1165027</v>
      </c>
      <c r="I4706" s="33">
        <v>87377</v>
      </c>
      <c r="J4706" s="33">
        <v>208901</v>
      </c>
      <c r="K4706" s="33"/>
      <c r="L4706" s="33">
        <v>2062661</v>
      </c>
      <c r="M4706" s="33">
        <v>418203</v>
      </c>
      <c r="N4706" s="33">
        <v>990321</v>
      </c>
      <c r="O4706" s="33">
        <v>377699</v>
      </c>
      <c r="P4706" s="33">
        <v>276439</v>
      </c>
      <c r="Q4706"/>
    </row>
    <row r="4707" spans="1:17">
      <c r="A4707" s="38" t="str">
        <f t="shared" ca="1" si="73"/>
        <v>206576</v>
      </c>
      <c r="B4707" s="39" cm="1">
        <f t="array" aca="1" ref="B4707" ca="1">INDIRECT(_xlfn.CONCAT("D",ROW(C4707)-C4707-3))</f>
        <v>2065</v>
      </c>
      <c r="C4707" s="32">
        <v>76</v>
      </c>
      <c r="D4707" s="33">
        <v>3744153</v>
      </c>
      <c r="E4707" s="33"/>
      <c r="F4707" s="33">
        <v>1755998</v>
      </c>
      <c r="G4707" s="33">
        <v>358612</v>
      </c>
      <c r="H4707" s="33">
        <v>1066821</v>
      </c>
      <c r="I4707" s="33">
        <v>114195</v>
      </c>
      <c r="J4707" s="33">
        <v>216369</v>
      </c>
      <c r="K4707" s="33"/>
      <c r="L4707" s="33">
        <v>1988155</v>
      </c>
      <c r="M4707" s="33">
        <v>418878</v>
      </c>
      <c r="N4707" s="33">
        <v>884299</v>
      </c>
      <c r="O4707" s="33">
        <v>395607</v>
      </c>
      <c r="P4707" s="33">
        <v>289370</v>
      </c>
      <c r="Q4707"/>
    </row>
    <row r="4708" spans="1:17">
      <c r="A4708" s="38" t="str">
        <f t="shared" ca="1" si="73"/>
        <v>206577</v>
      </c>
      <c r="B4708" s="39" cm="1">
        <f t="array" aca="1" ref="B4708" ca="1">INDIRECT(_xlfn.CONCAT("D",ROW(C4708)-C4708-3))</f>
        <v>2065</v>
      </c>
      <c r="C4708" s="32">
        <v>77</v>
      </c>
      <c r="D4708" s="33">
        <v>3571965</v>
      </c>
      <c r="E4708" s="33"/>
      <c r="F4708" s="33">
        <v>1666709</v>
      </c>
      <c r="G4708" s="33">
        <v>332141</v>
      </c>
      <c r="H4708" s="33">
        <v>1039442</v>
      </c>
      <c r="I4708" s="33">
        <v>103044</v>
      </c>
      <c r="J4708" s="33">
        <v>192082</v>
      </c>
      <c r="K4708" s="33"/>
      <c r="L4708" s="33">
        <v>1905256</v>
      </c>
      <c r="M4708" s="33">
        <v>365502</v>
      </c>
      <c r="N4708" s="33">
        <v>851156</v>
      </c>
      <c r="O4708" s="33">
        <v>410938</v>
      </c>
      <c r="P4708" s="33">
        <v>277661</v>
      </c>
      <c r="Q4708"/>
    </row>
    <row r="4709" spans="1:17">
      <c r="A4709" s="38" t="str">
        <f t="shared" ca="1" si="73"/>
        <v>206578</v>
      </c>
      <c r="B4709" s="39" cm="1">
        <f t="array" aca="1" ref="B4709" ca="1">INDIRECT(_xlfn.CONCAT("D",ROW(C4709)-C4709-3))</f>
        <v>2065</v>
      </c>
      <c r="C4709" s="32">
        <v>78</v>
      </c>
      <c r="D4709" s="33">
        <v>3448866</v>
      </c>
      <c r="E4709" s="33"/>
      <c r="F4709" s="33">
        <v>1599494</v>
      </c>
      <c r="G4709" s="33">
        <v>311901</v>
      </c>
      <c r="H4709" s="33">
        <v>987688</v>
      </c>
      <c r="I4709" s="33">
        <v>101968</v>
      </c>
      <c r="J4709" s="33">
        <v>197937</v>
      </c>
      <c r="K4709" s="33"/>
      <c r="L4709" s="33">
        <v>1849372</v>
      </c>
      <c r="M4709" s="33">
        <v>360189</v>
      </c>
      <c r="N4709" s="33">
        <v>824297</v>
      </c>
      <c r="O4709" s="33">
        <v>391466</v>
      </c>
      <c r="P4709" s="33">
        <v>273421</v>
      </c>
      <c r="Q4709"/>
    </row>
    <row r="4710" spans="1:17">
      <c r="A4710" s="38" t="str">
        <f t="shared" ca="1" si="73"/>
        <v>206579</v>
      </c>
      <c r="B4710" s="39" cm="1">
        <f t="array" aca="1" ref="B4710" ca="1">INDIRECT(_xlfn.CONCAT("D",ROW(C4710)-C4710-3))</f>
        <v>2065</v>
      </c>
      <c r="C4710" s="32">
        <v>79</v>
      </c>
      <c r="D4710" s="33">
        <v>3361458</v>
      </c>
      <c r="E4710" s="33"/>
      <c r="F4710" s="33">
        <v>1552528</v>
      </c>
      <c r="G4710" s="33">
        <v>280553</v>
      </c>
      <c r="H4710" s="33">
        <v>965463</v>
      </c>
      <c r="I4710" s="33">
        <v>122805</v>
      </c>
      <c r="J4710" s="33">
        <v>183708</v>
      </c>
      <c r="K4710" s="33"/>
      <c r="L4710" s="33">
        <v>1808930</v>
      </c>
      <c r="M4710" s="33">
        <v>317799</v>
      </c>
      <c r="N4710" s="33">
        <v>792983</v>
      </c>
      <c r="O4710" s="33">
        <v>425749</v>
      </c>
      <c r="P4710" s="33">
        <v>272399</v>
      </c>
      <c r="Q4710"/>
    </row>
    <row r="4711" spans="1:17">
      <c r="A4711" s="38" t="str">
        <f t="shared" ca="1" si="73"/>
        <v>206580</v>
      </c>
      <c r="B4711" s="39" cm="1">
        <f t="array" aca="1" ref="B4711" ca="1">INDIRECT(_xlfn.CONCAT("D",ROW(C4711)-C4711-3))</f>
        <v>2065</v>
      </c>
      <c r="C4711" s="32">
        <v>80</v>
      </c>
      <c r="D4711" s="33">
        <v>3190870</v>
      </c>
      <c r="E4711" s="33"/>
      <c r="F4711" s="33">
        <v>1463833</v>
      </c>
      <c r="G4711" s="33">
        <v>237810</v>
      </c>
      <c r="H4711" s="33">
        <v>942249</v>
      </c>
      <c r="I4711" s="33">
        <v>118905</v>
      </c>
      <c r="J4711" s="33">
        <v>164869</v>
      </c>
      <c r="K4711" s="33"/>
      <c r="L4711" s="33">
        <v>1727037</v>
      </c>
      <c r="M4711" s="33">
        <v>293556</v>
      </c>
      <c r="N4711" s="33">
        <v>726324</v>
      </c>
      <c r="O4711" s="33">
        <v>443865</v>
      </c>
      <c r="P4711" s="33">
        <v>263292</v>
      </c>
      <c r="Q4711"/>
    </row>
    <row r="4712" spans="1:17">
      <c r="A4712" s="38" t="str">
        <f t="shared" ca="1" si="73"/>
        <v>206581</v>
      </c>
      <c r="B4712" s="39" cm="1">
        <f t="array" aca="1" ref="B4712" ca="1">INDIRECT(_xlfn.CONCAT("D",ROW(C4712)-C4712-3))</f>
        <v>2065</v>
      </c>
      <c r="C4712" s="32">
        <v>81</v>
      </c>
      <c r="D4712" s="33">
        <v>3057233</v>
      </c>
      <c r="E4712" s="33"/>
      <c r="F4712" s="33">
        <v>1398754</v>
      </c>
      <c r="G4712" s="33">
        <v>199107</v>
      </c>
      <c r="H4712" s="33">
        <v>921497</v>
      </c>
      <c r="I4712" s="33">
        <v>122066</v>
      </c>
      <c r="J4712" s="33">
        <v>156084</v>
      </c>
      <c r="K4712" s="33"/>
      <c r="L4712" s="33">
        <v>1658478</v>
      </c>
      <c r="M4712" s="33">
        <v>254374</v>
      </c>
      <c r="N4712" s="33">
        <v>683378</v>
      </c>
      <c r="O4712" s="33">
        <v>464334</v>
      </c>
      <c r="P4712" s="33">
        <v>256393</v>
      </c>
      <c r="Q4712"/>
    </row>
    <row r="4713" spans="1:17">
      <c r="A4713" s="38" t="str">
        <f t="shared" ca="1" si="73"/>
        <v>206582</v>
      </c>
      <c r="B4713" s="39" cm="1">
        <f t="array" aca="1" ref="B4713" ca="1">INDIRECT(_xlfn.CONCAT("D",ROW(C4713)-C4713-3))</f>
        <v>2065</v>
      </c>
      <c r="C4713" s="32">
        <v>82</v>
      </c>
      <c r="D4713" s="33">
        <v>2982353</v>
      </c>
      <c r="E4713" s="33"/>
      <c r="F4713" s="33">
        <v>1359629</v>
      </c>
      <c r="G4713" s="33">
        <v>192514</v>
      </c>
      <c r="H4713" s="33">
        <v>860296</v>
      </c>
      <c r="I4713" s="33">
        <v>148396</v>
      </c>
      <c r="J4713" s="33">
        <v>158423</v>
      </c>
      <c r="K4713" s="33"/>
      <c r="L4713" s="33">
        <v>1622724</v>
      </c>
      <c r="M4713" s="33">
        <v>234987</v>
      </c>
      <c r="N4713" s="33">
        <v>661596</v>
      </c>
      <c r="O4713" s="33">
        <v>501239</v>
      </c>
      <c r="P4713" s="33">
        <v>224902</v>
      </c>
      <c r="Q4713"/>
    </row>
    <row r="4714" spans="1:17">
      <c r="A4714" s="38" t="str">
        <f t="shared" ca="1" si="73"/>
        <v>206583</v>
      </c>
      <c r="B4714" s="39" cm="1">
        <f t="array" aca="1" ref="B4714" ca="1">INDIRECT(_xlfn.CONCAT("D",ROW(C4714)-C4714-3))</f>
        <v>2065</v>
      </c>
      <c r="C4714" s="32">
        <v>83</v>
      </c>
      <c r="D4714" s="33">
        <v>2795080</v>
      </c>
      <c r="E4714" s="33"/>
      <c r="F4714" s="33">
        <v>1266217</v>
      </c>
      <c r="G4714" s="33">
        <v>158528</v>
      </c>
      <c r="H4714" s="33">
        <v>810700</v>
      </c>
      <c r="I4714" s="33">
        <v>161538</v>
      </c>
      <c r="J4714" s="33">
        <v>135451</v>
      </c>
      <c r="K4714" s="33"/>
      <c r="L4714" s="33">
        <v>1528863</v>
      </c>
      <c r="M4714" s="33">
        <v>210773</v>
      </c>
      <c r="N4714" s="33">
        <v>560717</v>
      </c>
      <c r="O4714" s="33">
        <v>550633</v>
      </c>
      <c r="P4714" s="33">
        <v>206739</v>
      </c>
      <c r="Q4714"/>
    </row>
    <row r="4715" spans="1:17">
      <c r="A4715" s="38" t="str">
        <f t="shared" ca="1" si="73"/>
        <v>206584</v>
      </c>
      <c r="B4715" s="39" cm="1">
        <f t="array" aca="1" ref="B4715" ca="1">INDIRECT(_xlfn.CONCAT("D",ROW(C4715)-C4715-3))</f>
        <v>2065</v>
      </c>
      <c r="C4715" s="32">
        <v>84</v>
      </c>
      <c r="D4715" s="33">
        <v>2685625</v>
      </c>
      <c r="E4715" s="33"/>
      <c r="F4715" s="33">
        <v>1211346</v>
      </c>
      <c r="G4715" s="33">
        <v>160576</v>
      </c>
      <c r="H4715" s="33">
        <v>782809</v>
      </c>
      <c r="I4715" s="33">
        <v>134483</v>
      </c>
      <c r="J4715" s="33">
        <v>133479</v>
      </c>
      <c r="K4715" s="33"/>
      <c r="L4715" s="33">
        <v>1474279</v>
      </c>
      <c r="M4715" s="33">
        <v>205713</v>
      </c>
      <c r="N4715" s="33">
        <v>521342</v>
      </c>
      <c r="O4715" s="33">
        <v>535460</v>
      </c>
      <c r="P4715" s="33">
        <v>211764</v>
      </c>
      <c r="Q4715"/>
    </row>
    <row r="4716" spans="1:17">
      <c r="A4716" s="38" t="str">
        <f t="shared" ca="1" si="73"/>
        <v>206585</v>
      </c>
      <c r="B4716" s="39" cm="1">
        <f t="array" aca="1" ref="B4716" ca="1">INDIRECT(_xlfn.CONCAT("D",ROW(C4716)-C4716-3))</f>
        <v>2065</v>
      </c>
      <c r="C4716" s="32">
        <v>85</v>
      </c>
      <c r="D4716" s="33">
        <v>2430691</v>
      </c>
      <c r="E4716" s="33"/>
      <c r="F4716" s="33">
        <v>1085419</v>
      </c>
      <c r="G4716" s="33">
        <v>130531</v>
      </c>
      <c r="H4716" s="33">
        <v>711899</v>
      </c>
      <c r="I4716" s="33">
        <v>148605</v>
      </c>
      <c r="J4716" s="33">
        <v>94384</v>
      </c>
      <c r="K4716" s="33"/>
      <c r="L4716" s="33">
        <v>1345272</v>
      </c>
      <c r="M4716" s="33">
        <v>168159</v>
      </c>
      <c r="N4716" s="33">
        <v>466213</v>
      </c>
      <c r="O4716" s="33">
        <v>550796</v>
      </c>
      <c r="P4716" s="33">
        <v>160104</v>
      </c>
      <c r="Q4716"/>
    </row>
    <row r="4717" spans="1:17">
      <c r="A4717" s="38" t="str">
        <f t="shared" ca="1" si="73"/>
        <v>206586</v>
      </c>
      <c r="B4717" s="39" cm="1">
        <f t="array" aca="1" ref="B4717" ca="1">INDIRECT(_xlfn.CONCAT("D",ROW(C4717)-C4717-3))</f>
        <v>2065</v>
      </c>
      <c r="C4717" s="32">
        <v>86</v>
      </c>
      <c r="D4717" s="33">
        <v>2191830</v>
      </c>
      <c r="E4717" s="33"/>
      <c r="F4717" s="33">
        <v>967539</v>
      </c>
      <c r="G4717" s="33">
        <v>93341</v>
      </c>
      <c r="H4717" s="33">
        <v>612239</v>
      </c>
      <c r="I4717" s="33">
        <v>174639</v>
      </c>
      <c r="J4717" s="33">
        <v>87319</v>
      </c>
      <c r="K4717" s="33"/>
      <c r="L4717" s="33">
        <v>1224291</v>
      </c>
      <c r="M4717" s="33">
        <v>133797</v>
      </c>
      <c r="N4717" s="33">
        <v>406420</v>
      </c>
      <c r="O4717" s="33">
        <v>534181</v>
      </c>
      <c r="P4717" s="33">
        <v>149893</v>
      </c>
      <c r="Q4717"/>
    </row>
    <row r="4718" spans="1:17">
      <c r="A4718" s="38" t="str">
        <f t="shared" ca="1" si="73"/>
        <v>206587</v>
      </c>
      <c r="B4718" s="39" cm="1">
        <f t="array" aca="1" ref="B4718" ca="1">INDIRECT(_xlfn.CONCAT("D",ROW(C4718)-C4718-3))</f>
        <v>2065</v>
      </c>
      <c r="C4718" s="32">
        <v>87</v>
      </c>
      <c r="D4718" s="33">
        <v>2011713</v>
      </c>
      <c r="E4718" s="33"/>
      <c r="F4718" s="33">
        <v>876424</v>
      </c>
      <c r="G4718" s="33">
        <v>75381</v>
      </c>
      <c r="H4718" s="33">
        <v>531684</v>
      </c>
      <c r="I4718" s="33">
        <v>178903</v>
      </c>
      <c r="J4718" s="33">
        <v>90457</v>
      </c>
      <c r="K4718" s="33"/>
      <c r="L4718" s="33">
        <v>1135289</v>
      </c>
      <c r="M4718" s="33">
        <v>135752</v>
      </c>
      <c r="N4718" s="33">
        <v>329827</v>
      </c>
      <c r="O4718" s="33">
        <v>522896</v>
      </c>
      <c r="P4718" s="33">
        <v>146813</v>
      </c>
      <c r="Q4718"/>
    </row>
    <row r="4719" spans="1:17">
      <c r="A4719" s="38" t="str">
        <f t="shared" ca="1" si="73"/>
        <v>206588</v>
      </c>
      <c r="B4719" s="39" cm="1">
        <f t="array" aca="1" ref="B4719" ca="1">INDIRECT(_xlfn.CONCAT("D",ROW(C4719)-C4719-3))</f>
        <v>2065</v>
      </c>
      <c r="C4719" s="32">
        <v>88</v>
      </c>
      <c r="D4719" s="33">
        <v>1774955</v>
      </c>
      <c r="E4719" s="33"/>
      <c r="F4719" s="33">
        <v>762538</v>
      </c>
      <c r="G4719" s="33">
        <v>70419</v>
      </c>
      <c r="H4719" s="33">
        <v>493939</v>
      </c>
      <c r="I4719" s="33">
        <v>141844</v>
      </c>
      <c r="J4719" s="33">
        <v>56335</v>
      </c>
      <c r="K4719" s="33"/>
      <c r="L4719" s="33">
        <v>1012417</v>
      </c>
      <c r="M4719" s="33">
        <v>109586</v>
      </c>
      <c r="N4719" s="33">
        <v>271452</v>
      </c>
      <c r="O4719" s="33">
        <v>514754</v>
      </c>
      <c r="P4719" s="33">
        <v>116624</v>
      </c>
      <c r="Q4719"/>
    </row>
    <row r="4720" spans="1:17">
      <c r="A4720" s="38" t="str">
        <f t="shared" ca="1" si="73"/>
        <v>206589</v>
      </c>
      <c r="B4720" s="39" cm="1">
        <f t="array" aca="1" ref="B4720" ca="1">INDIRECT(_xlfn.CONCAT("D",ROW(C4720)-C4720-3))</f>
        <v>2065</v>
      </c>
      <c r="C4720" s="32">
        <v>89</v>
      </c>
      <c r="D4720" s="33">
        <v>1594154</v>
      </c>
      <c r="E4720" s="33"/>
      <c r="F4720" s="33">
        <v>674998</v>
      </c>
      <c r="G4720" s="33">
        <v>48358</v>
      </c>
      <c r="H4720" s="33">
        <v>445297</v>
      </c>
      <c r="I4720" s="33">
        <v>132985</v>
      </c>
      <c r="J4720" s="33">
        <v>48358</v>
      </c>
      <c r="K4720" s="33"/>
      <c r="L4720" s="33">
        <v>919156</v>
      </c>
      <c r="M4720" s="33">
        <v>96436</v>
      </c>
      <c r="N4720" s="33">
        <v>228031</v>
      </c>
      <c r="O4720" s="33">
        <v>489212</v>
      </c>
      <c r="P4720" s="33">
        <v>105477</v>
      </c>
      <c r="Q4720"/>
    </row>
    <row r="4721" spans="1:17">
      <c r="A4721" s="38" t="str">
        <f t="shared" ca="1" si="73"/>
        <v>206590</v>
      </c>
      <c r="B4721" s="39" cm="1">
        <f t="array" aca="1" ref="B4721" ca="1">INDIRECT(_xlfn.CONCAT("D",ROW(C4721)-C4721-3))</f>
        <v>2065</v>
      </c>
      <c r="C4721" s="32">
        <v>90</v>
      </c>
      <c r="D4721" s="33">
        <v>1413372</v>
      </c>
      <c r="E4721" s="33"/>
      <c r="F4721" s="33">
        <v>588454</v>
      </c>
      <c r="G4721" s="33">
        <v>38290</v>
      </c>
      <c r="H4721" s="33">
        <v>350654</v>
      </c>
      <c r="I4721" s="33">
        <v>148121</v>
      </c>
      <c r="J4721" s="33">
        <v>51389</v>
      </c>
      <c r="K4721" s="33"/>
      <c r="L4721" s="33">
        <v>824919</v>
      </c>
      <c r="M4721" s="33">
        <v>90540</v>
      </c>
      <c r="N4721" s="33">
        <v>192146</v>
      </c>
      <c r="O4721" s="33">
        <v>432579</v>
      </c>
      <c r="P4721" s="33">
        <v>109654</v>
      </c>
      <c r="Q4721"/>
    </row>
    <row r="4722" spans="1:17">
      <c r="A4722" s="38" t="str">
        <f t="shared" ca="1" si="73"/>
        <v>206591</v>
      </c>
      <c r="B4722" s="39" cm="1">
        <f t="array" aca="1" ref="B4722" ca="1">INDIRECT(_xlfn.CONCAT("D",ROW(C4722)-C4722-3))</f>
        <v>2065</v>
      </c>
      <c r="C4722" s="32">
        <v>91</v>
      </c>
      <c r="D4722" s="33">
        <v>1210859</v>
      </c>
      <c r="E4722" s="33"/>
      <c r="F4722" s="33">
        <v>493212</v>
      </c>
      <c r="G4722" s="33">
        <v>16171</v>
      </c>
      <c r="H4722" s="33">
        <v>304215</v>
      </c>
      <c r="I4722" s="33">
        <v>134421</v>
      </c>
      <c r="J4722" s="33">
        <v>38406</v>
      </c>
      <c r="K4722" s="33"/>
      <c r="L4722" s="33">
        <v>717647</v>
      </c>
      <c r="M4722" s="33">
        <v>65424</v>
      </c>
      <c r="N4722" s="33">
        <v>138899</v>
      </c>
      <c r="O4722" s="33">
        <v>418711</v>
      </c>
      <c r="P4722" s="33">
        <v>94613</v>
      </c>
      <c r="Q4722"/>
    </row>
    <row r="4723" spans="1:17">
      <c r="A4723" s="38" t="str">
        <f t="shared" ca="1" si="73"/>
        <v>206592</v>
      </c>
      <c r="B4723" s="39" cm="1">
        <f t="array" aca="1" ref="B4723" ca="1">INDIRECT(_xlfn.CONCAT("D",ROW(C4723)-C4723-3))</f>
        <v>2065</v>
      </c>
      <c r="C4723" s="32">
        <v>92</v>
      </c>
      <c r="D4723" s="33">
        <v>1080156</v>
      </c>
      <c r="E4723" s="33"/>
      <c r="F4723" s="33">
        <v>430793</v>
      </c>
      <c r="G4723" s="33">
        <v>24327</v>
      </c>
      <c r="H4723" s="33">
        <v>250367</v>
      </c>
      <c r="I4723" s="33">
        <v>127717</v>
      </c>
      <c r="J4723" s="33">
        <v>28382</v>
      </c>
      <c r="K4723" s="33"/>
      <c r="L4723" s="33">
        <v>649363</v>
      </c>
      <c r="M4723" s="33">
        <v>54450</v>
      </c>
      <c r="N4723" s="33">
        <v>108899</v>
      </c>
      <c r="O4723" s="33">
        <v>398290</v>
      </c>
      <c r="P4723" s="33">
        <v>87725</v>
      </c>
      <c r="Q4723"/>
    </row>
    <row r="4724" spans="1:17">
      <c r="A4724" s="38" t="str">
        <f t="shared" ca="1" si="73"/>
        <v>206593</v>
      </c>
      <c r="B4724" s="39" cm="1">
        <f t="array" aca="1" ref="B4724" ca="1">INDIRECT(_xlfn.CONCAT("D",ROW(C4724)-C4724-3))</f>
        <v>2065</v>
      </c>
      <c r="C4724" s="32">
        <v>93</v>
      </c>
      <c r="D4724" s="33">
        <v>951436</v>
      </c>
      <c r="E4724" s="33"/>
      <c r="F4724" s="33">
        <v>370925</v>
      </c>
      <c r="G4724" s="33">
        <v>19256</v>
      </c>
      <c r="H4724" s="33">
        <v>199651</v>
      </c>
      <c r="I4724" s="33">
        <v>123642</v>
      </c>
      <c r="J4724" s="33">
        <v>28377</v>
      </c>
      <c r="K4724" s="33"/>
      <c r="L4724" s="33">
        <v>580510</v>
      </c>
      <c r="M4724" s="33">
        <v>44422</v>
      </c>
      <c r="N4724" s="33">
        <v>95910</v>
      </c>
      <c r="O4724" s="33">
        <v>364460</v>
      </c>
      <c r="P4724" s="33">
        <v>75719</v>
      </c>
      <c r="Q4724"/>
    </row>
    <row r="4725" spans="1:17">
      <c r="A4725" s="38" t="str">
        <f t="shared" ca="1" si="73"/>
        <v>206594</v>
      </c>
      <c r="B4725" s="39" cm="1">
        <f t="array" aca="1" ref="B4725" ca="1">INDIRECT(_xlfn.CONCAT("D",ROW(C4725)-C4725-3))</f>
        <v>2065</v>
      </c>
      <c r="C4725" s="32">
        <v>94</v>
      </c>
      <c r="D4725" s="33">
        <v>820791</v>
      </c>
      <c r="E4725" s="33"/>
      <c r="F4725" s="33">
        <v>311778</v>
      </c>
      <c r="G4725" s="33">
        <v>13202</v>
      </c>
      <c r="H4725" s="33">
        <v>164521</v>
      </c>
      <c r="I4725" s="33">
        <v>108665</v>
      </c>
      <c r="J4725" s="33">
        <v>25389</v>
      </c>
      <c r="K4725" s="33"/>
      <c r="L4725" s="33">
        <v>509013</v>
      </c>
      <c r="M4725" s="33">
        <v>30359</v>
      </c>
      <c r="N4725" s="33">
        <v>73873</v>
      </c>
      <c r="O4725" s="33">
        <v>346089</v>
      </c>
      <c r="P4725" s="33">
        <v>58693</v>
      </c>
      <c r="Q4725"/>
    </row>
    <row r="4726" spans="1:17">
      <c r="A4726" s="38" t="str">
        <f t="shared" ca="1" si="73"/>
        <v>206595</v>
      </c>
      <c r="B4726" s="39" cm="1">
        <f t="array" aca="1" ref="B4726" ca="1">INDIRECT(_xlfn.CONCAT("D",ROW(C4726)-C4726-3))</f>
        <v>2065</v>
      </c>
      <c r="C4726" s="32">
        <v>95</v>
      </c>
      <c r="D4726" s="33">
        <v>633242</v>
      </c>
      <c r="E4726" s="33"/>
      <c r="F4726" s="33">
        <v>232948</v>
      </c>
      <c r="G4726" s="33">
        <v>8138</v>
      </c>
      <c r="H4726" s="33">
        <v>132241</v>
      </c>
      <c r="I4726" s="33">
        <v>73241</v>
      </c>
      <c r="J4726" s="33">
        <v>19328</v>
      </c>
      <c r="K4726" s="33"/>
      <c r="L4726" s="33">
        <v>400295</v>
      </c>
      <c r="M4726" s="33">
        <v>17228</v>
      </c>
      <c r="N4726" s="33">
        <v>51684</v>
      </c>
      <c r="O4726" s="33">
        <v>281726</v>
      </c>
      <c r="P4726" s="33">
        <v>49657</v>
      </c>
      <c r="Q4726"/>
    </row>
    <row r="4727" spans="1:17">
      <c r="A4727" s="38" t="str">
        <f t="shared" ca="1" si="73"/>
        <v>206596</v>
      </c>
      <c r="B4727" s="39" cm="1">
        <f t="array" aca="1" ref="B4727" ca="1">INDIRECT(_xlfn.CONCAT("D",ROW(C4727)-C4727-3))</f>
        <v>2065</v>
      </c>
      <c r="C4727" s="32">
        <v>96</v>
      </c>
      <c r="D4727" s="33">
        <v>481972</v>
      </c>
      <c r="E4727" s="33"/>
      <c r="F4727" s="33">
        <v>171243</v>
      </c>
      <c r="G4727" s="33">
        <v>13251</v>
      </c>
      <c r="H4727" s="33">
        <v>86641</v>
      </c>
      <c r="I4727" s="33">
        <v>63197</v>
      </c>
      <c r="J4727" s="33">
        <v>8154</v>
      </c>
      <c r="K4727" s="33"/>
      <c r="L4727" s="33">
        <v>310729</v>
      </c>
      <c r="M4727" s="33">
        <v>18338</v>
      </c>
      <c r="N4727" s="33">
        <v>32601</v>
      </c>
      <c r="O4727" s="33">
        <v>225151</v>
      </c>
      <c r="P4727" s="33">
        <v>34639</v>
      </c>
      <c r="Q4727"/>
    </row>
    <row r="4728" spans="1:17">
      <c r="A4728" s="38" t="str">
        <f t="shared" ca="1" si="73"/>
        <v>206597</v>
      </c>
      <c r="B4728" s="39" cm="1">
        <f t="array" aca="1" ref="B4728" ca="1">INDIRECT(_xlfn.CONCAT("D",ROW(C4728)-C4728-3))</f>
        <v>2065</v>
      </c>
      <c r="C4728" s="32">
        <v>97</v>
      </c>
      <c r="D4728" s="33">
        <v>365515</v>
      </c>
      <c r="E4728" s="33"/>
      <c r="F4728" s="33">
        <v>124821</v>
      </c>
      <c r="G4728" s="33">
        <v>6189</v>
      </c>
      <c r="H4728" s="33">
        <v>50547</v>
      </c>
      <c r="I4728" s="33">
        <v>59832</v>
      </c>
      <c r="J4728" s="33">
        <v>8253</v>
      </c>
      <c r="K4728" s="33"/>
      <c r="L4728" s="33">
        <v>240693</v>
      </c>
      <c r="M4728" s="33">
        <v>15363</v>
      </c>
      <c r="N4728" s="33">
        <v>31751</v>
      </c>
      <c r="O4728" s="33">
        <v>164900</v>
      </c>
      <c r="P4728" s="33">
        <v>28678</v>
      </c>
      <c r="Q4728"/>
    </row>
    <row r="4729" spans="1:17">
      <c r="A4729" s="38" t="str">
        <f t="shared" ca="1" si="73"/>
        <v>206598</v>
      </c>
      <c r="B4729" s="39" cm="1">
        <f t="array" aca="1" ref="B4729" ca="1">INDIRECT(_xlfn.CONCAT("D",ROW(C4729)-C4729-3))</f>
        <v>2065</v>
      </c>
      <c r="C4729" s="32">
        <v>98</v>
      </c>
      <c r="D4729" s="33">
        <v>277978</v>
      </c>
      <c r="E4729" s="33"/>
      <c r="F4729" s="33">
        <v>91221</v>
      </c>
      <c r="G4729" s="33">
        <v>9329</v>
      </c>
      <c r="H4729" s="33">
        <v>34208</v>
      </c>
      <c r="I4729" s="33">
        <v>45610</v>
      </c>
      <c r="J4729" s="33">
        <v>2073</v>
      </c>
      <c r="K4729" s="33"/>
      <c r="L4729" s="33">
        <v>186757</v>
      </c>
      <c r="M4729" s="33">
        <v>9286</v>
      </c>
      <c r="N4729" s="33">
        <v>12382</v>
      </c>
      <c r="O4729" s="33">
        <v>140326</v>
      </c>
      <c r="P4729" s="33">
        <v>24763</v>
      </c>
      <c r="Q4729"/>
    </row>
    <row r="4730" spans="1:17">
      <c r="A4730" s="38" t="str">
        <f t="shared" ca="1" si="73"/>
        <v>206599</v>
      </c>
      <c r="B4730" s="39" cm="1">
        <f t="array" aca="1" ref="B4730" ca="1">INDIRECT(_xlfn.CONCAT("D",ROW(C4730)-C4730-3))</f>
        <v>2065</v>
      </c>
      <c r="C4730" s="32">
        <v>99</v>
      </c>
      <c r="D4730" s="33">
        <v>211566</v>
      </c>
      <c r="E4730" s="33"/>
      <c r="F4730" s="33">
        <v>66599</v>
      </c>
      <c r="G4730" s="33">
        <v>1041</v>
      </c>
      <c r="H4730" s="33">
        <v>20812</v>
      </c>
      <c r="I4730" s="33">
        <v>38503</v>
      </c>
      <c r="J4730" s="33">
        <v>6244</v>
      </c>
      <c r="K4730" s="33"/>
      <c r="L4730" s="33">
        <v>144967</v>
      </c>
      <c r="M4730" s="33">
        <v>5215</v>
      </c>
      <c r="N4730" s="33">
        <v>11472</v>
      </c>
      <c r="O4730" s="33">
        <v>112636</v>
      </c>
      <c r="P4730" s="33">
        <v>15644</v>
      </c>
      <c r="Q4730"/>
    </row>
    <row r="4731" spans="1:17">
      <c r="A4731" s="38" t="str">
        <f t="shared" ca="1" si="73"/>
        <v>2065100</v>
      </c>
      <c r="B4731" s="39" cm="1">
        <f t="array" aca="1" ref="B4731" ca="1">INDIRECT(_xlfn.CONCAT("D",ROW(C4731)-C4731-3))</f>
        <v>2065</v>
      </c>
      <c r="C4731" s="32">
        <v>100</v>
      </c>
      <c r="D4731" s="33">
        <v>487841</v>
      </c>
      <c r="E4731" s="33"/>
      <c r="F4731" s="33">
        <v>134727</v>
      </c>
      <c r="G4731" s="33">
        <v>7426</v>
      </c>
      <c r="H4731" s="33">
        <v>31825</v>
      </c>
      <c r="I4731" s="33">
        <v>88050</v>
      </c>
      <c r="J4731" s="33">
        <v>7426</v>
      </c>
      <c r="K4731" s="33"/>
      <c r="L4731" s="33">
        <v>353114</v>
      </c>
      <c r="M4731" s="33">
        <v>21466</v>
      </c>
      <c r="N4731" s="33">
        <v>6440</v>
      </c>
      <c r="O4731" s="33">
        <v>276910</v>
      </c>
      <c r="P4731" s="33">
        <v>48298</v>
      </c>
      <c r="Q4731"/>
    </row>
    <row r="4732" spans="1:17">
      <c r="A4732" s="38" t="str">
        <f t="shared" ca="1" si="73"/>
        <v>277978</v>
      </c>
      <c r="B4732" s="39" cm="1">
        <f t="array" aca="1" ref="B4732" ca="1">INDIRECT(_xlfn.CONCAT("D",ROW(C4732)-C4732-3))</f>
        <v>277978</v>
      </c>
      <c r="C4732" s="34"/>
      <c r="D4732" s="31"/>
      <c r="E4732" s="31"/>
      <c r="F4732" s="31"/>
      <c r="G4732" s="31"/>
      <c r="H4732" s="31"/>
      <c r="I4732" s="31"/>
      <c r="J4732" s="31"/>
      <c r="K4732" s="31"/>
      <c r="L4732" s="31"/>
      <c r="M4732" s="31"/>
      <c r="N4732" s="31"/>
      <c r="O4732" s="31"/>
      <c r="P4732" s="31"/>
      <c r="Q4732"/>
    </row>
    <row r="4733" spans="1:17">
      <c r="A4733" s="38" t="str">
        <f t="shared" ca="1" si="73"/>
        <v>211566</v>
      </c>
      <c r="B4733" s="39" cm="1">
        <f t="array" aca="1" ref="B4733" ca="1">INDIRECT(_xlfn.CONCAT("D",ROW(C4733)-C4733-3))</f>
        <v>211566</v>
      </c>
      <c r="Q4733"/>
    </row>
    <row r="4734" spans="1:17">
      <c r="A4734" s="38" t="str">
        <f t="shared" ca="1" si="73"/>
        <v>487841</v>
      </c>
      <c r="B4734" s="39" cm="1">
        <f t="array" aca="1" ref="B4734" ca="1">INDIRECT(_xlfn.CONCAT("D",ROW(C4734)-C4734-3))</f>
        <v>487841</v>
      </c>
      <c r="Q4734"/>
    </row>
    <row r="4735" spans="1:17">
      <c r="A4735" s="38" t="str">
        <f t="shared" ca="1" si="73"/>
        <v>0</v>
      </c>
      <c r="B4735" s="39" cm="1">
        <f t="array" aca="1" ref="B4735" ca="1">INDIRECT(_xlfn.CONCAT("D",ROW(C4735)-C4735-3))</f>
        <v>0</v>
      </c>
      <c r="Q4735"/>
    </row>
    <row r="4736" spans="1:17">
      <c r="A4736" s="38" t="str">
        <f t="shared" ca="1" si="73"/>
        <v>0</v>
      </c>
      <c r="B4736" s="39" cm="1">
        <f t="array" aca="1" ref="B4736" ca="1">INDIRECT(_xlfn.CONCAT("D",ROW(C4736)-C4736-3))</f>
        <v>0</v>
      </c>
      <c r="Q4736"/>
    </row>
    <row r="4737" spans="1:17">
      <c r="A4737" s="38" t="str">
        <f t="shared" ca="1" si="73"/>
        <v>0</v>
      </c>
      <c r="B4737" s="39" cm="1">
        <f t="array" aca="1" ref="B4737" ca="1">INDIRECT(_xlfn.CONCAT("D",ROW(C4737)-C4737-3))</f>
        <v>0</v>
      </c>
      <c r="Q4737"/>
    </row>
    <row r="4738" spans="1:17">
      <c r="A4738" s="38" t="str">
        <f t="shared" ca="1" si="73"/>
        <v>0</v>
      </c>
      <c r="B4738" s="39" cm="1">
        <f t="array" aca="1" ref="B4738" ca="1">INDIRECT(_xlfn.CONCAT("D",ROW(C4738)-C4738-3))</f>
        <v>0</v>
      </c>
      <c r="D4738" s="47">
        <v>2066</v>
      </c>
      <c r="E4738" s="47"/>
      <c r="F4738" s="47"/>
      <c r="G4738" s="47"/>
      <c r="H4738" s="47"/>
      <c r="I4738" s="47"/>
      <c r="J4738" s="47"/>
      <c r="K4738" s="47"/>
      <c r="L4738" s="47"/>
      <c r="M4738" s="47"/>
      <c r="N4738" s="47"/>
      <c r="O4738" s="47"/>
      <c r="P4738" s="47"/>
      <c r="Q4738"/>
    </row>
    <row r="4739" spans="1:17">
      <c r="A4739" s="38" t="str">
        <f t="shared" ca="1" si="73"/>
        <v>0</v>
      </c>
      <c r="B4739" s="39" cm="1">
        <f t="array" aca="1" ref="B4739" ca="1">INDIRECT(_xlfn.CONCAT("D",ROW(C4739)-C4739-3))</f>
        <v>0</v>
      </c>
      <c r="F4739" s="48" t="s">
        <v>184</v>
      </c>
      <c r="G4739" s="48"/>
      <c r="H4739" s="48"/>
      <c r="I4739" s="48"/>
      <c r="J4739" s="48"/>
      <c r="K4739" s="30"/>
      <c r="L4739" s="48" t="s">
        <v>185</v>
      </c>
      <c r="M4739" s="48"/>
      <c r="N4739" s="48"/>
      <c r="O4739" s="48"/>
      <c r="P4739" s="48"/>
      <c r="Q4739"/>
    </row>
    <row r="4740" spans="1:17">
      <c r="A4740" s="38" t="e">
        <f t="shared" ca="1" si="73"/>
        <v>#VALUE!</v>
      </c>
      <c r="B4740" s="39" t="e" cm="1">
        <f t="array" aca="1" ref="B4740" ca="1">INDIRECT(_xlfn.CONCAT("D",ROW(C4740)-C4740-3))</f>
        <v>#VALUE!</v>
      </c>
      <c r="C4740" s="30" t="s">
        <v>186</v>
      </c>
      <c r="D4740" s="30" t="s">
        <v>0</v>
      </c>
      <c r="E4740" s="30"/>
      <c r="F4740" s="30" t="s">
        <v>0</v>
      </c>
      <c r="G4740" s="30" t="s">
        <v>187</v>
      </c>
      <c r="H4740" s="30" t="s">
        <v>188</v>
      </c>
      <c r="I4740" s="30" t="s">
        <v>189</v>
      </c>
      <c r="J4740" s="30" t="s">
        <v>190</v>
      </c>
      <c r="K4740" s="30"/>
      <c r="L4740" s="30" t="s">
        <v>0</v>
      </c>
      <c r="M4740" s="30" t="s">
        <v>187</v>
      </c>
      <c r="N4740" s="30" t="s">
        <v>188</v>
      </c>
      <c r="O4740" s="30" t="s">
        <v>189</v>
      </c>
      <c r="P4740" s="30" t="s">
        <v>190</v>
      </c>
      <c r="Q4740"/>
    </row>
    <row r="4741" spans="1:17">
      <c r="A4741" s="38" t="str">
        <f t="shared" ca="1" si="73"/>
        <v>20660</v>
      </c>
      <c r="B4741" s="39" cm="1">
        <f t="array" aca="1" ref="B4741" ca="1">INDIRECT(_xlfn.CONCAT("D",ROW(C4741)-C4741-3))</f>
        <v>2066</v>
      </c>
      <c r="C4741" s="32">
        <v>0</v>
      </c>
      <c r="D4741" s="33">
        <v>4002694</v>
      </c>
      <c r="E4741" s="33"/>
      <c r="F4741" s="33">
        <v>2047708</v>
      </c>
      <c r="G4741" s="33">
        <v>2047708</v>
      </c>
      <c r="H4741" s="33">
        <v>0</v>
      </c>
      <c r="I4741" s="33">
        <v>0</v>
      </c>
      <c r="J4741" s="33">
        <v>0</v>
      </c>
      <c r="K4741" s="33"/>
      <c r="L4741" s="33">
        <v>1954986</v>
      </c>
      <c r="M4741" s="33">
        <v>1954986</v>
      </c>
      <c r="N4741" s="33">
        <v>0</v>
      </c>
      <c r="O4741" s="33">
        <v>0</v>
      </c>
      <c r="P4741" s="33">
        <v>0</v>
      </c>
      <c r="Q4741"/>
    </row>
    <row r="4742" spans="1:17">
      <c r="A4742" s="38" t="str">
        <f t="shared" ca="1" si="73"/>
        <v>20661</v>
      </c>
      <c r="B4742" s="39" cm="1">
        <f t="array" aca="1" ref="B4742" ca="1">INDIRECT(_xlfn.CONCAT("D",ROW(C4742)-C4742-3))</f>
        <v>2066</v>
      </c>
      <c r="C4742" s="32">
        <v>1</v>
      </c>
      <c r="D4742" s="33">
        <v>4005246</v>
      </c>
      <c r="E4742" s="33"/>
      <c r="F4742" s="33">
        <v>2049620</v>
      </c>
      <c r="G4742" s="33">
        <v>2049620</v>
      </c>
      <c r="H4742" s="33">
        <v>0</v>
      </c>
      <c r="I4742" s="33">
        <v>0</v>
      </c>
      <c r="J4742" s="33">
        <v>0</v>
      </c>
      <c r="K4742" s="33"/>
      <c r="L4742" s="33">
        <v>1955626</v>
      </c>
      <c r="M4742" s="33">
        <v>1955626</v>
      </c>
      <c r="N4742" s="33">
        <v>0</v>
      </c>
      <c r="O4742" s="33">
        <v>0</v>
      </c>
      <c r="P4742" s="33">
        <v>0</v>
      </c>
      <c r="Q4742"/>
    </row>
    <row r="4743" spans="1:17">
      <c r="A4743" s="38" t="str">
        <f t="shared" ca="1" si="73"/>
        <v>20662</v>
      </c>
      <c r="B4743" s="39" cm="1">
        <f t="array" aca="1" ref="B4743" ca="1">INDIRECT(_xlfn.CONCAT("D",ROW(C4743)-C4743-3))</f>
        <v>2066</v>
      </c>
      <c r="C4743" s="32">
        <v>2</v>
      </c>
      <c r="D4743" s="33">
        <v>4014392</v>
      </c>
      <c r="E4743" s="33"/>
      <c r="F4743" s="33">
        <v>2054417</v>
      </c>
      <c r="G4743" s="33">
        <v>2054417</v>
      </c>
      <c r="H4743" s="33">
        <v>0</v>
      </c>
      <c r="I4743" s="33">
        <v>0</v>
      </c>
      <c r="J4743" s="33">
        <v>0</v>
      </c>
      <c r="K4743" s="33"/>
      <c r="L4743" s="33">
        <v>1959975</v>
      </c>
      <c r="M4743" s="33">
        <v>1959975</v>
      </c>
      <c r="N4743" s="33">
        <v>0</v>
      </c>
      <c r="O4743" s="33">
        <v>0</v>
      </c>
      <c r="P4743" s="33">
        <v>0</v>
      </c>
      <c r="Q4743"/>
    </row>
    <row r="4744" spans="1:17">
      <c r="A4744" s="38" t="str">
        <f t="shared" ca="1" si="73"/>
        <v>20663</v>
      </c>
      <c r="B4744" s="39" cm="1">
        <f t="array" aca="1" ref="B4744" ca="1">INDIRECT(_xlfn.CONCAT("D",ROW(C4744)-C4744-3))</f>
        <v>2066</v>
      </c>
      <c r="C4744" s="32">
        <v>3</v>
      </c>
      <c r="D4744" s="33">
        <v>4022474</v>
      </c>
      <c r="E4744" s="33"/>
      <c r="F4744" s="33">
        <v>2058667</v>
      </c>
      <c r="G4744" s="33">
        <v>2058667</v>
      </c>
      <c r="H4744" s="33">
        <v>0</v>
      </c>
      <c r="I4744" s="33">
        <v>0</v>
      </c>
      <c r="J4744" s="33">
        <v>0</v>
      </c>
      <c r="K4744" s="33"/>
      <c r="L4744" s="33">
        <v>1963807</v>
      </c>
      <c r="M4744" s="33">
        <v>1963807</v>
      </c>
      <c r="N4744" s="33">
        <v>0</v>
      </c>
      <c r="O4744" s="33">
        <v>0</v>
      </c>
      <c r="P4744" s="33">
        <v>0</v>
      </c>
      <c r="Q4744"/>
    </row>
    <row r="4745" spans="1:17">
      <c r="A4745" s="38" t="str">
        <f t="shared" ca="1" si="73"/>
        <v>20664</v>
      </c>
      <c r="B4745" s="39" cm="1">
        <f t="array" aca="1" ref="B4745" ca="1">INDIRECT(_xlfn.CONCAT("D",ROW(C4745)-C4745-3))</f>
        <v>2066</v>
      </c>
      <c r="C4745" s="32">
        <v>4</v>
      </c>
      <c r="D4745" s="33">
        <v>4027292</v>
      </c>
      <c r="E4745" s="33"/>
      <c r="F4745" s="33">
        <v>2061457</v>
      </c>
      <c r="G4745" s="33">
        <v>2061457</v>
      </c>
      <c r="H4745" s="33">
        <v>0</v>
      </c>
      <c r="I4745" s="33">
        <v>0</v>
      </c>
      <c r="J4745" s="33">
        <v>0</v>
      </c>
      <c r="K4745" s="33"/>
      <c r="L4745" s="33">
        <v>1965835</v>
      </c>
      <c r="M4745" s="33">
        <v>1965835</v>
      </c>
      <c r="N4745" s="33">
        <v>0</v>
      </c>
      <c r="O4745" s="33">
        <v>0</v>
      </c>
      <c r="P4745" s="33">
        <v>0</v>
      </c>
      <c r="Q4745"/>
    </row>
    <row r="4746" spans="1:17">
      <c r="A4746" s="38" t="str">
        <f t="shared" ca="1" si="73"/>
        <v>20665</v>
      </c>
      <c r="B4746" s="39" cm="1">
        <f t="array" aca="1" ref="B4746" ca="1">INDIRECT(_xlfn.CONCAT("D",ROW(C4746)-C4746-3))</f>
        <v>2066</v>
      </c>
      <c r="C4746" s="32">
        <v>5</v>
      </c>
      <c r="D4746" s="33">
        <v>4030252</v>
      </c>
      <c r="E4746" s="33"/>
      <c r="F4746" s="33">
        <v>2063222</v>
      </c>
      <c r="G4746" s="33">
        <v>2063222</v>
      </c>
      <c r="H4746" s="33">
        <v>0</v>
      </c>
      <c r="I4746" s="33">
        <v>0</v>
      </c>
      <c r="J4746" s="33">
        <v>0</v>
      </c>
      <c r="K4746" s="33"/>
      <c r="L4746" s="33">
        <v>1967030</v>
      </c>
      <c r="M4746" s="33">
        <v>1967030</v>
      </c>
      <c r="N4746" s="33">
        <v>0</v>
      </c>
      <c r="O4746" s="33">
        <v>0</v>
      </c>
      <c r="P4746" s="33">
        <v>0</v>
      </c>
      <c r="Q4746"/>
    </row>
    <row r="4747" spans="1:17">
      <c r="A4747" s="38" t="str">
        <f t="shared" ca="1" si="73"/>
        <v>20666</v>
      </c>
      <c r="B4747" s="39" cm="1">
        <f t="array" aca="1" ref="B4747" ca="1">INDIRECT(_xlfn.CONCAT("D",ROW(C4747)-C4747-3))</f>
        <v>2066</v>
      </c>
      <c r="C4747" s="32">
        <v>6</v>
      </c>
      <c r="D4747" s="33">
        <v>4034170</v>
      </c>
      <c r="E4747" s="33"/>
      <c r="F4747" s="33">
        <v>2065376</v>
      </c>
      <c r="G4747" s="33">
        <v>2065376</v>
      </c>
      <c r="H4747" s="33">
        <v>0</v>
      </c>
      <c r="I4747" s="33">
        <v>0</v>
      </c>
      <c r="J4747" s="33">
        <v>0</v>
      </c>
      <c r="K4747" s="33"/>
      <c r="L4747" s="33">
        <v>1968795</v>
      </c>
      <c r="M4747" s="33">
        <v>1968795</v>
      </c>
      <c r="N4747" s="33">
        <v>0</v>
      </c>
      <c r="O4747" s="33">
        <v>0</v>
      </c>
      <c r="P4747" s="33">
        <v>0</v>
      </c>
      <c r="Q4747"/>
    </row>
    <row r="4748" spans="1:17">
      <c r="A4748" s="38" t="str">
        <f t="shared" ref="A4748:A4811" ca="1" si="74">B4748&amp;C4748</f>
        <v>20667</v>
      </c>
      <c r="B4748" s="39" cm="1">
        <f t="array" aca="1" ref="B4748" ca="1">INDIRECT(_xlfn.CONCAT("D",ROW(C4748)-C4748-3))</f>
        <v>2066</v>
      </c>
      <c r="C4748" s="32">
        <v>7</v>
      </c>
      <c r="D4748" s="33">
        <v>4038005</v>
      </c>
      <c r="E4748" s="33"/>
      <c r="F4748" s="33">
        <v>2067331</v>
      </c>
      <c r="G4748" s="33">
        <v>2067331</v>
      </c>
      <c r="H4748" s="33">
        <v>0</v>
      </c>
      <c r="I4748" s="33">
        <v>0</v>
      </c>
      <c r="J4748" s="33">
        <v>0</v>
      </c>
      <c r="K4748" s="33"/>
      <c r="L4748" s="33">
        <v>1970674</v>
      </c>
      <c r="M4748" s="33">
        <v>1970674</v>
      </c>
      <c r="N4748" s="33">
        <v>0</v>
      </c>
      <c r="O4748" s="33">
        <v>0</v>
      </c>
      <c r="P4748" s="33">
        <v>0</v>
      </c>
      <c r="Q4748"/>
    </row>
    <row r="4749" spans="1:17">
      <c r="A4749" s="38" t="str">
        <f t="shared" ca="1" si="74"/>
        <v>20668</v>
      </c>
      <c r="B4749" s="39" cm="1">
        <f t="array" aca="1" ref="B4749" ca="1">INDIRECT(_xlfn.CONCAT("D",ROW(C4749)-C4749-3))</f>
        <v>2066</v>
      </c>
      <c r="C4749" s="32">
        <v>8</v>
      </c>
      <c r="D4749" s="33">
        <v>4043403</v>
      </c>
      <c r="E4749" s="33"/>
      <c r="F4749" s="33">
        <v>2070268</v>
      </c>
      <c r="G4749" s="33">
        <v>2070268</v>
      </c>
      <c r="H4749" s="33">
        <v>0</v>
      </c>
      <c r="I4749" s="33">
        <v>0</v>
      </c>
      <c r="J4749" s="33">
        <v>0</v>
      </c>
      <c r="K4749" s="33"/>
      <c r="L4749" s="33">
        <v>1973135</v>
      </c>
      <c r="M4749" s="33">
        <v>1973135</v>
      </c>
      <c r="N4749" s="33">
        <v>0</v>
      </c>
      <c r="O4749" s="33">
        <v>0</v>
      </c>
      <c r="P4749" s="33">
        <v>0</v>
      </c>
      <c r="Q4749"/>
    </row>
    <row r="4750" spans="1:17">
      <c r="A4750" s="38" t="str">
        <f t="shared" ca="1" si="74"/>
        <v>20669</v>
      </c>
      <c r="B4750" s="39" cm="1">
        <f t="array" aca="1" ref="B4750" ca="1">INDIRECT(_xlfn.CONCAT("D",ROW(C4750)-C4750-3))</f>
        <v>2066</v>
      </c>
      <c r="C4750" s="32">
        <v>9</v>
      </c>
      <c r="D4750" s="33">
        <v>4052138</v>
      </c>
      <c r="E4750" s="33"/>
      <c r="F4750" s="33">
        <v>2075254</v>
      </c>
      <c r="G4750" s="33">
        <v>2075254</v>
      </c>
      <c r="H4750" s="33">
        <v>0</v>
      </c>
      <c r="I4750" s="33">
        <v>0</v>
      </c>
      <c r="J4750" s="33">
        <v>0</v>
      </c>
      <c r="K4750" s="33"/>
      <c r="L4750" s="33">
        <v>1976884</v>
      </c>
      <c r="M4750" s="33">
        <v>1976884</v>
      </c>
      <c r="N4750" s="33">
        <v>0</v>
      </c>
      <c r="O4750" s="33">
        <v>0</v>
      </c>
      <c r="P4750" s="33">
        <v>0</v>
      </c>
      <c r="Q4750"/>
    </row>
    <row r="4751" spans="1:17">
      <c r="A4751" s="38" t="str">
        <f t="shared" ca="1" si="74"/>
        <v>206610</v>
      </c>
      <c r="B4751" s="39" cm="1">
        <f t="array" aca="1" ref="B4751" ca="1">INDIRECT(_xlfn.CONCAT("D",ROW(C4751)-C4751-3))</f>
        <v>2066</v>
      </c>
      <c r="C4751" s="32">
        <v>10</v>
      </c>
      <c r="D4751" s="33">
        <v>4065007</v>
      </c>
      <c r="E4751" s="33"/>
      <c r="F4751" s="33">
        <v>2082556</v>
      </c>
      <c r="G4751" s="33">
        <v>2082556</v>
      </c>
      <c r="H4751" s="33">
        <v>0</v>
      </c>
      <c r="I4751" s="33">
        <v>0</v>
      </c>
      <c r="J4751" s="33">
        <v>0</v>
      </c>
      <c r="K4751" s="33"/>
      <c r="L4751" s="33">
        <v>1982451</v>
      </c>
      <c r="M4751" s="33">
        <v>1982451</v>
      </c>
      <c r="N4751" s="33">
        <v>0</v>
      </c>
      <c r="O4751" s="33">
        <v>0</v>
      </c>
      <c r="P4751" s="33">
        <v>0</v>
      </c>
      <c r="Q4751"/>
    </row>
    <row r="4752" spans="1:17">
      <c r="A4752" s="38" t="str">
        <f t="shared" ca="1" si="74"/>
        <v>206611</v>
      </c>
      <c r="B4752" s="39" cm="1">
        <f t="array" aca="1" ref="B4752" ca="1">INDIRECT(_xlfn.CONCAT("D",ROW(C4752)-C4752-3))</f>
        <v>2066</v>
      </c>
      <c r="C4752" s="32">
        <v>11</v>
      </c>
      <c r="D4752" s="33">
        <v>4081884</v>
      </c>
      <c r="E4752" s="33"/>
      <c r="F4752" s="33">
        <v>2091795</v>
      </c>
      <c r="G4752" s="33">
        <v>2091795</v>
      </c>
      <c r="H4752" s="33">
        <v>0</v>
      </c>
      <c r="I4752" s="33">
        <v>0</v>
      </c>
      <c r="J4752" s="33">
        <v>0</v>
      </c>
      <c r="K4752" s="33"/>
      <c r="L4752" s="33">
        <v>1990090</v>
      </c>
      <c r="M4752" s="33">
        <v>1990090</v>
      </c>
      <c r="N4752" s="33">
        <v>0</v>
      </c>
      <c r="O4752" s="33">
        <v>0</v>
      </c>
      <c r="P4752" s="33">
        <v>0</v>
      </c>
      <c r="Q4752"/>
    </row>
    <row r="4753" spans="1:17">
      <c r="A4753" s="38" t="str">
        <f t="shared" ca="1" si="74"/>
        <v>206612</v>
      </c>
      <c r="B4753" s="39" cm="1">
        <f t="array" aca="1" ref="B4753" ca="1">INDIRECT(_xlfn.CONCAT("D",ROW(C4753)-C4753-3))</f>
        <v>2066</v>
      </c>
      <c r="C4753" s="32">
        <v>12</v>
      </c>
      <c r="D4753" s="33">
        <v>4102997</v>
      </c>
      <c r="E4753" s="33"/>
      <c r="F4753" s="33">
        <v>2102946</v>
      </c>
      <c r="G4753" s="33">
        <v>2102946</v>
      </c>
      <c r="H4753" s="33">
        <v>0</v>
      </c>
      <c r="I4753" s="33">
        <v>0</v>
      </c>
      <c r="J4753" s="33">
        <v>0</v>
      </c>
      <c r="K4753" s="33"/>
      <c r="L4753" s="33">
        <v>2000050</v>
      </c>
      <c r="M4753" s="33">
        <v>2000050</v>
      </c>
      <c r="N4753" s="33">
        <v>0</v>
      </c>
      <c r="O4753" s="33">
        <v>0</v>
      </c>
      <c r="P4753" s="33">
        <v>0</v>
      </c>
      <c r="Q4753"/>
    </row>
    <row r="4754" spans="1:17">
      <c r="A4754" s="38" t="str">
        <f t="shared" ca="1" si="74"/>
        <v>206613</v>
      </c>
      <c r="B4754" s="39" cm="1">
        <f t="array" aca="1" ref="B4754" ca="1">INDIRECT(_xlfn.CONCAT("D",ROW(C4754)-C4754-3))</f>
        <v>2066</v>
      </c>
      <c r="C4754" s="32">
        <v>13</v>
      </c>
      <c r="D4754" s="33">
        <v>4128489</v>
      </c>
      <c r="E4754" s="33"/>
      <c r="F4754" s="33">
        <v>2116185</v>
      </c>
      <c r="G4754" s="33">
        <v>2116185</v>
      </c>
      <c r="H4754" s="33">
        <v>0</v>
      </c>
      <c r="I4754" s="33">
        <v>0</v>
      </c>
      <c r="J4754" s="33">
        <v>0</v>
      </c>
      <c r="K4754" s="33"/>
      <c r="L4754" s="33">
        <v>2012304</v>
      </c>
      <c r="M4754" s="33">
        <v>2012304</v>
      </c>
      <c r="N4754" s="33">
        <v>0</v>
      </c>
      <c r="O4754" s="33">
        <v>0</v>
      </c>
      <c r="P4754" s="33">
        <v>0</v>
      </c>
      <c r="Q4754"/>
    </row>
    <row r="4755" spans="1:17">
      <c r="A4755" s="38" t="str">
        <f t="shared" ca="1" si="74"/>
        <v>206614</v>
      </c>
      <c r="B4755" s="39" cm="1">
        <f t="array" aca="1" ref="B4755" ca="1">INDIRECT(_xlfn.CONCAT("D",ROW(C4755)-C4755-3))</f>
        <v>2066</v>
      </c>
      <c r="C4755" s="32">
        <v>14</v>
      </c>
      <c r="D4755" s="33">
        <v>4158207</v>
      </c>
      <c r="E4755" s="33"/>
      <c r="F4755" s="33">
        <v>2131569</v>
      </c>
      <c r="G4755" s="33">
        <v>2131569</v>
      </c>
      <c r="H4755" s="33">
        <v>0</v>
      </c>
      <c r="I4755" s="33">
        <v>0</v>
      </c>
      <c r="J4755" s="33">
        <v>0</v>
      </c>
      <c r="K4755" s="33"/>
      <c r="L4755" s="33">
        <v>2026638</v>
      </c>
      <c r="M4755" s="33">
        <v>2026638</v>
      </c>
      <c r="N4755" s="33">
        <v>0</v>
      </c>
      <c r="O4755" s="33">
        <v>0</v>
      </c>
      <c r="P4755" s="33">
        <v>0</v>
      </c>
      <c r="Q4755"/>
    </row>
    <row r="4756" spans="1:17">
      <c r="A4756" s="38" t="str">
        <f t="shared" ca="1" si="74"/>
        <v>206615</v>
      </c>
      <c r="B4756" s="39" cm="1">
        <f t="array" aca="1" ref="B4756" ca="1">INDIRECT(_xlfn.CONCAT("D",ROW(C4756)-C4756-3))</f>
        <v>2066</v>
      </c>
      <c r="C4756" s="32">
        <v>15</v>
      </c>
      <c r="D4756" s="33">
        <v>4192686</v>
      </c>
      <c r="E4756" s="33"/>
      <c r="F4756" s="33">
        <v>2149550</v>
      </c>
      <c r="G4756" s="33">
        <v>2149550</v>
      </c>
      <c r="H4756" s="33">
        <v>0</v>
      </c>
      <c r="I4756" s="33">
        <v>0</v>
      </c>
      <c r="J4756" s="33">
        <v>0</v>
      </c>
      <c r="K4756" s="33"/>
      <c r="L4756" s="33">
        <v>2043135</v>
      </c>
      <c r="M4756" s="33">
        <v>2043135</v>
      </c>
      <c r="N4756" s="33">
        <v>0</v>
      </c>
      <c r="O4756" s="33">
        <v>0</v>
      </c>
      <c r="P4756" s="33">
        <v>0</v>
      </c>
      <c r="Q4756"/>
    </row>
    <row r="4757" spans="1:17">
      <c r="A4757" s="38" t="str">
        <f t="shared" ca="1" si="74"/>
        <v>206616</v>
      </c>
      <c r="B4757" s="39" cm="1">
        <f t="array" aca="1" ref="B4757" ca="1">INDIRECT(_xlfn.CONCAT("D",ROW(C4757)-C4757-3))</f>
        <v>2066</v>
      </c>
      <c r="C4757" s="32">
        <v>16</v>
      </c>
      <c r="D4757" s="33">
        <v>4232253</v>
      </c>
      <c r="E4757" s="33"/>
      <c r="F4757" s="33">
        <v>2170699</v>
      </c>
      <c r="G4757" s="33">
        <v>2163993</v>
      </c>
      <c r="H4757" s="33">
        <v>6706</v>
      </c>
      <c r="I4757" s="33">
        <v>0</v>
      </c>
      <c r="J4757" s="33">
        <v>0</v>
      </c>
      <c r="K4757" s="33"/>
      <c r="L4757" s="33">
        <v>2061554</v>
      </c>
      <c r="M4757" s="33">
        <v>2055804</v>
      </c>
      <c r="N4757" s="33">
        <v>5750</v>
      </c>
      <c r="O4757" s="33">
        <v>0</v>
      </c>
      <c r="P4757" s="33">
        <v>0</v>
      </c>
      <c r="Q4757"/>
    </row>
    <row r="4758" spans="1:17">
      <c r="A4758" s="38" t="str">
        <f t="shared" ca="1" si="74"/>
        <v>206617</v>
      </c>
      <c r="B4758" s="39" cm="1">
        <f t="array" aca="1" ref="B4758" ca="1">INDIRECT(_xlfn.CONCAT("D",ROW(C4758)-C4758-3))</f>
        <v>2066</v>
      </c>
      <c r="C4758" s="32">
        <v>17</v>
      </c>
      <c r="D4758" s="33">
        <v>4277279</v>
      </c>
      <c r="E4758" s="33"/>
      <c r="F4758" s="33">
        <v>2195515</v>
      </c>
      <c r="G4758" s="33">
        <v>2178227</v>
      </c>
      <c r="H4758" s="33">
        <v>17287</v>
      </c>
      <c r="I4758" s="33">
        <v>0</v>
      </c>
      <c r="J4758" s="33">
        <v>0</v>
      </c>
      <c r="K4758" s="33"/>
      <c r="L4758" s="33">
        <v>2081764</v>
      </c>
      <c r="M4758" s="33">
        <v>2069310</v>
      </c>
      <c r="N4758" s="33">
        <v>12454</v>
      </c>
      <c r="O4758" s="33">
        <v>0</v>
      </c>
      <c r="P4758" s="33">
        <v>0</v>
      </c>
      <c r="Q4758"/>
    </row>
    <row r="4759" spans="1:17">
      <c r="A4759" s="38" t="str">
        <f t="shared" ca="1" si="74"/>
        <v>206618</v>
      </c>
      <c r="B4759" s="39" cm="1">
        <f t="array" aca="1" ref="B4759" ca="1">INDIRECT(_xlfn.CONCAT("D",ROW(C4759)-C4759-3))</f>
        <v>2066</v>
      </c>
      <c r="C4759" s="32">
        <v>18</v>
      </c>
      <c r="D4759" s="33">
        <v>4326243</v>
      </c>
      <c r="E4759" s="33"/>
      <c r="F4759" s="33">
        <v>2222940</v>
      </c>
      <c r="G4759" s="33">
        <v>2210424</v>
      </c>
      <c r="H4759" s="33">
        <v>11553</v>
      </c>
      <c r="I4759" s="33">
        <v>0</v>
      </c>
      <c r="J4759" s="33">
        <v>963</v>
      </c>
      <c r="K4759" s="33"/>
      <c r="L4759" s="33">
        <v>2103303</v>
      </c>
      <c r="M4759" s="33">
        <v>2085022</v>
      </c>
      <c r="N4759" s="33">
        <v>16357</v>
      </c>
      <c r="O4759" s="33">
        <v>0</v>
      </c>
      <c r="P4759" s="33">
        <v>1924</v>
      </c>
      <c r="Q4759"/>
    </row>
    <row r="4760" spans="1:17">
      <c r="A4760" s="38" t="str">
        <f t="shared" ca="1" si="74"/>
        <v>206619</v>
      </c>
      <c r="B4760" s="39" cm="1">
        <f t="array" aca="1" ref="B4760" ca="1">INDIRECT(_xlfn.CONCAT("D",ROW(C4760)-C4760-3))</f>
        <v>2066</v>
      </c>
      <c r="C4760" s="32">
        <v>19</v>
      </c>
      <c r="D4760" s="33">
        <v>4375182</v>
      </c>
      <c r="E4760" s="33"/>
      <c r="F4760" s="33">
        <v>2250011</v>
      </c>
      <c r="G4760" s="33">
        <v>2227819</v>
      </c>
      <c r="H4760" s="33">
        <v>21227</v>
      </c>
      <c r="I4760" s="33">
        <v>0</v>
      </c>
      <c r="J4760" s="33">
        <v>965</v>
      </c>
      <c r="K4760" s="33"/>
      <c r="L4760" s="33">
        <v>2125171</v>
      </c>
      <c r="M4760" s="33">
        <v>2068307</v>
      </c>
      <c r="N4760" s="33">
        <v>54936</v>
      </c>
      <c r="O4760" s="33">
        <v>0</v>
      </c>
      <c r="P4760" s="33">
        <v>1928</v>
      </c>
      <c r="Q4760"/>
    </row>
    <row r="4761" spans="1:17">
      <c r="A4761" s="38" t="str">
        <f t="shared" ca="1" si="74"/>
        <v>206620</v>
      </c>
      <c r="B4761" s="39" cm="1">
        <f t="array" aca="1" ref="B4761" ca="1">INDIRECT(_xlfn.CONCAT("D",ROW(C4761)-C4761-3))</f>
        <v>2066</v>
      </c>
      <c r="C4761" s="32">
        <v>20</v>
      </c>
      <c r="D4761" s="33">
        <v>4422339</v>
      </c>
      <c r="E4761" s="33"/>
      <c r="F4761" s="33">
        <v>2274925</v>
      </c>
      <c r="G4761" s="33">
        <v>2223727</v>
      </c>
      <c r="H4761" s="33">
        <v>47334</v>
      </c>
      <c r="I4761" s="33">
        <v>0</v>
      </c>
      <c r="J4761" s="33">
        <v>3864</v>
      </c>
      <c r="K4761" s="33"/>
      <c r="L4761" s="33">
        <v>2147414</v>
      </c>
      <c r="M4761" s="33">
        <v>2046075</v>
      </c>
      <c r="N4761" s="33">
        <v>99408</v>
      </c>
      <c r="O4761" s="33">
        <v>0</v>
      </c>
      <c r="P4761" s="33">
        <v>1930</v>
      </c>
      <c r="Q4761"/>
    </row>
    <row r="4762" spans="1:17">
      <c r="A4762" s="38" t="str">
        <f t="shared" ca="1" si="74"/>
        <v>206621</v>
      </c>
      <c r="B4762" s="39" cm="1">
        <f t="array" aca="1" ref="B4762" ca="1">INDIRECT(_xlfn.CONCAT("D",ROW(C4762)-C4762-3))</f>
        <v>2066</v>
      </c>
      <c r="C4762" s="32">
        <v>21</v>
      </c>
      <c r="D4762" s="33">
        <v>4469775</v>
      </c>
      <c r="E4762" s="33"/>
      <c r="F4762" s="33">
        <v>2299549</v>
      </c>
      <c r="G4762" s="33">
        <v>2222221</v>
      </c>
      <c r="H4762" s="33">
        <v>73462</v>
      </c>
      <c r="I4762" s="33">
        <v>0</v>
      </c>
      <c r="J4762" s="33">
        <v>3866</v>
      </c>
      <c r="K4762" s="33"/>
      <c r="L4762" s="33">
        <v>2170226</v>
      </c>
      <c r="M4762" s="33">
        <v>2017692</v>
      </c>
      <c r="N4762" s="33">
        <v>149637</v>
      </c>
      <c r="O4762" s="33">
        <v>0</v>
      </c>
      <c r="P4762" s="33">
        <v>2896</v>
      </c>
      <c r="Q4762"/>
    </row>
    <row r="4763" spans="1:17">
      <c r="A4763" s="38" t="str">
        <f t="shared" ca="1" si="74"/>
        <v>206622</v>
      </c>
      <c r="B4763" s="39" cm="1">
        <f t="array" aca="1" ref="B4763" ca="1">INDIRECT(_xlfn.CONCAT("D",ROW(C4763)-C4763-3))</f>
        <v>2066</v>
      </c>
      <c r="C4763" s="32">
        <v>22</v>
      </c>
      <c r="D4763" s="33">
        <v>4512406</v>
      </c>
      <c r="E4763" s="33"/>
      <c r="F4763" s="33">
        <v>2320943</v>
      </c>
      <c r="G4763" s="33">
        <v>2195278</v>
      </c>
      <c r="H4763" s="33">
        <v>118899</v>
      </c>
      <c r="I4763" s="33">
        <v>0</v>
      </c>
      <c r="J4763" s="33">
        <v>6767</v>
      </c>
      <c r="K4763" s="33"/>
      <c r="L4763" s="33">
        <v>2191462</v>
      </c>
      <c r="M4763" s="33">
        <v>1948826</v>
      </c>
      <c r="N4763" s="33">
        <v>232970</v>
      </c>
      <c r="O4763" s="33">
        <v>0</v>
      </c>
      <c r="P4763" s="33">
        <v>9667</v>
      </c>
      <c r="Q4763"/>
    </row>
    <row r="4764" spans="1:17">
      <c r="A4764" s="38" t="str">
        <f t="shared" ca="1" si="74"/>
        <v>206623</v>
      </c>
      <c r="B4764" s="39" cm="1">
        <f t="array" aca="1" ref="B4764" ca="1">INDIRECT(_xlfn.CONCAT("D",ROW(C4764)-C4764-3))</f>
        <v>2066</v>
      </c>
      <c r="C4764" s="32">
        <v>23</v>
      </c>
      <c r="D4764" s="33">
        <v>4550559</v>
      </c>
      <c r="E4764" s="33"/>
      <c r="F4764" s="33">
        <v>2339376</v>
      </c>
      <c r="G4764" s="33">
        <v>2149906</v>
      </c>
      <c r="H4764" s="33">
        <v>182703</v>
      </c>
      <c r="I4764" s="33">
        <v>0</v>
      </c>
      <c r="J4764" s="33">
        <v>6767</v>
      </c>
      <c r="K4764" s="33"/>
      <c r="L4764" s="33">
        <v>2211183</v>
      </c>
      <c r="M4764" s="33">
        <v>1857124</v>
      </c>
      <c r="N4764" s="33">
        <v>336694</v>
      </c>
      <c r="O4764" s="33">
        <v>0</v>
      </c>
      <c r="P4764" s="33">
        <v>17365</v>
      </c>
      <c r="Q4764"/>
    </row>
    <row r="4765" spans="1:17">
      <c r="A4765" s="38" t="str">
        <f t="shared" ca="1" si="74"/>
        <v>206624</v>
      </c>
      <c r="B4765" s="39" cm="1">
        <f t="array" aca="1" ref="B4765" ca="1">INDIRECT(_xlfn.CONCAT("D",ROW(C4765)-C4765-3))</f>
        <v>2066</v>
      </c>
      <c r="C4765" s="32">
        <v>24</v>
      </c>
      <c r="D4765" s="33">
        <v>4586294</v>
      </c>
      <c r="E4765" s="33"/>
      <c r="F4765" s="33">
        <v>2356104</v>
      </c>
      <c r="G4765" s="33">
        <v>2093241</v>
      </c>
      <c r="H4765" s="33">
        <v>249333</v>
      </c>
      <c r="I4765" s="33">
        <v>0</v>
      </c>
      <c r="J4765" s="33">
        <v>13530</v>
      </c>
      <c r="K4765" s="33"/>
      <c r="L4765" s="33">
        <v>2230191</v>
      </c>
      <c r="M4765" s="33">
        <v>1779521</v>
      </c>
      <c r="N4765" s="33">
        <v>426545</v>
      </c>
      <c r="O4765" s="33">
        <v>1930</v>
      </c>
      <c r="P4765" s="33">
        <v>22196</v>
      </c>
      <c r="Q4765"/>
    </row>
    <row r="4766" spans="1:17">
      <c r="A4766" s="38" t="str">
        <f t="shared" ca="1" si="74"/>
        <v>206625</v>
      </c>
      <c r="B4766" s="39" cm="1">
        <f t="array" aca="1" ref="B4766" ca="1">INDIRECT(_xlfn.CONCAT("D",ROW(C4766)-C4766-3))</f>
        <v>2066</v>
      </c>
      <c r="C4766" s="32">
        <v>25</v>
      </c>
      <c r="D4766" s="33">
        <v>4619542</v>
      </c>
      <c r="E4766" s="33"/>
      <c r="F4766" s="33">
        <v>2371049</v>
      </c>
      <c r="G4766" s="33">
        <v>1998097</v>
      </c>
      <c r="H4766" s="33">
        <v>360392</v>
      </c>
      <c r="I4766" s="33">
        <v>0</v>
      </c>
      <c r="J4766" s="33">
        <v>12561</v>
      </c>
      <c r="K4766" s="33"/>
      <c r="L4766" s="33">
        <v>2248493</v>
      </c>
      <c r="M4766" s="33">
        <v>1630447</v>
      </c>
      <c r="N4766" s="33">
        <v>584300</v>
      </c>
      <c r="O4766" s="33">
        <v>4821</v>
      </c>
      <c r="P4766" s="33">
        <v>28926</v>
      </c>
      <c r="Q4766"/>
    </row>
    <row r="4767" spans="1:17">
      <c r="A4767" s="38" t="str">
        <f t="shared" ca="1" si="74"/>
        <v>206626</v>
      </c>
      <c r="B4767" s="39" cm="1">
        <f t="array" aca="1" ref="B4767" ca="1">INDIRECT(_xlfn.CONCAT("D",ROW(C4767)-C4767-3))</f>
        <v>2066</v>
      </c>
      <c r="C4767" s="32">
        <v>26</v>
      </c>
      <c r="D4767" s="33">
        <v>4648718</v>
      </c>
      <c r="E4767" s="33"/>
      <c r="F4767" s="33">
        <v>2383615</v>
      </c>
      <c r="G4767" s="33">
        <v>1953388</v>
      </c>
      <c r="H4767" s="33">
        <v>402253</v>
      </c>
      <c r="I4767" s="33">
        <v>0</v>
      </c>
      <c r="J4767" s="33">
        <v>27974</v>
      </c>
      <c r="K4767" s="33"/>
      <c r="L4767" s="33">
        <v>2265103</v>
      </c>
      <c r="M4767" s="33">
        <v>1524218</v>
      </c>
      <c r="N4767" s="33">
        <v>700368</v>
      </c>
      <c r="O4767" s="33">
        <v>4824</v>
      </c>
      <c r="P4767" s="33">
        <v>35694</v>
      </c>
      <c r="Q4767"/>
    </row>
    <row r="4768" spans="1:17">
      <c r="A4768" s="38" t="str">
        <f t="shared" ca="1" si="74"/>
        <v>206627</v>
      </c>
      <c r="B4768" s="39" cm="1">
        <f t="array" aca="1" ref="B4768" ca="1">INDIRECT(_xlfn.CONCAT("D",ROW(C4768)-C4768-3))</f>
        <v>2066</v>
      </c>
      <c r="C4768" s="32">
        <v>27</v>
      </c>
      <c r="D4768" s="33">
        <v>4672885</v>
      </c>
      <c r="E4768" s="33"/>
      <c r="F4768" s="33">
        <v>2393591</v>
      </c>
      <c r="G4768" s="33">
        <v>1814262</v>
      </c>
      <c r="H4768" s="33">
        <v>554224</v>
      </c>
      <c r="I4768" s="33">
        <v>0</v>
      </c>
      <c r="J4768" s="33">
        <v>25104</v>
      </c>
      <c r="K4768" s="33"/>
      <c r="L4768" s="33">
        <v>2279294</v>
      </c>
      <c r="M4768" s="33">
        <v>1389532</v>
      </c>
      <c r="N4768" s="33">
        <v>840652</v>
      </c>
      <c r="O4768" s="33">
        <v>1926</v>
      </c>
      <c r="P4768" s="33">
        <v>47184</v>
      </c>
      <c r="Q4768"/>
    </row>
    <row r="4769" spans="1:17">
      <c r="A4769" s="38" t="str">
        <f t="shared" ca="1" si="74"/>
        <v>206628</v>
      </c>
      <c r="B4769" s="39" cm="1">
        <f t="array" aca="1" ref="B4769" ca="1">INDIRECT(_xlfn.CONCAT("D",ROW(C4769)-C4769-3))</f>
        <v>2066</v>
      </c>
      <c r="C4769" s="32">
        <v>28</v>
      </c>
      <c r="D4769" s="33">
        <v>4691991</v>
      </c>
      <c r="E4769" s="33"/>
      <c r="F4769" s="33">
        <v>2401163</v>
      </c>
      <c r="G4769" s="33">
        <v>1674152</v>
      </c>
      <c r="H4769" s="33">
        <v>692253</v>
      </c>
      <c r="I4769" s="33">
        <v>2897</v>
      </c>
      <c r="J4769" s="33">
        <v>31861</v>
      </c>
      <c r="K4769" s="33"/>
      <c r="L4769" s="33">
        <v>2290828</v>
      </c>
      <c r="M4769" s="33">
        <v>1260051</v>
      </c>
      <c r="N4769" s="33">
        <v>947929</v>
      </c>
      <c r="O4769" s="33">
        <v>6744</v>
      </c>
      <c r="P4769" s="33">
        <v>76104</v>
      </c>
      <c r="Q4769"/>
    </row>
    <row r="4770" spans="1:17">
      <c r="A4770" s="38" t="str">
        <f t="shared" ca="1" si="74"/>
        <v>206629</v>
      </c>
      <c r="B4770" s="39" cm="1">
        <f t="array" aca="1" ref="B4770" ca="1">INDIRECT(_xlfn.CONCAT("D",ROW(C4770)-C4770-3))</f>
        <v>2066</v>
      </c>
      <c r="C4770" s="32">
        <v>29</v>
      </c>
      <c r="D4770" s="33">
        <v>4706469</v>
      </c>
      <c r="E4770" s="33"/>
      <c r="F4770" s="33">
        <v>2406691</v>
      </c>
      <c r="G4770" s="33">
        <v>1605747</v>
      </c>
      <c r="H4770" s="33">
        <v>750764</v>
      </c>
      <c r="I4770" s="33">
        <v>1930</v>
      </c>
      <c r="J4770" s="33">
        <v>48250</v>
      </c>
      <c r="K4770" s="33"/>
      <c r="L4770" s="33">
        <v>2299778</v>
      </c>
      <c r="M4770" s="33">
        <v>1149889</v>
      </c>
      <c r="N4770" s="33">
        <v>1061214</v>
      </c>
      <c r="O4770" s="33">
        <v>8675</v>
      </c>
      <c r="P4770" s="33">
        <v>80001</v>
      </c>
      <c r="Q4770"/>
    </row>
    <row r="4771" spans="1:17">
      <c r="A4771" s="38" t="str">
        <f t="shared" ca="1" si="74"/>
        <v>206630</v>
      </c>
      <c r="B4771" s="39" cm="1">
        <f t="array" aca="1" ref="B4771" ca="1">INDIRECT(_xlfn.CONCAT("D",ROW(C4771)-C4771-3))</f>
        <v>2066</v>
      </c>
      <c r="C4771" s="32">
        <v>30</v>
      </c>
      <c r="D4771" s="33">
        <v>4718740</v>
      </c>
      <c r="E4771" s="33"/>
      <c r="F4771" s="33">
        <v>2411554</v>
      </c>
      <c r="G4771" s="33">
        <v>1496860</v>
      </c>
      <c r="H4771" s="33">
        <v>847225</v>
      </c>
      <c r="I4771" s="33">
        <v>3855</v>
      </c>
      <c r="J4771" s="33">
        <v>63614</v>
      </c>
      <c r="K4771" s="33"/>
      <c r="L4771" s="33">
        <v>2307185</v>
      </c>
      <c r="M4771" s="33">
        <v>1075530</v>
      </c>
      <c r="N4771" s="33">
        <v>1140100</v>
      </c>
      <c r="O4771" s="33">
        <v>8674</v>
      </c>
      <c r="P4771" s="33">
        <v>82881</v>
      </c>
      <c r="Q4771"/>
    </row>
    <row r="4772" spans="1:17">
      <c r="A4772" s="38" t="str">
        <f t="shared" ca="1" si="74"/>
        <v>206631</v>
      </c>
      <c r="B4772" s="39" cm="1">
        <f t="array" aca="1" ref="B4772" ca="1">INDIRECT(_xlfn.CONCAT("D",ROW(C4772)-C4772-3))</f>
        <v>2066</v>
      </c>
      <c r="C4772" s="32">
        <v>31</v>
      </c>
      <c r="D4772" s="33">
        <v>4728576</v>
      </c>
      <c r="E4772" s="33"/>
      <c r="F4772" s="33">
        <v>2415394</v>
      </c>
      <c r="G4772" s="33">
        <v>1390973</v>
      </c>
      <c r="H4772" s="33">
        <v>946286</v>
      </c>
      <c r="I4772" s="33">
        <v>9646</v>
      </c>
      <c r="J4772" s="33">
        <v>68488</v>
      </c>
      <c r="K4772" s="33"/>
      <c r="L4772" s="33">
        <v>2313183</v>
      </c>
      <c r="M4772" s="33">
        <v>943940</v>
      </c>
      <c r="N4772" s="33">
        <v>1241267</v>
      </c>
      <c r="O4772" s="33">
        <v>7698</v>
      </c>
      <c r="P4772" s="33">
        <v>120278</v>
      </c>
      <c r="Q4772"/>
    </row>
    <row r="4773" spans="1:17">
      <c r="A4773" s="38" t="str">
        <f t="shared" ca="1" si="74"/>
        <v>206632</v>
      </c>
      <c r="B4773" s="39" cm="1">
        <f t="array" aca="1" ref="B4773" ca="1">INDIRECT(_xlfn.CONCAT("D",ROW(C4773)-C4773-3))</f>
        <v>2066</v>
      </c>
      <c r="C4773" s="32">
        <v>32</v>
      </c>
      <c r="D4773" s="33">
        <v>4736808</v>
      </c>
      <c r="E4773" s="33"/>
      <c r="F4773" s="33">
        <v>2418468</v>
      </c>
      <c r="G4773" s="33">
        <v>1258955</v>
      </c>
      <c r="H4773" s="33">
        <v>1040762</v>
      </c>
      <c r="I4773" s="33">
        <v>4827</v>
      </c>
      <c r="J4773" s="33">
        <v>113924</v>
      </c>
      <c r="K4773" s="33"/>
      <c r="L4773" s="33">
        <v>2318339</v>
      </c>
      <c r="M4773" s="33">
        <v>911533</v>
      </c>
      <c r="N4773" s="33">
        <v>1262271</v>
      </c>
      <c r="O4773" s="33">
        <v>16381</v>
      </c>
      <c r="P4773" s="33">
        <v>128154</v>
      </c>
      <c r="Q4773"/>
    </row>
    <row r="4774" spans="1:17">
      <c r="A4774" s="38" t="str">
        <f t="shared" ca="1" si="74"/>
        <v>206633</v>
      </c>
      <c r="B4774" s="39" cm="1">
        <f t="array" aca="1" ref="B4774" ca="1">INDIRECT(_xlfn.CONCAT("D",ROW(C4774)-C4774-3))</f>
        <v>2066</v>
      </c>
      <c r="C4774" s="32">
        <v>33</v>
      </c>
      <c r="D4774" s="33">
        <v>4743713</v>
      </c>
      <c r="E4774" s="33"/>
      <c r="F4774" s="33">
        <v>2420790</v>
      </c>
      <c r="G4774" s="33">
        <v>1205097</v>
      </c>
      <c r="H4774" s="33">
        <v>1102023</v>
      </c>
      <c r="I4774" s="33">
        <v>5780</v>
      </c>
      <c r="J4774" s="33">
        <v>107890</v>
      </c>
      <c r="K4774" s="33"/>
      <c r="L4774" s="33">
        <v>2322923</v>
      </c>
      <c r="M4774" s="33">
        <v>838914</v>
      </c>
      <c r="N4774" s="33">
        <v>1315263</v>
      </c>
      <c r="O4774" s="33">
        <v>14464</v>
      </c>
      <c r="P4774" s="33">
        <v>154283</v>
      </c>
      <c r="Q4774"/>
    </row>
    <row r="4775" spans="1:17">
      <c r="A4775" s="38" t="str">
        <f t="shared" ca="1" si="74"/>
        <v>206634</v>
      </c>
      <c r="B4775" s="39" cm="1">
        <f t="array" aca="1" ref="B4775" ca="1">INDIRECT(_xlfn.CONCAT("D",ROW(C4775)-C4775-3))</f>
        <v>2066</v>
      </c>
      <c r="C4775" s="32">
        <v>34</v>
      </c>
      <c r="D4775" s="33">
        <v>4748700</v>
      </c>
      <c r="E4775" s="33"/>
      <c r="F4775" s="33">
        <v>2422036</v>
      </c>
      <c r="G4775" s="33">
        <v>1182518</v>
      </c>
      <c r="H4775" s="33">
        <v>1110060</v>
      </c>
      <c r="I4775" s="33">
        <v>9661</v>
      </c>
      <c r="J4775" s="33">
        <v>119798</v>
      </c>
      <c r="K4775" s="33"/>
      <c r="L4775" s="33">
        <v>2326664</v>
      </c>
      <c r="M4775" s="33">
        <v>753056</v>
      </c>
      <c r="N4775" s="33">
        <v>1384620</v>
      </c>
      <c r="O4775" s="33">
        <v>14463</v>
      </c>
      <c r="P4775" s="33">
        <v>174524</v>
      </c>
      <c r="Q4775"/>
    </row>
    <row r="4776" spans="1:17">
      <c r="A4776" s="38" t="str">
        <f t="shared" ca="1" si="74"/>
        <v>206635</v>
      </c>
      <c r="B4776" s="39" cm="1">
        <f t="array" aca="1" ref="B4776" ca="1">INDIRECT(_xlfn.CONCAT("D",ROW(C4776)-C4776-3))</f>
        <v>2066</v>
      </c>
      <c r="C4776" s="32">
        <v>35</v>
      </c>
      <c r="D4776" s="33">
        <v>4743455</v>
      </c>
      <c r="E4776" s="33"/>
      <c r="F4776" s="33">
        <v>2418056</v>
      </c>
      <c r="G4776" s="33">
        <v>1149710</v>
      </c>
      <c r="H4776" s="33">
        <v>1129455</v>
      </c>
      <c r="I4776" s="33">
        <v>5787</v>
      </c>
      <c r="J4776" s="33">
        <v>133104</v>
      </c>
      <c r="K4776" s="33"/>
      <c r="L4776" s="33">
        <v>2325399</v>
      </c>
      <c r="M4776" s="33">
        <v>732462</v>
      </c>
      <c r="N4776" s="33">
        <v>1367712</v>
      </c>
      <c r="O4776" s="33">
        <v>14437</v>
      </c>
      <c r="P4776" s="33">
        <v>210787</v>
      </c>
      <c r="Q4776"/>
    </row>
    <row r="4777" spans="1:17">
      <c r="A4777" s="38" t="str">
        <f t="shared" ca="1" si="74"/>
        <v>206636</v>
      </c>
      <c r="B4777" s="39" cm="1">
        <f t="array" aca="1" ref="B4777" ca="1">INDIRECT(_xlfn.CONCAT("D",ROW(C4777)-C4777-3))</f>
        <v>2066</v>
      </c>
      <c r="C4777" s="32">
        <v>36</v>
      </c>
      <c r="D4777" s="33">
        <v>4722476</v>
      </c>
      <c r="E4777" s="33"/>
      <c r="F4777" s="33">
        <v>2406016</v>
      </c>
      <c r="G4777" s="33">
        <v>1052392</v>
      </c>
      <c r="H4777" s="33">
        <v>1151204</v>
      </c>
      <c r="I4777" s="33">
        <v>12471</v>
      </c>
      <c r="J4777" s="33">
        <v>189949</v>
      </c>
      <c r="K4777" s="33"/>
      <c r="L4777" s="33">
        <v>2316460</v>
      </c>
      <c r="M4777" s="33">
        <v>706343</v>
      </c>
      <c r="N4777" s="33">
        <v>1394476</v>
      </c>
      <c r="O4777" s="33">
        <v>16293</v>
      </c>
      <c r="P4777" s="33">
        <v>199348</v>
      </c>
      <c r="Q4777"/>
    </row>
    <row r="4778" spans="1:17">
      <c r="A4778" s="38" t="str">
        <f t="shared" ca="1" si="74"/>
        <v>206637</v>
      </c>
      <c r="B4778" s="39" cm="1">
        <f t="array" aca="1" ref="B4778" ca="1">INDIRECT(_xlfn.CONCAT("D",ROW(C4778)-C4778-3))</f>
        <v>2066</v>
      </c>
      <c r="C4778" s="32">
        <v>37</v>
      </c>
      <c r="D4778" s="33">
        <v>4690036</v>
      </c>
      <c r="E4778" s="33"/>
      <c r="F4778" s="33">
        <v>2387999</v>
      </c>
      <c r="G4778" s="33">
        <v>1005221</v>
      </c>
      <c r="H4778" s="33">
        <v>1171960</v>
      </c>
      <c r="I4778" s="33">
        <v>11499</v>
      </c>
      <c r="J4778" s="33">
        <v>199319</v>
      </c>
      <c r="K4778" s="33"/>
      <c r="L4778" s="33">
        <v>2302037</v>
      </c>
      <c r="M4778" s="33">
        <v>694630</v>
      </c>
      <c r="N4778" s="33">
        <v>1376821</v>
      </c>
      <c r="O4778" s="33">
        <v>19136</v>
      </c>
      <c r="P4778" s="33">
        <v>211451</v>
      </c>
      <c r="Q4778"/>
    </row>
    <row r="4779" spans="1:17">
      <c r="A4779" s="38" t="str">
        <f t="shared" ca="1" si="74"/>
        <v>206638</v>
      </c>
      <c r="B4779" s="39" cm="1">
        <f t="array" aca="1" ref="B4779" ca="1">INDIRECT(_xlfn.CONCAT("D",ROW(C4779)-C4779-3))</f>
        <v>2066</v>
      </c>
      <c r="C4779" s="32">
        <v>38</v>
      </c>
      <c r="D4779" s="33">
        <v>4650736</v>
      </c>
      <c r="E4779" s="33"/>
      <c r="F4779" s="33">
        <v>2366376</v>
      </c>
      <c r="G4779" s="33">
        <v>913388</v>
      </c>
      <c r="H4779" s="33">
        <v>1245965</v>
      </c>
      <c r="I4779" s="33">
        <v>3834</v>
      </c>
      <c r="J4779" s="33">
        <v>203188</v>
      </c>
      <c r="K4779" s="33"/>
      <c r="L4779" s="33">
        <v>2284360</v>
      </c>
      <c r="M4779" s="33">
        <v>662397</v>
      </c>
      <c r="N4779" s="33">
        <v>1391897</v>
      </c>
      <c r="O4779" s="33">
        <v>23965</v>
      </c>
      <c r="P4779" s="33">
        <v>206100</v>
      </c>
      <c r="Q4779"/>
    </row>
    <row r="4780" spans="1:17">
      <c r="A4780" s="38" t="str">
        <f t="shared" ca="1" si="74"/>
        <v>206639</v>
      </c>
      <c r="B4780" s="39" cm="1">
        <f t="array" aca="1" ref="B4780" ca="1">INDIRECT(_xlfn.CONCAT("D",ROW(C4780)-C4780-3))</f>
        <v>2066</v>
      </c>
      <c r="C4780" s="32">
        <v>39</v>
      </c>
      <c r="D4780" s="33">
        <v>4608927</v>
      </c>
      <c r="E4780" s="33"/>
      <c r="F4780" s="33">
        <v>2343328</v>
      </c>
      <c r="G4780" s="33">
        <v>889382</v>
      </c>
      <c r="H4780" s="33">
        <v>1218067</v>
      </c>
      <c r="I4780" s="33">
        <v>9667</v>
      </c>
      <c r="J4780" s="33">
        <v>226212</v>
      </c>
      <c r="K4780" s="33"/>
      <c r="L4780" s="33">
        <v>2265598</v>
      </c>
      <c r="M4780" s="33">
        <v>613237</v>
      </c>
      <c r="N4780" s="33">
        <v>1391614</v>
      </c>
      <c r="O4780" s="33">
        <v>31869</v>
      </c>
      <c r="P4780" s="33">
        <v>228878</v>
      </c>
      <c r="Q4780"/>
    </row>
    <row r="4781" spans="1:17">
      <c r="A4781" s="38" t="str">
        <f t="shared" ca="1" si="74"/>
        <v>206640</v>
      </c>
      <c r="B4781" s="39" cm="1">
        <f t="array" aca="1" ref="B4781" ca="1">INDIRECT(_xlfn.CONCAT("D",ROW(C4781)-C4781-3))</f>
        <v>2066</v>
      </c>
      <c r="C4781" s="32">
        <v>40</v>
      </c>
      <c r="D4781" s="33">
        <v>4568265</v>
      </c>
      <c r="E4781" s="33"/>
      <c r="F4781" s="33">
        <v>2320830</v>
      </c>
      <c r="G4781" s="33">
        <v>883381</v>
      </c>
      <c r="H4781" s="33">
        <v>1200968</v>
      </c>
      <c r="I4781" s="33">
        <v>8795</v>
      </c>
      <c r="J4781" s="33">
        <v>227686</v>
      </c>
      <c r="K4781" s="33"/>
      <c r="L4781" s="33">
        <v>2247436</v>
      </c>
      <c r="M4781" s="33">
        <v>613381</v>
      </c>
      <c r="N4781" s="33">
        <v>1370340</v>
      </c>
      <c r="O4781" s="33">
        <v>15628</v>
      </c>
      <c r="P4781" s="33">
        <v>248087</v>
      </c>
      <c r="Q4781"/>
    </row>
    <row r="4782" spans="1:17">
      <c r="A4782" s="38" t="str">
        <f t="shared" ca="1" si="74"/>
        <v>206641</v>
      </c>
      <c r="B4782" s="39" cm="1">
        <f t="array" aca="1" ref="B4782" ca="1">INDIRECT(_xlfn.CONCAT("D",ROW(C4782)-C4782-3))</f>
        <v>2066</v>
      </c>
      <c r="C4782" s="32">
        <v>41</v>
      </c>
      <c r="D4782" s="33">
        <v>4534277</v>
      </c>
      <c r="E4782" s="33"/>
      <c r="F4782" s="33">
        <v>2301594</v>
      </c>
      <c r="G4782" s="33">
        <v>793926</v>
      </c>
      <c r="H4782" s="33">
        <v>1278993</v>
      </c>
      <c r="I4782" s="33">
        <v>5939</v>
      </c>
      <c r="J4782" s="33">
        <v>222735</v>
      </c>
      <c r="K4782" s="33"/>
      <c r="L4782" s="33">
        <v>2232683</v>
      </c>
      <c r="M4782" s="33">
        <v>561880</v>
      </c>
      <c r="N4782" s="33">
        <v>1401733</v>
      </c>
      <c r="O4782" s="33">
        <v>26709</v>
      </c>
      <c r="P4782" s="33">
        <v>242360</v>
      </c>
      <c r="Q4782"/>
    </row>
    <row r="4783" spans="1:17">
      <c r="A4783" s="38" t="str">
        <f t="shared" ca="1" si="74"/>
        <v>206642</v>
      </c>
      <c r="B4783" s="39" cm="1">
        <f t="array" aca="1" ref="B4783" ca="1">INDIRECT(_xlfn.CONCAT("D",ROW(C4783)-C4783-3))</f>
        <v>2066</v>
      </c>
      <c r="C4783" s="32">
        <v>42</v>
      </c>
      <c r="D4783" s="33">
        <v>4511328</v>
      </c>
      <c r="E4783" s="33"/>
      <c r="F4783" s="33">
        <v>2288146</v>
      </c>
      <c r="G4783" s="33">
        <v>761710</v>
      </c>
      <c r="H4783" s="33">
        <v>1250089</v>
      </c>
      <c r="I4783" s="33">
        <v>16078</v>
      </c>
      <c r="J4783" s="33">
        <v>260268</v>
      </c>
      <c r="K4783" s="33"/>
      <c r="L4783" s="33">
        <v>2223182</v>
      </c>
      <c r="M4783" s="33">
        <v>557554</v>
      </c>
      <c r="N4783" s="33">
        <v>1380322</v>
      </c>
      <c r="O4783" s="33">
        <v>31143</v>
      </c>
      <c r="P4783" s="33">
        <v>254164</v>
      </c>
      <c r="Q4783"/>
    </row>
    <row r="4784" spans="1:17">
      <c r="A4784" s="38" t="str">
        <f t="shared" ca="1" si="74"/>
        <v>206643</v>
      </c>
      <c r="B4784" s="39" cm="1">
        <f t="array" aca="1" ref="B4784" ca="1">INDIRECT(_xlfn.CONCAT("D",ROW(C4784)-C4784-3))</f>
        <v>2066</v>
      </c>
      <c r="C4784" s="32">
        <v>43</v>
      </c>
      <c r="D4784" s="33">
        <v>4487895</v>
      </c>
      <c r="E4784" s="33"/>
      <c r="F4784" s="33">
        <v>2274618</v>
      </c>
      <c r="G4784" s="33">
        <v>775183</v>
      </c>
      <c r="H4784" s="33">
        <v>1238663</v>
      </c>
      <c r="I4784" s="33">
        <v>7130</v>
      </c>
      <c r="J4784" s="33">
        <v>253641</v>
      </c>
      <c r="K4784" s="33"/>
      <c r="L4784" s="33">
        <v>2213277</v>
      </c>
      <c r="M4784" s="33">
        <v>518737</v>
      </c>
      <c r="N4784" s="33">
        <v>1418898</v>
      </c>
      <c r="O4784" s="33">
        <v>24411</v>
      </c>
      <c r="P4784" s="33">
        <v>251231</v>
      </c>
      <c r="Q4784"/>
    </row>
    <row r="4785" spans="1:17">
      <c r="A4785" s="38" t="str">
        <f t="shared" ca="1" si="74"/>
        <v>206644</v>
      </c>
      <c r="B4785" s="39" cm="1">
        <f t="array" aca="1" ref="B4785" ca="1">INDIRECT(_xlfn.CONCAT("D",ROW(C4785)-C4785-3))</f>
        <v>2066</v>
      </c>
      <c r="C4785" s="32">
        <v>44</v>
      </c>
      <c r="D4785" s="33">
        <v>4474770</v>
      </c>
      <c r="E4785" s="33"/>
      <c r="F4785" s="33">
        <v>2266222</v>
      </c>
      <c r="G4785" s="33">
        <v>769155</v>
      </c>
      <c r="H4785" s="33">
        <v>1224873</v>
      </c>
      <c r="I4785" s="33">
        <v>16497</v>
      </c>
      <c r="J4785" s="33">
        <v>255697</v>
      </c>
      <c r="K4785" s="33"/>
      <c r="L4785" s="33">
        <v>2208549</v>
      </c>
      <c r="M4785" s="33">
        <v>518144</v>
      </c>
      <c r="N4785" s="33">
        <v>1394764</v>
      </c>
      <c r="O4785" s="33">
        <v>39144</v>
      </c>
      <c r="P4785" s="33">
        <v>256497</v>
      </c>
      <c r="Q4785"/>
    </row>
    <row r="4786" spans="1:17">
      <c r="A4786" s="38" t="str">
        <f t="shared" ca="1" si="74"/>
        <v>206645</v>
      </c>
      <c r="B4786" s="39" cm="1">
        <f t="array" aca="1" ref="B4786" ca="1">INDIRECT(_xlfn.CONCAT("D",ROW(C4786)-C4786-3))</f>
        <v>2066</v>
      </c>
      <c r="C4786" s="32">
        <v>45</v>
      </c>
      <c r="D4786" s="33">
        <v>4408304</v>
      </c>
      <c r="E4786" s="33"/>
      <c r="F4786" s="33">
        <v>2228757</v>
      </c>
      <c r="G4786" s="33">
        <v>707557</v>
      </c>
      <c r="H4786" s="33">
        <v>1252581</v>
      </c>
      <c r="I4786" s="33">
        <v>13626</v>
      </c>
      <c r="J4786" s="33">
        <v>254993</v>
      </c>
      <c r="K4786" s="33"/>
      <c r="L4786" s="33">
        <v>2179546</v>
      </c>
      <c r="M4786" s="33">
        <v>467046</v>
      </c>
      <c r="N4786" s="33">
        <v>1384596</v>
      </c>
      <c r="O4786" s="33">
        <v>28217</v>
      </c>
      <c r="P4786" s="33">
        <v>299688</v>
      </c>
      <c r="Q4786"/>
    </row>
    <row r="4787" spans="1:17">
      <c r="A4787" s="38" t="str">
        <f t="shared" ca="1" si="74"/>
        <v>206646</v>
      </c>
      <c r="B4787" s="39" cm="1">
        <f t="array" aca="1" ref="B4787" ca="1">INDIRECT(_xlfn.CONCAT("D",ROW(C4787)-C4787-3))</f>
        <v>2066</v>
      </c>
      <c r="C4787" s="32">
        <v>46</v>
      </c>
      <c r="D4787" s="33">
        <v>4519104</v>
      </c>
      <c r="E4787" s="33"/>
      <c r="F4787" s="33">
        <v>2283061</v>
      </c>
      <c r="G4787" s="33">
        <v>732983</v>
      </c>
      <c r="H4787" s="33">
        <v>1280717</v>
      </c>
      <c r="I4787" s="33">
        <v>14019</v>
      </c>
      <c r="J4787" s="33">
        <v>255342</v>
      </c>
      <c r="K4787" s="33"/>
      <c r="L4787" s="33">
        <v>2236044</v>
      </c>
      <c r="M4787" s="33">
        <v>537694</v>
      </c>
      <c r="N4787" s="33">
        <v>1396399</v>
      </c>
      <c r="O4787" s="33">
        <v>41130</v>
      </c>
      <c r="P4787" s="33">
        <v>260822</v>
      </c>
      <c r="Q4787"/>
    </row>
    <row r="4788" spans="1:17">
      <c r="A4788" s="38" t="str">
        <f t="shared" ca="1" si="74"/>
        <v>206647</v>
      </c>
      <c r="B4788" s="39" cm="1">
        <f t="array" aca="1" ref="B4788" ca="1">INDIRECT(_xlfn.CONCAT("D",ROW(C4788)-C4788-3))</f>
        <v>2066</v>
      </c>
      <c r="C4788" s="32">
        <v>47</v>
      </c>
      <c r="D4788" s="33">
        <v>4563273</v>
      </c>
      <c r="E4788" s="33"/>
      <c r="F4788" s="33">
        <v>2303061</v>
      </c>
      <c r="G4788" s="33">
        <v>717380</v>
      </c>
      <c r="H4788" s="33">
        <v>1297924</v>
      </c>
      <c r="I4788" s="33">
        <v>15092</v>
      </c>
      <c r="J4788" s="33">
        <v>272665</v>
      </c>
      <c r="K4788" s="33"/>
      <c r="L4788" s="33">
        <v>2260212</v>
      </c>
      <c r="M4788" s="33">
        <v>502269</v>
      </c>
      <c r="N4788" s="33">
        <v>1416036</v>
      </c>
      <c r="O4788" s="33">
        <v>50429</v>
      </c>
      <c r="P4788" s="33">
        <v>291478</v>
      </c>
      <c r="Q4788"/>
    </row>
    <row r="4789" spans="1:17">
      <c r="A4789" s="38" t="str">
        <f t="shared" ca="1" si="74"/>
        <v>206648</v>
      </c>
      <c r="B4789" s="39" cm="1">
        <f t="array" aca="1" ref="B4789" ca="1">INDIRECT(_xlfn.CONCAT("D",ROW(C4789)-C4789-3))</f>
        <v>2066</v>
      </c>
      <c r="C4789" s="32">
        <v>48</v>
      </c>
      <c r="D4789" s="33">
        <v>4618371</v>
      </c>
      <c r="E4789" s="33"/>
      <c r="F4789" s="33">
        <v>2330651</v>
      </c>
      <c r="G4789" s="33">
        <v>700104</v>
      </c>
      <c r="H4789" s="33">
        <v>1310296</v>
      </c>
      <c r="I4789" s="33">
        <v>20205</v>
      </c>
      <c r="J4789" s="33">
        <v>300045</v>
      </c>
      <c r="K4789" s="33"/>
      <c r="L4789" s="33">
        <v>2287720</v>
      </c>
      <c r="M4789" s="33">
        <v>502773</v>
      </c>
      <c r="N4789" s="33">
        <v>1417458</v>
      </c>
      <c r="O4789" s="33">
        <v>44422</v>
      </c>
      <c r="P4789" s="33">
        <v>323067</v>
      </c>
      <c r="Q4789"/>
    </row>
    <row r="4790" spans="1:17">
      <c r="A4790" s="38" t="str">
        <f t="shared" ca="1" si="74"/>
        <v>206649</v>
      </c>
      <c r="B4790" s="39" cm="1">
        <f t="array" aca="1" ref="B4790" ca="1">INDIRECT(_xlfn.CONCAT("D",ROW(C4790)-C4790-3))</f>
        <v>2066</v>
      </c>
      <c r="C4790" s="32">
        <v>49</v>
      </c>
      <c r="D4790" s="33">
        <v>4697995</v>
      </c>
      <c r="E4790" s="33"/>
      <c r="F4790" s="33">
        <v>2367567</v>
      </c>
      <c r="G4790" s="33">
        <v>747970</v>
      </c>
      <c r="H4790" s="33">
        <v>1319001</v>
      </c>
      <c r="I4790" s="33">
        <v>16085</v>
      </c>
      <c r="J4790" s="33">
        <v>284510</v>
      </c>
      <c r="K4790" s="33"/>
      <c r="L4790" s="33">
        <v>2330428</v>
      </c>
      <c r="M4790" s="33">
        <v>553855</v>
      </c>
      <c r="N4790" s="33">
        <v>1404310</v>
      </c>
      <c r="O4790" s="33">
        <v>64566</v>
      </c>
      <c r="P4790" s="33">
        <v>307697</v>
      </c>
      <c r="Q4790"/>
    </row>
    <row r="4791" spans="1:17">
      <c r="A4791" s="38" t="str">
        <f t="shared" ca="1" si="74"/>
        <v>206650</v>
      </c>
      <c r="B4791" s="39" cm="1">
        <f t="array" aca="1" ref="B4791" ca="1">INDIRECT(_xlfn.CONCAT("D",ROW(C4791)-C4791-3))</f>
        <v>2066</v>
      </c>
      <c r="C4791" s="32">
        <v>50</v>
      </c>
      <c r="D4791" s="33">
        <v>4720934</v>
      </c>
      <c r="E4791" s="33"/>
      <c r="F4791" s="33">
        <v>2377865</v>
      </c>
      <c r="G4791" s="33">
        <v>694883</v>
      </c>
      <c r="H4791" s="33">
        <v>1388762</v>
      </c>
      <c r="I4791" s="33">
        <v>19079</v>
      </c>
      <c r="J4791" s="33">
        <v>275142</v>
      </c>
      <c r="K4791" s="33"/>
      <c r="L4791" s="33">
        <v>2343069</v>
      </c>
      <c r="M4791" s="33">
        <v>513742</v>
      </c>
      <c r="N4791" s="33">
        <v>1433442</v>
      </c>
      <c r="O4791" s="33">
        <v>73536</v>
      </c>
      <c r="P4791" s="33">
        <v>322348</v>
      </c>
      <c r="Q4791"/>
    </row>
    <row r="4792" spans="1:17">
      <c r="A4792" s="38" t="str">
        <f t="shared" ca="1" si="74"/>
        <v>206651</v>
      </c>
      <c r="B4792" s="39" cm="1">
        <f t="array" aca="1" ref="B4792" ca="1">INDIRECT(_xlfn.CONCAT("D",ROW(C4792)-C4792-3))</f>
        <v>2066</v>
      </c>
      <c r="C4792" s="32">
        <v>51</v>
      </c>
      <c r="D4792" s="33">
        <v>4721142</v>
      </c>
      <c r="E4792" s="33"/>
      <c r="F4792" s="33">
        <v>2375557</v>
      </c>
      <c r="G4792" s="33">
        <v>722427</v>
      </c>
      <c r="H4792" s="33">
        <v>1353293</v>
      </c>
      <c r="I4792" s="33">
        <v>24148</v>
      </c>
      <c r="J4792" s="33">
        <v>275689</v>
      </c>
      <c r="K4792" s="33"/>
      <c r="L4792" s="33">
        <v>2345585</v>
      </c>
      <c r="M4792" s="33">
        <v>510959</v>
      </c>
      <c r="N4792" s="33">
        <v>1406144</v>
      </c>
      <c r="O4792" s="33">
        <v>68396</v>
      </c>
      <c r="P4792" s="33">
        <v>360085</v>
      </c>
      <c r="Q4792"/>
    </row>
    <row r="4793" spans="1:17">
      <c r="A4793" s="38" t="str">
        <f t="shared" ca="1" si="74"/>
        <v>206652</v>
      </c>
      <c r="B4793" s="39" cm="1">
        <f t="array" aca="1" ref="B4793" ca="1">INDIRECT(_xlfn.CONCAT("D",ROW(C4793)-C4793-3))</f>
        <v>2066</v>
      </c>
      <c r="C4793" s="32">
        <v>52</v>
      </c>
      <c r="D4793" s="33">
        <v>4657382</v>
      </c>
      <c r="E4793" s="33"/>
      <c r="F4793" s="33">
        <v>2342150</v>
      </c>
      <c r="G4793" s="33">
        <v>708981</v>
      </c>
      <c r="H4793" s="33">
        <v>1341532</v>
      </c>
      <c r="I4793" s="33">
        <v>15085</v>
      </c>
      <c r="J4793" s="33">
        <v>276553</v>
      </c>
      <c r="K4793" s="33"/>
      <c r="L4793" s="33">
        <v>2315232</v>
      </c>
      <c r="M4793" s="33">
        <v>516282</v>
      </c>
      <c r="N4793" s="33">
        <v>1389139</v>
      </c>
      <c r="O4793" s="33">
        <v>77342</v>
      </c>
      <c r="P4793" s="33">
        <v>332469</v>
      </c>
      <c r="Q4793"/>
    </row>
    <row r="4794" spans="1:17">
      <c r="A4794" s="38" t="str">
        <f t="shared" ca="1" si="74"/>
        <v>206653</v>
      </c>
      <c r="B4794" s="39" cm="1">
        <f t="array" aca="1" ref="B4794" ca="1">INDIRECT(_xlfn.CONCAT("D",ROW(C4794)-C4794-3))</f>
        <v>2066</v>
      </c>
      <c r="C4794" s="32">
        <v>53</v>
      </c>
      <c r="D4794" s="33">
        <v>4661367</v>
      </c>
      <c r="E4794" s="33"/>
      <c r="F4794" s="33">
        <v>2339412</v>
      </c>
      <c r="G4794" s="33">
        <v>700212</v>
      </c>
      <c r="H4794" s="33">
        <v>1340981</v>
      </c>
      <c r="I4794" s="33">
        <v>15112</v>
      </c>
      <c r="J4794" s="33">
        <v>283107</v>
      </c>
      <c r="K4794" s="33"/>
      <c r="L4794" s="33">
        <v>2321955</v>
      </c>
      <c r="M4794" s="33">
        <v>513306</v>
      </c>
      <c r="N4794" s="33">
        <v>1374855</v>
      </c>
      <c r="O4794" s="33">
        <v>76493</v>
      </c>
      <c r="P4794" s="33">
        <v>357301</v>
      </c>
      <c r="Q4794"/>
    </row>
    <row r="4795" spans="1:17">
      <c r="A4795" s="38" t="str">
        <f t="shared" ca="1" si="74"/>
        <v>206654</v>
      </c>
      <c r="B4795" s="39" cm="1">
        <f t="array" aca="1" ref="B4795" ca="1">INDIRECT(_xlfn.CONCAT("D",ROW(C4795)-C4795-3))</f>
        <v>2066</v>
      </c>
      <c r="C4795" s="32">
        <v>54</v>
      </c>
      <c r="D4795" s="33">
        <v>4641421</v>
      </c>
      <c r="E4795" s="33"/>
      <c r="F4795" s="33">
        <v>2328077</v>
      </c>
      <c r="G4795" s="33">
        <v>661146</v>
      </c>
      <c r="H4795" s="33">
        <v>1379564</v>
      </c>
      <c r="I4795" s="33">
        <v>10048</v>
      </c>
      <c r="J4795" s="33">
        <v>277320</v>
      </c>
      <c r="K4795" s="33"/>
      <c r="L4795" s="33">
        <v>2313344</v>
      </c>
      <c r="M4795" s="33">
        <v>524023</v>
      </c>
      <c r="N4795" s="33">
        <v>1341739</v>
      </c>
      <c r="O4795" s="33">
        <v>82476</v>
      </c>
      <c r="P4795" s="33">
        <v>365106</v>
      </c>
      <c r="Q4795"/>
    </row>
    <row r="4796" spans="1:17">
      <c r="A4796" s="38" t="str">
        <f t="shared" ca="1" si="74"/>
        <v>206655</v>
      </c>
      <c r="B4796" s="39" cm="1">
        <f t="array" aca="1" ref="B4796" ca="1">INDIRECT(_xlfn.CONCAT("D",ROW(C4796)-C4796-3))</f>
        <v>2066</v>
      </c>
      <c r="C4796" s="32">
        <v>55</v>
      </c>
      <c r="D4796" s="33">
        <v>4705918</v>
      </c>
      <c r="E4796" s="33"/>
      <c r="F4796" s="33">
        <v>2355797</v>
      </c>
      <c r="G4796" s="33">
        <v>669776</v>
      </c>
      <c r="H4796" s="33">
        <v>1382860</v>
      </c>
      <c r="I4796" s="33">
        <v>18129</v>
      </c>
      <c r="J4796" s="33">
        <v>285032</v>
      </c>
      <c r="K4796" s="33"/>
      <c r="L4796" s="33">
        <v>2350120</v>
      </c>
      <c r="M4796" s="33">
        <v>532520</v>
      </c>
      <c r="N4796" s="33">
        <v>1343357</v>
      </c>
      <c r="O4796" s="33">
        <v>86409</v>
      </c>
      <c r="P4796" s="33">
        <v>387835</v>
      </c>
      <c r="Q4796"/>
    </row>
    <row r="4797" spans="1:17">
      <c r="A4797" s="38" t="str">
        <f t="shared" ca="1" si="74"/>
        <v>206656</v>
      </c>
      <c r="B4797" s="39" cm="1">
        <f t="array" aca="1" ref="B4797" ca="1">INDIRECT(_xlfn.CONCAT("D",ROW(C4797)-C4797-3))</f>
        <v>2066</v>
      </c>
      <c r="C4797" s="32">
        <v>56</v>
      </c>
      <c r="D4797" s="33">
        <v>4754765</v>
      </c>
      <c r="E4797" s="33"/>
      <c r="F4797" s="33">
        <v>2375353</v>
      </c>
      <c r="G4797" s="33">
        <v>668916</v>
      </c>
      <c r="H4797" s="33">
        <v>1380015</v>
      </c>
      <c r="I4797" s="33">
        <v>23101</v>
      </c>
      <c r="J4797" s="33">
        <v>303322</v>
      </c>
      <c r="K4797" s="33"/>
      <c r="L4797" s="33">
        <v>2379412</v>
      </c>
      <c r="M4797" s="33">
        <v>503414</v>
      </c>
      <c r="N4797" s="33">
        <v>1386651</v>
      </c>
      <c r="O4797" s="33">
        <v>102491</v>
      </c>
      <c r="P4797" s="33">
        <v>386855</v>
      </c>
      <c r="Q4797"/>
    </row>
    <row r="4798" spans="1:17">
      <c r="A4798" s="38" t="str">
        <f t="shared" ca="1" si="74"/>
        <v>206657</v>
      </c>
      <c r="B4798" s="39" cm="1">
        <f t="array" aca="1" ref="B4798" ca="1">INDIRECT(_xlfn.CONCAT("D",ROW(C4798)-C4798-3))</f>
        <v>2066</v>
      </c>
      <c r="C4798" s="32">
        <v>57</v>
      </c>
      <c r="D4798" s="33">
        <v>4883887</v>
      </c>
      <c r="E4798" s="33"/>
      <c r="F4798" s="33">
        <v>2435828</v>
      </c>
      <c r="G4798" s="33">
        <v>724518</v>
      </c>
      <c r="H4798" s="33">
        <v>1379699</v>
      </c>
      <c r="I4798" s="33">
        <v>23112</v>
      </c>
      <c r="J4798" s="33">
        <v>308498</v>
      </c>
      <c r="K4798" s="33"/>
      <c r="L4798" s="33">
        <v>2448059</v>
      </c>
      <c r="M4798" s="33">
        <v>549257</v>
      </c>
      <c r="N4798" s="33">
        <v>1401760</v>
      </c>
      <c r="O4798" s="33">
        <v>111458</v>
      </c>
      <c r="P4798" s="33">
        <v>385584</v>
      </c>
      <c r="Q4798"/>
    </row>
    <row r="4799" spans="1:17">
      <c r="A4799" s="38" t="str">
        <f t="shared" ca="1" si="74"/>
        <v>206658</v>
      </c>
      <c r="B4799" s="39" cm="1">
        <f t="array" aca="1" ref="B4799" ca="1">INDIRECT(_xlfn.CONCAT("D",ROW(C4799)-C4799-3))</f>
        <v>2066</v>
      </c>
      <c r="C4799" s="32">
        <v>58</v>
      </c>
      <c r="D4799" s="33">
        <v>4879640</v>
      </c>
      <c r="E4799" s="33"/>
      <c r="F4799" s="33">
        <v>2428732</v>
      </c>
      <c r="G4799" s="33">
        <v>637127</v>
      </c>
      <c r="H4799" s="33">
        <v>1479584</v>
      </c>
      <c r="I4799" s="33">
        <v>26170</v>
      </c>
      <c r="J4799" s="33">
        <v>285852</v>
      </c>
      <c r="K4799" s="33"/>
      <c r="L4799" s="33">
        <v>2450908</v>
      </c>
      <c r="M4799" s="33">
        <v>582065</v>
      </c>
      <c r="N4799" s="33">
        <v>1340058</v>
      </c>
      <c r="O4799" s="33">
        <v>120635</v>
      </c>
      <c r="P4799" s="33">
        <v>408149</v>
      </c>
      <c r="Q4799"/>
    </row>
    <row r="4800" spans="1:17">
      <c r="A4800" s="38" t="str">
        <f t="shared" ca="1" si="74"/>
        <v>206659</v>
      </c>
      <c r="B4800" s="39" cm="1">
        <f t="array" aca="1" ref="B4800" ca="1">INDIRECT(_xlfn.CONCAT("D",ROW(C4800)-C4800-3))</f>
        <v>2066</v>
      </c>
      <c r="C4800" s="32">
        <v>59</v>
      </c>
      <c r="D4800" s="33">
        <v>4791220</v>
      </c>
      <c r="E4800" s="33"/>
      <c r="F4800" s="33">
        <v>2382009</v>
      </c>
      <c r="G4800" s="33">
        <v>664069</v>
      </c>
      <c r="H4800" s="33">
        <v>1405496</v>
      </c>
      <c r="I4800" s="33">
        <v>39181</v>
      </c>
      <c r="J4800" s="33">
        <v>273263</v>
      </c>
      <c r="K4800" s="33"/>
      <c r="L4800" s="33">
        <v>2409211</v>
      </c>
      <c r="M4800" s="33">
        <v>511380</v>
      </c>
      <c r="N4800" s="33">
        <v>1365353</v>
      </c>
      <c r="O4800" s="33">
        <v>113528</v>
      </c>
      <c r="P4800" s="33">
        <v>418949</v>
      </c>
      <c r="Q4800"/>
    </row>
    <row r="4801" spans="1:17">
      <c r="A4801" s="38" t="str">
        <f t="shared" ca="1" si="74"/>
        <v>206660</v>
      </c>
      <c r="B4801" s="39" cm="1">
        <f t="array" aca="1" ref="B4801" ca="1">INDIRECT(_xlfn.CONCAT("D",ROW(C4801)-C4801-3))</f>
        <v>2066</v>
      </c>
      <c r="C4801" s="32">
        <v>60</v>
      </c>
      <c r="D4801" s="33">
        <v>4660765</v>
      </c>
      <c r="E4801" s="33"/>
      <c r="F4801" s="33">
        <v>2312872</v>
      </c>
      <c r="G4801" s="33">
        <v>611935</v>
      </c>
      <c r="H4801" s="33">
        <v>1402015</v>
      </c>
      <c r="I4801" s="33">
        <v>26168</v>
      </c>
      <c r="J4801" s="33">
        <v>272754</v>
      </c>
      <c r="K4801" s="33"/>
      <c r="L4801" s="33">
        <v>2347893</v>
      </c>
      <c r="M4801" s="33">
        <v>497461</v>
      </c>
      <c r="N4801" s="33">
        <v>1313857</v>
      </c>
      <c r="O4801" s="33">
        <v>110324</v>
      </c>
      <c r="P4801" s="33">
        <v>426251</v>
      </c>
      <c r="Q4801"/>
    </row>
    <row r="4802" spans="1:17">
      <c r="A4802" s="38" t="str">
        <f t="shared" ca="1" si="74"/>
        <v>206661</v>
      </c>
      <c r="B4802" s="39" cm="1">
        <f t="array" aca="1" ref="B4802" ca="1">INDIRECT(_xlfn.CONCAT("D",ROW(C4802)-C4802-3))</f>
        <v>2066</v>
      </c>
      <c r="C4802" s="32">
        <v>61</v>
      </c>
      <c r="D4802" s="33">
        <v>4584747</v>
      </c>
      <c r="E4802" s="33"/>
      <c r="F4802" s="33">
        <v>2270128</v>
      </c>
      <c r="G4802" s="33">
        <v>648033</v>
      </c>
      <c r="H4802" s="33">
        <v>1340341</v>
      </c>
      <c r="I4802" s="33">
        <v>27169</v>
      </c>
      <c r="J4802" s="33">
        <v>254584</v>
      </c>
      <c r="K4802" s="33"/>
      <c r="L4802" s="33">
        <v>2314619</v>
      </c>
      <c r="M4802" s="33">
        <v>491618</v>
      </c>
      <c r="N4802" s="33">
        <v>1333389</v>
      </c>
      <c r="O4802" s="33">
        <v>120396</v>
      </c>
      <c r="P4802" s="33">
        <v>369215</v>
      </c>
      <c r="Q4802"/>
    </row>
    <row r="4803" spans="1:17">
      <c r="A4803" s="38" t="str">
        <f t="shared" ca="1" si="74"/>
        <v>206662</v>
      </c>
      <c r="B4803" s="39" cm="1">
        <f t="array" aca="1" ref="B4803" ca="1">INDIRECT(_xlfn.CONCAT("D",ROW(C4803)-C4803-3))</f>
        <v>2066</v>
      </c>
      <c r="C4803" s="32">
        <v>62</v>
      </c>
      <c r="D4803" s="33">
        <v>4520312</v>
      </c>
      <c r="E4803" s="33"/>
      <c r="F4803" s="33">
        <v>2233959</v>
      </c>
      <c r="G4803" s="33">
        <v>580105</v>
      </c>
      <c r="H4803" s="33">
        <v>1374357</v>
      </c>
      <c r="I4803" s="33">
        <v>28151</v>
      </c>
      <c r="J4803" s="33">
        <v>251346</v>
      </c>
      <c r="K4803" s="33"/>
      <c r="L4803" s="33">
        <v>2286353</v>
      </c>
      <c r="M4803" s="33">
        <v>485624</v>
      </c>
      <c r="N4803" s="33">
        <v>1262823</v>
      </c>
      <c r="O4803" s="33">
        <v>159864</v>
      </c>
      <c r="P4803" s="33">
        <v>378043</v>
      </c>
      <c r="Q4803"/>
    </row>
    <row r="4804" spans="1:17">
      <c r="A4804" s="38" t="str">
        <f t="shared" ca="1" si="74"/>
        <v>206663</v>
      </c>
      <c r="B4804" s="39" cm="1">
        <f t="array" aca="1" ref="B4804" ca="1">INDIRECT(_xlfn.CONCAT("D",ROW(C4804)-C4804-3))</f>
        <v>2066</v>
      </c>
      <c r="C4804" s="32">
        <v>63</v>
      </c>
      <c r="D4804" s="33">
        <v>4438819</v>
      </c>
      <c r="E4804" s="33"/>
      <c r="F4804" s="33">
        <v>2187534</v>
      </c>
      <c r="G4804" s="33">
        <v>558003</v>
      </c>
      <c r="H4804" s="33">
        <v>1334355</v>
      </c>
      <c r="I4804" s="33">
        <v>30326</v>
      </c>
      <c r="J4804" s="33">
        <v>264849</v>
      </c>
      <c r="K4804" s="33"/>
      <c r="L4804" s="33">
        <v>2251285</v>
      </c>
      <c r="M4804" s="33">
        <v>469772</v>
      </c>
      <c r="N4804" s="33">
        <v>1271503</v>
      </c>
      <c r="O4804" s="33">
        <v>145861</v>
      </c>
      <c r="P4804" s="33">
        <v>364149</v>
      </c>
      <c r="Q4804"/>
    </row>
    <row r="4805" spans="1:17">
      <c r="A4805" s="38" t="str">
        <f t="shared" ca="1" si="74"/>
        <v>206664</v>
      </c>
      <c r="B4805" s="39" cm="1">
        <f t="array" aca="1" ref="B4805" ca="1">INDIRECT(_xlfn.CONCAT("D",ROW(C4805)-C4805-3))</f>
        <v>2066</v>
      </c>
      <c r="C4805" s="32">
        <v>64</v>
      </c>
      <c r="D4805" s="33">
        <v>4400966</v>
      </c>
      <c r="E4805" s="33"/>
      <c r="F4805" s="33">
        <v>2162722</v>
      </c>
      <c r="G4805" s="33">
        <v>524021</v>
      </c>
      <c r="H4805" s="33">
        <v>1353973</v>
      </c>
      <c r="I4805" s="33">
        <v>32310</v>
      </c>
      <c r="J4805" s="33">
        <v>252419</v>
      </c>
      <c r="K4805" s="33"/>
      <c r="L4805" s="33">
        <v>2238244</v>
      </c>
      <c r="M4805" s="33">
        <v>456702</v>
      </c>
      <c r="N4805" s="33">
        <v>1223238</v>
      </c>
      <c r="O4805" s="33">
        <v>165982</v>
      </c>
      <c r="P4805" s="33">
        <v>392321</v>
      </c>
      <c r="Q4805"/>
    </row>
    <row r="4806" spans="1:17">
      <c r="A4806" s="38" t="str">
        <f t="shared" ca="1" si="74"/>
        <v>206665</v>
      </c>
      <c r="B4806" s="39" cm="1">
        <f t="array" aca="1" ref="B4806" ca="1">INDIRECT(_xlfn.CONCAT("D",ROW(C4806)-C4806-3))</f>
        <v>2066</v>
      </c>
      <c r="C4806" s="32">
        <v>65</v>
      </c>
      <c r="D4806" s="33">
        <v>4440174</v>
      </c>
      <c r="E4806" s="33"/>
      <c r="F4806" s="33">
        <v>2178292</v>
      </c>
      <c r="G4806" s="33">
        <v>557473</v>
      </c>
      <c r="H4806" s="33">
        <v>1334494</v>
      </c>
      <c r="I4806" s="33">
        <v>48564</v>
      </c>
      <c r="J4806" s="33">
        <v>237761</v>
      </c>
      <c r="K4806" s="33"/>
      <c r="L4806" s="33">
        <v>2261882</v>
      </c>
      <c r="M4806" s="33">
        <v>494091</v>
      </c>
      <c r="N4806" s="33">
        <v>1234214</v>
      </c>
      <c r="O4806" s="33">
        <v>178197</v>
      </c>
      <c r="P4806" s="33">
        <v>355381</v>
      </c>
      <c r="Q4806"/>
    </row>
    <row r="4807" spans="1:17">
      <c r="A4807" s="38" t="str">
        <f t="shared" ca="1" si="74"/>
        <v>206666</v>
      </c>
      <c r="B4807" s="39" cm="1">
        <f t="array" aca="1" ref="B4807" ca="1">INDIRECT(_xlfn.CONCAT("D",ROW(C4807)-C4807-3))</f>
        <v>2066</v>
      </c>
      <c r="C4807" s="32">
        <v>66</v>
      </c>
      <c r="D4807" s="33">
        <v>4338169</v>
      </c>
      <c r="E4807" s="33"/>
      <c r="F4807" s="33">
        <v>2124668</v>
      </c>
      <c r="G4807" s="33">
        <v>498554</v>
      </c>
      <c r="H4807" s="33">
        <v>1303521</v>
      </c>
      <c r="I4807" s="33">
        <v>43484</v>
      </c>
      <c r="J4807" s="33">
        <v>279109</v>
      </c>
      <c r="K4807" s="33"/>
      <c r="L4807" s="33">
        <v>2213501</v>
      </c>
      <c r="M4807" s="33">
        <v>452003</v>
      </c>
      <c r="N4807" s="33">
        <v>1196241</v>
      </c>
      <c r="O4807" s="33">
        <v>205272</v>
      </c>
      <c r="P4807" s="33">
        <v>359985</v>
      </c>
      <c r="Q4807"/>
    </row>
    <row r="4808" spans="1:17">
      <c r="A4808" s="38" t="str">
        <f t="shared" ca="1" si="74"/>
        <v>206667</v>
      </c>
      <c r="B4808" s="39" cm="1">
        <f t="array" aca="1" ref="B4808" ca="1">INDIRECT(_xlfn.CONCAT("D",ROW(C4808)-C4808-3))</f>
        <v>2066</v>
      </c>
      <c r="C4808" s="32">
        <v>67</v>
      </c>
      <c r="D4808" s="33">
        <v>4289648</v>
      </c>
      <c r="E4808" s="33"/>
      <c r="F4808" s="33">
        <v>2093704</v>
      </c>
      <c r="G4808" s="33">
        <v>526198</v>
      </c>
      <c r="H4808" s="33">
        <v>1223763</v>
      </c>
      <c r="I4808" s="33">
        <v>50402</v>
      </c>
      <c r="J4808" s="33">
        <v>293340</v>
      </c>
      <c r="K4808" s="33"/>
      <c r="L4808" s="33">
        <v>2195944</v>
      </c>
      <c r="M4808" s="33">
        <v>461773</v>
      </c>
      <c r="N4808" s="33">
        <v>1178631</v>
      </c>
      <c r="O4808" s="33">
        <v>216771</v>
      </c>
      <c r="P4808" s="33">
        <v>338768</v>
      </c>
      <c r="Q4808"/>
    </row>
    <row r="4809" spans="1:17">
      <c r="A4809" s="38" t="str">
        <f t="shared" ca="1" si="74"/>
        <v>206668</v>
      </c>
      <c r="B4809" s="39" cm="1">
        <f t="array" aca="1" ref="B4809" ca="1">INDIRECT(_xlfn.CONCAT("D",ROW(C4809)-C4809-3))</f>
        <v>2066</v>
      </c>
      <c r="C4809" s="32">
        <v>68</v>
      </c>
      <c r="D4809" s="33">
        <v>4183452</v>
      </c>
      <c r="E4809" s="33"/>
      <c r="F4809" s="33">
        <v>2036545</v>
      </c>
      <c r="G4809" s="33">
        <v>476338</v>
      </c>
      <c r="H4809" s="33">
        <v>1250386</v>
      </c>
      <c r="I4809" s="33">
        <v>55505</v>
      </c>
      <c r="J4809" s="33">
        <v>254316</v>
      </c>
      <c r="K4809" s="33"/>
      <c r="L4809" s="33">
        <v>2146907</v>
      </c>
      <c r="M4809" s="33">
        <v>433831</v>
      </c>
      <c r="N4809" s="33">
        <v>1135646</v>
      </c>
      <c r="O4809" s="33">
        <v>250793</v>
      </c>
      <c r="P4809" s="33">
        <v>326637</v>
      </c>
      <c r="Q4809"/>
    </row>
    <row r="4810" spans="1:17">
      <c r="A4810" s="38" t="str">
        <f t="shared" ca="1" si="74"/>
        <v>206669</v>
      </c>
      <c r="B4810" s="39" cm="1">
        <f t="array" aca="1" ref="B4810" ca="1">INDIRECT(_xlfn.CONCAT("D",ROW(C4810)-C4810-3))</f>
        <v>2066</v>
      </c>
      <c r="C4810" s="32">
        <v>69</v>
      </c>
      <c r="D4810" s="33">
        <v>4144631</v>
      </c>
      <c r="E4810" s="33"/>
      <c r="F4810" s="33">
        <v>2008283</v>
      </c>
      <c r="G4810" s="33">
        <v>465777</v>
      </c>
      <c r="H4810" s="33">
        <v>1237030</v>
      </c>
      <c r="I4810" s="33">
        <v>79646</v>
      </c>
      <c r="J4810" s="33">
        <v>225831</v>
      </c>
      <c r="K4810" s="33"/>
      <c r="L4810" s="33">
        <v>2136348</v>
      </c>
      <c r="M4810" s="33">
        <v>455403</v>
      </c>
      <c r="N4810" s="33">
        <v>1103088</v>
      </c>
      <c r="O4810" s="33">
        <v>246930</v>
      </c>
      <c r="P4810" s="33">
        <v>330927</v>
      </c>
      <c r="Q4810"/>
    </row>
    <row r="4811" spans="1:17">
      <c r="A4811" s="38" t="str">
        <f t="shared" ca="1" si="74"/>
        <v>206670</v>
      </c>
      <c r="B4811" s="39" cm="1">
        <f t="array" aca="1" ref="B4811" ca="1">INDIRECT(_xlfn.CONCAT("D",ROW(C4811)-C4811-3))</f>
        <v>2066</v>
      </c>
      <c r="C4811" s="32">
        <v>70</v>
      </c>
      <c r="D4811" s="33">
        <v>4108435</v>
      </c>
      <c r="E4811" s="33"/>
      <c r="F4811" s="33">
        <v>1986121</v>
      </c>
      <c r="G4811" s="33">
        <v>434748</v>
      </c>
      <c r="H4811" s="33">
        <v>1260869</v>
      </c>
      <c r="I4811" s="33">
        <v>67583</v>
      </c>
      <c r="J4811" s="33">
        <v>222922</v>
      </c>
      <c r="K4811" s="33"/>
      <c r="L4811" s="33">
        <v>2122313</v>
      </c>
      <c r="M4811" s="33">
        <v>412700</v>
      </c>
      <c r="N4811" s="33">
        <v>1145826</v>
      </c>
      <c r="O4811" s="33">
        <v>233221</v>
      </c>
      <c r="P4811" s="33">
        <v>330566</v>
      </c>
      <c r="Q4811"/>
    </row>
    <row r="4812" spans="1:17">
      <c r="A4812" s="38" t="str">
        <f t="shared" ref="A4812:A4875" ca="1" si="75">B4812&amp;C4812</f>
        <v>206671</v>
      </c>
      <c r="B4812" s="39" cm="1">
        <f t="array" aca="1" ref="B4812" ca="1">INDIRECT(_xlfn.CONCAT("D",ROW(C4812)-C4812-3))</f>
        <v>2066</v>
      </c>
      <c r="C4812" s="32">
        <v>71</v>
      </c>
      <c r="D4812" s="33">
        <v>4081234</v>
      </c>
      <c r="E4812" s="33"/>
      <c r="F4812" s="33">
        <v>1967034</v>
      </c>
      <c r="G4812" s="33">
        <v>424460</v>
      </c>
      <c r="H4812" s="33">
        <v>1256240</v>
      </c>
      <c r="I4812" s="33">
        <v>71584</v>
      </c>
      <c r="J4812" s="33">
        <v>214751</v>
      </c>
      <c r="K4812" s="33"/>
      <c r="L4812" s="33">
        <v>2114199</v>
      </c>
      <c r="M4812" s="33">
        <v>406186</v>
      </c>
      <c r="N4812" s="33">
        <v>1108888</v>
      </c>
      <c r="O4812" s="33">
        <v>277222</v>
      </c>
      <c r="P4812" s="33">
        <v>321902</v>
      </c>
      <c r="Q4812"/>
    </row>
    <row r="4813" spans="1:17">
      <c r="A4813" s="38" t="str">
        <f t="shared" ca="1" si="75"/>
        <v>206672</v>
      </c>
      <c r="B4813" s="39" cm="1">
        <f t="array" aca="1" ref="B4813" ca="1">INDIRECT(_xlfn.CONCAT("D",ROW(C4813)-C4813-3))</f>
        <v>2066</v>
      </c>
      <c r="C4813" s="32">
        <v>72</v>
      </c>
      <c r="D4813" s="33">
        <v>4070419</v>
      </c>
      <c r="E4813" s="33"/>
      <c r="F4813" s="33">
        <v>1956489</v>
      </c>
      <c r="G4813" s="33">
        <v>453664</v>
      </c>
      <c r="H4813" s="33">
        <v>1213124</v>
      </c>
      <c r="I4813" s="33">
        <v>75443</v>
      </c>
      <c r="J4813" s="33">
        <v>214258</v>
      </c>
      <c r="K4813" s="33"/>
      <c r="L4813" s="33">
        <v>2113930</v>
      </c>
      <c r="M4813" s="33">
        <v>461884</v>
      </c>
      <c r="N4813" s="33">
        <v>1040252</v>
      </c>
      <c r="O4813" s="33">
        <v>280574</v>
      </c>
      <c r="P4813" s="33">
        <v>331220</v>
      </c>
      <c r="Q4813"/>
    </row>
    <row r="4814" spans="1:17">
      <c r="A4814" s="38" t="str">
        <f t="shared" ca="1" si="75"/>
        <v>206673</v>
      </c>
      <c r="B4814" s="39" cm="1">
        <f t="array" aca="1" ref="B4814" ca="1">INDIRECT(_xlfn.CONCAT("D",ROW(C4814)-C4814-3))</f>
        <v>2066</v>
      </c>
      <c r="C4814" s="32">
        <v>73</v>
      </c>
      <c r="D4814" s="33">
        <v>4084465</v>
      </c>
      <c r="E4814" s="33"/>
      <c r="F4814" s="33">
        <v>1958122</v>
      </c>
      <c r="G4814" s="33">
        <v>457834</v>
      </c>
      <c r="H4814" s="33">
        <v>1208482</v>
      </c>
      <c r="I4814" s="33">
        <v>90561</v>
      </c>
      <c r="J4814" s="33">
        <v>201246</v>
      </c>
      <c r="K4814" s="33"/>
      <c r="L4814" s="33">
        <v>2126343</v>
      </c>
      <c r="M4814" s="33">
        <v>421218</v>
      </c>
      <c r="N4814" s="33">
        <v>1075322</v>
      </c>
      <c r="O4814" s="33">
        <v>316926</v>
      </c>
      <c r="P4814" s="33">
        <v>312876</v>
      </c>
      <c r="Q4814"/>
    </row>
    <row r="4815" spans="1:17">
      <c r="A4815" s="38" t="str">
        <f t="shared" ca="1" si="75"/>
        <v>206674</v>
      </c>
      <c r="B4815" s="39" cm="1">
        <f t="array" aca="1" ref="B4815" ca="1">INDIRECT(_xlfn.CONCAT("D",ROW(C4815)-C4815-3))</f>
        <v>2066</v>
      </c>
      <c r="C4815" s="32">
        <v>74</v>
      </c>
      <c r="D4815" s="33">
        <v>4057884</v>
      </c>
      <c r="E4815" s="33"/>
      <c r="F4815" s="33">
        <v>1932549</v>
      </c>
      <c r="G4815" s="33">
        <v>404838</v>
      </c>
      <c r="H4815" s="33">
        <v>1206458</v>
      </c>
      <c r="I4815" s="33">
        <v>84593</v>
      </c>
      <c r="J4815" s="33">
        <v>236659</v>
      </c>
      <c r="K4815" s="33"/>
      <c r="L4815" s="33">
        <v>2125335</v>
      </c>
      <c r="M4815" s="33">
        <v>458326</v>
      </c>
      <c r="N4815" s="33">
        <v>1020079</v>
      </c>
      <c r="O4815" s="33">
        <v>319409</v>
      </c>
      <c r="P4815" s="33">
        <v>327521</v>
      </c>
      <c r="Q4815"/>
    </row>
    <row r="4816" spans="1:17">
      <c r="A4816" s="38" t="str">
        <f t="shared" ca="1" si="75"/>
        <v>206675</v>
      </c>
      <c r="B4816" s="39" cm="1">
        <f t="array" aca="1" ref="B4816" ca="1">INDIRECT(_xlfn.CONCAT("D",ROW(C4816)-C4816-3))</f>
        <v>2066</v>
      </c>
      <c r="C4816" s="32">
        <v>75</v>
      </c>
      <c r="D4816" s="33">
        <v>4028318</v>
      </c>
      <c r="E4816" s="33"/>
      <c r="F4816" s="33">
        <v>1910280</v>
      </c>
      <c r="G4816" s="33">
        <v>388104</v>
      </c>
      <c r="H4816" s="33">
        <v>1202620</v>
      </c>
      <c r="I4816" s="33">
        <v>108871</v>
      </c>
      <c r="J4816" s="33">
        <v>210685</v>
      </c>
      <c r="K4816" s="33"/>
      <c r="L4816" s="33">
        <v>2118038</v>
      </c>
      <c r="M4816" s="33">
        <v>405366</v>
      </c>
      <c r="N4816" s="33">
        <v>1010375</v>
      </c>
      <c r="O4816" s="33">
        <v>364829</v>
      </c>
      <c r="P4816" s="33">
        <v>337467</v>
      </c>
      <c r="Q4816"/>
    </row>
    <row r="4817" spans="1:17">
      <c r="A4817" s="38" t="str">
        <f t="shared" ca="1" si="75"/>
        <v>206676</v>
      </c>
      <c r="B4817" s="39" cm="1">
        <f t="array" aca="1" ref="B4817" ca="1">INDIRECT(_xlfn.CONCAT("D",ROW(C4817)-C4817-3))</f>
        <v>2066</v>
      </c>
      <c r="C4817" s="32">
        <v>76</v>
      </c>
      <c r="D4817" s="33">
        <v>3840748</v>
      </c>
      <c r="E4817" s="33"/>
      <c r="F4817" s="33">
        <v>1808466</v>
      </c>
      <c r="G4817" s="33">
        <v>377979</v>
      </c>
      <c r="H4817" s="33">
        <v>1138962</v>
      </c>
      <c r="I4817" s="33">
        <v>92484</v>
      </c>
      <c r="J4817" s="33">
        <v>199042</v>
      </c>
      <c r="K4817" s="33"/>
      <c r="L4817" s="33">
        <v>2032282</v>
      </c>
      <c r="M4817" s="33">
        <v>401188</v>
      </c>
      <c r="N4817" s="33">
        <v>959407</v>
      </c>
      <c r="O4817" s="33">
        <v>400175</v>
      </c>
      <c r="P4817" s="33">
        <v>271511</v>
      </c>
      <c r="Q4817"/>
    </row>
    <row r="4818" spans="1:17">
      <c r="A4818" s="38" t="str">
        <f t="shared" ca="1" si="75"/>
        <v>206677</v>
      </c>
      <c r="B4818" s="39" cm="1">
        <f t="array" aca="1" ref="B4818" ca="1">INDIRECT(_xlfn.CONCAT("D",ROW(C4818)-C4818-3))</f>
        <v>2066</v>
      </c>
      <c r="C4818" s="32">
        <v>77</v>
      </c>
      <c r="D4818" s="33">
        <v>3669877</v>
      </c>
      <c r="E4818" s="33"/>
      <c r="F4818" s="33">
        <v>1714452</v>
      </c>
      <c r="G4818" s="33">
        <v>346698</v>
      </c>
      <c r="H4818" s="33">
        <v>1043100</v>
      </c>
      <c r="I4818" s="33">
        <v>115232</v>
      </c>
      <c r="J4818" s="33">
        <v>209422</v>
      </c>
      <c r="K4818" s="33"/>
      <c r="L4818" s="33">
        <v>1955425</v>
      </c>
      <c r="M4818" s="33">
        <v>410498</v>
      </c>
      <c r="N4818" s="33">
        <v>857394</v>
      </c>
      <c r="O4818" s="33">
        <v>410498</v>
      </c>
      <c r="P4818" s="33">
        <v>277035</v>
      </c>
      <c r="Q4818"/>
    </row>
    <row r="4819" spans="1:17">
      <c r="A4819" s="38" t="str">
        <f t="shared" ca="1" si="75"/>
        <v>206678</v>
      </c>
      <c r="B4819" s="39" cm="1">
        <f t="array" aca="1" ref="B4819" ca="1">INDIRECT(_xlfn.CONCAT("D",ROW(C4819)-C4819-3))</f>
        <v>2066</v>
      </c>
      <c r="C4819" s="32">
        <v>78</v>
      </c>
      <c r="D4819" s="33">
        <v>3493467</v>
      </c>
      <c r="E4819" s="33"/>
      <c r="F4819" s="33">
        <v>1623207</v>
      </c>
      <c r="G4819" s="33">
        <v>315234</v>
      </c>
      <c r="H4819" s="33">
        <v>1017757</v>
      </c>
      <c r="I4819" s="33">
        <v>106079</v>
      </c>
      <c r="J4819" s="33">
        <v>184137</v>
      </c>
      <c r="K4819" s="33"/>
      <c r="L4819" s="33">
        <v>1870260</v>
      </c>
      <c r="M4819" s="33">
        <v>352631</v>
      </c>
      <c r="N4819" s="33">
        <v>817418</v>
      </c>
      <c r="O4819" s="33">
        <v>426391</v>
      </c>
      <c r="P4819" s="33">
        <v>273820</v>
      </c>
      <c r="Q4819"/>
    </row>
    <row r="4820" spans="1:17">
      <c r="A4820" s="38" t="str">
        <f t="shared" ca="1" si="75"/>
        <v>206679</v>
      </c>
      <c r="B4820" s="39" cm="1">
        <f t="array" aca="1" ref="B4820" ca="1">INDIRECT(_xlfn.CONCAT("D",ROW(C4820)-C4820-3))</f>
        <v>2066</v>
      </c>
      <c r="C4820" s="32">
        <v>79</v>
      </c>
      <c r="D4820" s="33">
        <v>3365035</v>
      </c>
      <c r="E4820" s="33"/>
      <c r="F4820" s="33">
        <v>1553543</v>
      </c>
      <c r="G4820" s="33">
        <v>298720</v>
      </c>
      <c r="H4820" s="33">
        <v>953106</v>
      </c>
      <c r="I4820" s="33">
        <v>114892</v>
      </c>
      <c r="J4820" s="33">
        <v>186825</v>
      </c>
      <c r="K4820" s="33"/>
      <c r="L4820" s="33">
        <v>1811492</v>
      </c>
      <c r="M4820" s="33">
        <v>346344</v>
      </c>
      <c r="N4820" s="33">
        <v>783566</v>
      </c>
      <c r="O4820" s="33">
        <v>418037</v>
      </c>
      <c r="P4820" s="33">
        <v>263545</v>
      </c>
      <c r="Q4820"/>
    </row>
    <row r="4821" spans="1:17">
      <c r="A4821" s="38" t="str">
        <f t="shared" ca="1" si="75"/>
        <v>206680</v>
      </c>
      <c r="B4821" s="39" cm="1">
        <f t="array" aca="1" ref="B4821" ca="1">INDIRECT(_xlfn.CONCAT("D",ROW(C4821)-C4821-3))</f>
        <v>2066</v>
      </c>
      <c r="C4821" s="32">
        <v>80</v>
      </c>
      <c r="D4821" s="33">
        <v>3265551</v>
      </c>
      <c r="E4821" s="33"/>
      <c r="F4821" s="33">
        <v>1500480</v>
      </c>
      <c r="G4821" s="33">
        <v>261909</v>
      </c>
      <c r="H4821" s="33">
        <v>941673</v>
      </c>
      <c r="I4821" s="33">
        <v>126956</v>
      </c>
      <c r="J4821" s="33">
        <v>169941</v>
      </c>
      <c r="K4821" s="33"/>
      <c r="L4821" s="33">
        <v>1765071</v>
      </c>
      <c r="M4821" s="33">
        <v>308155</v>
      </c>
      <c r="N4821" s="33">
        <v>751696</v>
      </c>
      <c r="O4821" s="33">
        <v>439500</v>
      </c>
      <c r="P4821" s="33">
        <v>265721</v>
      </c>
      <c r="Q4821"/>
    </row>
    <row r="4822" spans="1:17">
      <c r="A4822" s="38" t="str">
        <f t="shared" ca="1" si="75"/>
        <v>206681</v>
      </c>
      <c r="B4822" s="39" cm="1">
        <f t="array" aca="1" ref="B4822" ca="1">INDIRECT(_xlfn.CONCAT("D",ROW(C4822)-C4822-3))</f>
        <v>2066</v>
      </c>
      <c r="C4822" s="32">
        <v>81</v>
      </c>
      <c r="D4822" s="33">
        <v>3084418</v>
      </c>
      <c r="E4822" s="33"/>
      <c r="F4822" s="33">
        <v>1406716</v>
      </c>
      <c r="G4822" s="33">
        <v>223272</v>
      </c>
      <c r="H4822" s="33">
        <v>896093</v>
      </c>
      <c r="I4822" s="33">
        <v>136166</v>
      </c>
      <c r="J4822" s="33">
        <v>151184</v>
      </c>
      <c r="K4822" s="33"/>
      <c r="L4822" s="33">
        <v>1677701</v>
      </c>
      <c r="M4822" s="33">
        <v>281805</v>
      </c>
      <c r="N4822" s="33">
        <v>680777</v>
      </c>
      <c r="O4822" s="33">
        <v>460585</v>
      </c>
      <c r="P4822" s="33">
        <v>254534</v>
      </c>
      <c r="Q4822"/>
    </row>
    <row r="4823" spans="1:17">
      <c r="A4823" s="38" t="str">
        <f t="shared" ca="1" si="75"/>
        <v>206682</v>
      </c>
      <c r="B4823" s="39" cm="1">
        <f t="array" aca="1" ref="B4823" ca="1">INDIRECT(_xlfn.CONCAT("D",ROW(C4823)-C4823-3))</f>
        <v>2066</v>
      </c>
      <c r="C4823" s="32">
        <v>82</v>
      </c>
      <c r="D4823" s="33">
        <v>2943395</v>
      </c>
      <c r="E4823" s="33"/>
      <c r="F4823" s="33">
        <v>1338144</v>
      </c>
      <c r="G4823" s="33">
        <v>188302</v>
      </c>
      <c r="H4823" s="33">
        <v>872398</v>
      </c>
      <c r="I4823" s="33">
        <v>135217</v>
      </c>
      <c r="J4823" s="33">
        <v>142228</v>
      </c>
      <c r="K4823" s="33"/>
      <c r="L4823" s="33">
        <v>1605252</v>
      </c>
      <c r="M4823" s="33">
        <v>236542</v>
      </c>
      <c r="N4823" s="33">
        <v>631790</v>
      </c>
      <c r="O4823" s="33">
        <v>493302</v>
      </c>
      <c r="P4823" s="33">
        <v>243618</v>
      </c>
      <c r="Q4823"/>
    </row>
    <row r="4824" spans="1:17">
      <c r="A4824" s="38" t="str">
        <f t="shared" ca="1" si="75"/>
        <v>206683</v>
      </c>
      <c r="B4824" s="39" cm="1">
        <f t="array" aca="1" ref="B4824" ca="1">INDIRECT(_xlfn.CONCAT("D",ROW(C4824)-C4824-3))</f>
        <v>2066</v>
      </c>
      <c r="C4824" s="32">
        <v>83</v>
      </c>
      <c r="D4824" s="33">
        <v>2858380</v>
      </c>
      <c r="E4824" s="33"/>
      <c r="F4824" s="33">
        <v>1294141</v>
      </c>
      <c r="G4824" s="33">
        <v>176702</v>
      </c>
      <c r="H4824" s="33">
        <v>807206</v>
      </c>
      <c r="I4824" s="33">
        <v>159634</v>
      </c>
      <c r="J4824" s="33">
        <v>150598</v>
      </c>
      <c r="K4824" s="33"/>
      <c r="L4824" s="33">
        <v>1564239</v>
      </c>
      <c r="M4824" s="33">
        <v>228076</v>
      </c>
      <c r="N4824" s="33">
        <v>607530</v>
      </c>
      <c r="O4824" s="33">
        <v>518722</v>
      </c>
      <c r="P4824" s="33">
        <v>209911</v>
      </c>
      <c r="Q4824"/>
    </row>
    <row r="4825" spans="1:17">
      <c r="A4825" s="38" t="str">
        <f t="shared" ca="1" si="75"/>
        <v>206684</v>
      </c>
      <c r="B4825" s="39" cm="1">
        <f t="array" aca="1" ref="B4825" ca="1">INDIRECT(_xlfn.CONCAT("D",ROW(C4825)-C4825-3))</f>
        <v>2066</v>
      </c>
      <c r="C4825" s="32">
        <v>84</v>
      </c>
      <c r="D4825" s="33">
        <v>2665432</v>
      </c>
      <c r="E4825" s="33"/>
      <c r="F4825" s="33">
        <v>1198400</v>
      </c>
      <c r="G4825" s="33">
        <v>146661</v>
      </c>
      <c r="H4825" s="33">
        <v>764444</v>
      </c>
      <c r="I4825" s="33">
        <v>163738</v>
      </c>
      <c r="J4825" s="33">
        <v>123557</v>
      </c>
      <c r="K4825" s="33"/>
      <c r="L4825" s="33">
        <v>1467032</v>
      </c>
      <c r="M4825" s="33">
        <v>190825</v>
      </c>
      <c r="N4825" s="33">
        <v>521993</v>
      </c>
      <c r="O4825" s="33">
        <v>555312</v>
      </c>
      <c r="P4825" s="33">
        <v>198903</v>
      </c>
      <c r="Q4825"/>
    </row>
    <row r="4826" spans="1:17">
      <c r="A4826" s="38" t="str">
        <f t="shared" ca="1" si="75"/>
        <v>206685</v>
      </c>
      <c r="B4826" s="39" cm="1">
        <f t="array" aca="1" ref="B4826" ca="1">INDIRECT(_xlfn.CONCAT("D",ROW(C4826)-C4826-3))</f>
        <v>2066</v>
      </c>
      <c r="C4826" s="32">
        <v>85</v>
      </c>
      <c r="D4826" s="33">
        <v>2539838</v>
      </c>
      <c r="E4826" s="33"/>
      <c r="F4826" s="33">
        <v>1135699</v>
      </c>
      <c r="G4826" s="33">
        <v>143594</v>
      </c>
      <c r="H4826" s="33">
        <v>734037</v>
      </c>
      <c r="I4826" s="33">
        <v>138573</v>
      </c>
      <c r="J4826" s="33">
        <v>119494</v>
      </c>
      <c r="K4826" s="33"/>
      <c r="L4826" s="33">
        <v>1404139</v>
      </c>
      <c r="M4826" s="33">
        <v>191657</v>
      </c>
      <c r="N4826" s="33">
        <v>459977</v>
      </c>
      <c r="O4826" s="33">
        <v>551770</v>
      </c>
      <c r="P4826" s="33">
        <v>200735</v>
      </c>
      <c r="Q4826"/>
    </row>
    <row r="4827" spans="1:17">
      <c r="A4827" s="38" t="str">
        <f t="shared" ca="1" si="75"/>
        <v>206686</v>
      </c>
      <c r="B4827" s="39" cm="1">
        <f t="array" aca="1" ref="B4827" ca="1">INDIRECT(_xlfn.CONCAT("D",ROW(C4827)-C4827-3))</f>
        <v>2066</v>
      </c>
      <c r="C4827" s="32">
        <v>86</v>
      </c>
      <c r="D4827" s="33">
        <v>2277053</v>
      </c>
      <c r="E4827" s="33"/>
      <c r="F4827" s="33">
        <v>1006694</v>
      </c>
      <c r="G4827" s="33">
        <v>118553</v>
      </c>
      <c r="H4827" s="33">
        <v>644003</v>
      </c>
      <c r="I4827" s="33">
        <v>161754</v>
      </c>
      <c r="J4827" s="33">
        <v>82384</v>
      </c>
      <c r="K4827" s="33"/>
      <c r="L4827" s="33">
        <v>1270359</v>
      </c>
      <c r="M4827" s="33">
        <v>153128</v>
      </c>
      <c r="N4827" s="33">
        <v>409013</v>
      </c>
      <c r="O4827" s="33">
        <v>559119</v>
      </c>
      <c r="P4827" s="33">
        <v>149098</v>
      </c>
      <c r="Q4827"/>
    </row>
    <row r="4828" spans="1:17">
      <c r="A4828" s="38" t="str">
        <f t="shared" ca="1" si="75"/>
        <v>206687</v>
      </c>
      <c r="B4828" s="39" cm="1">
        <f t="array" aca="1" ref="B4828" ca="1">INDIRECT(_xlfn.CONCAT("D",ROW(C4828)-C4828-3))</f>
        <v>2066</v>
      </c>
      <c r="C4828" s="32">
        <v>87</v>
      </c>
      <c r="D4828" s="33">
        <v>2037103</v>
      </c>
      <c r="E4828" s="33"/>
      <c r="F4828" s="33">
        <v>889382</v>
      </c>
      <c r="G4828" s="33">
        <v>77381</v>
      </c>
      <c r="H4828" s="33">
        <v>562773</v>
      </c>
      <c r="I4828" s="33">
        <v>169837</v>
      </c>
      <c r="J4828" s="33">
        <v>79391</v>
      </c>
      <c r="K4828" s="33"/>
      <c r="L4828" s="33">
        <v>1147721</v>
      </c>
      <c r="M4828" s="33">
        <v>120813</v>
      </c>
      <c r="N4828" s="33">
        <v>365458</v>
      </c>
      <c r="O4828" s="33">
        <v>519495</v>
      </c>
      <c r="P4828" s="33">
        <v>141955</v>
      </c>
      <c r="Q4828"/>
    </row>
    <row r="4829" spans="1:17">
      <c r="A4829" s="38" t="str">
        <f t="shared" ca="1" si="75"/>
        <v>206688</v>
      </c>
      <c r="B4829" s="39" cm="1">
        <f t="array" aca="1" ref="B4829" ca="1">INDIRECT(_xlfn.CONCAT("D",ROW(C4829)-C4829-3))</f>
        <v>2066</v>
      </c>
      <c r="C4829" s="32">
        <v>88</v>
      </c>
      <c r="D4829" s="33">
        <v>1853136</v>
      </c>
      <c r="E4829" s="33"/>
      <c r="F4829" s="33">
        <v>797587</v>
      </c>
      <c r="G4829" s="33">
        <v>70405</v>
      </c>
      <c r="H4829" s="33">
        <v>486800</v>
      </c>
      <c r="I4829" s="33">
        <v>163943</v>
      </c>
      <c r="J4829" s="33">
        <v>76440</v>
      </c>
      <c r="K4829" s="33"/>
      <c r="L4829" s="33">
        <v>1055549</v>
      </c>
      <c r="M4829" s="33">
        <v>125780</v>
      </c>
      <c r="N4829" s="33">
        <v>294829</v>
      </c>
      <c r="O4829" s="33">
        <v>501109</v>
      </c>
      <c r="P4829" s="33">
        <v>133830</v>
      </c>
      <c r="Q4829"/>
    </row>
    <row r="4830" spans="1:17">
      <c r="A4830" s="38" t="str">
        <f t="shared" ca="1" si="75"/>
        <v>206689</v>
      </c>
      <c r="B4830" s="39" cm="1">
        <f t="array" aca="1" ref="B4830" ca="1">INDIRECT(_xlfn.CONCAT("D",ROW(C4830)-C4830-3))</f>
        <v>2066</v>
      </c>
      <c r="C4830" s="32">
        <v>89</v>
      </c>
      <c r="D4830" s="33">
        <v>1618897</v>
      </c>
      <c r="E4830" s="33"/>
      <c r="F4830" s="33">
        <v>686244</v>
      </c>
      <c r="G4830" s="33">
        <v>58361</v>
      </c>
      <c r="H4830" s="33">
        <v>439719</v>
      </c>
      <c r="I4830" s="33">
        <v>139865</v>
      </c>
      <c r="J4830" s="33">
        <v>48299</v>
      </c>
      <c r="K4830" s="33"/>
      <c r="L4830" s="33">
        <v>932653</v>
      </c>
      <c r="M4830" s="33">
        <v>95476</v>
      </c>
      <c r="N4830" s="33">
        <v>232158</v>
      </c>
      <c r="O4830" s="33">
        <v>495472</v>
      </c>
      <c r="P4830" s="33">
        <v>109547</v>
      </c>
      <c r="Q4830"/>
    </row>
    <row r="4831" spans="1:17">
      <c r="A4831" s="38" t="str">
        <f t="shared" ca="1" si="75"/>
        <v>206690</v>
      </c>
      <c r="B4831" s="39" cm="1">
        <f t="array" aca="1" ref="B4831" ca="1">INDIRECT(_xlfn.CONCAT("D",ROW(C4831)-C4831-3))</f>
        <v>2066</v>
      </c>
      <c r="C4831" s="32">
        <v>90</v>
      </c>
      <c r="D4831" s="33">
        <v>1428876</v>
      </c>
      <c r="E4831" s="33"/>
      <c r="F4831" s="33">
        <v>595618</v>
      </c>
      <c r="G4831" s="33">
        <v>45352</v>
      </c>
      <c r="H4831" s="33">
        <v>384985</v>
      </c>
      <c r="I4831" s="33">
        <v>122953</v>
      </c>
      <c r="J4831" s="33">
        <v>42328</v>
      </c>
      <c r="K4831" s="33"/>
      <c r="L4831" s="33">
        <v>833258</v>
      </c>
      <c r="M4831" s="33">
        <v>82521</v>
      </c>
      <c r="N4831" s="33">
        <v>188188</v>
      </c>
      <c r="O4831" s="33">
        <v>471979</v>
      </c>
      <c r="P4831" s="33">
        <v>90572</v>
      </c>
      <c r="Q4831"/>
    </row>
    <row r="4832" spans="1:17">
      <c r="A4832" s="38" t="str">
        <f t="shared" ca="1" si="75"/>
        <v>206691</v>
      </c>
      <c r="B4832" s="39" cm="1">
        <f t="array" aca="1" ref="B4832" ca="1">INDIRECT(_xlfn.CONCAT("D",ROW(C4832)-C4832-3))</f>
        <v>2066</v>
      </c>
      <c r="C4832" s="32">
        <v>91</v>
      </c>
      <c r="D4832" s="33">
        <v>1241700</v>
      </c>
      <c r="E4832" s="33"/>
      <c r="F4832" s="33">
        <v>507548</v>
      </c>
      <c r="G4832" s="33">
        <v>29321</v>
      </c>
      <c r="H4832" s="33">
        <v>297249</v>
      </c>
      <c r="I4832" s="33">
        <v>143569</v>
      </c>
      <c r="J4832" s="33">
        <v>37409</v>
      </c>
      <c r="K4832" s="33"/>
      <c r="L4832" s="33">
        <v>734152</v>
      </c>
      <c r="M4832" s="33">
        <v>68481</v>
      </c>
      <c r="N4832" s="33">
        <v>157103</v>
      </c>
      <c r="O4832" s="33">
        <v>408869</v>
      </c>
      <c r="P4832" s="33">
        <v>99700</v>
      </c>
      <c r="Q4832"/>
    </row>
    <row r="4833" spans="1:17">
      <c r="A4833" s="38" t="str">
        <f t="shared" ca="1" si="75"/>
        <v>206692</v>
      </c>
      <c r="B4833" s="39" cm="1">
        <f t="array" aca="1" ref="B4833" ca="1">INDIRECT(_xlfn.CONCAT("D",ROW(C4833)-C4833-3))</f>
        <v>2066</v>
      </c>
      <c r="C4833" s="32">
        <v>92</v>
      </c>
      <c r="D4833" s="33">
        <v>1048056</v>
      </c>
      <c r="E4833" s="33"/>
      <c r="F4833" s="33">
        <v>418295</v>
      </c>
      <c r="G4833" s="33">
        <v>14179</v>
      </c>
      <c r="H4833" s="33">
        <v>245102</v>
      </c>
      <c r="I4833" s="33">
        <v>127615</v>
      </c>
      <c r="J4833" s="33">
        <v>31397</v>
      </c>
      <c r="K4833" s="33"/>
      <c r="L4833" s="33">
        <v>629762</v>
      </c>
      <c r="M4833" s="33">
        <v>58536</v>
      </c>
      <c r="N4833" s="33">
        <v>101933</v>
      </c>
      <c r="O4833" s="33">
        <v>390573</v>
      </c>
      <c r="P4833" s="33">
        <v>78720</v>
      </c>
      <c r="Q4833"/>
    </row>
    <row r="4834" spans="1:17">
      <c r="A4834" s="38" t="str">
        <f t="shared" ca="1" si="75"/>
        <v>206693</v>
      </c>
      <c r="B4834" s="39" cm="1">
        <f t="array" aca="1" ref="B4834" ca="1">INDIRECT(_xlfn.CONCAT("D",ROW(C4834)-C4834-3))</f>
        <v>2066</v>
      </c>
      <c r="C4834" s="32">
        <v>93</v>
      </c>
      <c r="D4834" s="33">
        <v>919870</v>
      </c>
      <c r="E4834" s="33"/>
      <c r="F4834" s="33">
        <v>358713</v>
      </c>
      <c r="G4834" s="33">
        <v>19307</v>
      </c>
      <c r="H4834" s="33">
        <v>193075</v>
      </c>
      <c r="I4834" s="33">
        <v>121942</v>
      </c>
      <c r="J4834" s="33">
        <v>24388</v>
      </c>
      <c r="K4834" s="33"/>
      <c r="L4834" s="33">
        <v>561157</v>
      </c>
      <c r="M4834" s="33">
        <v>44488</v>
      </c>
      <c r="N4834" s="33">
        <v>81899</v>
      </c>
      <c r="O4834" s="33">
        <v>358938</v>
      </c>
      <c r="P4834" s="33">
        <v>75832</v>
      </c>
      <c r="Q4834"/>
    </row>
    <row r="4835" spans="1:17">
      <c r="A4835" s="38" t="str">
        <f t="shared" ca="1" si="75"/>
        <v>206694</v>
      </c>
      <c r="B4835" s="39" cm="1">
        <f t="array" aca="1" ref="B4835" ca="1">INDIRECT(_xlfn.CONCAT("D",ROW(C4835)-C4835-3))</f>
        <v>2066</v>
      </c>
      <c r="C4835" s="32">
        <v>94</v>
      </c>
      <c r="D4835" s="33">
        <v>796148</v>
      </c>
      <c r="E4835" s="33"/>
      <c r="F4835" s="33">
        <v>302780</v>
      </c>
      <c r="G4835" s="33">
        <v>12193</v>
      </c>
      <c r="H4835" s="33">
        <v>154438</v>
      </c>
      <c r="I4835" s="33">
        <v>109732</v>
      </c>
      <c r="J4835" s="33">
        <v>26417</v>
      </c>
      <c r="K4835" s="33"/>
      <c r="L4835" s="33">
        <v>493368</v>
      </c>
      <c r="M4835" s="33">
        <v>39510</v>
      </c>
      <c r="N4835" s="33">
        <v>70915</v>
      </c>
      <c r="O4835" s="33">
        <v>316080</v>
      </c>
      <c r="P4835" s="33">
        <v>66863</v>
      </c>
      <c r="Q4835"/>
    </row>
    <row r="4836" spans="1:17">
      <c r="A4836" s="38" t="str">
        <f t="shared" ca="1" si="75"/>
        <v>206695</v>
      </c>
      <c r="B4836" s="39" cm="1">
        <f t="array" aca="1" ref="B4836" ca="1">INDIRECT(_xlfn.CONCAT("D",ROW(C4836)-C4836-3))</f>
        <v>2066</v>
      </c>
      <c r="C4836" s="32">
        <v>95</v>
      </c>
      <c r="D4836" s="33">
        <v>669502</v>
      </c>
      <c r="E4836" s="33"/>
      <c r="F4836" s="33">
        <v>247231</v>
      </c>
      <c r="G4836" s="33">
        <v>11238</v>
      </c>
      <c r="H4836" s="33">
        <v>125659</v>
      </c>
      <c r="I4836" s="33">
        <v>85816</v>
      </c>
      <c r="J4836" s="33">
        <v>24519</v>
      </c>
      <c r="K4836" s="33"/>
      <c r="L4836" s="33">
        <v>422271</v>
      </c>
      <c r="M4836" s="33">
        <v>26456</v>
      </c>
      <c r="N4836" s="33">
        <v>44771</v>
      </c>
      <c r="O4836" s="33">
        <v>303221</v>
      </c>
      <c r="P4836" s="33">
        <v>47823</v>
      </c>
      <c r="Q4836"/>
    </row>
    <row r="4837" spans="1:17">
      <c r="A4837" s="38" t="str">
        <f t="shared" ca="1" si="75"/>
        <v>206696</v>
      </c>
      <c r="B4837" s="39" cm="1">
        <f t="array" aca="1" ref="B4837" ca="1">INDIRECT(_xlfn.CONCAT("D",ROW(C4837)-C4837-3))</f>
        <v>2066</v>
      </c>
      <c r="C4837" s="32">
        <v>96</v>
      </c>
      <c r="D4837" s="33">
        <v>502274</v>
      </c>
      <c r="E4837" s="33"/>
      <c r="F4837" s="33">
        <v>178907</v>
      </c>
      <c r="G4837" s="33">
        <v>5112</v>
      </c>
      <c r="H4837" s="33">
        <v>100188</v>
      </c>
      <c r="I4837" s="33">
        <v>60317</v>
      </c>
      <c r="J4837" s="33">
        <v>13290</v>
      </c>
      <c r="K4837" s="33"/>
      <c r="L4837" s="33">
        <v>323367</v>
      </c>
      <c r="M4837" s="33">
        <v>15301</v>
      </c>
      <c r="N4837" s="33">
        <v>36723</v>
      </c>
      <c r="O4837" s="33">
        <v>232579</v>
      </c>
      <c r="P4837" s="33">
        <v>38763</v>
      </c>
      <c r="Q4837"/>
    </row>
    <row r="4838" spans="1:17">
      <c r="A4838" s="38" t="str">
        <f t="shared" ca="1" si="75"/>
        <v>206697</v>
      </c>
      <c r="B4838" s="39" cm="1">
        <f t="array" aca="1" ref="B4838" ca="1">INDIRECT(_xlfn.CONCAT("D",ROW(C4838)-C4838-3))</f>
        <v>2066</v>
      </c>
      <c r="C4838" s="32">
        <v>97</v>
      </c>
      <c r="D4838" s="33">
        <v>374755</v>
      </c>
      <c r="E4838" s="33"/>
      <c r="F4838" s="33">
        <v>128613</v>
      </c>
      <c r="G4838" s="33">
        <v>12347</v>
      </c>
      <c r="H4838" s="33">
        <v>63792</v>
      </c>
      <c r="I4838" s="33">
        <v>49387</v>
      </c>
      <c r="J4838" s="33">
        <v>3087</v>
      </c>
      <c r="K4838" s="33"/>
      <c r="L4838" s="33">
        <v>246142</v>
      </c>
      <c r="M4838" s="33">
        <v>13333</v>
      </c>
      <c r="N4838" s="33">
        <v>22563</v>
      </c>
      <c r="O4838" s="33">
        <v>182555</v>
      </c>
      <c r="P4838" s="33">
        <v>27691</v>
      </c>
      <c r="Q4838"/>
    </row>
    <row r="4839" spans="1:17">
      <c r="A4839" s="38" t="str">
        <f t="shared" ca="1" si="75"/>
        <v>206698</v>
      </c>
      <c r="B4839" s="39" cm="1">
        <f t="array" aca="1" ref="B4839" ca="1">INDIRECT(_xlfn.CONCAT("D",ROW(C4839)-C4839-3))</f>
        <v>2066</v>
      </c>
      <c r="C4839" s="32">
        <v>98</v>
      </c>
      <c r="D4839" s="33">
        <v>278776</v>
      </c>
      <c r="E4839" s="33"/>
      <c r="F4839" s="33">
        <v>91760</v>
      </c>
      <c r="G4839" s="33">
        <v>5155</v>
      </c>
      <c r="H4839" s="33">
        <v>39178</v>
      </c>
      <c r="I4839" s="33">
        <v>41240</v>
      </c>
      <c r="J4839" s="33">
        <v>6186</v>
      </c>
      <c r="K4839" s="33"/>
      <c r="L4839" s="33">
        <v>187016</v>
      </c>
      <c r="M4839" s="33">
        <v>12399</v>
      </c>
      <c r="N4839" s="33">
        <v>22731</v>
      </c>
      <c r="O4839" s="33">
        <v>127088</v>
      </c>
      <c r="P4839" s="33">
        <v>24798</v>
      </c>
      <c r="Q4839"/>
    </row>
    <row r="4840" spans="1:17">
      <c r="A4840" s="38" t="str">
        <f t="shared" ca="1" si="75"/>
        <v>206699</v>
      </c>
      <c r="B4840" s="39" cm="1">
        <f t="array" aca="1" ref="B4840" ca="1">INDIRECT(_xlfn.CONCAT("D",ROW(C4840)-C4840-3))</f>
        <v>2066</v>
      </c>
      <c r="C4840" s="32">
        <v>99</v>
      </c>
      <c r="D4840" s="33">
        <v>208168</v>
      </c>
      <c r="E4840" s="33"/>
      <c r="F4840" s="33">
        <v>65738</v>
      </c>
      <c r="G4840" s="33">
        <v>8348</v>
      </c>
      <c r="H4840" s="33">
        <v>22956</v>
      </c>
      <c r="I4840" s="33">
        <v>31304</v>
      </c>
      <c r="J4840" s="33">
        <v>3130</v>
      </c>
      <c r="K4840" s="33"/>
      <c r="L4840" s="33">
        <v>142430</v>
      </c>
      <c r="M4840" s="33">
        <v>6238</v>
      </c>
      <c r="N4840" s="33">
        <v>11436</v>
      </c>
      <c r="O4840" s="33">
        <v>105003</v>
      </c>
      <c r="P4840" s="33">
        <v>19753</v>
      </c>
      <c r="Q4840"/>
    </row>
    <row r="4841" spans="1:17">
      <c r="A4841" s="38" t="str">
        <f t="shared" ca="1" si="75"/>
        <v>2066100</v>
      </c>
      <c r="B4841" s="39" cm="1">
        <f t="array" aca="1" ref="B4841" ca="1">INDIRECT(_xlfn.CONCAT("D",ROW(C4841)-C4841-3))</f>
        <v>2066</v>
      </c>
      <c r="C4841" s="32">
        <v>100</v>
      </c>
      <c r="D4841" s="33">
        <v>489109</v>
      </c>
      <c r="E4841" s="33"/>
      <c r="F4841" s="33">
        <v>135676</v>
      </c>
      <c r="G4841" s="33">
        <v>5342</v>
      </c>
      <c r="H4841" s="33">
        <v>37391</v>
      </c>
      <c r="I4841" s="33">
        <v>83329</v>
      </c>
      <c r="J4841" s="33">
        <v>9615</v>
      </c>
      <c r="K4841" s="33"/>
      <c r="L4841" s="33">
        <v>353433</v>
      </c>
      <c r="M4841" s="33">
        <v>20473</v>
      </c>
      <c r="N4841" s="33">
        <v>6465</v>
      </c>
      <c r="O4841" s="33">
        <v>283393</v>
      </c>
      <c r="P4841" s="33">
        <v>43102</v>
      </c>
      <c r="Q4841"/>
    </row>
    <row r="4842" spans="1:17">
      <c r="A4842" s="38" t="str">
        <f t="shared" ca="1" si="75"/>
        <v>278776</v>
      </c>
      <c r="B4842" s="39" cm="1">
        <f t="array" aca="1" ref="B4842" ca="1">INDIRECT(_xlfn.CONCAT("D",ROW(C4842)-C4842-3))</f>
        <v>278776</v>
      </c>
      <c r="C4842" s="34"/>
      <c r="D4842" s="31"/>
      <c r="E4842" s="31"/>
      <c r="F4842" s="31"/>
      <c r="G4842" s="31"/>
      <c r="H4842" s="31"/>
      <c r="I4842" s="31"/>
      <c r="J4842" s="31"/>
      <c r="K4842" s="31"/>
      <c r="L4842" s="31"/>
      <c r="M4842" s="31"/>
      <c r="N4842" s="31"/>
      <c r="O4842" s="31"/>
      <c r="P4842" s="31"/>
      <c r="Q4842"/>
    </row>
    <row r="4843" spans="1:17">
      <c r="A4843" s="38" t="str">
        <f t="shared" ca="1" si="75"/>
        <v>208168</v>
      </c>
      <c r="B4843" s="39" cm="1">
        <f t="array" aca="1" ref="B4843" ca="1">INDIRECT(_xlfn.CONCAT("D",ROW(C4843)-C4843-3))</f>
        <v>208168</v>
      </c>
      <c r="Q4843"/>
    </row>
    <row r="4844" spans="1:17">
      <c r="A4844" s="38" t="str">
        <f t="shared" ca="1" si="75"/>
        <v>489109</v>
      </c>
      <c r="B4844" s="39" cm="1">
        <f t="array" aca="1" ref="B4844" ca="1">INDIRECT(_xlfn.CONCAT("D",ROW(C4844)-C4844-3))</f>
        <v>489109</v>
      </c>
      <c r="Q4844"/>
    </row>
    <row r="4845" spans="1:17">
      <c r="A4845" s="38" t="str">
        <f t="shared" ca="1" si="75"/>
        <v>0</v>
      </c>
      <c r="B4845" s="39" cm="1">
        <f t="array" aca="1" ref="B4845" ca="1">INDIRECT(_xlfn.CONCAT("D",ROW(C4845)-C4845-3))</f>
        <v>0</v>
      </c>
      <c r="Q4845"/>
    </row>
    <row r="4846" spans="1:17">
      <c r="A4846" s="38" t="str">
        <f t="shared" ca="1" si="75"/>
        <v>0</v>
      </c>
      <c r="B4846" s="39" cm="1">
        <f t="array" aca="1" ref="B4846" ca="1">INDIRECT(_xlfn.CONCAT("D",ROW(C4846)-C4846-3))</f>
        <v>0</v>
      </c>
      <c r="Q4846"/>
    </row>
    <row r="4847" spans="1:17">
      <c r="A4847" s="38" t="str">
        <f t="shared" ca="1" si="75"/>
        <v>0</v>
      </c>
      <c r="B4847" s="39" cm="1">
        <f t="array" aca="1" ref="B4847" ca="1">INDIRECT(_xlfn.CONCAT("D",ROW(C4847)-C4847-3))</f>
        <v>0</v>
      </c>
      <c r="Q4847"/>
    </row>
    <row r="4848" spans="1:17">
      <c r="A4848" s="38" t="str">
        <f t="shared" ca="1" si="75"/>
        <v>0</v>
      </c>
      <c r="B4848" s="39" cm="1">
        <f t="array" aca="1" ref="B4848" ca="1">INDIRECT(_xlfn.CONCAT("D",ROW(C4848)-C4848-3))</f>
        <v>0</v>
      </c>
      <c r="D4848" s="47">
        <v>2067</v>
      </c>
      <c r="E4848" s="47"/>
      <c r="F4848" s="47"/>
      <c r="G4848" s="47"/>
      <c r="H4848" s="47"/>
      <c r="I4848" s="47"/>
      <c r="J4848" s="47"/>
      <c r="K4848" s="47"/>
      <c r="L4848" s="47"/>
      <c r="M4848" s="47"/>
      <c r="N4848" s="47"/>
      <c r="O4848" s="47"/>
      <c r="P4848" s="47"/>
      <c r="Q4848"/>
    </row>
    <row r="4849" spans="1:17">
      <c r="A4849" s="38" t="str">
        <f t="shared" ca="1" si="75"/>
        <v>0</v>
      </c>
      <c r="B4849" s="39" cm="1">
        <f t="array" aca="1" ref="B4849" ca="1">INDIRECT(_xlfn.CONCAT("D",ROW(C4849)-C4849-3))</f>
        <v>0</v>
      </c>
      <c r="F4849" s="48" t="s">
        <v>184</v>
      </c>
      <c r="G4849" s="48"/>
      <c r="H4849" s="48"/>
      <c r="I4849" s="48"/>
      <c r="J4849" s="48"/>
      <c r="K4849" s="30"/>
      <c r="L4849" s="48" t="s">
        <v>185</v>
      </c>
      <c r="M4849" s="48"/>
      <c r="N4849" s="48"/>
      <c r="O4849" s="48"/>
      <c r="P4849" s="48"/>
      <c r="Q4849"/>
    </row>
    <row r="4850" spans="1:17">
      <c r="A4850" s="38" t="e">
        <f t="shared" ca="1" si="75"/>
        <v>#VALUE!</v>
      </c>
      <c r="B4850" s="39" t="e" cm="1">
        <f t="array" aca="1" ref="B4850" ca="1">INDIRECT(_xlfn.CONCAT("D",ROW(C4850)-C4850-3))</f>
        <v>#VALUE!</v>
      </c>
      <c r="C4850" s="30" t="s">
        <v>186</v>
      </c>
      <c r="D4850" s="30" t="s">
        <v>0</v>
      </c>
      <c r="E4850" s="30"/>
      <c r="F4850" s="30" t="s">
        <v>0</v>
      </c>
      <c r="G4850" s="30" t="s">
        <v>187</v>
      </c>
      <c r="H4850" s="30" t="s">
        <v>188</v>
      </c>
      <c r="I4850" s="30" t="s">
        <v>189</v>
      </c>
      <c r="J4850" s="30" t="s">
        <v>190</v>
      </c>
      <c r="K4850" s="30"/>
      <c r="L4850" s="30" t="s">
        <v>0</v>
      </c>
      <c r="M4850" s="30" t="s">
        <v>187</v>
      </c>
      <c r="N4850" s="30" t="s">
        <v>188</v>
      </c>
      <c r="O4850" s="30" t="s">
        <v>189</v>
      </c>
      <c r="P4850" s="30" t="s">
        <v>190</v>
      </c>
      <c r="Q4850"/>
    </row>
    <row r="4851" spans="1:17">
      <c r="A4851" s="38" t="str">
        <f t="shared" ca="1" si="75"/>
        <v>20670</v>
      </c>
      <c r="B4851" s="39" cm="1">
        <f t="array" aca="1" ref="B4851" ca="1">INDIRECT(_xlfn.CONCAT("D",ROW(C4851)-C4851-3))</f>
        <v>2067</v>
      </c>
      <c r="C4851" s="32">
        <v>0</v>
      </c>
      <c r="D4851" s="33">
        <v>4012295</v>
      </c>
      <c r="E4851" s="33"/>
      <c r="F4851" s="33">
        <v>2052628</v>
      </c>
      <c r="G4851" s="33">
        <v>2052628</v>
      </c>
      <c r="H4851" s="33">
        <v>0</v>
      </c>
      <c r="I4851" s="33">
        <v>0</v>
      </c>
      <c r="J4851" s="33">
        <v>0</v>
      </c>
      <c r="K4851" s="33"/>
      <c r="L4851" s="33">
        <v>1959668</v>
      </c>
      <c r="M4851" s="33">
        <v>1959668</v>
      </c>
      <c r="N4851" s="33">
        <v>0</v>
      </c>
      <c r="O4851" s="33">
        <v>0</v>
      </c>
      <c r="P4851" s="33">
        <v>0</v>
      </c>
      <c r="Q4851"/>
    </row>
    <row r="4852" spans="1:17">
      <c r="A4852" s="38" t="str">
        <f t="shared" ca="1" si="75"/>
        <v>20671</v>
      </c>
      <c r="B4852" s="39" cm="1">
        <f t="array" aca="1" ref="B4852" ca="1">INDIRECT(_xlfn.CONCAT("D",ROW(C4852)-C4852-3))</f>
        <v>2067</v>
      </c>
      <c r="C4852" s="32">
        <v>1</v>
      </c>
      <c r="D4852" s="33">
        <v>4016917</v>
      </c>
      <c r="E4852" s="33"/>
      <c r="F4852" s="33">
        <v>2055602</v>
      </c>
      <c r="G4852" s="33">
        <v>2055602</v>
      </c>
      <c r="H4852" s="33">
        <v>0</v>
      </c>
      <c r="I4852" s="33">
        <v>0</v>
      </c>
      <c r="J4852" s="33">
        <v>0</v>
      </c>
      <c r="K4852" s="33"/>
      <c r="L4852" s="33">
        <v>1961316</v>
      </c>
      <c r="M4852" s="33">
        <v>1961316</v>
      </c>
      <c r="N4852" s="33">
        <v>0</v>
      </c>
      <c r="O4852" s="33">
        <v>0</v>
      </c>
      <c r="P4852" s="33">
        <v>0</v>
      </c>
      <c r="Q4852"/>
    </row>
    <row r="4853" spans="1:17">
      <c r="A4853" s="38" t="str">
        <f t="shared" ca="1" si="75"/>
        <v>20672</v>
      </c>
      <c r="B4853" s="39" cm="1">
        <f t="array" aca="1" ref="B4853" ca="1">INDIRECT(_xlfn.CONCAT("D",ROW(C4853)-C4853-3))</f>
        <v>2067</v>
      </c>
      <c r="C4853" s="32">
        <v>2</v>
      </c>
      <c r="D4853" s="33">
        <v>4027964</v>
      </c>
      <c r="E4853" s="33"/>
      <c r="F4853" s="33">
        <v>2061372</v>
      </c>
      <c r="G4853" s="33">
        <v>2061372</v>
      </c>
      <c r="H4853" s="33">
        <v>0</v>
      </c>
      <c r="I4853" s="33">
        <v>0</v>
      </c>
      <c r="J4853" s="33">
        <v>0</v>
      </c>
      <c r="K4853" s="33"/>
      <c r="L4853" s="33">
        <v>1966592</v>
      </c>
      <c r="M4853" s="33">
        <v>1966592</v>
      </c>
      <c r="N4853" s="33">
        <v>0</v>
      </c>
      <c r="O4853" s="33">
        <v>0</v>
      </c>
      <c r="P4853" s="33">
        <v>0</v>
      </c>
      <c r="Q4853"/>
    </row>
    <row r="4854" spans="1:17">
      <c r="A4854" s="38" t="str">
        <f t="shared" ca="1" si="75"/>
        <v>20673</v>
      </c>
      <c r="B4854" s="39" cm="1">
        <f t="array" aca="1" ref="B4854" ca="1">INDIRECT(_xlfn.CONCAT("D",ROW(C4854)-C4854-3))</f>
        <v>2067</v>
      </c>
      <c r="C4854" s="32">
        <v>3</v>
      </c>
      <c r="D4854" s="33">
        <v>4037649</v>
      </c>
      <c r="E4854" s="33"/>
      <c r="F4854" s="33">
        <v>2066443</v>
      </c>
      <c r="G4854" s="33">
        <v>2066443</v>
      </c>
      <c r="H4854" s="33">
        <v>0</v>
      </c>
      <c r="I4854" s="33">
        <v>0</v>
      </c>
      <c r="J4854" s="33">
        <v>0</v>
      </c>
      <c r="K4854" s="33"/>
      <c r="L4854" s="33">
        <v>1971206</v>
      </c>
      <c r="M4854" s="33">
        <v>1971206</v>
      </c>
      <c r="N4854" s="33">
        <v>0</v>
      </c>
      <c r="O4854" s="33">
        <v>0</v>
      </c>
      <c r="P4854" s="33">
        <v>0</v>
      </c>
      <c r="Q4854"/>
    </row>
    <row r="4855" spans="1:17">
      <c r="A4855" s="38" t="str">
        <f t="shared" ca="1" si="75"/>
        <v>20674</v>
      </c>
      <c r="B4855" s="39" cm="1">
        <f t="array" aca="1" ref="B4855" ca="1">INDIRECT(_xlfn.CONCAT("D",ROW(C4855)-C4855-3))</f>
        <v>2067</v>
      </c>
      <c r="C4855" s="32">
        <v>4</v>
      </c>
      <c r="D4855" s="33">
        <v>4043656</v>
      </c>
      <c r="E4855" s="33"/>
      <c r="F4855" s="33">
        <v>2069843</v>
      </c>
      <c r="G4855" s="33">
        <v>2069843</v>
      </c>
      <c r="H4855" s="33">
        <v>0</v>
      </c>
      <c r="I4855" s="33">
        <v>0</v>
      </c>
      <c r="J4855" s="33">
        <v>0</v>
      </c>
      <c r="K4855" s="33"/>
      <c r="L4855" s="33">
        <v>1973813</v>
      </c>
      <c r="M4855" s="33">
        <v>1973813</v>
      </c>
      <c r="N4855" s="33">
        <v>0</v>
      </c>
      <c r="O4855" s="33">
        <v>0</v>
      </c>
      <c r="P4855" s="33">
        <v>0</v>
      </c>
      <c r="Q4855"/>
    </row>
    <row r="4856" spans="1:17">
      <c r="A4856" s="38" t="str">
        <f t="shared" ca="1" si="75"/>
        <v>20675</v>
      </c>
      <c r="B4856" s="39" cm="1">
        <f t="array" aca="1" ref="B4856" ca="1">INDIRECT(_xlfn.CONCAT("D",ROW(C4856)-C4856-3))</f>
        <v>2067</v>
      </c>
      <c r="C4856" s="32">
        <v>5</v>
      </c>
      <c r="D4856" s="33">
        <v>4047258</v>
      </c>
      <c r="E4856" s="33"/>
      <c r="F4856" s="33">
        <v>2071937</v>
      </c>
      <c r="G4856" s="33">
        <v>2071937</v>
      </c>
      <c r="H4856" s="33">
        <v>0</v>
      </c>
      <c r="I4856" s="33">
        <v>0</v>
      </c>
      <c r="J4856" s="33">
        <v>0</v>
      </c>
      <c r="K4856" s="33"/>
      <c r="L4856" s="33">
        <v>1975321</v>
      </c>
      <c r="M4856" s="33">
        <v>1975321</v>
      </c>
      <c r="N4856" s="33">
        <v>0</v>
      </c>
      <c r="O4856" s="33">
        <v>0</v>
      </c>
      <c r="P4856" s="33">
        <v>0</v>
      </c>
      <c r="Q4856"/>
    </row>
    <row r="4857" spans="1:17">
      <c r="A4857" s="38" t="str">
        <f t="shared" ca="1" si="75"/>
        <v>20676</v>
      </c>
      <c r="B4857" s="39" cm="1">
        <f t="array" aca="1" ref="B4857" ca="1">INDIRECT(_xlfn.CONCAT("D",ROW(C4857)-C4857-3))</f>
        <v>2067</v>
      </c>
      <c r="C4857" s="32">
        <v>6</v>
      </c>
      <c r="D4857" s="33">
        <v>4051184</v>
      </c>
      <c r="E4857" s="33"/>
      <c r="F4857" s="33">
        <v>2074094</v>
      </c>
      <c r="G4857" s="33">
        <v>2074094</v>
      </c>
      <c r="H4857" s="33">
        <v>0</v>
      </c>
      <c r="I4857" s="33">
        <v>0</v>
      </c>
      <c r="J4857" s="33">
        <v>0</v>
      </c>
      <c r="K4857" s="33"/>
      <c r="L4857" s="33">
        <v>1977090</v>
      </c>
      <c r="M4857" s="33">
        <v>1977090</v>
      </c>
      <c r="N4857" s="33">
        <v>0</v>
      </c>
      <c r="O4857" s="33">
        <v>0</v>
      </c>
      <c r="P4857" s="33">
        <v>0</v>
      </c>
      <c r="Q4857"/>
    </row>
    <row r="4858" spans="1:17">
      <c r="A4858" s="38" t="str">
        <f t="shared" ca="1" si="75"/>
        <v>20677</v>
      </c>
      <c r="B4858" s="39" cm="1">
        <f t="array" aca="1" ref="B4858" ca="1">INDIRECT(_xlfn.CONCAT("D",ROW(C4858)-C4858-3))</f>
        <v>2067</v>
      </c>
      <c r="C4858" s="32">
        <v>7</v>
      </c>
      <c r="D4858" s="33">
        <v>4054286</v>
      </c>
      <c r="E4858" s="33"/>
      <c r="F4858" s="33">
        <v>2075676</v>
      </c>
      <c r="G4858" s="33">
        <v>2075676</v>
      </c>
      <c r="H4858" s="33">
        <v>0</v>
      </c>
      <c r="I4858" s="33">
        <v>0</v>
      </c>
      <c r="J4858" s="33">
        <v>0</v>
      </c>
      <c r="K4858" s="33"/>
      <c r="L4858" s="33">
        <v>1978609</v>
      </c>
      <c r="M4858" s="33">
        <v>1978609</v>
      </c>
      <c r="N4858" s="33">
        <v>0</v>
      </c>
      <c r="O4858" s="33">
        <v>0</v>
      </c>
      <c r="P4858" s="33">
        <v>0</v>
      </c>
      <c r="Q4858"/>
    </row>
    <row r="4859" spans="1:17">
      <c r="A4859" s="38" t="str">
        <f t="shared" ca="1" si="75"/>
        <v>20678</v>
      </c>
      <c r="B4859" s="39" cm="1">
        <f t="array" aca="1" ref="B4859" ca="1">INDIRECT(_xlfn.CONCAT("D",ROW(C4859)-C4859-3))</f>
        <v>2067</v>
      </c>
      <c r="C4859" s="32">
        <v>8</v>
      </c>
      <c r="D4859" s="33">
        <v>4058158</v>
      </c>
      <c r="E4859" s="33"/>
      <c r="F4859" s="33">
        <v>2077831</v>
      </c>
      <c r="G4859" s="33">
        <v>2077831</v>
      </c>
      <c r="H4859" s="33">
        <v>0</v>
      </c>
      <c r="I4859" s="33">
        <v>0</v>
      </c>
      <c r="J4859" s="33">
        <v>0</v>
      </c>
      <c r="K4859" s="33"/>
      <c r="L4859" s="33">
        <v>1980327</v>
      </c>
      <c r="M4859" s="33">
        <v>1980327</v>
      </c>
      <c r="N4859" s="33">
        <v>0</v>
      </c>
      <c r="O4859" s="33">
        <v>0</v>
      </c>
      <c r="P4859" s="33">
        <v>0</v>
      </c>
      <c r="Q4859"/>
    </row>
    <row r="4860" spans="1:17">
      <c r="A4860" s="38" t="str">
        <f t="shared" ca="1" si="75"/>
        <v>20679</v>
      </c>
      <c r="B4860" s="39" cm="1">
        <f t="array" aca="1" ref="B4860" ca="1">INDIRECT(_xlfn.CONCAT("D",ROW(C4860)-C4860-3))</f>
        <v>2067</v>
      </c>
      <c r="C4860" s="32">
        <v>9</v>
      </c>
      <c r="D4860" s="33">
        <v>4064547</v>
      </c>
      <c r="E4860" s="33"/>
      <c r="F4860" s="33">
        <v>2081621</v>
      </c>
      <c r="G4860" s="33">
        <v>2081621</v>
      </c>
      <c r="H4860" s="33">
        <v>0</v>
      </c>
      <c r="I4860" s="33">
        <v>0</v>
      </c>
      <c r="J4860" s="33">
        <v>0</v>
      </c>
      <c r="K4860" s="33"/>
      <c r="L4860" s="33">
        <v>1982926</v>
      </c>
      <c r="M4860" s="33">
        <v>1982926</v>
      </c>
      <c r="N4860" s="33">
        <v>0</v>
      </c>
      <c r="O4860" s="33">
        <v>0</v>
      </c>
      <c r="P4860" s="33">
        <v>0</v>
      </c>
      <c r="Q4860"/>
    </row>
    <row r="4861" spans="1:17">
      <c r="A4861" s="38" t="str">
        <f t="shared" ca="1" si="75"/>
        <v>206710</v>
      </c>
      <c r="B4861" s="39" cm="1">
        <f t="array" aca="1" ref="B4861" ca="1">INDIRECT(_xlfn.CONCAT("D",ROW(C4861)-C4861-3))</f>
        <v>2067</v>
      </c>
      <c r="C4861" s="32">
        <v>10</v>
      </c>
      <c r="D4861" s="33">
        <v>4074383</v>
      </c>
      <c r="E4861" s="33"/>
      <c r="F4861" s="33">
        <v>2087372</v>
      </c>
      <c r="G4861" s="33">
        <v>2087372</v>
      </c>
      <c r="H4861" s="33">
        <v>0</v>
      </c>
      <c r="I4861" s="33">
        <v>0</v>
      </c>
      <c r="J4861" s="33">
        <v>0</v>
      </c>
      <c r="K4861" s="33"/>
      <c r="L4861" s="33">
        <v>1987011</v>
      </c>
      <c r="M4861" s="33">
        <v>1987011</v>
      </c>
      <c r="N4861" s="33">
        <v>0</v>
      </c>
      <c r="O4861" s="33">
        <v>0</v>
      </c>
      <c r="P4861" s="33">
        <v>0</v>
      </c>
      <c r="Q4861"/>
    </row>
    <row r="4862" spans="1:17">
      <c r="A4862" s="38" t="str">
        <f t="shared" ca="1" si="75"/>
        <v>206711</v>
      </c>
      <c r="B4862" s="39" cm="1">
        <f t="array" aca="1" ref="B4862" ca="1">INDIRECT(_xlfn.CONCAT("D",ROW(C4862)-C4862-3))</f>
        <v>2067</v>
      </c>
      <c r="C4862" s="32">
        <v>11</v>
      </c>
      <c r="D4862" s="33">
        <v>4087847</v>
      </c>
      <c r="E4862" s="33"/>
      <c r="F4862" s="33">
        <v>2094867</v>
      </c>
      <c r="G4862" s="33">
        <v>2094867</v>
      </c>
      <c r="H4862" s="33">
        <v>0</v>
      </c>
      <c r="I4862" s="33">
        <v>0</v>
      </c>
      <c r="J4862" s="33">
        <v>0</v>
      </c>
      <c r="K4862" s="33"/>
      <c r="L4862" s="33">
        <v>1992980</v>
      </c>
      <c r="M4862" s="33">
        <v>1992980</v>
      </c>
      <c r="N4862" s="33">
        <v>0</v>
      </c>
      <c r="O4862" s="33">
        <v>0</v>
      </c>
      <c r="P4862" s="33">
        <v>0</v>
      </c>
      <c r="Q4862"/>
    </row>
    <row r="4863" spans="1:17">
      <c r="A4863" s="38" t="str">
        <f t="shared" ca="1" si="75"/>
        <v>206712</v>
      </c>
      <c r="B4863" s="39" cm="1">
        <f t="array" aca="1" ref="B4863" ca="1">INDIRECT(_xlfn.CONCAT("D",ROW(C4863)-C4863-3))</f>
        <v>2067</v>
      </c>
      <c r="C4863" s="32">
        <v>12</v>
      </c>
      <c r="D4863" s="33">
        <v>4105381</v>
      </c>
      <c r="E4863" s="33"/>
      <c r="F4863" s="33">
        <v>2104190</v>
      </c>
      <c r="G4863" s="33">
        <v>2104190</v>
      </c>
      <c r="H4863" s="33">
        <v>0</v>
      </c>
      <c r="I4863" s="33">
        <v>0</v>
      </c>
      <c r="J4863" s="33">
        <v>0</v>
      </c>
      <c r="K4863" s="33"/>
      <c r="L4863" s="33">
        <v>2001191</v>
      </c>
      <c r="M4863" s="33">
        <v>2001191</v>
      </c>
      <c r="N4863" s="33">
        <v>0</v>
      </c>
      <c r="O4863" s="33">
        <v>0</v>
      </c>
      <c r="P4863" s="33">
        <v>0</v>
      </c>
      <c r="Q4863"/>
    </row>
    <row r="4864" spans="1:17">
      <c r="A4864" s="38" t="str">
        <f t="shared" ca="1" si="75"/>
        <v>206713</v>
      </c>
      <c r="B4864" s="39" cm="1">
        <f t="array" aca="1" ref="B4864" ca="1">INDIRECT(_xlfn.CONCAT("D",ROW(C4864)-C4864-3))</f>
        <v>2067</v>
      </c>
      <c r="C4864" s="32">
        <v>13</v>
      </c>
      <c r="D4864" s="33">
        <v>4127317</v>
      </c>
      <c r="E4864" s="33"/>
      <c r="F4864" s="33">
        <v>2115610</v>
      </c>
      <c r="G4864" s="33">
        <v>2115610</v>
      </c>
      <c r="H4864" s="33">
        <v>0</v>
      </c>
      <c r="I4864" s="33">
        <v>0</v>
      </c>
      <c r="J4864" s="33">
        <v>0</v>
      </c>
      <c r="K4864" s="33"/>
      <c r="L4864" s="33">
        <v>2011707</v>
      </c>
      <c r="M4864" s="33">
        <v>2011707</v>
      </c>
      <c r="N4864" s="33">
        <v>0</v>
      </c>
      <c r="O4864" s="33">
        <v>0</v>
      </c>
      <c r="P4864" s="33">
        <v>0</v>
      </c>
      <c r="Q4864"/>
    </row>
    <row r="4865" spans="1:17">
      <c r="A4865" s="38" t="str">
        <f t="shared" ca="1" si="75"/>
        <v>206714</v>
      </c>
      <c r="B4865" s="39" cm="1">
        <f t="array" aca="1" ref="B4865" ca="1">INDIRECT(_xlfn.CONCAT("D",ROW(C4865)-C4865-3))</f>
        <v>2067</v>
      </c>
      <c r="C4865" s="32">
        <v>14</v>
      </c>
      <c r="D4865" s="33">
        <v>4153530</v>
      </c>
      <c r="E4865" s="33"/>
      <c r="F4865" s="33">
        <v>2129201</v>
      </c>
      <c r="G4865" s="33">
        <v>2129201</v>
      </c>
      <c r="H4865" s="33">
        <v>0</v>
      </c>
      <c r="I4865" s="33">
        <v>0</v>
      </c>
      <c r="J4865" s="33">
        <v>0</v>
      </c>
      <c r="K4865" s="33"/>
      <c r="L4865" s="33">
        <v>2024329</v>
      </c>
      <c r="M4865" s="33">
        <v>2024329</v>
      </c>
      <c r="N4865" s="33">
        <v>0</v>
      </c>
      <c r="O4865" s="33">
        <v>0</v>
      </c>
      <c r="P4865" s="33">
        <v>0</v>
      </c>
      <c r="Q4865"/>
    </row>
    <row r="4866" spans="1:17">
      <c r="A4866" s="38" t="str">
        <f t="shared" ca="1" si="75"/>
        <v>206715</v>
      </c>
      <c r="B4866" s="39" cm="1">
        <f t="array" aca="1" ref="B4866" ca="1">INDIRECT(_xlfn.CONCAT("D",ROW(C4866)-C4866-3))</f>
        <v>2067</v>
      </c>
      <c r="C4866" s="32">
        <v>15</v>
      </c>
      <c r="D4866" s="33">
        <v>4184791</v>
      </c>
      <c r="E4866" s="33"/>
      <c r="F4866" s="33">
        <v>2145544</v>
      </c>
      <c r="G4866" s="33">
        <v>2145544</v>
      </c>
      <c r="H4866" s="33">
        <v>0</v>
      </c>
      <c r="I4866" s="33">
        <v>0</v>
      </c>
      <c r="J4866" s="33">
        <v>0</v>
      </c>
      <c r="K4866" s="33"/>
      <c r="L4866" s="33">
        <v>2039248</v>
      </c>
      <c r="M4866" s="33">
        <v>2039248</v>
      </c>
      <c r="N4866" s="33">
        <v>0</v>
      </c>
      <c r="O4866" s="33">
        <v>0</v>
      </c>
      <c r="P4866" s="33">
        <v>0</v>
      </c>
      <c r="Q4866"/>
    </row>
    <row r="4867" spans="1:17">
      <c r="A4867" s="38" t="str">
        <f t="shared" ca="1" si="75"/>
        <v>206716</v>
      </c>
      <c r="B4867" s="39" cm="1">
        <f t="array" aca="1" ref="B4867" ca="1">INDIRECT(_xlfn.CONCAT("D",ROW(C4867)-C4867-3))</f>
        <v>2067</v>
      </c>
      <c r="C4867" s="32">
        <v>16</v>
      </c>
      <c r="D4867" s="33">
        <v>4221532</v>
      </c>
      <c r="E4867" s="33"/>
      <c r="F4867" s="33">
        <v>2165249</v>
      </c>
      <c r="G4867" s="33">
        <v>2158572</v>
      </c>
      <c r="H4867" s="33">
        <v>6677</v>
      </c>
      <c r="I4867" s="33">
        <v>0</v>
      </c>
      <c r="J4867" s="33">
        <v>0</v>
      </c>
      <c r="K4867" s="33"/>
      <c r="L4867" s="33">
        <v>2056283</v>
      </c>
      <c r="M4867" s="33">
        <v>2047683</v>
      </c>
      <c r="N4867" s="33">
        <v>8600</v>
      </c>
      <c r="O4867" s="33">
        <v>0</v>
      </c>
      <c r="P4867" s="33">
        <v>0</v>
      </c>
      <c r="Q4867"/>
    </row>
    <row r="4868" spans="1:17">
      <c r="A4868" s="38" t="str">
        <f t="shared" ca="1" si="75"/>
        <v>206717</v>
      </c>
      <c r="B4868" s="39" cm="1">
        <f t="array" aca="1" ref="B4868" ca="1">INDIRECT(_xlfn.CONCAT("D",ROW(C4868)-C4868-3))</f>
        <v>2067</v>
      </c>
      <c r="C4868" s="32">
        <v>17</v>
      </c>
      <c r="D4868" s="33">
        <v>4264473</v>
      </c>
      <c r="E4868" s="33"/>
      <c r="F4868" s="33">
        <v>2189008</v>
      </c>
      <c r="G4868" s="33">
        <v>2175590</v>
      </c>
      <c r="H4868" s="33">
        <v>13418</v>
      </c>
      <c r="I4868" s="33">
        <v>0</v>
      </c>
      <c r="J4868" s="33">
        <v>0</v>
      </c>
      <c r="K4868" s="33"/>
      <c r="L4868" s="33">
        <v>2075465</v>
      </c>
      <c r="M4868" s="33">
        <v>2060155</v>
      </c>
      <c r="N4868" s="33">
        <v>15310</v>
      </c>
      <c r="O4868" s="33">
        <v>0</v>
      </c>
      <c r="P4868" s="33">
        <v>0</v>
      </c>
      <c r="Q4868"/>
    </row>
    <row r="4869" spans="1:17">
      <c r="A4869" s="38" t="str">
        <f t="shared" ca="1" si="75"/>
        <v>206718</v>
      </c>
      <c r="B4869" s="39" cm="1">
        <f t="array" aca="1" ref="B4869" ca="1">INDIRECT(_xlfn.CONCAT("D",ROW(C4869)-C4869-3))</f>
        <v>2067</v>
      </c>
      <c r="C4869" s="32">
        <v>18</v>
      </c>
      <c r="D4869" s="33">
        <v>4312313</v>
      </c>
      <c r="E4869" s="33"/>
      <c r="F4869" s="33">
        <v>2215871</v>
      </c>
      <c r="G4869" s="33">
        <v>2195710</v>
      </c>
      <c r="H4869" s="33">
        <v>20162</v>
      </c>
      <c r="I4869" s="33">
        <v>0</v>
      </c>
      <c r="J4869" s="33">
        <v>0</v>
      </c>
      <c r="K4869" s="33"/>
      <c r="L4869" s="33">
        <v>2096442</v>
      </c>
      <c r="M4869" s="33">
        <v>2076302</v>
      </c>
      <c r="N4869" s="33">
        <v>19181</v>
      </c>
      <c r="O4869" s="33">
        <v>0</v>
      </c>
      <c r="P4869" s="33">
        <v>959</v>
      </c>
      <c r="Q4869"/>
    </row>
    <row r="4870" spans="1:17">
      <c r="A4870" s="38" t="str">
        <f t="shared" ca="1" si="75"/>
        <v>206719</v>
      </c>
      <c r="B4870" s="39" cm="1">
        <f t="array" aca="1" ref="B4870" ca="1">INDIRECT(_xlfn.CONCAT("D",ROW(C4870)-C4870-3))</f>
        <v>2067</v>
      </c>
      <c r="C4870" s="32">
        <v>19</v>
      </c>
      <c r="D4870" s="33">
        <v>4360938</v>
      </c>
      <c r="E4870" s="33"/>
      <c r="F4870" s="33">
        <v>2242793</v>
      </c>
      <c r="G4870" s="33">
        <v>2222561</v>
      </c>
      <c r="H4870" s="33">
        <v>19268</v>
      </c>
      <c r="I4870" s="33">
        <v>0</v>
      </c>
      <c r="J4870" s="33">
        <v>964</v>
      </c>
      <c r="K4870" s="33"/>
      <c r="L4870" s="33">
        <v>2118145</v>
      </c>
      <c r="M4870" s="33">
        <v>2082554</v>
      </c>
      <c r="N4870" s="33">
        <v>32705</v>
      </c>
      <c r="O4870" s="33">
        <v>0</v>
      </c>
      <c r="P4870" s="33">
        <v>2886</v>
      </c>
      <c r="Q4870"/>
    </row>
    <row r="4871" spans="1:17">
      <c r="A4871" s="38" t="str">
        <f t="shared" ca="1" si="75"/>
        <v>206720</v>
      </c>
      <c r="B4871" s="39" cm="1">
        <f t="array" aca="1" ref="B4871" ca="1">INDIRECT(_xlfn.CONCAT("D",ROW(C4871)-C4871-3))</f>
        <v>2067</v>
      </c>
      <c r="C4871" s="32">
        <v>20</v>
      </c>
      <c r="D4871" s="33">
        <v>4408441</v>
      </c>
      <c r="E4871" s="33"/>
      <c r="F4871" s="33">
        <v>2267894</v>
      </c>
      <c r="G4871" s="33">
        <v>2214838</v>
      </c>
      <c r="H4871" s="33">
        <v>52091</v>
      </c>
      <c r="I4871" s="33">
        <v>0</v>
      </c>
      <c r="J4871" s="33">
        <v>965</v>
      </c>
      <c r="K4871" s="33"/>
      <c r="L4871" s="33">
        <v>2140547</v>
      </c>
      <c r="M4871" s="33">
        <v>2019056</v>
      </c>
      <c r="N4871" s="33">
        <v>118598</v>
      </c>
      <c r="O4871" s="33">
        <v>0</v>
      </c>
      <c r="P4871" s="33">
        <v>2893</v>
      </c>
      <c r="Q4871"/>
    </row>
    <row r="4872" spans="1:17">
      <c r="A4872" s="38" t="str">
        <f t="shared" ca="1" si="75"/>
        <v>206721</v>
      </c>
      <c r="B4872" s="39" cm="1">
        <f t="array" aca="1" ref="B4872" ca="1">INDIRECT(_xlfn.CONCAT("D",ROW(C4872)-C4872-3))</f>
        <v>2067</v>
      </c>
      <c r="C4872" s="32">
        <v>21</v>
      </c>
      <c r="D4872" s="33">
        <v>4456708</v>
      </c>
      <c r="E4872" s="33"/>
      <c r="F4872" s="33">
        <v>2292956</v>
      </c>
      <c r="G4872" s="33">
        <v>2221452</v>
      </c>
      <c r="H4872" s="33">
        <v>68605</v>
      </c>
      <c r="I4872" s="33">
        <v>0</v>
      </c>
      <c r="J4872" s="33">
        <v>2899</v>
      </c>
      <c r="K4872" s="33"/>
      <c r="L4872" s="33">
        <v>2163752</v>
      </c>
      <c r="M4872" s="33">
        <v>2021819</v>
      </c>
      <c r="N4872" s="33">
        <v>137105</v>
      </c>
      <c r="O4872" s="33">
        <v>0</v>
      </c>
      <c r="P4872" s="33">
        <v>4828</v>
      </c>
      <c r="Q4872"/>
    </row>
    <row r="4873" spans="1:17">
      <c r="A4873" s="38" t="str">
        <f t="shared" ca="1" si="75"/>
        <v>206722</v>
      </c>
      <c r="B4873" s="39" cm="1">
        <f t="array" aca="1" ref="B4873" ca="1">INDIRECT(_xlfn.CONCAT("D",ROW(C4873)-C4873-3))</f>
        <v>2067</v>
      </c>
      <c r="C4873" s="32">
        <v>22</v>
      </c>
      <c r="D4873" s="33">
        <v>4500629</v>
      </c>
      <c r="E4873" s="33"/>
      <c r="F4873" s="33">
        <v>2315019</v>
      </c>
      <c r="G4873" s="33">
        <v>2195210</v>
      </c>
      <c r="H4873" s="33">
        <v>114012</v>
      </c>
      <c r="I4873" s="33">
        <v>0</v>
      </c>
      <c r="J4873" s="33">
        <v>5797</v>
      </c>
      <c r="K4873" s="33"/>
      <c r="L4873" s="33">
        <v>2185611</v>
      </c>
      <c r="M4873" s="33">
        <v>1952749</v>
      </c>
      <c r="N4873" s="33">
        <v>228996</v>
      </c>
      <c r="O4873" s="33">
        <v>0</v>
      </c>
      <c r="P4873" s="33">
        <v>3865</v>
      </c>
      <c r="Q4873"/>
    </row>
    <row r="4874" spans="1:17">
      <c r="A4874" s="38" t="str">
        <f t="shared" ca="1" si="75"/>
        <v>206723</v>
      </c>
      <c r="B4874" s="39" cm="1">
        <f t="array" aca="1" ref="B4874" ca="1">INDIRECT(_xlfn.CONCAT("D",ROW(C4874)-C4874-3))</f>
        <v>2067</v>
      </c>
      <c r="C4874" s="32">
        <v>23</v>
      </c>
      <c r="D4874" s="33">
        <v>4540123</v>
      </c>
      <c r="E4874" s="33"/>
      <c r="F4874" s="33">
        <v>2334149</v>
      </c>
      <c r="G4874" s="33">
        <v>2134881</v>
      </c>
      <c r="H4874" s="33">
        <v>194432</v>
      </c>
      <c r="I4874" s="33">
        <v>0</v>
      </c>
      <c r="J4874" s="33">
        <v>4837</v>
      </c>
      <c r="K4874" s="33"/>
      <c r="L4874" s="33">
        <v>2205975</v>
      </c>
      <c r="M4874" s="33">
        <v>1873435</v>
      </c>
      <c r="N4874" s="33">
        <v>318039</v>
      </c>
      <c r="O4874" s="33">
        <v>967</v>
      </c>
      <c r="P4874" s="33">
        <v>13534</v>
      </c>
      <c r="Q4874"/>
    </row>
    <row r="4875" spans="1:17">
      <c r="A4875" s="38" t="str">
        <f t="shared" ca="1" si="75"/>
        <v>206724</v>
      </c>
      <c r="B4875" s="39" cm="1">
        <f t="array" aca="1" ref="B4875" ca="1">INDIRECT(_xlfn.CONCAT("D",ROW(C4875)-C4875-3))</f>
        <v>2067</v>
      </c>
      <c r="C4875" s="32">
        <v>24</v>
      </c>
      <c r="D4875" s="33">
        <v>4577193</v>
      </c>
      <c r="E4875" s="33"/>
      <c r="F4875" s="33">
        <v>2351567</v>
      </c>
      <c r="G4875" s="33">
        <v>2075140</v>
      </c>
      <c r="H4875" s="33">
        <v>264829</v>
      </c>
      <c r="I4875" s="33">
        <v>0</v>
      </c>
      <c r="J4875" s="33">
        <v>11598</v>
      </c>
      <c r="K4875" s="33"/>
      <c r="L4875" s="33">
        <v>2225625</v>
      </c>
      <c r="M4875" s="33">
        <v>1752644</v>
      </c>
      <c r="N4875" s="33">
        <v>447833</v>
      </c>
      <c r="O4875" s="33">
        <v>967</v>
      </c>
      <c r="P4875" s="33">
        <v>24181</v>
      </c>
      <c r="Q4875"/>
    </row>
    <row r="4876" spans="1:17">
      <c r="A4876" s="38" t="str">
        <f t="shared" ref="A4876:A4939" ca="1" si="76">B4876&amp;C4876</f>
        <v>206725</v>
      </c>
      <c r="B4876" s="39" cm="1">
        <f t="array" aca="1" ref="B4876" ca="1">INDIRECT(_xlfn.CONCAT("D",ROW(C4876)-C4876-3))</f>
        <v>2067</v>
      </c>
      <c r="C4876" s="32">
        <v>25</v>
      </c>
      <c r="D4876" s="33">
        <v>4612275</v>
      </c>
      <c r="E4876" s="33"/>
      <c r="F4876" s="33">
        <v>2367459</v>
      </c>
      <c r="G4876" s="33">
        <v>2027868</v>
      </c>
      <c r="H4876" s="33">
        <v>314436</v>
      </c>
      <c r="I4876" s="33">
        <v>1935</v>
      </c>
      <c r="J4876" s="33">
        <v>23220</v>
      </c>
      <c r="K4876" s="33"/>
      <c r="L4876" s="33">
        <v>2244816</v>
      </c>
      <c r="M4876" s="33">
        <v>1655854</v>
      </c>
      <c r="N4876" s="33">
        <v>560963</v>
      </c>
      <c r="O4876" s="33">
        <v>2896</v>
      </c>
      <c r="P4876" s="33">
        <v>25103</v>
      </c>
      <c r="Q4876"/>
    </row>
    <row r="4877" spans="1:17">
      <c r="A4877" s="38" t="str">
        <f t="shared" ca="1" si="76"/>
        <v>206726</v>
      </c>
      <c r="B4877" s="39" cm="1">
        <f t="array" aca="1" ref="B4877" ca="1">INDIRECT(_xlfn.CONCAT("D",ROW(C4877)-C4877-3))</f>
        <v>2067</v>
      </c>
      <c r="C4877" s="32">
        <v>26</v>
      </c>
      <c r="D4877" s="33">
        <v>4644294</v>
      </c>
      <c r="E4877" s="33"/>
      <c r="F4877" s="33">
        <v>2381484</v>
      </c>
      <c r="G4877" s="33">
        <v>1905187</v>
      </c>
      <c r="H4877" s="33">
        <v>458907</v>
      </c>
      <c r="I4877" s="33">
        <v>966</v>
      </c>
      <c r="J4877" s="33">
        <v>16424</v>
      </c>
      <c r="K4877" s="33"/>
      <c r="L4877" s="33">
        <v>2262809</v>
      </c>
      <c r="M4877" s="33">
        <v>1477044</v>
      </c>
      <c r="N4877" s="33">
        <v>746235</v>
      </c>
      <c r="O4877" s="33">
        <v>5785</v>
      </c>
      <c r="P4877" s="33">
        <v>33745</v>
      </c>
      <c r="Q4877"/>
    </row>
    <row r="4878" spans="1:17">
      <c r="A4878" s="38" t="str">
        <f t="shared" ca="1" si="76"/>
        <v>206727</v>
      </c>
      <c r="B4878" s="39" cm="1">
        <f t="array" aca="1" ref="B4878" ca="1">INDIRECT(_xlfn.CONCAT("D",ROW(C4878)-C4878-3))</f>
        <v>2067</v>
      </c>
      <c r="C4878" s="32">
        <v>27</v>
      </c>
      <c r="D4878" s="33">
        <v>4672175</v>
      </c>
      <c r="E4878" s="33"/>
      <c r="F4878" s="33">
        <v>2393361</v>
      </c>
      <c r="G4878" s="33">
        <v>1857534</v>
      </c>
      <c r="H4878" s="33">
        <v>497209</v>
      </c>
      <c r="I4878" s="33">
        <v>0</v>
      </c>
      <c r="J4878" s="33">
        <v>38618</v>
      </c>
      <c r="K4878" s="33"/>
      <c r="L4878" s="33">
        <v>2278813</v>
      </c>
      <c r="M4878" s="33">
        <v>1402198</v>
      </c>
      <c r="N4878" s="33">
        <v>813931</v>
      </c>
      <c r="O4878" s="33">
        <v>8679</v>
      </c>
      <c r="P4878" s="33">
        <v>54005</v>
      </c>
      <c r="Q4878"/>
    </row>
    <row r="4879" spans="1:17">
      <c r="A4879" s="38" t="str">
        <f t="shared" ca="1" si="76"/>
        <v>206728</v>
      </c>
      <c r="B4879" s="39" cm="1">
        <f t="array" aca="1" ref="B4879" ca="1">INDIRECT(_xlfn.CONCAT("D",ROW(C4879)-C4879-3))</f>
        <v>2067</v>
      </c>
      <c r="C4879" s="32">
        <v>28</v>
      </c>
      <c r="D4879" s="33">
        <v>4695192</v>
      </c>
      <c r="E4879" s="33"/>
      <c r="F4879" s="33">
        <v>2402936</v>
      </c>
      <c r="G4879" s="33">
        <v>1686593</v>
      </c>
      <c r="H4879" s="33">
        <v>683519</v>
      </c>
      <c r="I4879" s="33">
        <v>0</v>
      </c>
      <c r="J4879" s="33">
        <v>32824</v>
      </c>
      <c r="K4879" s="33"/>
      <c r="L4879" s="33">
        <v>2292255</v>
      </c>
      <c r="M4879" s="33">
        <v>1268548</v>
      </c>
      <c r="N4879" s="33">
        <v>961051</v>
      </c>
      <c r="O4879" s="33">
        <v>2892</v>
      </c>
      <c r="P4879" s="33">
        <v>59764</v>
      </c>
      <c r="Q4879"/>
    </row>
    <row r="4880" spans="1:17">
      <c r="A4880" s="38" t="str">
        <f t="shared" ca="1" si="76"/>
        <v>206729</v>
      </c>
      <c r="B4880" s="39" cm="1">
        <f t="array" aca="1" ref="B4880" ca="1">INDIRECT(_xlfn.CONCAT("D",ROW(C4880)-C4880-3))</f>
        <v>2067</v>
      </c>
      <c r="C4880" s="32">
        <v>29</v>
      </c>
      <c r="D4880" s="33">
        <v>4713027</v>
      </c>
      <c r="E4880" s="33"/>
      <c r="F4880" s="33">
        <v>2410183</v>
      </c>
      <c r="G4880" s="33">
        <v>1585214</v>
      </c>
      <c r="H4880" s="33">
        <v>774736</v>
      </c>
      <c r="I4880" s="33">
        <v>3864</v>
      </c>
      <c r="J4880" s="33">
        <v>46368</v>
      </c>
      <c r="K4880" s="33"/>
      <c r="L4880" s="33">
        <v>2302844</v>
      </c>
      <c r="M4880" s="33">
        <v>1147081</v>
      </c>
      <c r="N4880" s="33">
        <v>1046747</v>
      </c>
      <c r="O4880" s="33">
        <v>7718</v>
      </c>
      <c r="P4880" s="33">
        <v>101298</v>
      </c>
      <c r="Q4880"/>
    </row>
    <row r="4881" spans="1:17">
      <c r="A4881" s="38" t="str">
        <f t="shared" ca="1" si="76"/>
        <v>206730</v>
      </c>
      <c r="B4881" s="39" cm="1">
        <f t="array" aca="1" ref="B4881" ca="1">INDIRECT(_xlfn.CONCAT("D",ROW(C4881)-C4881-3))</f>
        <v>2067</v>
      </c>
      <c r="C4881" s="32">
        <v>30</v>
      </c>
      <c r="D4881" s="33">
        <v>4727403</v>
      </c>
      <c r="E4881" s="33"/>
      <c r="F4881" s="33">
        <v>2416125</v>
      </c>
      <c r="G4881" s="33">
        <v>1475555</v>
      </c>
      <c r="H4881" s="33">
        <v>876835</v>
      </c>
      <c r="I4881" s="33">
        <v>1931</v>
      </c>
      <c r="J4881" s="33">
        <v>61803</v>
      </c>
      <c r="K4881" s="33"/>
      <c r="L4881" s="33">
        <v>2311277</v>
      </c>
      <c r="M4881" s="33">
        <v>1061990</v>
      </c>
      <c r="N4881" s="33">
        <v>1131503</v>
      </c>
      <c r="O4881" s="33">
        <v>9654</v>
      </c>
      <c r="P4881" s="33">
        <v>108130</v>
      </c>
      <c r="Q4881"/>
    </row>
    <row r="4882" spans="1:17">
      <c r="A4882" s="38" t="str">
        <f t="shared" ca="1" si="76"/>
        <v>206731</v>
      </c>
      <c r="B4882" s="39" cm="1">
        <f t="array" aca="1" ref="B4882" ca="1">INDIRECT(_xlfn.CONCAT("D",ROW(C4882)-C4882-3))</f>
        <v>2067</v>
      </c>
      <c r="C4882" s="32">
        <v>31</v>
      </c>
      <c r="D4882" s="33">
        <v>4737928</v>
      </c>
      <c r="E4882" s="33"/>
      <c r="F4882" s="33">
        <v>2420325</v>
      </c>
      <c r="G4882" s="33">
        <v>1416847</v>
      </c>
      <c r="H4882" s="33">
        <v>915590</v>
      </c>
      <c r="I4882" s="33">
        <v>4829</v>
      </c>
      <c r="J4882" s="33">
        <v>83060</v>
      </c>
      <c r="K4882" s="33"/>
      <c r="L4882" s="33">
        <v>2317603</v>
      </c>
      <c r="M4882" s="33">
        <v>977302</v>
      </c>
      <c r="N4882" s="33">
        <v>1225720</v>
      </c>
      <c r="O4882" s="33">
        <v>10591</v>
      </c>
      <c r="P4882" s="33">
        <v>103989</v>
      </c>
      <c r="Q4882"/>
    </row>
    <row r="4883" spans="1:17">
      <c r="A4883" s="38" t="str">
        <f t="shared" ca="1" si="76"/>
        <v>206732</v>
      </c>
      <c r="B4883" s="39" cm="1">
        <f t="array" aca="1" ref="B4883" ca="1">INDIRECT(_xlfn.CONCAT("D",ROW(C4883)-C4883-3))</f>
        <v>2067</v>
      </c>
      <c r="C4883" s="32">
        <v>32</v>
      </c>
      <c r="D4883" s="33">
        <v>4745702</v>
      </c>
      <c r="E4883" s="33"/>
      <c r="F4883" s="33">
        <v>2423176</v>
      </c>
      <c r="G4883" s="33">
        <v>1292683</v>
      </c>
      <c r="H4883" s="33">
        <v>1040711</v>
      </c>
      <c r="I4883" s="33">
        <v>6758</v>
      </c>
      <c r="J4883" s="33">
        <v>83025</v>
      </c>
      <c r="K4883" s="33"/>
      <c r="L4883" s="33">
        <v>2322526</v>
      </c>
      <c r="M4883" s="33">
        <v>869621</v>
      </c>
      <c r="N4883" s="33">
        <v>1311181</v>
      </c>
      <c r="O4883" s="33">
        <v>9641</v>
      </c>
      <c r="P4883" s="33">
        <v>132082</v>
      </c>
      <c r="Q4883"/>
    </row>
    <row r="4884" spans="1:17">
      <c r="A4884" s="38" t="str">
        <f t="shared" ca="1" si="76"/>
        <v>206733</v>
      </c>
      <c r="B4884" s="39" cm="1">
        <f t="array" aca="1" ref="B4884" ca="1">INDIRECT(_xlfn.CONCAT("D",ROW(C4884)-C4884-3))</f>
        <v>2067</v>
      </c>
      <c r="C4884" s="32">
        <v>33</v>
      </c>
      <c r="D4884" s="33">
        <v>4751744</v>
      </c>
      <c r="E4884" s="33"/>
      <c r="F4884" s="33">
        <v>2425062</v>
      </c>
      <c r="G4884" s="33">
        <v>1201425</v>
      </c>
      <c r="H4884" s="33">
        <v>1086497</v>
      </c>
      <c r="I4884" s="33">
        <v>6760</v>
      </c>
      <c r="J4884" s="33">
        <v>130380</v>
      </c>
      <c r="K4884" s="33"/>
      <c r="L4884" s="33">
        <v>2326682</v>
      </c>
      <c r="M4884" s="33">
        <v>836950</v>
      </c>
      <c r="N4884" s="33">
        <v>1320992</v>
      </c>
      <c r="O4884" s="33">
        <v>18320</v>
      </c>
      <c r="P4884" s="33">
        <v>150420</v>
      </c>
      <c r="Q4884"/>
    </row>
    <row r="4885" spans="1:17">
      <c r="A4885" s="38" t="str">
        <f t="shared" ca="1" si="76"/>
        <v>206734</v>
      </c>
      <c r="B4885" s="39" cm="1">
        <f t="array" aca="1" ref="B4885" ca="1">INDIRECT(_xlfn.CONCAT("D",ROW(C4885)-C4885-3))</f>
        <v>2067</v>
      </c>
      <c r="C4885" s="32">
        <v>34</v>
      </c>
      <c r="D4885" s="33">
        <v>4756241</v>
      </c>
      <c r="E4885" s="33"/>
      <c r="F4885" s="33">
        <v>2426074</v>
      </c>
      <c r="G4885" s="33">
        <v>1145941</v>
      </c>
      <c r="H4885" s="33">
        <v>1150768</v>
      </c>
      <c r="I4885" s="33">
        <v>3862</v>
      </c>
      <c r="J4885" s="33">
        <v>125503</v>
      </c>
      <c r="K4885" s="33"/>
      <c r="L4885" s="33">
        <v>2330167</v>
      </c>
      <c r="M4885" s="33">
        <v>784756</v>
      </c>
      <c r="N4885" s="33">
        <v>1357416</v>
      </c>
      <c r="O4885" s="33">
        <v>17353</v>
      </c>
      <c r="P4885" s="33">
        <v>170641</v>
      </c>
      <c r="Q4885"/>
    </row>
    <row r="4886" spans="1:17">
      <c r="A4886" s="38" t="str">
        <f t="shared" ca="1" si="76"/>
        <v>206735</v>
      </c>
      <c r="B4886" s="39" cm="1">
        <f t="array" aca="1" ref="B4886" ca="1">INDIRECT(_xlfn.CONCAT("D",ROW(C4886)-C4886-3))</f>
        <v>2067</v>
      </c>
      <c r="C4886" s="32">
        <v>35</v>
      </c>
      <c r="D4886" s="33">
        <v>4759262</v>
      </c>
      <c r="E4886" s="33"/>
      <c r="F4886" s="33">
        <v>2426299</v>
      </c>
      <c r="G4886" s="33">
        <v>1125254</v>
      </c>
      <c r="H4886" s="33">
        <v>1148435</v>
      </c>
      <c r="I4886" s="33">
        <v>10625</v>
      </c>
      <c r="J4886" s="33">
        <v>141985</v>
      </c>
      <c r="K4886" s="33"/>
      <c r="L4886" s="33">
        <v>2332962</v>
      </c>
      <c r="M4886" s="33">
        <v>711833</v>
      </c>
      <c r="N4886" s="33">
        <v>1412107</v>
      </c>
      <c r="O4886" s="33">
        <v>17338</v>
      </c>
      <c r="P4886" s="33">
        <v>191684</v>
      </c>
      <c r="Q4886"/>
    </row>
    <row r="4887" spans="1:17">
      <c r="A4887" s="38" t="str">
        <f t="shared" ca="1" si="76"/>
        <v>206736</v>
      </c>
      <c r="B4887" s="39" cm="1">
        <f t="array" aca="1" ref="B4887" ca="1">INDIRECT(_xlfn.CONCAT("D",ROW(C4887)-C4887-3))</f>
        <v>2067</v>
      </c>
      <c r="C4887" s="32">
        <v>36</v>
      </c>
      <c r="D4887" s="33">
        <v>4752428</v>
      </c>
      <c r="E4887" s="33"/>
      <c r="F4887" s="33">
        <v>2421454</v>
      </c>
      <c r="G4887" s="33">
        <v>1095925</v>
      </c>
      <c r="H4887" s="33">
        <v>1166350</v>
      </c>
      <c r="I4887" s="33">
        <v>10612</v>
      </c>
      <c r="J4887" s="33">
        <v>148567</v>
      </c>
      <c r="K4887" s="33"/>
      <c r="L4887" s="33">
        <v>2330974</v>
      </c>
      <c r="M4887" s="33">
        <v>704691</v>
      </c>
      <c r="N4887" s="33">
        <v>1377569</v>
      </c>
      <c r="O4887" s="33">
        <v>19280</v>
      </c>
      <c r="P4887" s="33">
        <v>229434</v>
      </c>
      <c r="Q4887"/>
    </row>
    <row r="4888" spans="1:17">
      <c r="A4888" s="38" t="str">
        <f t="shared" ca="1" si="76"/>
        <v>206737</v>
      </c>
      <c r="B4888" s="39" cm="1">
        <f t="array" aca="1" ref="B4888" ca="1">INDIRECT(_xlfn.CONCAT("D",ROW(C4888)-C4888-3))</f>
        <v>2067</v>
      </c>
      <c r="C4888" s="32">
        <v>37</v>
      </c>
      <c r="D4888" s="33">
        <v>4730065</v>
      </c>
      <c r="E4888" s="33"/>
      <c r="F4888" s="33">
        <v>2408551</v>
      </c>
      <c r="G4888" s="33">
        <v>1005400</v>
      </c>
      <c r="H4888" s="33">
        <v>1194212</v>
      </c>
      <c r="I4888" s="33">
        <v>12460</v>
      </c>
      <c r="J4888" s="33">
        <v>196479</v>
      </c>
      <c r="K4888" s="33"/>
      <c r="L4888" s="33">
        <v>2321514</v>
      </c>
      <c r="M4888" s="33">
        <v>686294</v>
      </c>
      <c r="N4888" s="33">
        <v>1406136</v>
      </c>
      <c r="O4888" s="33">
        <v>18212</v>
      </c>
      <c r="P4888" s="33">
        <v>210872</v>
      </c>
      <c r="Q4888"/>
    </row>
    <row r="4889" spans="1:17">
      <c r="A4889" s="38" t="str">
        <f t="shared" ca="1" si="76"/>
        <v>206738</v>
      </c>
      <c r="B4889" s="39" cm="1">
        <f t="array" aca="1" ref="B4889" ca="1">INDIRECT(_xlfn.CONCAT("D",ROW(C4889)-C4889-3))</f>
        <v>2067</v>
      </c>
      <c r="C4889" s="32">
        <v>38</v>
      </c>
      <c r="D4889" s="33">
        <v>4696526</v>
      </c>
      <c r="E4889" s="33"/>
      <c r="F4889" s="33">
        <v>2389851</v>
      </c>
      <c r="G4889" s="33">
        <v>977188</v>
      </c>
      <c r="H4889" s="33">
        <v>1201146</v>
      </c>
      <c r="I4889" s="33">
        <v>10528</v>
      </c>
      <c r="J4889" s="33">
        <v>200989</v>
      </c>
      <c r="K4889" s="33"/>
      <c r="L4889" s="33">
        <v>2306676</v>
      </c>
      <c r="M4889" s="33">
        <v>659050</v>
      </c>
      <c r="N4889" s="33">
        <v>1406929</v>
      </c>
      <c r="O4889" s="33">
        <v>21013</v>
      </c>
      <c r="P4889" s="33">
        <v>219683</v>
      </c>
      <c r="Q4889"/>
    </row>
    <row r="4890" spans="1:17">
      <c r="A4890" s="38" t="str">
        <f t="shared" ca="1" si="76"/>
        <v>206739</v>
      </c>
      <c r="B4890" s="39" cm="1">
        <f t="array" aca="1" ref="B4890" ca="1">INDIRECT(_xlfn.CONCAT("D",ROW(C4890)-C4890-3))</f>
        <v>2067</v>
      </c>
      <c r="C4890" s="32">
        <v>39</v>
      </c>
      <c r="D4890" s="33">
        <v>4656101</v>
      </c>
      <c r="E4890" s="33"/>
      <c r="F4890" s="33">
        <v>2367510</v>
      </c>
      <c r="G4890" s="33">
        <v>880130</v>
      </c>
      <c r="H4890" s="33">
        <v>1255818</v>
      </c>
      <c r="I4890" s="33">
        <v>4804</v>
      </c>
      <c r="J4890" s="33">
        <v>226758</v>
      </c>
      <c r="K4890" s="33"/>
      <c r="L4890" s="33">
        <v>2288590</v>
      </c>
      <c r="M4890" s="33">
        <v>630442</v>
      </c>
      <c r="N4890" s="33">
        <v>1416335</v>
      </c>
      <c r="O4890" s="33">
        <v>26868</v>
      </c>
      <c r="P4890" s="33">
        <v>214945</v>
      </c>
      <c r="Q4890"/>
    </row>
    <row r="4891" spans="1:17">
      <c r="A4891" s="38" t="str">
        <f t="shared" ca="1" si="76"/>
        <v>206740</v>
      </c>
      <c r="B4891" s="39" cm="1">
        <f t="array" aca="1" ref="B4891" ca="1">INDIRECT(_xlfn.CONCAT("D",ROW(C4891)-C4891-3))</f>
        <v>2067</v>
      </c>
      <c r="C4891" s="32">
        <v>40</v>
      </c>
      <c r="D4891" s="33">
        <v>4614123</v>
      </c>
      <c r="E4891" s="33"/>
      <c r="F4891" s="33">
        <v>2344346</v>
      </c>
      <c r="G4891" s="33">
        <v>860142</v>
      </c>
      <c r="H4891" s="33">
        <v>1237482</v>
      </c>
      <c r="I4891" s="33">
        <v>9675</v>
      </c>
      <c r="J4891" s="33">
        <v>237047</v>
      </c>
      <c r="K4891" s="33"/>
      <c r="L4891" s="33">
        <v>2269777</v>
      </c>
      <c r="M4891" s="33">
        <v>592535</v>
      </c>
      <c r="N4891" s="33">
        <v>1404135</v>
      </c>
      <c r="O4891" s="33">
        <v>29916</v>
      </c>
      <c r="P4891" s="33">
        <v>243191</v>
      </c>
      <c r="Q4891"/>
    </row>
    <row r="4892" spans="1:17">
      <c r="A4892" s="38" t="str">
        <f t="shared" ca="1" si="76"/>
        <v>206741</v>
      </c>
      <c r="B4892" s="39" cm="1">
        <f t="array" aca="1" ref="B4892" ca="1">INDIRECT(_xlfn.CONCAT("D",ROW(C4892)-C4892-3))</f>
        <v>2067</v>
      </c>
      <c r="C4892" s="32">
        <v>41</v>
      </c>
      <c r="D4892" s="33">
        <v>4573107</v>
      </c>
      <c r="E4892" s="33"/>
      <c r="F4892" s="33">
        <v>2321672</v>
      </c>
      <c r="G4892" s="33">
        <v>866719</v>
      </c>
      <c r="H4892" s="33">
        <v>1214578</v>
      </c>
      <c r="I4892" s="33">
        <v>10748</v>
      </c>
      <c r="J4892" s="33">
        <v>229627</v>
      </c>
      <c r="K4892" s="33"/>
      <c r="L4892" s="33">
        <v>2251435</v>
      </c>
      <c r="M4892" s="33">
        <v>603639</v>
      </c>
      <c r="N4892" s="33">
        <v>1366489</v>
      </c>
      <c r="O4892" s="33">
        <v>21489</v>
      </c>
      <c r="P4892" s="33">
        <v>259819</v>
      </c>
      <c r="Q4892"/>
    </row>
    <row r="4893" spans="1:17">
      <c r="A4893" s="38" t="str">
        <f t="shared" ca="1" si="76"/>
        <v>206742</v>
      </c>
      <c r="B4893" s="39" cm="1">
        <f t="array" aca="1" ref="B4893" ca="1">INDIRECT(_xlfn.CONCAT("D",ROW(C4893)-C4893-3))</f>
        <v>2067</v>
      </c>
      <c r="C4893" s="32">
        <v>42</v>
      </c>
      <c r="D4893" s="33">
        <v>4538226</v>
      </c>
      <c r="E4893" s="33"/>
      <c r="F4893" s="33">
        <v>2302003</v>
      </c>
      <c r="G4893" s="33">
        <v>778225</v>
      </c>
      <c r="H4893" s="33">
        <v>1279220</v>
      </c>
      <c r="I4893" s="33">
        <v>9901</v>
      </c>
      <c r="J4893" s="33">
        <v>234656</v>
      </c>
      <c r="K4893" s="33"/>
      <c r="L4893" s="33">
        <v>2236224</v>
      </c>
      <c r="M4893" s="33">
        <v>544962</v>
      </c>
      <c r="N4893" s="33">
        <v>1415319</v>
      </c>
      <c r="O4893" s="33">
        <v>27693</v>
      </c>
      <c r="P4893" s="33">
        <v>248249</v>
      </c>
      <c r="Q4893"/>
    </row>
    <row r="4894" spans="1:17">
      <c r="A4894" s="38" t="str">
        <f t="shared" ca="1" si="76"/>
        <v>206743</v>
      </c>
      <c r="B4894" s="39" cm="1">
        <f t="array" aca="1" ref="B4894" ca="1">INDIRECT(_xlfn.CONCAT("D",ROW(C4894)-C4894-3))</f>
        <v>2067</v>
      </c>
      <c r="C4894" s="32">
        <v>43</v>
      </c>
      <c r="D4894" s="33">
        <v>4514396</v>
      </c>
      <c r="E4894" s="33"/>
      <c r="F4894" s="33">
        <v>2288112</v>
      </c>
      <c r="G4894" s="33">
        <v>747303</v>
      </c>
      <c r="H4894" s="33">
        <v>1255549</v>
      </c>
      <c r="I4894" s="33">
        <v>18080</v>
      </c>
      <c r="J4894" s="33">
        <v>267181</v>
      </c>
      <c r="K4894" s="33"/>
      <c r="L4894" s="33">
        <v>2226284</v>
      </c>
      <c r="M4894" s="33">
        <v>539523</v>
      </c>
      <c r="N4894" s="33">
        <v>1390926</v>
      </c>
      <c r="O4894" s="33">
        <v>34096</v>
      </c>
      <c r="P4894" s="33">
        <v>261739</v>
      </c>
      <c r="Q4894"/>
    </row>
    <row r="4895" spans="1:17">
      <c r="A4895" s="38" t="str">
        <f t="shared" ca="1" si="76"/>
        <v>206744</v>
      </c>
      <c r="B4895" s="39" cm="1">
        <f t="array" aca="1" ref="B4895" ca="1">INDIRECT(_xlfn.CONCAT("D",ROW(C4895)-C4895-3))</f>
        <v>2067</v>
      </c>
      <c r="C4895" s="32">
        <v>44</v>
      </c>
      <c r="D4895" s="33">
        <v>4489960</v>
      </c>
      <c r="E4895" s="33"/>
      <c r="F4895" s="33">
        <v>2274083</v>
      </c>
      <c r="G4895" s="33">
        <v>749206</v>
      </c>
      <c r="H4895" s="33">
        <v>1259195</v>
      </c>
      <c r="I4895" s="33">
        <v>9161</v>
      </c>
      <c r="J4895" s="33">
        <v>256521</v>
      </c>
      <c r="K4895" s="33"/>
      <c r="L4895" s="33">
        <v>2215877</v>
      </c>
      <c r="M4895" s="33">
        <v>503608</v>
      </c>
      <c r="N4895" s="33">
        <v>1430451</v>
      </c>
      <c r="O4895" s="33">
        <v>22383</v>
      </c>
      <c r="P4895" s="33">
        <v>259435</v>
      </c>
      <c r="Q4895"/>
    </row>
    <row r="4896" spans="1:17">
      <c r="A4896" s="38" t="str">
        <f t="shared" ca="1" si="76"/>
        <v>206745</v>
      </c>
      <c r="B4896" s="39" cm="1">
        <f t="array" aca="1" ref="B4896" ca="1">INDIRECT(_xlfn.CONCAT("D",ROW(C4896)-C4896-3))</f>
        <v>2067</v>
      </c>
      <c r="C4896" s="32">
        <v>45</v>
      </c>
      <c r="D4896" s="33">
        <v>4476119</v>
      </c>
      <c r="E4896" s="33"/>
      <c r="F4896" s="33">
        <v>2265445</v>
      </c>
      <c r="G4896" s="33">
        <v>755835</v>
      </c>
      <c r="H4896" s="33">
        <v>1233638</v>
      </c>
      <c r="I4896" s="33">
        <v>14416</v>
      </c>
      <c r="J4896" s="33">
        <v>261556</v>
      </c>
      <c r="K4896" s="33"/>
      <c r="L4896" s="33">
        <v>2210674</v>
      </c>
      <c r="M4896" s="33">
        <v>511740</v>
      </c>
      <c r="N4896" s="33">
        <v>1385919</v>
      </c>
      <c r="O4896" s="33">
        <v>43246</v>
      </c>
      <c r="P4896" s="33">
        <v>269770</v>
      </c>
      <c r="Q4896"/>
    </row>
    <row r="4897" spans="1:17">
      <c r="A4897" s="38" t="str">
        <f t="shared" ca="1" si="76"/>
        <v>206746</v>
      </c>
      <c r="B4897" s="39" cm="1">
        <f t="array" aca="1" ref="B4897" ca="1">INDIRECT(_xlfn.CONCAT("D",ROW(C4897)-C4897-3))</f>
        <v>2067</v>
      </c>
      <c r="C4897" s="32">
        <v>46</v>
      </c>
      <c r="D4897" s="33">
        <v>4408464</v>
      </c>
      <c r="E4897" s="33"/>
      <c r="F4897" s="33">
        <v>2227462</v>
      </c>
      <c r="G4897" s="33">
        <v>696203</v>
      </c>
      <c r="H4897" s="33">
        <v>1248699</v>
      </c>
      <c r="I4897" s="33">
        <v>14565</v>
      </c>
      <c r="J4897" s="33">
        <v>267995</v>
      </c>
      <c r="K4897" s="33"/>
      <c r="L4897" s="33">
        <v>2181002</v>
      </c>
      <c r="M4897" s="33">
        <v>458185</v>
      </c>
      <c r="N4897" s="33">
        <v>1389148</v>
      </c>
      <c r="O4897" s="33">
        <v>29184</v>
      </c>
      <c r="P4897" s="33">
        <v>304484</v>
      </c>
      <c r="Q4897"/>
    </row>
    <row r="4898" spans="1:17">
      <c r="A4898" s="38" t="str">
        <f t="shared" ca="1" si="76"/>
        <v>206747</v>
      </c>
      <c r="B4898" s="39" cm="1">
        <f t="array" aca="1" ref="B4898" ca="1">INDIRECT(_xlfn.CONCAT("D",ROW(C4898)-C4898-3))</f>
        <v>2067</v>
      </c>
      <c r="C4898" s="32">
        <v>47</v>
      </c>
      <c r="D4898" s="33">
        <v>4517741</v>
      </c>
      <c r="E4898" s="33"/>
      <c r="F4898" s="33">
        <v>2281002</v>
      </c>
      <c r="G4898" s="33">
        <v>715569</v>
      </c>
      <c r="H4898" s="33">
        <v>1288826</v>
      </c>
      <c r="I4898" s="33">
        <v>15033</v>
      </c>
      <c r="J4898" s="33">
        <v>261574</v>
      </c>
      <c r="K4898" s="33"/>
      <c r="L4898" s="33">
        <v>2236740</v>
      </c>
      <c r="M4898" s="33">
        <v>531889</v>
      </c>
      <c r="N4898" s="33">
        <v>1370291</v>
      </c>
      <c r="O4898" s="33">
        <v>47079</v>
      </c>
      <c r="P4898" s="33">
        <v>287481</v>
      </c>
      <c r="Q4898"/>
    </row>
    <row r="4899" spans="1:17">
      <c r="A4899" s="38" t="str">
        <f t="shared" ca="1" si="76"/>
        <v>206748</v>
      </c>
      <c r="B4899" s="39" cm="1">
        <f t="array" aca="1" ref="B4899" ca="1">INDIRECT(_xlfn.CONCAT("D",ROW(C4899)-C4899-3))</f>
        <v>2067</v>
      </c>
      <c r="C4899" s="32">
        <v>48</v>
      </c>
      <c r="D4899" s="33">
        <v>4560893</v>
      </c>
      <c r="E4899" s="33"/>
      <c r="F4899" s="33">
        <v>2300438</v>
      </c>
      <c r="G4899" s="33">
        <v>706664</v>
      </c>
      <c r="H4899" s="33">
        <v>1313528</v>
      </c>
      <c r="I4899" s="33">
        <v>13105</v>
      </c>
      <c r="J4899" s="33">
        <v>267141</v>
      </c>
      <c r="K4899" s="33"/>
      <c r="L4899" s="33">
        <v>2260455</v>
      </c>
      <c r="M4899" s="33">
        <v>500753</v>
      </c>
      <c r="N4899" s="33">
        <v>1404329</v>
      </c>
      <c r="O4899" s="33">
        <v>52498</v>
      </c>
      <c r="P4899" s="33">
        <v>302875</v>
      </c>
      <c r="Q4899"/>
    </row>
    <row r="4900" spans="1:17">
      <c r="A4900" s="38" t="str">
        <f t="shared" ca="1" si="76"/>
        <v>206749</v>
      </c>
      <c r="B4900" s="39" cm="1">
        <f t="array" aca="1" ref="B4900" ca="1">INDIRECT(_xlfn.CONCAT("D",ROW(C4900)-C4900-3))</f>
        <v>2067</v>
      </c>
      <c r="C4900" s="32">
        <v>49</v>
      </c>
      <c r="D4900" s="33">
        <v>4615123</v>
      </c>
      <c r="E4900" s="33"/>
      <c r="F4900" s="33">
        <v>2327508</v>
      </c>
      <c r="G4900" s="33">
        <v>697544</v>
      </c>
      <c r="H4900" s="33">
        <v>1311058</v>
      </c>
      <c r="I4900" s="33">
        <v>21260</v>
      </c>
      <c r="J4900" s="33">
        <v>297646</v>
      </c>
      <c r="K4900" s="33"/>
      <c r="L4900" s="33">
        <v>2287615</v>
      </c>
      <c r="M4900" s="33">
        <v>495768</v>
      </c>
      <c r="N4900" s="33">
        <v>1421539</v>
      </c>
      <c r="O4900" s="33">
        <v>48565</v>
      </c>
      <c r="P4900" s="33">
        <v>321743</v>
      </c>
      <c r="Q4900"/>
    </row>
    <row r="4901" spans="1:17">
      <c r="A4901" s="38" t="str">
        <f t="shared" ca="1" si="76"/>
        <v>206750</v>
      </c>
      <c r="B4901" s="39" cm="1">
        <f t="array" aca="1" ref="B4901" ca="1">INDIRECT(_xlfn.CONCAT("D",ROW(C4901)-C4901-3))</f>
        <v>2067</v>
      </c>
      <c r="C4901" s="32">
        <v>50</v>
      </c>
      <c r="D4901" s="33">
        <v>4693889</v>
      </c>
      <c r="E4901" s="33"/>
      <c r="F4901" s="33">
        <v>2363916</v>
      </c>
      <c r="G4901" s="33">
        <v>737719</v>
      </c>
      <c r="H4901" s="33">
        <v>1330708</v>
      </c>
      <c r="I4901" s="33">
        <v>18091</v>
      </c>
      <c r="J4901" s="33">
        <v>277398</v>
      </c>
      <c r="K4901" s="33"/>
      <c r="L4901" s="33">
        <v>2329973</v>
      </c>
      <c r="M4901" s="33">
        <v>552551</v>
      </c>
      <c r="N4901" s="33">
        <v>1391945</v>
      </c>
      <c r="O4901" s="33">
        <v>71459</v>
      </c>
      <c r="P4901" s="33">
        <v>314018</v>
      </c>
      <c r="Q4901"/>
    </row>
    <row r="4902" spans="1:17">
      <c r="A4902" s="38" t="str">
        <f t="shared" ca="1" si="76"/>
        <v>206751</v>
      </c>
      <c r="B4902" s="39" cm="1">
        <f t="array" aca="1" ref="B4902" ca="1">INDIRECT(_xlfn.CONCAT("D",ROW(C4902)-C4902-3))</f>
        <v>2067</v>
      </c>
      <c r="C4902" s="32">
        <v>51</v>
      </c>
      <c r="D4902" s="33">
        <v>4715546</v>
      </c>
      <c r="E4902" s="33"/>
      <c r="F4902" s="33">
        <v>2373375</v>
      </c>
      <c r="G4902" s="33">
        <v>691021</v>
      </c>
      <c r="H4902" s="33">
        <v>1389072</v>
      </c>
      <c r="I4902" s="33">
        <v>18079</v>
      </c>
      <c r="J4902" s="33">
        <v>275203</v>
      </c>
      <c r="K4902" s="33"/>
      <c r="L4902" s="33">
        <v>2342171</v>
      </c>
      <c r="M4902" s="33">
        <v>513105</v>
      </c>
      <c r="N4902" s="33">
        <v>1417577</v>
      </c>
      <c r="O4902" s="33">
        <v>79481</v>
      </c>
      <c r="P4902" s="33">
        <v>332009</v>
      </c>
      <c r="Q4902"/>
    </row>
    <row r="4903" spans="1:17">
      <c r="A4903" s="38" t="str">
        <f t="shared" ca="1" si="76"/>
        <v>206752</v>
      </c>
      <c r="B4903" s="39" cm="1">
        <f t="array" aca="1" ref="B4903" ca="1">INDIRECT(_xlfn.CONCAT("D",ROW(C4903)-C4903-3))</f>
        <v>2067</v>
      </c>
      <c r="C4903" s="32">
        <v>52</v>
      </c>
      <c r="D4903" s="33">
        <v>4714611</v>
      </c>
      <c r="E4903" s="33"/>
      <c r="F4903" s="33">
        <v>2370282</v>
      </c>
      <c r="G4903" s="33">
        <v>714400</v>
      </c>
      <c r="H4903" s="33">
        <v>1362485</v>
      </c>
      <c r="I4903" s="33">
        <v>21100</v>
      </c>
      <c r="J4903" s="33">
        <v>272296</v>
      </c>
      <c r="K4903" s="33"/>
      <c r="L4903" s="33">
        <v>2344330</v>
      </c>
      <c r="M4903" s="33">
        <v>513482</v>
      </c>
      <c r="N4903" s="33">
        <v>1390721</v>
      </c>
      <c r="O4903" s="33">
        <v>72350</v>
      </c>
      <c r="P4903" s="33">
        <v>367777</v>
      </c>
      <c r="Q4903"/>
    </row>
    <row r="4904" spans="1:17">
      <c r="A4904" s="38" t="str">
        <f t="shared" ca="1" si="76"/>
        <v>206753</v>
      </c>
      <c r="B4904" s="39" cm="1">
        <f t="array" aca="1" ref="B4904" ca="1">INDIRECT(_xlfn.CONCAT("D",ROW(C4904)-C4904-3))</f>
        <v>2067</v>
      </c>
      <c r="C4904" s="32">
        <v>53</v>
      </c>
      <c r="D4904" s="33">
        <v>4649536</v>
      </c>
      <c r="E4904" s="33"/>
      <c r="F4904" s="33">
        <v>2336031</v>
      </c>
      <c r="G4904" s="33">
        <v>703224</v>
      </c>
      <c r="H4904" s="33">
        <v>1343067</v>
      </c>
      <c r="I4904" s="33">
        <v>17103</v>
      </c>
      <c r="J4904" s="33">
        <v>272637</v>
      </c>
      <c r="K4904" s="33"/>
      <c r="L4904" s="33">
        <v>2313506</v>
      </c>
      <c r="M4904" s="33">
        <v>513441</v>
      </c>
      <c r="N4904" s="33">
        <v>1372197</v>
      </c>
      <c r="O4904" s="33">
        <v>82553</v>
      </c>
      <c r="P4904" s="33">
        <v>345314</v>
      </c>
      <c r="Q4904"/>
    </row>
    <row r="4905" spans="1:17">
      <c r="A4905" s="38" t="str">
        <f t="shared" ca="1" si="76"/>
        <v>206754</v>
      </c>
      <c r="B4905" s="39" cm="1">
        <f t="array" aca="1" ref="B4905" ca="1">INDIRECT(_xlfn.CONCAT("D",ROW(C4905)-C4905-3))</f>
        <v>2067</v>
      </c>
      <c r="C4905" s="32">
        <v>54</v>
      </c>
      <c r="D4905" s="33">
        <v>4652009</v>
      </c>
      <c r="E4905" s="33"/>
      <c r="F4905" s="33">
        <v>2332316</v>
      </c>
      <c r="G4905" s="33">
        <v>695568</v>
      </c>
      <c r="H4905" s="33">
        <v>1330739</v>
      </c>
      <c r="I4905" s="33">
        <v>19126</v>
      </c>
      <c r="J4905" s="33">
        <v>286884</v>
      </c>
      <c r="K4905" s="33"/>
      <c r="L4905" s="33">
        <v>2319693</v>
      </c>
      <c r="M4905" s="33">
        <v>513920</v>
      </c>
      <c r="N4905" s="33">
        <v>1359368</v>
      </c>
      <c r="O4905" s="33">
        <v>82630</v>
      </c>
      <c r="P4905" s="33">
        <v>363775</v>
      </c>
      <c r="Q4905"/>
    </row>
    <row r="4906" spans="1:17">
      <c r="A4906" s="38" t="str">
        <f t="shared" ca="1" si="76"/>
        <v>206755</v>
      </c>
      <c r="B4906" s="39" cm="1">
        <f t="array" aca="1" ref="B4906" ca="1">INDIRECT(_xlfn.CONCAT("D",ROW(C4906)-C4906-3))</f>
        <v>2067</v>
      </c>
      <c r="C4906" s="32">
        <v>55</v>
      </c>
      <c r="D4906" s="33">
        <v>4629815</v>
      </c>
      <c r="E4906" s="33"/>
      <c r="F4906" s="33">
        <v>2319566</v>
      </c>
      <c r="G4906" s="33">
        <v>651089</v>
      </c>
      <c r="H4906" s="33">
        <v>1385702</v>
      </c>
      <c r="I4906" s="33">
        <v>10063</v>
      </c>
      <c r="J4906" s="33">
        <v>272713</v>
      </c>
      <c r="K4906" s="33"/>
      <c r="L4906" s="33">
        <v>2310248</v>
      </c>
      <c r="M4906" s="33">
        <v>517970</v>
      </c>
      <c r="N4906" s="33">
        <v>1340688</v>
      </c>
      <c r="O4906" s="33">
        <v>86496</v>
      </c>
      <c r="P4906" s="33">
        <v>365094</v>
      </c>
      <c r="Q4906"/>
    </row>
    <row r="4907" spans="1:17">
      <c r="A4907" s="38" t="str">
        <f t="shared" ca="1" si="76"/>
        <v>206756</v>
      </c>
      <c r="B4907" s="39" cm="1">
        <f t="array" aca="1" ref="B4907" ca="1">INDIRECT(_xlfn.CONCAT("D",ROW(C4907)-C4907-3))</f>
        <v>2067</v>
      </c>
      <c r="C4907" s="32">
        <v>56</v>
      </c>
      <c r="D4907" s="33">
        <v>4691721</v>
      </c>
      <c r="E4907" s="33"/>
      <c r="F4907" s="33">
        <v>2345700</v>
      </c>
      <c r="G4907" s="33">
        <v>658566</v>
      </c>
      <c r="H4907" s="33">
        <v>1377458</v>
      </c>
      <c r="I4907" s="33">
        <v>18098</v>
      </c>
      <c r="J4907" s="33">
        <v>291579</v>
      </c>
      <c r="K4907" s="33"/>
      <c r="L4907" s="33">
        <v>2346021</v>
      </c>
      <c r="M4907" s="33">
        <v>523791</v>
      </c>
      <c r="N4907" s="33">
        <v>1333560</v>
      </c>
      <c r="O4907" s="33">
        <v>91312</v>
      </c>
      <c r="P4907" s="33">
        <v>397359</v>
      </c>
      <c r="Q4907"/>
    </row>
    <row r="4908" spans="1:17">
      <c r="A4908" s="38" t="str">
        <f t="shared" ca="1" si="76"/>
        <v>206757</v>
      </c>
      <c r="B4908" s="39" cm="1">
        <f t="array" aca="1" ref="B4908" ca="1">INDIRECT(_xlfn.CONCAT("D",ROW(C4908)-C4908-3))</f>
        <v>2067</v>
      </c>
      <c r="C4908" s="32">
        <v>57</v>
      </c>
      <c r="D4908" s="33">
        <v>4738354</v>
      </c>
      <c r="E4908" s="33"/>
      <c r="F4908" s="33">
        <v>2363914</v>
      </c>
      <c r="G4908" s="33">
        <v>655860</v>
      </c>
      <c r="H4908" s="33">
        <v>1375094</v>
      </c>
      <c r="I4908" s="33">
        <v>23136</v>
      </c>
      <c r="J4908" s="33">
        <v>309824</v>
      </c>
      <c r="K4908" s="33"/>
      <c r="L4908" s="33">
        <v>2374440</v>
      </c>
      <c r="M4908" s="33">
        <v>497186</v>
      </c>
      <c r="N4908" s="33">
        <v>1370024</v>
      </c>
      <c r="O4908" s="33">
        <v>112495</v>
      </c>
      <c r="P4908" s="33">
        <v>394736</v>
      </c>
      <c r="Q4908"/>
    </row>
    <row r="4909" spans="1:17">
      <c r="A4909" s="38" t="str">
        <f t="shared" ca="1" si="76"/>
        <v>206758</v>
      </c>
      <c r="B4909" s="39" cm="1">
        <f t="array" aca="1" ref="B4909" ca="1">INDIRECT(_xlfn.CONCAT("D",ROW(C4909)-C4909-3))</f>
        <v>2067</v>
      </c>
      <c r="C4909" s="32">
        <v>58</v>
      </c>
      <c r="D4909" s="33">
        <v>4864747</v>
      </c>
      <c r="E4909" s="33"/>
      <c r="F4909" s="33">
        <v>2422747</v>
      </c>
      <c r="G4909" s="33">
        <v>715469</v>
      </c>
      <c r="H4909" s="33">
        <v>1386724</v>
      </c>
      <c r="I4909" s="33">
        <v>25122</v>
      </c>
      <c r="J4909" s="33">
        <v>295432</v>
      </c>
      <c r="K4909" s="33"/>
      <c r="L4909" s="33">
        <v>2442000</v>
      </c>
      <c r="M4909" s="33">
        <v>550154</v>
      </c>
      <c r="N4909" s="33">
        <v>1383934</v>
      </c>
      <c r="O4909" s="33">
        <v>116669</v>
      </c>
      <c r="P4909" s="33">
        <v>391243</v>
      </c>
      <c r="Q4909"/>
    </row>
    <row r="4910" spans="1:17">
      <c r="A4910" s="38" t="str">
        <f t="shared" ca="1" si="76"/>
        <v>206759</v>
      </c>
      <c r="B4910" s="39" cm="1">
        <f t="array" aca="1" ref="B4910" ca="1">INDIRECT(_xlfn.CONCAT("D",ROW(C4910)-C4910-3))</f>
        <v>2067</v>
      </c>
      <c r="C4910" s="32">
        <v>59</v>
      </c>
      <c r="D4910" s="33">
        <v>4858246</v>
      </c>
      <c r="E4910" s="33"/>
      <c r="F4910" s="33">
        <v>2414320</v>
      </c>
      <c r="G4910" s="33">
        <v>628165</v>
      </c>
      <c r="H4910" s="33">
        <v>1480100</v>
      </c>
      <c r="I4910" s="33">
        <v>27093</v>
      </c>
      <c r="J4910" s="33">
        <v>278961</v>
      </c>
      <c r="K4910" s="33"/>
      <c r="L4910" s="33">
        <v>2443926</v>
      </c>
      <c r="M4910" s="33">
        <v>577820</v>
      </c>
      <c r="N4910" s="33">
        <v>1339537</v>
      </c>
      <c r="O4910" s="33">
        <v>119584</v>
      </c>
      <c r="P4910" s="33">
        <v>406986</v>
      </c>
      <c r="Q4910"/>
    </row>
    <row r="4911" spans="1:17">
      <c r="A4911" s="38" t="str">
        <f t="shared" ca="1" si="76"/>
        <v>206760</v>
      </c>
      <c r="B4911" s="39" cm="1">
        <f t="array" aca="1" ref="B4911" ca="1">INDIRECT(_xlfn.CONCAT("D",ROW(C4911)-C4911-3))</f>
        <v>2067</v>
      </c>
      <c r="C4911" s="32">
        <v>60</v>
      </c>
      <c r="D4911" s="33">
        <v>4768203</v>
      </c>
      <c r="E4911" s="33"/>
      <c r="F4911" s="33">
        <v>2366652</v>
      </c>
      <c r="G4911" s="33">
        <v>653216</v>
      </c>
      <c r="H4911" s="33">
        <v>1408937</v>
      </c>
      <c r="I4911" s="33">
        <v>36178</v>
      </c>
      <c r="J4911" s="33">
        <v>268321</v>
      </c>
      <c r="K4911" s="33"/>
      <c r="L4911" s="33">
        <v>2401551</v>
      </c>
      <c r="M4911" s="33">
        <v>506805</v>
      </c>
      <c r="N4911" s="33">
        <v>1349806</v>
      </c>
      <c r="O4911" s="33">
        <v>121432</v>
      </c>
      <c r="P4911" s="33">
        <v>423508</v>
      </c>
      <c r="Q4911"/>
    </row>
    <row r="4912" spans="1:17">
      <c r="A4912" s="38" t="str">
        <f t="shared" ca="1" si="76"/>
        <v>206761</v>
      </c>
      <c r="B4912" s="39" cm="1">
        <f t="array" aca="1" ref="B4912" ca="1">INDIRECT(_xlfn.CONCAT("D",ROW(C4912)-C4912-3))</f>
        <v>2067</v>
      </c>
      <c r="C4912" s="32">
        <v>61</v>
      </c>
      <c r="D4912" s="33">
        <v>4636317</v>
      </c>
      <c r="E4912" s="33"/>
      <c r="F4912" s="33">
        <v>2296688</v>
      </c>
      <c r="G4912" s="33">
        <v>604286</v>
      </c>
      <c r="H4912" s="33">
        <v>1393270</v>
      </c>
      <c r="I4912" s="33">
        <v>27103</v>
      </c>
      <c r="J4912" s="33">
        <v>272029</v>
      </c>
      <c r="K4912" s="33"/>
      <c r="L4912" s="33">
        <v>2339629</v>
      </c>
      <c r="M4912" s="33">
        <v>496468</v>
      </c>
      <c r="N4912" s="33">
        <v>1304484</v>
      </c>
      <c r="O4912" s="33">
        <v>119594</v>
      </c>
      <c r="P4912" s="33">
        <v>419083</v>
      </c>
      <c r="Q4912"/>
    </row>
    <row r="4913" spans="1:17">
      <c r="A4913" s="38" t="str">
        <f t="shared" ca="1" si="76"/>
        <v>206762</v>
      </c>
      <c r="B4913" s="39" cm="1">
        <f t="array" aca="1" ref="B4913" ca="1">INDIRECT(_xlfn.CONCAT("D",ROW(C4913)-C4913-3))</f>
        <v>2067</v>
      </c>
      <c r="C4913" s="32">
        <v>62</v>
      </c>
      <c r="D4913" s="33">
        <v>4558574</v>
      </c>
      <c r="E4913" s="33"/>
      <c r="F4913" s="33">
        <v>2252949</v>
      </c>
      <c r="G4913" s="33">
        <v>635783</v>
      </c>
      <c r="H4913" s="33">
        <v>1330006</v>
      </c>
      <c r="I4913" s="33">
        <v>32243</v>
      </c>
      <c r="J4913" s="33">
        <v>254918</v>
      </c>
      <c r="K4913" s="33"/>
      <c r="L4913" s="33">
        <v>2305625</v>
      </c>
      <c r="M4913" s="33">
        <v>486398</v>
      </c>
      <c r="N4913" s="33">
        <v>1330824</v>
      </c>
      <c r="O4913" s="33">
        <v>121349</v>
      </c>
      <c r="P4913" s="33">
        <v>367055</v>
      </c>
      <c r="Q4913"/>
    </row>
    <row r="4914" spans="1:17">
      <c r="A4914" s="38" t="str">
        <f t="shared" ca="1" si="76"/>
        <v>206763</v>
      </c>
      <c r="B4914" s="39" cm="1">
        <f t="array" aca="1" ref="B4914" ca="1">INDIRECT(_xlfn.CONCAT("D",ROW(C4914)-C4914-3))</f>
        <v>2067</v>
      </c>
      <c r="C4914" s="32">
        <v>63</v>
      </c>
      <c r="D4914" s="33">
        <v>4492366</v>
      </c>
      <c r="E4914" s="33"/>
      <c r="F4914" s="33">
        <v>2215794</v>
      </c>
      <c r="G4914" s="33">
        <v>569517</v>
      </c>
      <c r="H4914" s="33">
        <v>1374073</v>
      </c>
      <c r="I4914" s="33">
        <v>30133</v>
      </c>
      <c r="J4914" s="33">
        <v>242070</v>
      </c>
      <c r="K4914" s="33"/>
      <c r="L4914" s="33">
        <v>2276572</v>
      </c>
      <c r="M4914" s="33">
        <v>483609</v>
      </c>
      <c r="N4914" s="33">
        <v>1253168</v>
      </c>
      <c r="O4914" s="33">
        <v>170567</v>
      </c>
      <c r="P4914" s="33">
        <v>369228</v>
      </c>
      <c r="Q4914"/>
    </row>
    <row r="4915" spans="1:17">
      <c r="A4915" s="38" t="str">
        <f t="shared" ca="1" si="76"/>
        <v>206764</v>
      </c>
      <c r="B4915" s="39" cm="1">
        <f t="array" aca="1" ref="B4915" ca="1">INDIRECT(_xlfn.CONCAT("D",ROW(C4915)-C4915-3))</f>
        <v>2067</v>
      </c>
      <c r="C4915" s="32">
        <v>64</v>
      </c>
      <c r="D4915" s="33">
        <v>4409238</v>
      </c>
      <c r="E4915" s="33"/>
      <c r="F4915" s="33">
        <v>2168468</v>
      </c>
      <c r="G4915" s="33">
        <v>547898</v>
      </c>
      <c r="H4915" s="33">
        <v>1316965</v>
      </c>
      <c r="I4915" s="33">
        <v>36191</v>
      </c>
      <c r="J4915" s="33">
        <v>267414</v>
      </c>
      <c r="K4915" s="33"/>
      <c r="L4915" s="33">
        <v>2240769</v>
      </c>
      <c r="M4915" s="33">
        <v>464857</v>
      </c>
      <c r="N4915" s="33">
        <v>1270809</v>
      </c>
      <c r="O4915" s="33">
        <v>147909</v>
      </c>
      <c r="P4915" s="33">
        <v>357195</v>
      </c>
      <c r="Q4915"/>
    </row>
    <row r="4916" spans="1:17">
      <c r="A4916" s="38" t="str">
        <f t="shared" ca="1" si="76"/>
        <v>206765</v>
      </c>
      <c r="B4916" s="39" cm="1">
        <f t="array" aca="1" ref="B4916" ca="1">INDIRECT(_xlfn.CONCAT("D",ROW(C4916)-C4916-3))</f>
        <v>2067</v>
      </c>
      <c r="C4916" s="32">
        <v>65</v>
      </c>
      <c r="D4916" s="33">
        <v>4370804</v>
      </c>
      <c r="E4916" s="33"/>
      <c r="F4916" s="33">
        <v>2143386</v>
      </c>
      <c r="G4916" s="33">
        <v>513929</v>
      </c>
      <c r="H4916" s="33">
        <v>1346292</v>
      </c>
      <c r="I4916" s="33">
        <v>32247</v>
      </c>
      <c r="J4916" s="33">
        <v>250918</v>
      </c>
      <c r="K4916" s="33"/>
      <c r="L4916" s="33">
        <v>2227418</v>
      </c>
      <c r="M4916" s="33">
        <v>452539</v>
      </c>
      <c r="N4916" s="33">
        <v>1197363</v>
      </c>
      <c r="O4916" s="33">
        <v>183434</v>
      </c>
      <c r="P4916" s="33">
        <v>394082</v>
      </c>
      <c r="Q4916"/>
    </row>
    <row r="4917" spans="1:17">
      <c r="A4917" s="38" t="str">
        <f t="shared" ca="1" si="76"/>
        <v>206766</v>
      </c>
      <c r="B4917" s="39" cm="1">
        <f t="array" aca="1" ref="B4917" ca="1">INDIRECT(_xlfn.CONCAT("D",ROW(C4917)-C4917-3))</f>
        <v>2067</v>
      </c>
      <c r="C4917" s="32">
        <v>66</v>
      </c>
      <c r="D4917" s="33">
        <v>4408676</v>
      </c>
      <c r="E4917" s="33"/>
      <c r="F4917" s="33">
        <v>2158236</v>
      </c>
      <c r="G4917" s="33">
        <v>547460</v>
      </c>
      <c r="H4917" s="33">
        <v>1324303</v>
      </c>
      <c r="I4917" s="33">
        <v>47915</v>
      </c>
      <c r="J4917" s="33">
        <v>238558</v>
      </c>
      <c r="K4917" s="33"/>
      <c r="L4917" s="33">
        <v>2250440</v>
      </c>
      <c r="M4917" s="33">
        <v>484042</v>
      </c>
      <c r="N4917" s="33">
        <v>1208588</v>
      </c>
      <c r="O4917" s="33">
        <v>202105</v>
      </c>
      <c r="P4917" s="33">
        <v>355705</v>
      </c>
      <c r="Q4917"/>
    </row>
    <row r="4918" spans="1:17">
      <c r="A4918" s="38" t="str">
        <f t="shared" ca="1" si="76"/>
        <v>206767</v>
      </c>
      <c r="B4918" s="39" cm="1">
        <f t="array" aca="1" ref="B4918" ca="1">INDIRECT(_xlfn.CONCAT("D",ROW(C4918)-C4918-3))</f>
        <v>2067</v>
      </c>
      <c r="C4918" s="32">
        <v>67</v>
      </c>
      <c r="D4918" s="33">
        <v>4304820</v>
      </c>
      <c r="E4918" s="33"/>
      <c r="F4918" s="33">
        <v>2103631</v>
      </c>
      <c r="G4918" s="33">
        <v>490176</v>
      </c>
      <c r="H4918" s="33">
        <v>1289355</v>
      </c>
      <c r="I4918" s="33">
        <v>47306</v>
      </c>
      <c r="J4918" s="33">
        <v>276794</v>
      </c>
      <c r="K4918" s="33"/>
      <c r="L4918" s="33">
        <v>2201189</v>
      </c>
      <c r="M4918" s="33">
        <v>447904</v>
      </c>
      <c r="N4918" s="33">
        <v>1168183</v>
      </c>
      <c r="O4918" s="33">
        <v>225970</v>
      </c>
      <c r="P4918" s="33">
        <v>359131</v>
      </c>
      <c r="Q4918"/>
    </row>
    <row r="4919" spans="1:17">
      <c r="A4919" s="38" t="str">
        <f t="shared" ca="1" si="76"/>
        <v>206768</v>
      </c>
      <c r="B4919" s="39" cm="1">
        <f t="array" aca="1" ref="B4919" ca="1">INDIRECT(_xlfn.CONCAT("D",ROW(C4919)-C4919-3))</f>
        <v>2067</v>
      </c>
      <c r="C4919" s="32">
        <v>68</v>
      </c>
      <c r="D4919" s="33">
        <v>4253911</v>
      </c>
      <c r="E4919" s="33"/>
      <c r="F4919" s="33">
        <v>2071482</v>
      </c>
      <c r="G4919" s="33">
        <v>515596</v>
      </c>
      <c r="H4919" s="33">
        <v>1219232</v>
      </c>
      <c r="I4919" s="33">
        <v>53582</v>
      </c>
      <c r="J4919" s="33">
        <v>283072</v>
      </c>
      <c r="K4919" s="33"/>
      <c r="L4919" s="33">
        <v>2182429</v>
      </c>
      <c r="M4919" s="33">
        <v>449829</v>
      </c>
      <c r="N4919" s="33">
        <v>1162480</v>
      </c>
      <c r="O4919" s="33">
        <v>234518</v>
      </c>
      <c r="P4919" s="33">
        <v>335603</v>
      </c>
      <c r="Q4919"/>
    </row>
    <row r="4920" spans="1:17">
      <c r="A4920" s="38" t="str">
        <f t="shared" ca="1" si="76"/>
        <v>206769</v>
      </c>
      <c r="B4920" s="39" cm="1">
        <f t="array" aca="1" ref="B4920" ca="1">INDIRECT(_xlfn.CONCAT("D",ROW(C4920)-C4920-3))</f>
        <v>2067</v>
      </c>
      <c r="C4920" s="32">
        <v>69</v>
      </c>
      <c r="D4920" s="33">
        <v>4145714</v>
      </c>
      <c r="E4920" s="33"/>
      <c r="F4920" s="33">
        <v>2013413</v>
      </c>
      <c r="G4920" s="33">
        <v>467273</v>
      </c>
      <c r="H4920" s="33">
        <v>1234288</v>
      </c>
      <c r="I4920" s="33">
        <v>61563</v>
      </c>
      <c r="J4920" s="33">
        <v>250289</v>
      </c>
      <c r="K4920" s="33"/>
      <c r="L4920" s="33">
        <v>2132301</v>
      </c>
      <c r="M4920" s="33">
        <v>424842</v>
      </c>
      <c r="N4920" s="33">
        <v>1113693</v>
      </c>
      <c r="O4920" s="33">
        <v>268055</v>
      </c>
      <c r="P4920" s="33">
        <v>325712</v>
      </c>
      <c r="Q4920"/>
    </row>
    <row r="4921" spans="1:17">
      <c r="A4921" s="38" t="str">
        <f t="shared" ca="1" si="76"/>
        <v>206770</v>
      </c>
      <c r="B4921" s="39" cm="1">
        <f t="array" aca="1" ref="B4921" ca="1">INDIRECT(_xlfn.CONCAT("D",ROW(C4921)-C4921-3))</f>
        <v>2067</v>
      </c>
      <c r="C4921" s="32">
        <v>70</v>
      </c>
      <c r="D4921" s="33">
        <v>4104511</v>
      </c>
      <c r="E4921" s="33"/>
      <c r="F4921" s="33">
        <v>1984079</v>
      </c>
      <c r="G4921" s="33">
        <v>450423</v>
      </c>
      <c r="H4921" s="33">
        <v>1223297</v>
      </c>
      <c r="I4921" s="33">
        <v>89682</v>
      </c>
      <c r="J4921" s="33">
        <v>220677</v>
      </c>
      <c r="K4921" s="33"/>
      <c r="L4921" s="33">
        <v>2120433</v>
      </c>
      <c r="M4921" s="33">
        <v>445129</v>
      </c>
      <c r="N4921" s="33">
        <v>1086519</v>
      </c>
      <c r="O4921" s="33">
        <v>259996</v>
      </c>
      <c r="P4921" s="33">
        <v>328789</v>
      </c>
      <c r="Q4921"/>
    </row>
    <row r="4922" spans="1:17">
      <c r="A4922" s="38" t="str">
        <f t="shared" ca="1" si="76"/>
        <v>206771</v>
      </c>
      <c r="B4922" s="39" cm="1">
        <f t="array" aca="1" ref="B4922" ca="1">INDIRECT(_xlfn.CONCAT("D",ROW(C4922)-C4922-3))</f>
        <v>2067</v>
      </c>
      <c r="C4922" s="32">
        <v>71</v>
      </c>
      <c r="D4922" s="33">
        <v>4065487</v>
      </c>
      <c r="E4922" s="33"/>
      <c r="F4922" s="33">
        <v>1960576</v>
      </c>
      <c r="G4922" s="33">
        <v>429632</v>
      </c>
      <c r="H4922" s="33">
        <v>1248556</v>
      </c>
      <c r="I4922" s="33">
        <v>67571</v>
      </c>
      <c r="J4922" s="33">
        <v>214816</v>
      </c>
      <c r="K4922" s="33"/>
      <c r="L4922" s="33">
        <v>2104910</v>
      </c>
      <c r="M4922" s="33">
        <v>408809</v>
      </c>
      <c r="N4922" s="33">
        <v>1129043</v>
      </c>
      <c r="O4922" s="33">
        <v>237373</v>
      </c>
      <c r="P4922" s="33">
        <v>329685</v>
      </c>
      <c r="Q4922"/>
    </row>
    <row r="4923" spans="1:17">
      <c r="A4923" s="38" t="str">
        <f t="shared" ca="1" si="76"/>
        <v>206772</v>
      </c>
      <c r="B4923" s="39" cm="1">
        <f t="array" aca="1" ref="B4923" ca="1">INDIRECT(_xlfn.CONCAT("D",ROW(C4923)-C4923-3))</f>
        <v>2067</v>
      </c>
      <c r="C4923" s="32">
        <v>72</v>
      </c>
      <c r="D4923" s="33">
        <v>4034401</v>
      </c>
      <c r="E4923" s="33"/>
      <c r="F4923" s="33">
        <v>1939532</v>
      </c>
      <c r="G4923" s="33">
        <v>417559</v>
      </c>
      <c r="H4923" s="33">
        <v>1233514</v>
      </c>
      <c r="I4923" s="33">
        <v>73628</v>
      </c>
      <c r="J4923" s="33">
        <v>214831</v>
      </c>
      <c r="K4923" s="33"/>
      <c r="L4923" s="33">
        <v>2094868</v>
      </c>
      <c r="M4923" s="33">
        <v>398249</v>
      </c>
      <c r="N4923" s="33">
        <v>1079944</v>
      </c>
      <c r="O4923" s="33">
        <v>296655</v>
      </c>
      <c r="P4923" s="33">
        <v>320021</v>
      </c>
      <c r="Q4923"/>
    </row>
    <row r="4924" spans="1:17">
      <c r="A4924" s="38" t="str">
        <f t="shared" ca="1" si="76"/>
        <v>206773</v>
      </c>
      <c r="B4924" s="39" cm="1">
        <f t="array" aca="1" ref="B4924" ca="1">INDIRECT(_xlfn.CONCAT("D",ROW(C4924)-C4924-3))</f>
        <v>2067</v>
      </c>
      <c r="C4924" s="32">
        <v>73</v>
      </c>
      <c r="D4924" s="33">
        <v>4018980</v>
      </c>
      <c r="E4924" s="33"/>
      <c r="F4924" s="33">
        <v>1926576</v>
      </c>
      <c r="G4924" s="33">
        <v>438316</v>
      </c>
      <c r="H4924" s="33">
        <v>1193026</v>
      </c>
      <c r="I4924" s="33">
        <v>84640</v>
      </c>
      <c r="J4924" s="33">
        <v>210593</v>
      </c>
      <c r="K4924" s="33"/>
      <c r="L4924" s="33">
        <v>2092404</v>
      </c>
      <c r="M4924" s="33">
        <v>454165</v>
      </c>
      <c r="N4924" s="33">
        <v>1021872</v>
      </c>
      <c r="O4924" s="33">
        <v>293991</v>
      </c>
      <c r="P4924" s="33">
        <v>322376</v>
      </c>
      <c r="Q4924"/>
    </row>
    <row r="4925" spans="1:17">
      <c r="A4925" s="38" t="str">
        <f t="shared" ca="1" si="76"/>
        <v>206774</v>
      </c>
      <c r="B4925" s="39" cm="1">
        <f t="array" aca="1" ref="B4925" ca="1">INDIRECT(_xlfn.CONCAT("D",ROW(C4925)-C4925-3))</f>
        <v>2067</v>
      </c>
      <c r="C4925" s="32">
        <v>74</v>
      </c>
      <c r="D4925" s="33">
        <v>4027494</v>
      </c>
      <c r="E4925" s="33"/>
      <c r="F4925" s="33">
        <v>1925244</v>
      </c>
      <c r="G4925" s="33">
        <v>436778</v>
      </c>
      <c r="H4925" s="33">
        <v>1192585</v>
      </c>
      <c r="I4925" s="33">
        <v>95608</v>
      </c>
      <c r="J4925" s="33">
        <v>200274</v>
      </c>
      <c r="K4925" s="33"/>
      <c r="L4925" s="33">
        <v>2102249</v>
      </c>
      <c r="M4925" s="33">
        <v>412743</v>
      </c>
      <c r="N4925" s="33">
        <v>1045547</v>
      </c>
      <c r="O4925" s="33">
        <v>339727</v>
      </c>
      <c r="P4925" s="33">
        <v>304233</v>
      </c>
      <c r="Q4925"/>
    </row>
    <row r="4926" spans="1:17">
      <c r="A4926" s="38" t="str">
        <f t="shared" ca="1" si="76"/>
        <v>206775</v>
      </c>
      <c r="B4926" s="39" cm="1">
        <f t="array" aca="1" ref="B4926" ca="1">INDIRECT(_xlfn.CONCAT("D",ROW(C4926)-C4926-3))</f>
        <v>2067</v>
      </c>
      <c r="C4926" s="32">
        <v>75</v>
      </c>
      <c r="D4926" s="33">
        <v>3994236</v>
      </c>
      <c r="E4926" s="33"/>
      <c r="F4926" s="33">
        <v>1896182</v>
      </c>
      <c r="G4926" s="33">
        <v>391132</v>
      </c>
      <c r="H4926" s="33">
        <v>1186500</v>
      </c>
      <c r="I4926" s="33">
        <v>88710</v>
      </c>
      <c r="J4926" s="33">
        <v>229840</v>
      </c>
      <c r="K4926" s="33"/>
      <c r="L4926" s="33">
        <v>2098054</v>
      </c>
      <c r="M4926" s="33">
        <v>448424</v>
      </c>
      <c r="N4926" s="33">
        <v>988155</v>
      </c>
      <c r="O4926" s="33">
        <v>340883</v>
      </c>
      <c r="P4926" s="33">
        <v>320592</v>
      </c>
      <c r="Q4926"/>
    </row>
    <row r="4927" spans="1:17">
      <c r="A4927" s="38" t="str">
        <f t="shared" ca="1" si="76"/>
        <v>206776</v>
      </c>
      <c r="B4927" s="39" cm="1">
        <f t="array" aca="1" ref="B4927" ca="1">INDIRECT(_xlfn.CONCAT("D",ROW(C4927)-C4927-3))</f>
        <v>2067</v>
      </c>
      <c r="C4927" s="32">
        <v>76</v>
      </c>
      <c r="D4927" s="33">
        <v>3957049</v>
      </c>
      <c r="E4927" s="33"/>
      <c r="F4927" s="33">
        <v>1869887</v>
      </c>
      <c r="G4927" s="33">
        <v>375994</v>
      </c>
      <c r="H4927" s="33">
        <v>1180398</v>
      </c>
      <c r="I4927" s="33">
        <v>114915</v>
      </c>
      <c r="J4927" s="33">
        <v>198581</v>
      </c>
      <c r="K4927" s="33"/>
      <c r="L4927" s="33">
        <v>2087162</v>
      </c>
      <c r="M4927" s="33">
        <v>398569</v>
      </c>
      <c r="N4927" s="33">
        <v>978674</v>
      </c>
      <c r="O4927" s="33">
        <v>381328</v>
      </c>
      <c r="P4927" s="33">
        <v>328591</v>
      </c>
      <c r="Q4927"/>
    </row>
    <row r="4928" spans="1:17">
      <c r="A4928" s="38" t="str">
        <f t="shared" ca="1" si="76"/>
        <v>206777</v>
      </c>
      <c r="B4928" s="39" cm="1">
        <f t="array" aca="1" ref="B4928" ca="1">INDIRECT(_xlfn.CONCAT("D",ROW(C4928)-C4928-3))</f>
        <v>2067</v>
      </c>
      <c r="C4928" s="32">
        <v>77</v>
      </c>
      <c r="D4928" s="33">
        <v>3765341</v>
      </c>
      <c r="E4928" s="33"/>
      <c r="F4928" s="33">
        <v>1766157</v>
      </c>
      <c r="G4928" s="33">
        <v>364684</v>
      </c>
      <c r="H4928" s="33">
        <v>1098072</v>
      </c>
      <c r="I4928" s="33">
        <v>105487</v>
      </c>
      <c r="J4928" s="33">
        <v>197914</v>
      </c>
      <c r="K4928" s="33"/>
      <c r="L4928" s="33">
        <v>1999184</v>
      </c>
      <c r="M4928" s="33">
        <v>392534</v>
      </c>
      <c r="N4928" s="33">
        <v>916927</v>
      </c>
      <c r="O4928" s="33">
        <v>424991</v>
      </c>
      <c r="P4928" s="33">
        <v>264732</v>
      </c>
      <c r="Q4928"/>
    </row>
    <row r="4929" spans="1:17">
      <c r="A4929" s="38" t="str">
        <f t="shared" ca="1" si="76"/>
        <v>206778</v>
      </c>
      <c r="B4929" s="39" cm="1">
        <f t="array" aca="1" ref="B4929" ca="1">INDIRECT(_xlfn.CONCAT("D",ROW(C4929)-C4929-3))</f>
        <v>2067</v>
      </c>
      <c r="C4929" s="32">
        <v>78</v>
      </c>
      <c r="D4929" s="33">
        <v>3590114</v>
      </c>
      <c r="E4929" s="33"/>
      <c r="F4929" s="33">
        <v>1670213</v>
      </c>
      <c r="G4929" s="33">
        <v>334043</v>
      </c>
      <c r="H4929" s="33">
        <v>1006140</v>
      </c>
      <c r="I4929" s="33">
        <v>124388</v>
      </c>
      <c r="J4929" s="33">
        <v>205642</v>
      </c>
      <c r="K4929" s="33"/>
      <c r="L4929" s="33">
        <v>1919901</v>
      </c>
      <c r="M4929" s="33">
        <v>398967</v>
      </c>
      <c r="N4929" s="33">
        <v>815148</v>
      </c>
      <c r="O4929" s="33">
        <v>439471</v>
      </c>
      <c r="P4929" s="33">
        <v>266315</v>
      </c>
      <c r="Q4929"/>
    </row>
    <row r="4930" spans="1:17">
      <c r="A4930" s="38" t="str">
        <f t="shared" ca="1" si="76"/>
        <v>206779</v>
      </c>
      <c r="B4930" s="39" cm="1">
        <f t="array" aca="1" ref="B4930" ca="1">INDIRECT(_xlfn.CONCAT("D",ROW(C4930)-C4930-3))</f>
        <v>2067</v>
      </c>
      <c r="C4930" s="32">
        <v>79</v>
      </c>
      <c r="D4930" s="33">
        <v>3409491</v>
      </c>
      <c r="E4930" s="33"/>
      <c r="F4930" s="33">
        <v>1577108</v>
      </c>
      <c r="G4930" s="33">
        <v>296208</v>
      </c>
      <c r="H4930" s="33">
        <v>994699</v>
      </c>
      <c r="I4930" s="33">
        <v>110077</v>
      </c>
      <c r="J4930" s="33">
        <v>176124</v>
      </c>
      <c r="K4930" s="33"/>
      <c r="L4930" s="33">
        <v>1832382</v>
      </c>
      <c r="M4930" s="33">
        <v>344646</v>
      </c>
      <c r="N4930" s="33">
        <v>774189</v>
      </c>
      <c r="O4930" s="33">
        <v>450768</v>
      </c>
      <c r="P4930" s="33">
        <v>262780</v>
      </c>
      <c r="Q4930"/>
    </row>
    <row r="4931" spans="1:17">
      <c r="A4931" s="38" t="str">
        <f t="shared" ca="1" si="76"/>
        <v>206780</v>
      </c>
      <c r="B4931" s="39" cm="1">
        <f t="array" aca="1" ref="B4931" ca="1">INDIRECT(_xlfn.CONCAT("D",ROW(C4931)-C4931-3))</f>
        <v>2067</v>
      </c>
      <c r="C4931" s="32">
        <v>80</v>
      </c>
      <c r="D4931" s="33">
        <v>3270003</v>
      </c>
      <c r="E4931" s="33"/>
      <c r="F4931" s="33">
        <v>1501991</v>
      </c>
      <c r="G4931" s="33">
        <v>284188</v>
      </c>
      <c r="H4931" s="33">
        <v>916605</v>
      </c>
      <c r="I4931" s="33">
        <v>125083</v>
      </c>
      <c r="J4931" s="33">
        <v>176116</v>
      </c>
      <c r="K4931" s="33"/>
      <c r="L4931" s="33">
        <v>1768012</v>
      </c>
      <c r="M4931" s="33">
        <v>335609</v>
      </c>
      <c r="N4931" s="33">
        <v>742989</v>
      </c>
      <c r="O4931" s="33">
        <v>435685</v>
      </c>
      <c r="P4931" s="33">
        <v>253728</v>
      </c>
      <c r="Q4931"/>
    </row>
    <row r="4932" spans="1:17">
      <c r="A4932" s="38" t="str">
        <f t="shared" ca="1" si="76"/>
        <v>206781</v>
      </c>
      <c r="B4932" s="39" cm="1">
        <f t="array" aca="1" ref="B4932" ca="1">INDIRECT(_xlfn.CONCAT("D",ROW(C4932)-C4932-3))</f>
        <v>2067</v>
      </c>
      <c r="C4932" s="32">
        <v>81</v>
      </c>
      <c r="D4932" s="33">
        <v>3157549</v>
      </c>
      <c r="E4932" s="33"/>
      <c r="F4932" s="33">
        <v>1442452</v>
      </c>
      <c r="G4932" s="33">
        <v>242412</v>
      </c>
      <c r="H4932" s="33">
        <v>914555</v>
      </c>
      <c r="I4932" s="33">
        <v>128218</v>
      </c>
      <c r="J4932" s="33">
        <v>157267</v>
      </c>
      <c r="K4932" s="33"/>
      <c r="L4932" s="33">
        <v>1715097</v>
      </c>
      <c r="M4932" s="33">
        <v>294277</v>
      </c>
      <c r="N4932" s="33">
        <v>703837</v>
      </c>
      <c r="O4932" s="33">
        <v>463157</v>
      </c>
      <c r="P4932" s="33">
        <v>253826</v>
      </c>
      <c r="Q4932"/>
    </row>
    <row r="4933" spans="1:17">
      <c r="A4933" s="38" t="str">
        <f t="shared" ca="1" si="76"/>
        <v>206782</v>
      </c>
      <c r="B4933" s="39" cm="1">
        <f t="array" aca="1" ref="B4933" ca="1">INDIRECT(_xlfn.CONCAT("D",ROW(C4933)-C4933-3))</f>
        <v>2067</v>
      </c>
      <c r="C4933" s="32">
        <v>82</v>
      </c>
      <c r="D4933" s="33">
        <v>2970650</v>
      </c>
      <c r="E4933" s="33"/>
      <c r="F4933" s="33">
        <v>1346308</v>
      </c>
      <c r="G4933" s="33">
        <v>208512</v>
      </c>
      <c r="H4933" s="33">
        <v>864123</v>
      </c>
      <c r="I4933" s="33">
        <v>129318</v>
      </c>
      <c r="J4933" s="33">
        <v>144355</v>
      </c>
      <c r="K4933" s="33"/>
      <c r="L4933" s="33">
        <v>1624342</v>
      </c>
      <c r="M4933" s="33">
        <v>267860</v>
      </c>
      <c r="N4933" s="33">
        <v>636799</v>
      </c>
      <c r="O4933" s="33">
        <v>481137</v>
      </c>
      <c r="P4933" s="33">
        <v>238547</v>
      </c>
      <c r="Q4933"/>
    </row>
    <row r="4934" spans="1:17">
      <c r="A4934" s="38" t="str">
        <f t="shared" ca="1" si="76"/>
        <v>206783</v>
      </c>
      <c r="B4934" s="39" cm="1">
        <f t="array" aca="1" ref="B4934" ca="1">INDIRECT(_xlfn.CONCAT("D",ROW(C4934)-C4934-3))</f>
        <v>2067</v>
      </c>
      <c r="C4934" s="32">
        <v>83</v>
      </c>
      <c r="D4934" s="33">
        <v>2822186</v>
      </c>
      <c r="E4934" s="33"/>
      <c r="F4934" s="33">
        <v>1274266</v>
      </c>
      <c r="G4934" s="33">
        <v>172442</v>
      </c>
      <c r="H4934" s="33">
        <v>832133</v>
      </c>
      <c r="I4934" s="33">
        <v>141362</v>
      </c>
      <c r="J4934" s="33">
        <v>128329</v>
      </c>
      <c r="K4934" s="33"/>
      <c r="L4934" s="33">
        <v>1547920</v>
      </c>
      <c r="M4934" s="33">
        <v>224454</v>
      </c>
      <c r="N4934" s="33">
        <v>583377</v>
      </c>
      <c r="O4934" s="33">
        <v>508559</v>
      </c>
      <c r="P4934" s="33">
        <v>231531</v>
      </c>
      <c r="Q4934"/>
    </row>
    <row r="4935" spans="1:17">
      <c r="A4935" s="38" t="str">
        <f t="shared" ca="1" si="76"/>
        <v>206784</v>
      </c>
      <c r="B4935" s="39" cm="1">
        <f t="array" aca="1" ref="B4935" ca="1">INDIRECT(_xlfn.CONCAT("D",ROW(C4935)-C4935-3))</f>
        <v>2067</v>
      </c>
      <c r="C4935" s="32">
        <v>84</v>
      </c>
      <c r="D4935" s="33">
        <v>2726982</v>
      </c>
      <c r="E4935" s="33"/>
      <c r="F4935" s="33">
        <v>1225443</v>
      </c>
      <c r="G4935" s="33">
        <v>168888</v>
      </c>
      <c r="H4935" s="33">
        <v>767033</v>
      </c>
      <c r="I4935" s="33">
        <v>158835</v>
      </c>
      <c r="J4935" s="33">
        <v>130687</v>
      </c>
      <c r="K4935" s="33"/>
      <c r="L4935" s="33">
        <v>1501539</v>
      </c>
      <c r="M4935" s="33">
        <v>208154</v>
      </c>
      <c r="N4935" s="33">
        <v>558783</v>
      </c>
      <c r="O4935" s="33">
        <v>535542</v>
      </c>
      <c r="P4935" s="33">
        <v>199060</v>
      </c>
      <c r="Q4935"/>
    </row>
    <row r="4936" spans="1:17">
      <c r="A4936" s="38" t="str">
        <f t="shared" ca="1" si="76"/>
        <v>206785</v>
      </c>
      <c r="B4936" s="39" cm="1">
        <f t="array" aca="1" ref="B4936" ca="1">INDIRECT(_xlfn.CONCAT("D",ROW(C4936)-C4936-3))</f>
        <v>2067</v>
      </c>
      <c r="C4936" s="32">
        <v>85</v>
      </c>
      <c r="D4936" s="33">
        <v>2521943</v>
      </c>
      <c r="E4936" s="33"/>
      <c r="F4936" s="33">
        <v>1124154</v>
      </c>
      <c r="G4936" s="33">
        <v>135743</v>
      </c>
      <c r="H4936" s="33">
        <v>722958</v>
      </c>
      <c r="I4936" s="33">
        <v>151831</v>
      </c>
      <c r="J4936" s="33">
        <v>113622</v>
      </c>
      <c r="K4936" s="33"/>
      <c r="L4936" s="33">
        <v>1397789</v>
      </c>
      <c r="M4936" s="33">
        <v>174724</v>
      </c>
      <c r="N4936" s="33">
        <v>467613</v>
      </c>
      <c r="O4936" s="33">
        <v>570629</v>
      </c>
      <c r="P4936" s="33">
        <v>184823</v>
      </c>
      <c r="Q4936"/>
    </row>
    <row r="4937" spans="1:17">
      <c r="A4937" s="38" t="str">
        <f t="shared" ca="1" si="76"/>
        <v>206786</v>
      </c>
      <c r="B4937" s="39" cm="1">
        <f t="array" aca="1" ref="B4937" ca="1">INDIRECT(_xlfn.CONCAT("D",ROW(C4937)-C4937-3))</f>
        <v>2067</v>
      </c>
      <c r="C4937" s="32">
        <v>86</v>
      </c>
      <c r="D4937" s="33">
        <v>2380397</v>
      </c>
      <c r="E4937" s="33"/>
      <c r="F4937" s="33">
        <v>1053903</v>
      </c>
      <c r="G4937" s="33">
        <v>128721</v>
      </c>
      <c r="H4937" s="33">
        <v>679808</v>
      </c>
      <c r="I4937" s="33">
        <v>139783</v>
      </c>
      <c r="J4937" s="33">
        <v>105591</v>
      </c>
      <c r="K4937" s="33"/>
      <c r="L4937" s="33">
        <v>1326494</v>
      </c>
      <c r="M4937" s="33">
        <v>178683</v>
      </c>
      <c r="N4937" s="33">
        <v>420965</v>
      </c>
      <c r="O4937" s="33">
        <v>547154</v>
      </c>
      <c r="P4937" s="33">
        <v>179692</v>
      </c>
      <c r="Q4937"/>
    </row>
    <row r="4938" spans="1:17">
      <c r="A4938" s="38" t="str">
        <f t="shared" ca="1" si="76"/>
        <v>206787</v>
      </c>
      <c r="B4938" s="39" cm="1">
        <f t="array" aca="1" ref="B4938" ca="1">INDIRECT(_xlfn.CONCAT("D",ROW(C4938)-C4938-3))</f>
        <v>2067</v>
      </c>
      <c r="C4938" s="32">
        <v>87</v>
      </c>
      <c r="D4938" s="33">
        <v>2117408</v>
      </c>
      <c r="E4938" s="33"/>
      <c r="F4938" s="33">
        <v>925945</v>
      </c>
      <c r="G4938" s="33">
        <v>101542</v>
      </c>
      <c r="H4938" s="33">
        <v>581103</v>
      </c>
      <c r="I4938" s="33">
        <v>163875</v>
      </c>
      <c r="J4938" s="33">
        <v>79424</v>
      </c>
      <c r="K4938" s="33"/>
      <c r="L4938" s="33">
        <v>1191463</v>
      </c>
      <c r="M4938" s="33">
        <v>137089</v>
      </c>
      <c r="N4938" s="33">
        <v>359858</v>
      </c>
      <c r="O4938" s="33">
        <v>551379</v>
      </c>
      <c r="P4938" s="33">
        <v>143137</v>
      </c>
      <c r="Q4938"/>
    </row>
    <row r="4939" spans="1:17">
      <c r="A4939" s="38" t="str">
        <f t="shared" ca="1" si="76"/>
        <v>206788</v>
      </c>
      <c r="B4939" s="39" cm="1">
        <f t="array" aca="1" ref="B4939" ca="1">INDIRECT(_xlfn.CONCAT("D",ROW(C4939)-C4939-3))</f>
        <v>2067</v>
      </c>
      <c r="C4939" s="32">
        <v>88</v>
      </c>
      <c r="D4939" s="33">
        <v>1877620</v>
      </c>
      <c r="E4939" s="33"/>
      <c r="F4939" s="33">
        <v>809943</v>
      </c>
      <c r="G4939" s="33">
        <v>68418</v>
      </c>
      <c r="H4939" s="33">
        <v>503070</v>
      </c>
      <c r="I4939" s="33">
        <v>173056</v>
      </c>
      <c r="J4939" s="33">
        <v>65399</v>
      </c>
      <c r="K4939" s="33"/>
      <c r="L4939" s="33">
        <v>1067677</v>
      </c>
      <c r="M4939" s="33">
        <v>115724</v>
      </c>
      <c r="N4939" s="33">
        <v>315976</v>
      </c>
      <c r="O4939" s="33">
        <v>503147</v>
      </c>
      <c r="P4939" s="33">
        <v>132831</v>
      </c>
      <c r="Q4939"/>
    </row>
    <row r="4940" spans="1:17">
      <c r="A4940" s="38" t="str">
        <f t="shared" ref="A4940:A5003" ca="1" si="77">B4940&amp;C4940</f>
        <v>206789</v>
      </c>
      <c r="B4940" s="39" cm="1">
        <f t="array" aca="1" ref="B4940" ca="1">INDIRECT(_xlfn.CONCAT("D",ROW(C4940)-C4940-3))</f>
        <v>2067</v>
      </c>
      <c r="C4940" s="32">
        <v>89</v>
      </c>
      <c r="D4940" s="33">
        <v>1691314</v>
      </c>
      <c r="E4940" s="33"/>
      <c r="F4940" s="33">
        <v>718345</v>
      </c>
      <c r="G4940" s="33">
        <v>61371</v>
      </c>
      <c r="H4940" s="33">
        <v>425574</v>
      </c>
      <c r="I4940" s="33">
        <v>167010</v>
      </c>
      <c r="J4940" s="33">
        <v>64389</v>
      </c>
      <c r="K4940" s="33"/>
      <c r="L4940" s="33">
        <v>972970</v>
      </c>
      <c r="M4940" s="33">
        <v>111685</v>
      </c>
      <c r="N4940" s="33">
        <v>250537</v>
      </c>
      <c r="O4940" s="33">
        <v>484976</v>
      </c>
      <c r="P4940" s="33">
        <v>125772</v>
      </c>
      <c r="Q4940"/>
    </row>
    <row r="4941" spans="1:17">
      <c r="A4941" s="38" t="str">
        <f t="shared" ca="1" si="77"/>
        <v>206790</v>
      </c>
      <c r="B4941" s="39" cm="1">
        <f t="array" aca="1" ref="B4941" ca="1">INDIRECT(_xlfn.CONCAT("D",ROW(C4941)-C4941-3))</f>
        <v>2067</v>
      </c>
      <c r="C4941" s="32">
        <v>90</v>
      </c>
      <c r="D4941" s="33">
        <v>1451992</v>
      </c>
      <c r="E4941" s="33"/>
      <c r="F4941" s="33">
        <v>606001</v>
      </c>
      <c r="G4941" s="33">
        <v>54449</v>
      </c>
      <c r="H4941" s="33">
        <v>383162</v>
      </c>
      <c r="I4941" s="33">
        <v>128057</v>
      </c>
      <c r="J4941" s="33">
        <v>40333</v>
      </c>
      <c r="K4941" s="33"/>
      <c r="L4941" s="33">
        <v>845990</v>
      </c>
      <c r="M4941" s="33">
        <v>81481</v>
      </c>
      <c r="N4941" s="33">
        <v>193139</v>
      </c>
      <c r="O4941" s="33">
        <v>473795</v>
      </c>
      <c r="P4941" s="33">
        <v>97576</v>
      </c>
      <c r="Q4941"/>
    </row>
    <row r="4942" spans="1:17">
      <c r="A4942" s="38" t="str">
        <f t="shared" ca="1" si="77"/>
        <v>206791</v>
      </c>
      <c r="B4942" s="39" cm="1">
        <f t="array" aca="1" ref="B4942" ca="1">INDIRECT(_xlfn.CONCAT("D",ROW(C4942)-C4942-3))</f>
        <v>2067</v>
      </c>
      <c r="C4942" s="32">
        <v>91</v>
      </c>
      <c r="D4942" s="33">
        <v>1256092</v>
      </c>
      <c r="E4942" s="33"/>
      <c r="F4942" s="33">
        <v>514098</v>
      </c>
      <c r="G4942" s="33">
        <v>35420</v>
      </c>
      <c r="H4942" s="33">
        <v>328902</v>
      </c>
      <c r="I4942" s="33">
        <v>116381</v>
      </c>
      <c r="J4942" s="33">
        <v>33396</v>
      </c>
      <c r="K4942" s="33"/>
      <c r="L4942" s="33">
        <v>741993</v>
      </c>
      <c r="M4942" s="33">
        <v>74603</v>
      </c>
      <c r="N4942" s="33">
        <v>142148</v>
      </c>
      <c r="O4942" s="33">
        <v>446607</v>
      </c>
      <c r="P4942" s="33">
        <v>78635</v>
      </c>
      <c r="Q4942"/>
    </row>
    <row r="4943" spans="1:17">
      <c r="A4943" s="38" t="str">
        <f t="shared" ca="1" si="77"/>
        <v>206792</v>
      </c>
      <c r="B4943" s="39" cm="1">
        <f t="array" aca="1" ref="B4943" ca="1">INDIRECT(_xlfn.CONCAT("D",ROW(C4943)-C4943-3))</f>
        <v>2067</v>
      </c>
      <c r="C4943" s="32">
        <v>92</v>
      </c>
      <c r="D4943" s="33">
        <v>1075455</v>
      </c>
      <c r="E4943" s="33"/>
      <c r="F4943" s="33">
        <v>430801</v>
      </c>
      <c r="G4943" s="33">
        <v>23314</v>
      </c>
      <c r="H4943" s="33">
        <v>246317</v>
      </c>
      <c r="I4943" s="33">
        <v>130761</v>
      </c>
      <c r="J4943" s="33">
        <v>30409</v>
      </c>
      <c r="K4943" s="33"/>
      <c r="L4943" s="33">
        <v>644654</v>
      </c>
      <c r="M4943" s="33">
        <v>60626</v>
      </c>
      <c r="N4943" s="33">
        <v>125293</v>
      </c>
      <c r="O4943" s="33">
        <v>374869</v>
      </c>
      <c r="P4943" s="33">
        <v>83866</v>
      </c>
      <c r="Q4943"/>
    </row>
    <row r="4944" spans="1:17">
      <c r="A4944" s="38" t="str">
        <f t="shared" ca="1" si="77"/>
        <v>206793</v>
      </c>
      <c r="B4944" s="39" cm="1">
        <f t="array" aca="1" ref="B4944" ca="1">INDIRECT(_xlfn.CONCAT("D",ROW(C4944)-C4944-3))</f>
        <v>2067</v>
      </c>
      <c r="C4944" s="32">
        <v>93</v>
      </c>
      <c r="D4944" s="33">
        <v>893235</v>
      </c>
      <c r="E4944" s="33"/>
      <c r="F4944" s="33">
        <v>348625</v>
      </c>
      <c r="G4944" s="33">
        <v>10164</v>
      </c>
      <c r="H4944" s="33">
        <v>201247</v>
      </c>
      <c r="I4944" s="33">
        <v>113837</v>
      </c>
      <c r="J4944" s="33">
        <v>23377</v>
      </c>
      <c r="K4944" s="33"/>
      <c r="L4944" s="33">
        <v>544611</v>
      </c>
      <c r="M4944" s="33">
        <v>49602</v>
      </c>
      <c r="N4944" s="33">
        <v>73897</v>
      </c>
      <c r="O4944" s="33">
        <v>351264</v>
      </c>
      <c r="P4944" s="33">
        <v>69848</v>
      </c>
      <c r="Q4944"/>
    </row>
    <row r="4945" spans="1:17">
      <c r="A4945" s="38" t="str">
        <f t="shared" ca="1" si="77"/>
        <v>206794</v>
      </c>
      <c r="B4945" s="39" cm="1">
        <f t="array" aca="1" ref="B4945" ca="1">INDIRECT(_xlfn.CONCAT("D",ROW(C4945)-C4945-3))</f>
        <v>2067</v>
      </c>
      <c r="C4945" s="32">
        <v>94</v>
      </c>
      <c r="D4945" s="33">
        <v>770419</v>
      </c>
      <c r="E4945" s="33"/>
      <c r="F4945" s="33">
        <v>293112</v>
      </c>
      <c r="G4945" s="33">
        <v>14249</v>
      </c>
      <c r="H4945" s="33">
        <v>154698</v>
      </c>
      <c r="I4945" s="33">
        <v>100757</v>
      </c>
      <c r="J4945" s="33">
        <v>23408</v>
      </c>
      <c r="K4945" s="33"/>
      <c r="L4945" s="33">
        <v>477306</v>
      </c>
      <c r="M4945" s="33">
        <v>39606</v>
      </c>
      <c r="N4945" s="33">
        <v>59917</v>
      </c>
      <c r="O4945" s="33">
        <v>312788</v>
      </c>
      <c r="P4945" s="33">
        <v>64995</v>
      </c>
      <c r="Q4945"/>
    </row>
    <row r="4946" spans="1:17">
      <c r="A4946" s="38" t="str">
        <f t="shared" ca="1" si="77"/>
        <v>206795</v>
      </c>
      <c r="B4946" s="39" cm="1">
        <f t="array" aca="1" ref="B4946" ca="1">INDIRECT(_xlfn.CONCAT("D",ROW(C4946)-C4946-3))</f>
        <v>2067</v>
      </c>
      <c r="C4946" s="32">
        <v>95</v>
      </c>
      <c r="D4946" s="33">
        <v>649950</v>
      </c>
      <c r="E4946" s="33"/>
      <c r="F4946" s="33">
        <v>240337</v>
      </c>
      <c r="G4946" s="33">
        <v>10227</v>
      </c>
      <c r="H4946" s="33">
        <v>116589</v>
      </c>
      <c r="I4946" s="33">
        <v>91021</v>
      </c>
      <c r="J4946" s="33">
        <v>22500</v>
      </c>
      <c r="K4946" s="33"/>
      <c r="L4946" s="33">
        <v>409614</v>
      </c>
      <c r="M4946" s="33">
        <v>29549</v>
      </c>
      <c r="N4946" s="33">
        <v>51966</v>
      </c>
      <c r="O4946" s="33">
        <v>276132</v>
      </c>
      <c r="P4946" s="33">
        <v>51966</v>
      </c>
      <c r="Q4946"/>
    </row>
    <row r="4947" spans="1:17">
      <c r="A4947" s="38" t="str">
        <f t="shared" ca="1" si="77"/>
        <v>206796</v>
      </c>
      <c r="B4947" s="39" cm="1">
        <f t="array" aca="1" ref="B4947" ca="1">INDIRECT(_xlfn.CONCAT("D",ROW(C4947)-C4947-3))</f>
        <v>2067</v>
      </c>
      <c r="C4947" s="32">
        <v>96</v>
      </c>
      <c r="D4947" s="33">
        <v>531417</v>
      </c>
      <c r="E4947" s="33"/>
      <c r="F4947" s="33">
        <v>190050</v>
      </c>
      <c r="G4947" s="33">
        <v>10273</v>
      </c>
      <c r="H4947" s="33">
        <v>87320</v>
      </c>
      <c r="I4947" s="33">
        <v>74993</v>
      </c>
      <c r="J4947" s="33">
        <v>17464</v>
      </c>
      <c r="K4947" s="33"/>
      <c r="L4947" s="33">
        <v>341367</v>
      </c>
      <c r="M4947" s="33">
        <v>22485</v>
      </c>
      <c r="N4947" s="33">
        <v>30662</v>
      </c>
      <c r="O4947" s="33">
        <v>247338</v>
      </c>
      <c r="P4947" s="33">
        <v>40882</v>
      </c>
      <c r="Q4947"/>
    </row>
    <row r="4948" spans="1:17">
      <c r="A4948" s="38" t="str">
        <f t="shared" ca="1" si="77"/>
        <v>206797</v>
      </c>
      <c r="B4948" s="39" cm="1">
        <f t="array" aca="1" ref="B4948" ca="1">INDIRECT(_xlfn.CONCAT("D",ROW(C4948)-C4948-3))</f>
        <v>2067</v>
      </c>
      <c r="C4948" s="32">
        <v>97</v>
      </c>
      <c r="D4948" s="33">
        <v>390862</v>
      </c>
      <c r="E4948" s="33"/>
      <c r="F4948" s="33">
        <v>134504</v>
      </c>
      <c r="G4948" s="33">
        <v>5134</v>
      </c>
      <c r="H4948" s="33">
        <v>67765</v>
      </c>
      <c r="I4948" s="33">
        <v>49284</v>
      </c>
      <c r="J4948" s="33">
        <v>12321</v>
      </c>
      <c r="K4948" s="33"/>
      <c r="L4948" s="33">
        <v>256359</v>
      </c>
      <c r="M4948" s="33">
        <v>12355</v>
      </c>
      <c r="N4948" s="33">
        <v>24709</v>
      </c>
      <c r="O4948" s="33">
        <v>187379</v>
      </c>
      <c r="P4948" s="33">
        <v>31916</v>
      </c>
      <c r="Q4948"/>
    </row>
    <row r="4949" spans="1:17">
      <c r="A4949" s="38" t="str">
        <f t="shared" ca="1" si="77"/>
        <v>206798</v>
      </c>
      <c r="B4949" s="39" cm="1">
        <f t="array" aca="1" ref="B4949" ca="1">INDIRECT(_xlfn.CONCAT("D",ROW(C4949)-C4949-3))</f>
        <v>2067</v>
      </c>
      <c r="C4949" s="32">
        <v>98</v>
      </c>
      <c r="D4949" s="33">
        <v>286068</v>
      </c>
      <c r="E4949" s="33"/>
      <c r="F4949" s="33">
        <v>94650</v>
      </c>
      <c r="G4949" s="33">
        <v>11441</v>
      </c>
      <c r="H4949" s="33">
        <v>40564</v>
      </c>
      <c r="I4949" s="33">
        <v>40564</v>
      </c>
      <c r="J4949" s="33">
        <v>2080</v>
      </c>
      <c r="K4949" s="33"/>
      <c r="L4949" s="33">
        <v>191418</v>
      </c>
      <c r="M4949" s="33">
        <v>9312</v>
      </c>
      <c r="N4949" s="33">
        <v>18624</v>
      </c>
      <c r="O4949" s="33">
        <v>141753</v>
      </c>
      <c r="P4949" s="33">
        <v>21729</v>
      </c>
      <c r="Q4949"/>
    </row>
    <row r="4950" spans="1:17">
      <c r="A4950" s="38" t="str">
        <f t="shared" ca="1" si="77"/>
        <v>206799</v>
      </c>
      <c r="B4950" s="39" cm="1">
        <f t="array" aca="1" ref="B4950" ca="1">INDIRECT(_xlfn.CONCAT("D",ROW(C4950)-C4950-3))</f>
        <v>2067</v>
      </c>
      <c r="C4950" s="32">
        <v>99</v>
      </c>
      <c r="D4950" s="33">
        <v>208970</v>
      </c>
      <c r="E4950" s="33"/>
      <c r="F4950" s="33">
        <v>66205</v>
      </c>
      <c r="G4950" s="33">
        <v>5254</v>
      </c>
      <c r="H4950" s="33">
        <v>27323</v>
      </c>
      <c r="I4950" s="33">
        <v>28374</v>
      </c>
      <c r="J4950" s="33">
        <v>5254</v>
      </c>
      <c r="K4950" s="33"/>
      <c r="L4950" s="33">
        <v>142764</v>
      </c>
      <c r="M4950" s="33">
        <v>10421</v>
      </c>
      <c r="N4950" s="33">
        <v>9379</v>
      </c>
      <c r="O4950" s="33">
        <v>102123</v>
      </c>
      <c r="P4950" s="33">
        <v>20842</v>
      </c>
      <c r="Q4950"/>
    </row>
    <row r="4951" spans="1:17">
      <c r="A4951" s="38" t="str">
        <f t="shared" ca="1" si="77"/>
        <v>2067100</v>
      </c>
      <c r="B4951" s="39" cm="1">
        <f t="array" aca="1" ref="B4951" ca="1">INDIRECT(_xlfn.CONCAT("D",ROW(C4951)-C4951-3))</f>
        <v>2067</v>
      </c>
      <c r="C4951" s="32">
        <v>100</v>
      </c>
      <c r="D4951" s="33">
        <v>487670</v>
      </c>
      <c r="E4951" s="33"/>
      <c r="F4951" s="33">
        <v>135789</v>
      </c>
      <c r="G4951" s="33">
        <v>9623</v>
      </c>
      <c r="H4951" s="33">
        <v>41699</v>
      </c>
      <c r="I4951" s="33">
        <v>74844</v>
      </c>
      <c r="J4951" s="33">
        <v>9623</v>
      </c>
      <c r="K4951" s="33"/>
      <c r="L4951" s="33">
        <v>351882</v>
      </c>
      <c r="M4951" s="33">
        <v>20508</v>
      </c>
      <c r="N4951" s="33">
        <v>5397</v>
      </c>
      <c r="O4951" s="33">
        <v>291436</v>
      </c>
      <c r="P4951" s="33">
        <v>34541</v>
      </c>
      <c r="Q4951"/>
    </row>
    <row r="4952" spans="1:17">
      <c r="A4952" s="38" t="str">
        <f t="shared" ca="1" si="77"/>
        <v>286068</v>
      </c>
      <c r="B4952" s="39" cm="1">
        <f t="array" aca="1" ref="B4952" ca="1">INDIRECT(_xlfn.CONCAT("D",ROW(C4952)-C4952-3))</f>
        <v>286068</v>
      </c>
      <c r="C4952" s="34"/>
      <c r="D4952" s="31"/>
      <c r="E4952" s="31"/>
      <c r="F4952" s="31"/>
      <c r="G4952" s="31"/>
      <c r="H4952" s="31"/>
      <c r="I4952" s="31"/>
      <c r="J4952" s="31"/>
      <c r="K4952" s="31"/>
      <c r="L4952" s="31"/>
      <c r="M4952" s="31"/>
      <c r="N4952" s="31"/>
      <c r="O4952" s="31"/>
      <c r="P4952" s="31"/>
      <c r="Q4952"/>
    </row>
    <row r="4953" spans="1:17">
      <c r="A4953" s="38" t="str">
        <f t="shared" ca="1" si="77"/>
        <v>208970</v>
      </c>
      <c r="B4953" s="39" cm="1">
        <f t="array" aca="1" ref="B4953" ca="1">INDIRECT(_xlfn.CONCAT("D",ROW(C4953)-C4953-3))</f>
        <v>208970</v>
      </c>
      <c r="Q4953"/>
    </row>
    <row r="4954" spans="1:17">
      <c r="A4954" s="38" t="str">
        <f t="shared" ca="1" si="77"/>
        <v>487670</v>
      </c>
      <c r="B4954" s="39" cm="1">
        <f t="array" aca="1" ref="B4954" ca="1">INDIRECT(_xlfn.CONCAT("D",ROW(C4954)-C4954-3))</f>
        <v>487670</v>
      </c>
      <c r="Q4954"/>
    </row>
    <row r="4955" spans="1:17">
      <c r="A4955" s="38" t="str">
        <f t="shared" ca="1" si="77"/>
        <v>0</v>
      </c>
      <c r="B4955" s="39" cm="1">
        <f t="array" aca="1" ref="B4955" ca="1">INDIRECT(_xlfn.CONCAT("D",ROW(C4955)-C4955-3))</f>
        <v>0</v>
      </c>
      <c r="Q4955"/>
    </row>
    <row r="4956" spans="1:17">
      <c r="A4956" s="38" t="str">
        <f t="shared" ca="1" si="77"/>
        <v>0</v>
      </c>
      <c r="B4956" s="39" cm="1">
        <f t="array" aca="1" ref="B4956" ca="1">INDIRECT(_xlfn.CONCAT("D",ROW(C4956)-C4956-3))</f>
        <v>0</v>
      </c>
      <c r="Q4956"/>
    </row>
    <row r="4957" spans="1:17">
      <c r="A4957" s="38" t="str">
        <f t="shared" ca="1" si="77"/>
        <v>0</v>
      </c>
      <c r="B4957" s="39" cm="1">
        <f t="array" aca="1" ref="B4957" ca="1">INDIRECT(_xlfn.CONCAT("D",ROW(C4957)-C4957-3))</f>
        <v>0</v>
      </c>
      <c r="Q4957"/>
    </row>
    <row r="4958" spans="1:17">
      <c r="A4958" s="38" t="str">
        <f t="shared" ca="1" si="77"/>
        <v>0</v>
      </c>
      <c r="B4958" s="39" cm="1">
        <f t="array" aca="1" ref="B4958" ca="1">INDIRECT(_xlfn.CONCAT("D",ROW(C4958)-C4958-3))</f>
        <v>0</v>
      </c>
      <c r="D4958" s="47">
        <v>2068</v>
      </c>
      <c r="E4958" s="47"/>
      <c r="F4958" s="47"/>
      <c r="G4958" s="47"/>
      <c r="H4958" s="47"/>
      <c r="I4958" s="47"/>
      <c r="J4958" s="47"/>
      <c r="K4958" s="47"/>
      <c r="L4958" s="47"/>
      <c r="M4958" s="47"/>
      <c r="N4958" s="47"/>
      <c r="O4958" s="47"/>
      <c r="P4958" s="47"/>
      <c r="Q4958"/>
    </row>
    <row r="4959" spans="1:17">
      <c r="A4959" s="38" t="str">
        <f t="shared" ca="1" si="77"/>
        <v>0</v>
      </c>
      <c r="B4959" s="39" cm="1">
        <f t="array" aca="1" ref="B4959" ca="1">INDIRECT(_xlfn.CONCAT("D",ROW(C4959)-C4959-3))</f>
        <v>0</v>
      </c>
      <c r="F4959" s="48" t="s">
        <v>184</v>
      </c>
      <c r="G4959" s="48"/>
      <c r="H4959" s="48"/>
      <c r="I4959" s="48"/>
      <c r="J4959" s="48"/>
      <c r="K4959" s="30"/>
      <c r="L4959" s="48" t="s">
        <v>185</v>
      </c>
      <c r="M4959" s="48"/>
      <c r="N4959" s="48"/>
      <c r="O4959" s="48"/>
      <c r="P4959" s="48"/>
      <c r="Q4959"/>
    </row>
    <row r="4960" spans="1:17">
      <c r="A4960" s="38" t="e">
        <f t="shared" ca="1" si="77"/>
        <v>#VALUE!</v>
      </c>
      <c r="B4960" s="39" t="e" cm="1">
        <f t="array" aca="1" ref="B4960" ca="1">INDIRECT(_xlfn.CONCAT("D",ROW(C4960)-C4960-3))</f>
        <v>#VALUE!</v>
      </c>
      <c r="C4960" s="30" t="s">
        <v>186</v>
      </c>
      <c r="D4960" s="30" t="s">
        <v>0</v>
      </c>
      <c r="E4960" s="30"/>
      <c r="F4960" s="30" t="s">
        <v>0</v>
      </c>
      <c r="G4960" s="30" t="s">
        <v>187</v>
      </c>
      <c r="H4960" s="30" t="s">
        <v>188</v>
      </c>
      <c r="I4960" s="30" t="s">
        <v>189</v>
      </c>
      <c r="J4960" s="30" t="s">
        <v>190</v>
      </c>
      <c r="K4960" s="30"/>
      <c r="L4960" s="30" t="s">
        <v>0</v>
      </c>
      <c r="M4960" s="30" t="s">
        <v>187</v>
      </c>
      <c r="N4960" s="30" t="s">
        <v>188</v>
      </c>
      <c r="O4960" s="30" t="s">
        <v>189</v>
      </c>
      <c r="P4960" s="30" t="s">
        <v>190</v>
      </c>
      <c r="Q4960"/>
    </row>
    <row r="4961" spans="1:17">
      <c r="A4961" s="38" t="str">
        <f t="shared" ca="1" si="77"/>
        <v>20680</v>
      </c>
      <c r="B4961" s="39" cm="1">
        <f t="array" aca="1" ref="B4961" ca="1">INDIRECT(_xlfn.CONCAT("D",ROW(C4961)-C4961-3))</f>
        <v>2068</v>
      </c>
      <c r="C4961" s="32">
        <v>0</v>
      </c>
      <c r="D4961" s="33">
        <v>4019842</v>
      </c>
      <c r="E4961" s="33"/>
      <c r="F4961" s="33">
        <v>2056496</v>
      </c>
      <c r="G4961" s="33">
        <v>2056496</v>
      </c>
      <c r="H4961" s="33">
        <v>0</v>
      </c>
      <c r="I4961" s="33">
        <v>0</v>
      </c>
      <c r="J4961" s="33">
        <v>0</v>
      </c>
      <c r="K4961" s="33"/>
      <c r="L4961" s="33">
        <v>1963346</v>
      </c>
      <c r="M4961" s="33">
        <v>1963346</v>
      </c>
      <c r="N4961" s="33">
        <v>0</v>
      </c>
      <c r="O4961" s="33">
        <v>0</v>
      </c>
      <c r="P4961" s="33">
        <v>0</v>
      </c>
      <c r="Q4961"/>
    </row>
    <row r="4962" spans="1:17">
      <c r="A4962" s="38" t="str">
        <f t="shared" ca="1" si="77"/>
        <v>20681</v>
      </c>
      <c r="B4962" s="39" cm="1">
        <f t="array" aca="1" ref="B4962" ca="1">INDIRECT(_xlfn.CONCAT("D",ROW(C4962)-C4962-3))</f>
        <v>2068</v>
      </c>
      <c r="C4962" s="32">
        <v>1</v>
      </c>
      <c r="D4962" s="33">
        <v>4026587</v>
      </c>
      <c r="E4962" s="33"/>
      <c r="F4962" s="33">
        <v>2060560</v>
      </c>
      <c r="G4962" s="33">
        <v>2060560</v>
      </c>
      <c r="H4962" s="33">
        <v>0</v>
      </c>
      <c r="I4962" s="33">
        <v>0</v>
      </c>
      <c r="J4962" s="33">
        <v>0</v>
      </c>
      <c r="K4962" s="33"/>
      <c r="L4962" s="33">
        <v>1966027</v>
      </c>
      <c r="M4962" s="33">
        <v>1966027</v>
      </c>
      <c r="N4962" s="33">
        <v>0</v>
      </c>
      <c r="O4962" s="33">
        <v>0</v>
      </c>
      <c r="P4962" s="33">
        <v>0</v>
      </c>
      <c r="Q4962"/>
    </row>
    <row r="4963" spans="1:17">
      <c r="A4963" s="38" t="str">
        <f t="shared" ca="1" si="77"/>
        <v>20682</v>
      </c>
      <c r="B4963" s="39" cm="1">
        <f t="array" aca="1" ref="B4963" ca="1">INDIRECT(_xlfn.CONCAT("D",ROW(C4963)-C4963-3))</f>
        <v>2068</v>
      </c>
      <c r="C4963" s="32">
        <v>2</v>
      </c>
      <c r="D4963" s="33">
        <v>4039693</v>
      </c>
      <c r="E4963" s="33"/>
      <c r="F4963" s="33">
        <v>2067384</v>
      </c>
      <c r="G4963" s="33">
        <v>2067384</v>
      </c>
      <c r="H4963" s="33">
        <v>0</v>
      </c>
      <c r="I4963" s="33">
        <v>0</v>
      </c>
      <c r="J4963" s="33">
        <v>0</v>
      </c>
      <c r="K4963" s="33"/>
      <c r="L4963" s="33">
        <v>1972309</v>
      </c>
      <c r="M4963" s="33">
        <v>1972309</v>
      </c>
      <c r="N4963" s="33">
        <v>0</v>
      </c>
      <c r="O4963" s="33">
        <v>0</v>
      </c>
      <c r="P4963" s="33">
        <v>0</v>
      </c>
      <c r="Q4963"/>
    </row>
    <row r="4964" spans="1:17">
      <c r="A4964" s="38" t="str">
        <f t="shared" ca="1" si="77"/>
        <v>20683</v>
      </c>
      <c r="B4964" s="39" cm="1">
        <f t="array" aca="1" ref="B4964" ca="1">INDIRECT(_xlfn.CONCAT("D",ROW(C4964)-C4964-3))</f>
        <v>2068</v>
      </c>
      <c r="C4964" s="32">
        <v>3</v>
      </c>
      <c r="D4964" s="33">
        <v>4051276</v>
      </c>
      <c r="E4964" s="33"/>
      <c r="F4964" s="33">
        <v>2073427</v>
      </c>
      <c r="G4964" s="33">
        <v>2073427</v>
      </c>
      <c r="H4964" s="33">
        <v>0</v>
      </c>
      <c r="I4964" s="33">
        <v>0</v>
      </c>
      <c r="J4964" s="33">
        <v>0</v>
      </c>
      <c r="K4964" s="33"/>
      <c r="L4964" s="33">
        <v>1977849</v>
      </c>
      <c r="M4964" s="33">
        <v>1977849</v>
      </c>
      <c r="N4964" s="33">
        <v>0</v>
      </c>
      <c r="O4964" s="33">
        <v>0</v>
      </c>
      <c r="P4964" s="33">
        <v>0</v>
      </c>
      <c r="Q4964"/>
    </row>
    <row r="4965" spans="1:17">
      <c r="A4965" s="38" t="str">
        <f t="shared" ca="1" si="77"/>
        <v>20684</v>
      </c>
      <c r="B4965" s="39" cm="1">
        <f t="array" aca="1" ref="B4965" ca="1">INDIRECT(_xlfn.CONCAT("D",ROW(C4965)-C4965-3))</f>
        <v>2068</v>
      </c>
      <c r="C4965" s="32">
        <v>4</v>
      </c>
      <c r="D4965" s="33">
        <v>4058880</v>
      </c>
      <c r="E4965" s="33"/>
      <c r="F4965" s="33">
        <v>2077645</v>
      </c>
      <c r="G4965" s="33">
        <v>2077645</v>
      </c>
      <c r="H4965" s="33">
        <v>0</v>
      </c>
      <c r="I4965" s="33">
        <v>0</v>
      </c>
      <c r="J4965" s="33">
        <v>0</v>
      </c>
      <c r="K4965" s="33"/>
      <c r="L4965" s="33">
        <v>1981236</v>
      </c>
      <c r="M4965" s="33">
        <v>1981236</v>
      </c>
      <c r="N4965" s="33">
        <v>0</v>
      </c>
      <c r="O4965" s="33">
        <v>0</v>
      </c>
      <c r="P4965" s="33">
        <v>0</v>
      </c>
      <c r="Q4965"/>
    </row>
    <row r="4966" spans="1:17">
      <c r="A4966" s="38" t="str">
        <f t="shared" ca="1" si="77"/>
        <v>20685</v>
      </c>
      <c r="B4966" s="39" cm="1">
        <f t="array" aca="1" ref="B4966" ca="1">INDIRECT(_xlfn.CONCAT("D",ROW(C4966)-C4966-3))</f>
        <v>2068</v>
      </c>
      <c r="C4966" s="32">
        <v>5</v>
      </c>
      <c r="D4966" s="33">
        <v>4063667</v>
      </c>
      <c r="E4966" s="33"/>
      <c r="F4966" s="33">
        <v>2080347</v>
      </c>
      <c r="G4966" s="33">
        <v>2080347</v>
      </c>
      <c r="H4966" s="33">
        <v>0</v>
      </c>
      <c r="I4966" s="33">
        <v>0</v>
      </c>
      <c r="J4966" s="33">
        <v>0</v>
      </c>
      <c r="K4966" s="33"/>
      <c r="L4966" s="33">
        <v>1983321</v>
      </c>
      <c r="M4966" s="33">
        <v>1983321</v>
      </c>
      <c r="N4966" s="33">
        <v>0</v>
      </c>
      <c r="O4966" s="33">
        <v>0</v>
      </c>
      <c r="P4966" s="33">
        <v>0</v>
      </c>
      <c r="Q4966"/>
    </row>
    <row r="4967" spans="1:17">
      <c r="A4967" s="38" t="str">
        <f t="shared" ca="1" si="77"/>
        <v>20686</v>
      </c>
      <c r="B4967" s="39" cm="1">
        <f t="array" aca="1" ref="B4967" ca="1">INDIRECT(_xlfn.CONCAT("D",ROW(C4967)-C4967-3))</f>
        <v>2068</v>
      </c>
      <c r="C4967" s="32">
        <v>6</v>
      </c>
      <c r="D4967" s="33">
        <v>4068238</v>
      </c>
      <c r="E4967" s="33"/>
      <c r="F4967" s="33">
        <v>2082834</v>
      </c>
      <c r="G4967" s="33">
        <v>2082834</v>
      </c>
      <c r="H4967" s="33">
        <v>0</v>
      </c>
      <c r="I4967" s="33">
        <v>0</v>
      </c>
      <c r="J4967" s="33">
        <v>0</v>
      </c>
      <c r="K4967" s="33"/>
      <c r="L4967" s="33">
        <v>1985404</v>
      </c>
      <c r="M4967" s="33">
        <v>1985404</v>
      </c>
      <c r="N4967" s="33">
        <v>0</v>
      </c>
      <c r="O4967" s="33">
        <v>0</v>
      </c>
      <c r="P4967" s="33">
        <v>0</v>
      </c>
      <c r="Q4967"/>
    </row>
    <row r="4968" spans="1:17">
      <c r="A4968" s="38" t="str">
        <f t="shared" ca="1" si="77"/>
        <v>20687</v>
      </c>
      <c r="B4968" s="39" cm="1">
        <f t="array" aca="1" ref="B4968" ca="1">INDIRECT(_xlfn.CONCAT("D",ROW(C4968)-C4968-3))</f>
        <v>2068</v>
      </c>
      <c r="C4968" s="32">
        <v>7</v>
      </c>
      <c r="D4968" s="33">
        <v>4071345</v>
      </c>
      <c r="E4968" s="33"/>
      <c r="F4968" s="33">
        <v>2084419</v>
      </c>
      <c r="G4968" s="33">
        <v>2084419</v>
      </c>
      <c r="H4968" s="33">
        <v>0</v>
      </c>
      <c r="I4968" s="33">
        <v>0</v>
      </c>
      <c r="J4968" s="33">
        <v>0</v>
      </c>
      <c r="K4968" s="33"/>
      <c r="L4968" s="33">
        <v>1986926</v>
      </c>
      <c r="M4968" s="33">
        <v>1986926</v>
      </c>
      <c r="N4968" s="33">
        <v>0</v>
      </c>
      <c r="O4968" s="33">
        <v>0</v>
      </c>
      <c r="P4968" s="33">
        <v>0</v>
      </c>
      <c r="Q4968"/>
    </row>
    <row r="4969" spans="1:17">
      <c r="A4969" s="38" t="str">
        <f t="shared" ca="1" si="77"/>
        <v>20688</v>
      </c>
      <c r="B4969" s="39" cm="1">
        <f t="array" aca="1" ref="B4969" ca="1">INDIRECT(_xlfn.CONCAT("D",ROW(C4969)-C4969-3))</f>
        <v>2068</v>
      </c>
      <c r="C4969" s="32">
        <v>8</v>
      </c>
      <c r="D4969" s="33">
        <v>4074485</v>
      </c>
      <c r="E4969" s="33"/>
      <c r="F4969" s="33">
        <v>2086200</v>
      </c>
      <c r="G4969" s="33">
        <v>2086200</v>
      </c>
      <c r="H4969" s="33">
        <v>0</v>
      </c>
      <c r="I4969" s="33">
        <v>0</v>
      </c>
      <c r="J4969" s="33">
        <v>0</v>
      </c>
      <c r="K4969" s="33"/>
      <c r="L4969" s="33">
        <v>1988284</v>
      </c>
      <c r="M4969" s="33">
        <v>1988284</v>
      </c>
      <c r="N4969" s="33">
        <v>0</v>
      </c>
      <c r="O4969" s="33">
        <v>0</v>
      </c>
      <c r="P4969" s="33">
        <v>0</v>
      </c>
      <c r="Q4969"/>
    </row>
    <row r="4970" spans="1:17">
      <c r="A4970" s="38" t="str">
        <f t="shared" ca="1" si="77"/>
        <v>20689</v>
      </c>
      <c r="B4970" s="39" cm="1">
        <f t="array" aca="1" ref="B4970" ca="1">INDIRECT(_xlfn.CONCAT("D",ROW(C4970)-C4970-3))</f>
        <v>2068</v>
      </c>
      <c r="C4970" s="32">
        <v>9</v>
      </c>
      <c r="D4970" s="33">
        <v>4079350</v>
      </c>
      <c r="E4970" s="33"/>
      <c r="F4970" s="33">
        <v>2089210</v>
      </c>
      <c r="G4970" s="33">
        <v>2089210</v>
      </c>
      <c r="H4970" s="33">
        <v>0</v>
      </c>
      <c r="I4970" s="33">
        <v>0</v>
      </c>
      <c r="J4970" s="33">
        <v>0</v>
      </c>
      <c r="K4970" s="33"/>
      <c r="L4970" s="33">
        <v>1990139</v>
      </c>
      <c r="M4970" s="33">
        <v>1990139</v>
      </c>
      <c r="N4970" s="33">
        <v>0</v>
      </c>
      <c r="O4970" s="33">
        <v>0</v>
      </c>
      <c r="P4970" s="33">
        <v>0</v>
      </c>
      <c r="Q4970"/>
    </row>
    <row r="4971" spans="1:17">
      <c r="A4971" s="38" t="str">
        <f t="shared" ca="1" si="77"/>
        <v>206810</v>
      </c>
      <c r="B4971" s="39" cm="1">
        <f t="array" aca="1" ref="B4971" ca="1">INDIRECT(_xlfn.CONCAT("D",ROW(C4971)-C4971-3))</f>
        <v>2068</v>
      </c>
      <c r="C4971" s="32">
        <v>10</v>
      </c>
      <c r="D4971" s="33">
        <v>4086842</v>
      </c>
      <c r="E4971" s="33"/>
      <c r="F4971" s="33">
        <v>2093766</v>
      </c>
      <c r="G4971" s="33">
        <v>2093766</v>
      </c>
      <c r="H4971" s="33">
        <v>0</v>
      </c>
      <c r="I4971" s="33">
        <v>0</v>
      </c>
      <c r="J4971" s="33">
        <v>0</v>
      </c>
      <c r="K4971" s="33"/>
      <c r="L4971" s="33">
        <v>1993076</v>
      </c>
      <c r="M4971" s="33">
        <v>1993076</v>
      </c>
      <c r="N4971" s="33">
        <v>0</v>
      </c>
      <c r="O4971" s="33">
        <v>0</v>
      </c>
      <c r="P4971" s="33">
        <v>0</v>
      </c>
      <c r="Q4971"/>
    </row>
    <row r="4972" spans="1:17">
      <c r="A4972" s="38" t="str">
        <f t="shared" ca="1" si="77"/>
        <v>206811</v>
      </c>
      <c r="B4972" s="39" cm="1">
        <f t="array" aca="1" ref="B4972" ca="1">INDIRECT(_xlfn.CONCAT("D",ROW(C4972)-C4972-3))</f>
        <v>2068</v>
      </c>
      <c r="C4972" s="32">
        <v>11</v>
      </c>
      <c r="D4972" s="33">
        <v>4097275</v>
      </c>
      <c r="E4972" s="33"/>
      <c r="F4972" s="33">
        <v>2099711</v>
      </c>
      <c r="G4972" s="33">
        <v>2099711</v>
      </c>
      <c r="H4972" s="33">
        <v>0</v>
      </c>
      <c r="I4972" s="33">
        <v>0</v>
      </c>
      <c r="J4972" s="33">
        <v>0</v>
      </c>
      <c r="K4972" s="33"/>
      <c r="L4972" s="33">
        <v>1997564</v>
      </c>
      <c r="M4972" s="33">
        <v>1997564</v>
      </c>
      <c r="N4972" s="33">
        <v>0</v>
      </c>
      <c r="O4972" s="33">
        <v>0</v>
      </c>
      <c r="P4972" s="33">
        <v>0</v>
      </c>
      <c r="Q4972"/>
    </row>
    <row r="4973" spans="1:17">
      <c r="A4973" s="38" t="str">
        <f t="shared" ca="1" si="77"/>
        <v>206812</v>
      </c>
      <c r="B4973" s="39" cm="1">
        <f t="array" aca="1" ref="B4973" ca="1">INDIRECT(_xlfn.CONCAT("D",ROW(C4973)-C4973-3))</f>
        <v>2068</v>
      </c>
      <c r="C4973" s="32">
        <v>12</v>
      </c>
      <c r="D4973" s="33">
        <v>4111398</v>
      </c>
      <c r="E4973" s="33"/>
      <c r="F4973" s="33">
        <v>2107291</v>
      </c>
      <c r="G4973" s="33">
        <v>2107291</v>
      </c>
      <c r="H4973" s="33">
        <v>0</v>
      </c>
      <c r="I4973" s="33">
        <v>0</v>
      </c>
      <c r="J4973" s="33">
        <v>0</v>
      </c>
      <c r="K4973" s="33"/>
      <c r="L4973" s="33">
        <v>2004107</v>
      </c>
      <c r="M4973" s="33">
        <v>2004107</v>
      </c>
      <c r="N4973" s="33">
        <v>0</v>
      </c>
      <c r="O4973" s="33">
        <v>0</v>
      </c>
      <c r="P4973" s="33">
        <v>0</v>
      </c>
      <c r="Q4973"/>
    </row>
    <row r="4974" spans="1:17">
      <c r="A4974" s="38" t="str">
        <f t="shared" ca="1" si="77"/>
        <v>206813</v>
      </c>
      <c r="B4974" s="39" cm="1">
        <f t="array" aca="1" ref="B4974" ca="1">INDIRECT(_xlfn.CONCAT("D",ROW(C4974)-C4974-3))</f>
        <v>2068</v>
      </c>
      <c r="C4974" s="32">
        <v>13</v>
      </c>
      <c r="D4974" s="33">
        <v>4129761</v>
      </c>
      <c r="E4974" s="33"/>
      <c r="F4974" s="33">
        <v>2116885</v>
      </c>
      <c r="G4974" s="33">
        <v>2116885</v>
      </c>
      <c r="H4974" s="33">
        <v>0</v>
      </c>
      <c r="I4974" s="33">
        <v>0</v>
      </c>
      <c r="J4974" s="33">
        <v>0</v>
      </c>
      <c r="K4974" s="33"/>
      <c r="L4974" s="33">
        <v>2012875</v>
      </c>
      <c r="M4974" s="33">
        <v>2012875</v>
      </c>
      <c r="N4974" s="33">
        <v>0</v>
      </c>
      <c r="O4974" s="33">
        <v>0</v>
      </c>
      <c r="P4974" s="33">
        <v>0</v>
      </c>
      <c r="Q4974"/>
    </row>
    <row r="4975" spans="1:17">
      <c r="A4975" s="38" t="str">
        <f t="shared" ca="1" si="77"/>
        <v>206814</v>
      </c>
      <c r="B4975" s="39" cm="1">
        <f t="array" aca="1" ref="B4975" ca="1">INDIRECT(_xlfn.CONCAT("D",ROW(C4975)-C4975-3))</f>
        <v>2068</v>
      </c>
      <c r="C4975" s="32">
        <v>14</v>
      </c>
      <c r="D4975" s="33">
        <v>4152422</v>
      </c>
      <c r="E4975" s="33"/>
      <c r="F4975" s="33">
        <v>2128661</v>
      </c>
      <c r="G4975" s="33">
        <v>2128661</v>
      </c>
      <c r="H4975" s="33">
        <v>0</v>
      </c>
      <c r="I4975" s="33">
        <v>0</v>
      </c>
      <c r="J4975" s="33">
        <v>0</v>
      </c>
      <c r="K4975" s="33"/>
      <c r="L4975" s="33">
        <v>2023761</v>
      </c>
      <c r="M4975" s="33">
        <v>2023761</v>
      </c>
      <c r="N4975" s="33">
        <v>0</v>
      </c>
      <c r="O4975" s="33">
        <v>0</v>
      </c>
      <c r="P4975" s="33">
        <v>0</v>
      </c>
      <c r="Q4975"/>
    </row>
    <row r="4976" spans="1:17">
      <c r="A4976" s="38" t="str">
        <f t="shared" ca="1" si="77"/>
        <v>206815</v>
      </c>
      <c r="B4976" s="39" cm="1">
        <f t="array" aca="1" ref="B4976" ca="1">INDIRECT(_xlfn.CONCAT("D",ROW(C4976)-C4976-3))</f>
        <v>2068</v>
      </c>
      <c r="C4976" s="32">
        <v>15</v>
      </c>
      <c r="D4976" s="33">
        <v>4180185</v>
      </c>
      <c r="E4976" s="33"/>
      <c r="F4976" s="33">
        <v>2143215</v>
      </c>
      <c r="G4976" s="33">
        <v>2143215</v>
      </c>
      <c r="H4976" s="33">
        <v>0</v>
      </c>
      <c r="I4976" s="33">
        <v>0</v>
      </c>
      <c r="J4976" s="33">
        <v>0</v>
      </c>
      <c r="K4976" s="33"/>
      <c r="L4976" s="33">
        <v>2036970</v>
      </c>
      <c r="M4976" s="33">
        <v>2036970</v>
      </c>
      <c r="N4976" s="33">
        <v>0</v>
      </c>
      <c r="O4976" s="33">
        <v>0</v>
      </c>
      <c r="P4976" s="33">
        <v>0</v>
      </c>
      <c r="Q4976"/>
    </row>
    <row r="4977" spans="1:17">
      <c r="A4977" s="38" t="str">
        <f t="shared" ca="1" si="77"/>
        <v>206816</v>
      </c>
      <c r="B4977" s="39" cm="1">
        <f t="array" aca="1" ref="B4977" ca="1">INDIRECT(_xlfn.CONCAT("D",ROW(C4977)-C4977-3))</f>
        <v>2068</v>
      </c>
      <c r="C4977" s="32">
        <v>16</v>
      </c>
      <c r="D4977" s="33">
        <v>4213717</v>
      </c>
      <c r="E4977" s="33"/>
      <c r="F4977" s="33">
        <v>2161288</v>
      </c>
      <c r="G4977" s="33">
        <v>2155577</v>
      </c>
      <c r="H4977" s="33">
        <v>5710</v>
      </c>
      <c r="I4977" s="33">
        <v>0</v>
      </c>
      <c r="J4977" s="33">
        <v>0</v>
      </c>
      <c r="K4977" s="33"/>
      <c r="L4977" s="33">
        <v>2052429</v>
      </c>
      <c r="M4977" s="33">
        <v>2047682</v>
      </c>
      <c r="N4977" s="33">
        <v>4747</v>
      </c>
      <c r="O4977" s="33">
        <v>0</v>
      </c>
      <c r="P4977" s="33">
        <v>0</v>
      </c>
      <c r="Q4977"/>
    </row>
    <row r="4978" spans="1:17">
      <c r="A4978" s="38" t="str">
        <f t="shared" ca="1" si="77"/>
        <v>206817</v>
      </c>
      <c r="B4978" s="39" cm="1">
        <f t="array" aca="1" ref="B4978" ca="1">INDIRECT(_xlfn.CONCAT("D",ROW(C4978)-C4978-3))</f>
        <v>2068</v>
      </c>
      <c r="C4978" s="32">
        <v>17</v>
      </c>
      <c r="D4978" s="33">
        <v>4253843</v>
      </c>
      <c r="E4978" s="33"/>
      <c r="F4978" s="33">
        <v>2183613</v>
      </c>
      <c r="G4978" s="33">
        <v>2172145</v>
      </c>
      <c r="H4978" s="33">
        <v>11467</v>
      </c>
      <c r="I4978" s="33">
        <v>0</v>
      </c>
      <c r="J4978" s="33">
        <v>0</v>
      </c>
      <c r="K4978" s="33"/>
      <c r="L4978" s="33">
        <v>2070230</v>
      </c>
      <c r="M4978" s="33">
        <v>2050205</v>
      </c>
      <c r="N4978" s="33">
        <v>20025</v>
      </c>
      <c r="O4978" s="33">
        <v>0</v>
      </c>
      <c r="P4978" s="33">
        <v>0</v>
      </c>
      <c r="Q4978"/>
    </row>
    <row r="4979" spans="1:17">
      <c r="A4979" s="38" t="str">
        <f t="shared" ca="1" si="77"/>
        <v>206818</v>
      </c>
      <c r="B4979" s="39" cm="1">
        <f t="array" aca="1" ref="B4979" ca="1">INDIRECT(_xlfn.CONCAT("D",ROW(C4979)-C4979-3))</f>
        <v>2068</v>
      </c>
      <c r="C4979" s="32">
        <v>18</v>
      </c>
      <c r="D4979" s="33">
        <v>4299610</v>
      </c>
      <c r="E4979" s="33"/>
      <c r="F4979" s="33">
        <v>2209428</v>
      </c>
      <c r="G4979" s="33">
        <v>2191224</v>
      </c>
      <c r="H4979" s="33">
        <v>17246</v>
      </c>
      <c r="I4979" s="33">
        <v>0</v>
      </c>
      <c r="J4979" s="33">
        <v>958</v>
      </c>
      <c r="K4979" s="33"/>
      <c r="L4979" s="33">
        <v>2090182</v>
      </c>
      <c r="M4979" s="33">
        <v>2067223</v>
      </c>
      <c r="N4979" s="33">
        <v>22959</v>
      </c>
      <c r="O4979" s="33">
        <v>0</v>
      </c>
      <c r="P4979" s="33">
        <v>0</v>
      </c>
      <c r="Q4979"/>
    </row>
    <row r="4980" spans="1:17">
      <c r="A4980" s="38" t="str">
        <f t="shared" ca="1" si="77"/>
        <v>206819</v>
      </c>
      <c r="B4980" s="39" cm="1">
        <f t="array" aca="1" ref="B4980" ca="1">INDIRECT(_xlfn.CONCAT("D",ROW(C4980)-C4980-3))</f>
        <v>2068</v>
      </c>
      <c r="C4980" s="32">
        <v>19</v>
      </c>
      <c r="D4980" s="33">
        <v>4347118</v>
      </c>
      <c r="E4980" s="33"/>
      <c r="F4980" s="33">
        <v>2235792</v>
      </c>
      <c r="G4980" s="33">
        <v>2207940</v>
      </c>
      <c r="H4980" s="33">
        <v>26891</v>
      </c>
      <c r="I4980" s="33">
        <v>0</v>
      </c>
      <c r="J4980" s="33">
        <v>960</v>
      </c>
      <c r="K4980" s="33"/>
      <c r="L4980" s="33">
        <v>2111326</v>
      </c>
      <c r="M4980" s="33">
        <v>2071979</v>
      </c>
      <c r="N4980" s="33">
        <v>38388</v>
      </c>
      <c r="O4980" s="33">
        <v>0</v>
      </c>
      <c r="P4980" s="33">
        <v>960</v>
      </c>
      <c r="Q4980"/>
    </row>
    <row r="4981" spans="1:17">
      <c r="A4981" s="38" t="str">
        <f t="shared" ca="1" si="77"/>
        <v>206820</v>
      </c>
      <c r="B4981" s="39" cm="1">
        <f t="array" aca="1" ref="B4981" ca="1">INDIRECT(_xlfn.CONCAT("D",ROW(C4981)-C4981-3))</f>
        <v>2068</v>
      </c>
      <c r="C4981" s="32">
        <v>20</v>
      </c>
      <c r="D4981" s="33">
        <v>4394308</v>
      </c>
      <c r="E4981" s="33"/>
      <c r="F4981" s="33">
        <v>2260744</v>
      </c>
      <c r="G4981" s="33">
        <v>2217397</v>
      </c>
      <c r="H4981" s="33">
        <v>41420</v>
      </c>
      <c r="I4981" s="33">
        <v>0</v>
      </c>
      <c r="J4981" s="33">
        <v>1927</v>
      </c>
      <c r="K4981" s="33"/>
      <c r="L4981" s="33">
        <v>2133564</v>
      </c>
      <c r="M4981" s="33">
        <v>2035447</v>
      </c>
      <c r="N4981" s="33">
        <v>93307</v>
      </c>
      <c r="O4981" s="33">
        <v>0</v>
      </c>
      <c r="P4981" s="33">
        <v>4810</v>
      </c>
      <c r="Q4981"/>
    </row>
    <row r="4982" spans="1:17">
      <c r="A4982" s="38" t="str">
        <f t="shared" ca="1" si="77"/>
        <v>206821</v>
      </c>
      <c r="B4982" s="39" cm="1">
        <f t="array" aca="1" ref="B4982" ca="1">INDIRECT(_xlfn.CONCAT("D",ROW(C4982)-C4982-3))</f>
        <v>2068</v>
      </c>
      <c r="C4982" s="32">
        <v>21</v>
      </c>
      <c r="D4982" s="33">
        <v>4442934</v>
      </c>
      <c r="E4982" s="33"/>
      <c r="F4982" s="33">
        <v>2285999</v>
      </c>
      <c r="G4982" s="33">
        <v>2206838</v>
      </c>
      <c r="H4982" s="33">
        <v>78195</v>
      </c>
      <c r="I4982" s="33">
        <v>0</v>
      </c>
      <c r="J4982" s="33">
        <v>965</v>
      </c>
      <c r="K4982" s="33"/>
      <c r="L4982" s="33">
        <v>2156935</v>
      </c>
      <c r="M4982" s="33">
        <v>1992055</v>
      </c>
      <c r="N4982" s="33">
        <v>156202</v>
      </c>
      <c r="O4982" s="33">
        <v>0</v>
      </c>
      <c r="P4982" s="33">
        <v>8678</v>
      </c>
      <c r="Q4982"/>
    </row>
    <row r="4983" spans="1:17">
      <c r="A4983" s="38" t="str">
        <f t="shared" ca="1" si="77"/>
        <v>206822</v>
      </c>
      <c r="B4983" s="39" cm="1">
        <f t="array" aca="1" ref="B4983" ca="1">INDIRECT(_xlfn.CONCAT("D",ROW(C4983)-C4983-3))</f>
        <v>2068</v>
      </c>
      <c r="C4983" s="32">
        <v>22</v>
      </c>
      <c r="D4983" s="33">
        <v>4487693</v>
      </c>
      <c r="E4983" s="33"/>
      <c r="F4983" s="33">
        <v>2308502</v>
      </c>
      <c r="G4983" s="33">
        <v>2196411</v>
      </c>
      <c r="H4983" s="33">
        <v>108226</v>
      </c>
      <c r="I4983" s="33">
        <v>0</v>
      </c>
      <c r="J4983" s="33">
        <v>3865</v>
      </c>
      <c r="K4983" s="33"/>
      <c r="L4983" s="33">
        <v>2179191</v>
      </c>
      <c r="M4983" s="33">
        <v>1945326</v>
      </c>
      <c r="N4983" s="33">
        <v>226133</v>
      </c>
      <c r="O4983" s="33">
        <v>0</v>
      </c>
      <c r="P4983" s="33">
        <v>7731</v>
      </c>
      <c r="Q4983"/>
    </row>
    <row r="4984" spans="1:17">
      <c r="A4984" s="38" t="str">
        <f t="shared" ca="1" si="77"/>
        <v>206823</v>
      </c>
      <c r="B4984" s="39" cm="1">
        <f t="array" aca="1" ref="B4984" ca="1">INDIRECT(_xlfn.CONCAT("D",ROW(C4984)-C4984-3))</f>
        <v>2068</v>
      </c>
      <c r="C4984" s="32">
        <v>23</v>
      </c>
      <c r="D4984" s="33">
        <v>4528480</v>
      </c>
      <c r="E4984" s="33"/>
      <c r="F4984" s="33">
        <v>2328302</v>
      </c>
      <c r="G4984" s="33">
        <v>2157018</v>
      </c>
      <c r="H4984" s="33">
        <v>159672</v>
      </c>
      <c r="I4984" s="33">
        <v>0</v>
      </c>
      <c r="J4984" s="33">
        <v>11612</v>
      </c>
      <c r="K4984" s="33"/>
      <c r="L4984" s="33">
        <v>2200177</v>
      </c>
      <c r="M4984" s="33">
        <v>1875371</v>
      </c>
      <c r="N4984" s="33">
        <v>314173</v>
      </c>
      <c r="O4984" s="33">
        <v>0</v>
      </c>
      <c r="P4984" s="33">
        <v>10633</v>
      </c>
      <c r="Q4984"/>
    </row>
    <row r="4985" spans="1:17">
      <c r="A4985" s="38" t="str">
        <f t="shared" ca="1" si="77"/>
        <v>206824</v>
      </c>
      <c r="B4985" s="39" cm="1">
        <f t="array" aca="1" ref="B4985" ca="1">INDIRECT(_xlfn.CONCAT("D",ROW(C4985)-C4985-3))</f>
        <v>2068</v>
      </c>
      <c r="C4985" s="32">
        <v>24</v>
      </c>
      <c r="D4985" s="33">
        <v>4566889</v>
      </c>
      <c r="E4985" s="33"/>
      <c r="F4985" s="33">
        <v>2346417</v>
      </c>
      <c r="G4985" s="33">
        <v>2061944</v>
      </c>
      <c r="H4985" s="33">
        <v>273829</v>
      </c>
      <c r="I4985" s="33">
        <v>0</v>
      </c>
      <c r="J4985" s="33">
        <v>10644</v>
      </c>
      <c r="K4985" s="33"/>
      <c r="L4985" s="33">
        <v>2220472</v>
      </c>
      <c r="M4985" s="33">
        <v>1767294</v>
      </c>
      <c r="N4985" s="33">
        <v>430953</v>
      </c>
      <c r="O4985" s="33">
        <v>1932</v>
      </c>
      <c r="P4985" s="33">
        <v>20292</v>
      </c>
      <c r="Q4985"/>
    </row>
    <row r="4986" spans="1:17">
      <c r="A4986" s="38" t="str">
        <f t="shared" ca="1" si="77"/>
        <v>206825</v>
      </c>
      <c r="B4986" s="39" cm="1">
        <f t="array" aca="1" ref="B4986" ca="1">INDIRECT(_xlfn.CONCAT("D",ROW(C4986)-C4986-3))</f>
        <v>2068</v>
      </c>
      <c r="C4986" s="32">
        <v>25</v>
      </c>
      <c r="D4986" s="33">
        <v>4603304</v>
      </c>
      <c r="E4986" s="33"/>
      <c r="F4986" s="33">
        <v>2362998</v>
      </c>
      <c r="G4986" s="33">
        <v>1994324</v>
      </c>
      <c r="H4986" s="33">
        <v>357062</v>
      </c>
      <c r="I4986" s="33">
        <v>0</v>
      </c>
      <c r="J4986" s="33">
        <v>11612</v>
      </c>
      <c r="K4986" s="33"/>
      <c r="L4986" s="33">
        <v>2240306</v>
      </c>
      <c r="M4986" s="33">
        <v>1634322</v>
      </c>
      <c r="N4986" s="33">
        <v>570225</v>
      </c>
      <c r="O4986" s="33">
        <v>966</v>
      </c>
      <c r="P4986" s="33">
        <v>34793</v>
      </c>
      <c r="Q4986"/>
    </row>
    <row r="4987" spans="1:17">
      <c r="A4987" s="38" t="str">
        <f t="shared" ca="1" si="77"/>
        <v>206826</v>
      </c>
      <c r="B4987" s="39" cm="1">
        <f t="array" aca="1" ref="B4987" ca="1">INDIRECT(_xlfn.CONCAT("D",ROW(C4987)-C4987-3))</f>
        <v>2068</v>
      </c>
      <c r="C4987" s="32">
        <v>26</v>
      </c>
      <c r="D4987" s="33">
        <v>4637153</v>
      </c>
      <c r="E4987" s="33"/>
      <c r="F4987" s="33">
        <v>2377966</v>
      </c>
      <c r="G4987" s="33">
        <v>1929622</v>
      </c>
      <c r="H4987" s="33">
        <v>412593</v>
      </c>
      <c r="I4987" s="33">
        <v>966</v>
      </c>
      <c r="J4987" s="33">
        <v>34785</v>
      </c>
      <c r="K4987" s="33"/>
      <c r="L4987" s="33">
        <v>2259187</v>
      </c>
      <c r="M4987" s="33">
        <v>1515779</v>
      </c>
      <c r="N4987" s="33">
        <v>709617</v>
      </c>
      <c r="O4987" s="33">
        <v>2897</v>
      </c>
      <c r="P4987" s="33">
        <v>30895</v>
      </c>
      <c r="Q4987"/>
    </row>
    <row r="4988" spans="1:17">
      <c r="A4988" s="38" t="str">
        <f t="shared" ca="1" si="77"/>
        <v>206827</v>
      </c>
      <c r="B4988" s="39" cm="1">
        <f t="array" aca="1" ref="B4988" ca="1">INDIRECT(_xlfn.CONCAT("D",ROW(C4988)-C4988-3))</f>
        <v>2068</v>
      </c>
      <c r="C4988" s="32">
        <v>27</v>
      </c>
      <c r="D4988" s="33">
        <v>4667872</v>
      </c>
      <c r="E4988" s="33"/>
      <c r="F4988" s="33">
        <v>2391300</v>
      </c>
      <c r="G4988" s="33">
        <v>1807490</v>
      </c>
      <c r="H4988" s="33">
        <v>555779</v>
      </c>
      <c r="I4988" s="33">
        <v>967</v>
      </c>
      <c r="J4988" s="33">
        <v>27064</v>
      </c>
      <c r="K4988" s="33"/>
      <c r="L4988" s="33">
        <v>2276572</v>
      </c>
      <c r="M4988" s="33">
        <v>1350329</v>
      </c>
      <c r="N4988" s="33">
        <v>878051</v>
      </c>
      <c r="O4988" s="33">
        <v>5783</v>
      </c>
      <c r="P4988" s="33">
        <v>42409</v>
      </c>
      <c r="Q4988"/>
    </row>
    <row r="4989" spans="1:17">
      <c r="A4989" s="38" t="str">
        <f t="shared" ca="1" si="77"/>
        <v>206828</v>
      </c>
      <c r="B4989" s="39" cm="1">
        <f t="array" aca="1" ref="B4989" ca="1">INDIRECT(_xlfn.CONCAT("D",ROW(C4989)-C4989-3))</f>
        <v>2068</v>
      </c>
      <c r="C4989" s="32">
        <v>28</v>
      </c>
      <c r="D4989" s="33">
        <v>4694598</v>
      </c>
      <c r="E4989" s="33"/>
      <c r="F4989" s="33">
        <v>2402773</v>
      </c>
      <c r="G4989" s="33">
        <v>1743169</v>
      </c>
      <c r="H4989" s="33">
        <v>619043</v>
      </c>
      <c r="I4989" s="33">
        <v>0</v>
      </c>
      <c r="J4989" s="33">
        <v>40561</v>
      </c>
      <c r="K4989" s="33"/>
      <c r="L4989" s="33">
        <v>2291825</v>
      </c>
      <c r="M4989" s="33">
        <v>1275274</v>
      </c>
      <c r="N4989" s="33">
        <v>940285</v>
      </c>
      <c r="O4989" s="33">
        <v>7723</v>
      </c>
      <c r="P4989" s="33">
        <v>68542</v>
      </c>
      <c r="Q4989"/>
    </row>
    <row r="4990" spans="1:17">
      <c r="A4990" s="38" t="str">
        <f t="shared" ca="1" si="77"/>
        <v>206829</v>
      </c>
      <c r="B4990" s="39" cm="1">
        <f t="array" aca="1" ref="B4990" ca="1">INDIRECT(_xlfn.CONCAT("D",ROW(C4990)-C4990-3))</f>
        <v>2068</v>
      </c>
      <c r="C4990" s="32">
        <v>29</v>
      </c>
      <c r="D4990" s="33">
        <v>4716337</v>
      </c>
      <c r="E4990" s="33"/>
      <c r="F4990" s="33">
        <v>2412018</v>
      </c>
      <c r="G4990" s="33">
        <v>1576457</v>
      </c>
      <c r="H4990" s="33">
        <v>794990</v>
      </c>
      <c r="I4990" s="33">
        <v>1932</v>
      </c>
      <c r="J4990" s="33">
        <v>38639</v>
      </c>
      <c r="K4990" s="33"/>
      <c r="L4990" s="33">
        <v>2304319</v>
      </c>
      <c r="M4990" s="33">
        <v>1160844</v>
      </c>
      <c r="N4990" s="33">
        <v>1064348</v>
      </c>
      <c r="O4990" s="33">
        <v>4825</v>
      </c>
      <c r="P4990" s="33">
        <v>74302</v>
      </c>
      <c r="Q4990"/>
    </row>
    <row r="4991" spans="1:17">
      <c r="A4991" s="38" t="str">
        <f t="shared" ca="1" si="77"/>
        <v>206830</v>
      </c>
      <c r="B4991" s="39" cm="1">
        <f t="array" aca="1" ref="B4991" ca="1">INDIRECT(_xlfn.CONCAT("D",ROW(C4991)-C4991-3))</f>
        <v>2068</v>
      </c>
      <c r="C4991" s="32">
        <v>30</v>
      </c>
      <c r="D4991" s="33">
        <v>4734062</v>
      </c>
      <c r="E4991" s="33"/>
      <c r="F4991" s="33">
        <v>2419675</v>
      </c>
      <c r="G4991" s="33">
        <v>1481158</v>
      </c>
      <c r="H4991" s="33">
        <v>880584</v>
      </c>
      <c r="I4991" s="33">
        <v>3862</v>
      </c>
      <c r="J4991" s="33">
        <v>54071</v>
      </c>
      <c r="K4991" s="33"/>
      <c r="L4991" s="33">
        <v>2314388</v>
      </c>
      <c r="M4991" s="33">
        <v>1048315</v>
      </c>
      <c r="N4991" s="33">
        <v>1147559</v>
      </c>
      <c r="O4991" s="33">
        <v>9635</v>
      </c>
      <c r="P4991" s="33">
        <v>108878</v>
      </c>
      <c r="Q4991"/>
    </row>
    <row r="4992" spans="1:17">
      <c r="A4992" s="38" t="str">
        <f t="shared" ca="1" si="77"/>
        <v>206831</v>
      </c>
      <c r="B4992" s="39" cm="1">
        <f t="array" aca="1" ref="B4992" ca="1">INDIRECT(_xlfn.CONCAT("D",ROW(C4992)-C4992-3))</f>
        <v>2068</v>
      </c>
      <c r="C4992" s="32">
        <v>31</v>
      </c>
      <c r="D4992" s="33">
        <v>4746687</v>
      </c>
      <c r="E4992" s="33"/>
      <c r="F4992" s="33">
        <v>2424950</v>
      </c>
      <c r="G4992" s="33">
        <v>1379480</v>
      </c>
      <c r="H4992" s="33">
        <v>964381</v>
      </c>
      <c r="I4992" s="33">
        <v>1931</v>
      </c>
      <c r="J4992" s="33">
        <v>79158</v>
      </c>
      <c r="K4992" s="33"/>
      <c r="L4992" s="33">
        <v>2321737</v>
      </c>
      <c r="M4992" s="33">
        <v>978233</v>
      </c>
      <c r="N4992" s="33">
        <v>1215322</v>
      </c>
      <c r="O4992" s="33">
        <v>8674</v>
      </c>
      <c r="P4992" s="33">
        <v>119508</v>
      </c>
      <c r="Q4992"/>
    </row>
    <row r="4993" spans="1:17">
      <c r="A4993" s="38" t="str">
        <f t="shared" ca="1" si="77"/>
        <v>206832</v>
      </c>
      <c r="B4993" s="39" cm="1">
        <f t="array" aca="1" ref="B4993" ca="1">INDIRECT(_xlfn.CONCAT("D",ROW(C4993)-C4993-3))</f>
        <v>2068</v>
      </c>
      <c r="C4993" s="32">
        <v>32</v>
      </c>
      <c r="D4993" s="33">
        <v>4755144</v>
      </c>
      <c r="E4993" s="33"/>
      <c r="F4993" s="33">
        <v>2428159</v>
      </c>
      <c r="G4993" s="33">
        <v>1334715</v>
      </c>
      <c r="H4993" s="33">
        <v>987284</v>
      </c>
      <c r="I4993" s="33">
        <v>6756</v>
      </c>
      <c r="J4993" s="33">
        <v>99404</v>
      </c>
      <c r="K4993" s="33"/>
      <c r="L4993" s="33">
        <v>2326985</v>
      </c>
      <c r="M4993" s="33">
        <v>918851</v>
      </c>
      <c r="N4993" s="33">
        <v>1280998</v>
      </c>
      <c r="O4993" s="33">
        <v>11558</v>
      </c>
      <c r="P4993" s="33">
        <v>115579</v>
      </c>
      <c r="Q4993"/>
    </row>
    <row r="4994" spans="1:17">
      <c r="A4994" s="38" t="str">
        <f t="shared" ca="1" si="77"/>
        <v>206833</v>
      </c>
      <c r="B4994" s="39" cm="1">
        <f t="array" aca="1" ref="B4994" ca="1">INDIRECT(_xlfn.CONCAT("D",ROW(C4994)-C4994-3))</f>
        <v>2068</v>
      </c>
      <c r="C4994" s="32">
        <v>33</v>
      </c>
      <c r="D4994" s="33">
        <v>4760725</v>
      </c>
      <c r="E4994" s="33"/>
      <c r="F4994" s="33">
        <v>2429820</v>
      </c>
      <c r="G4994" s="33">
        <v>1225516</v>
      </c>
      <c r="H4994" s="33">
        <v>1096312</v>
      </c>
      <c r="I4994" s="33">
        <v>7714</v>
      </c>
      <c r="J4994" s="33">
        <v>100278</v>
      </c>
      <c r="K4994" s="33"/>
      <c r="L4994" s="33">
        <v>2330905</v>
      </c>
      <c r="M4994" s="33">
        <v>806518</v>
      </c>
      <c r="N4994" s="33">
        <v>1352869</v>
      </c>
      <c r="O4994" s="33">
        <v>9636</v>
      </c>
      <c r="P4994" s="33">
        <v>161882</v>
      </c>
      <c r="Q4994"/>
    </row>
    <row r="4995" spans="1:17">
      <c r="A4995" s="38" t="str">
        <f t="shared" ca="1" si="77"/>
        <v>206834</v>
      </c>
      <c r="B4995" s="39" cm="1">
        <f t="array" aca="1" ref="B4995" ca="1">INDIRECT(_xlfn.CONCAT("D",ROW(C4995)-C4995-3))</f>
        <v>2068</v>
      </c>
      <c r="C4995" s="32">
        <v>34</v>
      </c>
      <c r="D4995" s="33">
        <v>4764357</v>
      </c>
      <c r="E4995" s="33"/>
      <c r="F4995" s="33">
        <v>2430395</v>
      </c>
      <c r="G4995" s="33">
        <v>1133991</v>
      </c>
      <c r="H4995" s="33">
        <v>1134958</v>
      </c>
      <c r="I4995" s="33">
        <v>5800</v>
      </c>
      <c r="J4995" s="33">
        <v>155646</v>
      </c>
      <c r="K4995" s="33"/>
      <c r="L4995" s="33">
        <v>2333962</v>
      </c>
      <c r="M4995" s="33">
        <v>782490</v>
      </c>
      <c r="N4995" s="33">
        <v>1359468</v>
      </c>
      <c r="O4995" s="33">
        <v>19297</v>
      </c>
      <c r="P4995" s="33">
        <v>172707</v>
      </c>
      <c r="Q4995"/>
    </row>
    <row r="4996" spans="1:17">
      <c r="A4996" s="38" t="str">
        <f t="shared" ca="1" si="77"/>
        <v>206835</v>
      </c>
      <c r="B4996" s="39" cm="1">
        <f t="array" aca="1" ref="B4996" ca="1">INDIRECT(_xlfn.CONCAT("D",ROW(C4996)-C4996-3))</f>
        <v>2068</v>
      </c>
      <c r="C4996" s="32">
        <v>35</v>
      </c>
      <c r="D4996" s="33">
        <v>4766891</v>
      </c>
      <c r="E4996" s="33"/>
      <c r="F4996" s="33">
        <v>2430388</v>
      </c>
      <c r="G4996" s="33">
        <v>1096474</v>
      </c>
      <c r="H4996" s="33">
        <v>1185273</v>
      </c>
      <c r="I4996" s="33">
        <v>4826</v>
      </c>
      <c r="J4996" s="33">
        <v>143816</v>
      </c>
      <c r="K4996" s="33"/>
      <c r="L4996" s="33">
        <v>2336503</v>
      </c>
      <c r="M4996" s="33">
        <v>757289</v>
      </c>
      <c r="N4996" s="33">
        <v>1371803</v>
      </c>
      <c r="O4996" s="33">
        <v>18329</v>
      </c>
      <c r="P4996" s="33">
        <v>189081</v>
      </c>
      <c r="Q4996"/>
    </row>
    <row r="4997" spans="1:17">
      <c r="A4997" s="38" t="str">
        <f t="shared" ca="1" si="77"/>
        <v>206836</v>
      </c>
      <c r="B4997" s="39" cm="1">
        <f t="array" aca="1" ref="B4997" ca="1">INDIRECT(_xlfn.CONCAT("D",ROW(C4997)-C4997-3))</f>
        <v>2068</v>
      </c>
      <c r="C4997" s="32">
        <v>36</v>
      </c>
      <c r="D4997" s="33">
        <v>4768313</v>
      </c>
      <c r="E4997" s="33"/>
      <c r="F4997" s="33">
        <v>2429742</v>
      </c>
      <c r="G4997" s="33">
        <v>1070014</v>
      </c>
      <c r="H4997" s="33">
        <v>1187831</v>
      </c>
      <c r="I4997" s="33">
        <v>10623</v>
      </c>
      <c r="J4997" s="33">
        <v>161275</v>
      </c>
      <c r="K4997" s="33"/>
      <c r="L4997" s="33">
        <v>2338571</v>
      </c>
      <c r="M4997" s="33">
        <v>677944</v>
      </c>
      <c r="N4997" s="33">
        <v>1421465</v>
      </c>
      <c r="O4997" s="33">
        <v>18323</v>
      </c>
      <c r="P4997" s="33">
        <v>220838</v>
      </c>
      <c r="Q4997"/>
    </row>
    <row r="4998" spans="1:17">
      <c r="A4998" s="38" t="str">
        <f t="shared" ca="1" si="77"/>
        <v>206837</v>
      </c>
      <c r="B4998" s="39" cm="1">
        <f t="array" aca="1" ref="B4998" ca="1">INDIRECT(_xlfn.CONCAT("D",ROW(C4998)-C4998-3))</f>
        <v>2068</v>
      </c>
      <c r="C4998" s="32">
        <v>37</v>
      </c>
      <c r="D4998" s="33">
        <v>4760075</v>
      </c>
      <c r="E4998" s="33"/>
      <c r="F4998" s="33">
        <v>2424020</v>
      </c>
      <c r="G4998" s="33">
        <v>1060208</v>
      </c>
      <c r="H4998" s="33">
        <v>1180685</v>
      </c>
      <c r="I4998" s="33">
        <v>10602</v>
      </c>
      <c r="J4998" s="33">
        <v>172525</v>
      </c>
      <c r="K4998" s="33"/>
      <c r="L4998" s="33">
        <v>2336055</v>
      </c>
      <c r="M4998" s="33">
        <v>677215</v>
      </c>
      <c r="N4998" s="33">
        <v>1394889</v>
      </c>
      <c r="O4998" s="33">
        <v>21193</v>
      </c>
      <c r="P4998" s="33">
        <v>242757</v>
      </c>
      <c r="Q4998"/>
    </row>
    <row r="4999" spans="1:17">
      <c r="A4999" s="38" t="str">
        <f t="shared" ca="1" si="77"/>
        <v>206838</v>
      </c>
      <c r="B4999" s="39" cm="1">
        <f t="array" aca="1" ref="B4999" ca="1">INDIRECT(_xlfn.CONCAT("D",ROW(C4999)-C4999-3))</f>
        <v>2068</v>
      </c>
      <c r="C4999" s="32">
        <v>38</v>
      </c>
      <c r="D4999" s="33">
        <v>4736595</v>
      </c>
      <c r="E4999" s="33"/>
      <c r="F4999" s="33">
        <v>2410422</v>
      </c>
      <c r="G4999" s="33">
        <v>966470</v>
      </c>
      <c r="H4999" s="33">
        <v>1212881</v>
      </c>
      <c r="I4999" s="33">
        <v>13423</v>
      </c>
      <c r="J4999" s="33">
        <v>217648</v>
      </c>
      <c r="K4999" s="33"/>
      <c r="L4999" s="33">
        <v>2326173</v>
      </c>
      <c r="M4999" s="33">
        <v>658731</v>
      </c>
      <c r="N4999" s="33">
        <v>1417182</v>
      </c>
      <c r="O4999" s="33">
        <v>17259</v>
      </c>
      <c r="P4999" s="33">
        <v>233001</v>
      </c>
      <c r="Q4999"/>
    </row>
    <row r="5000" spans="1:17">
      <c r="A5000" s="38" t="str">
        <f t="shared" ca="1" si="77"/>
        <v>206839</v>
      </c>
      <c r="B5000" s="39" cm="1">
        <f t="array" aca="1" ref="B5000" ca="1">INDIRECT(_xlfn.CONCAT("D",ROW(C5000)-C5000-3))</f>
        <v>2068</v>
      </c>
      <c r="C5000" s="32">
        <v>39</v>
      </c>
      <c r="D5000" s="33">
        <v>4701918</v>
      </c>
      <c r="E5000" s="33"/>
      <c r="F5000" s="33">
        <v>2390997</v>
      </c>
      <c r="G5000" s="33">
        <v>950856</v>
      </c>
      <c r="H5000" s="33">
        <v>1201232</v>
      </c>
      <c r="I5000" s="33">
        <v>14335</v>
      </c>
      <c r="J5000" s="33">
        <v>224574</v>
      </c>
      <c r="K5000" s="33"/>
      <c r="L5000" s="33">
        <v>2310921</v>
      </c>
      <c r="M5000" s="33">
        <v>634427</v>
      </c>
      <c r="N5000" s="33">
        <v>1412389</v>
      </c>
      <c r="O5000" s="33">
        <v>23923</v>
      </c>
      <c r="P5000" s="33">
        <v>240183</v>
      </c>
      <c r="Q5000"/>
    </row>
    <row r="5001" spans="1:17">
      <c r="A5001" s="38" t="str">
        <f t="shared" ca="1" si="77"/>
        <v>206840</v>
      </c>
      <c r="B5001" s="39" cm="1">
        <f t="array" aca="1" ref="B5001" ca="1">INDIRECT(_xlfn.CONCAT("D",ROW(C5001)-C5001-3))</f>
        <v>2068</v>
      </c>
      <c r="C5001" s="32">
        <v>40</v>
      </c>
      <c r="D5001" s="33">
        <v>4661328</v>
      </c>
      <c r="E5001" s="33"/>
      <c r="F5001" s="33">
        <v>2368543</v>
      </c>
      <c r="G5001" s="33">
        <v>860852</v>
      </c>
      <c r="H5001" s="33">
        <v>1251450</v>
      </c>
      <c r="I5001" s="33">
        <v>6718</v>
      </c>
      <c r="J5001" s="33">
        <v>249522</v>
      </c>
      <c r="K5001" s="33"/>
      <c r="L5001" s="33">
        <v>2292785</v>
      </c>
      <c r="M5001" s="33">
        <v>598118</v>
      </c>
      <c r="N5001" s="33">
        <v>1434908</v>
      </c>
      <c r="O5001" s="33">
        <v>28756</v>
      </c>
      <c r="P5001" s="33">
        <v>231004</v>
      </c>
      <c r="Q5001"/>
    </row>
    <row r="5002" spans="1:17">
      <c r="A5002" s="38" t="str">
        <f t="shared" ca="1" si="77"/>
        <v>206841</v>
      </c>
      <c r="B5002" s="39" cm="1">
        <f t="array" aca="1" ref="B5002" ca="1">INDIRECT(_xlfn.CONCAT("D",ROW(C5002)-C5002-3))</f>
        <v>2068</v>
      </c>
      <c r="C5002" s="32">
        <v>41</v>
      </c>
      <c r="D5002" s="33">
        <v>4619031</v>
      </c>
      <c r="E5002" s="33"/>
      <c r="F5002" s="33">
        <v>2345222</v>
      </c>
      <c r="G5002" s="33">
        <v>837234</v>
      </c>
      <c r="H5002" s="33">
        <v>1258270</v>
      </c>
      <c r="I5002" s="33">
        <v>10647</v>
      </c>
      <c r="J5002" s="33">
        <v>239071</v>
      </c>
      <c r="K5002" s="33"/>
      <c r="L5002" s="33">
        <v>2273809</v>
      </c>
      <c r="M5002" s="33">
        <v>580773</v>
      </c>
      <c r="N5002" s="33">
        <v>1397335</v>
      </c>
      <c r="O5002" s="33">
        <v>32856</v>
      </c>
      <c r="P5002" s="33">
        <v>262846</v>
      </c>
      <c r="Q5002"/>
    </row>
    <row r="5003" spans="1:17">
      <c r="A5003" s="38" t="str">
        <f t="shared" ca="1" si="77"/>
        <v>206842</v>
      </c>
      <c r="B5003" s="39" cm="1">
        <f t="array" aca="1" ref="B5003" ca="1">INDIRECT(_xlfn.CONCAT("D",ROW(C5003)-C5003-3))</f>
        <v>2068</v>
      </c>
      <c r="C5003" s="32">
        <v>42</v>
      </c>
      <c r="D5003" s="33">
        <v>4577135</v>
      </c>
      <c r="E5003" s="33"/>
      <c r="F5003" s="33">
        <v>2322123</v>
      </c>
      <c r="G5003" s="33">
        <v>840954</v>
      </c>
      <c r="H5003" s="33">
        <v>1228786</v>
      </c>
      <c r="I5003" s="33">
        <v>12668</v>
      </c>
      <c r="J5003" s="33">
        <v>239716</v>
      </c>
      <c r="K5003" s="33"/>
      <c r="L5003" s="33">
        <v>2255012</v>
      </c>
      <c r="M5003" s="33">
        <v>586694</v>
      </c>
      <c r="N5003" s="33">
        <v>1378388</v>
      </c>
      <c r="O5003" s="33">
        <v>23429</v>
      </c>
      <c r="P5003" s="33">
        <v>266501</v>
      </c>
      <c r="Q5003"/>
    </row>
    <row r="5004" spans="1:17">
      <c r="A5004" s="38" t="str">
        <f t="shared" ref="A5004:A5067" ca="1" si="78">B5004&amp;C5004</f>
        <v>206843</v>
      </c>
      <c r="B5004" s="39" cm="1">
        <f t="array" aca="1" ref="B5004" ca="1">INDIRECT(_xlfn.CONCAT("D",ROW(C5004)-C5004-3))</f>
        <v>2068</v>
      </c>
      <c r="C5004" s="32">
        <v>43</v>
      </c>
      <c r="D5004" s="33">
        <v>4541375</v>
      </c>
      <c r="E5004" s="33"/>
      <c r="F5004" s="33">
        <v>2302015</v>
      </c>
      <c r="G5004" s="33">
        <v>754125</v>
      </c>
      <c r="H5004" s="33">
        <v>1280329</v>
      </c>
      <c r="I5004" s="33">
        <v>11892</v>
      </c>
      <c r="J5004" s="33">
        <v>255669</v>
      </c>
      <c r="K5004" s="33"/>
      <c r="L5004" s="33">
        <v>2239360</v>
      </c>
      <c r="M5004" s="33">
        <v>529411</v>
      </c>
      <c r="N5004" s="33">
        <v>1411104</v>
      </c>
      <c r="O5004" s="33">
        <v>29687</v>
      </c>
      <c r="P5004" s="33">
        <v>269159</v>
      </c>
      <c r="Q5004"/>
    </row>
    <row r="5005" spans="1:17">
      <c r="A5005" s="38" t="str">
        <f t="shared" ca="1" si="78"/>
        <v>206844</v>
      </c>
      <c r="B5005" s="39" cm="1">
        <f t="array" aca="1" ref="B5005" ca="1">INDIRECT(_xlfn.CONCAT("D",ROW(C5005)-C5005-3))</f>
        <v>2068</v>
      </c>
      <c r="C5005" s="32">
        <v>44</v>
      </c>
      <c r="D5005" s="33">
        <v>4516518</v>
      </c>
      <c r="E5005" s="33"/>
      <c r="F5005" s="33">
        <v>2287609</v>
      </c>
      <c r="G5005" s="33">
        <v>727420</v>
      </c>
      <c r="H5005" s="33">
        <v>1265208</v>
      </c>
      <c r="I5005" s="33">
        <v>18060</v>
      </c>
      <c r="J5005" s="33">
        <v>276921</v>
      </c>
      <c r="K5005" s="33"/>
      <c r="L5005" s="33">
        <v>2228909</v>
      </c>
      <c r="M5005" s="33">
        <v>526395</v>
      </c>
      <c r="N5005" s="33">
        <v>1396703</v>
      </c>
      <c r="O5005" s="33">
        <v>34090</v>
      </c>
      <c r="P5005" s="33">
        <v>271720</v>
      </c>
      <c r="Q5005"/>
    </row>
    <row r="5006" spans="1:17">
      <c r="A5006" s="38" t="str">
        <f t="shared" ca="1" si="78"/>
        <v>206845</v>
      </c>
      <c r="B5006" s="39" cm="1">
        <f t="array" aca="1" ref="B5006" ca="1">INDIRECT(_xlfn.CONCAT("D",ROW(C5006)-C5006-3))</f>
        <v>2068</v>
      </c>
      <c r="C5006" s="32">
        <v>45</v>
      </c>
      <c r="D5006" s="33">
        <v>4491346</v>
      </c>
      <c r="E5006" s="33"/>
      <c r="F5006" s="33">
        <v>2273332</v>
      </c>
      <c r="G5006" s="33">
        <v>735010</v>
      </c>
      <c r="H5006" s="33">
        <v>1266134</v>
      </c>
      <c r="I5006" s="33">
        <v>8155</v>
      </c>
      <c r="J5006" s="33">
        <v>264033</v>
      </c>
      <c r="K5006" s="33"/>
      <c r="L5006" s="33">
        <v>2218014</v>
      </c>
      <c r="M5006" s="33">
        <v>487005</v>
      </c>
      <c r="N5006" s="33">
        <v>1443696</v>
      </c>
      <c r="O5006" s="33">
        <v>30565</v>
      </c>
      <c r="P5006" s="33">
        <v>256748</v>
      </c>
      <c r="Q5006"/>
    </row>
    <row r="5007" spans="1:17">
      <c r="A5007" s="38" t="str">
        <f t="shared" ca="1" si="78"/>
        <v>206846</v>
      </c>
      <c r="B5007" s="39" cm="1">
        <f t="array" aca="1" ref="B5007" ca="1">INDIRECT(_xlfn.CONCAT("D",ROW(C5007)-C5007-3))</f>
        <v>2068</v>
      </c>
      <c r="C5007" s="32">
        <v>46</v>
      </c>
      <c r="D5007" s="33">
        <v>4476224</v>
      </c>
      <c r="E5007" s="33"/>
      <c r="F5007" s="33">
        <v>2264113</v>
      </c>
      <c r="G5007" s="33">
        <v>744084</v>
      </c>
      <c r="H5007" s="33">
        <v>1238427</v>
      </c>
      <c r="I5007" s="33">
        <v>11305</v>
      </c>
      <c r="J5007" s="33">
        <v>270296</v>
      </c>
      <c r="K5007" s="33"/>
      <c r="L5007" s="33">
        <v>2212112</v>
      </c>
      <c r="M5007" s="33">
        <v>495464</v>
      </c>
      <c r="N5007" s="33">
        <v>1383598</v>
      </c>
      <c r="O5007" s="33">
        <v>44201</v>
      </c>
      <c r="P5007" s="33">
        <v>288849</v>
      </c>
      <c r="Q5007"/>
    </row>
    <row r="5008" spans="1:17">
      <c r="A5008" s="38" t="str">
        <f t="shared" ca="1" si="78"/>
        <v>206847</v>
      </c>
      <c r="B5008" s="39" cm="1">
        <f t="array" aca="1" ref="B5008" ca="1">INDIRECT(_xlfn.CONCAT("D",ROW(C5008)-C5008-3))</f>
        <v>2068</v>
      </c>
      <c r="C5008" s="32">
        <v>47</v>
      </c>
      <c r="D5008" s="33">
        <v>4407321</v>
      </c>
      <c r="E5008" s="33"/>
      <c r="F5008" s="33">
        <v>2225547</v>
      </c>
      <c r="G5008" s="33">
        <v>685457</v>
      </c>
      <c r="H5008" s="33">
        <v>1255212</v>
      </c>
      <c r="I5008" s="33">
        <v>15557</v>
      </c>
      <c r="J5008" s="33">
        <v>269321</v>
      </c>
      <c r="K5008" s="33"/>
      <c r="L5008" s="33">
        <v>2181774</v>
      </c>
      <c r="M5008" s="33">
        <v>456401</v>
      </c>
      <c r="N5008" s="33">
        <v>1374070</v>
      </c>
      <c r="O5008" s="33">
        <v>31140</v>
      </c>
      <c r="P5008" s="33">
        <v>320162</v>
      </c>
      <c r="Q5008"/>
    </row>
    <row r="5009" spans="1:17">
      <c r="A5009" s="38" t="str">
        <f t="shared" ca="1" si="78"/>
        <v>206848</v>
      </c>
      <c r="B5009" s="39" cm="1">
        <f t="array" aca="1" ref="B5009" ca="1">INDIRECT(_xlfn.CONCAT("D",ROW(C5009)-C5009-3))</f>
        <v>2068</v>
      </c>
      <c r="C5009" s="32">
        <v>48</v>
      </c>
      <c r="D5009" s="33">
        <v>4515483</v>
      </c>
      <c r="E5009" s="33"/>
      <c r="F5009" s="33">
        <v>2278461</v>
      </c>
      <c r="G5009" s="33">
        <v>707005</v>
      </c>
      <c r="H5009" s="33">
        <v>1291663</v>
      </c>
      <c r="I5009" s="33">
        <v>13037</v>
      </c>
      <c r="J5009" s="33">
        <v>266757</v>
      </c>
      <c r="K5009" s="33"/>
      <c r="L5009" s="33">
        <v>2237022</v>
      </c>
      <c r="M5009" s="33">
        <v>526653</v>
      </c>
      <c r="N5009" s="33">
        <v>1352245</v>
      </c>
      <c r="O5009" s="33">
        <v>51161</v>
      </c>
      <c r="P5009" s="33">
        <v>306964</v>
      </c>
      <c r="Q5009"/>
    </row>
    <row r="5010" spans="1:17">
      <c r="A5010" s="38" t="str">
        <f t="shared" ca="1" si="78"/>
        <v>206849</v>
      </c>
      <c r="B5010" s="39" cm="1">
        <f t="array" aca="1" ref="B5010" ca="1">INDIRECT(_xlfn.CONCAT("D",ROW(C5010)-C5010-3))</f>
        <v>2068</v>
      </c>
      <c r="C5010" s="32">
        <v>49</v>
      </c>
      <c r="D5010" s="33">
        <v>4557824</v>
      </c>
      <c r="E5010" s="33"/>
      <c r="F5010" s="33">
        <v>2297416</v>
      </c>
      <c r="G5010" s="33">
        <v>697071</v>
      </c>
      <c r="H5010" s="33">
        <v>1327753</v>
      </c>
      <c r="I5010" s="33">
        <v>15088</v>
      </c>
      <c r="J5010" s="33">
        <v>257504</v>
      </c>
      <c r="K5010" s="33"/>
      <c r="L5010" s="33">
        <v>2260409</v>
      </c>
      <c r="M5010" s="33">
        <v>498723</v>
      </c>
      <c r="N5010" s="33">
        <v>1398243</v>
      </c>
      <c r="O5010" s="33">
        <v>52497</v>
      </c>
      <c r="P5010" s="33">
        <v>310945</v>
      </c>
      <c r="Q5010"/>
    </row>
    <row r="5011" spans="1:17">
      <c r="A5011" s="38" t="str">
        <f t="shared" ca="1" si="78"/>
        <v>206850</v>
      </c>
      <c r="B5011" s="39" cm="1">
        <f t="array" aca="1" ref="B5011" ca="1">INDIRECT(_xlfn.CONCAT("D",ROW(C5011)-C5011-3))</f>
        <v>2068</v>
      </c>
      <c r="C5011" s="32">
        <v>50</v>
      </c>
      <c r="D5011" s="33">
        <v>4611289</v>
      </c>
      <c r="E5011" s="33"/>
      <c r="F5011" s="33">
        <v>2324028</v>
      </c>
      <c r="G5011" s="33">
        <v>691146</v>
      </c>
      <c r="H5011" s="33">
        <v>1310550</v>
      </c>
      <c r="I5011" s="33">
        <v>22230</v>
      </c>
      <c r="J5011" s="33">
        <v>300103</v>
      </c>
      <c r="K5011" s="33"/>
      <c r="L5011" s="33">
        <v>2287261</v>
      </c>
      <c r="M5011" s="33">
        <v>494024</v>
      </c>
      <c r="N5011" s="33">
        <v>1398219</v>
      </c>
      <c r="O5011" s="33">
        <v>51524</v>
      </c>
      <c r="P5011" s="33">
        <v>343493</v>
      </c>
      <c r="Q5011"/>
    </row>
    <row r="5012" spans="1:17">
      <c r="A5012" s="38" t="str">
        <f t="shared" ca="1" si="78"/>
        <v>206851</v>
      </c>
      <c r="B5012" s="39" cm="1">
        <f t="array" aca="1" ref="B5012" ca="1">INDIRECT(_xlfn.CONCAT("D",ROW(C5012)-C5012-3))</f>
        <v>2068</v>
      </c>
      <c r="C5012" s="32">
        <v>51</v>
      </c>
      <c r="D5012" s="33">
        <v>4688676</v>
      </c>
      <c r="E5012" s="33"/>
      <c r="F5012" s="33">
        <v>2359539</v>
      </c>
      <c r="G5012" s="33">
        <v>731125</v>
      </c>
      <c r="H5012" s="33">
        <v>1334353</v>
      </c>
      <c r="I5012" s="33">
        <v>15106</v>
      </c>
      <c r="J5012" s="33">
        <v>278955</v>
      </c>
      <c r="K5012" s="33"/>
      <c r="L5012" s="33">
        <v>2329136</v>
      </c>
      <c r="M5012" s="33">
        <v>552009</v>
      </c>
      <c r="N5012" s="33">
        <v>1382546</v>
      </c>
      <c r="O5012" s="33">
        <v>77705</v>
      </c>
      <c r="P5012" s="33">
        <v>316876</v>
      </c>
      <c r="Q5012"/>
    </row>
    <row r="5013" spans="1:17">
      <c r="A5013" s="38" t="str">
        <f t="shared" ca="1" si="78"/>
        <v>206852</v>
      </c>
      <c r="B5013" s="39" cm="1">
        <f t="array" aca="1" ref="B5013" ca="1">INDIRECT(_xlfn.CONCAT("D",ROW(C5013)-C5013-3))</f>
        <v>2068</v>
      </c>
      <c r="C5013" s="32">
        <v>52</v>
      </c>
      <c r="D5013" s="33">
        <v>4709150</v>
      </c>
      <c r="E5013" s="33"/>
      <c r="F5013" s="33">
        <v>2368184</v>
      </c>
      <c r="G5013" s="33">
        <v>688507</v>
      </c>
      <c r="H5013" s="33">
        <v>1380021</v>
      </c>
      <c r="I5013" s="33">
        <v>17037</v>
      </c>
      <c r="J5013" s="33">
        <v>282619</v>
      </c>
      <c r="K5013" s="33"/>
      <c r="L5013" s="33">
        <v>2340966</v>
      </c>
      <c r="M5013" s="33">
        <v>509386</v>
      </c>
      <c r="N5013" s="33">
        <v>1400561</v>
      </c>
      <c r="O5013" s="33">
        <v>82386</v>
      </c>
      <c r="P5013" s="33">
        <v>348633</v>
      </c>
      <c r="Q5013"/>
    </row>
    <row r="5014" spans="1:17">
      <c r="A5014" s="38" t="str">
        <f t="shared" ca="1" si="78"/>
        <v>206853</v>
      </c>
      <c r="B5014" s="39" cm="1">
        <f t="array" aca="1" ref="B5014" ca="1">INDIRECT(_xlfn.CONCAT("D",ROW(C5014)-C5014-3))</f>
        <v>2068</v>
      </c>
      <c r="C5014" s="32">
        <v>53</v>
      </c>
      <c r="D5014" s="33">
        <v>4706720</v>
      </c>
      <c r="E5014" s="33"/>
      <c r="F5014" s="33">
        <v>2364139</v>
      </c>
      <c r="G5014" s="33">
        <v>715091</v>
      </c>
      <c r="H5014" s="33">
        <v>1354538</v>
      </c>
      <c r="I5014" s="33">
        <v>23198</v>
      </c>
      <c r="J5014" s="33">
        <v>271311</v>
      </c>
      <c r="K5014" s="33"/>
      <c r="L5014" s="33">
        <v>2342581</v>
      </c>
      <c r="M5014" s="33">
        <v>515991</v>
      </c>
      <c r="N5014" s="33">
        <v>1357872</v>
      </c>
      <c r="O5014" s="33">
        <v>79461</v>
      </c>
      <c r="P5014" s="33">
        <v>389257</v>
      </c>
      <c r="Q5014"/>
    </row>
    <row r="5015" spans="1:17">
      <c r="A5015" s="38" t="str">
        <f t="shared" ca="1" si="78"/>
        <v>206854</v>
      </c>
      <c r="B5015" s="39" cm="1">
        <f t="array" aca="1" ref="B5015" ca="1">INDIRECT(_xlfn.CONCAT("D",ROW(C5015)-C5015-3))</f>
        <v>2068</v>
      </c>
      <c r="C5015" s="32">
        <v>54</v>
      </c>
      <c r="D5015" s="33">
        <v>4640345</v>
      </c>
      <c r="E5015" s="33"/>
      <c r="F5015" s="33">
        <v>2329032</v>
      </c>
      <c r="G5015" s="33">
        <v>699515</v>
      </c>
      <c r="H5015" s="33">
        <v>1336627</v>
      </c>
      <c r="I5015" s="33">
        <v>17110</v>
      </c>
      <c r="J5015" s="33">
        <v>275780</v>
      </c>
      <c r="K5015" s="33"/>
      <c r="L5015" s="33">
        <v>2311313</v>
      </c>
      <c r="M5015" s="33">
        <v>512955</v>
      </c>
      <c r="N5015" s="33">
        <v>1352792</v>
      </c>
      <c r="O5015" s="33">
        <v>85492</v>
      </c>
      <c r="P5015" s="33">
        <v>360074</v>
      </c>
      <c r="Q5015"/>
    </row>
    <row r="5016" spans="1:17">
      <c r="A5016" s="38" t="str">
        <f t="shared" ca="1" si="78"/>
        <v>206855</v>
      </c>
      <c r="B5016" s="39" cm="1">
        <f t="array" aca="1" ref="B5016" ca="1">INDIRECT(_xlfn.CONCAT("D",ROW(C5016)-C5016-3))</f>
        <v>2068</v>
      </c>
      <c r="C5016" s="32">
        <v>55</v>
      </c>
      <c r="D5016" s="33">
        <v>4640515</v>
      </c>
      <c r="E5016" s="33"/>
      <c r="F5016" s="33">
        <v>2323880</v>
      </c>
      <c r="G5016" s="33">
        <v>688631</v>
      </c>
      <c r="H5016" s="33">
        <v>1332090</v>
      </c>
      <c r="I5016" s="33">
        <v>18069</v>
      </c>
      <c r="J5016" s="33">
        <v>285089</v>
      </c>
      <c r="K5016" s="33"/>
      <c r="L5016" s="33">
        <v>2316635</v>
      </c>
      <c r="M5016" s="33">
        <v>508775</v>
      </c>
      <c r="N5016" s="33">
        <v>1352376</v>
      </c>
      <c r="O5016" s="33">
        <v>85466</v>
      </c>
      <c r="P5016" s="33">
        <v>370018</v>
      </c>
      <c r="Q5016"/>
    </row>
    <row r="5017" spans="1:17">
      <c r="A5017" s="38" t="str">
        <f t="shared" ca="1" si="78"/>
        <v>206856</v>
      </c>
      <c r="B5017" s="39" cm="1">
        <f t="array" aca="1" ref="B5017" ca="1">INDIRECT(_xlfn.CONCAT("D",ROW(C5017)-C5017-3))</f>
        <v>2068</v>
      </c>
      <c r="C5017" s="32">
        <v>56</v>
      </c>
      <c r="D5017" s="33">
        <v>4616140</v>
      </c>
      <c r="E5017" s="33"/>
      <c r="F5017" s="33">
        <v>2309782</v>
      </c>
      <c r="G5017" s="33">
        <v>648713</v>
      </c>
      <c r="H5017" s="33">
        <v>1386071</v>
      </c>
      <c r="I5017" s="33">
        <v>12088</v>
      </c>
      <c r="J5017" s="33">
        <v>262910</v>
      </c>
      <c r="K5017" s="33"/>
      <c r="L5017" s="33">
        <v>2306358</v>
      </c>
      <c r="M5017" s="33">
        <v>511182</v>
      </c>
      <c r="N5017" s="33">
        <v>1325250</v>
      </c>
      <c r="O5017" s="33">
        <v>102639</v>
      </c>
      <c r="P5017" s="33">
        <v>367287</v>
      </c>
      <c r="Q5017"/>
    </row>
    <row r="5018" spans="1:17">
      <c r="A5018" s="38" t="str">
        <f t="shared" ca="1" si="78"/>
        <v>206857</v>
      </c>
      <c r="B5018" s="39" cm="1">
        <f t="array" aca="1" ref="B5018" ca="1">INDIRECT(_xlfn.CONCAT("D",ROW(C5018)-C5018-3))</f>
        <v>2068</v>
      </c>
      <c r="C5018" s="32">
        <v>57</v>
      </c>
      <c r="D5018" s="33">
        <v>4675820</v>
      </c>
      <c r="E5018" s="33"/>
      <c r="F5018" s="33">
        <v>2334569</v>
      </c>
      <c r="G5018" s="33">
        <v>652232</v>
      </c>
      <c r="H5018" s="33">
        <v>1378833</v>
      </c>
      <c r="I5018" s="33">
        <v>21105</v>
      </c>
      <c r="J5018" s="33">
        <v>282400</v>
      </c>
      <c r="K5018" s="33"/>
      <c r="L5018" s="33">
        <v>2341251</v>
      </c>
      <c r="M5018" s="33">
        <v>516704</v>
      </c>
      <c r="N5018" s="33">
        <v>1330964</v>
      </c>
      <c r="O5018" s="33">
        <v>94495</v>
      </c>
      <c r="P5018" s="33">
        <v>399088</v>
      </c>
      <c r="Q5018"/>
    </row>
    <row r="5019" spans="1:17">
      <c r="A5019" s="38" t="str">
        <f t="shared" ca="1" si="78"/>
        <v>206858</v>
      </c>
      <c r="B5019" s="39" cm="1">
        <f t="array" aca="1" ref="B5019" ca="1">INDIRECT(_xlfn.CONCAT("D",ROW(C5019)-C5019-3))</f>
        <v>2068</v>
      </c>
      <c r="C5019" s="32">
        <v>58</v>
      </c>
      <c r="D5019" s="33">
        <v>4720155</v>
      </c>
      <c r="E5019" s="33"/>
      <c r="F5019" s="33">
        <v>2351416</v>
      </c>
      <c r="G5019" s="33">
        <v>644500</v>
      </c>
      <c r="H5019" s="33">
        <v>1377618</v>
      </c>
      <c r="I5019" s="33">
        <v>27190</v>
      </c>
      <c r="J5019" s="33">
        <v>302109</v>
      </c>
      <c r="K5019" s="33"/>
      <c r="L5019" s="33">
        <v>2368739</v>
      </c>
      <c r="M5019" s="33">
        <v>491644</v>
      </c>
      <c r="N5019" s="33">
        <v>1353278</v>
      </c>
      <c r="O5019" s="33">
        <v>123665</v>
      </c>
      <c r="P5019" s="33">
        <v>400152</v>
      </c>
      <c r="Q5019"/>
    </row>
    <row r="5020" spans="1:17">
      <c r="A5020" s="38" t="str">
        <f t="shared" ca="1" si="78"/>
        <v>206859</v>
      </c>
      <c r="B5020" s="39" cm="1">
        <f t="array" aca="1" ref="B5020" ca="1">INDIRECT(_xlfn.CONCAT("D",ROW(C5020)-C5020-3))</f>
        <v>2068</v>
      </c>
      <c r="C5020" s="32">
        <v>59</v>
      </c>
      <c r="D5020" s="33">
        <v>4843703</v>
      </c>
      <c r="E5020" s="33"/>
      <c r="F5020" s="33">
        <v>2408544</v>
      </c>
      <c r="G5020" s="33">
        <v>707686</v>
      </c>
      <c r="H5020" s="33">
        <v>1370136</v>
      </c>
      <c r="I5020" s="33">
        <v>28146</v>
      </c>
      <c r="J5020" s="33">
        <v>302576</v>
      </c>
      <c r="K5020" s="33"/>
      <c r="L5020" s="33">
        <v>2435160</v>
      </c>
      <c r="M5020" s="33">
        <v>546504</v>
      </c>
      <c r="N5020" s="33">
        <v>1362243</v>
      </c>
      <c r="O5020" s="33">
        <v>123566</v>
      </c>
      <c r="P5020" s="33">
        <v>402846</v>
      </c>
      <c r="Q5020"/>
    </row>
    <row r="5021" spans="1:17">
      <c r="A5021" s="38" t="str">
        <f t="shared" ca="1" si="78"/>
        <v>206860</v>
      </c>
      <c r="B5021" s="39" cm="1">
        <f t="array" aca="1" ref="B5021" ca="1">INDIRECT(_xlfn.CONCAT("D",ROW(C5021)-C5021-3))</f>
        <v>2068</v>
      </c>
      <c r="C5021" s="32">
        <v>60</v>
      </c>
      <c r="D5021" s="33">
        <v>4835171</v>
      </c>
      <c r="E5021" s="33"/>
      <c r="F5021" s="33">
        <v>2398928</v>
      </c>
      <c r="G5021" s="33">
        <v>619046</v>
      </c>
      <c r="H5021" s="33">
        <v>1463838</v>
      </c>
      <c r="I5021" s="33">
        <v>29096</v>
      </c>
      <c r="J5021" s="33">
        <v>286948</v>
      </c>
      <c r="K5021" s="33"/>
      <c r="L5021" s="33">
        <v>2436243</v>
      </c>
      <c r="M5021" s="33">
        <v>571700</v>
      </c>
      <c r="N5021" s="33">
        <v>1328951</v>
      </c>
      <c r="O5021" s="33">
        <v>124370</v>
      </c>
      <c r="P5021" s="33">
        <v>411223</v>
      </c>
      <c r="Q5021"/>
    </row>
    <row r="5022" spans="1:17">
      <c r="A5022" s="38" t="str">
        <f t="shared" ca="1" si="78"/>
        <v>206861</v>
      </c>
      <c r="B5022" s="39" cm="1">
        <f t="array" aca="1" ref="B5022" ca="1">INDIRECT(_xlfn.CONCAT("D",ROW(C5022)-C5022-3))</f>
        <v>2068</v>
      </c>
      <c r="C5022" s="32">
        <v>61</v>
      </c>
      <c r="D5022" s="33">
        <v>4743438</v>
      </c>
      <c r="E5022" s="33"/>
      <c r="F5022" s="33">
        <v>2350259</v>
      </c>
      <c r="G5022" s="33">
        <v>649042</v>
      </c>
      <c r="H5022" s="33">
        <v>1400883</v>
      </c>
      <c r="I5022" s="33">
        <v>37290</v>
      </c>
      <c r="J5022" s="33">
        <v>263044</v>
      </c>
      <c r="K5022" s="33"/>
      <c r="L5022" s="33">
        <v>2393179</v>
      </c>
      <c r="M5022" s="33">
        <v>504992</v>
      </c>
      <c r="N5022" s="33">
        <v>1328873</v>
      </c>
      <c r="O5022" s="33">
        <v>130775</v>
      </c>
      <c r="P5022" s="33">
        <v>428539</v>
      </c>
      <c r="Q5022"/>
    </row>
    <row r="5023" spans="1:17">
      <c r="A5023" s="38" t="str">
        <f t="shared" ca="1" si="78"/>
        <v>206862</v>
      </c>
      <c r="B5023" s="39" cm="1">
        <f t="array" aca="1" ref="B5023" ca="1">INDIRECT(_xlfn.CONCAT("D",ROW(C5023)-C5023-3))</f>
        <v>2068</v>
      </c>
      <c r="C5023" s="32">
        <v>62</v>
      </c>
      <c r="D5023" s="33">
        <v>4610152</v>
      </c>
      <c r="E5023" s="33"/>
      <c r="F5023" s="33">
        <v>2279496</v>
      </c>
      <c r="G5023" s="33">
        <v>592207</v>
      </c>
      <c r="H5023" s="33">
        <v>1390182</v>
      </c>
      <c r="I5023" s="33">
        <v>29108</v>
      </c>
      <c r="J5023" s="33">
        <v>267999</v>
      </c>
      <c r="K5023" s="33"/>
      <c r="L5023" s="33">
        <v>2330655</v>
      </c>
      <c r="M5023" s="33">
        <v>496204</v>
      </c>
      <c r="N5023" s="33">
        <v>1288126</v>
      </c>
      <c r="O5023" s="33">
        <v>132321</v>
      </c>
      <c r="P5023" s="33">
        <v>414005</v>
      </c>
      <c r="Q5023"/>
    </row>
    <row r="5024" spans="1:17">
      <c r="A5024" s="38" t="str">
        <f t="shared" ca="1" si="78"/>
        <v>206863</v>
      </c>
      <c r="B5024" s="39" cm="1">
        <f t="array" aca="1" ref="B5024" ca="1">INDIRECT(_xlfn.CONCAT("D",ROW(C5024)-C5024-3))</f>
        <v>2068</v>
      </c>
      <c r="C5024" s="32">
        <v>63</v>
      </c>
      <c r="D5024" s="33">
        <v>4530712</v>
      </c>
      <c r="E5024" s="33"/>
      <c r="F5024" s="33">
        <v>2234825</v>
      </c>
      <c r="G5024" s="33">
        <v>620393</v>
      </c>
      <c r="H5024" s="33">
        <v>1320350</v>
      </c>
      <c r="I5024" s="33">
        <v>36257</v>
      </c>
      <c r="J5024" s="33">
        <v>257826</v>
      </c>
      <c r="K5024" s="33"/>
      <c r="L5024" s="33">
        <v>2295886</v>
      </c>
      <c r="M5024" s="33">
        <v>480814</v>
      </c>
      <c r="N5024" s="33">
        <v>1321236</v>
      </c>
      <c r="O5024" s="33">
        <v>130220</v>
      </c>
      <c r="P5024" s="33">
        <v>363616</v>
      </c>
      <c r="Q5024"/>
    </row>
    <row r="5025" spans="1:17">
      <c r="A5025" s="38" t="str">
        <f t="shared" ca="1" si="78"/>
        <v>206864</v>
      </c>
      <c r="B5025" s="39" cm="1">
        <f t="array" aca="1" ref="B5025" ca="1">INDIRECT(_xlfn.CONCAT("D",ROW(C5025)-C5025-3))</f>
        <v>2068</v>
      </c>
      <c r="C5025" s="32">
        <v>64</v>
      </c>
      <c r="D5025" s="33">
        <v>4462719</v>
      </c>
      <c r="E5025" s="33"/>
      <c r="F5025" s="33">
        <v>2196671</v>
      </c>
      <c r="G5025" s="33">
        <v>559444</v>
      </c>
      <c r="H5025" s="33">
        <v>1363520</v>
      </c>
      <c r="I5025" s="33">
        <v>32083</v>
      </c>
      <c r="J5025" s="33">
        <v>241624</v>
      </c>
      <c r="K5025" s="33"/>
      <c r="L5025" s="33">
        <v>2266048</v>
      </c>
      <c r="M5025" s="33">
        <v>475366</v>
      </c>
      <c r="N5025" s="33">
        <v>1247837</v>
      </c>
      <c r="O5025" s="33">
        <v>180277</v>
      </c>
      <c r="P5025" s="33">
        <v>362568</v>
      </c>
      <c r="Q5025"/>
    </row>
    <row r="5026" spans="1:17">
      <c r="A5026" s="38" t="str">
        <f t="shared" ca="1" si="78"/>
        <v>206865</v>
      </c>
      <c r="B5026" s="39" cm="1">
        <f t="array" aca="1" ref="B5026" ca="1">INDIRECT(_xlfn.CONCAT("D",ROW(C5026)-C5026-3))</f>
        <v>2068</v>
      </c>
      <c r="C5026" s="32">
        <v>65</v>
      </c>
      <c r="D5026" s="33">
        <v>4379345</v>
      </c>
      <c r="E5026" s="33"/>
      <c r="F5026" s="33">
        <v>2149284</v>
      </c>
      <c r="G5026" s="33">
        <v>535559</v>
      </c>
      <c r="H5026" s="33">
        <v>1307691</v>
      </c>
      <c r="I5026" s="33">
        <v>42281</v>
      </c>
      <c r="J5026" s="33">
        <v>263753</v>
      </c>
      <c r="K5026" s="33"/>
      <c r="L5026" s="33">
        <v>2230060</v>
      </c>
      <c r="M5026" s="33">
        <v>460490</v>
      </c>
      <c r="N5026" s="33">
        <v>1257802</v>
      </c>
      <c r="O5026" s="33">
        <v>161875</v>
      </c>
      <c r="P5026" s="33">
        <v>349892</v>
      </c>
      <c r="Q5026"/>
    </row>
    <row r="5027" spans="1:17">
      <c r="A5027" s="38" t="str">
        <f t="shared" ca="1" si="78"/>
        <v>206866</v>
      </c>
      <c r="B5027" s="39" cm="1">
        <f t="array" aca="1" ref="B5027" ca="1">INDIRECT(_xlfn.CONCAT("D",ROW(C5027)-C5027-3))</f>
        <v>2068</v>
      </c>
      <c r="C5027" s="32">
        <v>66</v>
      </c>
      <c r="D5027" s="33">
        <v>4340172</v>
      </c>
      <c r="E5027" s="33"/>
      <c r="F5027" s="33">
        <v>2123872</v>
      </c>
      <c r="G5027" s="33">
        <v>505443</v>
      </c>
      <c r="H5027" s="33">
        <v>1332348</v>
      </c>
      <c r="I5027" s="33">
        <v>39425</v>
      </c>
      <c r="J5027" s="33">
        <v>246656</v>
      </c>
      <c r="K5027" s="33"/>
      <c r="L5027" s="33">
        <v>2216300</v>
      </c>
      <c r="M5027" s="33">
        <v>443663</v>
      </c>
      <c r="N5027" s="33">
        <v>1186799</v>
      </c>
      <c r="O5027" s="33">
        <v>194607</v>
      </c>
      <c r="P5027" s="33">
        <v>391230</v>
      </c>
      <c r="Q5027"/>
    </row>
    <row r="5028" spans="1:17">
      <c r="A5028" s="38" t="str">
        <f t="shared" ca="1" si="78"/>
        <v>206867</v>
      </c>
      <c r="B5028" s="39" cm="1">
        <f t="array" aca="1" ref="B5028" ca="1">INDIRECT(_xlfn.CONCAT("D",ROW(C5028)-C5028-3))</f>
        <v>2068</v>
      </c>
      <c r="C5028" s="32">
        <v>67</v>
      </c>
      <c r="D5028" s="33">
        <v>4375122</v>
      </c>
      <c r="E5028" s="33"/>
      <c r="F5028" s="33">
        <v>2137080</v>
      </c>
      <c r="G5028" s="33">
        <v>530989</v>
      </c>
      <c r="H5028" s="33">
        <v>1320407</v>
      </c>
      <c r="I5028" s="33">
        <v>47446</v>
      </c>
      <c r="J5028" s="33">
        <v>238239</v>
      </c>
      <c r="K5028" s="33"/>
      <c r="L5028" s="33">
        <v>2238041</v>
      </c>
      <c r="M5028" s="33">
        <v>474187</v>
      </c>
      <c r="N5028" s="33">
        <v>1189998</v>
      </c>
      <c r="O5028" s="33">
        <v>223502</v>
      </c>
      <c r="P5028" s="33">
        <v>350355</v>
      </c>
      <c r="Q5028"/>
    </row>
    <row r="5029" spans="1:17">
      <c r="A5029" s="38" t="str">
        <f t="shared" ca="1" si="78"/>
        <v>206868</v>
      </c>
      <c r="B5029" s="39" cm="1">
        <f t="array" aca="1" ref="B5029" ca="1">INDIRECT(_xlfn.CONCAT("D",ROW(C5029)-C5029-3))</f>
        <v>2068</v>
      </c>
      <c r="C5029" s="32">
        <v>68</v>
      </c>
      <c r="D5029" s="33">
        <v>4269342</v>
      </c>
      <c r="E5029" s="33"/>
      <c r="F5029" s="33">
        <v>2081543</v>
      </c>
      <c r="G5029" s="33">
        <v>475289</v>
      </c>
      <c r="H5029" s="33">
        <v>1285003</v>
      </c>
      <c r="I5029" s="33">
        <v>52697</v>
      </c>
      <c r="J5029" s="33">
        <v>268553</v>
      </c>
      <c r="K5029" s="33"/>
      <c r="L5029" s="33">
        <v>2187799</v>
      </c>
      <c r="M5029" s="33">
        <v>442215</v>
      </c>
      <c r="N5029" s="33">
        <v>1153604</v>
      </c>
      <c r="O5029" s="33">
        <v>235780</v>
      </c>
      <c r="P5029" s="33">
        <v>356200</v>
      </c>
      <c r="Q5029"/>
    </row>
    <row r="5030" spans="1:17">
      <c r="A5030" s="38" t="str">
        <f t="shared" ca="1" si="78"/>
        <v>206869</v>
      </c>
      <c r="B5030" s="39" cm="1">
        <f t="array" aca="1" ref="B5030" ca="1">INDIRECT(_xlfn.CONCAT("D",ROW(C5030)-C5030-3))</f>
        <v>2068</v>
      </c>
      <c r="C5030" s="32">
        <v>69</v>
      </c>
      <c r="D5030" s="33">
        <v>4215943</v>
      </c>
      <c r="E5030" s="33"/>
      <c r="F5030" s="33">
        <v>2048206</v>
      </c>
      <c r="G5030" s="33">
        <v>503458</v>
      </c>
      <c r="H5030" s="33">
        <v>1211131</v>
      </c>
      <c r="I5030" s="33">
        <v>59647</v>
      </c>
      <c r="J5030" s="33">
        <v>273970</v>
      </c>
      <c r="K5030" s="33"/>
      <c r="L5030" s="33">
        <v>2167737</v>
      </c>
      <c r="M5030" s="33">
        <v>447905</v>
      </c>
      <c r="N5030" s="33">
        <v>1152622</v>
      </c>
      <c r="O5030" s="33">
        <v>239624</v>
      </c>
      <c r="P5030" s="33">
        <v>327587</v>
      </c>
      <c r="Q5030"/>
    </row>
    <row r="5031" spans="1:17">
      <c r="A5031" s="38" t="str">
        <f t="shared" ca="1" si="78"/>
        <v>206870</v>
      </c>
      <c r="B5031" s="39" cm="1">
        <f t="array" aca="1" ref="B5031" ca="1">INDIRECT(_xlfn.CONCAT("D",ROW(C5031)-C5031-3))</f>
        <v>2068</v>
      </c>
      <c r="C5031" s="32">
        <v>70</v>
      </c>
      <c r="D5031" s="33">
        <v>4106041</v>
      </c>
      <c r="E5031" s="33"/>
      <c r="F5031" s="33">
        <v>1989433</v>
      </c>
      <c r="G5031" s="33">
        <v>459255</v>
      </c>
      <c r="H5031" s="33">
        <v>1217279</v>
      </c>
      <c r="I5031" s="33">
        <v>66617</v>
      </c>
      <c r="J5031" s="33">
        <v>246282</v>
      </c>
      <c r="K5031" s="33"/>
      <c r="L5031" s="33">
        <v>2116608</v>
      </c>
      <c r="M5031" s="33">
        <v>417046</v>
      </c>
      <c r="N5031" s="33">
        <v>1099300</v>
      </c>
      <c r="O5031" s="33">
        <v>279380</v>
      </c>
      <c r="P5031" s="33">
        <v>320882</v>
      </c>
      <c r="Q5031"/>
    </row>
    <row r="5032" spans="1:17">
      <c r="A5032" s="38" t="str">
        <f t="shared" ca="1" si="78"/>
        <v>206871</v>
      </c>
      <c r="B5032" s="39" cm="1">
        <f t="array" aca="1" ref="B5032" ca="1">INDIRECT(_xlfn.CONCAT("D",ROW(C5032)-C5032-3))</f>
        <v>2068</v>
      </c>
      <c r="C5032" s="32">
        <v>71</v>
      </c>
      <c r="D5032" s="33">
        <v>4062116</v>
      </c>
      <c r="E5032" s="33"/>
      <c r="F5032" s="33">
        <v>1958867</v>
      </c>
      <c r="G5032" s="33">
        <v>437094</v>
      </c>
      <c r="H5032" s="33">
        <v>1214599</v>
      </c>
      <c r="I5032" s="33">
        <v>88627</v>
      </c>
      <c r="J5032" s="33">
        <v>218547</v>
      </c>
      <c r="K5032" s="33"/>
      <c r="L5032" s="33">
        <v>2103248</v>
      </c>
      <c r="M5032" s="33">
        <v>437249</v>
      </c>
      <c r="N5032" s="33">
        <v>1064782</v>
      </c>
      <c r="O5032" s="33">
        <v>272268</v>
      </c>
      <c r="P5032" s="33">
        <v>328949</v>
      </c>
      <c r="Q5032"/>
    </row>
    <row r="5033" spans="1:17">
      <c r="A5033" s="38" t="str">
        <f t="shared" ca="1" si="78"/>
        <v>206872</v>
      </c>
      <c r="B5033" s="39" cm="1">
        <f t="array" aca="1" ref="B5033" ca="1">INDIRECT(_xlfn.CONCAT("D",ROW(C5033)-C5033-3))</f>
        <v>2068</v>
      </c>
      <c r="C5033" s="32">
        <v>72</v>
      </c>
      <c r="D5033" s="33">
        <v>4019386</v>
      </c>
      <c r="E5033" s="33"/>
      <c r="F5033" s="33">
        <v>1933495</v>
      </c>
      <c r="G5033" s="33">
        <v>415762</v>
      </c>
      <c r="H5033" s="33">
        <v>1230131</v>
      </c>
      <c r="I5033" s="33">
        <v>75685</v>
      </c>
      <c r="J5033" s="33">
        <v>211917</v>
      </c>
      <c r="K5033" s="33"/>
      <c r="L5033" s="33">
        <v>2085891</v>
      </c>
      <c r="M5033" s="33">
        <v>402968</v>
      </c>
      <c r="N5033" s="33">
        <v>1105370</v>
      </c>
      <c r="O5033" s="33">
        <v>258833</v>
      </c>
      <c r="P5033" s="33">
        <v>318720</v>
      </c>
      <c r="Q5033"/>
    </row>
    <row r="5034" spans="1:17">
      <c r="A5034" s="38" t="str">
        <f t="shared" ca="1" si="78"/>
        <v>206873</v>
      </c>
      <c r="B5034" s="39" cm="1">
        <f t="array" aca="1" ref="B5034" ca="1">INDIRECT(_xlfn.CONCAT("D",ROW(C5034)-C5034-3))</f>
        <v>2068</v>
      </c>
      <c r="C5034" s="32">
        <v>73</v>
      </c>
      <c r="D5034" s="33">
        <v>3984040</v>
      </c>
      <c r="E5034" s="33"/>
      <c r="F5034" s="33">
        <v>1910245</v>
      </c>
      <c r="G5034" s="33">
        <v>405448</v>
      </c>
      <c r="H5034" s="33">
        <v>1214327</v>
      </c>
      <c r="I5034" s="33">
        <v>77660</v>
      </c>
      <c r="J5034" s="33">
        <v>212810</v>
      </c>
      <c r="K5034" s="33"/>
      <c r="L5034" s="33">
        <v>2073796</v>
      </c>
      <c r="M5034" s="33">
        <v>394041</v>
      </c>
      <c r="N5034" s="33">
        <v>1048069</v>
      </c>
      <c r="O5034" s="33">
        <v>315843</v>
      </c>
      <c r="P5034" s="33">
        <v>315843</v>
      </c>
      <c r="Q5034"/>
    </row>
    <row r="5035" spans="1:17">
      <c r="A5035" s="38" t="str">
        <f t="shared" ca="1" si="78"/>
        <v>206874</v>
      </c>
      <c r="B5035" s="39" cm="1">
        <f t="array" aca="1" ref="B5035" ca="1">INDIRECT(_xlfn.CONCAT("D",ROW(C5035)-C5035-3))</f>
        <v>2068</v>
      </c>
      <c r="C5035" s="32">
        <v>74</v>
      </c>
      <c r="D5035" s="33">
        <v>3963611</v>
      </c>
      <c r="E5035" s="33"/>
      <c r="F5035" s="33">
        <v>1894627</v>
      </c>
      <c r="G5035" s="33">
        <v>430322</v>
      </c>
      <c r="H5035" s="33">
        <v>1182126</v>
      </c>
      <c r="I5035" s="33">
        <v>83646</v>
      </c>
      <c r="J5035" s="33">
        <v>198533</v>
      </c>
      <c r="K5035" s="33"/>
      <c r="L5035" s="33">
        <v>2068984</v>
      </c>
      <c r="M5035" s="33">
        <v>442195</v>
      </c>
      <c r="N5035" s="33">
        <v>996966</v>
      </c>
      <c r="O5035" s="33">
        <v>317447</v>
      </c>
      <c r="P5035" s="33">
        <v>312376</v>
      </c>
      <c r="Q5035"/>
    </row>
    <row r="5036" spans="1:17">
      <c r="A5036" s="38" t="str">
        <f t="shared" ca="1" si="78"/>
        <v>206875</v>
      </c>
      <c r="B5036" s="39" cm="1">
        <f t="array" aca="1" ref="B5036" ca="1">INDIRECT(_xlfn.CONCAT("D",ROW(C5036)-C5036-3))</f>
        <v>2068</v>
      </c>
      <c r="C5036" s="32">
        <v>75</v>
      </c>
      <c r="D5036" s="33">
        <v>3964999</v>
      </c>
      <c r="E5036" s="33"/>
      <c r="F5036" s="33">
        <v>1889428</v>
      </c>
      <c r="G5036" s="33">
        <v>417186</v>
      </c>
      <c r="H5036" s="33">
        <v>1182026</v>
      </c>
      <c r="I5036" s="33">
        <v>100769</v>
      </c>
      <c r="J5036" s="33">
        <v>189447</v>
      </c>
      <c r="K5036" s="33"/>
      <c r="L5036" s="33">
        <v>2075571</v>
      </c>
      <c r="M5036" s="33">
        <v>401331</v>
      </c>
      <c r="N5036" s="33">
        <v>1016503</v>
      </c>
      <c r="O5036" s="33">
        <v>357752</v>
      </c>
      <c r="P5036" s="33">
        <v>299985</v>
      </c>
      <c r="Q5036"/>
    </row>
    <row r="5037" spans="1:17">
      <c r="A5037" s="38" t="str">
        <f t="shared" ca="1" si="78"/>
        <v>206876</v>
      </c>
      <c r="B5037" s="39" cm="1">
        <f t="array" aca="1" ref="B5037" ca="1">INDIRECT(_xlfn.CONCAT("D",ROW(C5037)-C5037-3))</f>
        <v>2068</v>
      </c>
      <c r="C5037" s="32">
        <v>76</v>
      </c>
      <c r="D5037" s="33">
        <v>3924336</v>
      </c>
      <c r="E5037" s="33"/>
      <c r="F5037" s="33">
        <v>1856529</v>
      </c>
      <c r="G5037" s="33">
        <v>367070</v>
      </c>
      <c r="H5037" s="33">
        <v>1160709</v>
      </c>
      <c r="I5037" s="33">
        <v>101852</v>
      </c>
      <c r="J5037" s="33">
        <v>226898</v>
      </c>
      <c r="K5037" s="33"/>
      <c r="L5037" s="33">
        <v>2067807</v>
      </c>
      <c r="M5037" s="33">
        <v>436289</v>
      </c>
      <c r="N5037" s="33">
        <v>948675</v>
      </c>
      <c r="O5037" s="33">
        <v>362221</v>
      </c>
      <c r="P5037" s="33">
        <v>320622</v>
      </c>
      <c r="Q5037"/>
    </row>
    <row r="5038" spans="1:17">
      <c r="A5038" s="38" t="str">
        <f t="shared" ca="1" si="78"/>
        <v>206877</v>
      </c>
      <c r="B5038" s="39" cm="1">
        <f t="array" aca="1" ref="B5038" ca="1">INDIRECT(_xlfn.CONCAT("D",ROW(C5038)-C5038-3))</f>
        <v>2068</v>
      </c>
      <c r="C5038" s="32">
        <v>77</v>
      </c>
      <c r="D5038" s="33">
        <v>3880149</v>
      </c>
      <c r="E5038" s="33"/>
      <c r="F5038" s="33">
        <v>1826623</v>
      </c>
      <c r="G5038" s="33">
        <v>356242</v>
      </c>
      <c r="H5038" s="33">
        <v>1147442</v>
      </c>
      <c r="I5038" s="33">
        <v>134222</v>
      </c>
      <c r="J5038" s="33">
        <v>188717</v>
      </c>
      <c r="K5038" s="33"/>
      <c r="L5038" s="33">
        <v>2053526</v>
      </c>
      <c r="M5038" s="33">
        <v>391631</v>
      </c>
      <c r="N5038" s="33">
        <v>936465</v>
      </c>
      <c r="O5038" s="33">
        <v>402791</v>
      </c>
      <c r="P5038" s="33">
        <v>322639</v>
      </c>
      <c r="Q5038"/>
    </row>
    <row r="5039" spans="1:17">
      <c r="A5039" s="38" t="str">
        <f t="shared" ca="1" si="78"/>
        <v>206878</v>
      </c>
      <c r="B5039" s="39" cm="1">
        <f t="array" aca="1" ref="B5039" ca="1">INDIRECT(_xlfn.CONCAT("D",ROW(C5039)-C5039-3))</f>
        <v>2068</v>
      </c>
      <c r="C5039" s="32">
        <v>78</v>
      </c>
      <c r="D5039" s="33">
        <v>3684352</v>
      </c>
      <c r="E5039" s="33"/>
      <c r="F5039" s="33">
        <v>1721093</v>
      </c>
      <c r="G5039" s="33">
        <v>345827</v>
      </c>
      <c r="H5039" s="33">
        <v>1071662</v>
      </c>
      <c r="I5039" s="33">
        <v>110584</v>
      </c>
      <c r="J5039" s="33">
        <v>193020</v>
      </c>
      <c r="K5039" s="33"/>
      <c r="L5039" s="33">
        <v>1963259</v>
      </c>
      <c r="M5039" s="33">
        <v>377861</v>
      </c>
      <c r="N5039" s="33">
        <v>885391</v>
      </c>
      <c r="O5039" s="33">
        <v>443709</v>
      </c>
      <c r="P5039" s="33">
        <v>256298</v>
      </c>
      <c r="Q5039"/>
    </row>
    <row r="5040" spans="1:17">
      <c r="A5040" s="38" t="str">
        <f t="shared" ca="1" si="78"/>
        <v>206879</v>
      </c>
      <c r="B5040" s="39" cm="1">
        <f t="array" aca="1" ref="B5040" ca="1">INDIRECT(_xlfn.CONCAT("D",ROW(C5040)-C5040-3))</f>
        <v>2068</v>
      </c>
      <c r="C5040" s="32">
        <v>79</v>
      </c>
      <c r="D5040" s="33">
        <v>3504765</v>
      </c>
      <c r="E5040" s="33"/>
      <c r="F5040" s="33">
        <v>1623318</v>
      </c>
      <c r="G5040" s="33">
        <v>313835</v>
      </c>
      <c r="H5040" s="33">
        <v>982613</v>
      </c>
      <c r="I5040" s="33">
        <v>125333</v>
      </c>
      <c r="J5040" s="33">
        <v>201536</v>
      </c>
      <c r="K5040" s="33"/>
      <c r="L5040" s="33">
        <v>1881447</v>
      </c>
      <c r="M5040" s="33">
        <v>385808</v>
      </c>
      <c r="N5040" s="33">
        <v>778705</v>
      </c>
      <c r="O5040" s="33">
        <v>462767</v>
      </c>
      <c r="P5040" s="33">
        <v>254168</v>
      </c>
      <c r="Q5040"/>
    </row>
    <row r="5041" spans="1:17">
      <c r="A5041" s="38" t="str">
        <f t="shared" ca="1" si="78"/>
        <v>206880</v>
      </c>
      <c r="B5041" s="39" cm="1">
        <f t="array" aca="1" ref="B5041" ca="1">INDIRECT(_xlfn.CONCAT("D",ROW(C5041)-C5041-3))</f>
        <v>2068</v>
      </c>
      <c r="C5041" s="32">
        <v>80</v>
      </c>
      <c r="D5041" s="33">
        <v>3314143</v>
      </c>
      <c r="E5041" s="33"/>
      <c r="F5041" s="33">
        <v>1525305</v>
      </c>
      <c r="G5041" s="33">
        <v>278421</v>
      </c>
      <c r="H5041" s="33">
        <v>974473</v>
      </c>
      <c r="I5041" s="33">
        <v>101153</v>
      </c>
      <c r="J5041" s="33">
        <v>171259</v>
      </c>
      <c r="K5041" s="33"/>
      <c r="L5041" s="33">
        <v>1788838</v>
      </c>
      <c r="M5041" s="33">
        <v>329842</v>
      </c>
      <c r="N5041" s="33">
        <v>733545</v>
      </c>
      <c r="O5041" s="33">
        <v>476551</v>
      </c>
      <c r="P5041" s="33">
        <v>248899</v>
      </c>
      <c r="Q5041"/>
    </row>
    <row r="5042" spans="1:17">
      <c r="A5042" s="38" t="str">
        <f t="shared" ca="1" si="78"/>
        <v>206881</v>
      </c>
      <c r="B5042" s="39" cm="1">
        <f t="array" aca="1" ref="B5042" ca="1">INDIRECT(_xlfn.CONCAT("D",ROW(C5042)-C5042-3))</f>
        <v>2068</v>
      </c>
      <c r="C5042" s="32">
        <v>81</v>
      </c>
      <c r="D5042" s="33">
        <v>3162836</v>
      </c>
      <c r="E5042" s="33"/>
      <c r="F5042" s="33">
        <v>1444434</v>
      </c>
      <c r="G5042" s="33">
        <v>259437</v>
      </c>
      <c r="H5042" s="33">
        <v>882487</v>
      </c>
      <c r="I5042" s="33">
        <v>132223</v>
      </c>
      <c r="J5042" s="33">
        <v>170287</v>
      </c>
      <c r="K5042" s="33"/>
      <c r="L5042" s="33">
        <v>1718402</v>
      </c>
      <c r="M5042" s="33">
        <v>325677</v>
      </c>
      <c r="N5042" s="33">
        <v>701925</v>
      </c>
      <c r="O5042" s="33">
        <v>446036</v>
      </c>
      <c r="P5042" s="33">
        <v>244764</v>
      </c>
      <c r="Q5042"/>
    </row>
    <row r="5043" spans="1:17">
      <c r="A5043" s="38" t="str">
        <f t="shared" ca="1" si="78"/>
        <v>206882</v>
      </c>
      <c r="B5043" s="39" cm="1">
        <f t="array" aca="1" ref="B5043" ca="1">INDIRECT(_xlfn.CONCAT("D",ROW(C5043)-C5043-3))</f>
        <v>2068</v>
      </c>
      <c r="C5043" s="32">
        <v>82</v>
      </c>
      <c r="D5043" s="33">
        <v>3042095</v>
      </c>
      <c r="E5043" s="33"/>
      <c r="F5043" s="33">
        <v>1381060</v>
      </c>
      <c r="G5043" s="33">
        <v>220489</v>
      </c>
      <c r="H5043" s="33">
        <v>885963</v>
      </c>
      <c r="I5043" s="33">
        <v>127282</v>
      </c>
      <c r="J5043" s="33">
        <v>147326</v>
      </c>
      <c r="K5043" s="33"/>
      <c r="L5043" s="33">
        <v>1661035</v>
      </c>
      <c r="M5043" s="33">
        <v>280382</v>
      </c>
      <c r="N5043" s="33">
        <v>658948</v>
      </c>
      <c r="O5043" s="33">
        <v>471689</v>
      </c>
      <c r="P5043" s="33">
        <v>250016</v>
      </c>
      <c r="Q5043"/>
    </row>
    <row r="5044" spans="1:17">
      <c r="A5044" s="38" t="str">
        <f t="shared" ca="1" si="78"/>
        <v>206883</v>
      </c>
      <c r="B5044" s="39" cm="1">
        <f t="array" aca="1" ref="B5044" ca="1">INDIRECT(_xlfn.CONCAT("D",ROW(C5044)-C5044-3))</f>
        <v>2068</v>
      </c>
      <c r="C5044" s="32">
        <v>83</v>
      </c>
      <c r="D5044" s="33">
        <v>2849469</v>
      </c>
      <c r="E5044" s="33"/>
      <c r="F5044" s="33">
        <v>1282618</v>
      </c>
      <c r="G5044" s="33">
        <v>189683</v>
      </c>
      <c r="H5044" s="33">
        <v>823967</v>
      </c>
      <c r="I5044" s="33">
        <v>136491</v>
      </c>
      <c r="J5044" s="33">
        <v>132477</v>
      </c>
      <c r="K5044" s="33"/>
      <c r="L5044" s="33">
        <v>1566850</v>
      </c>
      <c r="M5044" s="33">
        <v>251020</v>
      </c>
      <c r="N5044" s="33">
        <v>582002</v>
      </c>
      <c r="O5044" s="33">
        <v>507101</v>
      </c>
      <c r="P5044" s="33">
        <v>226728</v>
      </c>
      <c r="Q5044"/>
    </row>
    <row r="5045" spans="1:17">
      <c r="A5045" s="38" t="str">
        <f t="shared" ca="1" si="78"/>
        <v>206884</v>
      </c>
      <c r="B5045" s="39" cm="1">
        <f t="array" aca="1" ref="B5045" ca="1">INDIRECT(_xlfn.CONCAT("D",ROW(C5045)-C5045-3))</f>
        <v>2068</v>
      </c>
      <c r="C5045" s="32">
        <v>84</v>
      </c>
      <c r="D5045" s="33">
        <v>2693661</v>
      </c>
      <c r="E5045" s="33"/>
      <c r="F5045" s="33">
        <v>1207227</v>
      </c>
      <c r="G5045" s="33">
        <v>155674</v>
      </c>
      <c r="H5045" s="33">
        <v>780379</v>
      </c>
      <c r="I5045" s="33">
        <v>149648</v>
      </c>
      <c r="J5045" s="33">
        <v>121526</v>
      </c>
      <c r="K5045" s="33"/>
      <c r="L5045" s="33">
        <v>1486434</v>
      </c>
      <c r="M5045" s="33">
        <v>217552</v>
      </c>
      <c r="N5045" s="33">
        <v>524147</v>
      </c>
      <c r="O5045" s="33">
        <v>528195</v>
      </c>
      <c r="P5045" s="33">
        <v>216540</v>
      </c>
      <c r="Q5045"/>
    </row>
    <row r="5046" spans="1:17">
      <c r="A5046" s="38" t="str">
        <f t="shared" ca="1" si="78"/>
        <v>206885</v>
      </c>
      <c r="B5046" s="39" cm="1">
        <f t="array" aca="1" ref="B5046" ca="1">INDIRECT(_xlfn.CONCAT("D",ROW(C5046)-C5046-3))</f>
        <v>2068</v>
      </c>
      <c r="C5046" s="32">
        <v>85</v>
      </c>
      <c r="D5046" s="33">
        <v>2581342</v>
      </c>
      <c r="E5046" s="33"/>
      <c r="F5046" s="33">
        <v>1150118</v>
      </c>
      <c r="G5046" s="33">
        <v>151940</v>
      </c>
      <c r="H5046" s="33">
        <v>729515</v>
      </c>
      <c r="I5046" s="33">
        <v>158984</v>
      </c>
      <c r="J5046" s="33">
        <v>109679</v>
      </c>
      <c r="K5046" s="33"/>
      <c r="L5046" s="33">
        <v>1431224</v>
      </c>
      <c r="M5046" s="33">
        <v>195075</v>
      </c>
      <c r="N5046" s="33">
        <v>500322</v>
      </c>
      <c r="O5046" s="33">
        <v>546816</v>
      </c>
      <c r="P5046" s="33">
        <v>189011</v>
      </c>
      <c r="Q5046"/>
    </row>
    <row r="5047" spans="1:17">
      <c r="A5047" s="38" t="str">
        <f t="shared" ca="1" si="78"/>
        <v>206886</v>
      </c>
      <c r="B5047" s="39" cm="1">
        <f t="array" aca="1" ref="B5047" ca="1">INDIRECT(_xlfn.CONCAT("D",ROW(C5047)-C5047-3))</f>
        <v>2068</v>
      </c>
      <c r="C5047" s="32">
        <v>86</v>
      </c>
      <c r="D5047" s="33">
        <v>2364800</v>
      </c>
      <c r="E5047" s="33"/>
      <c r="F5047" s="33">
        <v>1043759</v>
      </c>
      <c r="G5047" s="33">
        <v>119776</v>
      </c>
      <c r="H5047" s="33">
        <v>678393</v>
      </c>
      <c r="I5047" s="33">
        <v>150978</v>
      </c>
      <c r="J5047" s="33">
        <v>94613</v>
      </c>
      <c r="K5047" s="33"/>
      <c r="L5047" s="33">
        <v>1321041</v>
      </c>
      <c r="M5047" s="33">
        <v>163740</v>
      </c>
      <c r="N5047" s="33">
        <v>424512</v>
      </c>
      <c r="O5047" s="33">
        <v>560962</v>
      </c>
      <c r="P5047" s="33">
        <v>171826</v>
      </c>
      <c r="Q5047"/>
    </row>
    <row r="5048" spans="1:17">
      <c r="A5048" s="38" t="str">
        <f t="shared" ca="1" si="78"/>
        <v>206887</v>
      </c>
      <c r="B5048" s="39" cm="1">
        <f t="array" aca="1" ref="B5048" ca="1">INDIRECT(_xlfn.CONCAT("D",ROW(C5048)-C5048-3))</f>
        <v>2068</v>
      </c>
      <c r="C5048" s="32">
        <v>87</v>
      </c>
      <c r="D5048" s="33">
        <v>2214647</v>
      </c>
      <c r="E5048" s="33"/>
      <c r="F5048" s="33">
        <v>969959</v>
      </c>
      <c r="G5048" s="33">
        <v>117723</v>
      </c>
      <c r="H5048" s="33">
        <v>629869</v>
      </c>
      <c r="I5048" s="33">
        <v>130804</v>
      </c>
      <c r="J5048" s="33">
        <v>91562</v>
      </c>
      <c r="K5048" s="33"/>
      <c r="L5048" s="33">
        <v>1244688</v>
      </c>
      <c r="M5048" s="33">
        <v>158488</v>
      </c>
      <c r="N5048" s="33">
        <v>378555</v>
      </c>
      <c r="O5048" s="33">
        <v>540071</v>
      </c>
      <c r="P5048" s="33">
        <v>167574</v>
      </c>
      <c r="Q5048"/>
    </row>
    <row r="5049" spans="1:17">
      <c r="A5049" s="38" t="str">
        <f t="shared" ca="1" si="78"/>
        <v>206888</v>
      </c>
      <c r="B5049" s="39" cm="1">
        <f t="array" aca="1" ref="B5049" ca="1">INDIRECT(_xlfn.CONCAT("D",ROW(C5049)-C5049-3))</f>
        <v>2068</v>
      </c>
      <c r="C5049" s="32">
        <v>88</v>
      </c>
      <c r="D5049" s="33">
        <v>1952769</v>
      </c>
      <c r="E5049" s="33"/>
      <c r="F5049" s="33">
        <v>843819</v>
      </c>
      <c r="G5049" s="33">
        <v>88611</v>
      </c>
      <c r="H5049" s="33">
        <v>527639</v>
      </c>
      <c r="I5049" s="33">
        <v>161111</v>
      </c>
      <c r="J5049" s="33">
        <v>66458</v>
      </c>
      <c r="K5049" s="33"/>
      <c r="L5049" s="33">
        <v>1108950</v>
      </c>
      <c r="M5049" s="33">
        <v>124001</v>
      </c>
      <c r="N5049" s="33">
        <v>317563</v>
      </c>
      <c r="O5049" s="33">
        <v>534312</v>
      </c>
      <c r="P5049" s="33">
        <v>133074</v>
      </c>
      <c r="Q5049"/>
    </row>
    <row r="5050" spans="1:17">
      <c r="A5050" s="38" t="str">
        <f t="shared" ca="1" si="78"/>
        <v>206889</v>
      </c>
      <c r="B5050" s="39" cm="1">
        <f t="array" aca="1" ref="B5050" ca="1">INDIRECT(_xlfn.CONCAT("D",ROW(C5050)-C5050-3))</f>
        <v>2068</v>
      </c>
      <c r="C5050" s="32">
        <v>89</v>
      </c>
      <c r="D5050" s="33">
        <v>1714777</v>
      </c>
      <c r="E5050" s="33"/>
      <c r="F5050" s="33">
        <v>730040</v>
      </c>
      <c r="G5050" s="33">
        <v>52361</v>
      </c>
      <c r="H5050" s="33">
        <v>448093</v>
      </c>
      <c r="I5050" s="33">
        <v>175210</v>
      </c>
      <c r="J5050" s="33">
        <v>54375</v>
      </c>
      <c r="K5050" s="33"/>
      <c r="L5050" s="33">
        <v>984738</v>
      </c>
      <c r="M5050" s="33">
        <v>102703</v>
      </c>
      <c r="N5050" s="33">
        <v>269846</v>
      </c>
      <c r="O5050" s="33">
        <v>487334</v>
      </c>
      <c r="P5050" s="33">
        <v>124854</v>
      </c>
      <c r="Q5050"/>
    </row>
    <row r="5051" spans="1:17">
      <c r="A5051" s="38" t="str">
        <f t="shared" ca="1" si="78"/>
        <v>206890</v>
      </c>
      <c r="B5051" s="39" cm="1">
        <f t="array" aca="1" ref="B5051" ca="1">INDIRECT(_xlfn.CONCAT("D",ROW(C5051)-C5051-3))</f>
        <v>2068</v>
      </c>
      <c r="C5051" s="32">
        <v>90</v>
      </c>
      <c r="D5051" s="33">
        <v>1517898</v>
      </c>
      <c r="E5051" s="33"/>
      <c r="F5051" s="33">
        <v>634824</v>
      </c>
      <c r="G5051" s="33">
        <v>55421</v>
      </c>
      <c r="H5051" s="33">
        <v>372833</v>
      </c>
      <c r="I5051" s="33">
        <v>153164</v>
      </c>
      <c r="J5051" s="33">
        <v>53406</v>
      </c>
      <c r="K5051" s="33"/>
      <c r="L5051" s="33">
        <v>883074</v>
      </c>
      <c r="M5051" s="33">
        <v>98679</v>
      </c>
      <c r="N5051" s="33">
        <v>215482</v>
      </c>
      <c r="O5051" s="33">
        <v>455131</v>
      </c>
      <c r="P5051" s="33">
        <v>113783</v>
      </c>
      <c r="Q5051"/>
    </row>
    <row r="5052" spans="1:17">
      <c r="A5052" s="38" t="str">
        <f t="shared" ca="1" si="78"/>
        <v>206891</v>
      </c>
      <c r="B5052" s="39" cm="1">
        <f t="array" aca="1" ref="B5052" ca="1">INDIRECT(_xlfn.CONCAT("D",ROW(C5052)-C5052-3))</f>
        <v>2068</v>
      </c>
      <c r="C5052" s="32">
        <v>91</v>
      </c>
      <c r="D5052" s="33">
        <v>1277193</v>
      </c>
      <c r="E5052" s="33"/>
      <c r="F5052" s="33">
        <v>523439</v>
      </c>
      <c r="G5052" s="33">
        <v>39409</v>
      </c>
      <c r="H5052" s="33">
        <v>331444</v>
      </c>
      <c r="I5052" s="33">
        <v>122270</v>
      </c>
      <c r="J5052" s="33">
        <v>30315</v>
      </c>
      <c r="K5052" s="33"/>
      <c r="L5052" s="33">
        <v>753754</v>
      </c>
      <c r="M5052" s="33">
        <v>69531</v>
      </c>
      <c r="N5052" s="33">
        <v>160223</v>
      </c>
      <c r="O5052" s="33">
        <v>437339</v>
      </c>
      <c r="P5052" s="33">
        <v>86662</v>
      </c>
      <c r="Q5052"/>
    </row>
    <row r="5053" spans="1:17">
      <c r="A5053" s="38" t="str">
        <f t="shared" ca="1" si="78"/>
        <v>206892</v>
      </c>
      <c r="B5053" s="39" cm="1">
        <f t="array" aca="1" ref="B5053" ca="1">INDIRECT(_xlfn.CONCAT("D",ROW(C5053)-C5053-3))</f>
        <v>2068</v>
      </c>
      <c r="C5053" s="32">
        <v>92</v>
      </c>
      <c r="D5053" s="33">
        <v>1088667</v>
      </c>
      <c r="E5053" s="33"/>
      <c r="F5053" s="33">
        <v>436714</v>
      </c>
      <c r="G5053" s="33">
        <v>26406</v>
      </c>
      <c r="H5053" s="33">
        <v>277263</v>
      </c>
      <c r="I5053" s="33">
        <v>101561</v>
      </c>
      <c r="J5053" s="33">
        <v>31484</v>
      </c>
      <c r="K5053" s="33"/>
      <c r="L5053" s="33">
        <v>651953</v>
      </c>
      <c r="M5053" s="33">
        <v>66711</v>
      </c>
      <c r="N5053" s="33">
        <v>117250</v>
      </c>
      <c r="O5053" s="33">
        <v>404312</v>
      </c>
      <c r="P5053" s="33">
        <v>63679</v>
      </c>
      <c r="Q5053"/>
    </row>
    <row r="5054" spans="1:17">
      <c r="A5054" s="38" t="str">
        <f t="shared" ca="1" si="78"/>
        <v>206893</v>
      </c>
      <c r="B5054" s="39" cm="1">
        <f t="array" aca="1" ref="B5054" ca="1">INDIRECT(_xlfn.CONCAT("D",ROW(C5054)-C5054-3))</f>
        <v>2068</v>
      </c>
      <c r="C5054" s="32">
        <v>93</v>
      </c>
      <c r="D5054" s="33">
        <v>917259</v>
      </c>
      <c r="E5054" s="33"/>
      <c r="F5054" s="33">
        <v>359372</v>
      </c>
      <c r="G5054" s="33">
        <v>17307</v>
      </c>
      <c r="H5054" s="33">
        <v>201574</v>
      </c>
      <c r="I5054" s="33">
        <v>111986</v>
      </c>
      <c r="J5054" s="33">
        <v>28505</v>
      </c>
      <c r="K5054" s="33"/>
      <c r="L5054" s="33">
        <v>557887</v>
      </c>
      <c r="M5054" s="33">
        <v>46575</v>
      </c>
      <c r="N5054" s="33">
        <v>106312</v>
      </c>
      <c r="O5054" s="33">
        <v>330075</v>
      </c>
      <c r="P5054" s="33">
        <v>74925</v>
      </c>
      <c r="Q5054"/>
    </row>
    <row r="5055" spans="1:17">
      <c r="A5055" s="38" t="str">
        <f t="shared" ca="1" si="78"/>
        <v>206894</v>
      </c>
      <c r="B5055" s="39" cm="1">
        <f t="array" aca="1" ref="B5055" ca="1">INDIRECT(_xlfn.CONCAT("D",ROW(C5055)-C5055-3))</f>
        <v>2068</v>
      </c>
      <c r="C5055" s="32">
        <v>94</v>
      </c>
      <c r="D5055" s="33">
        <v>748766</v>
      </c>
      <c r="E5055" s="33"/>
      <c r="F5055" s="33">
        <v>285161</v>
      </c>
      <c r="G5055" s="33">
        <v>8147</v>
      </c>
      <c r="H5055" s="33">
        <v>158875</v>
      </c>
      <c r="I5055" s="33">
        <v>94714</v>
      </c>
      <c r="J5055" s="33">
        <v>23424</v>
      </c>
      <c r="K5055" s="33"/>
      <c r="L5055" s="33">
        <v>463605</v>
      </c>
      <c r="M5055" s="33">
        <v>39650</v>
      </c>
      <c r="N5055" s="33">
        <v>54901</v>
      </c>
      <c r="O5055" s="33">
        <v>309070</v>
      </c>
      <c r="P5055" s="33">
        <v>59984</v>
      </c>
      <c r="Q5055"/>
    </row>
    <row r="5056" spans="1:17">
      <c r="A5056" s="38" t="str">
        <f t="shared" ca="1" si="78"/>
        <v>206895</v>
      </c>
      <c r="B5056" s="39" cm="1">
        <f t="array" aca="1" ref="B5056" ca="1">INDIRECT(_xlfn.CONCAT("D",ROW(C5056)-C5056-3))</f>
        <v>2068</v>
      </c>
      <c r="C5056" s="32">
        <v>95</v>
      </c>
      <c r="D5056" s="33">
        <v>629483</v>
      </c>
      <c r="E5056" s="33"/>
      <c r="F5056" s="33">
        <v>232895</v>
      </c>
      <c r="G5056" s="33">
        <v>12258</v>
      </c>
      <c r="H5056" s="33">
        <v>123598</v>
      </c>
      <c r="I5056" s="33">
        <v>81717</v>
      </c>
      <c r="J5056" s="33">
        <v>15322</v>
      </c>
      <c r="K5056" s="33"/>
      <c r="L5056" s="33">
        <v>396588</v>
      </c>
      <c r="M5056" s="33">
        <v>28546</v>
      </c>
      <c r="N5056" s="33">
        <v>43839</v>
      </c>
      <c r="O5056" s="33">
        <v>269150</v>
      </c>
      <c r="P5056" s="33">
        <v>55053</v>
      </c>
      <c r="Q5056"/>
    </row>
    <row r="5057" spans="1:17">
      <c r="A5057" s="38" t="str">
        <f t="shared" ca="1" si="78"/>
        <v>206896</v>
      </c>
      <c r="B5057" s="39" cm="1">
        <f t="array" aca="1" ref="B5057" ca="1">INDIRECT(_xlfn.CONCAT("D",ROW(C5057)-C5057-3))</f>
        <v>2068</v>
      </c>
      <c r="C5057" s="32">
        <v>96</v>
      </c>
      <c r="D5057" s="33">
        <v>516299</v>
      </c>
      <c r="E5057" s="33"/>
      <c r="F5057" s="33">
        <v>184922</v>
      </c>
      <c r="G5057" s="33">
        <v>8219</v>
      </c>
      <c r="H5057" s="33">
        <v>86297</v>
      </c>
      <c r="I5057" s="33">
        <v>74996</v>
      </c>
      <c r="J5057" s="33">
        <v>15410</v>
      </c>
      <c r="K5057" s="33"/>
      <c r="L5057" s="33">
        <v>331377</v>
      </c>
      <c r="M5057" s="33">
        <v>26674</v>
      </c>
      <c r="N5057" s="33">
        <v>32830</v>
      </c>
      <c r="O5057" s="33">
        <v>231861</v>
      </c>
      <c r="P5057" s="33">
        <v>40011</v>
      </c>
      <c r="Q5057"/>
    </row>
    <row r="5058" spans="1:17">
      <c r="A5058" s="38" t="str">
        <f t="shared" ca="1" si="78"/>
        <v>206897</v>
      </c>
      <c r="B5058" s="39" cm="1">
        <f t="array" aca="1" ref="B5058" ca="1">INDIRECT(_xlfn.CONCAT("D",ROW(C5058)-C5058-3))</f>
        <v>2068</v>
      </c>
      <c r="C5058" s="32">
        <v>97</v>
      </c>
      <c r="D5058" s="33">
        <v>413867</v>
      </c>
      <c r="E5058" s="33"/>
      <c r="F5058" s="33">
        <v>143022</v>
      </c>
      <c r="G5058" s="33">
        <v>6218</v>
      </c>
      <c r="H5058" s="33">
        <v>59074</v>
      </c>
      <c r="I5058" s="33">
        <v>66329</v>
      </c>
      <c r="J5058" s="33">
        <v>11400</v>
      </c>
      <c r="K5058" s="33"/>
      <c r="L5058" s="33">
        <v>270844</v>
      </c>
      <c r="M5058" s="33">
        <v>18537</v>
      </c>
      <c r="N5058" s="33">
        <v>22656</v>
      </c>
      <c r="O5058" s="33">
        <v>197727</v>
      </c>
      <c r="P5058" s="33">
        <v>31925</v>
      </c>
      <c r="Q5058"/>
    </row>
    <row r="5059" spans="1:17">
      <c r="A5059" s="38" t="str">
        <f t="shared" ca="1" si="78"/>
        <v>206898</v>
      </c>
      <c r="B5059" s="39" cm="1">
        <f t="array" aca="1" ref="B5059" ca="1">INDIRECT(_xlfn.CONCAT("D",ROW(C5059)-C5059-3))</f>
        <v>2068</v>
      </c>
      <c r="C5059" s="32">
        <v>98</v>
      </c>
      <c r="D5059" s="33">
        <v>298630</v>
      </c>
      <c r="E5059" s="33"/>
      <c r="F5059" s="33">
        <v>99094</v>
      </c>
      <c r="G5059" s="33">
        <v>5215</v>
      </c>
      <c r="H5059" s="33">
        <v>50068</v>
      </c>
      <c r="I5059" s="33">
        <v>35465</v>
      </c>
      <c r="J5059" s="33">
        <v>8345</v>
      </c>
      <c r="K5059" s="33"/>
      <c r="L5059" s="33">
        <v>199537</v>
      </c>
      <c r="M5059" s="33">
        <v>8314</v>
      </c>
      <c r="N5059" s="33">
        <v>16628</v>
      </c>
      <c r="O5059" s="33">
        <v>150692</v>
      </c>
      <c r="P5059" s="33">
        <v>23903</v>
      </c>
      <c r="Q5059"/>
    </row>
    <row r="5060" spans="1:17">
      <c r="A5060" s="38" t="str">
        <f t="shared" ca="1" si="78"/>
        <v>206899</v>
      </c>
      <c r="B5060" s="39" cm="1">
        <f t="array" aca="1" ref="B5060" ca="1">INDIRECT(_xlfn.CONCAT("D",ROW(C5060)-C5060-3))</f>
        <v>2068</v>
      </c>
      <c r="C5060" s="32">
        <v>99</v>
      </c>
      <c r="D5060" s="33">
        <v>214634</v>
      </c>
      <c r="E5060" s="33"/>
      <c r="F5060" s="33">
        <v>68371</v>
      </c>
      <c r="G5060" s="33">
        <v>10359</v>
      </c>
      <c r="H5060" s="33">
        <v>27970</v>
      </c>
      <c r="I5060" s="33">
        <v>29006</v>
      </c>
      <c r="J5060" s="33">
        <v>1036</v>
      </c>
      <c r="K5060" s="33"/>
      <c r="L5060" s="33">
        <v>146263</v>
      </c>
      <c r="M5060" s="33">
        <v>8358</v>
      </c>
      <c r="N5060" s="33">
        <v>14626</v>
      </c>
      <c r="O5060" s="33">
        <v>105518</v>
      </c>
      <c r="P5060" s="33">
        <v>17761</v>
      </c>
      <c r="Q5060"/>
    </row>
    <row r="5061" spans="1:17">
      <c r="A5061" s="38" t="str">
        <f t="shared" ca="1" si="78"/>
        <v>2068100</v>
      </c>
      <c r="B5061" s="39" cm="1">
        <f t="array" aca="1" ref="B5061" ca="1">INDIRECT(_xlfn.CONCAT("D",ROW(C5061)-C5061-3))</f>
        <v>2068</v>
      </c>
      <c r="C5061" s="32">
        <v>100</v>
      </c>
      <c r="D5061" s="33">
        <v>487476</v>
      </c>
      <c r="E5061" s="33"/>
      <c r="F5061" s="33">
        <v>136289</v>
      </c>
      <c r="G5061" s="33">
        <v>9735</v>
      </c>
      <c r="H5061" s="33">
        <v>44348</v>
      </c>
      <c r="I5061" s="33">
        <v>71389</v>
      </c>
      <c r="J5061" s="33">
        <v>10817</v>
      </c>
      <c r="K5061" s="33"/>
      <c r="L5061" s="33">
        <v>351187</v>
      </c>
      <c r="M5061" s="33">
        <v>21545</v>
      </c>
      <c r="N5061" s="33">
        <v>8618</v>
      </c>
      <c r="O5061" s="33">
        <v>279011</v>
      </c>
      <c r="P5061" s="33">
        <v>42013</v>
      </c>
      <c r="Q5061"/>
    </row>
    <row r="5062" spans="1:17">
      <c r="A5062" s="38" t="str">
        <f t="shared" ca="1" si="78"/>
        <v>298630</v>
      </c>
      <c r="B5062" s="39" cm="1">
        <f t="array" aca="1" ref="B5062" ca="1">INDIRECT(_xlfn.CONCAT("D",ROW(C5062)-C5062-3))</f>
        <v>298630</v>
      </c>
      <c r="C5062" s="34"/>
      <c r="D5062" s="31"/>
      <c r="E5062" s="31"/>
      <c r="F5062" s="31"/>
      <c r="G5062" s="31"/>
      <c r="H5062" s="31"/>
      <c r="I5062" s="31"/>
      <c r="J5062" s="31"/>
      <c r="K5062" s="31"/>
      <c r="L5062" s="31"/>
      <c r="M5062" s="31"/>
      <c r="N5062" s="31"/>
      <c r="O5062" s="31"/>
      <c r="P5062" s="31"/>
      <c r="Q5062"/>
    </row>
    <row r="5063" spans="1:17">
      <c r="A5063" s="38" t="str">
        <f t="shared" ca="1" si="78"/>
        <v>214634</v>
      </c>
      <c r="B5063" s="39" cm="1">
        <f t="array" aca="1" ref="B5063" ca="1">INDIRECT(_xlfn.CONCAT("D",ROW(C5063)-C5063-3))</f>
        <v>214634</v>
      </c>
      <c r="Q5063"/>
    </row>
    <row r="5064" spans="1:17">
      <c r="A5064" s="38" t="str">
        <f t="shared" ca="1" si="78"/>
        <v>487476</v>
      </c>
      <c r="B5064" s="39" cm="1">
        <f t="array" aca="1" ref="B5064" ca="1">INDIRECT(_xlfn.CONCAT("D",ROW(C5064)-C5064-3))</f>
        <v>487476</v>
      </c>
      <c r="Q5064"/>
    </row>
    <row r="5065" spans="1:17">
      <c r="A5065" s="38" t="str">
        <f t="shared" ca="1" si="78"/>
        <v>0</v>
      </c>
      <c r="B5065" s="39" cm="1">
        <f t="array" aca="1" ref="B5065" ca="1">INDIRECT(_xlfn.CONCAT("D",ROW(C5065)-C5065-3))</f>
        <v>0</v>
      </c>
      <c r="Q5065"/>
    </row>
    <row r="5066" spans="1:17">
      <c r="A5066" s="38" t="str">
        <f t="shared" ca="1" si="78"/>
        <v>0</v>
      </c>
      <c r="B5066" s="39" cm="1">
        <f t="array" aca="1" ref="B5066" ca="1">INDIRECT(_xlfn.CONCAT("D",ROW(C5066)-C5066-3))</f>
        <v>0</v>
      </c>
      <c r="Q5066"/>
    </row>
    <row r="5067" spans="1:17">
      <c r="A5067" s="38" t="str">
        <f t="shared" ca="1" si="78"/>
        <v>0</v>
      </c>
      <c r="B5067" s="39" cm="1">
        <f t="array" aca="1" ref="B5067" ca="1">INDIRECT(_xlfn.CONCAT("D",ROW(C5067)-C5067-3))</f>
        <v>0</v>
      </c>
      <c r="Q5067"/>
    </row>
    <row r="5068" spans="1:17">
      <c r="A5068" s="38" t="str">
        <f t="shared" ref="A5068:A5131" ca="1" si="79">B5068&amp;C5068</f>
        <v>0</v>
      </c>
      <c r="B5068" s="39" cm="1">
        <f t="array" aca="1" ref="B5068" ca="1">INDIRECT(_xlfn.CONCAT("D",ROW(C5068)-C5068-3))</f>
        <v>0</v>
      </c>
      <c r="D5068" s="47">
        <v>2069</v>
      </c>
      <c r="E5068" s="47"/>
      <c r="F5068" s="47"/>
      <c r="G5068" s="47"/>
      <c r="H5068" s="47"/>
      <c r="I5068" s="47"/>
      <c r="J5068" s="47"/>
      <c r="K5068" s="47"/>
      <c r="L5068" s="47"/>
      <c r="M5068" s="47"/>
      <c r="N5068" s="47"/>
      <c r="O5068" s="47"/>
      <c r="P5068" s="47"/>
      <c r="Q5068"/>
    </row>
    <row r="5069" spans="1:17">
      <c r="A5069" s="38" t="str">
        <f t="shared" ca="1" si="79"/>
        <v>0</v>
      </c>
      <c r="B5069" s="39" cm="1">
        <f t="array" aca="1" ref="B5069" ca="1">INDIRECT(_xlfn.CONCAT("D",ROW(C5069)-C5069-3))</f>
        <v>0</v>
      </c>
      <c r="F5069" s="48" t="s">
        <v>184</v>
      </c>
      <c r="G5069" s="48"/>
      <c r="H5069" s="48"/>
      <c r="I5069" s="48"/>
      <c r="J5069" s="48"/>
      <c r="K5069" s="30"/>
      <c r="L5069" s="48" t="s">
        <v>185</v>
      </c>
      <c r="M5069" s="48"/>
      <c r="N5069" s="48"/>
      <c r="O5069" s="48"/>
      <c r="P5069" s="48"/>
      <c r="Q5069"/>
    </row>
    <row r="5070" spans="1:17">
      <c r="A5070" s="38" t="e">
        <f t="shared" ca="1" si="79"/>
        <v>#VALUE!</v>
      </c>
      <c r="B5070" s="39" t="e" cm="1">
        <f t="array" aca="1" ref="B5070" ca="1">INDIRECT(_xlfn.CONCAT("D",ROW(C5070)-C5070-3))</f>
        <v>#VALUE!</v>
      </c>
      <c r="C5070" s="30" t="s">
        <v>186</v>
      </c>
      <c r="D5070" s="30" t="s">
        <v>0</v>
      </c>
      <c r="E5070" s="30"/>
      <c r="F5070" s="30" t="s">
        <v>0</v>
      </c>
      <c r="G5070" s="30" t="s">
        <v>187</v>
      </c>
      <c r="H5070" s="30" t="s">
        <v>188</v>
      </c>
      <c r="I5070" s="30" t="s">
        <v>189</v>
      </c>
      <c r="J5070" s="30" t="s">
        <v>190</v>
      </c>
      <c r="K5070" s="30"/>
      <c r="L5070" s="30" t="s">
        <v>0</v>
      </c>
      <c r="M5070" s="30" t="s">
        <v>187</v>
      </c>
      <c r="N5070" s="30" t="s">
        <v>188</v>
      </c>
      <c r="O5070" s="30" t="s">
        <v>189</v>
      </c>
      <c r="P5070" s="30" t="s">
        <v>190</v>
      </c>
      <c r="Q5070"/>
    </row>
    <row r="5071" spans="1:17">
      <c r="A5071" s="38" t="str">
        <f t="shared" ca="1" si="79"/>
        <v>20690</v>
      </c>
      <c r="B5071" s="39" cm="1">
        <f t="array" aca="1" ref="B5071" ca="1">INDIRECT(_xlfn.CONCAT("D",ROW(C5071)-C5071-3))</f>
        <v>2069</v>
      </c>
      <c r="C5071" s="32">
        <v>0</v>
      </c>
      <c r="D5071" s="33">
        <v>4025369</v>
      </c>
      <c r="E5071" s="33"/>
      <c r="F5071" s="33">
        <v>2059331</v>
      </c>
      <c r="G5071" s="33">
        <v>2059331</v>
      </c>
      <c r="H5071" s="33">
        <v>0</v>
      </c>
      <c r="I5071" s="33">
        <v>0</v>
      </c>
      <c r="J5071" s="33">
        <v>0</v>
      </c>
      <c r="K5071" s="33"/>
      <c r="L5071" s="33">
        <v>1966038</v>
      </c>
      <c r="M5071" s="33">
        <v>1966038</v>
      </c>
      <c r="N5071" s="33">
        <v>0</v>
      </c>
      <c r="O5071" s="33">
        <v>0</v>
      </c>
      <c r="P5071" s="33">
        <v>0</v>
      </c>
      <c r="Q5071"/>
    </row>
    <row r="5072" spans="1:17">
      <c r="A5072" s="38" t="str">
        <f t="shared" ca="1" si="79"/>
        <v>20691</v>
      </c>
      <c r="B5072" s="39" cm="1">
        <f t="array" aca="1" ref="B5072" ca="1">INDIRECT(_xlfn.CONCAT("D",ROW(C5072)-C5072-3))</f>
        <v>2069</v>
      </c>
      <c r="C5072" s="32">
        <v>1</v>
      </c>
      <c r="D5072" s="33">
        <v>4034203</v>
      </c>
      <c r="E5072" s="33"/>
      <c r="F5072" s="33">
        <v>2064467</v>
      </c>
      <c r="G5072" s="33">
        <v>2064467</v>
      </c>
      <c r="H5072" s="33">
        <v>0</v>
      </c>
      <c r="I5072" s="33">
        <v>0</v>
      </c>
      <c r="J5072" s="33">
        <v>0</v>
      </c>
      <c r="K5072" s="33"/>
      <c r="L5072" s="33">
        <v>1969735</v>
      </c>
      <c r="M5072" s="33">
        <v>1969735</v>
      </c>
      <c r="N5072" s="33">
        <v>0</v>
      </c>
      <c r="O5072" s="33">
        <v>0</v>
      </c>
      <c r="P5072" s="33">
        <v>0</v>
      </c>
      <c r="Q5072"/>
    </row>
    <row r="5073" spans="1:17">
      <c r="A5073" s="38" t="str">
        <f t="shared" ca="1" si="79"/>
        <v>20692</v>
      </c>
      <c r="B5073" s="39" cm="1">
        <f t="array" aca="1" ref="B5073" ca="1">INDIRECT(_xlfn.CONCAT("D",ROW(C5073)-C5073-3))</f>
        <v>2069</v>
      </c>
      <c r="C5073" s="32">
        <v>2</v>
      </c>
      <c r="D5073" s="33">
        <v>4049421</v>
      </c>
      <c r="E5073" s="33"/>
      <c r="F5073" s="33">
        <v>2072373</v>
      </c>
      <c r="G5073" s="33">
        <v>2072373</v>
      </c>
      <c r="H5073" s="33">
        <v>0</v>
      </c>
      <c r="I5073" s="33">
        <v>0</v>
      </c>
      <c r="J5073" s="33">
        <v>0</v>
      </c>
      <c r="K5073" s="33"/>
      <c r="L5073" s="33">
        <v>1977048</v>
      </c>
      <c r="M5073" s="33">
        <v>1977048</v>
      </c>
      <c r="N5073" s="33">
        <v>0</v>
      </c>
      <c r="O5073" s="33">
        <v>0</v>
      </c>
      <c r="P5073" s="33">
        <v>0</v>
      </c>
      <c r="Q5073"/>
    </row>
    <row r="5074" spans="1:17">
      <c r="A5074" s="38" t="str">
        <f t="shared" ca="1" si="79"/>
        <v>20693</v>
      </c>
      <c r="B5074" s="39" cm="1">
        <f t="array" aca="1" ref="B5074" ca="1">INDIRECT(_xlfn.CONCAT("D",ROW(C5074)-C5074-3))</f>
        <v>2069</v>
      </c>
      <c r="C5074" s="32">
        <v>3</v>
      </c>
      <c r="D5074" s="33">
        <v>4063061</v>
      </c>
      <c r="E5074" s="33"/>
      <c r="F5074" s="33">
        <v>2079468</v>
      </c>
      <c r="G5074" s="33">
        <v>2079468</v>
      </c>
      <c r="H5074" s="33">
        <v>0</v>
      </c>
      <c r="I5074" s="33">
        <v>0</v>
      </c>
      <c r="J5074" s="33">
        <v>0</v>
      </c>
      <c r="K5074" s="33"/>
      <c r="L5074" s="33">
        <v>1983593</v>
      </c>
      <c r="M5074" s="33">
        <v>1983593</v>
      </c>
      <c r="N5074" s="33">
        <v>0</v>
      </c>
      <c r="O5074" s="33">
        <v>0</v>
      </c>
      <c r="P5074" s="33">
        <v>0</v>
      </c>
      <c r="Q5074"/>
    </row>
    <row r="5075" spans="1:17">
      <c r="A5075" s="38" t="str">
        <f t="shared" ca="1" si="79"/>
        <v>20694</v>
      </c>
      <c r="B5075" s="39" cm="1">
        <f t="array" aca="1" ref="B5075" ca="1">INDIRECT(_xlfn.CONCAT("D",ROW(C5075)-C5075-3))</f>
        <v>2069</v>
      </c>
      <c r="C5075" s="32">
        <v>4</v>
      </c>
      <c r="D5075" s="33">
        <v>4072556</v>
      </c>
      <c r="E5075" s="33"/>
      <c r="F5075" s="33">
        <v>2084655</v>
      </c>
      <c r="G5075" s="33">
        <v>2084655</v>
      </c>
      <c r="H5075" s="33">
        <v>0</v>
      </c>
      <c r="I5075" s="33">
        <v>0</v>
      </c>
      <c r="J5075" s="33">
        <v>0</v>
      </c>
      <c r="K5075" s="33"/>
      <c r="L5075" s="33">
        <v>1987901</v>
      </c>
      <c r="M5075" s="33">
        <v>1987901</v>
      </c>
      <c r="N5075" s="33">
        <v>0</v>
      </c>
      <c r="O5075" s="33">
        <v>0</v>
      </c>
      <c r="P5075" s="33">
        <v>0</v>
      </c>
      <c r="Q5075"/>
    </row>
    <row r="5076" spans="1:17">
      <c r="A5076" s="38" t="str">
        <f t="shared" ca="1" si="79"/>
        <v>20695</v>
      </c>
      <c r="B5076" s="39" cm="1">
        <f t="array" aca="1" ref="B5076" ca="1">INDIRECT(_xlfn.CONCAT("D",ROW(C5076)-C5076-3))</f>
        <v>2069</v>
      </c>
      <c r="C5076" s="32">
        <v>5</v>
      </c>
      <c r="D5076" s="33">
        <v>4078937</v>
      </c>
      <c r="E5076" s="33"/>
      <c r="F5076" s="33">
        <v>2088172</v>
      </c>
      <c r="G5076" s="33">
        <v>2088172</v>
      </c>
      <c r="H5076" s="33">
        <v>0</v>
      </c>
      <c r="I5076" s="33">
        <v>0</v>
      </c>
      <c r="J5076" s="33">
        <v>0</v>
      </c>
      <c r="K5076" s="33"/>
      <c r="L5076" s="33">
        <v>1990764</v>
      </c>
      <c r="M5076" s="33">
        <v>1990764</v>
      </c>
      <c r="N5076" s="33">
        <v>0</v>
      </c>
      <c r="O5076" s="33">
        <v>0</v>
      </c>
      <c r="P5076" s="33">
        <v>0</v>
      </c>
      <c r="Q5076"/>
    </row>
    <row r="5077" spans="1:17">
      <c r="A5077" s="38" t="str">
        <f t="shared" ca="1" si="79"/>
        <v>20696</v>
      </c>
      <c r="B5077" s="39" cm="1">
        <f t="array" aca="1" ref="B5077" ca="1">INDIRECT(_xlfn.CONCAT("D",ROW(C5077)-C5077-3))</f>
        <v>2069</v>
      </c>
      <c r="C5077" s="32">
        <v>6</v>
      </c>
      <c r="D5077" s="33">
        <v>4084694</v>
      </c>
      <c r="E5077" s="33"/>
      <c r="F5077" s="33">
        <v>2091268</v>
      </c>
      <c r="G5077" s="33">
        <v>2091268</v>
      </c>
      <c r="H5077" s="33">
        <v>0</v>
      </c>
      <c r="I5077" s="33">
        <v>0</v>
      </c>
      <c r="J5077" s="33">
        <v>0</v>
      </c>
      <c r="K5077" s="33"/>
      <c r="L5077" s="33">
        <v>1993426</v>
      </c>
      <c r="M5077" s="33">
        <v>1993426</v>
      </c>
      <c r="N5077" s="33">
        <v>0</v>
      </c>
      <c r="O5077" s="33">
        <v>0</v>
      </c>
      <c r="P5077" s="33">
        <v>0</v>
      </c>
      <c r="Q5077"/>
    </row>
    <row r="5078" spans="1:17">
      <c r="A5078" s="38" t="str">
        <f t="shared" ca="1" si="79"/>
        <v>20697</v>
      </c>
      <c r="B5078" s="39" cm="1">
        <f t="array" aca="1" ref="B5078" ca="1">INDIRECT(_xlfn.CONCAT("D",ROW(C5078)-C5078-3))</f>
        <v>2069</v>
      </c>
      <c r="C5078" s="32">
        <v>7</v>
      </c>
      <c r="D5078" s="33">
        <v>4088445</v>
      </c>
      <c r="E5078" s="33"/>
      <c r="F5078" s="33">
        <v>2093182</v>
      </c>
      <c r="G5078" s="33">
        <v>2093182</v>
      </c>
      <c r="H5078" s="33">
        <v>0</v>
      </c>
      <c r="I5078" s="33">
        <v>0</v>
      </c>
      <c r="J5078" s="33">
        <v>0</v>
      </c>
      <c r="K5078" s="33"/>
      <c r="L5078" s="33">
        <v>1995263</v>
      </c>
      <c r="M5078" s="33">
        <v>1995263</v>
      </c>
      <c r="N5078" s="33">
        <v>0</v>
      </c>
      <c r="O5078" s="33">
        <v>0</v>
      </c>
      <c r="P5078" s="33">
        <v>0</v>
      </c>
      <c r="Q5078"/>
    </row>
    <row r="5079" spans="1:17">
      <c r="A5079" s="38" t="str">
        <f t="shared" ca="1" si="79"/>
        <v>20698</v>
      </c>
      <c r="B5079" s="39" cm="1">
        <f t="array" aca="1" ref="B5079" ca="1">INDIRECT(_xlfn.CONCAT("D",ROW(C5079)-C5079-3))</f>
        <v>2069</v>
      </c>
      <c r="C5079" s="32">
        <v>8</v>
      </c>
      <c r="D5079" s="33">
        <v>4091590</v>
      </c>
      <c r="E5079" s="33"/>
      <c r="F5079" s="33">
        <v>2094967</v>
      </c>
      <c r="G5079" s="33">
        <v>2094967</v>
      </c>
      <c r="H5079" s="33">
        <v>0</v>
      </c>
      <c r="I5079" s="33">
        <v>0</v>
      </c>
      <c r="J5079" s="33">
        <v>0</v>
      </c>
      <c r="K5079" s="33"/>
      <c r="L5079" s="33">
        <v>1996623</v>
      </c>
      <c r="M5079" s="33">
        <v>1996623</v>
      </c>
      <c r="N5079" s="33">
        <v>0</v>
      </c>
      <c r="O5079" s="33">
        <v>0</v>
      </c>
      <c r="P5079" s="33">
        <v>0</v>
      </c>
      <c r="Q5079"/>
    </row>
    <row r="5080" spans="1:17">
      <c r="A5080" s="38" t="str">
        <f t="shared" ca="1" si="79"/>
        <v>20699</v>
      </c>
      <c r="B5080" s="39" cm="1">
        <f t="array" aca="1" ref="B5080" ca="1">INDIRECT(_xlfn.CONCAT("D",ROW(C5080)-C5080-3))</f>
        <v>2069</v>
      </c>
      <c r="C5080" s="32">
        <v>9</v>
      </c>
      <c r="D5080" s="33">
        <v>4095725</v>
      </c>
      <c r="E5080" s="33"/>
      <c r="F5080" s="33">
        <v>2097606</v>
      </c>
      <c r="G5080" s="33">
        <v>2097606</v>
      </c>
      <c r="H5080" s="33">
        <v>0</v>
      </c>
      <c r="I5080" s="33">
        <v>0</v>
      </c>
      <c r="J5080" s="33">
        <v>0</v>
      </c>
      <c r="K5080" s="33"/>
      <c r="L5080" s="33">
        <v>1998119</v>
      </c>
      <c r="M5080" s="33">
        <v>1998119</v>
      </c>
      <c r="N5080" s="33">
        <v>0</v>
      </c>
      <c r="O5080" s="33">
        <v>0</v>
      </c>
      <c r="P5080" s="33">
        <v>0</v>
      </c>
      <c r="Q5080"/>
    </row>
    <row r="5081" spans="1:17">
      <c r="A5081" s="38" t="str">
        <f t="shared" ca="1" si="79"/>
        <v>206910</v>
      </c>
      <c r="B5081" s="39" cm="1">
        <f t="array" aca="1" ref="B5081" ca="1">INDIRECT(_xlfn.CONCAT("D",ROW(C5081)-C5081-3))</f>
        <v>2069</v>
      </c>
      <c r="C5081" s="32">
        <v>10</v>
      </c>
      <c r="D5081" s="33">
        <v>4101696</v>
      </c>
      <c r="E5081" s="33"/>
      <c r="F5081" s="33">
        <v>2101383</v>
      </c>
      <c r="G5081" s="33">
        <v>2101383</v>
      </c>
      <c r="H5081" s="33">
        <v>0</v>
      </c>
      <c r="I5081" s="33">
        <v>0</v>
      </c>
      <c r="J5081" s="33">
        <v>0</v>
      </c>
      <c r="K5081" s="33"/>
      <c r="L5081" s="33">
        <v>2000313</v>
      </c>
      <c r="M5081" s="33">
        <v>2000313</v>
      </c>
      <c r="N5081" s="33">
        <v>0</v>
      </c>
      <c r="O5081" s="33">
        <v>0</v>
      </c>
      <c r="P5081" s="33">
        <v>0</v>
      </c>
      <c r="Q5081"/>
    </row>
    <row r="5082" spans="1:17">
      <c r="A5082" s="38" t="str">
        <f t="shared" ca="1" si="79"/>
        <v>206911</v>
      </c>
      <c r="B5082" s="39" cm="1">
        <f t="array" aca="1" ref="B5082" ca="1">INDIRECT(_xlfn.CONCAT("D",ROW(C5082)-C5082-3))</f>
        <v>2069</v>
      </c>
      <c r="C5082" s="32">
        <v>11</v>
      </c>
      <c r="D5082" s="33">
        <v>4109788</v>
      </c>
      <c r="E5082" s="33"/>
      <c r="F5082" s="33">
        <v>2106134</v>
      </c>
      <c r="G5082" s="33">
        <v>2106134</v>
      </c>
      <c r="H5082" s="33">
        <v>0</v>
      </c>
      <c r="I5082" s="33">
        <v>0</v>
      </c>
      <c r="J5082" s="33">
        <v>0</v>
      </c>
      <c r="K5082" s="33"/>
      <c r="L5082" s="33">
        <v>2003654</v>
      </c>
      <c r="M5082" s="33">
        <v>2003654</v>
      </c>
      <c r="N5082" s="33">
        <v>0</v>
      </c>
      <c r="O5082" s="33">
        <v>0</v>
      </c>
      <c r="P5082" s="33">
        <v>0</v>
      </c>
      <c r="Q5082"/>
    </row>
    <row r="5083" spans="1:17">
      <c r="A5083" s="38" t="str">
        <f t="shared" ca="1" si="79"/>
        <v>206912</v>
      </c>
      <c r="B5083" s="39" cm="1">
        <f t="array" aca="1" ref="B5083" ca="1">INDIRECT(_xlfn.CONCAT("D",ROW(C5083)-C5083-3))</f>
        <v>2069</v>
      </c>
      <c r="C5083" s="32">
        <v>12</v>
      </c>
      <c r="D5083" s="33">
        <v>4120882</v>
      </c>
      <c r="E5083" s="33"/>
      <c r="F5083" s="33">
        <v>2112165</v>
      </c>
      <c r="G5083" s="33">
        <v>2112165</v>
      </c>
      <c r="H5083" s="33">
        <v>0</v>
      </c>
      <c r="I5083" s="33">
        <v>0</v>
      </c>
      <c r="J5083" s="33">
        <v>0</v>
      </c>
      <c r="K5083" s="33"/>
      <c r="L5083" s="33">
        <v>2008718</v>
      </c>
      <c r="M5083" s="33">
        <v>2008718</v>
      </c>
      <c r="N5083" s="33">
        <v>0</v>
      </c>
      <c r="O5083" s="33">
        <v>0</v>
      </c>
      <c r="P5083" s="33">
        <v>0</v>
      </c>
      <c r="Q5083"/>
    </row>
    <row r="5084" spans="1:17">
      <c r="A5084" s="38" t="str">
        <f t="shared" ca="1" si="79"/>
        <v>206913</v>
      </c>
      <c r="B5084" s="39" cm="1">
        <f t="array" aca="1" ref="B5084" ca="1">INDIRECT(_xlfn.CONCAT("D",ROW(C5084)-C5084-3))</f>
        <v>2069</v>
      </c>
      <c r="C5084" s="32">
        <v>13</v>
      </c>
      <c r="D5084" s="33">
        <v>4135837</v>
      </c>
      <c r="E5084" s="33"/>
      <c r="F5084" s="33">
        <v>2120018</v>
      </c>
      <c r="G5084" s="33">
        <v>2120018</v>
      </c>
      <c r="H5084" s="33">
        <v>0</v>
      </c>
      <c r="I5084" s="33">
        <v>0</v>
      </c>
      <c r="J5084" s="33">
        <v>0</v>
      </c>
      <c r="K5084" s="33"/>
      <c r="L5084" s="33">
        <v>2015819</v>
      </c>
      <c r="M5084" s="33">
        <v>2015819</v>
      </c>
      <c r="N5084" s="33">
        <v>0</v>
      </c>
      <c r="O5084" s="33">
        <v>0</v>
      </c>
      <c r="P5084" s="33">
        <v>0</v>
      </c>
      <c r="Q5084"/>
    </row>
    <row r="5085" spans="1:17">
      <c r="A5085" s="38" t="str">
        <f t="shared" ca="1" si="79"/>
        <v>206914</v>
      </c>
      <c r="B5085" s="39" cm="1">
        <f t="array" aca="1" ref="B5085" ca="1">INDIRECT(_xlfn.CONCAT("D",ROW(C5085)-C5085-3))</f>
        <v>2069</v>
      </c>
      <c r="C5085" s="32">
        <v>14</v>
      </c>
      <c r="D5085" s="33">
        <v>4154929</v>
      </c>
      <c r="E5085" s="33"/>
      <c r="F5085" s="33">
        <v>2129970</v>
      </c>
      <c r="G5085" s="33">
        <v>2129970</v>
      </c>
      <c r="H5085" s="33">
        <v>0</v>
      </c>
      <c r="I5085" s="33">
        <v>0</v>
      </c>
      <c r="J5085" s="33">
        <v>0</v>
      </c>
      <c r="K5085" s="33"/>
      <c r="L5085" s="33">
        <v>2024959</v>
      </c>
      <c r="M5085" s="33">
        <v>2024959</v>
      </c>
      <c r="N5085" s="33">
        <v>0</v>
      </c>
      <c r="O5085" s="33">
        <v>0</v>
      </c>
      <c r="P5085" s="33">
        <v>0</v>
      </c>
      <c r="Q5085"/>
    </row>
    <row r="5086" spans="1:17">
      <c r="A5086" s="38" t="str">
        <f t="shared" ca="1" si="79"/>
        <v>206915</v>
      </c>
      <c r="B5086" s="39" cm="1">
        <f t="array" aca="1" ref="B5086" ca="1">INDIRECT(_xlfn.CONCAT("D",ROW(C5086)-C5086-3))</f>
        <v>2069</v>
      </c>
      <c r="C5086" s="32">
        <v>15</v>
      </c>
      <c r="D5086" s="33">
        <v>4179147</v>
      </c>
      <c r="E5086" s="33"/>
      <c r="F5086" s="33">
        <v>2142713</v>
      </c>
      <c r="G5086" s="33">
        <v>2142713</v>
      </c>
      <c r="H5086" s="33">
        <v>0</v>
      </c>
      <c r="I5086" s="33">
        <v>0</v>
      </c>
      <c r="J5086" s="33">
        <v>0</v>
      </c>
      <c r="K5086" s="33"/>
      <c r="L5086" s="33">
        <v>2036433</v>
      </c>
      <c r="M5086" s="33">
        <v>2036433</v>
      </c>
      <c r="N5086" s="33">
        <v>0</v>
      </c>
      <c r="O5086" s="33">
        <v>0</v>
      </c>
      <c r="P5086" s="33">
        <v>0</v>
      </c>
      <c r="Q5086"/>
    </row>
    <row r="5087" spans="1:17">
      <c r="A5087" s="38" t="str">
        <f t="shared" ca="1" si="79"/>
        <v>206916</v>
      </c>
      <c r="B5087" s="39" cm="1">
        <f t="array" aca="1" ref="B5087" ca="1">INDIRECT(_xlfn.CONCAT("D",ROW(C5087)-C5087-3))</f>
        <v>2069</v>
      </c>
      <c r="C5087" s="32">
        <v>16</v>
      </c>
      <c r="D5087" s="33">
        <v>4209188</v>
      </c>
      <c r="E5087" s="33"/>
      <c r="F5087" s="33">
        <v>2159004</v>
      </c>
      <c r="G5087" s="33">
        <v>2149510</v>
      </c>
      <c r="H5087" s="33">
        <v>9494</v>
      </c>
      <c r="I5087" s="33">
        <v>0</v>
      </c>
      <c r="J5087" s="33">
        <v>0</v>
      </c>
      <c r="K5087" s="33"/>
      <c r="L5087" s="33">
        <v>2050184</v>
      </c>
      <c r="M5087" s="33">
        <v>2043546</v>
      </c>
      <c r="N5087" s="33">
        <v>6638</v>
      </c>
      <c r="O5087" s="33">
        <v>0</v>
      </c>
      <c r="P5087" s="33">
        <v>0</v>
      </c>
      <c r="Q5087"/>
    </row>
    <row r="5088" spans="1:17">
      <c r="A5088" s="38" t="str">
        <f t="shared" ca="1" si="79"/>
        <v>206917</v>
      </c>
      <c r="B5088" s="39" cm="1">
        <f t="array" aca="1" ref="B5088" ca="1">INDIRECT(_xlfn.CONCAT("D",ROW(C5088)-C5088-3))</f>
        <v>2069</v>
      </c>
      <c r="C5088" s="32">
        <v>17</v>
      </c>
      <c r="D5088" s="33">
        <v>4246117</v>
      </c>
      <c r="E5088" s="33"/>
      <c r="F5088" s="33">
        <v>2179706</v>
      </c>
      <c r="G5088" s="33">
        <v>2166392</v>
      </c>
      <c r="H5088" s="33">
        <v>12363</v>
      </c>
      <c r="I5088" s="33">
        <v>0</v>
      </c>
      <c r="J5088" s="33">
        <v>951</v>
      </c>
      <c r="K5088" s="33"/>
      <c r="L5088" s="33">
        <v>2066412</v>
      </c>
      <c r="M5088" s="33">
        <v>2051203</v>
      </c>
      <c r="N5088" s="33">
        <v>14258</v>
      </c>
      <c r="O5088" s="33">
        <v>0</v>
      </c>
      <c r="P5088" s="33">
        <v>951</v>
      </c>
      <c r="Q5088"/>
    </row>
    <row r="5089" spans="1:17">
      <c r="A5089" s="38" t="str">
        <f t="shared" ca="1" si="79"/>
        <v>206918</v>
      </c>
      <c r="B5089" s="39" cm="1">
        <f t="array" aca="1" ref="B5089" ca="1">INDIRECT(_xlfn.CONCAT("D",ROW(C5089)-C5089-3))</f>
        <v>2069</v>
      </c>
      <c r="C5089" s="32">
        <v>18</v>
      </c>
      <c r="D5089" s="33">
        <v>4289081</v>
      </c>
      <c r="E5089" s="33"/>
      <c r="F5089" s="33">
        <v>2204095</v>
      </c>
      <c r="G5089" s="33">
        <v>2187868</v>
      </c>
      <c r="H5089" s="33">
        <v>14318</v>
      </c>
      <c r="I5089" s="33">
        <v>0</v>
      </c>
      <c r="J5089" s="33">
        <v>1909</v>
      </c>
      <c r="K5089" s="33"/>
      <c r="L5089" s="33">
        <v>2084985</v>
      </c>
      <c r="M5089" s="33">
        <v>2057325</v>
      </c>
      <c r="N5089" s="33">
        <v>23845</v>
      </c>
      <c r="O5089" s="33">
        <v>0</v>
      </c>
      <c r="P5089" s="33">
        <v>3815</v>
      </c>
      <c r="Q5089"/>
    </row>
    <row r="5090" spans="1:17">
      <c r="A5090" s="38" t="str">
        <f t="shared" ca="1" si="79"/>
        <v>206919</v>
      </c>
      <c r="B5090" s="39" cm="1">
        <f t="array" aca="1" ref="B5090" ca="1">INDIRECT(_xlfn.CONCAT("D",ROW(C5090)-C5090-3))</f>
        <v>2069</v>
      </c>
      <c r="C5090" s="32">
        <v>19</v>
      </c>
      <c r="D5090" s="33">
        <v>4334522</v>
      </c>
      <c r="E5090" s="33"/>
      <c r="F5090" s="33">
        <v>2229415</v>
      </c>
      <c r="G5090" s="33">
        <v>2207380</v>
      </c>
      <c r="H5090" s="33">
        <v>22036</v>
      </c>
      <c r="I5090" s="33">
        <v>0</v>
      </c>
      <c r="J5090" s="33">
        <v>0</v>
      </c>
      <c r="K5090" s="33"/>
      <c r="L5090" s="33">
        <v>2105107</v>
      </c>
      <c r="M5090" s="33">
        <v>2057264</v>
      </c>
      <c r="N5090" s="33">
        <v>47843</v>
      </c>
      <c r="O5090" s="33">
        <v>0</v>
      </c>
      <c r="P5090" s="33">
        <v>0</v>
      </c>
      <c r="Q5090"/>
    </row>
    <row r="5091" spans="1:17">
      <c r="A5091" s="38" t="str">
        <f t="shared" ca="1" si="79"/>
        <v>206920</v>
      </c>
      <c r="B5091" s="39" cm="1">
        <f t="array" aca="1" ref="B5091" ca="1">INDIRECT(_xlfn.CONCAT("D",ROW(C5091)-C5091-3))</f>
        <v>2069</v>
      </c>
      <c r="C5091" s="32">
        <v>20</v>
      </c>
      <c r="D5091" s="33">
        <v>4380599</v>
      </c>
      <c r="E5091" s="33"/>
      <c r="F5091" s="33">
        <v>2253809</v>
      </c>
      <c r="G5091" s="33">
        <v>2195206</v>
      </c>
      <c r="H5091" s="33">
        <v>57642</v>
      </c>
      <c r="I5091" s="33">
        <v>0</v>
      </c>
      <c r="J5091" s="33">
        <v>961</v>
      </c>
      <c r="K5091" s="33"/>
      <c r="L5091" s="33">
        <v>2126789</v>
      </c>
      <c r="M5091" s="33">
        <v>2019298</v>
      </c>
      <c r="N5091" s="33">
        <v>104612</v>
      </c>
      <c r="O5091" s="33">
        <v>0</v>
      </c>
      <c r="P5091" s="33">
        <v>2879</v>
      </c>
      <c r="Q5091"/>
    </row>
    <row r="5092" spans="1:17">
      <c r="A5092" s="38" t="str">
        <f t="shared" ca="1" si="79"/>
        <v>206921</v>
      </c>
      <c r="B5092" s="39" cm="1">
        <f t="array" aca="1" ref="B5092" ca="1">INDIRECT(_xlfn.CONCAT("D",ROW(C5092)-C5092-3))</f>
        <v>2069</v>
      </c>
      <c r="C5092" s="32">
        <v>21</v>
      </c>
      <c r="D5092" s="33">
        <v>4428924</v>
      </c>
      <c r="E5092" s="33"/>
      <c r="F5092" s="33">
        <v>2278921</v>
      </c>
      <c r="G5092" s="33">
        <v>2218214</v>
      </c>
      <c r="H5092" s="33">
        <v>58780</v>
      </c>
      <c r="I5092" s="33">
        <v>0</v>
      </c>
      <c r="J5092" s="33">
        <v>1927</v>
      </c>
      <c r="K5092" s="33"/>
      <c r="L5092" s="33">
        <v>2150002</v>
      </c>
      <c r="M5092" s="33">
        <v>2012441</v>
      </c>
      <c r="N5092" s="33">
        <v>133714</v>
      </c>
      <c r="O5092" s="33">
        <v>0</v>
      </c>
      <c r="P5092" s="33">
        <v>3848</v>
      </c>
      <c r="Q5092"/>
    </row>
    <row r="5093" spans="1:17">
      <c r="A5093" s="38" t="str">
        <f t="shared" ca="1" si="79"/>
        <v>206922</v>
      </c>
      <c r="B5093" s="39" cm="1">
        <f t="array" aca="1" ref="B5093" ca="1">INDIRECT(_xlfn.CONCAT("D",ROW(C5093)-C5093-3))</f>
        <v>2069</v>
      </c>
      <c r="C5093" s="32">
        <v>22</v>
      </c>
      <c r="D5093" s="33">
        <v>4474050</v>
      </c>
      <c r="E5093" s="33"/>
      <c r="F5093" s="33">
        <v>2301623</v>
      </c>
      <c r="G5093" s="33">
        <v>2177081</v>
      </c>
      <c r="H5093" s="33">
        <v>124542</v>
      </c>
      <c r="I5093" s="33">
        <v>0</v>
      </c>
      <c r="J5093" s="33">
        <v>0</v>
      </c>
      <c r="K5093" s="33"/>
      <c r="L5093" s="33">
        <v>2172427</v>
      </c>
      <c r="M5093" s="33">
        <v>1939736</v>
      </c>
      <c r="N5093" s="33">
        <v>221105</v>
      </c>
      <c r="O5093" s="33">
        <v>965</v>
      </c>
      <c r="P5093" s="33">
        <v>10621</v>
      </c>
      <c r="Q5093"/>
    </row>
    <row r="5094" spans="1:17">
      <c r="A5094" s="38" t="str">
        <f t="shared" ca="1" si="79"/>
        <v>206923</v>
      </c>
      <c r="B5094" s="39" cm="1">
        <f t="array" aca="1" ref="B5094" ca="1">INDIRECT(_xlfn.CONCAT("D",ROW(C5094)-C5094-3))</f>
        <v>2069</v>
      </c>
      <c r="C5094" s="32">
        <v>23</v>
      </c>
      <c r="D5094" s="33">
        <v>4515676</v>
      </c>
      <c r="E5094" s="33"/>
      <c r="F5094" s="33">
        <v>2321864</v>
      </c>
      <c r="G5094" s="33">
        <v>2141995</v>
      </c>
      <c r="H5094" s="33">
        <v>176968</v>
      </c>
      <c r="I5094" s="33">
        <v>0</v>
      </c>
      <c r="J5094" s="33">
        <v>2901</v>
      </c>
      <c r="K5094" s="33"/>
      <c r="L5094" s="33">
        <v>2193812</v>
      </c>
      <c r="M5094" s="33">
        <v>1850727</v>
      </c>
      <c r="N5094" s="33">
        <v>328588</v>
      </c>
      <c r="O5094" s="33">
        <v>1933</v>
      </c>
      <c r="P5094" s="33">
        <v>12564</v>
      </c>
      <c r="Q5094"/>
    </row>
    <row r="5095" spans="1:17">
      <c r="A5095" s="38" t="str">
        <f t="shared" ca="1" si="79"/>
        <v>206924</v>
      </c>
      <c r="B5095" s="39" cm="1">
        <f t="array" aca="1" ref="B5095" ca="1">INDIRECT(_xlfn.CONCAT("D",ROW(C5095)-C5095-3))</f>
        <v>2069</v>
      </c>
      <c r="C5095" s="32">
        <v>24</v>
      </c>
      <c r="D5095" s="33">
        <v>4555376</v>
      </c>
      <c r="E5095" s="33"/>
      <c r="F5095" s="33">
        <v>2340646</v>
      </c>
      <c r="G5095" s="33">
        <v>2084018</v>
      </c>
      <c r="H5095" s="33">
        <v>240166</v>
      </c>
      <c r="I5095" s="33">
        <v>0</v>
      </c>
      <c r="J5095" s="33">
        <v>16463</v>
      </c>
      <c r="K5095" s="33"/>
      <c r="L5095" s="33">
        <v>2214729</v>
      </c>
      <c r="M5095" s="33">
        <v>1774685</v>
      </c>
      <c r="N5095" s="33">
        <v>423603</v>
      </c>
      <c r="O5095" s="33">
        <v>967</v>
      </c>
      <c r="P5095" s="33">
        <v>15474</v>
      </c>
      <c r="Q5095"/>
    </row>
    <row r="5096" spans="1:17">
      <c r="A5096" s="38" t="str">
        <f t="shared" ca="1" si="79"/>
        <v>206925</v>
      </c>
      <c r="B5096" s="39" cm="1">
        <f t="array" aca="1" ref="B5096" ca="1">INDIRECT(_xlfn.CONCAT("D",ROW(C5096)-C5096-3))</f>
        <v>2069</v>
      </c>
      <c r="C5096" s="32">
        <v>25</v>
      </c>
      <c r="D5096" s="33">
        <v>4593130</v>
      </c>
      <c r="E5096" s="33"/>
      <c r="F5096" s="33">
        <v>2357922</v>
      </c>
      <c r="G5096" s="33">
        <v>1982974</v>
      </c>
      <c r="H5096" s="33">
        <v>357554</v>
      </c>
      <c r="I5096" s="33">
        <v>0</v>
      </c>
      <c r="J5096" s="33">
        <v>17394</v>
      </c>
      <c r="K5096" s="33"/>
      <c r="L5096" s="33">
        <v>2235208</v>
      </c>
      <c r="M5096" s="33">
        <v>1630523</v>
      </c>
      <c r="N5096" s="33">
        <v>576672</v>
      </c>
      <c r="O5096" s="33">
        <v>2898</v>
      </c>
      <c r="P5096" s="33">
        <v>25115</v>
      </c>
      <c r="Q5096"/>
    </row>
    <row r="5097" spans="1:17">
      <c r="A5097" s="38" t="str">
        <f t="shared" ca="1" si="79"/>
        <v>206926</v>
      </c>
      <c r="B5097" s="39" cm="1">
        <f t="array" aca="1" ref="B5097" ca="1">INDIRECT(_xlfn.CONCAT("D",ROW(C5097)-C5097-3))</f>
        <v>2069</v>
      </c>
      <c r="C5097" s="32">
        <v>26</v>
      </c>
      <c r="D5097" s="33">
        <v>4628307</v>
      </c>
      <c r="E5097" s="33"/>
      <c r="F5097" s="33">
        <v>2373576</v>
      </c>
      <c r="G5097" s="33">
        <v>1889568</v>
      </c>
      <c r="H5097" s="33">
        <v>468520</v>
      </c>
      <c r="I5097" s="33">
        <v>0</v>
      </c>
      <c r="J5097" s="33">
        <v>15488</v>
      </c>
      <c r="K5097" s="33"/>
      <c r="L5097" s="33">
        <v>2254731</v>
      </c>
      <c r="M5097" s="33">
        <v>1501867</v>
      </c>
      <c r="N5097" s="33">
        <v>705569</v>
      </c>
      <c r="O5097" s="33">
        <v>965</v>
      </c>
      <c r="P5097" s="33">
        <v>46330</v>
      </c>
      <c r="Q5097"/>
    </row>
    <row r="5098" spans="1:17">
      <c r="A5098" s="38" t="str">
        <f t="shared" ca="1" si="79"/>
        <v>206927</v>
      </c>
      <c r="B5098" s="39" cm="1">
        <f t="array" aca="1" ref="B5098" ca="1">INDIRECT(_xlfn.CONCAT("D",ROW(C5098)-C5098-3))</f>
        <v>2069</v>
      </c>
      <c r="C5098" s="32">
        <v>27</v>
      </c>
      <c r="D5098" s="33">
        <v>4660857</v>
      </c>
      <c r="E5098" s="33"/>
      <c r="F5098" s="33">
        <v>2387853</v>
      </c>
      <c r="G5098" s="33">
        <v>1830784</v>
      </c>
      <c r="H5098" s="33">
        <v>519351</v>
      </c>
      <c r="I5098" s="33">
        <v>967</v>
      </c>
      <c r="J5098" s="33">
        <v>36751</v>
      </c>
      <c r="K5098" s="33"/>
      <c r="L5098" s="33">
        <v>2273004</v>
      </c>
      <c r="M5098" s="33">
        <v>1402862</v>
      </c>
      <c r="N5098" s="33">
        <v>820834</v>
      </c>
      <c r="O5098" s="33">
        <v>5801</v>
      </c>
      <c r="P5098" s="33">
        <v>43507</v>
      </c>
      <c r="Q5098"/>
    </row>
    <row r="5099" spans="1:17">
      <c r="A5099" s="38" t="str">
        <f t="shared" ca="1" si="79"/>
        <v>206928</v>
      </c>
      <c r="B5099" s="39" cm="1">
        <f t="array" aca="1" ref="B5099" ca="1">INDIRECT(_xlfn.CONCAT("D",ROW(C5099)-C5099-3))</f>
        <v>2069</v>
      </c>
      <c r="C5099" s="32">
        <v>28</v>
      </c>
      <c r="D5099" s="33">
        <v>4690414</v>
      </c>
      <c r="E5099" s="33"/>
      <c r="F5099" s="33">
        <v>2400779</v>
      </c>
      <c r="G5099" s="33">
        <v>1699221</v>
      </c>
      <c r="H5099" s="33">
        <v>664786</v>
      </c>
      <c r="I5099" s="33">
        <v>968</v>
      </c>
      <c r="J5099" s="33">
        <v>35804</v>
      </c>
      <c r="K5099" s="33"/>
      <c r="L5099" s="33">
        <v>2289635</v>
      </c>
      <c r="M5099" s="33">
        <v>1230727</v>
      </c>
      <c r="N5099" s="33">
        <v>1000026</v>
      </c>
      <c r="O5099" s="33">
        <v>6757</v>
      </c>
      <c r="P5099" s="33">
        <v>52125</v>
      </c>
      <c r="Q5099"/>
    </row>
    <row r="5100" spans="1:17">
      <c r="A5100" s="38" t="str">
        <f t="shared" ca="1" si="79"/>
        <v>206929</v>
      </c>
      <c r="B5100" s="39" cm="1">
        <f t="array" aca="1" ref="B5100" ca="1">INDIRECT(_xlfn.CONCAT("D",ROW(C5100)-C5100-3))</f>
        <v>2069</v>
      </c>
      <c r="C5100" s="32">
        <v>29</v>
      </c>
      <c r="D5100" s="33">
        <v>4715855</v>
      </c>
      <c r="E5100" s="33"/>
      <c r="F5100" s="33">
        <v>2411918</v>
      </c>
      <c r="G5100" s="33">
        <v>1648224</v>
      </c>
      <c r="H5100" s="33">
        <v>706658</v>
      </c>
      <c r="I5100" s="33">
        <v>0</v>
      </c>
      <c r="J5100" s="33">
        <v>57035</v>
      </c>
      <c r="K5100" s="33"/>
      <c r="L5100" s="33">
        <v>2303937</v>
      </c>
      <c r="M5100" s="33">
        <v>1158242</v>
      </c>
      <c r="N5100" s="33">
        <v>1047244</v>
      </c>
      <c r="O5100" s="33">
        <v>9652</v>
      </c>
      <c r="P5100" s="33">
        <v>88799</v>
      </c>
      <c r="Q5100"/>
    </row>
    <row r="5101" spans="1:17">
      <c r="A5101" s="38" t="str">
        <f t="shared" ca="1" si="79"/>
        <v>206930</v>
      </c>
      <c r="B5101" s="39" cm="1">
        <f t="array" aca="1" ref="B5101" ca="1">INDIRECT(_xlfn.CONCAT("D",ROW(C5101)-C5101-3))</f>
        <v>2069</v>
      </c>
      <c r="C5101" s="32">
        <v>30</v>
      </c>
      <c r="D5101" s="33">
        <v>4737476</v>
      </c>
      <c r="E5101" s="33"/>
      <c r="F5101" s="33">
        <v>2421569</v>
      </c>
      <c r="G5101" s="33">
        <v>1474166</v>
      </c>
      <c r="H5101" s="33">
        <v>889517</v>
      </c>
      <c r="I5101" s="33">
        <v>1930</v>
      </c>
      <c r="J5101" s="33">
        <v>55957</v>
      </c>
      <c r="K5101" s="33"/>
      <c r="L5101" s="33">
        <v>2315907</v>
      </c>
      <c r="M5101" s="33">
        <v>1062422</v>
      </c>
      <c r="N5101" s="33">
        <v>1153129</v>
      </c>
      <c r="O5101" s="33">
        <v>5790</v>
      </c>
      <c r="P5101" s="33">
        <v>94566</v>
      </c>
      <c r="Q5101"/>
    </row>
    <row r="5102" spans="1:17">
      <c r="A5102" s="38" t="str">
        <f t="shared" ca="1" si="79"/>
        <v>206931</v>
      </c>
      <c r="B5102" s="39" cm="1">
        <f t="array" aca="1" ref="B5102" ca="1">INDIRECT(_xlfn.CONCAT("D",ROW(C5102)-C5102-3))</f>
        <v>2069</v>
      </c>
      <c r="C5102" s="32">
        <v>31</v>
      </c>
      <c r="D5102" s="33">
        <v>4753443</v>
      </c>
      <c r="E5102" s="33"/>
      <c r="F5102" s="33">
        <v>2428555</v>
      </c>
      <c r="G5102" s="33">
        <v>1392024</v>
      </c>
      <c r="H5102" s="33">
        <v>958284</v>
      </c>
      <c r="I5102" s="33">
        <v>3864</v>
      </c>
      <c r="J5102" s="33">
        <v>74383</v>
      </c>
      <c r="K5102" s="33"/>
      <c r="L5102" s="33">
        <v>2324888</v>
      </c>
      <c r="M5102" s="33">
        <v>974486</v>
      </c>
      <c r="N5102" s="33">
        <v>1210638</v>
      </c>
      <c r="O5102" s="33">
        <v>6747</v>
      </c>
      <c r="P5102" s="33">
        <v>133016</v>
      </c>
      <c r="Q5102"/>
    </row>
    <row r="5103" spans="1:17">
      <c r="A5103" s="38" t="str">
        <f t="shared" ca="1" si="79"/>
        <v>206932</v>
      </c>
      <c r="B5103" s="39" cm="1">
        <f t="array" aca="1" ref="B5103" ca="1">INDIRECT(_xlfn.CONCAT("D",ROW(C5103)-C5103-3))</f>
        <v>2069</v>
      </c>
      <c r="C5103" s="32">
        <v>32</v>
      </c>
      <c r="D5103" s="33">
        <v>4763992</v>
      </c>
      <c r="E5103" s="33"/>
      <c r="F5103" s="33">
        <v>2432835</v>
      </c>
      <c r="G5103" s="33">
        <v>1288938</v>
      </c>
      <c r="H5103" s="33">
        <v>1035599</v>
      </c>
      <c r="I5103" s="33">
        <v>3868</v>
      </c>
      <c r="J5103" s="33">
        <v>104430</v>
      </c>
      <c r="K5103" s="33"/>
      <c r="L5103" s="33">
        <v>2331157</v>
      </c>
      <c r="M5103" s="33">
        <v>909132</v>
      </c>
      <c r="N5103" s="33">
        <v>1279340</v>
      </c>
      <c r="O5103" s="33">
        <v>11569</v>
      </c>
      <c r="P5103" s="33">
        <v>131115</v>
      </c>
      <c r="Q5103"/>
    </row>
    <row r="5104" spans="1:17">
      <c r="A5104" s="38" t="str">
        <f t="shared" ca="1" si="79"/>
        <v>206933</v>
      </c>
      <c r="B5104" s="39" cm="1">
        <f t="array" aca="1" ref="B5104" ca="1">INDIRECT(_xlfn.CONCAT("D",ROW(C5104)-C5104-3))</f>
        <v>2069</v>
      </c>
      <c r="C5104" s="32">
        <v>33</v>
      </c>
      <c r="D5104" s="33">
        <v>4770253</v>
      </c>
      <c r="E5104" s="33"/>
      <c r="F5104" s="33">
        <v>2434852</v>
      </c>
      <c r="G5104" s="33">
        <v>1280687</v>
      </c>
      <c r="H5104" s="33">
        <v>1035367</v>
      </c>
      <c r="I5104" s="33">
        <v>3863</v>
      </c>
      <c r="J5104" s="33">
        <v>114934</v>
      </c>
      <c r="K5104" s="33"/>
      <c r="L5104" s="33">
        <v>2335401</v>
      </c>
      <c r="M5104" s="33">
        <v>848185</v>
      </c>
      <c r="N5104" s="33">
        <v>1340711</v>
      </c>
      <c r="O5104" s="33">
        <v>8675</v>
      </c>
      <c r="P5104" s="33">
        <v>137830</v>
      </c>
      <c r="Q5104"/>
    </row>
    <row r="5105" spans="1:17">
      <c r="A5105" s="38" t="str">
        <f t="shared" ca="1" si="79"/>
        <v>206934</v>
      </c>
      <c r="B5105" s="39" cm="1">
        <f t="array" aca="1" ref="B5105" ca="1">INDIRECT(_xlfn.CONCAT("D",ROW(C5105)-C5105-3))</f>
        <v>2069</v>
      </c>
      <c r="C5105" s="32">
        <v>34</v>
      </c>
      <c r="D5105" s="33">
        <v>4773420</v>
      </c>
      <c r="E5105" s="33"/>
      <c r="F5105" s="33">
        <v>2435200</v>
      </c>
      <c r="G5105" s="33">
        <v>1175580</v>
      </c>
      <c r="H5105" s="33">
        <v>1130180</v>
      </c>
      <c r="I5105" s="33">
        <v>8694</v>
      </c>
      <c r="J5105" s="33">
        <v>120746</v>
      </c>
      <c r="K5105" s="33"/>
      <c r="L5105" s="33">
        <v>2338220</v>
      </c>
      <c r="M5105" s="33">
        <v>753705</v>
      </c>
      <c r="N5105" s="33">
        <v>1379222</v>
      </c>
      <c r="O5105" s="33">
        <v>12530</v>
      </c>
      <c r="P5105" s="33">
        <v>192763</v>
      </c>
      <c r="Q5105"/>
    </row>
    <row r="5106" spans="1:17">
      <c r="A5106" s="38" t="str">
        <f t="shared" ca="1" si="79"/>
        <v>206935</v>
      </c>
      <c r="B5106" s="39" cm="1">
        <f t="array" aca="1" ref="B5106" ca="1">INDIRECT(_xlfn.CONCAT("D",ROW(C5106)-C5106-3))</f>
        <v>2069</v>
      </c>
      <c r="C5106" s="32">
        <v>35</v>
      </c>
      <c r="D5106" s="33">
        <v>4775092</v>
      </c>
      <c r="E5106" s="33"/>
      <c r="F5106" s="33">
        <v>2434759</v>
      </c>
      <c r="G5106" s="33">
        <v>1090811</v>
      </c>
      <c r="H5106" s="33">
        <v>1154578</v>
      </c>
      <c r="I5106" s="33">
        <v>7729</v>
      </c>
      <c r="J5106" s="33">
        <v>181641</v>
      </c>
      <c r="K5106" s="33"/>
      <c r="L5106" s="33">
        <v>2340333</v>
      </c>
      <c r="M5106" s="33">
        <v>735395</v>
      </c>
      <c r="N5106" s="33">
        <v>1390689</v>
      </c>
      <c r="O5106" s="33">
        <v>21232</v>
      </c>
      <c r="P5106" s="33">
        <v>193017</v>
      </c>
      <c r="Q5106"/>
    </row>
    <row r="5107" spans="1:17">
      <c r="A5107" s="38" t="str">
        <f t="shared" ca="1" si="79"/>
        <v>206936</v>
      </c>
      <c r="B5107" s="39" cm="1">
        <f t="array" aca="1" ref="B5107" ca="1">INDIRECT(_xlfn.CONCAT("D",ROW(C5107)-C5107-3))</f>
        <v>2069</v>
      </c>
      <c r="C5107" s="32">
        <v>36</v>
      </c>
      <c r="D5107" s="33">
        <v>4776032</v>
      </c>
      <c r="E5107" s="33"/>
      <c r="F5107" s="33">
        <v>2433884</v>
      </c>
      <c r="G5107" s="33">
        <v>1046541</v>
      </c>
      <c r="H5107" s="33">
        <v>1224183</v>
      </c>
      <c r="I5107" s="33">
        <v>5793</v>
      </c>
      <c r="J5107" s="33">
        <v>157367</v>
      </c>
      <c r="K5107" s="33"/>
      <c r="L5107" s="33">
        <v>2342148</v>
      </c>
      <c r="M5107" s="33">
        <v>727040</v>
      </c>
      <c r="N5107" s="33">
        <v>1374047</v>
      </c>
      <c r="O5107" s="33">
        <v>24106</v>
      </c>
      <c r="P5107" s="33">
        <v>216955</v>
      </c>
      <c r="Q5107"/>
    </row>
    <row r="5108" spans="1:17">
      <c r="A5108" s="38" t="str">
        <f t="shared" ca="1" si="79"/>
        <v>206937</v>
      </c>
      <c r="B5108" s="39" cm="1">
        <f t="array" aca="1" ref="B5108" ca="1">INDIRECT(_xlfn.CONCAT("D",ROW(C5108)-C5108-3))</f>
        <v>2069</v>
      </c>
      <c r="C5108" s="32">
        <v>37</v>
      </c>
      <c r="D5108" s="33">
        <v>4776035</v>
      </c>
      <c r="E5108" s="33"/>
      <c r="F5108" s="33">
        <v>2432351</v>
      </c>
      <c r="G5108" s="33">
        <v>1021201</v>
      </c>
      <c r="H5108" s="33">
        <v>1219071</v>
      </c>
      <c r="I5108" s="33">
        <v>11583</v>
      </c>
      <c r="J5108" s="33">
        <v>180496</v>
      </c>
      <c r="K5108" s="33"/>
      <c r="L5108" s="33">
        <v>2343684</v>
      </c>
      <c r="M5108" s="33">
        <v>651451</v>
      </c>
      <c r="N5108" s="33">
        <v>1430110</v>
      </c>
      <c r="O5108" s="33">
        <v>19274</v>
      </c>
      <c r="P5108" s="33">
        <v>242849</v>
      </c>
      <c r="Q5108"/>
    </row>
    <row r="5109" spans="1:17">
      <c r="A5109" s="38" t="str">
        <f t="shared" ca="1" si="79"/>
        <v>206938</v>
      </c>
      <c r="B5109" s="39" cm="1">
        <f t="array" aca="1" ref="B5109" ca="1">INDIRECT(_xlfn.CONCAT("D",ROW(C5109)-C5109-3))</f>
        <v>2069</v>
      </c>
      <c r="C5109" s="32">
        <v>38</v>
      </c>
      <c r="D5109" s="33">
        <v>4766658</v>
      </c>
      <c r="E5109" s="33"/>
      <c r="F5109" s="33">
        <v>2425920</v>
      </c>
      <c r="G5109" s="33">
        <v>1013616</v>
      </c>
      <c r="H5109" s="33">
        <v>1204755</v>
      </c>
      <c r="I5109" s="33">
        <v>11584</v>
      </c>
      <c r="J5109" s="33">
        <v>195966</v>
      </c>
      <c r="K5109" s="33"/>
      <c r="L5109" s="33">
        <v>2340738</v>
      </c>
      <c r="M5109" s="33">
        <v>651168</v>
      </c>
      <c r="N5109" s="33">
        <v>1423708</v>
      </c>
      <c r="O5109" s="33">
        <v>23118</v>
      </c>
      <c r="P5109" s="33">
        <v>242743</v>
      </c>
      <c r="Q5109"/>
    </row>
    <row r="5110" spans="1:17">
      <c r="A5110" s="38" t="str">
        <f t="shared" ca="1" si="79"/>
        <v>206939</v>
      </c>
      <c r="B5110" s="39" cm="1">
        <f t="array" aca="1" ref="B5110" ca="1">INDIRECT(_xlfn.CONCAT("D",ROW(C5110)-C5110-3))</f>
        <v>2069</v>
      </c>
      <c r="C5110" s="32">
        <v>39</v>
      </c>
      <c r="D5110" s="33">
        <v>4742022</v>
      </c>
      <c r="E5110" s="33"/>
      <c r="F5110" s="33">
        <v>2411584</v>
      </c>
      <c r="G5110" s="33">
        <v>925320</v>
      </c>
      <c r="H5110" s="33">
        <v>1235038</v>
      </c>
      <c r="I5110" s="33">
        <v>15342</v>
      </c>
      <c r="J5110" s="33">
        <v>235885</v>
      </c>
      <c r="K5110" s="33"/>
      <c r="L5110" s="33">
        <v>2330437</v>
      </c>
      <c r="M5110" s="33">
        <v>636794</v>
      </c>
      <c r="N5110" s="33">
        <v>1431828</v>
      </c>
      <c r="O5110" s="33">
        <v>20140</v>
      </c>
      <c r="P5110" s="33">
        <v>241675</v>
      </c>
      <c r="Q5110"/>
    </row>
    <row r="5111" spans="1:17">
      <c r="A5111" s="38" t="str">
        <f t="shared" ca="1" si="79"/>
        <v>206940</v>
      </c>
      <c r="B5111" s="39" cm="1">
        <f t="array" aca="1" ref="B5111" ca="1">INDIRECT(_xlfn.CONCAT("D",ROW(C5111)-C5111-3))</f>
        <v>2069</v>
      </c>
      <c r="C5111" s="32">
        <v>40</v>
      </c>
      <c r="D5111" s="33">
        <v>4707177</v>
      </c>
      <c r="E5111" s="33"/>
      <c r="F5111" s="33">
        <v>2392044</v>
      </c>
      <c r="G5111" s="33">
        <v>922892</v>
      </c>
      <c r="H5111" s="33">
        <v>1219022</v>
      </c>
      <c r="I5111" s="33">
        <v>13417</v>
      </c>
      <c r="J5111" s="33">
        <v>236713</v>
      </c>
      <c r="K5111" s="33"/>
      <c r="L5111" s="33">
        <v>2315133</v>
      </c>
      <c r="M5111" s="33">
        <v>612970</v>
      </c>
      <c r="N5111" s="33">
        <v>1422932</v>
      </c>
      <c r="O5111" s="33">
        <v>26776</v>
      </c>
      <c r="P5111" s="33">
        <v>252456</v>
      </c>
      <c r="Q5111"/>
    </row>
    <row r="5112" spans="1:17">
      <c r="A5112" s="38" t="str">
        <f t="shared" ca="1" si="79"/>
        <v>206941</v>
      </c>
      <c r="B5112" s="39" cm="1">
        <f t="array" aca="1" ref="B5112" ca="1">INDIRECT(_xlfn.CONCAT("D",ROW(C5112)-C5112-3))</f>
        <v>2069</v>
      </c>
      <c r="C5112" s="32">
        <v>41</v>
      </c>
      <c r="D5112" s="33">
        <v>4666272</v>
      </c>
      <c r="E5112" s="33"/>
      <c r="F5112" s="33">
        <v>2369436</v>
      </c>
      <c r="G5112" s="33">
        <v>829543</v>
      </c>
      <c r="H5112" s="33">
        <v>1284205</v>
      </c>
      <c r="I5112" s="33">
        <v>6729</v>
      </c>
      <c r="J5112" s="33">
        <v>248959</v>
      </c>
      <c r="K5112" s="33"/>
      <c r="L5112" s="33">
        <v>2296836</v>
      </c>
      <c r="M5112" s="33">
        <v>581648</v>
      </c>
      <c r="N5112" s="33">
        <v>1441641</v>
      </c>
      <c r="O5112" s="33">
        <v>32634</v>
      </c>
      <c r="P5112" s="33">
        <v>240914</v>
      </c>
      <c r="Q5112"/>
    </row>
    <row r="5113" spans="1:17">
      <c r="A5113" s="38" t="str">
        <f t="shared" ca="1" si="79"/>
        <v>206942</v>
      </c>
      <c r="B5113" s="39" cm="1">
        <f t="array" aca="1" ref="B5113" ca="1">INDIRECT(_xlfn.CONCAT("D",ROW(C5113)-C5113-3))</f>
        <v>2069</v>
      </c>
      <c r="C5113" s="32">
        <v>42</v>
      </c>
      <c r="D5113" s="33">
        <v>4623120</v>
      </c>
      <c r="E5113" s="33"/>
      <c r="F5113" s="33">
        <v>2345703</v>
      </c>
      <c r="G5113" s="33">
        <v>815434</v>
      </c>
      <c r="H5113" s="33">
        <v>1276836</v>
      </c>
      <c r="I5113" s="33">
        <v>11608</v>
      </c>
      <c r="J5113" s="33">
        <v>241825</v>
      </c>
      <c r="K5113" s="33"/>
      <c r="L5113" s="33">
        <v>2277417</v>
      </c>
      <c r="M5113" s="33">
        <v>558484</v>
      </c>
      <c r="N5113" s="33">
        <v>1413603</v>
      </c>
      <c r="O5113" s="33">
        <v>35751</v>
      </c>
      <c r="P5113" s="33">
        <v>269580</v>
      </c>
      <c r="Q5113"/>
    </row>
    <row r="5114" spans="1:17">
      <c r="A5114" s="38" t="str">
        <f t="shared" ca="1" si="79"/>
        <v>206943</v>
      </c>
      <c r="B5114" s="39" cm="1">
        <f t="array" aca="1" ref="B5114" ca="1">INDIRECT(_xlfn.CONCAT("D",ROW(C5114)-C5114-3))</f>
        <v>2069</v>
      </c>
      <c r="C5114" s="32">
        <v>43</v>
      </c>
      <c r="D5114" s="33">
        <v>4580357</v>
      </c>
      <c r="E5114" s="33"/>
      <c r="F5114" s="33">
        <v>2322174</v>
      </c>
      <c r="G5114" s="33">
        <v>830950</v>
      </c>
      <c r="H5114" s="33">
        <v>1229846</v>
      </c>
      <c r="I5114" s="33">
        <v>11704</v>
      </c>
      <c r="J5114" s="33">
        <v>249675</v>
      </c>
      <c r="K5114" s="33"/>
      <c r="L5114" s="33">
        <v>2258183</v>
      </c>
      <c r="M5114" s="33">
        <v>563325</v>
      </c>
      <c r="N5114" s="33">
        <v>1401967</v>
      </c>
      <c r="O5114" s="33">
        <v>24408</v>
      </c>
      <c r="P5114" s="33">
        <v>268483</v>
      </c>
      <c r="Q5114"/>
    </row>
    <row r="5115" spans="1:17">
      <c r="A5115" s="38" t="str">
        <f t="shared" ca="1" si="79"/>
        <v>206944</v>
      </c>
      <c r="B5115" s="39" cm="1">
        <f t="array" aca="1" ref="B5115" ca="1">INDIRECT(_xlfn.CONCAT("D",ROW(C5115)-C5115-3))</f>
        <v>2069</v>
      </c>
      <c r="C5115" s="32">
        <v>44</v>
      </c>
      <c r="D5115" s="33">
        <v>4543580</v>
      </c>
      <c r="E5115" s="33"/>
      <c r="F5115" s="33">
        <v>2301558</v>
      </c>
      <c r="G5115" s="33">
        <v>740777</v>
      </c>
      <c r="H5115" s="33">
        <v>1288437</v>
      </c>
      <c r="I5115" s="33">
        <v>11884</v>
      </c>
      <c r="J5115" s="33">
        <v>260460</v>
      </c>
      <c r="K5115" s="33"/>
      <c r="L5115" s="33">
        <v>2242022</v>
      </c>
      <c r="M5115" s="33">
        <v>515032</v>
      </c>
      <c r="N5115" s="33">
        <v>1425483</v>
      </c>
      <c r="O5115" s="33">
        <v>35588</v>
      </c>
      <c r="P5115" s="33">
        <v>265919</v>
      </c>
      <c r="Q5115"/>
    </row>
    <row r="5116" spans="1:17">
      <c r="A5116" s="38" t="str">
        <f t="shared" ca="1" si="79"/>
        <v>206945</v>
      </c>
      <c r="B5116" s="39" cm="1">
        <f t="array" aca="1" ref="B5116" ca="1">INDIRECT(_xlfn.CONCAT("D",ROW(C5116)-C5116-3))</f>
        <v>2069</v>
      </c>
      <c r="C5116" s="32">
        <v>45</v>
      </c>
      <c r="D5116" s="33">
        <v>4517963</v>
      </c>
      <c r="E5116" s="33"/>
      <c r="F5116" s="33">
        <v>2286890</v>
      </c>
      <c r="G5116" s="33">
        <v>718852</v>
      </c>
      <c r="H5116" s="33">
        <v>1259244</v>
      </c>
      <c r="I5116" s="33">
        <v>19049</v>
      </c>
      <c r="J5116" s="33">
        <v>289746</v>
      </c>
      <c r="K5116" s="33"/>
      <c r="L5116" s="33">
        <v>2231073</v>
      </c>
      <c r="M5116" s="33">
        <v>513086</v>
      </c>
      <c r="N5116" s="33">
        <v>1406721</v>
      </c>
      <c r="O5116" s="33">
        <v>35143</v>
      </c>
      <c r="P5116" s="33">
        <v>276123</v>
      </c>
      <c r="Q5116"/>
    </row>
    <row r="5117" spans="1:17">
      <c r="A5117" s="38" t="str">
        <f t="shared" ca="1" si="79"/>
        <v>206946</v>
      </c>
      <c r="B5117" s="39" cm="1">
        <f t="array" aca="1" ref="B5117" ca="1">INDIRECT(_xlfn.CONCAT("D",ROW(C5117)-C5117-3))</f>
        <v>2069</v>
      </c>
      <c r="C5117" s="32">
        <v>46</v>
      </c>
      <c r="D5117" s="33">
        <v>4491484</v>
      </c>
      <c r="E5117" s="33"/>
      <c r="F5117" s="33">
        <v>2272023</v>
      </c>
      <c r="G5117" s="33">
        <v>715606</v>
      </c>
      <c r="H5117" s="33">
        <v>1275468</v>
      </c>
      <c r="I5117" s="33">
        <v>10179</v>
      </c>
      <c r="J5117" s="33">
        <v>270770</v>
      </c>
      <c r="K5117" s="33"/>
      <c r="L5117" s="33">
        <v>2219461</v>
      </c>
      <c r="M5117" s="33">
        <v>482580</v>
      </c>
      <c r="N5117" s="33">
        <v>1434505</v>
      </c>
      <c r="O5117" s="33">
        <v>34615</v>
      </c>
      <c r="P5117" s="33">
        <v>267761</v>
      </c>
      <c r="Q5117"/>
    </row>
    <row r="5118" spans="1:17">
      <c r="A5118" s="38" t="str">
        <f t="shared" ca="1" si="79"/>
        <v>206947</v>
      </c>
      <c r="B5118" s="39" cm="1">
        <f t="array" aca="1" ref="B5118" ca="1">INDIRECT(_xlfn.CONCAT("D",ROW(C5118)-C5118-3))</f>
        <v>2069</v>
      </c>
      <c r="C5118" s="32">
        <v>47</v>
      </c>
      <c r="D5118" s="33">
        <v>4475020</v>
      </c>
      <c r="E5118" s="33"/>
      <c r="F5118" s="33">
        <v>2262158</v>
      </c>
      <c r="G5118" s="33">
        <v>723931</v>
      </c>
      <c r="H5118" s="33">
        <v>1257895</v>
      </c>
      <c r="I5118" s="33">
        <v>12322</v>
      </c>
      <c r="J5118" s="33">
        <v>268009</v>
      </c>
      <c r="K5118" s="33"/>
      <c r="L5118" s="33">
        <v>2212862</v>
      </c>
      <c r="M5118" s="33">
        <v>490718</v>
      </c>
      <c r="N5118" s="33">
        <v>1367222</v>
      </c>
      <c r="O5118" s="33">
        <v>47323</v>
      </c>
      <c r="P5118" s="33">
        <v>307599</v>
      </c>
      <c r="Q5118"/>
    </row>
    <row r="5119" spans="1:17">
      <c r="A5119" s="38" t="str">
        <f t="shared" ca="1" si="79"/>
        <v>206948</v>
      </c>
      <c r="B5119" s="39" cm="1">
        <f t="array" aca="1" ref="B5119" ca="1">INDIRECT(_xlfn.CONCAT("D",ROW(C5119)-C5119-3))</f>
        <v>2069</v>
      </c>
      <c r="C5119" s="32">
        <v>48</v>
      </c>
      <c r="D5119" s="33">
        <v>4405302</v>
      </c>
      <c r="E5119" s="33"/>
      <c r="F5119" s="33">
        <v>2223160</v>
      </c>
      <c r="G5119" s="33">
        <v>665588</v>
      </c>
      <c r="H5119" s="33">
        <v>1265103</v>
      </c>
      <c r="I5119" s="33">
        <v>15547</v>
      </c>
      <c r="J5119" s="33">
        <v>276923</v>
      </c>
      <c r="K5119" s="33"/>
      <c r="L5119" s="33">
        <v>2182142</v>
      </c>
      <c r="M5119" s="33">
        <v>455302</v>
      </c>
      <c r="N5119" s="33">
        <v>1358123</v>
      </c>
      <c r="O5119" s="33">
        <v>38915</v>
      </c>
      <c r="P5119" s="33">
        <v>329802</v>
      </c>
      <c r="Q5119"/>
    </row>
    <row r="5120" spans="1:17">
      <c r="A5120" s="38" t="str">
        <f t="shared" ca="1" si="79"/>
        <v>206949</v>
      </c>
      <c r="B5120" s="39" cm="1">
        <f t="array" aca="1" ref="B5120" ca="1">INDIRECT(_xlfn.CONCAT("D",ROW(C5120)-C5120-3))</f>
        <v>2069</v>
      </c>
      <c r="C5120" s="32">
        <v>49</v>
      </c>
      <c r="D5120" s="33">
        <v>4512555</v>
      </c>
      <c r="E5120" s="33"/>
      <c r="F5120" s="33">
        <v>2275531</v>
      </c>
      <c r="G5120" s="33">
        <v>697469</v>
      </c>
      <c r="H5120" s="33">
        <v>1296873</v>
      </c>
      <c r="I5120" s="33">
        <v>17011</v>
      </c>
      <c r="J5120" s="33">
        <v>264178</v>
      </c>
      <c r="K5120" s="33"/>
      <c r="L5120" s="33">
        <v>2237024</v>
      </c>
      <c r="M5120" s="33">
        <v>521404</v>
      </c>
      <c r="N5120" s="33">
        <v>1342615</v>
      </c>
      <c r="O5120" s="33">
        <v>52140</v>
      </c>
      <c r="P5120" s="33">
        <v>320864</v>
      </c>
      <c r="Q5120"/>
    </row>
    <row r="5121" spans="1:17">
      <c r="A5121" s="38" t="str">
        <f t="shared" ca="1" si="79"/>
        <v>206950</v>
      </c>
      <c r="B5121" s="39" cm="1">
        <f t="array" aca="1" ref="B5121" ca="1">INDIRECT(_xlfn.CONCAT("D",ROW(C5121)-C5121-3))</f>
        <v>2069</v>
      </c>
      <c r="C5121" s="32">
        <v>50</v>
      </c>
      <c r="D5121" s="33">
        <v>4554194</v>
      </c>
      <c r="E5121" s="33"/>
      <c r="F5121" s="33">
        <v>2294071</v>
      </c>
      <c r="G5121" s="33">
        <v>694471</v>
      </c>
      <c r="H5121" s="33">
        <v>1331488</v>
      </c>
      <c r="I5121" s="33">
        <v>16127</v>
      </c>
      <c r="J5121" s="33">
        <v>251985</v>
      </c>
      <c r="K5121" s="33"/>
      <c r="L5121" s="33">
        <v>2260123</v>
      </c>
      <c r="M5121" s="33">
        <v>495854</v>
      </c>
      <c r="N5121" s="33">
        <v>1389602</v>
      </c>
      <c r="O5121" s="33">
        <v>57564</v>
      </c>
      <c r="P5121" s="33">
        <v>317104</v>
      </c>
      <c r="Q5121"/>
    </row>
    <row r="5122" spans="1:17">
      <c r="A5122" s="38" t="str">
        <f t="shared" ca="1" si="79"/>
        <v>206951</v>
      </c>
      <c r="B5122" s="39" cm="1">
        <f t="array" aca="1" ref="B5122" ca="1">INDIRECT(_xlfn.CONCAT("D",ROW(C5122)-C5122-3))</f>
        <v>2069</v>
      </c>
      <c r="C5122" s="32">
        <v>51</v>
      </c>
      <c r="D5122" s="33">
        <v>4606371</v>
      </c>
      <c r="E5122" s="33"/>
      <c r="F5122" s="33">
        <v>2319836</v>
      </c>
      <c r="G5122" s="33">
        <v>683496</v>
      </c>
      <c r="H5122" s="33">
        <v>1319400</v>
      </c>
      <c r="I5122" s="33">
        <v>24302</v>
      </c>
      <c r="J5122" s="33">
        <v>292638</v>
      </c>
      <c r="K5122" s="33"/>
      <c r="L5122" s="33">
        <v>2286535</v>
      </c>
      <c r="M5122" s="33">
        <v>490477</v>
      </c>
      <c r="N5122" s="33">
        <v>1391540</v>
      </c>
      <c r="O5122" s="33">
        <v>54610</v>
      </c>
      <c r="P5122" s="33">
        <v>349908</v>
      </c>
      <c r="Q5122"/>
    </row>
    <row r="5123" spans="1:17">
      <c r="A5123" s="38" t="str">
        <f t="shared" ca="1" si="79"/>
        <v>206952</v>
      </c>
      <c r="B5123" s="39" cm="1">
        <f t="array" aca="1" ref="B5123" ca="1">INDIRECT(_xlfn.CONCAT("D",ROW(C5123)-C5123-3))</f>
        <v>2069</v>
      </c>
      <c r="C5123" s="32">
        <v>52</v>
      </c>
      <c r="D5123" s="33">
        <v>4682470</v>
      </c>
      <c r="E5123" s="33"/>
      <c r="F5123" s="33">
        <v>2354471</v>
      </c>
      <c r="G5123" s="33">
        <v>722829</v>
      </c>
      <c r="H5123" s="33">
        <v>1334066</v>
      </c>
      <c r="I5123" s="33">
        <v>14075</v>
      </c>
      <c r="J5123" s="33">
        <v>283502</v>
      </c>
      <c r="K5123" s="33"/>
      <c r="L5123" s="33">
        <v>2327999</v>
      </c>
      <c r="M5123" s="33">
        <v>552218</v>
      </c>
      <c r="N5123" s="33">
        <v>1361870</v>
      </c>
      <c r="O5123" s="33">
        <v>82782</v>
      </c>
      <c r="P5123" s="33">
        <v>331129</v>
      </c>
      <c r="Q5123"/>
    </row>
    <row r="5124" spans="1:17">
      <c r="A5124" s="38" t="str">
        <f t="shared" ca="1" si="79"/>
        <v>206953</v>
      </c>
      <c r="B5124" s="39" cm="1">
        <f t="array" aca="1" ref="B5124" ca="1">INDIRECT(_xlfn.CONCAT("D",ROW(C5124)-C5124-3))</f>
        <v>2069</v>
      </c>
      <c r="C5124" s="32">
        <v>53</v>
      </c>
      <c r="D5124" s="33">
        <v>4701403</v>
      </c>
      <c r="E5124" s="33"/>
      <c r="F5124" s="33">
        <v>2362132</v>
      </c>
      <c r="G5124" s="33">
        <v>685813</v>
      </c>
      <c r="H5124" s="33">
        <v>1383693</v>
      </c>
      <c r="I5124" s="33">
        <v>16089</v>
      </c>
      <c r="J5124" s="33">
        <v>276537</v>
      </c>
      <c r="K5124" s="33"/>
      <c r="L5124" s="33">
        <v>2339271</v>
      </c>
      <c r="M5124" s="33">
        <v>511684</v>
      </c>
      <c r="N5124" s="33">
        <v>1375214</v>
      </c>
      <c r="O5124" s="33">
        <v>83438</v>
      </c>
      <c r="P5124" s="33">
        <v>368935</v>
      </c>
      <c r="Q5124"/>
    </row>
    <row r="5125" spans="1:17">
      <c r="A5125" s="38" t="str">
        <f t="shared" ca="1" si="79"/>
        <v>206954</v>
      </c>
      <c r="B5125" s="39" cm="1">
        <f t="array" aca="1" ref="B5125" ca="1">INDIRECT(_xlfn.CONCAT("D",ROW(C5125)-C5125-3))</f>
        <v>2069</v>
      </c>
      <c r="C5125" s="32">
        <v>54</v>
      </c>
      <c r="D5125" s="33">
        <v>4697484</v>
      </c>
      <c r="E5125" s="33"/>
      <c r="F5125" s="33">
        <v>2357117</v>
      </c>
      <c r="G5125" s="33">
        <v>712664</v>
      </c>
      <c r="H5125" s="33">
        <v>1339888</v>
      </c>
      <c r="I5125" s="33">
        <v>31160</v>
      </c>
      <c r="J5125" s="33">
        <v>273406</v>
      </c>
      <c r="K5125" s="33"/>
      <c r="L5125" s="33">
        <v>2340367</v>
      </c>
      <c r="M5125" s="33">
        <v>511138</v>
      </c>
      <c r="N5125" s="33">
        <v>1352302</v>
      </c>
      <c r="O5125" s="33">
        <v>85525</v>
      </c>
      <c r="P5125" s="33">
        <v>391403</v>
      </c>
      <c r="Q5125"/>
    </row>
    <row r="5126" spans="1:17">
      <c r="A5126" s="38" t="str">
        <f t="shared" ca="1" si="79"/>
        <v>206955</v>
      </c>
      <c r="B5126" s="39" cm="1">
        <f t="array" aca="1" ref="B5126" ca="1">INDIRECT(_xlfn.CONCAT("D",ROW(C5126)-C5126-3))</f>
        <v>2069</v>
      </c>
      <c r="C5126" s="32">
        <v>55</v>
      </c>
      <c r="D5126" s="33">
        <v>4629036</v>
      </c>
      <c r="E5126" s="33"/>
      <c r="F5126" s="33">
        <v>2320705</v>
      </c>
      <c r="G5126" s="33">
        <v>692883</v>
      </c>
      <c r="H5126" s="33">
        <v>1344416</v>
      </c>
      <c r="I5126" s="33">
        <v>17146</v>
      </c>
      <c r="J5126" s="33">
        <v>266261</v>
      </c>
      <c r="K5126" s="33"/>
      <c r="L5126" s="33">
        <v>2308331</v>
      </c>
      <c r="M5126" s="33">
        <v>509723</v>
      </c>
      <c r="N5126" s="33">
        <v>1347197</v>
      </c>
      <c r="O5126" s="33">
        <v>88473</v>
      </c>
      <c r="P5126" s="33">
        <v>362939</v>
      </c>
      <c r="Q5126"/>
    </row>
    <row r="5127" spans="1:17">
      <c r="A5127" s="38" t="str">
        <f t="shared" ca="1" si="79"/>
        <v>206956</v>
      </c>
      <c r="B5127" s="39" cm="1">
        <f t="array" aca="1" ref="B5127" ca="1">INDIRECT(_xlfn.CONCAT("D",ROW(C5127)-C5127-3))</f>
        <v>2069</v>
      </c>
      <c r="C5127" s="32">
        <v>56</v>
      </c>
      <c r="D5127" s="33">
        <v>4626966</v>
      </c>
      <c r="E5127" s="33"/>
      <c r="F5127" s="33">
        <v>2314180</v>
      </c>
      <c r="G5127" s="33">
        <v>686018</v>
      </c>
      <c r="H5127" s="33">
        <v>1330854</v>
      </c>
      <c r="I5127" s="33">
        <v>17075</v>
      </c>
      <c r="J5127" s="33">
        <v>280233</v>
      </c>
      <c r="K5127" s="33"/>
      <c r="L5127" s="33">
        <v>2312786</v>
      </c>
      <c r="M5127" s="33">
        <v>504883</v>
      </c>
      <c r="N5127" s="33">
        <v>1345346</v>
      </c>
      <c r="O5127" s="33">
        <v>84651</v>
      </c>
      <c r="P5127" s="33">
        <v>377906</v>
      </c>
      <c r="Q5127"/>
    </row>
    <row r="5128" spans="1:17">
      <c r="A5128" s="38" t="str">
        <f t="shared" ca="1" si="79"/>
        <v>206957</v>
      </c>
      <c r="B5128" s="39" cm="1">
        <f t="array" aca="1" ref="B5128" ca="1">INDIRECT(_xlfn.CONCAT("D",ROW(C5128)-C5128-3))</f>
        <v>2069</v>
      </c>
      <c r="C5128" s="32">
        <v>57</v>
      </c>
      <c r="D5128" s="33">
        <v>4600791</v>
      </c>
      <c r="E5128" s="33"/>
      <c r="F5128" s="33">
        <v>2298984</v>
      </c>
      <c r="G5128" s="33">
        <v>640453</v>
      </c>
      <c r="H5128" s="33">
        <v>1388655</v>
      </c>
      <c r="I5128" s="33">
        <v>11077</v>
      </c>
      <c r="J5128" s="33">
        <v>258799</v>
      </c>
      <c r="K5128" s="33"/>
      <c r="L5128" s="33">
        <v>2301807</v>
      </c>
      <c r="M5128" s="33">
        <v>507161</v>
      </c>
      <c r="N5128" s="33">
        <v>1310584</v>
      </c>
      <c r="O5128" s="33">
        <v>114488</v>
      </c>
      <c r="P5128" s="33">
        <v>369575</v>
      </c>
      <c r="Q5128"/>
    </row>
    <row r="5129" spans="1:17">
      <c r="A5129" s="38" t="str">
        <f t="shared" ca="1" si="79"/>
        <v>206958</v>
      </c>
      <c r="B5129" s="39" cm="1">
        <f t="array" aca="1" ref="B5129" ca="1">INDIRECT(_xlfn.CONCAT("D",ROW(C5129)-C5129-3))</f>
        <v>2069</v>
      </c>
      <c r="C5129" s="32">
        <v>58</v>
      </c>
      <c r="D5129" s="33">
        <v>4658160</v>
      </c>
      <c r="E5129" s="33"/>
      <c r="F5129" s="33">
        <v>2322399</v>
      </c>
      <c r="G5129" s="33">
        <v>639763</v>
      </c>
      <c r="H5129" s="33">
        <v>1372782</v>
      </c>
      <c r="I5129" s="33">
        <v>28077</v>
      </c>
      <c r="J5129" s="33">
        <v>281776</v>
      </c>
      <c r="K5129" s="33"/>
      <c r="L5129" s="33">
        <v>2335762</v>
      </c>
      <c r="M5129" s="33">
        <v>511796</v>
      </c>
      <c r="N5129" s="33">
        <v>1317197</v>
      </c>
      <c r="O5129" s="33">
        <v>105577</v>
      </c>
      <c r="P5129" s="33">
        <v>401192</v>
      </c>
      <c r="Q5129"/>
    </row>
    <row r="5130" spans="1:17">
      <c r="A5130" s="38" t="str">
        <f t="shared" ca="1" si="79"/>
        <v>206959</v>
      </c>
      <c r="B5130" s="39" cm="1">
        <f t="array" aca="1" ref="B5130" ca="1">INDIRECT(_xlfn.CONCAT("D",ROW(C5130)-C5130-3))</f>
        <v>2069</v>
      </c>
      <c r="C5130" s="32">
        <v>59</v>
      </c>
      <c r="D5130" s="33">
        <v>4700108</v>
      </c>
      <c r="E5130" s="33"/>
      <c r="F5130" s="33">
        <v>2337831</v>
      </c>
      <c r="G5130" s="33">
        <v>633289</v>
      </c>
      <c r="H5130" s="33">
        <v>1368266</v>
      </c>
      <c r="I5130" s="33">
        <v>29198</v>
      </c>
      <c r="J5130" s="33">
        <v>307080</v>
      </c>
      <c r="K5130" s="33"/>
      <c r="L5130" s="33">
        <v>2362276</v>
      </c>
      <c r="M5130" s="33">
        <v>487949</v>
      </c>
      <c r="N5130" s="33">
        <v>1342111</v>
      </c>
      <c r="O5130" s="33">
        <v>126766</v>
      </c>
      <c r="P5130" s="33">
        <v>405450</v>
      </c>
      <c r="Q5130"/>
    </row>
    <row r="5131" spans="1:17">
      <c r="A5131" s="38" t="str">
        <f t="shared" ca="1" si="79"/>
        <v>206960</v>
      </c>
      <c r="B5131" s="39" cm="1">
        <f t="array" aca="1" ref="B5131" ca="1">INDIRECT(_xlfn.CONCAT("D",ROW(C5131)-C5131-3))</f>
        <v>2069</v>
      </c>
      <c r="C5131" s="32">
        <v>60</v>
      </c>
      <c r="D5131" s="33">
        <v>4821002</v>
      </c>
      <c r="E5131" s="33"/>
      <c r="F5131" s="33">
        <v>2393375</v>
      </c>
      <c r="G5131" s="33">
        <v>698151</v>
      </c>
      <c r="H5131" s="33">
        <v>1372229</v>
      </c>
      <c r="I5131" s="33">
        <v>32099</v>
      </c>
      <c r="J5131" s="33">
        <v>290896</v>
      </c>
      <c r="K5131" s="33"/>
      <c r="L5131" s="33">
        <v>2427626</v>
      </c>
      <c r="M5131" s="33">
        <v>541254</v>
      </c>
      <c r="N5131" s="33">
        <v>1338101</v>
      </c>
      <c r="O5131" s="33">
        <v>130302</v>
      </c>
      <c r="P5131" s="33">
        <v>417969</v>
      </c>
      <c r="Q5131"/>
    </row>
    <row r="5132" spans="1:17">
      <c r="A5132" s="38" t="str">
        <f t="shared" ref="A5132:A5195" ca="1" si="80">B5132&amp;C5132</f>
        <v>206961</v>
      </c>
      <c r="B5132" s="39" cm="1">
        <f t="array" aca="1" ref="B5132" ca="1">INDIRECT(_xlfn.CONCAT("D",ROW(C5132)-C5132-3))</f>
        <v>2069</v>
      </c>
      <c r="C5132" s="32">
        <v>61</v>
      </c>
      <c r="D5132" s="33">
        <v>4810340</v>
      </c>
      <c r="E5132" s="33"/>
      <c r="F5132" s="33">
        <v>2382496</v>
      </c>
      <c r="G5132" s="33">
        <v>606691</v>
      </c>
      <c r="H5132" s="33">
        <v>1445796</v>
      </c>
      <c r="I5132" s="33">
        <v>33202</v>
      </c>
      <c r="J5132" s="33">
        <v>296806</v>
      </c>
      <c r="K5132" s="33"/>
      <c r="L5132" s="33">
        <v>2427845</v>
      </c>
      <c r="M5132" s="33">
        <v>573799</v>
      </c>
      <c r="N5132" s="33">
        <v>1311398</v>
      </c>
      <c r="O5132" s="33">
        <v>136667</v>
      </c>
      <c r="P5132" s="33">
        <v>405981</v>
      </c>
      <c r="Q5132"/>
    </row>
    <row r="5133" spans="1:17">
      <c r="A5133" s="38" t="str">
        <f t="shared" ca="1" si="80"/>
        <v>206962</v>
      </c>
      <c r="B5133" s="39" cm="1">
        <f t="array" aca="1" ref="B5133" ca="1">INDIRECT(_xlfn.CONCAT("D",ROW(C5133)-C5133-3))</f>
        <v>2069</v>
      </c>
      <c r="C5133" s="32">
        <v>62</v>
      </c>
      <c r="D5133" s="33">
        <v>4716932</v>
      </c>
      <c r="E5133" s="33"/>
      <c r="F5133" s="33">
        <v>2332845</v>
      </c>
      <c r="G5133" s="33">
        <v>637417</v>
      </c>
      <c r="H5133" s="33">
        <v>1393283</v>
      </c>
      <c r="I5133" s="33">
        <v>38145</v>
      </c>
      <c r="J5133" s="33">
        <v>264001</v>
      </c>
      <c r="K5133" s="33"/>
      <c r="L5133" s="33">
        <v>2384087</v>
      </c>
      <c r="M5133" s="33">
        <v>501966</v>
      </c>
      <c r="N5133" s="33">
        <v>1312757</v>
      </c>
      <c r="O5133" s="33">
        <v>143850</v>
      </c>
      <c r="P5133" s="33">
        <v>425514</v>
      </c>
      <c r="Q5133"/>
    </row>
    <row r="5134" spans="1:17">
      <c r="A5134" s="38" t="str">
        <f t="shared" ca="1" si="80"/>
        <v>206963</v>
      </c>
      <c r="B5134" s="39" cm="1">
        <f t="array" aca="1" ref="B5134" ca="1">INDIRECT(_xlfn.CONCAT("D",ROW(C5134)-C5134-3))</f>
        <v>2069</v>
      </c>
      <c r="C5134" s="32">
        <v>63</v>
      </c>
      <c r="D5134" s="33">
        <v>4582294</v>
      </c>
      <c r="E5134" s="33"/>
      <c r="F5134" s="33">
        <v>2261358</v>
      </c>
      <c r="G5134" s="33">
        <v>572636</v>
      </c>
      <c r="H5134" s="33">
        <v>1400895</v>
      </c>
      <c r="I5134" s="33">
        <v>32204</v>
      </c>
      <c r="J5134" s="33">
        <v>255623</v>
      </c>
      <c r="K5134" s="33"/>
      <c r="L5134" s="33">
        <v>2320936</v>
      </c>
      <c r="M5134" s="33">
        <v>490621</v>
      </c>
      <c r="N5134" s="33">
        <v>1268605</v>
      </c>
      <c r="O5134" s="33">
        <v>144182</v>
      </c>
      <c r="P5134" s="33">
        <v>417528</v>
      </c>
      <c r="Q5134"/>
    </row>
    <row r="5135" spans="1:17">
      <c r="A5135" s="38" t="str">
        <f t="shared" ca="1" si="80"/>
        <v>206964</v>
      </c>
      <c r="B5135" s="39" cm="1">
        <f t="array" aca="1" ref="B5135" ca="1">INDIRECT(_xlfn.CONCAT("D",ROW(C5135)-C5135-3))</f>
        <v>2069</v>
      </c>
      <c r="C5135" s="32">
        <v>64</v>
      </c>
      <c r="D5135" s="33">
        <v>4501149</v>
      </c>
      <c r="E5135" s="33"/>
      <c r="F5135" s="33">
        <v>2215744</v>
      </c>
      <c r="G5135" s="33">
        <v>611413</v>
      </c>
      <c r="H5135" s="33">
        <v>1304147</v>
      </c>
      <c r="I5135" s="33">
        <v>41163</v>
      </c>
      <c r="J5135" s="33">
        <v>259022</v>
      </c>
      <c r="K5135" s="33"/>
      <c r="L5135" s="33">
        <v>2285405</v>
      </c>
      <c r="M5135" s="33">
        <v>473706</v>
      </c>
      <c r="N5135" s="33">
        <v>1304944</v>
      </c>
      <c r="O5135" s="33">
        <v>144215</v>
      </c>
      <c r="P5135" s="33">
        <v>362540</v>
      </c>
      <c r="Q5135"/>
    </row>
    <row r="5136" spans="1:17">
      <c r="A5136" s="38" t="str">
        <f t="shared" ca="1" si="80"/>
        <v>206965</v>
      </c>
      <c r="B5136" s="39" cm="1">
        <f t="array" aca="1" ref="B5136" ca="1">INDIRECT(_xlfn.CONCAT("D",ROW(C5136)-C5136-3))</f>
        <v>2069</v>
      </c>
      <c r="C5136" s="32">
        <v>65</v>
      </c>
      <c r="D5136" s="33">
        <v>4432767</v>
      </c>
      <c r="E5136" s="33"/>
      <c r="F5136" s="33">
        <v>2177433</v>
      </c>
      <c r="G5136" s="33">
        <v>550373</v>
      </c>
      <c r="H5136" s="33">
        <v>1354380</v>
      </c>
      <c r="I5136" s="33">
        <v>37093</v>
      </c>
      <c r="J5136" s="33">
        <v>235588</v>
      </c>
      <c r="K5136" s="33"/>
      <c r="L5136" s="33">
        <v>2255334</v>
      </c>
      <c r="M5136" s="33">
        <v>466136</v>
      </c>
      <c r="N5136" s="33">
        <v>1236666</v>
      </c>
      <c r="O5136" s="33">
        <v>191879</v>
      </c>
      <c r="P5136" s="33">
        <v>360653</v>
      </c>
      <c r="Q5136"/>
    </row>
    <row r="5137" spans="1:17">
      <c r="A5137" s="38" t="str">
        <f t="shared" ca="1" si="80"/>
        <v>206966</v>
      </c>
      <c r="B5137" s="39" cm="1">
        <f t="array" aca="1" ref="B5137" ca="1">INDIRECT(_xlfn.CONCAT("D",ROW(C5137)-C5137-3))</f>
        <v>2069</v>
      </c>
      <c r="C5137" s="32">
        <v>66</v>
      </c>
      <c r="D5137" s="33">
        <v>4348990</v>
      </c>
      <c r="E5137" s="33"/>
      <c r="F5137" s="33">
        <v>2129927</v>
      </c>
      <c r="G5137" s="33">
        <v>521367</v>
      </c>
      <c r="H5137" s="33">
        <v>1299377</v>
      </c>
      <c r="I5137" s="33">
        <v>47489</v>
      </c>
      <c r="J5137" s="33">
        <v>261694</v>
      </c>
      <c r="K5137" s="33"/>
      <c r="L5137" s="33">
        <v>2219063</v>
      </c>
      <c r="M5137" s="33">
        <v>455862</v>
      </c>
      <c r="N5137" s="33">
        <v>1242073</v>
      </c>
      <c r="O5137" s="33">
        <v>168689</v>
      </c>
      <c r="P5137" s="33">
        <v>352439</v>
      </c>
      <c r="Q5137"/>
    </row>
    <row r="5138" spans="1:17">
      <c r="A5138" s="38" t="str">
        <f t="shared" ca="1" si="80"/>
        <v>206967</v>
      </c>
      <c r="B5138" s="39" cm="1">
        <f t="array" aca="1" ref="B5138" ca="1">INDIRECT(_xlfn.CONCAT("D",ROW(C5138)-C5138-3))</f>
        <v>2069</v>
      </c>
      <c r="C5138" s="32">
        <v>67</v>
      </c>
      <c r="D5138" s="33">
        <v>4307531</v>
      </c>
      <c r="E5138" s="33"/>
      <c r="F5138" s="33">
        <v>2103285</v>
      </c>
      <c r="G5138" s="33">
        <v>496776</v>
      </c>
      <c r="H5138" s="33">
        <v>1321063</v>
      </c>
      <c r="I5138" s="33">
        <v>41064</v>
      </c>
      <c r="J5138" s="33">
        <v>244382</v>
      </c>
      <c r="K5138" s="33"/>
      <c r="L5138" s="33">
        <v>2204246</v>
      </c>
      <c r="M5138" s="33">
        <v>436624</v>
      </c>
      <c r="N5138" s="33">
        <v>1177073</v>
      </c>
      <c r="O5138" s="33">
        <v>205233</v>
      </c>
      <c r="P5138" s="33">
        <v>385315</v>
      </c>
      <c r="Q5138"/>
    </row>
    <row r="5139" spans="1:17">
      <c r="A5139" s="38" t="str">
        <f t="shared" ca="1" si="80"/>
        <v>206968</v>
      </c>
      <c r="B5139" s="39" cm="1">
        <f t="array" aca="1" ref="B5139" ca="1">INDIRECT(_xlfn.CONCAT("D",ROW(C5139)-C5139-3))</f>
        <v>2069</v>
      </c>
      <c r="C5139" s="32">
        <v>68</v>
      </c>
      <c r="D5139" s="33">
        <v>4339432</v>
      </c>
      <c r="E5139" s="33"/>
      <c r="F5139" s="33">
        <v>2114871</v>
      </c>
      <c r="G5139" s="33">
        <v>511254</v>
      </c>
      <c r="H5139" s="33">
        <v>1311038</v>
      </c>
      <c r="I5139" s="33">
        <v>53656</v>
      </c>
      <c r="J5139" s="33">
        <v>238923</v>
      </c>
      <c r="K5139" s="33"/>
      <c r="L5139" s="33">
        <v>2224561</v>
      </c>
      <c r="M5139" s="33">
        <v>470405</v>
      </c>
      <c r="N5139" s="33">
        <v>1169437</v>
      </c>
      <c r="O5139" s="33">
        <v>237732</v>
      </c>
      <c r="P5139" s="33">
        <v>346987</v>
      </c>
      <c r="Q5139"/>
    </row>
    <row r="5140" spans="1:17">
      <c r="A5140" s="38" t="str">
        <f t="shared" ca="1" si="80"/>
        <v>206969</v>
      </c>
      <c r="B5140" s="39" cm="1">
        <f t="array" aca="1" ref="B5140" ca="1">INDIRECT(_xlfn.CONCAT("D",ROW(C5140)-C5140-3))</f>
        <v>2069</v>
      </c>
      <c r="C5140" s="32">
        <v>69</v>
      </c>
      <c r="D5140" s="33">
        <v>4231648</v>
      </c>
      <c r="E5140" s="33"/>
      <c r="F5140" s="33">
        <v>2058406</v>
      </c>
      <c r="G5140" s="33">
        <v>460126</v>
      </c>
      <c r="H5140" s="33">
        <v>1275989</v>
      </c>
      <c r="I5140" s="33">
        <v>54729</v>
      </c>
      <c r="J5140" s="33">
        <v>267562</v>
      </c>
      <c r="K5140" s="33"/>
      <c r="L5140" s="33">
        <v>2173242</v>
      </c>
      <c r="M5140" s="33">
        <v>435256</v>
      </c>
      <c r="N5140" s="33">
        <v>1136726</v>
      </c>
      <c r="O5140" s="33">
        <v>246982</v>
      </c>
      <c r="P5140" s="33">
        <v>354278</v>
      </c>
      <c r="Q5140"/>
    </row>
    <row r="5141" spans="1:17">
      <c r="A5141" s="38" t="str">
        <f t="shared" ca="1" si="80"/>
        <v>206970</v>
      </c>
      <c r="B5141" s="39" cm="1">
        <f t="array" aca="1" ref="B5141" ca="1">INDIRECT(_xlfn.CONCAT("D",ROW(C5141)-C5141-3))</f>
        <v>2069</v>
      </c>
      <c r="C5141" s="32">
        <v>70</v>
      </c>
      <c r="D5141" s="33">
        <v>4176036</v>
      </c>
      <c r="E5141" s="33"/>
      <c r="F5141" s="33">
        <v>2024082</v>
      </c>
      <c r="G5141" s="33">
        <v>494147</v>
      </c>
      <c r="H5141" s="33">
        <v>1198483</v>
      </c>
      <c r="I5141" s="33">
        <v>64674</v>
      </c>
      <c r="J5141" s="33">
        <v>266779</v>
      </c>
      <c r="K5141" s="33"/>
      <c r="L5141" s="33">
        <v>2151954</v>
      </c>
      <c r="M5141" s="33">
        <v>439897</v>
      </c>
      <c r="N5141" s="33">
        <v>1133618</v>
      </c>
      <c r="O5141" s="33">
        <v>258882</v>
      </c>
      <c r="P5141" s="33">
        <v>319557</v>
      </c>
      <c r="Q5141"/>
    </row>
    <row r="5142" spans="1:17">
      <c r="A5142" s="38" t="str">
        <f t="shared" ca="1" si="80"/>
        <v>206971</v>
      </c>
      <c r="B5142" s="39" cm="1">
        <f t="array" aca="1" ref="B5142" ca="1">INDIRECT(_xlfn.CONCAT("D",ROW(C5142)-C5142-3))</f>
        <v>2069</v>
      </c>
      <c r="C5142" s="32">
        <v>71</v>
      </c>
      <c r="D5142" s="33">
        <v>4064120</v>
      </c>
      <c r="E5142" s="33"/>
      <c r="F5142" s="33">
        <v>1964457</v>
      </c>
      <c r="G5142" s="33">
        <v>445412</v>
      </c>
      <c r="H5142" s="33">
        <v>1209984</v>
      </c>
      <c r="I5142" s="33">
        <v>71710</v>
      </c>
      <c r="J5142" s="33">
        <v>237351</v>
      </c>
      <c r="K5142" s="33"/>
      <c r="L5142" s="33">
        <v>2099663</v>
      </c>
      <c r="M5142" s="33">
        <v>415885</v>
      </c>
      <c r="N5142" s="33">
        <v>1061468</v>
      </c>
      <c r="O5142" s="33">
        <v>298506</v>
      </c>
      <c r="P5142" s="33">
        <v>323803</v>
      </c>
      <c r="Q5142"/>
    </row>
    <row r="5143" spans="1:17">
      <c r="A5143" s="38" t="str">
        <f t="shared" ca="1" si="80"/>
        <v>206972</v>
      </c>
      <c r="B5143" s="39" cm="1">
        <f t="array" aca="1" ref="B5143" ca="1">INDIRECT(_xlfn.CONCAT("D",ROW(C5143)-C5143-3))</f>
        <v>2069</v>
      </c>
      <c r="C5143" s="32">
        <v>72</v>
      </c>
      <c r="D5143" s="33">
        <v>4016602</v>
      </c>
      <c r="E5143" s="33"/>
      <c r="F5143" s="33">
        <v>1932135</v>
      </c>
      <c r="G5143" s="33">
        <v>422088</v>
      </c>
      <c r="H5143" s="33">
        <v>1199777</v>
      </c>
      <c r="I5143" s="33">
        <v>93685</v>
      </c>
      <c r="J5143" s="33">
        <v>216584</v>
      </c>
      <c r="K5143" s="33"/>
      <c r="L5143" s="33">
        <v>2084467</v>
      </c>
      <c r="M5143" s="33">
        <v>427012</v>
      </c>
      <c r="N5143" s="33">
        <v>1047293</v>
      </c>
      <c r="O5143" s="33">
        <v>280290</v>
      </c>
      <c r="P5143" s="33">
        <v>329872</v>
      </c>
      <c r="Q5143"/>
    </row>
    <row r="5144" spans="1:17">
      <c r="A5144" s="38" t="str">
        <f t="shared" ca="1" si="80"/>
        <v>206973</v>
      </c>
      <c r="B5144" s="39" cm="1">
        <f t="array" aca="1" ref="B5144" ca="1">INDIRECT(_xlfn.CONCAT("D",ROW(C5144)-C5144-3))</f>
        <v>2069</v>
      </c>
      <c r="C5144" s="32">
        <v>73</v>
      </c>
      <c r="D5144" s="33">
        <v>3969803</v>
      </c>
      <c r="E5144" s="33"/>
      <c r="F5144" s="33">
        <v>1904648</v>
      </c>
      <c r="G5144" s="33">
        <v>403741</v>
      </c>
      <c r="H5144" s="33">
        <v>1214251</v>
      </c>
      <c r="I5144" s="33">
        <v>72673</v>
      </c>
      <c r="J5144" s="33">
        <v>213983</v>
      </c>
      <c r="K5144" s="33"/>
      <c r="L5144" s="33">
        <v>2065155</v>
      </c>
      <c r="M5144" s="33">
        <v>391912</v>
      </c>
      <c r="N5144" s="33">
        <v>1082328</v>
      </c>
      <c r="O5144" s="33">
        <v>273120</v>
      </c>
      <c r="P5144" s="33">
        <v>317794</v>
      </c>
      <c r="Q5144"/>
    </row>
    <row r="5145" spans="1:17">
      <c r="A5145" s="38" t="str">
        <f t="shared" ca="1" si="80"/>
        <v>206974</v>
      </c>
      <c r="B5145" s="39" cm="1">
        <f t="array" aca="1" ref="B5145" ca="1">INDIRECT(_xlfn.CONCAT("D",ROW(C5145)-C5145-3))</f>
        <v>2069</v>
      </c>
      <c r="C5145" s="32">
        <v>74</v>
      </c>
      <c r="D5145" s="33">
        <v>3929817</v>
      </c>
      <c r="E5145" s="33"/>
      <c r="F5145" s="33">
        <v>1878954</v>
      </c>
      <c r="G5145" s="33">
        <v>390734</v>
      </c>
      <c r="H5145" s="33">
        <v>1188355</v>
      </c>
      <c r="I5145" s="33">
        <v>88849</v>
      </c>
      <c r="J5145" s="33">
        <v>211016</v>
      </c>
      <c r="K5145" s="33"/>
      <c r="L5145" s="33">
        <v>2050863</v>
      </c>
      <c r="M5145" s="33">
        <v>384156</v>
      </c>
      <c r="N5145" s="33">
        <v>1024415</v>
      </c>
      <c r="O5145" s="33">
        <v>333341</v>
      </c>
      <c r="P5145" s="33">
        <v>308951</v>
      </c>
      <c r="Q5145"/>
    </row>
    <row r="5146" spans="1:17">
      <c r="A5146" s="38" t="str">
        <f t="shared" ca="1" si="80"/>
        <v>206975</v>
      </c>
      <c r="B5146" s="39" cm="1">
        <f t="array" aca="1" ref="B5146" ca="1">INDIRECT(_xlfn.CONCAT("D",ROW(C5146)-C5146-3))</f>
        <v>2069</v>
      </c>
      <c r="C5146" s="32">
        <v>75</v>
      </c>
      <c r="D5146" s="33">
        <v>3902838</v>
      </c>
      <c r="E5146" s="33"/>
      <c r="F5146" s="33">
        <v>1859802</v>
      </c>
      <c r="G5146" s="33">
        <v>409257</v>
      </c>
      <c r="H5146" s="33">
        <v>1168298</v>
      </c>
      <c r="I5146" s="33">
        <v>88706</v>
      </c>
      <c r="J5146" s="33">
        <v>193540</v>
      </c>
      <c r="K5146" s="33"/>
      <c r="L5146" s="33">
        <v>2043036</v>
      </c>
      <c r="M5146" s="33">
        <v>431127</v>
      </c>
      <c r="N5146" s="33">
        <v>953552</v>
      </c>
      <c r="O5146" s="33">
        <v>349974</v>
      </c>
      <c r="P5146" s="33">
        <v>308383</v>
      </c>
      <c r="Q5146"/>
    </row>
    <row r="5147" spans="1:17">
      <c r="A5147" s="38" t="str">
        <f t="shared" ca="1" si="80"/>
        <v>206976</v>
      </c>
      <c r="B5147" s="39" cm="1">
        <f t="array" aca="1" ref="B5147" ca="1">INDIRECT(_xlfn.CONCAT("D",ROW(C5147)-C5147-3))</f>
        <v>2069</v>
      </c>
      <c r="C5147" s="32">
        <v>76</v>
      </c>
      <c r="D5147" s="33">
        <v>3896333</v>
      </c>
      <c r="E5147" s="33"/>
      <c r="F5147" s="33">
        <v>1850356</v>
      </c>
      <c r="G5147" s="33">
        <v>402908</v>
      </c>
      <c r="H5147" s="33">
        <v>1154332</v>
      </c>
      <c r="I5147" s="33">
        <v>101734</v>
      </c>
      <c r="J5147" s="33">
        <v>191381</v>
      </c>
      <c r="K5147" s="33"/>
      <c r="L5147" s="33">
        <v>2045977</v>
      </c>
      <c r="M5147" s="33">
        <v>387488</v>
      </c>
      <c r="N5147" s="33">
        <v>979878</v>
      </c>
      <c r="O5147" s="33">
        <v>383430</v>
      </c>
      <c r="P5147" s="33">
        <v>295181</v>
      </c>
      <c r="Q5147"/>
    </row>
    <row r="5148" spans="1:17">
      <c r="A5148" s="38" t="str">
        <f t="shared" ca="1" si="80"/>
        <v>206977</v>
      </c>
      <c r="B5148" s="39" cm="1">
        <f t="array" aca="1" ref="B5148" ca="1">INDIRECT(_xlfn.CONCAT("D",ROW(C5148)-C5148-3))</f>
        <v>2069</v>
      </c>
      <c r="C5148" s="32">
        <v>77</v>
      </c>
      <c r="D5148" s="33">
        <v>3848898</v>
      </c>
      <c r="E5148" s="33"/>
      <c r="F5148" s="33">
        <v>1814048</v>
      </c>
      <c r="G5148" s="33">
        <v>351919</v>
      </c>
      <c r="H5148" s="33">
        <v>1133402</v>
      </c>
      <c r="I5148" s="33">
        <v>104870</v>
      </c>
      <c r="J5148" s="33">
        <v>223857</v>
      </c>
      <c r="K5148" s="33"/>
      <c r="L5148" s="33">
        <v>2034850</v>
      </c>
      <c r="M5148" s="33">
        <v>423419</v>
      </c>
      <c r="N5148" s="33">
        <v>912839</v>
      </c>
      <c r="O5148" s="33">
        <v>386865</v>
      </c>
      <c r="P5148" s="33">
        <v>311726</v>
      </c>
      <c r="Q5148"/>
    </row>
    <row r="5149" spans="1:17">
      <c r="A5149" s="38" t="str">
        <f t="shared" ca="1" si="80"/>
        <v>206978</v>
      </c>
      <c r="B5149" s="39" cm="1">
        <f t="array" aca="1" ref="B5149" ca="1">INDIRECT(_xlfn.CONCAT("D",ROW(C5149)-C5149-3))</f>
        <v>2069</v>
      </c>
      <c r="C5149" s="32">
        <v>78</v>
      </c>
      <c r="D5149" s="33">
        <v>3797544</v>
      </c>
      <c r="E5149" s="33"/>
      <c r="F5149" s="33">
        <v>1780531</v>
      </c>
      <c r="G5149" s="33">
        <v>344001</v>
      </c>
      <c r="H5149" s="33">
        <v>1104636</v>
      </c>
      <c r="I5149" s="33">
        <v>143250</v>
      </c>
      <c r="J5149" s="33">
        <v>188646</v>
      </c>
      <c r="K5149" s="33"/>
      <c r="L5149" s="33">
        <v>2017013</v>
      </c>
      <c r="M5149" s="33">
        <v>381872</v>
      </c>
      <c r="N5149" s="33">
        <v>904914</v>
      </c>
      <c r="O5149" s="33">
        <v>419449</v>
      </c>
      <c r="P5149" s="33">
        <v>310778</v>
      </c>
      <c r="Q5149"/>
    </row>
    <row r="5150" spans="1:17">
      <c r="A5150" s="38" t="str">
        <f t="shared" ca="1" si="80"/>
        <v>206979</v>
      </c>
      <c r="B5150" s="39" cm="1">
        <f t="array" aca="1" ref="B5150" ca="1">INDIRECT(_xlfn.CONCAT("D",ROW(C5150)-C5150-3))</f>
        <v>2069</v>
      </c>
      <c r="C5150" s="32">
        <v>79</v>
      </c>
      <c r="D5150" s="33">
        <v>3597675</v>
      </c>
      <c r="E5150" s="33"/>
      <c r="F5150" s="33">
        <v>1673310</v>
      </c>
      <c r="G5150" s="33">
        <v>326818</v>
      </c>
      <c r="H5150" s="33">
        <v>1044813</v>
      </c>
      <c r="I5150" s="33">
        <v>116649</v>
      </c>
      <c r="J5150" s="33">
        <v>185029</v>
      </c>
      <c r="K5150" s="33"/>
      <c r="L5150" s="33">
        <v>1924364</v>
      </c>
      <c r="M5150" s="33">
        <v>362150</v>
      </c>
      <c r="N5150" s="33">
        <v>840958</v>
      </c>
      <c r="O5150" s="33">
        <v>472722</v>
      </c>
      <c r="P5150" s="33">
        <v>248534</v>
      </c>
      <c r="Q5150"/>
    </row>
    <row r="5151" spans="1:17">
      <c r="A5151" s="38" t="str">
        <f t="shared" ca="1" si="80"/>
        <v>206980</v>
      </c>
      <c r="B5151" s="39" cm="1">
        <f t="array" aca="1" ref="B5151" ca="1">INDIRECT(_xlfn.CONCAT("D",ROW(C5151)-C5151-3))</f>
        <v>2069</v>
      </c>
      <c r="C5151" s="32">
        <v>80</v>
      </c>
      <c r="D5151" s="33">
        <v>3407705</v>
      </c>
      <c r="E5151" s="33"/>
      <c r="F5151" s="33">
        <v>1570532</v>
      </c>
      <c r="G5151" s="33">
        <v>294036</v>
      </c>
      <c r="H5151" s="33">
        <v>963393</v>
      </c>
      <c r="I5151" s="33">
        <v>125442</v>
      </c>
      <c r="J5151" s="33">
        <v>187661</v>
      </c>
      <c r="K5151" s="33"/>
      <c r="L5151" s="33">
        <v>1837173</v>
      </c>
      <c r="M5151" s="33">
        <v>378182</v>
      </c>
      <c r="N5151" s="33">
        <v>734058</v>
      </c>
      <c r="O5151" s="33">
        <v>477543</v>
      </c>
      <c r="P5151" s="33">
        <v>247390</v>
      </c>
      <c r="Q5151"/>
    </row>
    <row r="5152" spans="1:17">
      <c r="A5152" s="38" t="str">
        <f t="shared" ca="1" si="80"/>
        <v>206981</v>
      </c>
      <c r="B5152" s="39" cm="1">
        <f t="array" aca="1" ref="B5152" ca="1">INDIRECT(_xlfn.CONCAT("D",ROW(C5152)-C5152-3))</f>
        <v>2069</v>
      </c>
      <c r="C5152" s="32">
        <v>81</v>
      </c>
      <c r="D5152" s="33">
        <v>3206478</v>
      </c>
      <c r="E5152" s="33"/>
      <c r="F5152" s="33">
        <v>1467386</v>
      </c>
      <c r="G5152" s="33">
        <v>257947</v>
      </c>
      <c r="H5152" s="33">
        <v>946474</v>
      </c>
      <c r="I5152" s="33">
        <v>107394</v>
      </c>
      <c r="J5152" s="33">
        <v>155571</v>
      </c>
      <c r="K5152" s="33"/>
      <c r="L5152" s="33">
        <v>1739093</v>
      </c>
      <c r="M5152" s="33">
        <v>313989</v>
      </c>
      <c r="N5152" s="33">
        <v>701917</v>
      </c>
      <c r="O5152" s="33">
        <v>486176</v>
      </c>
      <c r="P5152" s="33">
        <v>237011</v>
      </c>
      <c r="Q5152"/>
    </row>
    <row r="5153" spans="1:17">
      <c r="A5153" s="38" t="str">
        <f t="shared" ca="1" si="80"/>
        <v>206982</v>
      </c>
      <c r="B5153" s="39" cm="1">
        <f t="array" aca="1" ref="B5153" ca="1">INDIRECT(_xlfn.CONCAT("D",ROW(C5153)-C5153-3))</f>
        <v>2069</v>
      </c>
      <c r="C5153" s="32">
        <v>82</v>
      </c>
      <c r="D5153" s="33">
        <v>3048237</v>
      </c>
      <c r="E5153" s="33"/>
      <c r="F5153" s="33">
        <v>1383515</v>
      </c>
      <c r="G5153" s="33">
        <v>244799</v>
      </c>
      <c r="H5153" s="33">
        <v>832718</v>
      </c>
      <c r="I5153" s="33">
        <v>140458</v>
      </c>
      <c r="J5153" s="33">
        <v>165540</v>
      </c>
      <c r="K5153" s="33"/>
      <c r="L5153" s="33">
        <v>1664722</v>
      </c>
      <c r="M5153" s="33">
        <v>308844</v>
      </c>
      <c r="N5153" s="33">
        <v>657180</v>
      </c>
      <c r="O5153" s="33">
        <v>465798</v>
      </c>
      <c r="P5153" s="33">
        <v>232899</v>
      </c>
      <c r="Q5153"/>
    </row>
    <row r="5154" spans="1:17">
      <c r="A5154" s="38" t="str">
        <f t="shared" ca="1" si="80"/>
        <v>206983</v>
      </c>
      <c r="B5154" s="39" cm="1">
        <f t="array" aca="1" ref="B5154" ca="1">INDIRECT(_xlfn.CONCAT("D",ROW(C5154)-C5154-3))</f>
        <v>2069</v>
      </c>
      <c r="C5154" s="32">
        <v>83</v>
      </c>
      <c r="D5154" s="33">
        <v>2919075</v>
      </c>
      <c r="E5154" s="33"/>
      <c r="F5154" s="33">
        <v>1316306</v>
      </c>
      <c r="G5154" s="33">
        <v>205673</v>
      </c>
      <c r="H5154" s="33">
        <v>848777</v>
      </c>
      <c r="I5154" s="33">
        <v>128420</v>
      </c>
      <c r="J5154" s="33">
        <v>133437</v>
      </c>
      <c r="K5154" s="33"/>
      <c r="L5154" s="33">
        <v>1602769</v>
      </c>
      <c r="M5154" s="33">
        <v>265439</v>
      </c>
      <c r="N5154" s="33">
        <v>612943</v>
      </c>
      <c r="O5154" s="33">
        <v>484275</v>
      </c>
      <c r="P5154" s="33">
        <v>240111</v>
      </c>
      <c r="Q5154"/>
    </row>
    <row r="5155" spans="1:17">
      <c r="A5155" s="38" t="str">
        <f t="shared" ca="1" si="80"/>
        <v>206984</v>
      </c>
      <c r="B5155" s="39" cm="1">
        <f t="array" aca="1" ref="B5155" ca="1">INDIRECT(_xlfn.CONCAT("D",ROW(C5155)-C5155-3))</f>
        <v>2069</v>
      </c>
      <c r="C5155" s="32">
        <v>84</v>
      </c>
      <c r="D5155" s="33">
        <v>2720917</v>
      </c>
      <c r="E5155" s="33"/>
      <c r="F5155" s="33">
        <v>1215746</v>
      </c>
      <c r="G5155" s="33">
        <v>167793</v>
      </c>
      <c r="H5155" s="33">
        <v>796766</v>
      </c>
      <c r="I5155" s="33">
        <v>131622</v>
      </c>
      <c r="J5155" s="33">
        <v>119565</v>
      </c>
      <c r="K5155" s="33"/>
      <c r="L5155" s="33">
        <v>1505171</v>
      </c>
      <c r="M5155" s="33">
        <v>241071</v>
      </c>
      <c r="N5155" s="33">
        <v>537851</v>
      </c>
      <c r="O5155" s="33">
        <v>509489</v>
      </c>
      <c r="P5155" s="33">
        <v>216761</v>
      </c>
      <c r="Q5155"/>
    </row>
    <row r="5156" spans="1:17">
      <c r="A5156" s="38" t="str">
        <f t="shared" ca="1" si="80"/>
        <v>206985</v>
      </c>
      <c r="B5156" s="39" cm="1">
        <f t="array" aca="1" ref="B5156" ca="1">INDIRECT(_xlfn.CONCAT("D",ROW(C5156)-C5156-3))</f>
        <v>2069</v>
      </c>
      <c r="C5156" s="32">
        <v>85</v>
      </c>
      <c r="D5156" s="33">
        <v>2550988</v>
      </c>
      <c r="E5156" s="33"/>
      <c r="F5156" s="33">
        <v>1133609</v>
      </c>
      <c r="G5156" s="33">
        <v>139691</v>
      </c>
      <c r="H5156" s="33">
        <v>732625</v>
      </c>
      <c r="I5156" s="33">
        <v>154766</v>
      </c>
      <c r="J5156" s="33">
        <v>106527</v>
      </c>
      <c r="K5156" s="33"/>
      <c r="L5156" s="33">
        <v>1417379</v>
      </c>
      <c r="M5156" s="33">
        <v>203495</v>
      </c>
      <c r="N5156" s="33">
        <v>462673</v>
      </c>
      <c r="O5156" s="33">
        <v>543666</v>
      </c>
      <c r="P5156" s="33">
        <v>207545</v>
      </c>
      <c r="Q5156"/>
    </row>
    <row r="5157" spans="1:17">
      <c r="A5157" s="38" t="str">
        <f t="shared" ca="1" si="80"/>
        <v>206986</v>
      </c>
      <c r="B5157" s="39" cm="1">
        <f t="array" aca="1" ref="B5157" ca="1">INDIRECT(_xlfn.CONCAT("D",ROW(C5157)-C5157-3))</f>
        <v>2069</v>
      </c>
      <c r="C5157" s="32">
        <v>86</v>
      </c>
      <c r="D5157" s="33">
        <v>2421631</v>
      </c>
      <c r="E5157" s="33"/>
      <c r="F5157" s="33">
        <v>1068443</v>
      </c>
      <c r="G5157" s="33">
        <v>138091</v>
      </c>
      <c r="H5157" s="33">
        <v>658201</v>
      </c>
      <c r="I5157" s="33">
        <v>179418</v>
      </c>
      <c r="J5157" s="33">
        <v>92733</v>
      </c>
      <c r="K5157" s="33"/>
      <c r="L5157" s="33">
        <v>1353188</v>
      </c>
      <c r="M5157" s="33">
        <v>182043</v>
      </c>
      <c r="N5157" s="33">
        <v>444995</v>
      </c>
      <c r="O5157" s="33">
        <v>552198</v>
      </c>
      <c r="P5157" s="33">
        <v>173952</v>
      </c>
      <c r="Q5157"/>
    </row>
    <row r="5158" spans="1:17">
      <c r="A5158" s="38" t="str">
        <f t="shared" ca="1" si="80"/>
        <v>206987</v>
      </c>
      <c r="B5158" s="39" cm="1">
        <f t="array" aca="1" ref="B5158" ca="1">INDIRECT(_xlfn.CONCAT("D",ROW(C5158)-C5158-3))</f>
        <v>2069</v>
      </c>
      <c r="C5158" s="32">
        <v>87</v>
      </c>
      <c r="D5158" s="33">
        <v>2201354</v>
      </c>
      <c r="E5158" s="33"/>
      <c r="F5158" s="33">
        <v>961209</v>
      </c>
      <c r="G5158" s="33">
        <v>100756</v>
      </c>
      <c r="H5158" s="33">
        <v>619647</v>
      </c>
      <c r="I5158" s="33">
        <v>153149</v>
      </c>
      <c r="J5158" s="33">
        <v>87657</v>
      </c>
      <c r="K5158" s="33"/>
      <c r="L5158" s="33">
        <v>1240145</v>
      </c>
      <c r="M5158" s="33">
        <v>153628</v>
      </c>
      <c r="N5158" s="33">
        <v>358803</v>
      </c>
      <c r="O5158" s="33">
        <v>569031</v>
      </c>
      <c r="P5158" s="33">
        <v>158682</v>
      </c>
      <c r="Q5158"/>
    </row>
    <row r="5159" spans="1:17">
      <c r="A5159" s="38" t="str">
        <f t="shared" ca="1" si="80"/>
        <v>206988</v>
      </c>
      <c r="B5159" s="39" cm="1">
        <f t="array" aca="1" ref="B5159" ca="1">INDIRECT(_xlfn.CONCAT("D",ROW(C5159)-C5159-3))</f>
        <v>2069</v>
      </c>
      <c r="C5159" s="32">
        <v>88</v>
      </c>
      <c r="D5159" s="33">
        <v>2043625</v>
      </c>
      <c r="E5159" s="33"/>
      <c r="F5159" s="33">
        <v>884533</v>
      </c>
      <c r="G5159" s="33">
        <v>101752</v>
      </c>
      <c r="H5159" s="33">
        <v>567189</v>
      </c>
      <c r="I5159" s="33">
        <v>143057</v>
      </c>
      <c r="J5159" s="33">
        <v>72536</v>
      </c>
      <c r="K5159" s="33"/>
      <c r="L5159" s="33">
        <v>1159092</v>
      </c>
      <c r="M5159" s="33">
        <v>149430</v>
      </c>
      <c r="N5159" s="33">
        <v>330160</v>
      </c>
      <c r="O5159" s="33">
        <v>529063</v>
      </c>
      <c r="P5159" s="33">
        <v>150440</v>
      </c>
      <c r="Q5159"/>
    </row>
    <row r="5160" spans="1:17">
      <c r="A5160" s="38" t="str">
        <f t="shared" ca="1" si="80"/>
        <v>206989</v>
      </c>
      <c r="B5160" s="39" cm="1">
        <f t="array" aca="1" ref="B5160" ca="1">INDIRECT(_xlfn.CONCAT("D",ROW(C5160)-C5160-3))</f>
        <v>2069</v>
      </c>
      <c r="C5160" s="32">
        <v>89</v>
      </c>
      <c r="D5160" s="33">
        <v>1784567</v>
      </c>
      <c r="E5160" s="33"/>
      <c r="F5160" s="33">
        <v>761159</v>
      </c>
      <c r="G5160" s="33">
        <v>75612</v>
      </c>
      <c r="H5160" s="33">
        <v>468793</v>
      </c>
      <c r="I5160" s="33">
        <v>159289</v>
      </c>
      <c r="J5160" s="33">
        <v>57465</v>
      </c>
      <c r="K5160" s="33"/>
      <c r="L5160" s="33">
        <v>1023408</v>
      </c>
      <c r="M5160" s="33">
        <v>105870</v>
      </c>
      <c r="N5160" s="33">
        <v>272237</v>
      </c>
      <c r="O5160" s="33">
        <v>525316</v>
      </c>
      <c r="P5160" s="33">
        <v>119986</v>
      </c>
      <c r="Q5160"/>
    </row>
    <row r="5161" spans="1:17">
      <c r="A5161" s="38" t="str">
        <f t="shared" ca="1" si="80"/>
        <v>206990</v>
      </c>
      <c r="B5161" s="39" cm="1">
        <f t="array" aca="1" ref="B5161" ca="1">INDIRECT(_xlfn.CONCAT("D",ROW(C5161)-C5161-3))</f>
        <v>2069</v>
      </c>
      <c r="C5161" s="32">
        <v>90</v>
      </c>
      <c r="D5161" s="33">
        <v>1539919</v>
      </c>
      <c r="E5161" s="33"/>
      <c r="F5161" s="33">
        <v>645644</v>
      </c>
      <c r="G5161" s="33">
        <v>39344</v>
      </c>
      <c r="H5161" s="33">
        <v>391422</v>
      </c>
      <c r="I5161" s="33">
        <v>170490</v>
      </c>
      <c r="J5161" s="33">
        <v>44388</v>
      </c>
      <c r="K5161" s="33"/>
      <c r="L5161" s="33">
        <v>894274</v>
      </c>
      <c r="M5161" s="33">
        <v>91643</v>
      </c>
      <c r="N5161" s="33">
        <v>225583</v>
      </c>
      <c r="O5161" s="33">
        <v>466271</v>
      </c>
      <c r="P5161" s="33">
        <v>110777</v>
      </c>
      <c r="Q5161"/>
    </row>
    <row r="5162" spans="1:17">
      <c r="A5162" s="38" t="str">
        <f t="shared" ca="1" si="80"/>
        <v>206991</v>
      </c>
      <c r="B5162" s="39" cm="1">
        <f t="array" aca="1" ref="B5162" ca="1">INDIRECT(_xlfn.CONCAT("D",ROW(C5162)-C5162-3))</f>
        <v>2069</v>
      </c>
      <c r="C5162" s="32">
        <v>91</v>
      </c>
      <c r="D5162" s="33">
        <v>1335957</v>
      </c>
      <c r="E5162" s="33"/>
      <c r="F5162" s="33">
        <v>548725</v>
      </c>
      <c r="G5162" s="33">
        <v>45474</v>
      </c>
      <c r="H5162" s="33">
        <v>311247</v>
      </c>
      <c r="I5162" s="33">
        <v>146529</v>
      </c>
      <c r="J5162" s="33">
        <v>45474</v>
      </c>
      <c r="K5162" s="33"/>
      <c r="L5162" s="33">
        <v>787232</v>
      </c>
      <c r="M5162" s="33">
        <v>87807</v>
      </c>
      <c r="N5162" s="33">
        <v>176623</v>
      </c>
      <c r="O5162" s="33">
        <v>425912</v>
      </c>
      <c r="P5162" s="33">
        <v>96890</v>
      </c>
      <c r="Q5162"/>
    </row>
    <row r="5163" spans="1:17">
      <c r="A5163" s="38" t="str">
        <f t="shared" ca="1" si="80"/>
        <v>206992</v>
      </c>
      <c r="B5163" s="39" cm="1">
        <f t="array" aca="1" ref="B5163" ca="1">INDIRECT(_xlfn.CONCAT("D",ROW(C5163)-C5163-3))</f>
        <v>2069</v>
      </c>
      <c r="C5163" s="32">
        <v>92</v>
      </c>
      <c r="D5163" s="33">
        <v>1107710</v>
      </c>
      <c r="E5163" s="33"/>
      <c r="F5163" s="33">
        <v>445006</v>
      </c>
      <c r="G5163" s="33">
        <v>34465</v>
      </c>
      <c r="H5163" s="33">
        <v>272680</v>
      </c>
      <c r="I5163" s="33">
        <v>116573</v>
      </c>
      <c r="J5163" s="33">
        <v>21287</v>
      </c>
      <c r="K5163" s="33"/>
      <c r="L5163" s="33">
        <v>662704</v>
      </c>
      <c r="M5163" s="33">
        <v>59603</v>
      </c>
      <c r="N5163" s="33">
        <v>128298</v>
      </c>
      <c r="O5163" s="33">
        <v>393986</v>
      </c>
      <c r="P5163" s="33">
        <v>80818</v>
      </c>
      <c r="Q5163"/>
    </row>
    <row r="5164" spans="1:17">
      <c r="A5164" s="38" t="str">
        <f t="shared" ca="1" si="80"/>
        <v>206993</v>
      </c>
      <c r="B5164" s="39" cm="1">
        <f t="array" aca="1" ref="B5164" ca="1">INDIRECT(_xlfn.CONCAT("D",ROW(C5164)-C5164-3))</f>
        <v>2069</v>
      </c>
      <c r="C5164" s="32">
        <v>93</v>
      </c>
      <c r="D5164" s="33">
        <v>929237</v>
      </c>
      <c r="E5164" s="33"/>
      <c r="F5164" s="33">
        <v>364634</v>
      </c>
      <c r="G5164" s="33">
        <v>22408</v>
      </c>
      <c r="H5164" s="33">
        <v>216947</v>
      </c>
      <c r="I5164" s="33">
        <v>96760</v>
      </c>
      <c r="J5164" s="33">
        <v>28519</v>
      </c>
      <c r="K5164" s="33"/>
      <c r="L5164" s="33">
        <v>564603</v>
      </c>
      <c r="M5164" s="33">
        <v>54737</v>
      </c>
      <c r="N5164" s="33">
        <v>86160</v>
      </c>
      <c r="O5164" s="33">
        <v>366941</v>
      </c>
      <c r="P5164" s="33">
        <v>56764</v>
      </c>
      <c r="Q5164"/>
    </row>
    <row r="5165" spans="1:17">
      <c r="A5165" s="38" t="str">
        <f t="shared" ca="1" si="80"/>
        <v>206994</v>
      </c>
      <c r="B5165" s="39" cm="1">
        <f t="array" aca="1" ref="B5165" ca="1">INDIRECT(_xlfn.CONCAT("D",ROW(C5165)-C5165-3))</f>
        <v>2069</v>
      </c>
      <c r="C5165" s="32">
        <v>94</v>
      </c>
      <c r="D5165" s="33">
        <v>769531</v>
      </c>
      <c r="E5165" s="33"/>
      <c r="F5165" s="33">
        <v>294247</v>
      </c>
      <c r="G5165" s="33">
        <v>10217</v>
      </c>
      <c r="H5165" s="33">
        <v>164492</v>
      </c>
      <c r="I5165" s="33">
        <v>99104</v>
      </c>
      <c r="J5165" s="33">
        <v>20434</v>
      </c>
      <c r="K5165" s="33"/>
      <c r="L5165" s="33">
        <v>475284</v>
      </c>
      <c r="M5165" s="33">
        <v>42654</v>
      </c>
      <c r="N5165" s="33">
        <v>79214</v>
      </c>
      <c r="O5165" s="33">
        <v>290452</v>
      </c>
      <c r="P5165" s="33">
        <v>62965</v>
      </c>
      <c r="Q5165"/>
    </row>
    <row r="5166" spans="1:17">
      <c r="A5166" s="38" t="str">
        <f t="shared" ca="1" si="80"/>
        <v>206995</v>
      </c>
      <c r="B5166" s="39" cm="1">
        <f t="array" aca="1" ref="B5166" ca="1">INDIRECT(_xlfn.CONCAT("D",ROW(C5166)-C5166-3))</f>
        <v>2069</v>
      </c>
      <c r="C5166" s="32">
        <v>95</v>
      </c>
      <c r="D5166" s="33">
        <v>612305</v>
      </c>
      <c r="E5166" s="33"/>
      <c r="F5166" s="33">
        <v>226800</v>
      </c>
      <c r="G5166" s="33">
        <v>5131</v>
      </c>
      <c r="H5166" s="33">
        <v>128281</v>
      </c>
      <c r="I5166" s="33">
        <v>75942</v>
      </c>
      <c r="J5166" s="33">
        <v>17446</v>
      </c>
      <c r="K5166" s="33"/>
      <c r="L5166" s="33">
        <v>385505</v>
      </c>
      <c r="M5166" s="33">
        <v>29576</v>
      </c>
      <c r="N5166" s="33">
        <v>40794</v>
      </c>
      <c r="O5166" s="33">
        <v>263122</v>
      </c>
      <c r="P5166" s="33">
        <v>52013</v>
      </c>
      <c r="Q5166"/>
    </row>
    <row r="5167" spans="1:17">
      <c r="A5167" s="38" t="str">
        <f t="shared" ca="1" si="80"/>
        <v>206996</v>
      </c>
      <c r="B5167" s="39" cm="1">
        <f t="array" aca="1" ref="B5167" ca="1">INDIRECT(_xlfn.CONCAT("D",ROW(C5167)-C5167-3))</f>
        <v>2069</v>
      </c>
      <c r="C5167" s="32">
        <v>96</v>
      </c>
      <c r="D5167" s="33">
        <v>500435</v>
      </c>
      <c r="E5167" s="33"/>
      <c r="F5167" s="33">
        <v>179361</v>
      </c>
      <c r="G5167" s="33">
        <v>11339</v>
      </c>
      <c r="H5167" s="33">
        <v>85557</v>
      </c>
      <c r="I5167" s="33">
        <v>72157</v>
      </c>
      <c r="J5167" s="33">
        <v>10308</v>
      </c>
      <c r="K5167" s="33"/>
      <c r="L5167" s="33">
        <v>321074</v>
      </c>
      <c r="M5167" s="33">
        <v>22567</v>
      </c>
      <c r="N5167" s="33">
        <v>30774</v>
      </c>
      <c r="O5167" s="33">
        <v>224649</v>
      </c>
      <c r="P5167" s="33">
        <v>43083</v>
      </c>
      <c r="Q5167"/>
    </row>
    <row r="5168" spans="1:17">
      <c r="A5168" s="38" t="str">
        <f t="shared" ca="1" si="80"/>
        <v>206997</v>
      </c>
      <c r="B5168" s="39" cm="1">
        <f t="array" aca="1" ref="B5168" ca="1">INDIRECT(_xlfn.CONCAT("D",ROW(C5168)-C5168-3))</f>
        <v>2069</v>
      </c>
      <c r="C5168" s="32">
        <v>97</v>
      </c>
      <c r="D5168" s="33">
        <v>402434</v>
      </c>
      <c r="E5168" s="33"/>
      <c r="F5168" s="33">
        <v>139306</v>
      </c>
      <c r="G5168" s="33">
        <v>5159</v>
      </c>
      <c r="H5168" s="33">
        <v>57786</v>
      </c>
      <c r="I5168" s="33">
        <v>62946</v>
      </c>
      <c r="J5168" s="33">
        <v>13415</v>
      </c>
      <c r="K5168" s="33"/>
      <c r="L5168" s="33">
        <v>263129</v>
      </c>
      <c r="M5168" s="33">
        <v>20638</v>
      </c>
      <c r="N5168" s="33">
        <v>21669</v>
      </c>
      <c r="O5168" s="33">
        <v>188834</v>
      </c>
      <c r="P5168" s="33">
        <v>31988</v>
      </c>
      <c r="Q5168"/>
    </row>
    <row r="5169" spans="1:17">
      <c r="A5169" s="38" t="str">
        <f t="shared" ca="1" si="80"/>
        <v>206998</v>
      </c>
      <c r="B5169" s="39" cm="1">
        <f t="array" aca="1" ref="B5169" ca="1">INDIRECT(_xlfn.CONCAT("D",ROW(C5169)-C5169-3))</f>
        <v>2069</v>
      </c>
      <c r="C5169" s="32">
        <v>98</v>
      </c>
      <c r="D5169" s="33">
        <v>316477</v>
      </c>
      <c r="E5169" s="33"/>
      <c r="F5169" s="33">
        <v>105483</v>
      </c>
      <c r="G5169" s="33">
        <v>6266</v>
      </c>
      <c r="H5169" s="33">
        <v>45953</v>
      </c>
      <c r="I5169" s="33">
        <v>45953</v>
      </c>
      <c r="J5169" s="33">
        <v>7311</v>
      </c>
      <c r="K5169" s="33"/>
      <c r="L5169" s="33">
        <v>210994</v>
      </c>
      <c r="M5169" s="33">
        <v>14551</v>
      </c>
      <c r="N5169" s="33">
        <v>15591</v>
      </c>
      <c r="O5169" s="33">
        <v>157986</v>
      </c>
      <c r="P5169" s="33">
        <v>22866</v>
      </c>
      <c r="Q5169"/>
    </row>
    <row r="5170" spans="1:17">
      <c r="A5170" s="38" t="str">
        <f t="shared" ca="1" si="80"/>
        <v>206999</v>
      </c>
      <c r="B5170" s="39" cm="1">
        <f t="array" aca="1" ref="B5170" ca="1">INDIRECT(_xlfn.CONCAT("D",ROW(C5170)-C5170-3))</f>
        <v>2069</v>
      </c>
      <c r="C5170" s="32">
        <v>99</v>
      </c>
      <c r="D5170" s="33">
        <v>224273</v>
      </c>
      <c r="E5170" s="33"/>
      <c r="F5170" s="33">
        <v>71663</v>
      </c>
      <c r="G5170" s="33">
        <v>5193</v>
      </c>
      <c r="H5170" s="33">
        <v>30119</v>
      </c>
      <c r="I5170" s="33">
        <v>30119</v>
      </c>
      <c r="J5170" s="33">
        <v>6232</v>
      </c>
      <c r="K5170" s="33"/>
      <c r="L5170" s="33">
        <v>152610</v>
      </c>
      <c r="M5170" s="33">
        <v>7317</v>
      </c>
      <c r="N5170" s="33">
        <v>13589</v>
      </c>
      <c r="O5170" s="33">
        <v>113935</v>
      </c>
      <c r="P5170" s="33">
        <v>17770</v>
      </c>
      <c r="Q5170"/>
    </row>
    <row r="5171" spans="1:17">
      <c r="A5171" s="38" t="str">
        <f t="shared" ca="1" si="80"/>
        <v>2069100</v>
      </c>
      <c r="B5171" s="39" cm="1">
        <f t="array" aca="1" ref="B5171" ca="1">INDIRECT(_xlfn.CONCAT("D",ROW(C5171)-C5171-3))</f>
        <v>2069</v>
      </c>
      <c r="C5171" s="32">
        <v>100</v>
      </c>
      <c r="D5171" s="33">
        <v>491846</v>
      </c>
      <c r="E5171" s="33"/>
      <c r="F5171" s="33">
        <v>138283</v>
      </c>
      <c r="G5171" s="33">
        <v>14044</v>
      </c>
      <c r="H5171" s="33">
        <v>48615</v>
      </c>
      <c r="I5171" s="33">
        <v>66981</v>
      </c>
      <c r="J5171" s="33">
        <v>8643</v>
      </c>
      <c r="K5171" s="33"/>
      <c r="L5171" s="33">
        <v>353562</v>
      </c>
      <c r="M5171" s="33">
        <v>18325</v>
      </c>
      <c r="N5171" s="33">
        <v>9701</v>
      </c>
      <c r="O5171" s="33">
        <v>282419</v>
      </c>
      <c r="P5171" s="33">
        <v>43117</v>
      </c>
      <c r="Q5171"/>
    </row>
    <row r="5172" spans="1:17">
      <c r="A5172" s="38" t="str">
        <f t="shared" ca="1" si="80"/>
        <v>316477</v>
      </c>
      <c r="B5172" s="39" cm="1">
        <f t="array" aca="1" ref="B5172" ca="1">INDIRECT(_xlfn.CONCAT("D",ROW(C5172)-C5172-3))</f>
        <v>316477</v>
      </c>
      <c r="C5172" s="34"/>
      <c r="D5172" s="31"/>
      <c r="E5172" s="31"/>
      <c r="F5172" s="31"/>
      <c r="G5172" s="31"/>
      <c r="H5172" s="31"/>
      <c r="I5172" s="31"/>
      <c r="J5172" s="31"/>
      <c r="K5172" s="31"/>
      <c r="L5172" s="31"/>
      <c r="M5172" s="31"/>
      <c r="N5172" s="31"/>
      <c r="O5172" s="31"/>
      <c r="P5172" s="31"/>
      <c r="Q5172"/>
    </row>
    <row r="5173" spans="1:17">
      <c r="A5173" s="38" t="str">
        <f t="shared" ca="1" si="80"/>
        <v>224273</v>
      </c>
      <c r="B5173" s="39" cm="1">
        <f t="array" aca="1" ref="B5173" ca="1">INDIRECT(_xlfn.CONCAT("D",ROW(C5173)-C5173-3))</f>
        <v>224273</v>
      </c>
      <c r="Q5173"/>
    </row>
    <row r="5174" spans="1:17">
      <c r="A5174" s="38" t="str">
        <f t="shared" ca="1" si="80"/>
        <v>491846</v>
      </c>
      <c r="B5174" s="39" cm="1">
        <f t="array" aca="1" ref="B5174" ca="1">INDIRECT(_xlfn.CONCAT("D",ROW(C5174)-C5174-3))</f>
        <v>491846</v>
      </c>
      <c r="Q5174"/>
    </row>
    <row r="5175" spans="1:17">
      <c r="A5175" s="38" t="str">
        <f t="shared" ca="1" si="80"/>
        <v>0</v>
      </c>
      <c r="B5175" s="39" cm="1">
        <f t="array" aca="1" ref="B5175" ca="1">INDIRECT(_xlfn.CONCAT("D",ROW(C5175)-C5175-3))</f>
        <v>0</v>
      </c>
      <c r="Q5175"/>
    </row>
    <row r="5176" spans="1:17">
      <c r="A5176" s="38" t="str">
        <f t="shared" ca="1" si="80"/>
        <v>0</v>
      </c>
      <c r="B5176" s="39" cm="1">
        <f t="array" aca="1" ref="B5176" ca="1">INDIRECT(_xlfn.CONCAT("D",ROW(C5176)-C5176-3))</f>
        <v>0</v>
      </c>
      <c r="Q5176"/>
    </row>
    <row r="5177" spans="1:17">
      <c r="A5177" s="38" t="str">
        <f t="shared" ca="1" si="80"/>
        <v>0</v>
      </c>
      <c r="B5177" s="39" cm="1">
        <f t="array" aca="1" ref="B5177" ca="1">INDIRECT(_xlfn.CONCAT("D",ROW(C5177)-C5177-3))</f>
        <v>0</v>
      </c>
      <c r="Q5177"/>
    </row>
    <row r="5178" spans="1:17">
      <c r="A5178" s="38" t="str">
        <f t="shared" ca="1" si="80"/>
        <v>0</v>
      </c>
      <c r="B5178" s="39" cm="1">
        <f t="array" aca="1" ref="B5178" ca="1">INDIRECT(_xlfn.CONCAT("D",ROW(C5178)-C5178-3))</f>
        <v>0</v>
      </c>
      <c r="D5178" s="47">
        <v>2070</v>
      </c>
      <c r="E5178" s="47"/>
      <c r="F5178" s="47"/>
      <c r="G5178" s="47"/>
      <c r="H5178" s="47"/>
      <c r="I5178" s="47"/>
      <c r="J5178" s="47"/>
      <c r="K5178" s="47"/>
      <c r="L5178" s="47"/>
      <c r="M5178" s="47"/>
      <c r="N5178" s="47"/>
      <c r="O5178" s="47"/>
      <c r="P5178" s="47"/>
      <c r="Q5178"/>
    </row>
    <row r="5179" spans="1:17">
      <c r="A5179" s="38" t="str">
        <f t="shared" ca="1" si="80"/>
        <v>0</v>
      </c>
      <c r="B5179" s="39" cm="1">
        <f t="array" aca="1" ref="B5179" ca="1">INDIRECT(_xlfn.CONCAT("D",ROW(C5179)-C5179-3))</f>
        <v>0</v>
      </c>
      <c r="F5179" s="48" t="s">
        <v>184</v>
      </c>
      <c r="G5179" s="48"/>
      <c r="H5179" s="48"/>
      <c r="I5179" s="48"/>
      <c r="J5179" s="48"/>
      <c r="K5179" s="30"/>
      <c r="L5179" s="48" t="s">
        <v>185</v>
      </c>
      <c r="M5179" s="48"/>
      <c r="N5179" s="48"/>
      <c r="O5179" s="48"/>
      <c r="P5179" s="48"/>
      <c r="Q5179"/>
    </row>
    <row r="5180" spans="1:17">
      <c r="A5180" s="38" t="e">
        <f t="shared" ca="1" si="80"/>
        <v>#VALUE!</v>
      </c>
      <c r="B5180" s="39" t="e" cm="1">
        <f t="array" aca="1" ref="B5180" ca="1">INDIRECT(_xlfn.CONCAT("D",ROW(C5180)-C5180-3))</f>
        <v>#VALUE!</v>
      </c>
      <c r="C5180" s="30" t="s">
        <v>186</v>
      </c>
      <c r="D5180" s="30" t="s">
        <v>0</v>
      </c>
      <c r="E5180" s="30"/>
      <c r="F5180" s="30" t="s">
        <v>0</v>
      </c>
      <c r="G5180" s="30" t="s">
        <v>187</v>
      </c>
      <c r="H5180" s="30" t="s">
        <v>188</v>
      </c>
      <c r="I5180" s="30" t="s">
        <v>189</v>
      </c>
      <c r="J5180" s="30" t="s">
        <v>190</v>
      </c>
      <c r="K5180" s="30"/>
      <c r="L5180" s="30" t="s">
        <v>0</v>
      </c>
      <c r="M5180" s="30" t="s">
        <v>187</v>
      </c>
      <c r="N5180" s="30" t="s">
        <v>188</v>
      </c>
      <c r="O5180" s="30" t="s">
        <v>189</v>
      </c>
      <c r="P5180" s="30" t="s">
        <v>190</v>
      </c>
      <c r="Q5180"/>
    </row>
    <row r="5181" spans="1:17">
      <c r="A5181" s="38" t="str">
        <f t="shared" ca="1" si="80"/>
        <v>20700</v>
      </c>
      <c r="B5181" s="39" cm="1">
        <f t="array" aca="1" ref="B5181" ca="1">INDIRECT(_xlfn.CONCAT("D",ROW(C5181)-C5181-3))</f>
        <v>2070</v>
      </c>
      <c r="C5181" s="32">
        <v>0</v>
      </c>
      <c r="D5181" s="33">
        <v>4028935</v>
      </c>
      <c r="E5181" s="33"/>
      <c r="F5181" s="33">
        <v>2061163</v>
      </c>
      <c r="G5181" s="33">
        <v>2061163</v>
      </c>
      <c r="H5181" s="33">
        <v>0</v>
      </c>
      <c r="I5181" s="33">
        <v>0</v>
      </c>
      <c r="J5181" s="33">
        <v>0</v>
      </c>
      <c r="K5181" s="33"/>
      <c r="L5181" s="33">
        <v>1967773</v>
      </c>
      <c r="M5181" s="33">
        <v>1967773</v>
      </c>
      <c r="N5181" s="33">
        <v>0</v>
      </c>
      <c r="O5181" s="33">
        <v>0</v>
      </c>
      <c r="P5181" s="33">
        <v>0</v>
      </c>
      <c r="Q5181"/>
    </row>
    <row r="5182" spans="1:17">
      <c r="A5182" s="38" t="str">
        <f t="shared" ca="1" si="80"/>
        <v>20701</v>
      </c>
      <c r="B5182" s="39" cm="1">
        <f t="array" aca="1" ref="B5182" ca="1">INDIRECT(_xlfn.CONCAT("D",ROW(C5182)-C5182-3))</f>
        <v>2070</v>
      </c>
      <c r="C5182" s="32">
        <v>1</v>
      </c>
      <c r="D5182" s="33">
        <v>4039799</v>
      </c>
      <c r="E5182" s="33"/>
      <c r="F5182" s="33">
        <v>2067341</v>
      </c>
      <c r="G5182" s="33">
        <v>2067341</v>
      </c>
      <c r="H5182" s="33">
        <v>0</v>
      </c>
      <c r="I5182" s="33">
        <v>0</v>
      </c>
      <c r="J5182" s="33">
        <v>0</v>
      </c>
      <c r="K5182" s="33"/>
      <c r="L5182" s="33">
        <v>1972458</v>
      </c>
      <c r="M5182" s="33">
        <v>1972458</v>
      </c>
      <c r="N5182" s="33">
        <v>0</v>
      </c>
      <c r="O5182" s="33">
        <v>0</v>
      </c>
      <c r="P5182" s="33">
        <v>0</v>
      </c>
      <c r="Q5182"/>
    </row>
    <row r="5183" spans="1:17">
      <c r="A5183" s="38" t="str">
        <f t="shared" ca="1" si="80"/>
        <v>20702</v>
      </c>
      <c r="B5183" s="39" cm="1">
        <f t="array" aca="1" ref="B5183" ca="1">INDIRECT(_xlfn.CONCAT("D",ROW(C5183)-C5183-3))</f>
        <v>2070</v>
      </c>
      <c r="C5183" s="32">
        <v>2</v>
      </c>
      <c r="D5183" s="33">
        <v>4057095</v>
      </c>
      <c r="E5183" s="33"/>
      <c r="F5183" s="33">
        <v>2076311</v>
      </c>
      <c r="G5183" s="33">
        <v>2076311</v>
      </c>
      <c r="H5183" s="33">
        <v>0</v>
      </c>
      <c r="I5183" s="33">
        <v>0</v>
      </c>
      <c r="J5183" s="33">
        <v>0</v>
      </c>
      <c r="K5183" s="33"/>
      <c r="L5183" s="33">
        <v>1980784</v>
      </c>
      <c r="M5183" s="33">
        <v>1980784</v>
      </c>
      <c r="N5183" s="33">
        <v>0</v>
      </c>
      <c r="O5183" s="33">
        <v>0</v>
      </c>
      <c r="P5183" s="33">
        <v>0</v>
      </c>
      <c r="Q5183"/>
    </row>
    <row r="5184" spans="1:17">
      <c r="A5184" s="38" t="str">
        <f t="shared" ca="1" si="80"/>
        <v>20703</v>
      </c>
      <c r="B5184" s="39" cm="1">
        <f t="array" aca="1" ref="B5184" ca="1">INDIRECT(_xlfn.CONCAT("D",ROW(C5184)-C5184-3))</f>
        <v>2070</v>
      </c>
      <c r="C5184" s="32">
        <v>3</v>
      </c>
      <c r="D5184" s="33">
        <v>4072844</v>
      </c>
      <c r="E5184" s="33"/>
      <c r="F5184" s="33">
        <v>2084486</v>
      </c>
      <c r="G5184" s="33">
        <v>2084486</v>
      </c>
      <c r="H5184" s="33">
        <v>0</v>
      </c>
      <c r="I5184" s="33">
        <v>0</v>
      </c>
      <c r="J5184" s="33">
        <v>0</v>
      </c>
      <c r="K5184" s="33"/>
      <c r="L5184" s="33">
        <v>1988358</v>
      </c>
      <c r="M5184" s="33">
        <v>1988358</v>
      </c>
      <c r="N5184" s="33">
        <v>0</v>
      </c>
      <c r="O5184" s="33">
        <v>0</v>
      </c>
      <c r="P5184" s="33">
        <v>0</v>
      </c>
      <c r="Q5184"/>
    </row>
    <row r="5185" spans="1:17">
      <c r="A5185" s="38" t="str">
        <f t="shared" ca="1" si="80"/>
        <v>20704</v>
      </c>
      <c r="B5185" s="39" cm="1">
        <f t="array" aca="1" ref="B5185" ca="1">INDIRECT(_xlfn.CONCAT("D",ROW(C5185)-C5185-3))</f>
        <v>2070</v>
      </c>
      <c r="C5185" s="32">
        <v>4</v>
      </c>
      <c r="D5185" s="33">
        <v>4084389</v>
      </c>
      <c r="E5185" s="33"/>
      <c r="F5185" s="33">
        <v>2090721</v>
      </c>
      <c r="G5185" s="33">
        <v>2090721</v>
      </c>
      <c r="H5185" s="33">
        <v>0</v>
      </c>
      <c r="I5185" s="33">
        <v>0</v>
      </c>
      <c r="J5185" s="33">
        <v>0</v>
      </c>
      <c r="K5185" s="33"/>
      <c r="L5185" s="33">
        <v>1993667</v>
      </c>
      <c r="M5185" s="33">
        <v>1993667</v>
      </c>
      <c r="N5185" s="33">
        <v>0</v>
      </c>
      <c r="O5185" s="33">
        <v>0</v>
      </c>
      <c r="P5185" s="33">
        <v>0</v>
      </c>
      <c r="Q5185"/>
    </row>
    <row r="5186" spans="1:17">
      <c r="A5186" s="38" t="str">
        <f t="shared" ca="1" si="80"/>
        <v>20705</v>
      </c>
      <c r="B5186" s="39" cm="1">
        <f t="array" aca="1" ref="B5186" ca="1">INDIRECT(_xlfn.CONCAT("D",ROW(C5186)-C5186-3))</f>
        <v>2070</v>
      </c>
      <c r="C5186" s="32">
        <v>5</v>
      </c>
      <c r="D5186" s="33">
        <v>4092657</v>
      </c>
      <c r="E5186" s="33"/>
      <c r="F5186" s="33">
        <v>2095207</v>
      </c>
      <c r="G5186" s="33">
        <v>2095207</v>
      </c>
      <c r="H5186" s="33">
        <v>0</v>
      </c>
      <c r="I5186" s="33">
        <v>0</v>
      </c>
      <c r="J5186" s="33">
        <v>0</v>
      </c>
      <c r="K5186" s="33"/>
      <c r="L5186" s="33">
        <v>1997451</v>
      </c>
      <c r="M5186" s="33">
        <v>1997451</v>
      </c>
      <c r="N5186" s="33">
        <v>0</v>
      </c>
      <c r="O5186" s="33">
        <v>0</v>
      </c>
      <c r="P5186" s="33">
        <v>0</v>
      </c>
      <c r="Q5186"/>
    </row>
    <row r="5187" spans="1:17">
      <c r="A5187" s="38" t="str">
        <f t="shared" ca="1" si="80"/>
        <v>20706</v>
      </c>
      <c r="B5187" s="39" cm="1">
        <f t="array" aca="1" ref="B5187" ca="1">INDIRECT(_xlfn.CONCAT("D",ROW(C5187)-C5187-3))</f>
        <v>2070</v>
      </c>
      <c r="C5187" s="32">
        <v>6</v>
      </c>
      <c r="D5187" s="33">
        <v>4100011</v>
      </c>
      <c r="E5187" s="33"/>
      <c r="F5187" s="33">
        <v>2099119</v>
      </c>
      <c r="G5187" s="33">
        <v>2099119</v>
      </c>
      <c r="H5187" s="33">
        <v>0</v>
      </c>
      <c r="I5187" s="33">
        <v>0</v>
      </c>
      <c r="J5187" s="33">
        <v>0</v>
      </c>
      <c r="K5187" s="33"/>
      <c r="L5187" s="33">
        <v>2000892</v>
      </c>
      <c r="M5187" s="33">
        <v>2000892</v>
      </c>
      <c r="N5187" s="33">
        <v>0</v>
      </c>
      <c r="O5187" s="33">
        <v>0</v>
      </c>
      <c r="P5187" s="33">
        <v>0</v>
      </c>
      <c r="Q5187"/>
    </row>
    <row r="5188" spans="1:17">
      <c r="A5188" s="38" t="str">
        <f t="shared" ca="1" si="80"/>
        <v>20707</v>
      </c>
      <c r="B5188" s="39" cm="1">
        <f t="array" aca="1" ref="B5188" ca="1">INDIRECT(_xlfn.CONCAT("D",ROW(C5188)-C5188-3))</f>
        <v>2070</v>
      </c>
      <c r="C5188" s="32">
        <v>7</v>
      </c>
      <c r="D5188" s="33">
        <v>4104947</v>
      </c>
      <c r="E5188" s="33"/>
      <c r="F5188" s="33">
        <v>2101640</v>
      </c>
      <c r="G5188" s="33">
        <v>2101640</v>
      </c>
      <c r="H5188" s="33">
        <v>0</v>
      </c>
      <c r="I5188" s="33">
        <v>0</v>
      </c>
      <c r="J5188" s="33">
        <v>0</v>
      </c>
      <c r="K5188" s="33"/>
      <c r="L5188" s="33">
        <v>2003307</v>
      </c>
      <c r="M5188" s="33">
        <v>2003307</v>
      </c>
      <c r="N5188" s="33">
        <v>0</v>
      </c>
      <c r="O5188" s="33">
        <v>0</v>
      </c>
      <c r="P5188" s="33">
        <v>0</v>
      </c>
      <c r="Q5188"/>
    </row>
    <row r="5189" spans="1:17">
      <c r="A5189" s="38" t="str">
        <f t="shared" ca="1" si="80"/>
        <v>20708</v>
      </c>
      <c r="B5189" s="39" cm="1">
        <f t="array" aca="1" ref="B5189" ca="1">INDIRECT(_xlfn.CONCAT("D",ROW(C5189)-C5189-3))</f>
        <v>2070</v>
      </c>
      <c r="C5189" s="32">
        <v>8</v>
      </c>
      <c r="D5189" s="33">
        <v>4108735</v>
      </c>
      <c r="E5189" s="33"/>
      <c r="F5189" s="33">
        <v>2103754</v>
      </c>
      <c r="G5189" s="33">
        <v>2103754</v>
      </c>
      <c r="H5189" s="33">
        <v>0</v>
      </c>
      <c r="I5189" s="33">
        <v>0</v>
      </c>
      <c r="J5189" s="33">
        <v>0</v>
      </c>
      <c r="K5189" s="33"/>
      <c r="L5189" s="33">
        <v>2004981</v>
      </c>
      <c r="M5189" s="33">
        <v>2004981</v>
      </c>
      <c r="N5189" s="33">
        <v>0</v>
      </c>
      <c r="O5189" s="33">
        <v>0</v>
      </c>
      <c r="P5189" s="33">
        <v>0</v>
      </c>
      <c r="Q5189"/>
    </row>
    <row r="5190" spans="1:17">
      <c r="A5190" s="38" t="str">
        <f t="shared" ca="1" si="80"/>
        <v>20709</v>
      </c>
      <c r="B5190" s="39" cm="1">
        <f t="array" aca="1" ref="B5190" ca="1">INDIRECT(_xlfn.CONCAT("D",ROW(C5190)-C5190-3))</f>
        <v>2070</v>
      </c>
      <c r="C5190" s="32">
        <v>9</v>
      </c>
      <c r="D5190" s="33">
        <v>4112878</v>
      </c>
      <c r="E5190" s="33"/>
      <c r="F5190" s="33">
        <v>2106398</v>
      </c>
      <c r="G5190" s="33">
        <v>2106398</v>
      </c>
      <c r="H5190" s="33">
        <v>0</v>
      </c>
      <c r="I5190" s="33">
        <v>0</v>
      </c>
      <c r="J5190" s="33">
        <v>0</v>
      </c>
      <c r="K5190" s="33"/>
      <c r="L5190" s="33">
        <v>2006480</v>
      </c>
      <c r="M5190" s="33">
        <v>2006480</v>
      </c>
      <c r="N5190" s="33">
        <v>0</v>
      </c>
      <c r="O5190" s="33">
        <v>0</v>
      </c>
      <c r="P5190" s="33">
        <v>0</v>
      </c>
      <c r="Q5190"/>
    </row>
    <row r="5191" spans="1:17">
      <c r="A5191" s="38" t="str">
        <f t="shared" ca="1" si="80"/>
        <v>207010</v>
      </c>
      <c r="B5191" s="39" cm="1">
        <f t="array" aca="1" ref="B5191" ca="1">INDIRECT(_xlfn.CONCAT("D",ROW(C5191)-C5191-3))</f>
        <v>2070</v>
      </c>
      <c r="C5191" s="32">
        <v>10</v>
      </c>
      <c r="D5191" s="33">
        <v>4118122</v>
      </c>
      <c r="E5191" s="33"/>
      <c r="F5191" s="33">
        <v>2109806</v>
      </c>
      <c r="G5191" s="33">
        <v>2109806</v>
      </c>
      <c r="H5191" s="33">
        <v>0</v>
      </c>
      <c r="I5191" s="33">
        <v>0</v>
      </c>
      <c r="J5191" s="33">
        <v>0</v>
      </c>
      <c r="K5191" s="33"/>
      <c r="L5191" s="33">
        <v>2008315</v>
      </c>
      <c r="M5191" s="33">
        <v>2008315</v>
      </c>
      <c r="N5191" s="33">
        <v>0</v>
      </c>
      <c r="O5191" s="33">
        <v>0</v>
      </c>
      <c r="P5191" s="33">
        <v>0</v>
      </c>
      <c r="Q5191"/>
    </row>
    <row r="5192" spans="1:17">
      <c r="A5192" s="38" t="str">
        <f t="shared" ca="1" si="80"/>
        <v>207011</v>
      </c>
      <c r="B5192" s="39" cm="1">
        <f t="array" aca="1" ref="B5192" ca="1">INDIRECT(_xlfn.CONCAT("D",ROW(C5192)-C5192-3))</f>
        <v>2070</v>
      </c>
      <c r="C5192" s="32">
        <v>11</v>
      </c>
      <c r="D5192" s="33">
        <v>4124694</v>
      </c>
      <c r="E5192" s="33"/>
      <c r="F5192" s="33">
        <v>2113780</v>
      </c>
      <c r="G5192" s="33">
        <v>2113780</v>
      </c>
      <c r="H5192" s="33">
        <v>0</v>
      </c>
      <c r="I5192" s="33">
        <v>0</v>
      </c>
      <c r="J5192" s="33">
        <v>0</v>
      </c>
      <c r="K5192" s="33"/>
      <c r="L5192" s="33">
        <v>2010914</v>
      </c>
      <c r="M5192" s="33">
        <v>2010914</v>
      </c>
      <c r="N5192" s="33">
        <v>0</v>
      </c>
      <c r="O5192" s="33">
        <v>0</v>
      </c>
      <c r="P5192" s="33">
        <v>0</v>
      </c>
      <c r="Q5192"/>
    </row>
    <row r="5193" spans="1:17">
      <c r="A5193" s="38" t="str">
        <f t="shared" ca="1" si="80"/>
        <v>207012</v>
      </c>
      <c r="B5193" s="39" cm="1">
        <f t="array" aca="1" ref="B5193" ca="1">INDIRECT(_xlfn.CONCAT("D",ROW(C5193)-C5193-3))</f>
        <v>2070</v>
      </c>
      <c r="C5193" s="32">
        <v>12</v>
      </c>
      <c r="D5193" s="33">
        <v>4133449</v>
      </c>
      <c r="E5193" s="33"/>
      <c r="F5193" s="33">
        <v>2118617</v>
      </c>
      <c r="G5193" s="33">
        <v>2118617</v>
      </c>
      <c r="H5193" s="33">
        <v>0</v>
      </c>
      <c r="I5193" s="33">
        <v>0</v>
      </c>
      <c r="J5193" s="33">
        <v>0</v>
      </c>
      <c r="K5193" s="33"/>
      <c r="L5193" s="33">
        <v>2014833</v>
      </c>
      <c r="M5193" s="33">
        <v>2014833</v>
      </c>
      <c r="N5193" s="33">
        <v>0</v>
      </c>
      <c r="O5193" s="33">
        <v>0</v>
      </c>
      <c r="P5193" s="33">
        <v>0</v>
      </c>
      <c r="Q5193"/>
    </row>
    <row r="5194" spans="1:17">
      <c r="A5194" s="38" t="str">
        <f t="shared" ca="1" si="80"/>
        <v>207013</v>
      </c>
      <c r="B5194" s="39" cm="1">
        <f t="array" aca="1" ref="B5194" ca="1">INDIRECT(_xlfn.CONCAT("D",ROW(C5194)-C5194-3))</f>
        <v>2070</v>
      </c>
      <c r="C5194" s="32">
        <v>13</v>
      </c>
      <c r="D5194" s="33">
        <v>4145379</v>
      </c>
      <c r="E5194" s="33"/>
      <c r="F5194" s="33">
        <v>2124922</v>
      </c>
      <c r="G5194" s="33">
        <v>2124922</v>
      </c>
      <c r="H5194" s="33">
        <v>0</v>
      </c>
      <c r="I5194" s="33">
        <v>0</v>
      </c>
      <c r="J5194" s="33">
        <v>0</v>
      </c>
      <c r="K5194" s="33"/>
      <c r="L5194" s="33">
        <v>2020457</v>
      </c>
      <c r="M5194" s="33">
        <v>2020457</v>
      </c>
      <c r="N5194" s="33">
        <v>0</v>
      </c>
      <c r="O5194" s="33">
        <v>0</v>
      </c>
      <c r="P5194" s="33">
        <v>0</v>
      </c>
      <c r="Q5194"/>
    </row>
    <row r="5195" spans="1:17">
      <c r="A5195" s="38" t="str">
        <f t="shared" ca="1" si="80"/>
        <v>207014</v>
      </c>
      <c r="B5195" s="39" cm="1">
        <f t="array" aca="1" ref="B5195" ca="1">INDIRECT(_xlfn.CONCAT("D",ROW(C5195)-C5195-3))</f>
        <v>2070</v>
      </c>
      <c r="C5195" s="32">
        <v>14</v>
      </c>
      <c r="D5195" s="33">
        <v>4161068</v>
      </c>
      <c r="E5195" s="33"/>
      <c r="F5195" s="33">
        <v>2133136</v>
      </c>
      <c r="G5195" s="33">
        <v>2133136</v>
      </c>
      <c r="H5195" s="33">
        <v>0</v>
      </c>
      <c r="I5195" s="33">
        <v>0</v>
      </c>
      <c r="J5195" s="33">
        <v>0</v>
      </c>
      <c r="K5195" s="33"/>
      <c r="L5195" s="33">
        <v>2027932</v>
      </c>
      <c r="M5195" s="33">
        <v>2027932</v>
      </c>
      <c r="N5195" s="33">
        <v>0</v>
      </c>
      <c r="O5195" s="33">
        <v>0</v>
      </c>
      <c r="P5195" s="33">
        <v>0</v>
      </c>
      <c r="Q5195"/>
    </row>
    <row r="5196" spans="1:17">
      <c r="A5196" s="38" t="str">
        <f t="shared" ref="A5196:A5259" ca="1" si="81">B5196&amp;C5196</f>
        <v>207015</v>
      </c>
      <c r="B5196" s="39" cm="1">
        <f t="array" aca="1" ref="B5196" ca="1">INDIRECT(_xlfn.CONCAT("D",ROW(C5196)-C5196-3))</f>
        <v>2070</v>
      </c>
      <c r="C5196" s="32">
        <v>15</v>
      </c>
      <c r="D5196" s="33">
        <v>4181722</v>
      </c>
      <c r="E5196" s="33"/>
      <c r="F5196" s="33">
        <v>2144060</v>
      </c>
      <c r="G5196" s="33">
        <v>2144060</v>
      </c>
      <c r="H5196" s="33">
        <v>0</v>
      </c>
      <c r="I5196" s="33">
        <v>0</v>
      </c>
      <c r="J5196" s="33">
        <v>0</v>
      </c>
      <c r="K5196" s="33"/>
      <c r="L5196" s="33">
        <v>2037662</v>
      </c>
      <c r="M5196" s="33">
        <v>2037662</v>
      </c>
      <c r="N5196" s="33">
        <v>0</v>
      </c>
      <c r="O5196" s="33">
        <v>0</v>
      </c>
      <c r="P5196" s="33">
        <v>0</v>
      </c>
      <c r="Q5196"/>
    </row>
    <row r="5197" spans="1:17">
      <c r="A5197" s="38" t="str">
        <f t="shared" ca="1" si="81"/>
        <v>207016</v>
      </c>
      <c r="B5197" s="39" cm="1">
        <f t="array" aca="1" ref="B5197" ca="1">INDIRECT(_xlfn.CONCAT("D",ROW(C5197)-C5197-3))</f>
        <v>2070</v>
      </c>
      <c r="C5197" s="32">
        <v>16</v>
      </c>
      <c r="D5197" s="33">
        <v>4208227</v>
      </c>
      <c r="E5197" s="33"/>
      <c r="F5197" s="33">
        <v>2158546</v>
      </c>
      <c r="G5197" s="33">
        <v>2151925</v>
      </c>
      <c r="H5197" s="33">
        <v>6621</v>
      </c>
      <c r="I5197" s="33">
        <v>0</v>
      </c>
      <c r="J5197" s="33">
        <v>0</v>
      </c>
      <c r="K5197" s="33"/>
      <c r="L5197" s="33">
        <v>2049681</v>
      </c>
      <c r="M5197" s="33">
        <v>2042121</v>
      </c>
      <c r="N5197" s="33">
        <v>7560</v>
      </c>
      <c r="O5197" s="33">
        <v>0</v>
      </c>
      <c r="P5197" s="33">
        <v>0</v>
      </c>
      <c r="Q5197"/>
    </row>
    <row r="5198" spans="1:17">
      <c r="A5198" s="38" t="str">
        <f t="shared" ca="1" si="81"/>
        <v>207017</v>
      </c>
      <c r="B5198" s="39" cm="1">
        <f t="array" aca="1" ref="B5198" ca="1">INDIRECT(_xlfn.CONCAT("D",ROW(C5198)-C5198-3))</f>
        <v>2070</v>
      </c>
      <c r="C5198" s="32">
        <v>17</v>
      </c>
      <c r="D5198" s="33">
        <v>4241677</v>
      </c>
      <c r="E5198" s="33"/>
      <c r="F5198" s="33">
        <v>2177475</v>
      </c>
      <c r="G5198" s="33">
        <v>2162308</v>
      </c>
      <c r="H5198" s="33">
        <v>15167</v>
      </c>
      <c r="I5198" s="33">
        <v>0</v>
      </c>
      <c r="J5198" s="33">
        <v>0</v>
      </c>
      <c r="K5198" s="33"/>
      <c r="L5198" s="33">
        <v>2064202</v>
      </c>
      <c r="M5198" s="33">
        <v>2047103</v>
      </c>
      <c r="N5198" s="33">
        <v>17099</v>
      </c>
      <c r="O5198" s="33">
        <v>0</v>
      </c>
      <c r="P5198" s="33">
        <v>0</v>
      </c>
      <c r="Q5198"/>
    </row>
    <row r="5199" spans="1:17">
      <c r="A5199" s="38" t="str">
        <f t="shared" ca="1" si="81"/>
        <v>207018</v>
      </c>
      <c r="B5199" s="39" cm="1">
        <f t="array" aca="1" ref="B5199" ca="1">INDIRECT(_xlfn.CONCAT("D",ROW(C5199)-C5199-3))</f>
        <v>2070</v>
      </c>
      <c r="C5199" s="32">
        <v>18</v>
      </c>
      <c r="D5199" s="33">
        <v>4281455</v>
      </c>
      <c r="E5199" s="33"/>
      <c r="F5199" s="33">
        <v>2200250</v>
      </c>
      <c r="G5199" s="33">
        <v>2184071</v>
      </c>
      <c r="H5199" s="33">
        <v>16178</v>
      </c>
      <c r="I5199" s="33">
        <v>0</v>
      </c>
      <c r="J5199" s="33">
        <v>0</v>
      </c>
      <c r="K5199" s="33"/>
      <c r="L5199" s="33">
        <v>2081205</v>
      </c>
      <c r="M5199" s="33">
        <v>2056486</v>
      </c>
      <c r="N5199" s="33">
        <v>24720</v>
      </c>
      <c r="O5199" s="33">
        <v>0</v>
      </c>
      <c r="P5199" s="33">
        <v>0</v>
      </c>
      <c r="Q5199"/>
    </row>
    <row r="5200" spans="1:17">
      <c r="A5200" s="38" t="str">
        <f t="shared" ca="1" si="81"/>
        <v>207019</v>
      </c>
      <c r="B5200" s="39" cm="1">
        <f t="array" aca="1" ref="B5200" ca="1">INDIRECT(_xlfn.CONCAT("D",ROW(C5200)-C5200-3))</f>
        <v>2070</v>
      </c>
      <c r="C5200" s="32">
        <v>19</v>
      </c>
      <c r="D5200" s="33">
        <v>4324100</v>
      </c>
      <c r="E5200" s="33"/>
      <c r="F5200" s="33">
        <v>2224148</v>
      </c>
      <c r="G5200" s="33">
        <v>2199308</v>
      </c>
      <c r="H5200" s="33">
        <v>22929</v>
      </c>
      <c r="I5200" s="33">
        <v>0</v>
      </c>
      <c r="J5200" s="33">
        <v>1911</v>
      </c>
      <c r="K5200" s="33"/>
      <c r="L5200" s="33">
        <v>2099951</v>
      </c>
      <c r="M5200" s="33">
        <v>2053222</v>
      </c>
      <c r="N5200" s="33">
        <v>43868</v>
      </c>
      <c r="O5200" s="33">
        <v>0</v>
      </c>
      <c r="P5200" s="33">
        <v>2861</v>
      </c>
      <c r="Q5200"/>
    </row>
    <row r="5201" spans="1:17">
      <c r="A5201" s="38" t="str">
        <f t="shared" ca="1" si="81"/>
        <v>207020</v>
      </c>
      <c r="B5201" s="39" cm="1">
        <f t="array" aca="1" ref="B5201" ca="1">INDIRECT(_xlfn.CONCAT("D",ROW(C5201)-C5201-3))</f>
        <v>2070</v>
      </c>
      <c r="C5201" s="32">
        <v>20</v>
      </c>
      <c r="D5201" s="33">
        <v>4368112</v>
      </c>
      <c r="E5201" s="33"/>
      <c r="F5201" s="33">
        <v>2247498</v>
      </c>
      <c r="G5201" s="33">
        <v>2197682</v>
      </c>
      <c r="H5201" s="33">
        <v>49817</v>
      </c>
      <c r="I5201" s="33">
        <v>0</v>
      </c>
      <c r="J5201" s="33">
        <v>0</v>
      </c>
      <c r="K5201" s="33"/>
      <c r="L5201" s="33">
        <v>2120614</v>
      </c>
      <c r="M5201" s="33">
        <v>2007642</v>
      </c>
      <c r="N5201" s="33">
        <v>112972</v>
      </c>
      <c r="O5201" s="33">
        <v>0</v>
      </c>
      <c r="P5201" s="33">
        <v>0</v>
      </c>
      <c r="Q5201"/>
    </row>
    <row r="5202" spans="1:17">
      <c r="A5202" s="38" t="str">
        <f t="shared" ca="1" si="81"/>
        <v>207021</v>
      </c>
      <c r="B5202" s="39" cm="1">
        <f t="array" aca="1" ref="B5202" ca="1">INDIRECT(_xlfn.CONCAT("D",ROW(C5202)-C5202-3))</f>
        <v>2070</v>
      </c>
      <c r="C5202" s="32">
        <v>21</v>
      </c>
      <c r="D5202" s="33">
        <v>4415337</v>
      </c>
      <c r="E5202" s="33"/>
      <c r="F5202" s="33">
        <v>2272060</v>
      </c>
      <c r="G5202" s="33">
        <v>2190366</v>
      </c>
      <c r="H5202" s="33">
        <v>78811</v>
      </c>
      <c r="I5202" s="33">
        <v>0</v>
      </c>
      <c r="J5202" s="33">
        <v>2883</v>
      </c>
      <c r="K5202" s="33"/>
      <c r="L5202" s="33">
        <v>2143277</v>
      </c>
      <c r="M5202" s="33">
        <v>1998214</v>
      </c>
      <c r="N5202" s="33">
        <v>143141</v>
      </c>
      <c r="O5202" s="33">
        <v>0</v>
      </c>
      <c r="P5202" s="33">
        <v>1921</v>
      </c>
      <c r="Q5202"/>
    </row>
    <row r="5203" spans="1:17">
      <c r="A5203" s="38" t="str">
        <f t="shared" ca="1" si="81"/>
        <v>207022</v>
      </c>
      <c r="B5203" s="39" cm="1">
        <f t="array" aca="1" ref="B5203" ca="1">INDIRECT(_xlfn.CONCAT("D",ROW(C5203)-C5203-3))</f>
        <v>2070</v>
      </c>
      <c r="C5203" s="32">
        <v>22</v>
      </c>
      <c r="D5203" s="33">
        <v>4460168</v>
      </c>
      <c r="E5203" s="33"/>
      <c r="F5203" s="33">
        <v>2294622</v>
      </c>
      <c r="G5203" s="33">
        <v>2191547</v>
      </c>
      <c r="H5203" s="33">
        <v>100185</v>
      </c>
      <c r="I5203" s="33">
        <v>0</v>
      </c>
      <c r="J5203" s="33">
        <v>2890</v>
      </c>
      <c r="K5203" s="33"/>
      <c r="L5203" s="33">
        <v>2165547</v>
      </c>
      <c r="M5203" s="33">
        <v>1966228</v>
      </c>
      <c r="N5203" s="33">
        <v>192579</v>
      </c>
      <c r="O5203" s="33">
        <v>0</v>
      </c>
      <c r="P5203" s="33">
        <v>6740</v>
      </c>
      <c r="Q5203"/>
    </row>
    <row r="5204" spans="1:17">
      <c r="A5204" s="38" t="str">
        <f t="shared" ca="1" si="81"/>
        <v>207023</v>
      </c>
      <c r="B5204" s="39" cm="1">
        <f t="array" aca="1" ref="B5204" ca="1">INDIRECT(_xlfn.CONCAT("D",ROW(C5204)-C5204-3))</f>
        <v>2070</v>
      </c>
      <c r="C5204" s="32">
        <v>23</v>
      </c>
      <c r="D5204" s="33">
        <v>4502162</v>
      </c>
      <c r="E5204" s="33"/>
      <c r="F5204" s="33">
        <v>2315061</v>
      </c>
      <c r="G5204" s="33">
        <v>2130590</v>
      </c>
      <c r="H5204" s="33">
        <v>176744</v>
      </c>
      <c r="I5204" s="33">
        <v>0</v>
      </c>
      <c r="J5204" s="33">
        <v>7727</v>
      </c>
      <c r="K5204" s="33"/>
      <c r="L5204" s="33">
        <v>2187101</v>
      </c>
      <c r="M5204" s="33">
        <v>1856044</v>
      </c>
      <c r="N5204" s="33">
        <v>316579</v>
      </c>
      <c r="O5204" s="33">
        <v>965</v>
      </c>
      <c r="P5204" s="33">
        <v>13513</v>
      </c>
      <c r="Q5204"/>
    </row>
    <row r="5205" spans="1:17">
      <c r="A5205" s="38" t="str">
        <f t="shared" ca="1" si="81"/>
        <v>207024</v>
      </c>
      <c r="B5205" s="39" cm="1">
        <f t="array" aca="1" ref="B5205" ca="1">INDIRECT(_xlfn.CONCAT("D",ROW(C5205)-C5205-3))</f>
        <v>2070</v>
      </c>
      <c r="C5205" s="32">
        <v>24</v>
      </c>
      <c r="D5205" s="33">
        <v>4542701</v>
      </c>
      <c r="E5205" s="33"/>
      <c r="F5205" s="33">
        <v>2334284</v>
      </c>
      <c r="G5205" s="33">
        <v>2066431</v>
      </c>
      <c r="H5205" s="33">
        <v>261084</v>
      </c>
      <c r="I5205" s="33">
        <v>0</v>
      </c>
      <c r="J5205" s="33">
        <v>6769</v>
      </c>
      <c r="K5205" s="33"/>
      <c r="L5205" s="33">
        <v>2208417</v>
      </c>
      <c r="M5205" s="33">
        <v>1755730</v>
      </c>
      <c r="N5205" s="33">
        <v>428556</v>
      </c>
      <c r="O5205" s="33">
        <v>1930</v>
      </c>
      <c r="P5205" s="33">
        <v>22200</v>
      </c>
      <c r="Q5205"/>
    </row>
    <row r="5206" spans="1:17">
      <c r="A5206" s="38" t="str">
        <f t="shared" ca="1" si="81"/>
        <v>207025</v>
      </c>
      <c r="B5206" s="39" cm="1">
        <f t="array" aca="1" ref="B5206" ca="1">INDIRECT(_xlfn.CONCAT("D",ROW(C5206)-C5206-3))</f>
        <v>2070</v>
      </c>
      <c r="C5206" s="32">
        <v>25</v>
      </c>
      <c r="D5206" s="33">
        <v>4581745</v>
      </c>
      <c r="E5206" s="33"/>
      <c r="F5206" s="33">
        <v>2352225</v>
      </c>
      <c r="G5206" s="33">
        <v>1994362</v>
      </c>
      <c r="H5206" s="33">
        <v>339487</v>
      </c>
      <c r="I5206" s="33">
        <v>0</v>
      </c>
      <c r="J5206" s="33">
        <v>18377</v>
      </c>
      <c r="K5206" s="33"/>
      <c r="L5206" s="33">
        <v>2229520</v>
      </c>
      <c r="M5206" s="33">
        <v>1640973</v>
      </c>
      <c r="N5206" s="33">
        <v>560521</v>
      </c>
      <c r="O5206" s="33">
        <v>1933</v>
      </c>
      <c r="P5206" s="33">
        <v>26093</v>
      </c>
      <c r="Q5206"/>
    </row>
    <row r="5207" spans="1:17">
      <c r="A5207" s="38" t="str">
        <f t="shared" ca="1" si="81"/>
        <v>207026</v>
      </c>
      <c r="B5207" s="39" cm="1">
        <f t="array" aca="1" ref="B5207" ca="1">INDIRECT(_xlfn.CONCAT("D",ROW(C5207)-C5207-3))</f>
        <v>2070</v>
      </c>
      <c r="C5207" s="32">
        <v>26</v>
      </c>
      <c r="D5207" s="33">
        <v>4618259</v>
      </c>
      <c r="E5207" s="33"/>
      <c r="F5207" s="33">
        <v>2368573</v>
      </c>
      <c r="G5207" s="33">
        <v>1894084</v>
      </c>
      <c r="H5207" s="33">
        <v>450281</v>
      </c>
      <c r="I5207" s="33">
        <v>0</v>
      </c>
      <c r="J5207" s="33">
        <v>24209</v>
      </c>
      <c r="K5207" s="33"/>
      <c r="L5207" s="33">
        <v>2249686</v>
      </c>
      <c r="M5207" s="33">
        <v>1501402</v>
      </c>
      <c r="N5207" s="33">
        <v>706713</v>
      </c>
      <c r="O5207" s="33">
        <v>3867</v>
      </c>
      <c r="P5207" s="33">
        <v>37704</v>
      </c>
      <c r="Q5207"/>
    </row>
    <row r="5208" spans="1:17">
      <c r="A5208" s="38" t="str">
        <f t="shared" ca="1" si="81"/>
        <v>207027</v>
      </c>
      <c r="B5208" s="39" cm="1">
        <f t="array" aca="1" ref="B5208" ca="1">INDIRECT(_xlfn.CONCAT("D",ROW(C5208)-C5208-3))</f>
        <v>2070</v>
      </c>
      <c r="C5208" s="32">
        <v>27</v>
      </c>
      <c r="D5208" s="33">
        <v>4652133</v>
      </c>
      <c r="E5208" s="33"/>
      <c r="F5208" s="33">
        <v>2383532</v>
      </c>
      <c r="G5208" s="33">
        <v>1803362</v>
      </c>
      <c r="H5208" s="33">
        <v>556963</v>
      </c>
      <c r="I5208" s="33">
        <v>967</v>
      </c>
      <c r="J5208" s="33">
        <v>22240</v>
      </c>
      <c r="K5208" s="33"/>
      <c r="L5208" s="33">
        <v>2268601</v>
      </c>
      <c r="M5208" s="33">
        <v>1368700</v>
      </c>
      <c r="N5208" s="33">
        <v>838039</v>
      </c>
      <c r="O5208" s="33">
        <v>3866</v>
      </c>
      <c r="P5208" s="33">
        <v>57996</v>
      </c>
      <c r="Q5208"/>
    </row>
    <row r="5209" spans="1:17">
      <c r="A5209" s="38" t="str">
        <f t="shared" ca="1" si="81"/>
        <v>207028</v>
      </c>
      <c r="B5209" s="39" cm="1">
        <f t="array" aca="1" ref="B5209" ca="1">INDIRECT(_xlfn.CONCAT("D",ROW(C5209)-C5209-3))</f>
        <v>2070</v>
      </c>
      <c r="C5209" s="32">
        <v>28</v>
      </c>
      <c r="D5209" s="33">
        <v>4683517</v>
      </c>
      <c r="E5209" s="33"/>
      <c r="F5209" s="33">
        <v>2397398</v>
      </c>
      <c r="G5209" s="33">
        <v>1724309</v>
      </c>
      <c r="H5209" s="33">
        <v>623769</v>
      </c>
      <c r="I5209" s="33">
        <v>967</v>
      </c>
      <c r="J5209" s="33">
        <v>48354</v>
      </c>
      <c r="K5209" s="33"/>
      <c r="L5209" s="33">
        <v>2286118</v>
      </c>
      <c r="M5209" s="33">
        <v>1275210</v>
      </c>
      <c r="N5209" s="33">
        <v>944350</v>
      </c>
      <c r="O5209" s="33">
        <v>4823</v>
      </c>
      <c r="P5209" s="33">
        <v>61735</v>
      </c>
      <c r="Q5209"/>
    </row>
    <row r="5210" spans="1:17">
      <c r="A5210" s="38" t="str">
        <f t="shared" ca="1" si="81"/>
        <v>207029</v>
      </c>
      <c r="B5210" s="39" cm="1">
        <f t="array" aca="1" ref="B5210" ca="1">INDIRECT(_xlfn.CONCAT("D",ROW(C5210)-C5210-3))</f>
        <v>2070</v>
      </c>
      <c r="C5210" s="32">
        <v>29</v>
      </c>
      <c r="D5210" s="33">
        <v>4711784</v>
      </c>
      <c r="E5210" s="33"/>
      <c r="F5210" s="33">
        <v>2409988</v>
      </c>
      <c r="G5210" s="33">
        <v>1592486</v>
      </c>
      <c r="H5210" s="33">
        <v>770153</v>
      </c>
      <c r="I5210" s="33">
        <v>1933</v>
      </c>
      <c r="J5210" s="33">
        <v>45417</v>
      </c>
      <c r="K5210" s="33"/>
      <c r="L5210" s="33">
        <v>2301796</v>
      </c>
      <c r="M5210" s="33">
        <v>1104553</v>
      </c>
      <c r="N5210" s="33">
        <v>1115174</v>
      </c>
      <c r="O5210" s="33">
        <v>8690</v>
      </c>
      <c r="P5210" s="33">
        <v>73379</v>
      </c>
      <c r="Q5210"/>
    </row>
    <row r="5211" spans="1:17">
      <c r="A5211" s="38" t="str">
        <f t="shared" ca="1" si="81"/>
        <v>207030</v>
      </c>
      <c r="B5211" s="39" cm="1">
        <f t="array" aca="1" ref="B5211" ca="1">INDIRECT(_xlfn.CONCAT("D",ROW(C5211)-C5211-3))</f>
        <v>2070</v>
      </c>
      <c r="C5211" s="32">
        <v>30</v>
      </c>
      <c r="D5211" s="33">
        <v>4737100</v>
      </c>
      <c r="E5211" s="33"/>
      <c r="F5211" s="33">
        <v>2421530</v>
      </c>
      <c r="G5211" s="33">
        <v>1533764</v>
      </c>
      <c r="H5211" s="33">
        <v>821038</v>
      </c>
      <c r="I5211" s="33">
        <v>967</v>
      </c>
      <c r="J5211" s="33">
        <v>65761</v>
      </c>
      <c r="K5211" s="33"/>
      <c r="L5211" s="33">
        <v>2315570</v>
      </c>
      <c r="M5211" s="33">
        <v>1064641</v>
      </c>
      <c r="N5211" s="33">
        <v>1144755</v>
      </c>
      <c r="O5211" s="33">
        <v>6757</v>
      </c>
      <c r="P5211" s="33">
        <v>99418</v>
      </c>
      <c r="Q5211"/>
    </row>
    <row r="5212" spans="1:17">
      <c r="A5212" s="38" t="str">
        <f t="shared" ca="1" si="81"/>
        <v>207031</v>
      </c>
      <c r="B5212" s="39" cm="1">
        <f t="array" aca="1" ref="B5212" ca="1">INDIRECT(_xlfn.CONCAT("D",ROW(C5212)-C5212-3))</f>
        <v>2070</v>
      </c>
      <c r="C5212" s="32">
        <v>31</v>
      </c>
      <c r="D5212" s="33">
        <v>4756954</v>
      </c>
      <c r="E5212" s="33"/>
      <c r="F5212" s="33">
        <v>2430506</v>
      </c>
      <c r="G5212" s="33">
        <v>1386926</v>
      </c>
      <c r="H5212" s="33">
        <v>967173</v>
      </c>
      <c r="I5212" s="33">
        <v>1934</v>
      </c>
      <c r="J5212" s="33">
        <v>74472</v>
      </c>
      <c r="K5212" s="33"/>
      <c r="L5212" s="33">
        <v>2326449</v>
      </c>
      <c r="M5212" s="33">
        <v>980777</v>
      </c>
      <c r="N5212" s="33">
        <v>1231763</v>
      </c>
      <c r="O5212" s="33">
        <v>8688</v>
      </c>
      <c r="P5212" s="33">
        <v>105221</v>
      </c>
      <c r="Q5212"/>
    </row>
    <row r="5213" spans="1:17">
      <c r="A5213" s="38" t="str">
        <f t="shared" ca="1" si="81"/>
        <v>207032</v>
      </c>
      <c r="B5213" s="39" cm="1">
        <f t="array" aca="1" ref="B5213" ca="1">INDIRECT(_xlfn.CONCAT("D",ROW(C5213)-C5213-3))</f>
        <v>2070</v>
      </c>
      <c r="C5213" s="32">
        <v>32</v>
      </c>
      <c r="D5213" s="33">
        <v>4770838</v>
      </c>
      <c r="E5213" s="33"/>
      <c r="F5213" s="33">
        <v>2436492</v>
      </c>
      <c r="G5213" s="33">
        <v>1297917</v>
      </c>
      <c r="H5213" s="33">
        <v>1051661</v>
      </c>
      <c r="I5213" s="33">
        <v>3863</v>
      </c>
      <c r="J5213" s="33">
        <v>83051</v>
      </c>
      <c r="K5213" s="33"/>
      <c r="L5213" s="33">
        <v>2334346</v>
      </c>
      <c r="M5213" s="33">
        <v>909410</v>
      </c>
      <c r="N5213" s="33">
        <v>1269506</v>
      </c>
      <c r="O5213" s="33">
        <v>9654</v>
      </c>
      <c r="P5213" s="33">
        <v>145776</v>
      </c>
      <c r="Q5213"/>
    </row>
    <row r="5214" spans="1:17">
      <c r="A5214" s="38" t="str">
        <f t="shared" ca="1" si="81"/>
        <v>207033</v>
      </c>
      <c r="B5214" s="39" cm="1">
        <f t="array" aca="1" ref="B5214" ca="1">INDIRECT(_xlfn.CONCAT("D",ROW(C5214)-C5214-3))</f>
        <v>2070</v>
      </c>
      <c r="C5214" s="32">
        <v>33</v>
      </c>
      <c r="D5214" s="33">
        <v>4779184</v>
      </c>
      <c r="E5214" s="33"/>
      <c r="F5214" s="33">
        <v>2439575</v>
      </c>
      <c r="G5214" s="33">
        <v>1213508</v>
      </c>
      <c r="H5214" s="33">
        <v>1100466</v>
      </c>
      <c r="I5214" s="33">
        <v>5797</v>
      </c>
      <c r="J5214" s="33">
        <v>119805</v>
      </c>
      <c r="K5214" s="33"/>
      <c r="L5214" s="33">
        <v>2339609</v>
      </c>
      <c r="M5214" s="33">
        <v>839365</v>
      </c>
      <c r="N5214" s="33">
        <v>1324653</v>
      </c>
      <c r="O5214" s="33">
        <v>14472</v>
      </c>
      <c r="P5214" s="33">
        <v>161119</v>
      </c>
      <c r="Q5214"/>
    </row>
    <row r="5215" spans="1:17">
      <c r="A5215" s="38" t="str">
        <f t="shared" ca="1" si="81"/>
        <v>207034</v>
      </c>
      <c r="B5215" s="39" cm="1">
        <f t="array" aca="1" ref="B5215" ca="1">INDIRECT(_xlfn.CONCAT("D",ROW(C5215)-C5215-3))</f>
        <v>2070</v>
      </c>
      <c r="C5215" s="32">
        <v>34</v>
      </c>
      <c r="D5215" s="33">
        <v>4783027</v>
      </c>
      <c r="E5215" s="33"/>
      <c r="F5215" s="33">
        <v>2440277</v>
      </c>
      <c r="G5215" s="33">
        <v>1215316</v>
      </c>
      <c r="H5215" s="33">
        <v>1093784</v>
      </c>
      <c r="I5215" s="33">
        <v>3858</v>
      </c>
      <c r="J5215" s="33">
        <v>127319</v>
      </c>
      <c r="K5215" s="33"/>
      <c r="L5215" s="33">
        <v>2342750</v>
      </c>
      <c r="M5215" s="33">
        <v>803422</v>
      </c>
      <c r="N5215" s="33">
        <v>1373436</v>
      </c>
      <c r="O5215" s="33">
        <v>9645</v>
      </c>
      <c r="P5215" s="33">
        <v>156248</v>
      </c>
      <c r="Q5215"/>
    </row>
    <row r="5216" spans="1:17">
      <c r="A5216" s="38" t="str">
        <f t="shared" ca="1" si="81"/>
        <v>207035</v>
      </c>
      <c r="B5216" s="39" cm="1">
        <f t="array" aca="1" ref="B5216" ca="1">INDIRECT(_xlfn.CONCAT("D",ROW(C5216)-C5216-3))</f>
        <v>2070</v>
      </c>
      <c r="C5216" s="32">
        <v>35</v>
      </c>
      <c r="D5216" s="33">
        <v>4784239</v>
      </c>
      <c r="E5216" s="33"/>
      <c r="F5216" s="33">
        <v>2439613</v>
      </c>
      <c r="G5216" s="33">
        <v>1111808</v>
      </c>
      <c r="H5216" s="33">
        <v>1177378</v>
      </c>
      <c r="I5216" s="33">
        <v>9643</v>
      </c>
      <c r="J5216" s="33">
        <v>140784</v>
      </c>
      <c r="K5216" s="33"/>
      <c r="L5216" s="33">
        <v>2344626</v>
      </c>
      <c r="M5216" s="33">
        <v>721127</v>
      </c>
      <c r="N5216" s="33">
        <v>1399834</v>
      </c>
      <c r="O5216" s="33">
        <v>14461</v>
      </c>
      <c r="P5216" s="33">
        <v>209204</v>
      </c>
      <c r="Q5216"/>
    </row>
    <row r="5217" spans="1:17">
      <c r="A5217" s="38" t="str">
        <f t="shared" ca="1" si="81"/>
        <v>207036</v>
      </c>
      <c r="B5217" s="39" cm="1">
        <f t="array" aca="1" ref="B5217" ca="1">INDIRECT(_xlfn.CONCAT("D",ROW(C5217)-C5217-3))</f>
        <v>2070</v>
      </c>
      <c r="C5217" s="32">
        <v>36</v>
      </c>
      <c r="D5217" s="33">
        <v>4784319</v>
      </c>
      <c r="E5217" s="33"/>
      <c r="F5217" s="33">
        <v>2438305</v>
      </c>
      <c r="G5217" s="33">
        <v>1049263</v>
      </c>
      <c r="H5217" s="33">
        <v>1191159</v>
      </c>
      <c r="I5217" s="33">
        <v>5792</v>
      </c>
      <c r="J5217" s="33">
        <v>192091</v>
      </c>
      <c r="K5217" s="33"/>
      <c r="L5217" s="33">
        <v>2346014</v>
      </c>
      <c r="M5217" s="33">
        <v>694543</v>
      </c>
      <c r="N5217" s="33">
        <v>1430567</v>
      </c>
      <c r="O5217" s="33">
        <v>25081</v>
      </c>
      <c r="P5217" s="33">
        <v>195823</v>
      </c>
      <c r="Q5217"/>
    </row>
    <row r="5218" spans="1:17">
      <c r="A5218" s="38" t="str">
        <f t="shared" ca="1" si="81"/>
        <v>207037</v>
      </c>
      <c r="B5218" s="39" cm="1">
        <f t="array" aca="1" ref="B5218" ca="1">INDIRECT(_xlfn.CONCAT("D",ROW(C5218)-C5218-3))</f>
        <v>2070</v>
      </c>
      <c r="C5218" s="32">
        <v>37</v>
      </c>
      <c r="D5218" s="33">
        <v>4783840</v>
      </c>
      <c r="E5218" s="33"/>
      <c r="F5218" s="33">
        <v>2436544</v>
      </c>
      <c r="G5218" s="33">
        <v>1006294</v>
      </c>
      <c r="H5218" s="33">
        <v>1243864</v>
      </c>
      <c r="I5218" s="33">
        <v>6760</v>
      </c>
      <c r="J5218" s="33">
        <v>179626</v>
      </c>
      <c r="K5218" s="33"/>
      <c r="L5218" s="33">
        <v>2347296</v>
      </c>
      <c r="M5218" s="33">
        <v>702257</v>
      </c>
      <c r="N5218" s="33">
        <v>1387126</v>
      </c>
      <c r="O5218" s="33">
        <v>24149</v>
      </c>
      <c r="P5218" s="33">
        <v>233764</v>
      </c>
      <c r="Q5218"/>
    </row>
    <row r="5219" spans="1:17">
      <c r="A5219" s="38" t="str">
        <f t="shared" ca="1" si="81"/>
        <v>207038</v>
      </c>
      <c r="B5219" s="39" cm="1">
        <f t="array" aca="1" ref="B5219" ca="1">INDIRECT(_xlfn.CONCAT("D",ROW(C5219)-C5219-3))</f>
        <v>2070</v>
      </c>
      <c r="C5219" s="32">
        <v>38</v>
      </c>
      <c r="D5219" s="33">
        <v>4782691</v>
      </c>
      <c r="E5219" s="33"/>
      <c r="F5219" s="33">
        <v>2434292</v>
      </c>
      <c r="G5219" s="33">
        <v>994003</v>
      </c>
      <c r="H5219" s="33">
        <v>1235500</v>
      </c>
      <c r="I5219" s="33">
        <v>13524</v>
      </c>
      <c r="J5219" s="33">
        <v>191266</v>
      </c>
      <c r="K5219" s="33"/>
      <c r="L5219" s="33">
        <v>2348399</v>
      </c>
      <c r="M5219" s="33">
        <v>623733</v>
      </c>
      <c r="N5219" s="33">
        <v>1449914</v>
      </c>
      <c r="O5219" s="33">
        <v>23137</v>
      </c>
      <c r="P5219" s="33">
        <v>251614</v>
      </c>
      <c r="Q5219"/>
    </row>
    <row r="5220" spans="1:17">
      <c r="A5220" s="38" t="str">
        <f t="shared" ca="1" si="81"/>
        <v>207039</v>
      </c>
      <c r="B5220" s="39" cm="1">
        <f t="array" aca="1" ref="B5220" ca="1">INDIRECT(_xlfn.CONCAT("D",ROW(C5220)-C5220-3))</f>
        <v>2070</v>
      </c>
      <c r="C5220" s="32">
        <v>39</v>
      </c>
      <c r="D5220" s="33">
        <v>4772136</v>
      </c>
      <c r="E5220" s="33"/>
      <c r="F5220" s="33">
        <v>2427111</v>
      </c>
      <c r="G5220" s="33">
        <v>969303</v>
      </c>
      <c r="H5220" s="33">
        <v>1236198</v>
      </c>
      <c r="I5220" s="33">
        <v>12526</v>
      </c>
      <c r="J5220" s="33">
        <v>209084</v>
      </c>
      <c r="K5220" s="33"/>
      <c r="L5220" s="33">
        <v>2345026</v>
      </c>
      <c r="M5220" s="33">
        <v>616605</v>
      </c>
      <c r="N5220" s="33">
        <v>1451912</v>
      </c>
      <c r="O5220" s="33">
        <v>27940</v>
      </c>
      <c r="P5220" s="33">
        <v>248569</v>
      </c>
      <c r="Q5220"/>
    </row>
    <row r="5221" spans="1:17">
      <c r="A5221" s="38" t="str">
        <f t="shared" ca="1" si="81"/>
        <v>207040</v>
      </c>
      <c r="B5221" s="39" cm="1">
        <f t="array" aca="1" ref="B5221" ca="1">INDIRECT(_xlfn.CONCAT("D",ROW(C5221)-C5221-3))</f>
        <v>2070</v>
      </c>
      <c r="C5221" s="32">
        <v>40</v>
      </c>
      <c r="D5221" s="33">
        <v>4747319</v>
      </c>
      <c r="E5221" s="33"/>
      <c r="F5221" s="33">
        <v>2412651</v>
      </c>
      <c r="G5221" s="33">
        <v>892258</v>
      </c>
      <c r="H5221" s="33">
        <v>1259151</v>
      </c>
      <c r="I5221" s="33">
        <v>16328</v>
      </c>
      <c r="J5221" s="33">
        <v>244915</v>
      </c>
      <c r="K5221" s="33"/>
      <c r="L5221" s="33">
        <v>2334668</v>
      </c>
      <c r="M5221" s="33">
        <v>618226</v>
      </c>
      <c r="N5221" s="33">
        <v>1430368</v>
      </c>
      <c r="O5221" s="33">
        <v>22079</v>
      </c>
      <c r="P5221" s="33">
        <v>263994</v>
      </c>
      <c r="Q5221"/>
    </row>
    <row r="5222" spans="1:17">
      <c r="A5222" s="38" t="str">
        <f t="shared" ca="1" si="81"/>
        <v>207041</v>
      </c>
      <c r="B5222" s="39" cm="1">
        <f t="array" aca="1" ref="B5222" ca="1">INDIRECT(_xlfn.CONCAT("D",ROW(C5222)-C5222-3))</f>
        <v>2070</v>
      </c>
      <c r="C5222" s="32">
        <v>41</v>
      </c>
      <c r="D5222" s="33">
        <v>4712156</v>
      </c>
      <c r="E5222" s="33"/>
      <c r="F5222" s="33">
        <v>2392956</v>
      </c>
      <c r="G5222" s="33">
        <v>900945</v>
      </c>
      <c r="H5222" s="33">
        <v>1220388</v>
      </c>
      <c r="I5222" s="33">
        <v>14346</v>
      </c>
      <c r="J5222" s="33">
        <v>257276</v>
      </c>
      <c r="K5222" s="33"/>
      <c r="L5222" s="33">
        <v>2319201</v>
      </c>
      <c r="M5222" s="33">
        <v>594175</v>
      </c>
      <c r="N5222" s="33">
        <v>1423146</v>
      </c>
      <c r="O5222" s="33">
        <v>27792</v>
      </c>
      <c r="P5222" s="33">
        <v>274087</v>
      </c>
      <c r="Q5222"/>
    </row>
    <row r="5223" spans="1:17">
      <c r="A5223" s="38" t="str">
        <f t="shared" ca="1" si="81"/>
        <v>207042</v>
      </c>
      <c r="B5223" s="39" cm="1">
        <f t="array" aca="1" ref="B5223" ca="1">INDIRECT(_xlfn.CONCAT("D",ROW(C5223)-C5223-3))</f>
        <v>2070</v>
      </c>
      <c r="C5223" s="32">
        <v>42</v>
      </c>
      <c r="D5223" s="33">
        <v>4670392</v>
      </c>
      <c r="E5223" s="33"/>
      <c r="F5223" s="33">
        <v>2369932</v>
      </c>
      <c r="G5223" s="33">
        <v>807276</v>
      </c>
      <c r="H5223" s="33">
        <v>1301252</v>
      </c>
      <c r="I5223" s="33">
        <v>7688</v>
      </c>
      <c r="J5223" s="33">
        <v>253715</v>
      </c>
      <c r="K5223" s="33"/>
      <c r="L5223" s="33">
        <v>2300460</v>
      </c>
      <c r="M5223" s="33">
        <v>569601</v>
      </c>
      <c r="N5223" s="33">
        <v>1448935</v>
      </c>
      <c r="O5223" s="33">
        <v>34521</v>
      </c>
      <c r="P5223" s="33">
        <v>247402</v>
      </c>
      <c r="Q5223"/>
    </row>
    <row r="5224" spans="1:17">
      <c r="A5224" s="38" t="str">
        <f t="shared" ca="1" si="81"/>
        <v>207043</v>
      </c>
      <c r="B5224" s="39" cm="1">
        <f t="array" aca="1" ref="B5224" ca="1">INDIRECT(_xlfn.CONCAT("D",ROW(C5224)-C5224-3))</f>
        <v>2070</v>
      </c>
      <c r="C5224" s="32">
        <v>43</v>
      </c>
      <c r="D5224" s="33">
        <v>4626398</v>
      </c>
      <c r="E5224" s="33"/>
      <c r="F5224" s="33">
        <v>2345783</v>
      </c>
      <c r="G5224" s="33">
        <v>801211</v>
      </c>
      <c r="H5224" s="33">
        <v>1275574</v>
      </c>
      <c r="I5224" s="33">
        <v>11570</v>
      </c>
      <c r="J5224" s="33">
        <v>257429</v>
      </c>
      <c r="K5224" s="33"/>
      <c r="L5224" s="33">
        <v>2280616</v>
      </c>
      <c r="M5224" s="33">
        <v>544798</v>
      </c>
      <c r="N5224" s="33">
        <v>1424781</v>
      </c>
      <c r="O5224" s="33">
        <v>32842</v>
      </c>
      <c r="P5224" s="33">
        <v>278195</v>
      </c>
      <c r="Q5224"/>
    </row>
    <row r="5225" spans="1:17">
      <c r="A5225" s="38" t="str">
        <f t="shared" ca="1" si="81"/>
        <v>207044</v>
      </c>
      <c r="B5225" s="39" cm="1">
        <f t="array" aca="1" ref="B5225" ca="1">INDIRECT(_xlfn.CONCAT("D",ROW(C5225)-C5225-3))</f>
        <v>2070</v>
      </c>
      <c r="C5225" s="32">
        <v>44</v>
      </c>
      <c r="D5225" s="33">
        <v>4582630</v>
      </c>
      <c r="E5225" s="33"/>
      <c r="F5225" s="33">
        <v>2321754</v>
      </c>
      <c r="G5225" s="33">
        <v>813589</v>
      </c>
      <c r="H5225" s="33">
        <v>1247699</v>
      </c>
      <c r="I5225" s="33">
        <v>11706</v>
      </c>
      <c r="J5225" s="33">
        <v>248759</v>
      </c>
      <c r="K5225" s="33"/>
      <c r="L5225" s="33">
        <v>2260876</v>
      </c>
      <c r="M5225" s="33">
        <v>555953</v>
      </c>
      <c r="N5225" s="33">
        <v>1406464</v>
      </c>
      <c r="O5225" s="33">
        <v>31211</v>
      </c>
      <c r="P5225" s="33">
        <v>267248</v>
      </c>
      <c r="Q5225"/>
    </row>
    <row r="5226" spans="1:17">
      <c r="A5226" s="38" t="str">
        <f t="shared" ca="1" si="81"/>
        <v>207045</v>
      </c>
      <c r="B5226" s="39" cm="1">
        <f t="array" aca="1" ref="B5226" ca="1">INDIRECT(_xlfn.CONCAT("D",ROW(C5226)-C5226-3))</f>
        <v>2070</v>
      </c>
      <c r="C5226" s="32">
        <v>45</v>
      </c>
      <c r="D5226" s="33">
        <v>4545107</v>
      </c>
      <c r="E5226" s="33"/>
      <c r="F5226" s="33">
        <v>2300885</v>
      </c>
      <c r="G5226" s="33">
        <v>732911</v>
      </c>
      <c r="H5226" s="33">
        <v>1282347</v>
      </c>
      <c r="I5226" s="33">
        <v>14876</v>
      </c>
      <c r="J5226" s="33">
        <v>270751</v>
      </c>
      <c r="K5226" s="33"/>
      <c r="L5226" s="33">
        <v>2244222</v>
      </c>
      <c r="M5226" s="33">
        <v>503987</v>
      </c>
      <c r="N5226" s="33">
        <v>1424997</v>
      </c>
      <c r="O5226" s="33">
        <v>34587</v>
      </c>
      <c r="P5226" s="33">
        <v>280651</v>
      </c>
      <c r="Q5226"/>
    </row>
    <row r="5227" spans="1:17">
      <c r="A5227" s="38" t="str">
        <f t="shared" ca="1" si="81"/>
        <v>207046</v>
      </c>
      <c r="B5227" s="39" cm="1">
        <f t="array" aca="1" ref="B5227" ca="1">INDIRECT(_xlfn.CONCAT("D",ROW(C5227)-C5227-3))</f>
        <v>2070</v>
      </c>
      <c r="C5227" s="32">
        <v>46</v>
      </c>
      <c r="D5227" s="33">
        <v>4518161</v>
      </c>
      <c r="E5227" s="33"/>
      <c r="F5227" s="33">
        <v>2285616</v>
      </c>
      <c r="G5227" s="33">
        <v>707668</v>
      </c>
      <c r="H5227" s="33">
        <v>1268783</v>
      </c>
      <c r="I5227" s="33">
        <v>17064</v>
      </c>
      <c r="J5227" s="33">
        <v>292101</v>
      </c>
      <c r="K5227" s="33"/>
      <c r="L5227" s="33">
        <v>2232546</v>
      </c>
      <c r="M5227" s="33">
        <v>502473</v>
      </c>
      <c r="N5227" s="33">
        <v>1402111</v>
      </c>
      <c r="O5227" s="33">
        <v>37109</v>
      </c>
      <c r="P5227" s="33">
        <v>290853</v>
      </c>
      <c r="Q5227"/>
    </row>
    <row r="5228" spans="1:17">
      <c r="A5228" s="38" t="str">
        <f t="shared" ca="1" si="81"/>
        <v>207047</v>
      </c>
      <c r="B5228" s="39" cm="1">
        <f t="array" aca="1" ref="B5228" ca="1">INDIRECT(_xlfn.CONCAT("D",ROW(C5228)-C5228-3))</f>
        <v>2070</v>
      </c>
      <c r="C5228" s="32">
        <v>47</v>
      </c>
      <c r="D5228" s="33">
        <v>4490314</v>
      </c>
      <c r="E5228" s="33"/>
      <c r="F5228" s="33">
        <v>2270092</v>
      </c>
      <c r="G5228" s="33">
        <v>700445</v>
      </c>
      <c r="H5228" s="33">
        <v>1279913</v>
      </c>
      <c r="I5228" s="33">
        <v>12199</v>
      </c>
      <c r="J5228" s="33">
        <v>277535</v>
      </c>
      <c r="K5228" s="33"/>
      <c r="L5228" s="33">
        <v>2220222</v>
      </c>
      <c r="M5228" s="33">
        <v>476635</v>
      </c>
      <c r="N5228" s="33">
        <v>1414628</v>
      </c>
      <c r="O5228" s="33">
        <v>39720</v>
      </c>
      <c r="P5228" s="33">
        <v>289240</v>
      </c>
      <c r="Q5228"/>
    </row>
    <row r="5229" spans="1:17">
      <c r="A5229" s="38" t="str">
        <f t="shared" ca="1" si="81"/>
        <v>207048</v>
      </c>
      <c r="B5229" s="39" cm="1">
        <f t="array" aca="1" ref="B5229" ca="1">INDIRECT(_xlfn.CONCAT("D",ROW(C5229)-C5229-3))</f>
        <v>2070</v>
      </c>
      <c r="C5229" s="32">
        <v>48</v>
      </c>
      <c r="D5229" s="33">
        <v>4472937</v>
      </c>
      <c r="E5229" s="33"/>
      <c r="F5229" s="33">
        <v>2259731</v>
      </c>
      <c r="G5229" s="33">
        <v>718958</v>
      </c>
      <c r="H5229" s="33">
        <v>1257920</v>
      </c>
      <c r="I5229" s="33">
        <v>10286</v>
      </c>
      <c r="J5229" s="33">
        <v>272566</v>
      </c>
      <c r="K5229" s="33"/>
      <c r="L5229" s="33">
        <v>2213206</v>
      </c>
      <c r="M5229" s="33">
        <v>489766</v>
      </c>
      <c r="N5229" s="33">
        <v>1358174</v>
      </c>
      <c r="O5229" s="33">
        <v>51446</v>
      </c>
      <c r="P5229" s="33">
        <v>313820</v>
      </c>
      <c r="Q5229"/>
    </row>
    <row r="5230" spans="1:17">
      <c r="A5230" s="38" t="str">
        <f t="shared" ca="1" si="81"/>
        <v>207049</v>
      </c>
      <c r="B5230" s="39" cm="1">
        <f t="array" aca="1" ref="B5230" ca="1">INDIRECT(_xlfn.CONCAT("D",ROW(C5230)-C5230-3))</f>
        <v>2070</v>
      </c>
      <c r="C5230" s="32">
        <v>49</v>
      </c>
      <c r="D5230" s="33">
        <v>4402639</v>
      </c>
      <c r="E5230" s="33"/>
      <c r="F5230" s="33">
        <v>2220402</v>
      </c>
      <c r="G5230" s="33">
        <v>659410</v>
      </c>
      <c r="H5230" s="33">
        <v>1268245</v>
      </c>
      <c r="I5230" s="33">
        <v>14589</v>
      </c>
      <c r="J5230" s="33">
        <v>278158</v>
      </c>
      <c r="K5230" s="33"/>
      <c r="L5230" s="33">
        <v>2182237</v>
      </c>
      <c r="M5230" s="33">
        <v>449685</v>
      </c>
      <c r="N5230" s="33">
        <v>1345161</v>
      </c>
      <c r="O5230" s="33">
        <v>43801</v>
      </c>
      <c r="P5230" s="33">
        <v>343590</v>
      </c>
      <c r="Q5230"/>
    </row>
    <row r="5231" spans="1:17">
      <c r="A5231" s="38" t="str">
        <f t="shared" ca="1" si="81"/>
        <v>207050</v>
      </c>
      <c r="B5231" s="39" cm="1">
        <f t="array" aca="1" ref="B5231" ca="1">INDIRECT(_xlfn.CONCAT("D",ROW(C5231)-C5231-3))</f>
        <v>2070</v>
      </c>
      <c r="C5231" s="32">
        <v>50</v>
      </c>
      <c r="D5231" s="33">
        <v>4509087</v>
      </c>
      <c r="E5231" s="33"/>
      <c r="F5231" s="33">
        <v>2272291</v>
      </c>
      <c r="G5231" s="33">
        <v>688785</v>
      </c>
      <c r="H5231" s="33">
        <v>1308592</v>
      </c>
      <c r="I5231" s="33">
        <v>13996</v>
      </c>
      <c r="J5231" s="33">
        <v>260919</v>
      </c>
      <c r="K5231" s="33"/>
      <c r="L5231" s="33">
        <v>2236796</v>
      </c>
      <c r="M5231" s="33">
        <v>516877</v>
      </c>
      <c r="N5231" s="33">
        <v>1336268</v>
      </c>
      <c r="O5231" s="33">
        <v>54092</v>
      </c>
      <c r="P5231" s="33">
        <v>329559</v>
      </c>
      <c r="Q5231"/>
    </row>
    <row r="5232" spans="1:17">
      <c r="A5232" s="38" t="str">
        <f t="shared" ca="1" si="81"/>
        <v>207051</v>
      </c>
      <c r="B5232" s="39" cm="1">
        <f t="array" aca="1" ref="B5232" ca="1">INDIRECT(_xlfn.CONCAT("D",ROW(C5232)-C5232-3))</f>
        <v>2070</v>
      </c>
      <c r="C5232" s="32">
        <v>51</v>
      </c>
      <c r="D5232" s="33">
        <v>4549498</v>
      </c>
      <c r="E5232" s="33"/>
      <c r="F5232" s="33">
        <v>2290025</v>
      </c>
      <c r="G5232" s="33">
        <v>687613</v>
      </c>
      <c r="H5232" s="33">
        <v>1327770</v>
      </c>
      <c r="I5232" s="33">
        <v>17165</v>
      </c>
      <c r="J5232" s="33">
        <v>257476</v>
      </c>
      <c r="K5232" s="33"/>
      <c r="L5232" s="33">
        <v>2259472</v>
      </c>
      <c r="M5232" s="33">
        <v>496376</v>
      </c>
      <c r="N5232" s="33">
        <v>1378935</v>
      </c>
      <c r="O5232" s="33">
        <v>60657</v>
      </c>
      <c r="P5232" s="33">
        <v>323504</v>
      </c>
      <c r="Q5232"/>
    </row>
    <row r="5233" spans="1:17">
      <c r="A5233" s="38" t="str">
        <f t="shared" ca="1" si="81"/>
        <v>207052</v>
      </c>
      <c r="B5233" s="39" cm="1">
        <f t="array" aca="1" ref="B5233" ca="1">INDIRECT(_xlfn.CONCAT("D",ROW(C5233)-C5233-3))</f>
        <v>2070</v>
      </c>
      <c r="C5233" s="32">
        <v>52</v>
      </c>
      <c r="D5233" s="33">
        <v>4600485</v>
      </c>
      <c r="E5233" s="33"/>
      <c r="F5233" s="33">
        <v>2314968</v>
      </c>
      <c r="G5233" s="33">
        <v>683072</v>
      </c>
      <c r="H5233" s="33">
        <v>1317642</v>
      </c>
      <c r="I5233" s="33">
        <v>25262</v>
      </c>
      <c r="J5233" s="33">
        <v>288992</v>
      </c>
      <c r="K5233" s="33"/>
      <c r="L5233" s="33">
        <v>2285517</v>
      </c>
      <c r="M5233" s="33">
        <v>487806</v>
      </c>
      <c r="N5233" s="33">
        <v>1385651</v>
      </c>
      <c r="O5233" s="33">
        <v>59587</v>
      </c>
      <c r="P5233" s="33">
        <v>352473</v>
      </c>
      <c r="Q5233"/>
    </row>
    <row r="5234" spans="1:17">
      <c r="A5234" s="38" t="str">
        <f t="shared" ca="1" si="81"/>
        <v>207053</v>
      </c>
      <c r="B5234" s="39" cm="1">
        <f t="array" aca="1" ref="B5234" ca="1">INDIRECT(_xlfn.CONCAT("D",ROW(C5234)-C5234-3))</f>
        <v>2070</v>
      </c>
      <c r="C5234" s="32">
        <v>53</v>
      </c>
      <c r="D5234" s="33">
        <v>4674928</v>
      </c>
      <c r="E5234" s="33"/>
      <c r="F5234" s="33">
        <v>2348551</v>
      </c>
      <c r="G5234" s="33">
        <v>716439</v>
      </c>
      <c r="H5234" s="33">
        <v>1341310</v>
      </c>
      <c r="I5234" s="33">
        <v>17106</v>
      </c>
      <c r="J5234" s="33">
        <v>273696</v>
      </c>
      <c r="K5234" s="33"/>
      <c r="L5234" s="33">
        <v>2326378</v>
      </c>
      <c r="M5234" s="33">
        <v>553611</v>
      </c>
      <c r="N5234" s="33">
        <v>1344196</v>
      </c>
      <c r="O5234" s="33">
        <v>86722</v>
      </c>
      <c r="P5234" s="33">
        <v>341847</v>
      </c>
      <c r="Q5234"/>
    </row>
    <row r="5235" spans="1:17">
      <c r="A5235" s="38" t="str">
        <f t="shared" ca="1" si="81"/>
        <v>207054</v>
      </c>
      <c r="B5235" s="39" cm="1">
        <f t="array" aca="1" ref="B5235" ca="1">INDIRECT(_xlfn.CONCAT("D",ROW(C5235)-C5235-3))</f>
        <v>2070</v>
      </c>
      <c r="C5235" s="32">
        <v>54</v>
      </c>
      <c r="D5235" s="33">
        <v>4692325</v>
      </c>
      <c r="E5235" s="33"/>
      <c r="F5235" s="33">
        <v>2355210</v>
      </c>
      <c r="G5235" s="33">
        <v>685847</v>
      </c>
      <c r="H5235" s="33">
        <v>1374710</v>
      </c>
      <c r="I5235" s="33">
        <v>16090</v>
      </c>
      <c r="J5235" s="33">
        <v>278562</v>
      </c>
      <c r="K5235" s="33"/>
      <c r="L5235" s="33">
        <v>2337115</v>
      </c>
      <c r="M5235" s="33">
        <v>510081</v>
      </c>
      <c r="N5235" s="33">
        <v>1372288</v>
      </c>
      <c r="O5235" s="33">
        <v>84510</v>
      </c>
      <c r="P5235" s="33">
        <v>370236</v>
      </c>
      <c r="Q5235"/>
    </row>
    <row r="5236" spans="1:17">
      <c r="A5236" s="38" t="str">
        <f t="shared" ca="1" si="81"/>
        <v>207055</v>
      </c>
      <c r="B5236" s="39" cm="1">
        <f t="array" aca="1" ref="B5236" ca="1">INDIRECT(_xlfn.CONCAT("D",ROW(C5236)-C5236-3))</f>
        <v>2070</v>
      </c>
      <c r="C5236" s="32">
        <v>55</v>
      </c>
      <c r="D5236" s="33">
        <v>4686123</v>
      </c>
      <c r="E5236" s="33"/>
      <c r="F5236" s="33">
        <v>2348762</v>
      </c>
      <c r="G5236" s="33">
        <v>706636</v>
      </c>
      <c r="H5236" s="33">
        <v>1341003</v>
      </c>
      <c r="I5236" s="33">
        <v>32120</v>
      </c>
      <c r="J5236" s="33">
        <v>269004</v>
      </c>
      <c r="K5236" s="33"/>
      <c r="L5236" s="33">
        <v>2337361</v>
      </c>
      <c r="M5236" s="33">
        <v>508122</v>
      </c>
      <c r="N5236" s="33">
        <v>1334198</v>
      </c>
      <c r="O5236" s="33">
        <v>93575</v>
      </c>
      <c r="P5236" s="33">
        <v>401467</v>
      </c>
      <c r="Q5236"/>
    </row>
    <row r="5237" spans="1:17">
      <c r="A5237" s="38" t="str">
        <f t="shared" ca="1" si="81"/>
        <v>207056</v>
      </c>
      <c r="B5237" s="39" cm="1">
        <f t="array" aca="1" ref="B5237" ca="1">INDIRECT(_xlfn.CONCAT("D",ROW(C5237)-C5237-3))</f>
        <v>2070</v>
      </c>
      <c r="C5237" s="32">
        <v>56</v>
      </c>
      <c r="D5237" s="33">
        <v>4615690</v>
      </c>
      <c r="E5237" s="33"/>
      <c r="F5237" s="33">
        <v>2311123</v>
      </c>
      <c r="G5237" s="33">
        <v>688912</v>
      </c>
      <c r="H5237" s="33">
        <v>1343630</v>
      </c>
      <c r="I5237" s="33">
        <v>21120</v>
      </c>
      <c r="J5237" s="33">
        <v>257462</v>
      </c>
      <c r="K5237" s="33"/>
      <c r="L5237" s="33">
        <v>2304566</v>
      </c>
      <c r="M5237" s="33">
        <v>503180</v>
      </c>
      <c r="N5237" s="33">
        <v>1329403</v>
      </c>
      <c r="O5237" s="33">
        <v>97617</v>
      </c>
      <c r="P5237" s="33">
        <v>374366</v>
      </c>
      <c r="Q5237"/>
    </row>
    <row r="5238" spans="1:17">
      <c r="A5238" s="38" t="str">
        <f t="shared" ca="1" si="81"/>
        <v>207057</v>
      </c>
      <c r="B5238" s="39" cm="1">
        <f t="array" aca="1" ref="B5238" ca="1">INDIRECT(_xlfn.CONCAT("D",ROW(C5238)-C5238-3))</f>
        <v>2070</v>
      </c>
      <c r="C5238" s="32">
        <v>57</v>
      </c>
      <c r="D5238" s="33">
        <v>4611755</v>
      </c>
      <c r="E5238" s="33"/>
      <c r="F5238" s="33">
        <v>2303473</v>
      </c>
      <c r="G5238" s="33">
        <v>671637</v>
      </c>
      <c r="H5238" s="33">
        <v>1336236</v>
      </c>
      <c r="I5238" s="33">
        <v>16087</v>
      </c>
      <c r="J5238" s="33">
        <v>279514</v>
      </c>
      <c r="K5238" s="33"/>
      <c r="L5238" s="33">
        <v>2308281</v>
      </c>
      <c r="M5238" s="33">
        <v>499741</v>
      </c>
      <c r="N5238" s="33">
        <v>1337010</v>
      </c>
      <c r="O5238" s="33">
        <v>89671</v>
      </c>
      <c r="P5238" s="33">
        <v>381859</v>
      </c>
      <c r="Q5238"/>
    </row>
    <row r="5239" spans="1:17">
      <c r="A5239" s="38" t="str">
        <f t="shared" ca="1" si="81"/>
        <v>207058</v>
      </c>
      <c r="B5239" s="39" cm="1">
        <f t="array" aca="1" ref="B5239" ca="1">INDIRECT(_xlfn.CONCAT("D",ROW(C5239)-C5239-3))</f>
        <v>2070</v>
      </c>
      <c r="C5239" s="32">
        <v>58</v>
      </c>
      <c r="D5239" s="33">
        <v>4583722</v>
      </c>
      <c r="E5239" s="33"/>
      <c r="F5239" s="33">
        <v>2287169</v>
      </c>
      <c r="G5239" s="33">
        <v>628343</v>
      </c>
      <c r="H5239" s="33">
        <v>1383360</v>
      </c>
      <c r="I5239" s="33">
        <v>13070</v>
      </c>
      <c r="J5239" s="33">
        <v>262396</v>
      </c>
      <c r="K5239" s="33"/>
      <c r="L5239" s="33">
        <v>2296553</v>
      </c>
      <c r="M5239" s="33">
        <v>504759</v>
      </c>
      <c r="N5239" s="33">
        <v>1297090</v>
      </c>
      <c r="O5239" s="33">
        <v>116638</v>
      </c>
      <c r="P5239" s="33">
        <v>378067</v>
      </c>
      <c r="Q5239"/>
    </row>
    <row r="5240" spans="1:17">
      <c r="A5240" s="38" t="str">
        <f t="shared" ca="1" si="81"/>
        <v>207059</v>
      </c>
      <c r="B5240" s="39" cm="1">
        <f t="array" aca="1" ref="B5240" ca="1">INDIRECT(_xlfn.CONCAT("D",ROW(C5240)-C5240-3))</f>
        <v>2070</v>
      </c>
      <c r="C5240" s="32">
        <v>59</v>
      </c>
      <c r="D5240" s="33">
        <v>4638685</v>
      </c>
      <c r="E5240" s="33"/>
      <c r="F5240" s="33">
        <v>2309159</v>
      </c>
      <c r="G5240" s="33">
        <v>621077</v>
      </c>
      <c r="H5240" s="33">
        <v>1385093</v>
      </c>
      <c r="I5240" s="33">
        <v>26172</v>
      </c>
      <c r="J5240" s="33">
        <v>276817</v>
      </c>
      <c r="K5240" s="33"/>
      <c r="L5240" s="33">
        <v>2329526</v>
      </c>
      <c r="M5240" s="33">
        <v>501914</v>
      </c>
      <c r="N5240" s="33">
        <v>1313627</v>
      </c>
      <c r="O5240" s="33">
        <v>112654</v>
      </c>
      <c r="P5240" s="33">
        <v>401330</v>
      </c>
      <c r="Q5240"/>
    </row>
    <row r="5241" spans="1:17">
      <c r="A5241" s="38" t="str">
        <f t="shared" ca="1" si="81"/>
        <v>207060</v>
      </c>
      <c r="B5241" s="39" cm="1">
        <f t="array" aca="1" ref="B5241" ca="1">INDIRECT(_xlfn.CONCAT("D",ROW(C5241)-C5241-3))</f>
        <v>2070</v>
      </c>
      <c r="C5241" s="32">
        <v>60</v>
      </c>
      <c r="D5241" s="33">
        <v>4678468</v>
      </c>
      <c r="E5241" s="33"/>
      <c r="F5241" s="33">
        <v>2323320</v>
      </c>
      <c r="G5241" s="33">
        <v>626242</v>
      </c>
      <c r="H5241" s="33">
        <v>1362880</v>
      </c>
      <c r="I5241" s="33">
        <v>30108</v>
      </c>
      <c r="J5241" s="33">
        <v>304089</v>
      </c>
      <c r="K5241" s="33"/>
      <c r="L5241" s="33">
        <v>2355149</v>
      </c>
      <c r="M5241" s="33">
        <v>485887</v>
      </c>
      <c r="N5241" s="33">
        <v>1327155</v>
      </c>
      <c r="O5241" s="33">
        <v>139542</v>
      </c>
      <c r="P5241" s="33">
        <v>402564</v>
      </c>
      <c r="Q5241"/>
    </row>
    <row r="5242" spans="1:17">
      <c r="A5242" s="38" t="str">
        <f t="shared" ca="1" si="81"/>
        <v>207061</v>
      </c>
      <c r="B5242" s="39" cm="1">
        <f t="array" aca="1" ref="B5242" ca="1">INDIRECT(_xlfn.CONCAT("D",ROW(C5242)-C5242-3))</f>
        <v>2070</v>
      </c>
      <c r="C5242" s="32">
        <v>61</v>
      </c>
      <c r="D5242" s="33">
        <v>4796568</v>
      </c>
      <c r="E5242" s="33"/>
      <c r="F5242" s="33">
        <v>2377180</v>
      </c>
      <c r="G5242" s="33">
        <v>683653</v>
      </c>
      <c r="H5242" s="33">
        <v>1369320</v>
      </c>
      <c r="I5242" s="33">
        <v>38260</v>
      </c>
      <c r="J5242" s="33">
        <v>285946</v>
      </c>
      <c r="K5242" s="33"/>
      <c r="L5242" s="33">
        <v>2419388</v>
      </c>
      <c r="M5242" s="33">
        <v>537530</v>
      </c>
      <c r="N5242" s="33">
        <v>1320214</v>
      </c>
      <c r="O5242" s="33">
        <v>135638</v>
      </c>
      <c r="P5242" s="33">
        <v>426005</v>
      </c>
      <c r="Q5242"/>
    </row>
    <row r="5243" spans="1:17">
      <c r="A5243" s="38" t="str">
        <f t="shared" ca="1" si="81"/>
        <v>207062</v>
      </c>
      <c r="B5243" s="39" cm="1">
        <f t="array" aca="1" ref="B5243" ca="1">INDIRECT(_xlfn.CONCAT("D",ROW(C5243)-C5243-3))</f>
        <v>2070</v>
      </c>
      <c r="C5243" s="32">
        <v>62</v>
      </c>
      <c r="D5243" s="33">
        <v>4783762</v>
      </c>
      <c r="E5243" s="33"/>
      <c r="F5243" s="33">
        <v>2365039</v>
      </c>
      <c r="G5243" s="33">
        <v>601298</v>
      </c>
      <c r="H5243" s="33">
        <v>1436490</v>
      </c>
      <c r="I5243" s="33">
        <v>31119</v>
      </c>
      <c r="J5243" s="33">
        <v>296132</v>
      </c>
      <c r="K5243" s="33"/>
      <c r="L5243" s="33">
        <v>2418723</v>
      </c>
      <c r="M5243" s="33">
        <v>569583</v>
      </c>
      <c r="N5243" s="33">
        <v>1298610</v>
      </c>
      <c r="O5243" s="33">
        <v>141393</v>
      </c>
      <c r="P5243" s="33">
        <v>409137</v>
      </c>
      <c r="Q5243"/>
    </row>
    <row r="5244" spans="1:17">
      <c r="A5244" s="38" t="str">
        <f t="shared" ca="1" si="81"/>
        <v>207063</v>
      </c>
      <c r="B5244" s="39" cm="1">
        <f t="array" aca="1" ref="B5244" ca="1">INDIRECT(_xlfn.CONCAT("D",ROW(C5244)-C5244-3))</f>
        <v>2070</v>
      </c>
      <c r="C5244" s="32">
        <v>63</v>
      </c>
      <c r="D5244" s="33">
        <v>4688712</v>
      </c>
      <c r="E5244" s="33"/>
      <c r="F5244" s="33">
        <v>2314471</v>
      </c>
      <c r="G5244" s="33">
        <v>623396</v>
      </c>
      <c r="H5244" s="33">
        <v>1382879</v>
      </c>
      <c r="I5244" s="33">
        <v>41026</v>
      </c>
      <c r="J5244" s="33">
        <v>267170</v>
      </c>
      <c r="K5244" s="33"/>
      <c r="L5244" s="33">
        <v>2374241</v>
      </c>
      <c r="M5244" s="33">
        <v>498891</v>
      </c>
      <c r="N5244" s="33">
        <v>1288301</v>
      </c>
      <c r="O5244" s="33">
        <v>159285</v>
      </c>
      <c r="P5244" s="33">
        <v>427764</v>
      </c>
      <c r="Q5244"/>
    </row>
    <row r="5245" spans="1:17">
      <c r="A5245" s="38" t="str">
        <f t="shared" ca="1" si="81"/>
        <v>207064</v>
      </c>
      <c r="B5245" s="39" cm="1">
        <f t="array" aca="1" ref="B5245" ca="1">INDIRECT(_xlfn.CONCAT("D",ROW(C5245)-C5245-3))</f>
        <v>2070</v>
      </c>
      <c r="C5245" s="32">
        <v>64</v>
      </c>
      <c r="D5245" s="33">
        <v>4552731</v>
      </c>
      <c r="E5245" s="33"/>
      <c r="F5245" s="33">
        <v>2242258</v>
      </c>
      <c r="G5245" s="33">
        <v>569111</v>
      </c>
      <c r="H5245" s="33">
        <v>1391608</v>
      </c>
      <c r="I5245" s="33">
        <v>32176</v>
      </c>
      <c r="J5245" s="33">
        <v>249363</v>
      </c>
      <c r="K5245" s="33"/>
      <c r="L5245" s="33">
        <v>2310473</v>
      </c>
      <c r="M5245" s="33">
        <v>487420</v>
      </c>
      <c r="N5245" s="33">
        <v>1252218</v>
      </c>
      <c r="O5245" s="33">
        <v>158788</v>
      </c>
      <c r="P5245" s="33">
        <v>412046</v>
      </c>
      <c r="Q5245"/>
    </row>
    <row r="5246" spans="1:17">
      <c r="A5246" s="38" t="str">
        <f t="shared" ca="1" si="81"/>
        <v>207065</v>
      </c>
      <c r="B5246" s="39" cm="1">
        <f t="array" aca="1" ref="B5246" ca="1">INDIRECT(_xlfn.CONCAT("D",ROW(C5246)-C5246-3))</f>
        <v>2070</v>
      </c>
      <c r="C5246" s="32">
        <v>65</v>
      </c>
      <c r="D5246" s="33">
        <v>4471286</v>
      </c>
      <c r="E5246" s="33"/>
      <c r="F5246" s="33">
        <v>2196551</v>
      </c>
      <c r="G5246" s="33">
        <v>605080</v>
      </c>
      <c r="H5246" s="33">
        <v>1283412</v>
      </c>
      <c r="I5246" s="33">
        <v>47162</v>
      </c>
      <c r="J5246" s="33">
        <v>260897</v>
      </c>
      <c r="K5246" s="33"/>
      <c r="L5246" s="33">
        <v>2274735</v>
      </c>
      <c r="M5246" s="33">
        <v>467534</v>
      </c>
      <c r="N5246" s="33">
        <v>1293712</v>
      </c>
      <c r="O5246" s="33">
        <v>154846</v>
      </c>
      <c r="P5246" s="33">
        <v>358643</v>
      </c>
      <c r="Q5246"/>
    </row>
    <row r="5247" spans="1:17">
      <c r="A5247" s="38" t="str">
        <f t="shared" ca="1" si="81"/>
        <v>207066</v>
      </c>
      <c r="B5247" s="39" cm="1">
        <f t="array" aca="1" ref="B5247" ca="1">INDIRECT(_xlfn.CONCAT("D",ROW(C5247)-C5247-3))</f>
        <v>2070</v>
      </c>
      <c r="C5247" s="32">
        <v>66</v>
      </c>
      <c r="D5247" s="33">
        <v>4402360</v>
      </c>
      <c r="E5247" s="33"/>
      <c r="F5247" s="33">
        <v>2158026</v>
      </c>
      <c r="G5247" s="33">
        <v>537497</v>
      </c>
      <c r="H5247" s="33">
        <v>1339222</v>
      </c>
      <c r="I5247" s="33">
        <v>40187</v>
      </c>
      <c r="J5247" s="33">
        <v>241120</v>
      </c>
      <c r="K5247" s="33"/>
      <c r="L5247" s="33">
        <v>2244334</v>
      </c>
      <c r="M5247" s="33">
        <v>460299</v>
      </c>
      <c r="N5247" s="33">
        <v>1230473</v>
      </c>
      <c r="O5247" s="33">
        <v>200566</v>
      </c>
      <c r="P5247" s="33">
        <v>352996</v>
      </c>
      <c r="Q5247"/>
    </row>
    <row r="5248" spans="1:17">
      <c r="A5248" s="38" t="str">
        <f t="shared" ca="1" si="81"/>
        <v>207067</v>
      </c>
      <c r="B5248" s="39" cm="1">
        <f t="array" aca="1" ref="B5248" ca="1">INDIRECT(_xlfn.CONCAT("D",ROW(C5248)-C5248-3))</f>
        <v>2070</v>
      </c>
      <c r="C5248" s="32">
        <v>67</v>
      </c>
      <c r="D5248" s="33">
        <v>4316641</v>
      </c>
      <c r="E5248" s="33"/>
      <c r="F5248" s="33">
        <v>2109503</v>
      </c>
      <c r="G5248" s="33">
        <v>509329</v>
      </c>
      <c r="H5248" s="33">
        <v>1283348</v>
      </c>
      <c r="I5248" s="33">
        <v>50131</v>
      </c>
      <c r="J5248" s="33">
        <v>266696</v>
      </c>
      <c r="K5248" s="33"/>
      <c r="L5248" s="33">
        <v>2207137</v>
      </c>
      <c r="M5248" s="33">
        <v>451460</v>
      </c>
      <c r="N5248" s="33">
        <v>1223958</v>
      </c>
      <c r="O5248" s="33">
        <v>179581</v>
      </c>
      <c r="P5248" s="33">
        <v>352139</v>
      </c>
      <c r="Q5248"/>
    </row>
    <row r="5249" spans="1:17">
      <c r="A5249" s="38" t="str">
        <f t="shared" ca="1" si="81"/>
        <v>207068</v>
      </c>
      <c r="B5249" s="39" cm="1">
        <f t="array" aca="1" ref="B5249" ca="1">INDIRECT(_xlfn.CONCAT("D",ROW(C5249)-C5249-3))</f>
        <v>2070</v>
      </c>
      <c r="C5249" s="32">
        <v>68</v>
      </c>
      <c r="D5249" s="33">
        <v>4272803</v>
      </c>
      <c r="E5249" s="33"/>
      <c r="F5249" s="33">
        <v>2081668</v>
      </c>
      <c r="G5249" s="33">
        <v>479298</v>
      </c>
      <c r="H5249" s="33">
        <v>1308737</v>
      </c>
      <c r="I5249" s="33">
        <v>44398</v>
      </c>
      <c r="J5249" s="33">
        <v>249235</v>
      </c>
      <c r="K5249" s="33"/>
      <c r="L5249" s="33">
        <v>2191134</v>
      </c>
      <c r="M5249" s="33">
        <v>430563</v>
      </c>
      <c r="N5249" s="33">
        <v>1161614</v>
      </c>
      <c r="O5249" s="33">
        <v>212761</v>
      </c>
      <c r="P5249" s="33">
        <v>386196</v>
      </c>
      <c r="Q5249"/>
    </row>
    <row r="5250" spans="1:17">
      <c r="A5250" s="38" t="str">
        <f t="shared" ca="1" si="81"/>
        <v>207069</v>
      </c>
      <c r="B5250" s="39" cm="1">
        <f t="array" aca="1" ref="B5250" ca="1">INDIRECT(_xlfn.CONCAT("D",ROW(C5250)-C5250-3))</f>
        <v>2070</v>
      </c>
      <c r="C5250" s="32">
        <v>69</v>
      </c>
      <c r="D5250" s="33">
        <v>4301517</v>
      </c>
      <c r="E5250" s="33"/>
      <c r="F5250" s="33">
        <v>2091610</v>
      </c>
      <c r="G5250" s="33">
        <v>496846</v>
      </c>
      <c r="H5250" s="33">
        <v>1302323</v>
      </c>
      <c r="I5250" s="33">
        <v>52619</v>
      </c>
      <c r="J5250" s="33">
        <v>239822</v>
      </c>
      <c r="K5250" s="33"/>
      <c r="L5250" s="33">
        <v>2209908</v>
      </c>
      <c r="M5250" s="33">
        <v>458164</v>
      </c>
      <c r="N5250" s="33">
        <v>1149961</v>
      </c>
      <c r="O5250" s="33">
        <v>257907</v>
      </c>
      <c r="P5250" s="33">
        <v>343876</v>
      </c>
      <c r="Q5250"/>
    </row>
    <row r="5251" spans="1:17">
      <c r="A5251" s="38" t="str">
        <f t="shared" ca="1" si="81"/>
        <v>207070</v>
      </c>
      <c r="B5251" s="39" cm="1">
        <f t="array" aca="1" ref="B5251" ca="1">INDIRECT(_xlfn.CONCAT("D",ROW(C5251)-C5251-3))</f>
        <v>2070</v>
      </c>
      <c r="C5251" s="32">
        <v>70</v>
      </c>
      <c r="D5251" s="33">
        <v>4192032</v>
      </c>
      <c r="E5251" s="33"/>
      <c r="F5251" s="33">
        <v>2034428</v>
      </c>
      <c r="G5251" s="33">
        <v>451645</v>
      </c>
      <c r="H5251" s="33">
        <v>1258733</v>
      </c>
      <c r="I5251" s="33">
        <v>59747</v>
      </c>
      <c r="J5251" s="33">
        <v>264304</v>
      </c>
      <c r="K5251" s="33"/>
      <c r="L5251" s="33">
        <v>2157604</v>
      </c>
      <c r="M5251" s="33">
        <v>433343</v>
      </c>
      <c r="N5251" s="33">
        <v>1107658</v>
      </c>
      <c r="O5251" s="33">
        <v>267296</v>
      </c>
      <c r="P5251" s="33">
        <v>349307</v>
      </c>
      <c r="Q5251"/>
    </row>
    <row r="5252" spans="1:17">
      <c r="A5252" s="38" t="str">
        <f t="shared" ca="1" si="81"/>
        <v>207071</v>
      </c>
      <c r="B5252" s="39" cm="1">
        <f t="array" aca="1" ref="B5252" ca="1">INDIRECT(_xlfn.CONCAT("D",ROW(C5252)-C5252-3))</f>
        <v>2070</v>
      </c>
      <c r="C5252" s="32">
        <v>71</v>
      </c>
      <c r="D5252" s="33">
        <v>4133871</v>
      </c>
      <c r="E5252" s="33"/>
      <c r="F5252" s="33">
        <v>1998956</v>
      </c>
      <c r="G5252" s="33">
        <v>481286</v>
      </c>
      <c r="H5252" s="33">
        <v>1191082</v>
      </c>
      <c r="I5252" s="33">
        <v>65722</v>
      </c>
      <c r="J5252" s="33">
        <v>260865</v>
      </c>
      <c r="K5252" s="33"/>
      <c r="L5252" s="33">
        <v>2134915</v>
      </c>
      <c r="M5252" s="33">
        <v>429210</v>
      </c>
      <c r="N5252" s="33">
        <v>1118578</v>
      </c>
      <c r="O5252" s="33">
        <v>274330</v>
      </c>
      <c r="P5252" s="33">
        <v>312797</v>
      </c>
      <c r="Q5252"/>
    </row>
    <row r="5253" spans="1:17">
      <c r="A5253" s="38" t="str">
        <f t="shared" ca="1" si="81"/>
        <v>207072</v>
      </c>
      <c r="B5253" s="39" cm="1">
        <f t="array" aca="1" ref="B5253" ca="1">INDIRECT(_xlfn.CONCAT("D",ROW(C5253)-C5253-3))</f>
        <v>2070</v>
      </c>
      <c r="C5253" s="32">
        <v>72</v>
      </c>
      <c r="D5253" s="33">
        <v>4019109</v>
      </c>
      <c r="E5253" s="33"/>
      <c r="F5253" s="33">
        <v>1937967</v>
      </c>
      <c r="G5253" s="33">
        <v>428191</v>
      </c>
      <c r="H5253" s="33">
        <v>1195703</v>
      </c>
      <c r="I5253" s="33">
        <v>81801</v>
      </c>
      <c r="J5253" s="33">
        <v>232273</v>
      </c>
      <c r="K5253" s="33"/>
      <c r="L5253" s="33">
        <v>2081141</v>
      </c>
      <c r="M5253" s="33">
        <v>409753</v>
      </c>
      <c r="N5253" s="33">
        <v>1051194</v>
      </c>
      <c r="O5253" s="33">
        <v>302509</v>
      </c>
      <c r="P5253" s="33">
        <v>317685</v>
      </c>
      <c r="Q5253"/>
    </row>
    <row r="5254" spans="1:17">
      <c r="A5254" s="38" t="str">
        <f t="shared" ca="1" si="81"/>
        <v>207073</v>
      </c>
      <c r="B5254" s="39" cm="1">
        <f t="array" aca="1" ref="B5254" ca="1">INDIRECT(_xlfn.CONCAT("D",ROW(C5254)-C5254-3))</f>
        <v>2070</v>
      </c>
      <c r="C5254" s="32">
        <v>73</v>
      </c>
      <c r="D5254" s="33">
        <v>3967644</v>
      </c>
      <c r="E5254" s="33"/>
      <c r="F5254" s="33">
        <v>1903654</v>
      </c>
      <c r="G5254" s="33">
        <v>409366</v>
      </c>
      <c r="H5254" s="33">
        <v>1189784</v>
      </c>
      <c r="I5254" s="33">
        <v>92763</v>
      </c>
      <c r="J5254" s="33">
        <v>211741</v>
      </c>
      <c r="K5254" s="33"/>
      <c r="L5254" s="33">
        <v>2063989</v>
      </c>
      <c r="M5254" s="33">
        <v>412190</v>
      </c>
      <c r="N5254" s="33">
        <v>1025918</v>
      </c>
      <c r="O5254" s="33">
        <v>301800</v>
      </c>
      <c r="P5254" s="33">
        <v>324081</v>
      </c>
      <c r="Q5254"/>
    </row>
    <row r="5255" spans="1:17">
      <c r="A5255" s="38" t="str">
        <f t="shared" ca="1" si="81"/>
        <v>207074</v>
      </c>
      <c r="B5255" s="39" cm="1">
        <f t="array" aca="1" ref="B5255" ca="1">INDIRECT(_xlfn.CONCAT("D",ROW(C5255)-C5255-3))</f>
        <v>2070</v>
      </c>
      <c r="C5255" s="32">
        <v>74</v>
      </c>
      <c r="D5255" s="33">
        <v>3916407</v>
      </c>
      <c r="E5255" s="33"/>
      <c r="F5255" s="33">
        <v>1873823</v>
      </c>
      <c r="G5255" s="33">
        <v>391937</v>
      </c>
      <c r="H5255" s="33">
        <v>1198034</v>
      </c>
      <c r="I5255" s="33">
        <v>78791</v>
      </c>
      <c r="J5255" s="33">
        <v>205060</v>
      </c>
      <c r="K5255" s="33"/>
      <c r="L5255" s="33">
        <v>2042585</v>
      </c>
      <c r="M5255" s="33">
        <v>385968</v>
      </c>
      <c r="N5255" s="33">
        <v>1052271</v>
      </c>
      <c r="O5255" s="33">
        <v>286429</v>
      </c>
      <c r="P5255" s="33">
        <v>317916</v>
      </c>
      <c r="Q5255"/>
    </row>
    <row r="5256" spans="1:17">
      <c r="A5256" s="38" t="str">
        <f t="shared" ca="1" si="81"/>
        <v>207075</v>
      </c>
      <c r="B5256" s="39" cm="1">
        <f t="array" aca="1" ref="B5256" ca="1">INDIRECT(_xlfn.CONCAT("D",ROW(C5256)-C5256-3))</f>
        <v>2070</v>
      </c>
      <c r="C5256" s="32">
        <v>75</v>
      </c>
      <c r="D5256" s="33">
        <v>3870265</v>
      </c>
      <c r="E5256" s="33"/>
      <c r="F5256" s="33">
        <v>1844824</v>
      </c>
      <c r="G5256" s="33">
        <v>376639</v>
      </c>
      <c r="H5256" s="33">
        <v>1164248</v>
      </c>
      <c r="I5256" s="33">
        <v>95927</v>
      </c>
      <c r="J5256" s="33">
        <v>208010</v>
      </c>
      <c r="K5256" s="33"/>
      <c r="L5256" s="33">
        <v>2025441</v>
      </c>
      <c r="M5256" s="33">
        <v>370941</v>
      </c>
      <c r="N5256" s="33">
        <v>993919</v>
      </c>
      <c r="O5256" s="33">
        <v>352648</v>
      </c>
      <c r="P5256" s="33">
        <v>307932</v>
      </c>
      <c r="Q5256"/>
    </row>
    <row r="5257" spans="1:17">
      <c r="A5257" s="38" t="str">
        <f t="shared" ca="1" si="81"/>
        <v>207076</v>
      </c>
      <c r="B5257" s="39" cm="1">
        <f t="array" aca="1" ref="B5257" ca="1">INDIRECT(_xlfn.CONCAT("D",ROW(C5257)-C5257-3))</f>
        <v>2070</v>
      </c>
      <c r="C5257" s="32">
        <v>76</v>
      </c>
      <c r="D5257" s="33">
        <v>3836024</v>
      </c>
      <c r="E5257" s="33"/>
      <c r="F5257" s="33">
        <v>1821786</v>
      </c>
      <c r="G5257" s="33">
        <v>392618</v>
      </c>
      <c r="H5257" s="33">
        <v>1146565</v>
      </c>
      <c r="I5257" s="33">
        <v>85790</v>
      </c>
      <c r="J5257" s="33">
        <v>196813</v>
      </c>
      <c r="K5257" s="33"/>
      <c r="L5257" s="33">
        <v>2014237</v>
      </c>
      <c r="M5257" s="33">
        <v>425171</v>
      </c>
      <c r="N5257" s="33">
        <v>917315</v>
      </c>
      <c r="O5257" s="33">
        <v>367332</v>
      </c>
      <c r="P5257" s="33">
        <v>304419</v>
      </c>
      <c r="Q5257"/>
    </row>
    <row r="5258" spans="1:17">
      <c r="A5258" s="38" t="str">
        <f t="shared" ca="1" si="81"/>
        <v>207077</v>
      </c>
      <c r="B5258" s="39" cm="1">
        <f t="array" aca="1" ref="B5258" ca="1">INDIRECT(_xlfn.CONCAT("D",ROW(C5258)-C5258-3))</f>
        <v>2070</v>
      </c>
      <c r="C5258" s="32">
        <v>77</v>
      </c>
      <c r="D5258" s="33">
        <v>3822214</v>
      </c>
      <c r="E5258" s="33"/>
      <c r="F5258" s="33">
        <v>1808486</v>
      </c>
      <c r="G5258" s="33">
        <v>387893</v>
      </c>
      <c r="H5258" s="33">
        <v>1132445</v>
      </c>
      <c r="I5258" s="33">
        <v>103774</v>
      </c>
      <c r="J5258" s="33">
        <v>184375</v>
      </c>
      <c r="K5258" s="33"/>
      <c r="L5258" s="33">
        <v>2013728</v>
      </c>
      <c r="M5258" s="33">
        <v>372311</v>
      </c>
      <c r="N5258" s="33">
        <v>954619</v>
      </c>
      <c r="O5258" s="33">
        <v>402746</v>
      </c>
      <c r="P5258" s="33">
        <v>284052</v>
      </c>
      <c r="Q5258"/>
    </row>
    <row r="5259" spans="1:17">
      <c r="A5259" s="38" t="str">
        <f t="shared" ca="1" si="81"/>
        <v>207078</v>
      </c>
      <c r="B5259" s="39" cm="1">
        <f t="array" aca="1" ref="B5259" ca="1">INDIRECT(_xlfn.CONCAT("D",ROW(C5259)-C5259-3))</f>
        <v>2070</v>
      </c>
      <c r="C5259" s="32">
        <v>78</v>
      </c>
      <c r="D5259" s="33">
        <v>3767849</v>
      </c>
      <c r="E5259" s="33"/>
      <c r="F5259" s="33">
        <v>1768780</v>
      </c>
      <c r="G5259" s="33">
        <v>331962</v>
      </c>
      <c r="H5259" s="33">
        <v>1114947</v>
      </c>
      <c r="I5259" s="33">
        <v>105945</v>
      </c>
      <c r="J5259" s="33">
        <v>215926</v>
      </c>
      <c r="K5259" s="33"/>
      <c r="L5259" s="33">
        <v>1999069</v>
      </c>
      <c r="M5259" s="33">
        <v>410170</v>
      </c>
      <c r="N5259" s="33">
        <v>873133</v>
      </c>
      <c r="O5259" s="33">
        <v>411185</v>
      </c>
      <c r="P5259" s="33">
        <v>304581</v>
      </c>
      <c r="Q5259"/>
    </row>
    <row r="5260" spans="1:17">
      <c r="A5260" s="38" t="str">
        <f t="shared" ref="A5260:A5323" ca="1" si="82">B5260&amp;C5260</f>
        <v>207079</v>
      </c>
      <c r="B5260" s="39" cm="1">
        <f t="array" aca="1" ref="B5260" ca="1">INDIRECT(_xlfn.CONCAT("D",ROW(C5260)-C5260-3))</f>
        <v>2070</v>
      </c>
      <c r="C5260" s="32">
        <v>79</v>
      </c>
      <c r="D5260" s="33">
        <v>3709128</v>
      </c>
      <c r="E5260" s="33"/>
      <c r="F5260" s="33">
        <v>1731646</v>
      </c>
      <c r="G5260" s="33">
        <v>321909</v>
      </c>
      <c r="H5260" s="33">
        <v>1063610</v>
      </c>
      <c r="I5260" s="33">
        <v>152377</v>
      </c>
      <c r="J5260" s="33">
        <v>193751</v>
      </c>
      <c r="K5260" s="33"/>
      <c r="L5260" s="33">
        <v>1977482</v>
      </c>
      <c r="M5260" s="33">
        <v>369699</v>
      </c>
      <c r="N5260" s="33">
        <v>871433</v>
      </c>
      <c r="O5260" s="33">
        <v>437748</v>
      </c>
      <c r="P5260" s="33">
        <v>298603</v>
      </c>
      <c r="Q5260"/>
    </row>
    <row r="5261" spans="1:17">
      <c r="A5261" s="38" t="str">
        <f t="shared" ca="1" si="82"/>
        <v>207080</v>
      </c>
      <c r="B5261" s="39" cm="1">
        <f t="array" aca="1" ref="B5261" ca="1">INDIRECT(_xlfn.CONCAT("D",ROW(C5261)-C5261-3))</f>
        <v>2070</v>
      </c>
      <c r="C5261" s="32">
        <v>80</v>
      </c>
      <c r="D5261" s="33">
        <v>3498960</v>
      </c>
      <c r="E5261" s="33"/>
      <c r="F5261" s="33">
        <v>1619440</v>
      </c>
      <c r="G5261" s="33">
        <v>307985</v>
      </c>
      <c r="H5261" s="33">
        <v>1007495</v>
      </c>
      <c r="I5261" s="33">
        <v>128830</v>
      </c>
      <c r="J5261" s="33">
        <v>175129</v>
      </c>
      <c r="K5261" s="33"/>
      <c r="L5261" s="33">
        <v>1879521</v>
      </c>
      <c r="M5261" s="33">
        <v>348285</v>
      </c>
      <c r="N5261" s="33">
        <v>800142</v>
      </c>
      <c r="O5261" s="33">
        <v>492473</v>
      </c>
      <c r="P5261" s="33">
        <v>238621</v>
      </c>
      <c r="Q5261"/>
    </row>
    <row r="5262" spans="1:17">
      <c r="A5262" s="38" t="str">
        <f t="shared" ca="1" si="82"/>
        <v>207081</v>
      </c>
      <c r="B5262" s="39" cm="1">
        <f t="array" aca="1" ref="B5262" ca="1">INDIRECT(_xlfn.CONCAT("D",ROW(C5262)-C5262-3))</f>
        <v>2070</v>
      </c>
      <c r="C5262" s="32">
        <v>81</v>
      </c>
      <c r="D5262" s="33">
        <v>3297963</v>
      </c>
      <c r="E5262" s="33"/>
      <c r="F5262" s="33">
        <v>1511430</v>
      </c>
      <c r="G5262" s="33">
        <v>279559</v>
      </c>
      <c r="H5262" s="33">
        <v>931194</v>
      </c>
      <c r="I5262" s="33">
        <v>131735</v>
      </c>
      <c r="J5262" s="33">
        <v>168942</v>
      </c>
      <c r="K5262" s="33"/>
      <c r="L5262" s="33">
        <v>1786534</v>
      </c>
      <c r="M5262" s="33">
        <v>362176</v>
      </c>
      <c r="N5262" s="33">
        <v>693918</v>
      </c>
      <c r="O5262" s="33">
        <v>496090</v>
      </c>
      <c r="P5262" s="33">
        <v>234349</v>
      </c>
      <c r="Q5262"/>
    </row>
    <row r="5263" spans="1:17">
      <c r="A5263" s="38" t="str">
        <f t="shared" ca="1" si="82"/>
        <v>207082</v>
      </c>
      <c r="B5263" s="39" cm="1">
        <f t="array" aca="1" ref="B5263" ca="1">INDIRECT(_xlfn.CONCAT("D",ROW(C5263)-C5263-3))</f>
        <v>2070</v>
      </c>
      <c r="C5263" s="32">
        <v>82</v>
      </c>
      <c r="D5263" s="33">
        <v>3091308</v>
      </c>
      <c r="E5263" s="33"/>
      <c r="F5263" s="33">
        <v>1406059</v>
      </c>
      <c r="G5263" s="33">
        <v>238196</v>
      </c>
      <c r="H5263" s="33">
        <v>903536</v>
      </c>
      <c r="I5263" s="33">
        <v>120606</v>
      </c>
      <c r="J5263" s="33">
        <v>143722</v>
      </c>
      <c r="K5263" s="33"/>
      <c r="L5263" s="33">
        <v>1685249</v>
      </c>
      <c r="M5263" s="33">
        <v>297099</v>
      </c>
      <c r="N5263" s="33">
        <v>641855</v>
      </c>
      <c r="O5263" s="33">
        <v>516120</v>
      </c>
      <c r="P5263" s="33">
        <v>230175</v>
      </c>
      <c r="Q5263"/>
    </row>
    <row r="5264" spans="1:17">
      <c r="A5264" s="38" t="str">
        <f t="shared" ca="1" si="82"/>
        <v>207083</v>
      </c>
      <c r="B5264" s="39" cm="1">
        <f t="array" aca="1" ref="B5264" ca="1">INDIRECT(_xlfn.CONCAT("D",ROW(C5264)-C5264-3))</f>
        <v>2070</v>
      </c>
      <c r="C5264" s="32">
        <v>83</v>
      </c>
      <c r="D5264" s="33">
        <v>2926084</v>
      </c>
      <c r="E5264" s="33"/>
      <c r="F5264" s="33">
        <v>1319235</v>
      </c>
      <c r="G5264" s="33">
        <v>224059</v>
      </c>
      <c r="H5264" s="33">
        <v>795761</v>
      </c>
      <c r="I5264" s="33">
        <v>139660</v>
      </c>
      <c r="J5264" s="33">
        <v>159755</v>
      </c>
      <c r="K5264" s="33"/>
      <c r="L5264" s="33">
        <v>1606849</v>
      </c>
      <c r="M5264" s="33">
        <v>289942</v>
      </c>
      <c r="N5264" s="33">
        <v>607257</v>
      </c>
      <c r="O5264" s="33">
        <v>491686</v>
      </c>
      <c r="P5264" s="33">
        <v>217964</v>
      </c>
      <c r="Q5264"/>
    </row>
    <row r="5265" spans="1:17">
      <c r="A5265" s="38" t="str">
        <f t="shared" ca="1" si="82"/>
        <v>207084</v>
      </c>
      <c r="B5265" s="39" cm="1">
        <f t="array" aca="1" ref="B5265" ca="1">INDIRECT(_xlfn.CONCAT("D",ROW(C5265)-C5265-3))</f>
        <v>2070</v>
      </c>
      <c r="C5265" s="32">
        <v>84</v>
      </c>
      <c r="D5265" s="33">
        <v>2788527</v>
      </c>
      <c r="E5265" s="33"/>
      <c r="F5265" s="33">
        <v>1248288</v>
      </c>
      <c r="G5265" s="33">
        <v>180766</v>
      </c>
      <c r="H5265" s="33">
        <v>799386</v>
      </c>
      <c r="I5265" s="33">
        <v>143608</v>
      </c>
      <c r="J5265" s="33">
        <v>124527</v>
      </c>
      <c r="K5265" s="33"/>
      <c r="L5265" s="33">
        <v>1540239</v>
      </c>
      <c r="M5265" s="33">
        <v>254510</v>
      </c>
      <c r="N5265" s="33">
        <v>557690</v>
      </c>
      <c r="O5265" s="33">
        <v>495837</v>
      </c>
      <c r="P5265" s="33">
        <v>232202</v>
      </c>
      <c r="Q5265"/>
    </row>
    <row r="5266" spans="1:17">
      <c r="A5266" s="38" t="str">
        <f t="shared" ca="1" si="82"/>
        <v>207085</v>
      </c>
      <c r="B5266" s="39" cm="1">
        <f t="array" aca="1" ref="B5266" ca="1">INDIRECT(_xlfn.CONCAT("D",ROW(C5266)-C5266-3))</f>
        <v>2070</v>
      </c>
      <c r="C5266" s="32">
        <v>85</v>
      </c>
      <c r="D5266" s="33">
        <v>2577998</v>
      </c>
      <c r="E5266" s="33"/>
      <c r="F5266" s="33">
        <v>1142196</v>
      </c>
      <c r="G5266" s="33">
        <v>157995</v>
      </c>
      <c r="H5266" s="33">
        <v>740667</v>
      </c>
      <c r="I5266" s="33">
        <v>140888</v>
      </c>
      <c r="J5266" s="33">
        <v>102647</v>
      </c>
      <c r="K5266" s="33"/>
      <c r="L5266" s="33">
        <v>1435802</v>
      </c>
      <c r="M5266" s="33">
        <v>225959</v>
      </c>
      <c r="N5266" s="33">
        <v>476236</v>
      </c>
      <c r="O5266" s="33">
        <v>531966</v>
      </c>
      <c r="P5266" s="33">
        <v>201640</v>
      </c>
      <c r="Q5266"/>
    </row>
    <row r="5267" spans="1:17">
      <c r="A5267" s="38" t="str">
        <f t="shared" ca="1" si="82"/>
        <v>207086</v>
      </c>
      <c r="B5267" s="39" cm="1">
        <f t="array" aca="1" ref="B5267" ca="1">INDIRECT(_xlfn.CONCAT("D",ROW(C5267)-C5267-3))</f>
        <v>2070</v>
      </c>
      <c r="C5267" s="32">
        <v>86</v>
      </c>
      <c r="D5267" s="33">
        <v>2394318</v>
      </c>
      <c r="E5267" s="33"/>
      <c r="F5267" s="33">
        <v>1053672</v>
      </c>
      <c r="G5267" s="33">
        <v>119758</v>
      </c>
      <c r="H5267" s="33">
        <v>682321</v>
      </c>
      <c r="I5267" s="33">
        <v>154981</v>
      </c>
      <c r="J5267" s="33">
        <v>96612</v>
      </c>
      <c r="K5267" s="33"/>
      <c r="L5267" s="33">
        <v>1340646</v>
      </c>
      <c r="M5267" s="33">
        <v>191376</v>
      </c>
      <c r="N5267" s="33">
        <v>415155</v>
      </c>
      <c r="O5267" s="33">
        <v>543751</v>
      </c>
      <c r="P5267" s="33">
        <v>190364</v>
      </c>
      <c r="Q5267"/>
    </row>
    <row r="5268" spans="1:17">
      <c r="A5268" s="38" t="str">
        <f t="shared" ca="1" si="82"/>
        <v>207087</v>
      </c>
      <c r="B5268" s="39" cm="1">
        <f t="array" aca="1" ref="B5268" ca="1">INDIRECT(_xlfn.CONCAT("D",ROW(C5268)-C5268-3))</f>
        <v>2070</v>
      </c>
      <c r="C5268" s="32">
        <v>87</v>
      </c>
      <c r="D5268" s="33">
        <v>2255436</v>
      </c>
      <c r="E5268" s="33"/>
      <c r="F5268" s="33">
        <v>984532</v>
      </c>
      <c r="G5268" s="33">
        <v>122058</v>
      </c>
      <c r="H5268" s="33">
        <v>605245</v>
      </c>
      <c r="I5268" s="33">
        <v>174512</v>
      </c>
      <c r="J5268" s="33">
        <v>82717</v>
      </c>
      <c r="K5268" s="33"/>
      <c r="L5268" s="33">
        <v>1270904</v>
      </c>
      <c r="M5268" s="33">
        <v>170869</v>
      </c>
      <c r="N5268" s="33">
        <v>400380</v>
      </c>
      <c r="O5268" s="33">
        <v>535862</v>
      </c>
      <c r="P5268" s="33">
        <v>163792</v>
      </c>
      <c r="Q5268"/>
    </row>
    <row r="5269" spans="1:17">
      <c r="A5269" s="38" t="str">
        <f t="shared" ca="1" si="82"/>
        <v>207088</v>
      </c>
      <c r="B5269" s="39" cm="1">
        <f t="array" aca="1" ref="B5269" ca="1">INDIRECT(_xlfn.CONCAT("D",ROW(C5269)-C5269-3))</f>
        <v>2070</v>
      </c>
      <c r="C5269" s="32">
        <v>88</v>
      </c>
      <c r="D5269" s="33">
        <v>2032612</v>
      </c>
      <c r="E5269" s="33"/>
      <c r="F5269" s="33">
        <v>877150</v>
      </c>
      <c r="G5269" s="33">
        <v>91748</v>
      </c>
      <c r="H5269" s="33">
        <v>554520</v>
      </c>
      <c r="I5269" s="33">
        <v>157282</v>
      </c>
      <c r="J5269" s="33">
        <v>73600</v>
      </c>
      <c r="K5269" s="33"/>
      <c r="L5269" s="33">
        <v>1155462</v>
      </c>
      <c r="M5269" s="33">
        <v>142537</v>
      </c>
      <c r="N5269" s="33">
        <v>309336</v>
      </c>
      <c r="O5269" s="33">
        <v>553975</v>
      </c>
      <c r="P5269" s="33">
        <v>149614</v>
      </c>
      <c r="Q5269"/>
    </row>
    <row r="5270" spans="1:17">
      <c r="A5270" s="38" t="str">
        <f t="shared" ca="1" si="82"/>
        <v>207089</v>
      </c>
      <c r="B5270" s="39" cm="1">
        <f t="array" aca="1" ref="B5270" ca="1">INDIRECT(_xlfn.CONCAT("D",ROW(C5270)-C5270-3))</f>
        <v>2070</v>
      </c>
      <c r="C5270" s="32">
        <v>89</v>
      </c>
      <c r="D5270" s="33">
        <v>1868800</v>
      </c>
      <c r="E5270" s="33"/>
      <c r="F5270" s="33">
        <v>798490</v>
      </c>
      <c r="G5270" s="33">
        <v>86705</v>
      </c>
      <c r="H5270" s="33">
        <v>507122</v>
      </c>
      <c r="I5270" s="33">
        <v>147196</v>
      </c>
      <c r="J5270" s="33">
        <v>57467</v>
      </c>
      <c r="K5270" s="33"/>
      <c r="L5270" s="33">
        <v>1070310</v>
      </c>
      <c r="M5270" s="33">
        <v>137323</v>
      </c>
      <c r="N5270" s="33">
        <v>277675</v>
      </c>
      <c r="O5270" s="33">
        <v>522028</v>
      </c>
      <c r="P5270" s="33">
        <v>133284</v>
      </c>
      <c r="Q5270"/>
    </row>
    <row r="5271" spans="1:17">
      <c r="A5271" s="38" t="str">
        <f t="shared" ca="1" si="82"/>
        <v>207090</v>
      </c>
      <c r="B5271" s="39" cm="1">
        <f t="array" aca="1" ref="B5271" ca="1">INDIRECT(_xlfn.CONCAT("D",ROW(C5271)-C5271-3))</f>
        <v>2070</v>
      </c>
      <c r="C5271" s="32">
        <v>90</v>
      </c>
      <c r="D5271" s="33">
        <v>1603589</v>
      </c>
      <c r="E5271" s="33"/>
      <c r="F5271" s="33">
        <v>673665</v>
      </c>
      <c r="G5271" s="33">
        <v>59590</v>
      </c>
      <c r="H5271" s="33">
        <v>396927</v>
      </c>
      <c r="I5271" s="33">
        <v>170689</v>
      </c>
      <c r="J5271" s="33">
        <v>46460</v>
      </c>
      <c r="K5271" s="33"/>
      <c r="L5271" s="33">
        <v>929924</v>
      </c>
      <c r="M5271" s="33">
        <v>89765</v>
      </c>
      <c r="N5271" s="33">
        <v>224916</v>
      </c>
      <c r="O5271" s="33">
        <v>507323</v>
      </c>
      <c r="P5271" s="33">
        <v>107920</v>
      </c>
      <c r="Q5271"/>
    </row>
    <row r="5272" spans="1:17">
      <c r="A5272" s="38" t="str">
        <f t="shared" ca="1" si="82"/>
        <v>207091</v>
      </c>
      <c r="B5272" s="39" cm="1">
        <f t="array" aca="1" ref="B5272" ca="1">INDIRECT(_xlfn.CONCAT("D",ROW(C5272)-C5272-3))</f>
        <v>2070</v>
      </c>
      <c r="C5272" s="32">
        <v>91</v>
      </c>
      <c r="D5272" s="33">
        <v>1356137</v>
      </c>
      <c r="E5272" s="33"/>
      <c r="F5272" s="33">
        <v>558477</v>
      </c>
      <c r="G5272" s="33">
        <v>30352</v>
      </c>
      <c r="H5272" s="33">
        <v>333872</v>
      </c>
      <c r="I5272" s="33">
        <v>156819</v>
      </c>
      <c r="J5272" s="33">
        <v>37434</v>
      </c>
      <c r="K5272" s="33"/>
      <c r="L5272" s="33">
        <v>797660</v>
      </c>
      <c r="M5272" s="33">
        <v>78756</v>
      </c>
      <c r="N5272" s="33">
        <v>179726</v>
      </c>
      <c r="O5272" s="33">
        <v>444266</v>
      </c>
      <c r="P5272" s="33">
        <v>94911</v>
      </c>
      <c r="Q5272"/>
    </row>
    <row r="5273" spans="1:17">
      <c r="A5273" s="38" t="str">
        <f t="shared" ca="1" si="82"/>
        <v>207092</v>
      </c>
      <c r="B5273" s="39" cm="1">
        <f t="array" aca="1" ref="B5273" ca="1">INDIRECT(_xlfn.CONCAT("D",ROW(C5273)-C5273-3))</f>
        <v>2070</v>
      </c>
      <c r="C5273" s="32">
        <v>92</v>
      </c>
      <c r="D5273" s="33">
        <v>1159446</v>
      </c>
      <c r="E5273" s="33"/>
      <c r="F5273" s="33">
        <v>466876</v>
      </c>
      <c r="G5273" s="33">
        <v>33493</v>
      </c>
      <c r="H5273" s="33">
        <v>259827</v>
      </c>
      <c r="I5273" s="33">
        <v>139048</v>
      </c>
      <c r="J5273" s="33">
        <v>34508</v>
      </c>
      <c r="K5273" s="33"/>
      <c r="L5273" s="33">
        <v>692570</v>
      </c>
      <c r="M5273" s="33">
        <v>74818</v>
      </c>
      <c r="N5273" s="33">
        <v>130426</v>
      </c>
      <c r="O5273" s="33">
        <v>407454</v>
      </c>
      <c r="P5273" s="33">
        <v>79873</v>
      </c>
      <c r="Q5273"/>
    </row>
    <row r="5274" spans="1:17">
      <c r="A5274" s="38" t="str">
        <f t="shared" ca="1" si="82"/>
        <v>207093</v>
      </c>
      <c r="B5274" s="39" cm="1">
        <f t="array" aca="1" ref="B5274" ca="1">INDIRECT(_xlfn.CONCAT("D",ROW(C5274)-C5274-3))</f>
        <v>2070</v>
      </c>
      <c r="C5274" s="32">
        <v>93</v>
      </c>
      <c r="D5274" s="33">
        <v>946212</v>
      </c>
      <c r="E5274" s="33"/>
      <c r="F5274" s="33">
        <v>371891</v>
      </c>
      <c r="G5274" s="33">
        <v>25472</v>
      </c>
      <c r="H5274" s="33">
        <v>226191</v>
      </c>
      <c r="I5274" s="33">
        <v>102907</v>
      </c>
      <c r="J5274" s="33">
        <v>17321</v>
      </c>
      <c r="K5274" s="33"/>
      <c r="L5274" s="33">
        <v>574321</v>
      </c>
      <c r="M5274" s="33">
        <v>52764</v>
      </c>
      <c r="N5274" s="33">
        <v>105529</v>
      </c>
      <c r="O5274" s="33">
        <v>351086</v>
      </c>
      <c r="P5274" s="33">
        <v>64941</v>
      </c>
      <c r="Q5274"/>
    </row>
    <row r="5275" spans="1:17">
      <c r="A5275" s="38" t="str">
        <f t="shared" ca="1" si="82"/>
        <v>207094</v>
      </c>
      <c r="B5275" s="39" cm="1">
        <f t="array" aca="1" ref="B5275" ca="1">INDIRECT(_xlfn.CONCAT("D",ROW(C5275)-C5275-3))</f>
        <v>2070</v>
      </c>
      <c r="C5275" s="32">
        <v>94</v>
      </c>
      <c r="D5275" s="33">
        <v>780244</v>
      </c>
      <c r="E5275" s="33"/>
      <c r="F5275" s="33">
        <v>298856</v>
      </c>
      <c r="G5275" s="33">
        <v>18360</v>
      </c>
      <c r="H5275" s="33">
        <v>164218</v>
      </c>
      <c r="I5275" s="33">
        <v>91799</v>
      </c>
      <c r="J5275" s="33">
        <v>24480</v>
      </c>
      <c r="K5275" s="33"/>
      <c r="L5275" s="33">
        <v>481388</v>
      </c>
      <c r="M5275" s="33">
        <v>45798</v>
      </c>
      <c r="N5275" s="33">
        <v>63100</v>
      </c>
      <c r="O5275" s="33">
        <v>324657</v>
      </c>
      <c r="P5275" s="33">
        <v>47833</v>
      </c>
      <c r="Q5275"/>
    </row>
    <row r="5276" spans="1:17">
      <c r="A5276" s="38" t="str">
        <f t="shared" ca="1" si="82"/>
        <v>207095</v>
      </c>
      <c r="B5276" s="39" cm="1">
        <f t="array" aca="1" ref="B5276" ca="1">INDIRECT(_xlfn.CONCAT("D",ROW(C5276)-C5276-3))</f>
        <v>2070</v>
      </c>
      <c r="C5276" s="32">
        <v>95</v>
      </c>
      <c r="D5276" s="33">
        <v>629775</v>
      </c>
      <c r="E5276" s="33"/>
      <c r="F5276" s="33">
        <v>234255</v>
      </c>
      <c r="G5276" s="33">
        <v>6165</v>
      </c>
      <c r="H5276" s="33">
        <v>130484</v>
      </c>
      <c r="I5276" s="33">
        <v>84249</v>
      </c>
      <c r="J5276" s="33">
        <v>13357</v>
      </c>
      <c r="K5276" s="33"/>
      <c r="L5276" s="33">
        <v>395520</v>
      </c>
      <c r="M5276" s="33">
        <v>31682</v>
      </c>
      <c r="N5276" s="33">
        <v>58255</v>
      </c>
      <c r="O5276" s="33">
        <v>254482</v>
      </c>
      <c r="P5276" s="33">
        <v>51101</v>
      </c>
      <c r="Q5276"/>
    </row>
    <row r="5277" spans="1:17">
      <c r="A5277" s="38" t="str">
        <f t="shared" ca="1" si="82"/>
        <v>207096</v>
      </c>
      <c r="B5277" s="39" cm="1">
        <f t="array" aca="1" ref="B5277" ca="1">INDIRECT(_xlfn.CONCAT("D",ROW(C5277)-C5277-3))</f>
        <v>2070</v>
      </c>
      <c r="C5277" s="32">
        <v>96</v>
      </c>
      <c r="D5277" s="33">
        <v>487156</v>
      </c>
      <c r="E5277" s="33"/>
      <c r="F5277" s="33">
        <v>174828</v>
      </c>
      <c r="G5277" s="33">
        <v>3085</v>
      </c>
      <c r="H5277" s="33">
        <v>95641</v>
      </c>
      <c r="I5277" s="33">
        <v>63761</v>
      </c>
      <c r="J5277" s="33">
        <v>12341</v>
      </c>
      <c r="K5277" s="33"/>
      <c r="L5277" s="33">
        <v>312328</v>
      </c>
      <c r="M5277" s="33">
        <v>24657</v>
      </c>
      <c r="N5277" s="33">
        <v>28767</v>
      </c>
      <c r="O5277" s="33">
        <v>210616</v>
      </c>
      <c r="P5277" s="33">
        <v>48288</v>
      </c>
      <c r="Q5277"/>
    </row>
    <row r="5278" spans="1:17">
      <c r="A5278" s="38" t="str">
        <f t="shared" ca="1" si="82"/>
        <v>207097</v>
      </c>
      <c r="B5278" s="39" cm="1">
        <f t="array" aca="1" ref="B5278" ca="1">INDIRECT(_xlfn.CONCAT("D",ROW(C5278)-C5278-3))</f>
        <v>2070</v>
      </c>
      <c r="C5278" s="32">
        <v>97</v>
      </c>
      <c r="D5278" s="33">
        <v>390407</v>
      </c>
      <c r="E5278" s="33"/>
      <c r="F5278" s="33">
        <v>135254</v>
      </c>
      <c r="G5278" s="33">
        <v>7283</v>
      </c>
      <c r="H5278" s="33">
        <v>60344</v>
      </c>
      <c r="I5278" s="33">
        <v>59304</v>
      </c>
      <c r="J5278" s="33">
        <v>8323</v>
      </c>
      <c r="K5278" s="33"/>
      <c r="L5278" s="33">
        <v>255153</v>
      </c>
      <c r="M5278" s="33">
        <v>18594</v>
      </c>
      <c r="N5278" s="33">
        <v>17561</v>
      </c>
      <c r="O5278" s="33">
        <v>184908</v>
      </c>
      <c r="P5278" s="33">
        <v>34089</v>
      </c>
      <c r="Q5278"/>
    </row>
    <row r="5279" spans="1:17">
      <c r="A5279" s="38" t="str">
        <f t="shared" ca="1" si="82"/>
        <v>207098</v>
      </c>
      <c r="B5279" s="39" cm="1">
        <f t="array" aca="1" ref="B5279" ca="1">INDIRECT(_xlfn.CONCAT("D",ROW(C5279)-C5279-3))</f>
        <v>2070</v>
      </c>
      <c r="C5279" s="32">
        <v>98</v>
      </c>
      <c r="D5279" s="33">
        <v>308019</v>
      </c>
      <c r="E5279" s="33"/>
      <c r="F5279" s="33">
        <v>102855</v>
      </c>
      <c r="G5279" s="33">
        <v>4156</v>
      </c>
      <c r="H5279" s="33">
        <v>44675</v>
      </c>
      <c r="I5279" s="33">
        <v>47791</v>
      </c>
      <c r="J5279" s="33">
        <v>6234</v>
      </c>
      <c r="K5279" s="33"/>
      <c r="L5279" s="33">
        <v>205164</v>
      </c>
      <c r="M5279" s="33">
        <v>17704</v>
      </c>
      <c r="N5279" s="33">
        <v>15622</v>
      </c>
      <c r="O5279" s="33">
        <v>146843</v>
      </c>
      <c r="P5279" s="33">
        <v>24995</v>
      </c>
      <c r="Q5279"/>
    </row>
    <row r="5280" spans="1:17">
      <c r="A5280" s="38" t="str">
        <f t="shared" ca="1" si="82"/>
        <v>207099</v>
      </c>
      <c r="B5280" s="39" cm="1">
        <f t="array" aca="1" ref="B5280" ca="1">INDIRECT(_xlfn.CONCAT("D",ROW(C5280)-C5280-3))</f>
        <v>2070</v>
      </c>
      <c r="C5280" s="32">
        <v>99</v>
      </c>
      <c r="D5280" s="33">
        <v>237894</v>
      </c>
      <c r="E5280" s="33"/>
      <c r="F5280" s="33">
        <v>76371</v>
      </c>
      <c r="G5280" s="33">
        <v>5231</v>
      </c>
      <c r="H5280" s="33">
        <v>29293</v>
      </c>
      <c r="I5280" s="33">
        <v>38709</v>
      </c>
      <c r="J5280" s="33">
        <v>3139</v>
      </c>
      <c r="K5280" s="33"/>
      <c r="L5280" s="33">
        <v>161523</v>
      </c>
      <c r="M5280" s="33">
        <v>10489</v>
      </c>
      <c r="N5280" s="33">
        <v>9440</v>
      </c>
      <c r="O5280" s="33">
        <v>122716</v>
      </c>
      <c r="P5280" s="33">
        <v>18879</v>
      </c>
      <c r="Q5280"/>
    </row>
    <row r="5281" spans="1:17">
      <c r="A5281" s="38" t="str">
        <f t="shared" ca="1" si="82"/>
        <v>2070100</v>
      </c>
      <c r="B5281" s="39" cm="1">
        <f t="array" aca="1" ref="B5281" ca="1">INDIRECT(_xlfn.CONCAT("D",ROW(C5281)-C5281-3))</f>
        <v>2070</v>
      </c>
      <c r="C5281" s="32">
        <v>100</v>
      </c>
      <c r="D5281" s="33">
        <v>502485</v>
      </c>
      <c r="E5281" s="33"/>
      <c r="F5281" s="33">
        <v>142122</v>
      </c>
      <c r="G5281" s="33">
        <v>17358</v>
      </c>
      <c r="H5281" s="33">
        <v>49905</v>
      </c>
      <c r="I5281" s="33">
        <v>66179</v>
      </c>
      <c r="J5281" s="33">
        <v>8679</v>
      </c>
      <c r="K5281" s="33"/>
      <c r="L5281" s="33">
        <v>360363</v>
      </c>
      <c r="M5281" s="33">
        <v>14068</v>
      </c>
      <c r="N5281" s="33">
        <v>14068</v>
      </c>
      <c r="O5281" s="33">
        <v>290022</v>
      </c>
      <c r="P5281" s="33">
        <v>42205</v>
      </c>
      <c r="Q5281"/>
    </row>
    <row r="5282" spans="1:17">
      <c r="A5282" s="38" t="str">
        <f t="shared" ca="1" si="82"/>
        <v>308019</v>
      </c>
      <c r="B5282" s="39" cm="1">
        <f t="array" aca="1" ref="B5282" ca="1">INDIRECT(_xlfn.CONCAT("D",ROW(C5282)-C5282-3))</f>
        <v>308019</v>
      </c>
      <c r="C5282" s="34"/>
      <c r="D5282" s="31"/>
      <c r="E5282" s="31"/>
      <c r="F5282" s="31"/>
      <c r="G5282" s="31"/>
      <c r="H5282" s="31"/>
      <c r="I5282" s="31"/>
      <c r="J5282" s="31"/>
      <c r="K5282" s="31"/>
      <c r="L5282" s="31"/>
      <c r="M5282" s="31"/>
      <c r="N5282" s="31"/>
      <c r="O5282" s="31"/>
      <c r="P5282" s="31"/>
      <c r="Q5282"/>
    </row>
    <row r="5283" spans="1:17">
      <c r="A5283" s="38" t="str">
        <f t="shared" ca="1" si="82"/>
        <v>237894</v>
      </c>
      <c r="B5283" s="39" cm="1">
        <f t="array" aca="1" ref="B5283" ca="1">INDIRECT(_xlfn.CONCAT("D",ROW(C5283)-C5283-3))</f>
        <v>237894</v>
      </c>
      <c r="Q5283"/>
    </row>
    <row r="5284" spans="1:17">
      <c r="A5284" s="38" t="str">
        <f t="shared" ca="1" si="82"/>
        <v>502485</v>
      </c>
      <c r="B5284" s="39" cm="1">
        <f t="array" aca="1" ref="B5284" ca="1">INDIRECT(_xlfn.CONCAT("D",ROW(C5284)-C5284-3))</f>
        <v>502485</v>
      </c>
      <c r="Q5284"/>
    </row>
    <row r="5285" spans="1:17">
      <c r="A5285" s="38" t="str">
        <f t="shared" ca="1" si="82"/>
        <v>0</v>
      </c>
      <c r="B5285" s="39" cm="1">
        <f t="array" aca="1" ref="B5285" ca="1">INDIRECT(_xlfn.CONCAT("D",ROW(C5285)-C5285-3))</f>
        <v>0</v>
      </c>
      <c r="Q5285"/>
    </row>
    <row r="5286" spans="1:17">
      <c r="A5286" s="38" t="str">
        <f t="shared" ca="1" si="82"/>
        <v>0</v>
      </c>
      <c r="B5286" s="39" cm="1">
        <f t="array" aca="1" ref="B5286" ca="1">INDIRECT(_xlfn.CONCAT("D",ROW(C5286)-C5286-3))</f>
        <v>0</v>
      </c>
      <c r="Q5286"/>
    </row>
    <row r="5287" spans="1:17">
      <c r="A5287" s="38" t="str">
        <f t="shared" ca="1" si="82"/>
        <v>0</v>
      </c>
      <c r="B5287" s="39" cm="1">
        <f t="array" aca="1" ref="B5287" ca="1">INDIRECT(_xlfn.CONCAT("D",ROW(C5287)-C5287-3))</f>
        <v>0</v>
      </c>
      <c r="Q5287"/>
    </row>
    <row r="5288" spans="1:17">
      <c r="A5288" s="38" t="str">
        <f t="shared" ca="1" si="82"/>
        <v>0</v>
      </c>
      <c r="B5288" s="39" cm="1">
        <f t="array" aca="1" ref="B5288" ca="1">INDIRECT(_xlfn.CONCAT("D",ROW(C5288)-C5288-3))</f>
        <v>0</v>
      </c>
      <c r="D5288" s="47">
        <v>2071</v>
      </c>
      <c r="E5288" s="47"/>
      <c r="F5288" s="47"/>
      <c r="G5288" s="47"/>
      <c r="H5288" s="47"/>
      <c r="I5288" s="47"/>
      <c r="J5288" s="47"/>
      <c r="K5288" s="47"/>
      <c r="L5288" s="47"/>
      <c r="M5288" s="47"/>
      <c r="N5288" s="47"/>
      <c r="O5288" s="47"/>
      <c r="P5288" s="47"/>
      <c r="Q5288"/>
    </row>
    <row r="5289" spans="1:17">
      <c r="A5289" s="38" t="str">
        <f t="shared" ca="1" si="82"/>
        <v>0</v>
      </c>
      <c r="B5289" s="39" cm="1">
        <f t="array" aca="1" ref="B5289" ca="1">INDIRECT(_xlfn.CONCAT("D",ROW(C5289)-C5289-3))</f>
        <v>0</v>
      </c>
      <c r="F5289" s="48" t="s">
        <v>184</v>
      </c>
      <c r="G5289" s="48"/>
      <c r="H5289" s="48"/>
      <c r="I5289" s="48"/>
      <c r="J5289" s="48"/>
      <c r="K5289" s="30"/>
      <c r="L5289" s="48" t="s">
        <v>185</v>
      </c>
      <c r="M5289" s="48"/>
      <c r="N5289" s="48"/>
      <c r="O5289" s="48"/>
      <c r="P5289" s="48"/>
      <c r="Q5289"/>
    </row>
    <row r="5290" spans="1:17">
      <c r="A5290" s="38" t="e">
        <f t="shared" ca="1" si="82"/>
        <v>#VALUE!</v>
      </c>
      <c r="B5290" s="39" t="e" cm="1">
        <f t="array" aca="1" ref="B5290" ca="1">INDIRECT(_xlfn.CONCAT("D",ROW(C5290)-C5290-3))</f>
        <v>#VALUE!</v>
      </c>
      <c r="C5290" s="30" t="s">
        <v>186</v>
      </c>
      <c r="D5290" s="30" t="s">
        <v>0</v>
      </c>
      <c r="E5290" s="30"/>
      <c r="F5290" s="30" t="s">
        <v>0</v>
      </c>
      <c r="G5290" s="30" t="s">
        <v>187</v>
      </c>
      <c r="H5290" s="30" t="s">
        <v>188</v>
      </c>
      <c r="I5290" s="30" t="s">
        <v>189</v>
      </c>
      <c r="J5290" s="30" t="s">
        <v>190</v>
      </c>
      <c r="K5290" s="30"/>
      <c r="L5290" s="30" t="s">
        <v>0</v>
      </c>
      <c r="M5290" s="30" t="s">
        <v>187</v>
      </c>
      <c r="N5290" s="30" t="s">
        <v>188</v>
      </c>
      <c r="O5290" s="30" t="s">
        <v>189</v>
      </c>
      <c r="P5290" s="30" t="s">
        <v>190</v>
      </c>
      <c r="Q5290"/>
    </row>
    <row r="5291" spans="1:17">
      <c r="A5291" s="38" t="str">
        <f t="shared" ca="1" si="82"/>
        <v>20710</v>
      </c>
      <c r="B5291" s="39" cm="1">
        <f t="array" aca="1" ref="B5291" ca="1">INDIRECT(_xlfn.CONCAT("D",ROW(C5291)-C5291-3))</f>
        <v>2071</v>
      </c>
      <c r="C5291" s="32">
        <v>0</v>
      </c>
      <c r="D5291" s="33">
        <v>4030721</v>
      </c>
      <c r="E5291" s="33"/>
      <c r="F5291" s="33">
        <v>2062082</v>
      </c>
      <c r="G5291" s="33">
        <v>2062082</v>
      </c>
      <c r="H5291" s="33">
        <v>0</v>
      </c>
      <c r="I5291" s="33">
        <v>0</v>
      </c>
      <c r="J5291" s="33">
        <v>0</v>
      </c>
      <c r="K5291" s="33"/>
      <c r="L5291" s="33">
        <v>1968639</v>
      </c>
      <c r="M5291" s="33">
        <v>1968639</v>
      </c>
      <c r="N5291" s="33">
        <v>0</v>
      </c>
      <c r="O5291" s="33">
        <v>0</v>
      </c>
      <c r="P5291" s="33">
        <v>0</v>
      </c>
      <c r="Q5291"/>
    </row>
    <row r="5292" spans="1:17">
      <c r="A5292" s="38" t="str">
        <f t="shared" ca="1" si="82"/>
        <v>20711</v>
      </c>
      <c r="B5292" s="39" cm="1">
        <f t="array" aca="1" ref="B5292" ca="1">INDIRECT(_xlfn.CONCAT("D",ROW(C5292)-C5292-3))</f>
        <v>2071</v>
      </c>
      <c r="C5292" s="32">
        <v>1</v>
      </c>
      <c r="D5292" s="33">
        <v>4043433</v>
      </c>
      <c r="E5292" s="33"/>
      <c r="F5292" s="33">
        <v>2069210</v>
      </c>
      <c r="G5292" s="33">
        <v>2069210</v>
      </c>
      <c r="H5292" s="33">
        <v>0</v>
      </c>
      <c r="I5292" s="33">
        <v>0</v>
      </c>
      <c r="J5292" s="33">
        <v>0</v>
      </c>
      <c r="K5292" s="33"/>
      <c r="L5292" s="33">
        <v>1974222</v>
      </c>
      <c r="M5292" s="33">
        <v>1974222</v>
      </c>
      <c r="N5292" s="33">
        <v>0</v>
      </c>
      <c r="O5292" s="33">
        <v>0</v>
      </c>
      <c r="P5292" s="33">
        <v>0</v>
      </c>
      <c r="Q5292"/>
    </row>
    <row r="5293" spans="1:17">
      <c r="A5293" s="38" t="str">
        <f t="shared" ca="1" si="82"/>
        <v>20712</v>
      </c>
      <c r="B5293" s="39" cm="1">
        <f t="array" aca="1" ref="B5293" ca="1">INDIRECT(_xlfn.CONCAT("D",ROW(C5293)-C5293-3))</f>
        <v>2071</v>
      </c>
      <c r="C5293" s="32">
        <v>2</v>
      </c>
      <c r="D5293" s="33">
        <v>4062748</v>
      </c>
      <c r="E5293" s="33"/>
      <c r="F5293" s="33">
        <v>2079214</v>
      </c>
      <c r="G5293" s="33">
        <v>2079214</v>
      </c>
      <c r="H5293" s="33">
        <v>0</v>
      </c>
      <c r="I5293" s="33">
        <v>0</v>
      </c>
      <c r="J5293" s="33">
        <v>0</v>
      </c>
      <c r="K5293" s="33"/>
      <c r="L5293" s="33">
        <v>1983534</v>
      </c>
      <c r="M5293" s="33">
        <v>1983534</v>
      </c>
      <c r="N5293" s="33">
        <v>0</v>
      </c>
      <c r="O5293" s="33">
        <v>0</v>
      </c>
      <c r="P5293" s="33">
        <v>0</v>
      </c>
      <c r="Q5293"/>
    </row>
    <row r="5294" spans="1:17">
      <c r="A5294" s="38" t="str">
        <f t="shared" ca="1" si="82"/>
        <v>20713</v>
      </c>
      <c r="B5294" s="39" cm="1">
        <f t="array" aca="1" ref="B5294" ca="1">INDIRECT(_xlfn.CONCAT("D",ROW(C5294)-C5294-3))</f>
        <v>2071</v>
      </c>
      <c r="C5294" s="32">
        <v>3</v>
      </c>
      <c r="D5294" s="33">
        <v>4080572</v>
      </c>
      <c r="E5294" s="33"/>
      <c r="F5294" s="33">
        <v>2088452</v>
      </c>
      <c r="G5294" s="33">
        <v>2088452</v>
      </c>
      <c r="H5294" s="33">
        <v>0</v>
      </c>
      <c r="I5294" s="33">
        <v>0</v>
      </c>
      <c r="J5294" s="33">
        <v>0</v>
      </c>
      <c r="K5294" s="33"/>
      <c r="L5294" s="33">
        <v>1992120</v>
      </c>
      <c r="M5294" s="33">
        <v>1992120</v>
      </c>
      <c r="N5294" s="33">
        <v>0</v>
      </c>
      <c r="O5294" s="33">
        <v>0</v>
      </c>
      <c r="P5294" s="33">
        <v>0</v>
      </c>
      <c r="Q5294"/>
    </row>
    <row r="5295" spans="1:17">
      <c r="A5295" s="38" t="str">
        <f t="shared" ca="1" si="82"/>
        <v>20714</v>
      </c>
      <c r="B5295" s="39" cm="1">
        <f t="array" aca="1" ref="B5295" ca="1">INDIRECT(_xlfn.CONCAT("D",ROW(C5295)-C5295-3))</f>
        <v>2071</v>
      </c>
      <c r="C5295" s="32">
        <v>4</v>
      </c>
      <c r="D5295" s="33">
        <v>4094220</v>
      </c>
      <c r="E5295" s="33"/>
      <c r="F5295" s="33">
        <v>2095765</v>
      </c>
      <c r="G5295" s="33">
        <v>2095765</v>
      </c>
      <c r="H5295" s="33">
        <v>0</v>
      </c>
      <c r="I5295" s="33">
        <v>0</v>
      </c>
      <c r="J5295" s="33">
        <v>0</v>
      </c>
      <c r="K5295" s="33"/>
      <c r="L5295" s="33">
        <v>1998455</v>
      </c>
      <c r="M5295" s="33">
        <v>1998455</v>
      </c>
      <c r="N5295" s="33">
        <v>0</v>
      </c>
      <c r="O5295" s="33">
        <v>0</v>
      </c>
      <c r="P5295" s="33">
        <v>0</v>
      </c>
      <c r="Q5295"/>
    </row>
    <row r="5296" spans="1:17">
      <c r="A5296" s="38" t="str">
        <f t="shared" ca="1" si="82"/>
        <v>20715</v>
      </c>
      <c r="B5296" s="39" cm="1">
        <f t="array" aca="1" ref="B5296" ca="1">INDIRECT(_xlfn.CONCAT("D",ROW(C5296)-C5296-3))</f>
        <v>2071</v>
      </c>
      <c r="C5296" s="32">
        <v>5</v>
      </c>
      <c r="D5296" s="33">
        <v>4104535</v>
      </c>
      <c r="E5296" s="33"/>
      <c r="F5296" s="33">
        <v>2101297</v>
      </c>
      <c r="G5296" s="33">
        <v>2101297</v>
      </c>
      <c r="H5296" s="33">
        <v>0</v>
      </c>
      <c r="I5296" s="33">
        <v>0</v>
      </c>
      <c r="J5296" s="33">
        <v>0</v>
      </c>
      <c r="K5296" s="33"/>
      <c r="L5296" s="33">
        <v>2003238</v>
      </c>
      <c r="M5296" s="33">
        <v>2003238</v>
      </c>
      <c r="N5296" s="33">
        <v>0</v>
      </c>
      <c r="O5296" s="33">
        <v>0</v>
      </c>
      <c r="P5296" s="33">
        <v>0</v>
      </c>
      <c r="Q5296"/>
    </row>
    <row r="5297" spans="1:17">
      <c r="A5297" s="38" t="str">
        <f t="shared" ca="1" si="82"/>
        <v>20716</v>
      </c>
      <c r="B5297" s="39" cm="1">
        <f t="array" aca="1" ref="B5297" ca="1">INDIRECT(_xlfn.CONCAT("D",ROW(C5297)-C5297-3))</f>
        <v>2071</v>
      </c>
      <c r="C5297" s="32">
        <v>6</v>
      </c>
      <c r="D5297" s="33">
        <v>4113779</v>
      </c>
      <c r="E5297" s="33"/>
      <c r="F5297" s="33">
        <v>2106178</v>
      </c>
      <c r="G5297" s="33">
        <v>2106178</v>
      </c>
      <c r="H5297" s="33">
        <v>0</v>
      </c>
      <c r="I5297" s="33">
        <v>0</v>
      </c>
      <c r="J5297" s="33">
        <v>0</v>
      </c>
      <c r="K5297" s="33"/>
      <c r="L5297" s="33">
        <v>2007601</v>
      </c>
      <c r="M5297" s="33">
        <v>2007601</v>
      </c>
      <c r="N5297" s="33">
        <v>0</v>
      </c>
      <c r="O5297" s="33">
        <v>0</v>
      </c>
      <c r="P5297" s="33">
        <v>0</v>
      </c>
      <c r="Q5297"/>
    </row>
    <row r="5298" spans="1:17">
      <c r="A5298" s="38" t="str">
        <f t="shared" ca="1" si="82"/>
        <v>20717</v>
      </c>
      <c r="B5298" s="39" cm="1">
        <f t="array" aca="1" ref="B5298" ca="1">INDIRECT(_xlfn.CONCAT("D",ROW(C5298)-C5298-3))</f>
        <v>2071</v>
      </c>
      <c r="C5298" s="32">
        <v>7</v>
      </c>
      <c r="D5298" s="33">
        <v>4120308</v>
      </c>
      <c r="E5298" s="33"/>
      <c r="F5298" s="33">
        <v>2109514</v>
      </c>
      <c r="G5298" s="33">
        <v>2109514</v>
      </c>
      <c r="H5298" s="33">
        <v>0</v>
      </c>
      <c r="I5298" s="33">
        <v>0</v>
      </c>
      <c r="J5298" s="33">
        <v>0</v>
      </c>
      <c r="K5298" s="33"/>
      <c r="L5298" s="33">
        <v>2010794</v>
      </c>
      <c r="M5298" s="33">
        <v>2010794</v>
      </c>
      <c r="N5298" s="33">
        <v>0</v>
      </c>
      <c r="O5298" s="33">
        <v>0</v>
      </c>
      <c r="P5298" s="33">
        <v>0</v>
      </c>
      <c r="Q5298"/>
    </row>
    <row r="5299" spans="1:17">
      <c r="A5299" s="38" t="str">
        <f t="shared" ca="1" si="82"/>
        <v>20718</v>
      </c>
      <c r="B5299" s="39" cm="1">
        <f t="array" aca="1" ref="B5299" ca="1">INDIRECT(_xlfn.CONCAT("D",ROW(C5299)-C5299-3))</f>
        <v>2071</v>
      </c>
      <c r="C5299" s="32">
        <v>8</v>
      </c>
      <c r="D5299" s="33">
        <v>4125282</v>
      </c>
      <c r="E5299" s="33"/>
      <c r="F5299" s="33">
        <v>2112236</v>
      </c>
      <c r="G5299" s="33">
        <v>2112236</v>
      </c>
      <c r="H5299" s="33">
        <v>0</v>
      </c>
      <c r="I5299" s="33">
        <v>0</v>
      </c>
      <c r="J5299" s="33">
        <v>0</v>
      </c>
      <c r="K5299" s="33"/>
      <c r="L5299" s="33">
        <v>2013046</v>
      </c>
      <c r="M5299" s="33">
        <v>2013046</v>
      </c>
      <c r="N5299" s="33">
        <v>0</v>
      </c>
      <c r="O5299" s="33">
        <v>0</v>
      </c>
      <c r="P5299" s="33">
        <v>0</v>
      </c>
      <c r="Q5299"/>
    </row>
    <row r="5300" spans="1:17">
      <c r="A5300" s="38" t="str">
        <f t="shared" ca="1" si="82"/>
        <v>20719</v>
      </c>
      <c r="B5300" s="39" cm="1">
        <f t="array" aca="1" ref="B5300" ca="1">INDIRECT(_xlfn.CONCAT("D",ROW(C5300)-C5300-3))</f>
        <v>2071</v>
      </c>
      <c r="C5300" s="32">
        <v>9</v>
      </c>
      <c r="D5300" s="33">
        <v>4130070</v>
      </c>
      <c r="E5300" s="33"/>
      <c r="F5300" s="33">
        <v>2115211</v>
      </c>
      <c r="G5300" s="33">
        <v>2115211</v>
      </c>
      <c r="H5300" s="33">
        <v>0</v>
      </c>
      <c r="I5300" s="33">
        <v>0</v>
      </c>
      <c r="J5300" s="33">
        <v>0</v>
      </c>
      <c r="K5300" s="33"/>
      <c r="L5300" s="33">
        <v>2014859</v>
      </c>
      <c r="M5300" s="33">
        <v>2014859</v>
      </c>
      <c r="N5300" s="33">
        <v>0</v>
      </c>
      <c r="O5300" s="33">
        <v>0</v>
      </c>
      <c r="P5300" s="33">
        <v>0</v>
      </c>
      <c r="Q5300"/>
    </row>
    <row r="5301" spans="1:17">
      <c r="A5301" s="38" t="str">
        <f t="shared" ca="1" si="82"/>
        <v>207110</v>
      </c>
      <c r="B5301" s="39" cm="1">
        <f t="array" aca="1" ref="B5301" ca="1">INDIRECT(_xlfn.CONCAT("D",ROW(C5301)-C5301-3))</f>
        <v>2071</v>
      </c>
      <c r="C5301" s="32">
        <v>10</v>
      </c>
      <c r="D5301" s="33">
        <v>4135325</v>
      </c>
      <c r="E5301" s="33"/>
      <c r="F5301" s="33">
        <v>2118626</v>
      </c>
      <c r="G5301" s="33">
        <v>2118626</v>
      </c>
      <c r="H5301" s="33">
        <v>0</v>
      </c>
      <c r="I5301" s="33">
        <v>0</v>
      </c>
      <c r="J5301" s="33">
        <v>0</v>
      </c>
      <c r="K5301" s="33"/>
      <c r="L5301" s="33">
        <v>2016698</v>
      </c>
      <c r="M5301" s="33">
        <v>2016698</v>
      </c>
      <c r="N5301" s="33">
        <v>0</v>
      </c>
      <c r="O5301" s="33">
        <v>0</v>
      </c>
      <c r="P5301" s="33">
        <v>0</v>
      </c>
      <c r="Q5301"/>
    </row>
    <row r="5302" spans="1:17">
      <c r="A5302" s="38" t="str">
        <f t="shared" ca="1" si="82"/>
        <v>207111</v>
      </c>
      <c r="B5302" s="39" cm="1">
        <f t="array" aca="1" ref="B5302" ca="1">INDIRECT(_xlfn.CONCAT("D",ROW(C5302)-C5302-3))</f>
        <v>2071</v>
      </c>
      <c r="C5302" s="32">
        <v>11</v>
      </c>
      <c r="D5302" s="33">
        <v>4141171</v>
      </c>
      <c r="E5302" s="33"/>
      <c r="F5302" s="33">
        <v>2122230</v>
      </c>
      <c r="G5302" s="33">
        <v>2122230</v>
      </c>
      <c r="H5302" s="33">
        <v>0</v>
      </c>
      <c r="I5302" s="33">
        <v>0</v>
      </c>
      <c r="J5302" s="33">
        <v>0</v>
      </c>
      <c r="K5302" s="33"/>
      <c r="L5302" s="33">
        <v>2018940</v>
      </c>
      <c r="M5302" s="33">
        <v>2018940</v>
      </c>
      <c r="N5302" s="33">
        <v>0</v>
      </c>
      <c r="O5302" s="33">
        <v>0</v>
      </c>
      <c r="P5302" s="33">
        <v>0</v>
      </c>
      <c r="Q5302"/>
    </row>
    <row r="5303" spans="1:17">
      <c r="A5303" s="38" t="str">
        <f t="shared" ca="1" si="82"/>
        <v>207112</v>
      </c>
      <c r="B5303" s="39" cm="1">
        <f t="array" aca="1" ref="B5303" ca="1">INDIRECT(_xlfn.CONCAT("D",ROW(C5303)-C5303-3))</f>
        <v>2071</v>
      </c>
      <c r="C5303" s="32">
        <v>12</v>
      </c>
      <c r="D5303" s="33">
        <v>4148409</v>
      </c>
      <c r="E5303" s="33"/>
      <c r="F5303" s="33">
        <v>2126291</v>
      </c>
      <c r="G5303" s="33">
        <v>2126291</v>
      </c>
      <c r="H5303" s="33">
        <v>0</v>
      </c>
      <c r="I5303" s="33">
        <v>0</v>
      </c>
      <c r="J5303" s="33">
        <v>0</v>
      </c>
      <c r="K5303" s="33"/>
      <c r="L5303" s="33">
        <v>2022119</v>
      </c>
      <c r="M5303" s="33">
        <v>2022119</v>
      </c>
      <c r="N5303" s="33">
        <v>0</v>
      </c>
      <c r="O5303" s="33">
        <v>0</v>
      </c>
      <c r="P5303" s="33">
        <v>0</v>
      </c>
      <c r="Q5303"/>
    </row>
    <row r="5304" spans="1:17">
      <c r="A5304" s="38" t="str">
        <f t="shared" ca="1" si="82"/>
        <v>207113</v>
      </c>
      <c r="B5304" s="39" cm="1">
        <f t="array" aca="1" ref="B5304" ca="1">INDIRECT(_xlfn.CONCAT("D",ROW(C5304)-C5304-3))</f>
        <v>2071</v>
      </c>
      <c r="C5304" s="32">
        <v>13</v>
      </c>
      <c r="D5304" s="33">
        <v>4158004</v>
      </c>
      <c r="E5304" s="33"/>
      <c r="F5304" s="33">
        <v>2131405</v>
      </c>
      <c r="G5304" s="33">
        <v>2131405</v>
      </c>
      <c r="H5304" s="33">
        <v>0</v>
      </c>
      <c r="I5304" s="33">
        <v>0</v>
      </c>
      <c r="J5304" s="33">
        <v>0</v>
      </c>
      <c r="K5304" s="33"/>
      <c r="L5304" s="33">
        <v>2026599</v>
      </c>
      <c r="M5304" s="33">
        <v>2026599</v>
      </c>
      <c r="N5304" s="33">
        <v>0</v>
      </c>
      <c r="O5304" s="33">
        <v>0</v>
      </c>
      <c r="P5304" s="33">
        <v>0</v>
      </c>
      <c r="Q5304"/>
    </row>
    <row r="5305" spans="1:17">
      <c r="A5305" s="38" t="str">
        <f t="shared" ca="1" si="82"/>
        <v>207114</v>
      </c>
      <c r="B5305" s="39" cm="1">
        <f t="array" aca="1" ref="B5305" ca="1">INDIRECT(_xlfn.CONCAT("D",ROW(C5305)-C5305-3))</f>
        <v>2071</v>
      </c>
      <c r="C5305" s="32">
        <v>14</v>
      </c>
      <c r="D5305" s="33">
        <v>4170672</v>
      </c>
      <c r="E5305" s="33"/>
      <c r="F5305" s="33">
        <v>2138074</v>
      </c>
      <c r="G5305" s="33">
        <v>2138074</v>
      </c>
      <c r="H5305" s="33">
        <v>0</v>
      </c>
      <c r="I5305" s="33">
        <v>0</v>
      </c>
      <c r="J5305" s="33">
        <v>0</v>
      </c>
      <c r="K5305" s="33"/>
      <c r="L5305" s="33">
        <v>2032598</v>
      </c>
      <c r="M5305" s="33">
        <v>2032598</v>
      </c>
      <c r="N5305" s="33">
        <v>0</v>
      </c>
      <c r="O5305" s="33">
        <v>0</v>
      </c>
      <c r="P5305" s="33">
        <v>0</v>
      </c>
      <c r="Q5305"/>
    </row>
    <row r="5306" spans="1:17">
      <c r="A5306" s="38" t="str">
        <f t="shared" ca="1" si="82"/>
        <v>207115</v>
      </c>
      <c r="B5306" s="39" cm="1">
        <f t="array" aca="1" ref="B5306" ca="1">INDIRECT(_xlfn.CONCAT("D",ROW(C5306)-C5306-3))</f>
        <v>2071</v>
      </c>
      <c r="C5306" s="32">
        <v>15</v>
      </c>
      <c r="D5306" s="33">
        <v>4187928</v>
      </c>
      <c r="E5306" s="33"/>
      <c r="F5306" s="33">
        <v>2147264</v>
      </c>
      <c r="G5306" s="33">
        <v>2147264</v>
      </c>
      <c r="H5306" s="33">
        <v>0</v>
      </c>
      <c r="I5306" s="33">
        <v>0</v>
      </c>
      <c r="J5306" s="33">
        <v>0</v>
      </c>
      <c r="K5306" s="33"/>
      <c r="L5306" s="33">
        <v>2040665</v>
      </c>
      <c r="M5306" s="33">
        <v>2040665</v>
      </c>
      <c r="N5306" s="33">
        <v>0</v>
      </c>
      <c r="O5306" s="33">
        <v>0</v>
      </c>
      <c r="P5306" s="33">
        <v>0</v>
      </c>
      <c r="Q5306"/>
    </row>
    <row r="5307" spans="1:17">
      <c r="A5307" s="38" t="str">
        <f t="shared" ca="1" si="82"/>
        <v>207116</v>
      </c>
      <c r="B5307" s="39" cm="1">
        <f t="array" aca="1" ref="B5307" ca="1">INDIRECT(_xlfn.CONCAT("D",ROW(C5307)-C5307-3))</f>
        <v>2071</v>
      </c>
      <c r="C5307" s="32">
        <v>16</v>
      </c>
      <c r="D5307" s="33">
        <v>4210877</v>
      </c>
      <c r="E5307" s="33"/>
      <c r="F5307" s="33">
        <v>2159936</v>
      </c>
      <c r="G5307" s="33">
        <v>2152407</v>
      </c>
      <c r="H5307" s="33">
        <v>7529</v>
      </c>
      <c r="I5307" s="33">
        <v>0</v>
      </c>
      <c r="J5307" s="33">
        <v>0</v>
      </c>
      <c r="K5307" s="33"/>
      <c r="L5307" s="33">
        <v>2050941</v>
      </c>
      <c r="M5307" s="33">
        <v>2042478</v>
      </c>
      <c r="N5307" s="33">
        <v>8463</v>
      </c>
      <c r="O5307" s="33">
        <v>0</v>
      </c>
      <c r="P5307" s="33">
        <v>0</v>
      </c>
      <c r="Q5307"/>
    </row>
    <row r="5308" spans="1:17">
      <c r="A5308" s="38" t="str">
        <f t="shared" ca="1" si="82"/>
        <v>207117</v>
      </c>
      <c r="B5308" s="39" cm="1">
        <f t="array" aca="1" ref="B5308" ca="1">INDIRECT(_xlfn.CONCAT("D",ROW(C5308)-C5308-3))</f>
        <v>2071</v>
      </c>
      <c r="C5308" s="32">
        <v>17</v>
      </c>
      <c r="D5308" s="33">
        <v>4240802</v>
      </c>
      <c r="E5308" s="33"/>
      <c r="F5308" s="33">
        <v>2177069</v>
      </c>
      <c r="G5308" s="33">
        <v>2167615</v>
      </c>
      <c r="H5308" s="33">
        <v>9453</v>
      </c>
      <c r="I5308" s="33">
        <v>0</v>
      </c>
      <c r="J5308" s="33">
        <v>0</v>
      </c>
      <c r="K5308" s="33"/>
      <c r="L5308" s="33">
        <v>2063733</v>
      </c>
      <c r="M5308" s="33">
        <v>2041055</v>
      </c>
      <c r="N5308" s="33">
        <v>22678</v>
      </c>
      <c r="O5308" s="33">
        <v>0</v>
      </c>
      <c r="P5308" s="33">
        <v>0</v>
      </c>
      <c r="Q5308"/>
    </row>
    <row r="5309" spans="1:17">
      <c r="A5309" s="38" t="str">
        <f t="shared" ca="1" si="82"/>
        <v>207118</v>
      </c>
      <c r="B5309" s="39" cm="1">
        <f t="array" aca="1" ref="B5309" ca="1">INDIRECT(_xlfn.CONCAT("D",ROW(C5309)-C5309-3))</f>
        <v>2071</v>
      </c>
      <c r="C5309" s="32">
        <v>18</v>
      </c>
      <c r="D5309" s="33">
        <v>4277111</v>
      </c>
      <c r="E5309" s="33"/>
      <c r="F5309" s="33">
        <v>2198078</v>
      </c>
      <c r="G5309" s="33">
        <v>2179105</v>
      </c>
      <c r="H5309" s="33">
        <v>18974</v>
      </c>
      <c r="I5309" s="33">
        <v>0</v>
      </c>
      <c r="J5309" s="33">
        <v>0</v>
      </c>
      <c r="K5309" s="33"/>
      <c r="L5309" s="33">
        <v>2079033</v>
      </c>
      <c r="M5309" s="33">
        <v>2053448</v>
      </c>
      <c r="N5309" s="33">
        <v>24638</v>
      </c>
      <c r="O5309" s="33">
        <v>0</v>
      </c>
      <c r="P5309" s="33">
        <v>948</v>
      </c>
      <c r="Q5309"/>
    </row>
    <row r="5310" spans="1:17">
      <c r="A5310" s="38" t="str">
        <f t="shared" ca="1" si="82"/>
        <v>207119</v>
      </c>
      <c r="B5310" s="39" cm="1">
        <f t="array" aca="1" ref="B5310" ca="1">INDIRECT(_xlfn.CONCAT("D",ROW(C5310)-C5310-3))</f>
        <v>2071</v>
      </c>
      <c r="C5310" s="32">
        <v>19</v>
      </c>
      <c r="D5310" s="33">
        <v>4316578</v>
      </c>
      <c r="E5310" s="33"/>
      <c r="F5310" s="33">
        <v>2220367</v>
      </c>
      <c r="G5310" s="33">
        <v>2198477</v>
      </c>
      <c r="H5310" s="33">
        <v>19986</v>
      </c>
      <c r="I5310" s="33">
        <v>0</v>
      </c>
      <c r="J5310" s="33">
        <v>1904</v>
      </c>
      <c r="K5310" s="33"/>
      <c r="L5310" s="33">
        <v>2096211</v>
      </c>
      <c r="M5310" s="33">
        <v>2044876</v>
      </c>
      <c r="N5310" s="33">
        <v>49435</v>
      </c>
      <c r="O5310" s="33">
        <v>0</v>
      </c>
      <c r="P5310" s="33">
        <v>1901</v>
      </c>
      <c r="Q5310"/>
    </row>
    <row r="5311" spans="1:17">
      <c r="A5311" s="38" t="str">
        <f t="shared" ca="1" si="82"/>
        <v>207120</v>
      </c>
      <c r="B5311" s="39" cm="1">
        <f t="array" aca="1" ref="B5311" ca="1">INDIRECT(_xlfn.CONCAT("D",ROW(C5311)-C5311-3))</f>
        <v>2071</v>
      </c>
      <c r="C5311" s="32">
        <v>20</v>
      </c>
      <c r="D5311" s="33">
        <v>4357796</v>
      </c>
      <c r="E5311" s="33"/>
      <c r="F5311" s="33">
        <v>2242295</v>
      </c>
      <c r="G5311" s="33">
        <v>2199321</v>
      </c>
      <c r="H5311" s="33">
        <v>42019</v>
      </c>
      <c r="I5311" s="33">
        <v>0</v>
      </c>
      <c r="J5311" s="33">
        <v>955</v>
      </c>
      <c r="K5311" s="33"/>
      <c r="L5311" s="33">
        <v>2115501</v>
      </c>
      <c r="M5311" s="33">
        <v>1995270</v>
      </c>
      <c r="N5311" s="33">
        <v>116415</v>
      </c>
      <c r="O5311" s="33">
        <v>0</v>
      </c>
      <c r="P5311" s="33">
        <v>3817</v>
      </c>
      <c r="Q5311"/>
    </row>
    <row r="5312" spans="1:17">
      <c r="A5312" s="38" t="str">
        <f t="shared" ca="1" si="82"/>
        <v>207121</v>
      </c>
      <c r="B5312" s="39" cm="1">
        <f t="array" aca="1" ref="B5312" ca="1">INDIRECT(_xlfn.CONCAT("D",ROW(C5312)-C5312-3))</f>
        <v>2071</v>
      </c>
      <c r="C5312" s="32">
        <v>21</v>
      </c>
      <c r="D5312" s="33">
        <v>4402970</v>
      </c>
      <c r="E5312" s="33"/>
      <c r="F5312" s="33">
        <v>2265820</v>
      </c>
      <c r="G5312" s="33">
        <v>2193935</v>
      </c>
      <c r="H5312" s="33">
        <v>69010</v>
      </c>
      <c r="I5312" s="33">
        <v>0</v>
      </c>
      <c r="J5312" s="33">
        <v>2875</v>
      </c>
      <c r="K5312" s="33"/>
      <c r="L5312" s="33">
        <v>2137150</v>
      </c>
      <c r="M5312" s="33">
        <v>1992632</v>
      </c>
      <c r="N5312" s="33">
        <v>143561</v>
      </c>
      <c r="O5312" s="33">
        <v>0</v>
      </c>
      <c r="P5312" s="33">
        <v>957</v>
      </c>
      <c r="Q5312"/>
    </row>
    <row r="5313" spans="1:17">
      <c r="A5313" s="38" t="str">
        <f t="shared" ca="1" si="82"/>
        <v>207122</v>
      </c>
      <c r="B5313" s="39" cm="1">
        <f t="array" aca="1" ref="B5313" ca="1">INDIRECT(_xlfn.CONCAT("D",ROW(C5313)-C5313-3))</f>
        <v>2071</v>
      </c>
      <c r="C5313" s="32">
        <v>22</v>
      </c>
      <c r="D5313" s="33">
        <v>4446707</v>
      </c>
      <c r="E5313" s="33"/>
      <c r="F5313" s="33">
        <v>2287835</v>
      </c>
      <c r="G5313" s="33">
        <v>2171569</v>
      </c>
      <c r="H5313" s="33">
        <v>113383</v>
      </c>
      <c r="I5313" s="33">
        <v>0</v>
      </c>
      <c r="J5313" s="33">
        <v>2883</v>
      </c>
      <c r="K5313" s="33"/>
      <c r="L5313" s="33">
        <v>2158872</v>
      </c>
      <c r="M5313" s="33">
        <v>1947783</v>
      </c>
      <c r="N5313" s="33">
        <v>206292</v>
      </c>
      <c r="O5313" s="33">
        <v>0</v>
      </c>
      <c r="P5313" s="33">
        <v>4797</v>
      </c>
      <c r="Q5313"/>
    </row>
    <row r="5314" spans="1:17">
      <c r="A5314" s="38" t="str">
        <f t="shared" ca="1" si="82"/>
        <v>207123</v>
      </c>
      <c r="B5314" s="39" cm="1">
        <f t="array" aca="1" ref="B5314" ca="1">INDIRECT(_xlfn.CONCAT("D",ROW(C5314)-C5314-3))</f>
        <v>2071</v>
      </c>
      <c r="C5314" s="32">
        <v>23</v>
      </c>
      <c r="D5314" s="33">
        <v>4488407</v>
      </c>
      <c r="E5314" s="33"/>
      <c r="F5314" s="33">
        <v>2308134</v>
      </c>
      <c r="G5314" s="33">
        <v>2138376</v>
      </c>
      <c r="H5314" s="33">
        <v>164936</v>
      </c>
      <c r="I5314" s="33">
        <v>0</v>
      </c>
      <c r="J5314" s="33">
        <v>4823</v>
      </c>
      <c r="K5314" s="33"/>
      <c r="L5314" s="33">
        <v>2180273</v>
      </c>
      <c r="M5314" s="33">
        <v>1875959</v>
      </c>
      <c r="N5314" s="33">
        <v>289868</v>
      </c>
      <c r="O5314" s="33">
        <v>0</v>
      </c>
      <c r="P5314" s="33">
        <v>14445</v>
      </c>
      <c r="Q5314"/>
    </row>
    <row r="5315" spans="1:17">
      <c r="A5315" s="38" t="str">
        <f t="shared" ca="1" si="82"/>
        <v>207124</v>
      </c>
      <c r="B5315" s="39" cm="1">
        <f t="array" aca="1" ref="B5315" ca="1">INDIRECT(_xlfn.CONCAT("D",ROW(C5315)-C5315-3))</f>
        <v>2071</v>
      </c>
      <c r="C5315" s="32">
        <v>24</v>
      </c>
      <c r="D5315" s="33">
        <v>4529315</v>
      </c>
      <c r="E5315" s="33"/>
      <c r="F5315" s="33">
        <v>2327556</v>
      </c>
      <c r="G5315" s="33">
        <v>2050374</v>
      </c>
      <c r="H5315" s="33">
        <v>262695</v>
      </c>
      <c r="I5315" s="33">
        <v>0</v>
      </c>
      <c r="J5315" s="33">
        <v>14487</v>
      </c>
      <c r="K5315" s="33"/>
      <c r="L5315" s="33">
        <v>2201759</v>
      </c>
      <c r="M5315" s="33">
        <v>1772218</v>
      </c>
      <c r="N5315" s="33">
        <v>405410</v>
      </c>
      <c r="O5315" s="33">
        <v>2896</v>
      </c>
      <c r="P5315" s="33">
        <v>21236</v>
      </c>
      <c r="Q5315"/>
    </row>
    <row r="5316" spans="1:17">
      <c r="A5316" s="38" t="str">
        <f t="shared" ca="1" si="82"/>
        <v>207125</v>
      </c>
      <c r="B5316" s="39" cm="1">
        <f t="array" aca="1" ref="B5316" ca="1">INDIRECT(_xlfn.CONCAT("D",ROW(C5316)-C5316-3))</f>
        <v>2071</v>
      </c>
      <c r="C5316" s="32">
        <v>25</v>
      </c>
      <c r="D5316" s="33">
        <v>4569196</v>
      </c>
      <c r="E5316" s="33"/>
      <c r="F5316" s="33">
        <v>2345935</v>
      </c>
      <c r="G5316" s="33">
        <v>1973180</v>
      </c>
      <c r="H5316" s="33">
        <v>363073</v>
      </c>
      <c r="I5316" s="33">
        <v>968</v>
      </c>
      <c r="J5316" s="33">
        <v>8714</v>
      </c>
      <c r="K5316" s="33"/>
      <c r="L5316" s="33">
        <v>2223261</v>
      </c>
      <c r="M5316" s="33">
        <v>1615776</v>
      </c>
      <c r="N5316" s="33">
        <v>574648</v>
      </c>
      <c r="O5316" s="33">
        <v>2897</v>
      </c>
      <c r="P5316" s="33">
        <v>29940</v>
      </c>
      <c r="Q5316"/>
    </row>
    <row r="5317" spans="1:17">
      <c r="A5317" s="38" t="str">
        <f t="shared" ca="1" si="82"/>
        <v>207126</v>
      </c>
      <c r="B5317" s="39" cm="1">
        <f t="array" aca="1" ref="B5317" ca="1">INDIRECT(_xlfn.CONCAT("D",ROW(C5317)-C5317-3))</f>
        <v>2071</v>
      </c>
      <c r="C5317" s="32">
        <v>26</v>
      </c>
      <c r="D5317" s="33">
        <v>4606998</v>
      </c>
      <c r="E5317" s="33"/>
      <c r="F5317" s="33">
        <v>2362947</v>
      </c>
      <c r="G5317" s="33">
        <v>1900421</v>
      </c>
      <c r="H5317" s="33">
        <v>434465</v>
      </c>
      <c r="I5317" s="33">
        <v>0</v>
      </c>
      <c r="J5317" s="33">
        <v>28061</v>
      </c>
      <c r="K5317" s="33"/>
      <c r="L5317" s="33">
        <v>2244051</v>
      </c>
      <c r="M5317" s="33">
        <v>1501186</v>
      </c>
      <c r="N5317" s="33">
        <v>704224</v>
      </c>
      <c r="O5317" s="33">
        <v>4830</v>
      </c>
      <c r="P5317" s="33">
        <v>33810</v>
      </c>
      <c r="Q5317"/>
    </row>
    <row r="5318" spans="1:17">
      <c r="A5318" s="38" t="str">
        <f t="shared" ca="1" si="82"/>
        <v>207127</v>
      </c>
      <c r="B5318" s="39" cm="1">
        <f t="array" aca="1" ref="B5318" ca="1">INDIRECT(_xlfn.CONCAT("D",ROW(C5318)-C5318-3))</f>
        <v>2071</v>
      </c>
      <c r="C5318" s="32">
        <v>27</v>
      </c>
      <c r="D5318" s="33">
        <v>4642206</v>
      </c>
      <c r="E5318" s="33"/>
      <c r="F5318" s="33">
        <v>2378598</v>
      </c>
      <c r="G5318" s="33">
        <v>1794602</v>
      </c>
      <c r="H5318" s="33">
        <v>547194</v>
      </c>
      <c r="I5318" s="33">
        <v>0</v>
      </c>
      <c r="J5318" s="33">
        <v>36802</v>
      </c>
      <c r="K5318" s="33"/>
      <c r="L5318" s="33">
        <v>2263608</v>
      </c>
      <c r="M5318" s="33">
        <v>1368604</v>
      </c>
      <c r="N5318" s="33">
        <v>837980</v>
      </c>
      <c r="O5318" s="33">
        <v>3866</v>
      </c>
      <c r="P5318" s="33">
        <v>53159</v>
      </c>
      <c r="Q5318"/>
    </row>
    <row r="5319" spans="1:17">
      <c r="A5319" s="38" t="str">
        <f t="shared" ca="1" si="82"/>
        <v>207128</v>
      </c>
      <c r="B5319" s="39" cm="1">
        <f t="array" aca="1" ref="B5319" ca="1">INDIRECT(_xlfn.CONCAT("D",ROW(C5319)-C5319-3))</f>
        <v>2071</v>
      </c>
      <c r="C5319" s="32">
        <v>28</v>
      </c>
      <c r="D5319" s="33">
        <v>4674909</v>
      </c>
      <c r="E5319" s="33"/>
      <c r="F5319" s="33">
        <v>2393146</v>
      </c>
      <c r="G5319" s="33">
        <v>1696235</v>
      </c>
      <c r="H5319" s="33">
        <v>662986</v>
      </c>
      <c r="I5319" s="33">
        <v>969</v>
      </c>
      <c r="J5319" s="33">
        <v>32956</v>
      </c>
      <c r="K5319" s="33"/>
      <c r="L5319" s="33">
        <v>2281764</v>
      </c>
      <c r="M5319" s="33">
        <v>1256469</v>
      </c>
      <c r="N5319" s="33">
        <v>940176</v>
      </c>
      <c r="O5319" s="33">
        <v>5804</v>
      </c>
      <c r="P5319" s="33">
        <v>79315</v>
      </c>
      <c r="Q5319"/>
    </row>
    <row r="5320" spans="1:17">
      <c r="A5320" s="38" t="str">
        <f t="shared" ca="1" si="82"/>
        <v>207129</v>
      </c>
      <c r="B5320" s="39" cm="1">
        <f t="array" aca="1" ref="B5320" ca="1">INDIRECT(_xlfn.CONCAT("D",ROW(C5320)-C5320-3))</f>
        <v>2071</v>
      </c>
      <c r="C5320" s="32">
        <v>29</v>
      </c>
      <c r="D5320" s="33">
        <v>4705001</v>
      </c>
      <c r="E5320" s="33"/>
      <c r="F5320" s="33">
        <v>2406673</v>
      </c>
      <c r="G5320" s="33">
        <v>1621552</v>
      </c>
      <c r="H5320" s="33">
        <v>710579</v>
      </c>
      <c r="I5320" s="33">
        <v>1936</v>
      </c>
      <c r="J5320" s="33">
        <v>72607</v>
      </c>
      <c r="K5320" s="33"/>
      <c r="L5320" s="33">
        <v>2298327</v>
      </c>
      <c r="M5320" s="33">
        <v>1163649</v>
      </c>
      <c r="N5320" s="33">
        <v>1044870</v>
      </c>
      <c r="O5320" s="33">
        <v>5794</v>
      </c>
      <c r="P5320" s="33">
        <v>84014</v>
      </c>
      <c r="Q5320"/>
    </row>
    <row r="5321" spans="1:17">
      <c r="A5321" s="38" t="str">
        <f t="shared" ca="1" si="82"/>
        <v>207130</v>
      </c>
      <c r="B5321" s="39" cm="1">
        <f t="array" aca="1" ref="B5321" ca="1">INDIRECT(_xlfn.CONCAT("D",ROW(C5321)-C5321-3))</f>
        <v>2071</v>
      </c>
      <c r="C5321" s="32">
        <v>30</v>
      </c>
      <c r="D5321" s="33">
        <v>4733137</v>
      </c>
      <c r="E5321" s="33"/>
      <c r="F5321" s="33">
        <v>2419663</v>
      </c>
      <c r="G5321" s="33">
        <v>1476372</v>
      </c>
      <c r="H5321" s="33">
        <v>878470</v>
      </c>
      <c r="I5321" s="33">
        <v>2902</v>
      </c>
      <c r="J5321" s="33">
        <v>61919</v>
      </c>
      <c r="K5321" s="33"/>
      <c r="L5321" s="33">
        <v>2313474</v>
      </c>
      <c r="M5321" s="33">
        <v>1026278</v>
      </c>
      <c r="N5321" s="33">
        <v>1198291</v>
      </c>
      <c r="O5321" s="33">
        <v>11596</v>
      </c>
      <c r="P5321" s="33">
        <v>77309</v>
      </c>
      <c r="Q5321"/>
    </row>
    <row r="5322" spans="1:17">
      <c r="A5322" s="38" t="str">
        <f t="shared" ca="1" si="82"/>
        <v>207131</v>
      </c>
      <c r="B5322" s="39" cm="1">
        <f t="array" aca="1" ref="B5322" ca="1">INDIRECT(_xlfn.CONCAT("D",ROW(C5322)-C5322-3))</f>
        <v>2071</v>
      </c>
      <c r="C5322" s="32">
        <v>31</v>
      </c>
      <c r="D5322" s="33">
        <v>4756679</v>
      </c>
      <c r="E5322" s="33"/>
      <c r="F5322" s="33">
        <v>2430525</v>
      </c>
      <c r="G5322" s="33">
        <v>1426822</v>
      </c>
      <c r="H5322" s="33">
        <v>918692</v>
      </c>
      <c r="I5322" s="33">
        <v>2898</v>
      </c>
      <c r="J5322" s="33">
        <v>82112</v>
      </c>
      <c r="K5322" s="33"/>
      <c r="L5322" s="33">
        <v>2326154</v>
      </c>
      <c r="M5322" s="33">
        <v>980653</v>
      </c>
      <c r="N5322" s="33">
        <v>1214233</v>
      </c>
      <c r="O5322" s="33">
        <v>5791</v>
      </c>
      <c r="P5322" s="33">
        <v>125477</v>
      </c>
      <c r="Q5322"/>
    </row>
    <row r="5323" spans="1:17">
      <c r="A5323" s="38" t="str">
        <f t="shared" ca="1" si="82"/>
        <v>207132</v>
      </c>
      <c r="B5323" s="39" cm="1">
        <f t="array" aca="1" ref="B5323" ca="1">INDIRECT(_xlfn.CONCAT("D",ROW(C5323)-C5323-3))</f>
        <v>2071</v>
      </c>
      <c r="C5323" s="32">
        <v>32</v>
      </c>
      <c r="D5323" s="33">
        <v>4774442</v>
      </c>
      <c r="E5323" s="33"/>
      <c r="F5323" s="33">
        <v>2438496</v>
      </c>
      <c r="G5323" s="33">
        <v>1294212</v>
      </c>
      <c r="H5323" s="33">
        <v>1051426</v>
      </c>
      <c r="I5323" s="33">
        <v>1934</v>
      </c>
      <c r="J5323" s="33">
        <v>90924</v>
      </c>
      <c r="K5323" s="33"/>
      <c r="L5323" s="33">
        <v>2335946</v>
      </c>
      <c r="M5323" s="33">
        <v>903863</v>
      </c>
      <c r="N5323" s="33">
        <v>1297855</v>
      </c>
      <c r="O5323" s="33">
        <v>10622</v>
      </c>
      <c r="P5323" s="33">
        <v>123605</v>
      </c>
      <c r="Q5323"/>
    </row>
    <row r="5324" spans="1:17">
      <c r="A5324" s="38" t="str">
        <f t="shared" ref="A5324:A5387" ca="1" si="83">B5324&amp;C5324</f>
        <v>207133</v>
      </c>
      <c r="B5324" s="39" cm="1">
        <f t="array" aca="1" ref="B5324" ca="1">INDIRECT(_xlfn.CONCAT("D",ROW(C5324)-C5324-3))</f>
        <v>2071</v>
      </c>
      <c r="C5324" s="32">
        <v>33</v>
      </c>
      <c r="D5324" s="33">
        <v>4786116</v>
      </c>
      <c r="E5324" s="33"/>
      <c r="F5324" s="33">
        <v>2443282</v>
      </c>
      <c r="G5324" s="33">
        <v>1211018</v>
      </c>
      <c r="H5324" s="33">
        <v>1120240</v>
      </c>
      <c r="I5324" s="33">
        <v>4829</v>
      </c>
      <c r="J5324" s="33">
        <v>107195</v>
      </c>
      <c r="K5324" s="33"/>
      <c r="L5324" s="33">
        <v>2342833</v>
      </c>
      <c r="M5324" s="33">
        <v>849832</v>
      </c>
      <c r="N5324" s="33">
        <v>1312412</v>
      </c>
      <c r="O5324" s="33">
        <v>11589</v>
      </c>
      <c r="P5324" s="33">
        <v>169001</v>
      </c>
      <c r="Q5324"/>
    </row>
    <row r="5325" spans="1:17">
      <c r="A5325" s="38" t="str">
        <f t="shared" ca="1" si="83"/>
        <v>207134</v>
      </c>
      <c r="B5325" s="39" cm="1">
        <f t="array" aca="1" ref="B5325" ca="1">INDIRECT(_xlfn.CONCAT("D",ROW(C5325)-C5325-3))</f>
        <v>2071</v>
      </c>
      <c r="C5325" s="32">
        <v>34</v>
      </c>
      <c r="D5325" s="33">
        <v>4792038</v>
      </c>
      <c r="E5325" s="33"/>
      <c r="F5325" s="33">
        <v>2445047</v>
      </c>
      <c r="G5325" s="33">
        <v>1153907</v>
      </c>
      <c r="H5325" s="33">
        <v>1155840</v>
      </c>
      <c r="I5325" s="33">
        <v>4832</v>
      </c>
      <c r="J5325" s="33">
        <v>130467</v>
      </c>
      <c r="K5325" s="33"/>
      <c r="L5325" s="33">
        <v>2346992</v>
      </c>
      <c r="M5325" s="33">
        <v>799694</v>
      </c>
      <c r="N5325" s="33">
        <v>1339898</v>
      </c>
      <c r="O5325" s="33">
        <v>16399</v>
      </c>
      <c r="P5325" s="33">
        <v>191001</v>
      </c>
      <c r="Q5325"/>
    </row>
    <row r="5326" spans="1:17">
      <c r="A5326" s="38" t="str">
        <f t="shared" ca="1" si="83"/>
        <v>207135</v>
      </c>
      <c r="B5326" s="39" cm="1">
        <f t="array" aca="1" ref="B5326" ca="1">INDIRECT(_xlfn.CONCAT("D",ROW(C5326)-C5326-3))</f>
        <v>2071</v>
      </c>
      <c r="C5326" s="32">
        <v>35</v>
      </c>
      <c r="D5326" s="33">
        <v>4793926</v>
      </c>
      <c r="E5326" s="33"/>
      <c r="F5326" s="33">
        <v>2444736</v>
      </c>
      <c r="G5326" s="33">
        <v>1155799</v>
      </c>
      <c r="H5326" s="33">
        <v>1134574</v>
      </c>
      <c r="I5326" s="33">
        <v>4824</v>
      </c>
      <c r="J5326" s="33">
        <v>149540</v>
      </c>
      <c r="K5326" s="33"/>
      <c r="L5326" s="33">
        <v>2349190</v>
      </c>
      <c r="M5326" s="33">
        <v>759266</v>
      </c>
      <c r="N5326" s="33">
        <v>1404690</v>
      </c>
      <c r="O5326" s="33">
        <v>8683</v>
      </c>
      <c r="P5326" s="33">
        <v>176551</v>
      </c>
      <c r="Q5326"/>
    </row>
    <row r="5327" spans="1:17">
      <c r="A5327" s="38" t="str">
        <f t="shared" ca="1" si="83"/>
        <v>207136</v>
      </c>
      <c r="B5327" s="39" cm="1">
        <f t="array" aca="1" ref="B5327" ca="1">INDIRECT(_xlfn.CONCAT("D",ROW(C5327)-C5327-3))</f>
        <v>2071</v>
      </c>
      <c r="C5327" s="32">
        <v>36</v>
      </c>
      <c r="D5327" s="33">
        <v>4793549</v>
      </c>
      <c r="E5327" s="33"/>
      <c r="F5327" s="33">
        <v>2443208</v>
      </c>
      <c r="G5327" s="33">
        <v>1068360</v>
      </c>
      <c r="H5327" s="33">
        <v>1191149</v>
      </c>
      <c r="I5327" s="33">
        <v>13536</v>
      </c>
      <c r="J5327" s="33">
        <v>170164</v>
      </c>
      <c r="K5327" s="33"/>
      <c r="L5327" s="33">
        <v>2350341</v>
      </c>
      <c r="M5327" s="33">
        <v>684472</v>
      </c>
      <c r="N5327" s="33">
        <v>1403649</v>
      </c>
      <c r="O5327" s="33">
        <v>16389</v>
      </c>
      <c r="P5327" s="33">
        <v>245831</v>
      </c>
      <c r="Q5327"/>
    </row>
    <row r="5328" spans="1:17">
      <c r="A5328" s="38" t="str">
        <f t="shared" ca="1" si="83"/>
        <v>207137</v>
      </c>
      <c r="B5328" s="39" cm="1">
        <f t="array" aca="1" ref="B5328" ca="1">INDIRECT(_xlfn.CONCAT("D",ROW(C5328)-C5328-3))</f>
        <v>2071</v>
      </c>
      <c r="C5328" s="32">
        <v>37</v>
      </c>
      <c r="D5328" s="33">
        <v>4792209</v>
      </c>
      <c r="E5328" s="33"/>
      <c r="F5328" s="33">
        <v>2441013</v>
      </c>
      <c r="G5328" s="33">
        <v>995346</v>
      </c>
      <c r="H5328" s="33">
        <v>1216641</v>
      </c>
      <c r="I5328" s="33">
        <v>8697</v>
      </c>
      <c r="J5328" s="33">
        <v>220329</v>
      </c>
      <c r="K5328" s="33"/>
      <c r="L5328" s="33">
        <v>2351196</v>
      </c>
      <c r="M5328" s="33">
        <v>673424</v>
      </c>
      <c r="N5328" s="33">
        <v>1439469</v>
      </c>
      <c r="O5328" s="33">
        <v>27014</v>
      </c>
      <c r="P5328" s="33">
        <v>211289</v>
      </c>
      <c r="Q5328"/>
    </row>
    <row r="5329" spans="1:17">
      <c r="A5329" s="38" t="str">
        <f t="shared" ca="1" si="83"/>
        <v>207138</v>
      </c>
      <c r="B5329" s="39" cm="1">
        <f t="array" aca="1" ref="B5329" ca="1">INDIRECT(_xlfn.CONCAT("D",ROW(C5329)-C5329-3))</f>
        <v>2071</v>
      </c>
      <c r="C5329" s="32">
        <v>38</v>
      </c>
      <c r="D5329" s="33">
        <v>4790578</v>
      </c>
      <c r="E5329" s="33"/>
      <c r="F5329" s="33">
        <v>2438533</v>
      </c>
      <c r="G5329" s="33">
        <v>964408</v>
      </c>
      <c r="H5329" s="33">
        <v>1264639</v>
      </c>
      <c r="I5329" s="33">
        <v>9654</v>
      </c>
      <c r="J5329" s="33">
        <v>199832</v>
      </c>
      <c r="K5329" s="33"/>
      <c r="L5329" s="33">
        <v>2352044</v>
      </c>
      <c r="M5329" s="33">
        <v>673115</v>
      </c>
      <c r="N5329" s="33">
        <v>1399269</v>
      </c>
      <c r="O5329" s="33">
        <v>28930</v>
      </c>
      <c r="P5329" s="33">
        <v>250731</v>
      </c>
      <c r="Q5329"/>
    </row>
    <row r="5330" spans="1:17">
      <c r="A5330" s="38" t="str">
        <f t="shared" ca="1" si="83"/>
        <v>207139</v>
      </c>
      <c r="B5330" s="39" cm="1">
        <f t="array" aca="1" ref="B5330" ca="1">INDIRECT(_xlfn.CONCAT("D",ROW(C5330)-C5330-3))</f>
        <v>2071</v>
      </c>
      <c r="C5330" s="32">
        <v>39</v>
      </c>
      <c r="D5330" s="33">
        <v>4788237</v>
      </c>
      <c r="E5330" s="33"/>
      <c r="F5330" s="33">
        <v>2435522</v>
      </c>
      <c r="G5330" s="33">
        <v>959945</v>
      </c>
      <c r="H5330" s="33">
        <v>1256795</v>
      </c>
      <c r="I5330" s="33">
        <v>11566</v>
      </c>
      <c r="J5330" s="33">
        <v>207217</v>
      </c>
      <c r="K5330" s="33"/>
      <c r="L5330" s="33">
        <v>2352715</v>
      </c>
      <c r="M5330" s="33">
        <v>593486</v>
      </c>
      <c r="N5330" s="33">
        <v>1462003</v>
      </c>
      <c r="O5330" s="33">
        <v>27020</v>
      </c>
      <c r="P5330" s="33">
        <v>270205</v>
      </c>
      <c r="Q5330"/>
    </row>
    <row r="5331" spans="1:17">
      <c r="A5331" s="38" t="str">
        <f t="shared" ca="1" si="83"/>
        <v>207140</v>
      </c>
      <c r="B5331" s="39" cm="1">
        <f t="array" aca="1" ref="B5331" ca="1">INDIRECT(_xlfn.CONCAT("D",ROW(C5331)-C5331-3))</f>
        <v>2071</v>
      </c>
      <c r="C5331" s="32">
        <v>40</v>
      </c>
      <c r="D5331" s="33">
        <v>4777488</v>
      </c>
      <c r="E5331" s="33"/>
      <c r="F5331" s="33">
        <v>2428207</v>
      </c>
      <c r="G5331" s="33">
        <v>944464</v>
      </c>
      <c r="H5331" s="33">
        <v>1241598</v>
      </c>
      <c r="I5331" s="33">
        <v>13506</v>
      </c>
      <c r="J5331" s="33">
        <v>228639</v>
      </c>
      <c r="K5331" s="33"/>
      <c r="L5331" s="33">
        <v>2349281</v>
      </c>
      <c r="M5331" s="33">
        <v>597193</v>
      </c>
      <c r="N5331" s="33">
        <v>1452528</v>
      </c>
      <c r="O5331" s="33">
        <v>30823</v>
      </c>
      <c r="P5331" s="33">
        <v>268737</v>
      </c>
      <c r="Q5331"/>
    </row>
    <row r="5332" spans="1:17">
      <c r="A5332" s="38" t="str">
        <f t="shared" ca="1" si="83"/>
        <v>207141</v>
      </c>
      <c r="B5332" s="39" cm="1">
        <f t="array" aca="1" ref="B5332" ca="1">INDIRECT(_xlfn.CONCAT("D",ROW(C5332)-C5332-3))</f>
        <v>2071</v>
      </c>
      <c r="C5332" s="32">
        <v>41</v>
      </c>
      <c r="D5332" s="33">
        <v>4752343</v>
      </c>
      <c r="E5332" s="33"/>
      <c r="F5332" s="33">
        <v>2413586</v>
      </c>
      <c r="G5332" s="33">
        <v>849990</v>
      </c>
      <c r="H5332" s="33">
        <v>1286029</v>
      </c>
      <c r="I5332" s="33">
        <v>15367</v>
      </c>
      <c r="J5332" s="33">
        <v>262200</v>
      </c>
      <c r="K5332" s="33"/>
      <c r="L5332" s="33">
        <v>2338757</v>
      </c>
      <c r="M5332" s="33">
        <v>598108</v>
      </c>
      <c r="N5332" s="33">
        <v>1440636</v>
      </c>
      <c r="O5332" s="33">
        <v>28755</v>
      </c>
      <c r="P5332" s="33">
        <v>271257</v>
      </c>
      <c r="Q5332"/>
    </row>
    <row r="5333" spans="1:17">
      <c r="A5333" s="38" t="str">
        <f t="shared" ca="1" si="83"/>
        <v>207142</v>
      </c>
      <c r="B5333" s="39" cm="1">
        <f t="array" aca="1" ref="B5333" ca="1">INDIRECT(_xlfn.CONCAT("D",ROW(C5333)-C5333-3))</f>
        <v>2071</v>
      </c>
      <c r="C5333" s="32">
        <v>42</v>
      </c>
      <c r="D5333" s="33">
        <v>4716311</v>
      </c>
      <c r="E5333" s="33"/>
      <c r="F5333" s="33">
        <v>2393469</v>
      </c>
      <c r="G5333" s="33">
        <v>876172</v>
      </c>
      <c r="H5333" s="33">
        <v>1244030</v>
      </c>
      <c r="I5333" s="33">
        <v>15288</v>
      </c>
      <c r="J5333" s="33">
        <v>257979</v>
      </c>
      <c r="K5333" s="33"/>
      <c r="L5333" s="33">
        <v>2322842</v>
      </c>
      <c r="M5333" s="33">
        <v>577121</v>
      </c>
      <c r="N5333" s="33">
        <v>1434668</v>
      </c>
      <c r="O5333" s="33">
        <v>26798</v>
      </c>
      <c r="P5333" s="33">
        <v>284254</v>
      </c>
      <c r="Q5333"/>
    </row>
    <row r="5334" spans="1:17">
      <c r="A5334" s="38" t="str">
        <f t="shared" ca="1" si="83"/>
        <v>207143</v>
      </c>
      <c r="B5334" s="39" cm="1">
        <f t="array" aca="1" ref="B5334" ca="1">INDIRECT(_xlfn.CONCAT("D",ROW(C5334)-C5334-3))</f>
        <v>2071</v>
      </c>
      <c r="C5334" s="32">
        <v>43</v>
      </c>
      <c r="D5334" s="33">
        <v>4673699</v>
      </c>
      <c r="E5334" s="33"/>
      <c r="F5334" s="33">
        <v>2370026</v>
      </c>
      <c r="G5334" s="33">
        <v>789689</v>
      </c>
      <c r="H5334" s="33">
        <v>1302075</v>
      </c>
      <c r="I5334" s="33">
        <v>5757</v>
      </c>
      <c r="J5334" s="33">
        <v>272505</v>
      </c>
      <c r="K5334" s="33"/>
      <c r="L5334" s="33">
        <v>2303673</v>
      </c>
      <c r="M5334" s="33">
        <v>559861</v>
      </c>
      <c r="N5334" s="33">
        <v>1437040</v>
      </c>
      <c r="O5334" s="33">
        <v>42181</v>
      </c>
      <c r="P5334" s="33">
        <v>264592</v>
      </c>
      <c r="Q5334"/>
    </row>
    <row r="5335" spans="1:17">
      <c r="A5335" s="38" t="str">
        <f t="shared" ca="1" si="83"/>
        <v>207144</v>
      </c>
      <c r="B5335" s="39" cm="1">
        <f t="array" aca="1" ref="B5335" ca="1">INDIRECT(_xlfn.CONCAT("D",ROW(C5335)-C5335-3))</f>
        <v>2071</v>
      </c>
      <c r="C5335" s="32">
        <v>44</v>
      </c>
      <c r="D5335" s="33">
        <v>4628723</v>
      </c>
      <c r="E5335" s="33"/>
      <c r="F5335" s="33">
        <v>2345388</v>
      </c>
      <c r="G5335" s="33">
        <v>785338</v>
      </c>
      <c r="H5335" s="33">
        <v>1278951</v>
      </c>
      <c r="I5335" s="33">
        <v>13524</v>
      </c>
      <c r="J5335" s="33">
        <v>267575</v>
      </c>
      <c r="K5335" s="33"/>
      <c r="L5335" s="33">
        <v>2283335</v>
      </c>
      <c r="M5335" s="33">
        <v>530043</v>
      </c>
      <c r="N5335" s="33">
        <v>1436618</v>
      </c>
      <c r="O5335" s="33">
        <v>34757</v>
      </c>
      <c r="P5335" s="33">
        <v>281917</v>
      </c>
      <c r="Q5335"/>
    </row>
    <row r="5336" spans="1:17">
      <c r="A5336" s="38" t="str">
        <f t="shared" ca="1" si="83"/>
        <v>207145</v>
      </c>
      <c r="B5336" s="39" cm="1">
        <f t="array" aca="1" ref="B5336" ca="1">INDIRECT(_xlfn.CONCAT("D",ROW(C5336)-C5336-3))</f>
        <v>2071</v>
      </c>
      <c r="C5336" s="32">
        <v>45</v>
      </c>
      <c r="D5336" s="33">
        <v>4584229</v>
      </c>
      <c r="E5336" s="33"/>
      <c r="F5336" s="33">
        <v>2321120</v>
      </c>
      <c r="G5336" s="33">
        <v>797824</v>
      </c>
      <c r="H5336" s="33">
        <v>1257355</v>
      </c>
      <c r="I5336" s="33">
        <v>13688</v>
      </c>
      <c r="J5336" s="33">
        <v>252253</v>
      </c>
      <c r="K5336" s="33"/>
      <c r="L5336" s="33">
        <v>2263108</v>
      </c>
      <c r="M5336" s="33">
        <v>545562</v>
      </c>
      <c r="N5336" s="33">
        <v>1410667</v>
      </c>
      <c r="O5336" s="33">
        <v>35072</v>
      </c>
      <c r="P5336" s="33">
        <v>271807</v>
      </c>
      <c r="Q5336"/>
    </row>
    <row r="5337" spans="1:17">
      <c r="A5337" s="38" t="str">
        <f t="shared" ca="1" si="83"/>
        <v>207146</v>
      </c>
      <c r="B5337" s="39" cm="1">
        <f t="array" aca="1" ref="B5337" ca="1">INDIRECT(_xlfn.CONCAT("D",ROW(C5337)-C5337-3))</f>
        <v>2071</v>
      </c>
      <c r="C5337" s="32">
        <v>46</v>
      </c>
      <c r="D5337" s="33">
        <v>4545392</v>
      </c>
      <c r="E5337" s="33"/>
      <c r="F5337" s="33">
        <v>2299659</v>
      </c>
      <c r="G5337" s="33">
        <v>721306</v>
      </c>
      <c r="H5337" s="33">
        <v>1286065</v>
      </c>
      <c r="I5337" s="33">
        <v>13871</v>
      </c>
      <c r="J5337" s="33">
        <v>278416</v>
      </c>
      <c r="K5337" s="33"/>
      <c r="L5337" s="33">
        <v>2245733</v>
      </c>
      <c r="M5337" s="33">
        <v>494655</v>
      </c>
      <c r="N5337" s="33">
        <v>1418670</v>
      </c>
      <c r="O5337" s="33">
        <v>37594</v>
      </c>
      <c r="P5337" s="33">
        <v>294814</v>
      </c>
      <c r="Q5337"/>
    </row>
    <row r="5338" spans="1:17">
      <c r="A5338" s="38" t="str">
        <f t="shared" ca="1" si="83"/>
        <v>207147</v>
      </c>
      <c r="B5338" s="39" cm="1">
        <f t="array" aca="1" ref="B5338" ca="1">INDIRECT(_xlfn.CONCAT("D",ROW(C5338)-C5338-3))</f>
        <v>2071</v>
      </c>
      <c r="C5338" s="32">
        <v>47</v>
      </c>
      <c r="D5338" s="33">
        <v>4517052</v>
      </c>
      <c r="E5338" s="33"/>
      <c r="F5338" s="33">
        <v>2283720</v>
      </c>
      <c r="G5338" s="33">
        <v>698750</v>
      </c>
      <c r="H5338" s="33">
        <v>1276196</v>
      </c>
      <c r="I5338" s="33">
        <v>16040</v>
      </c>
      <c r="J5338" s="33">
        <v>292733</v>
      </c>
      <c r="K5338" s="33"/>
      <c r="L5338" s="33">
        <v>2233332</v>
      </c>
      <c r="M5338" s="33">
        <v>501545</v>
      </c>
      <c r="N5338" s="33">
        <v>1404125</v>
      </c>
      <c r="O5338" s="33">
        <v>36184</v>
      </c>
      <c r="P5338" s="33">
        <v>291479</v>
      </c>
      <c r="Q5338"/>
    </row>
    <row r="5339" spans="1:17">
      <c r="A5339" s="38" t="str">
        <f t="shared" ca="1" si="83"/>
        <v>207148</v>
      </c>
      <c r="B5339" s="39" cm="1">
        <f t="array" aca="1" ref="B5339" ca="1">INDIRECT(_xlfn.CONCAT("D",ROW(C5339)-C5339-3))</f>
        <v>2071</v>
      </c>
      <c r="C5339" s="32">
        <v>48</v>
      </c>
      <c r="D5339" s="33">
        <v>4488268</v>
      </c>
      <c r="E5339" s="33"/>
      <c r="F5339" s="33">
        <v>2267691</v>
      </c>
      <c r="G5339" s="33">
        <v>684182</v>
      </c>
      <c r="H5339" s="33">
        <v>1288832</v>
      </c>
      <c r="I5339" s="33">
        <v>12236</v>
      </c>
      <c r="J5339" s="33">
        <v>282442</v>
      </c>
      <c r="K5339" s="33"/>
      <c r="L5339" s="33">
        <v>2220577</v>
      </c>
      <c r="M5339" s="33">
        <v>472571</v>
      </c>
      <c r="N5339" s="33">
        <v>1402470</v>
      </c>
      <c r="O5339" s="33">
        <v>40651</v>
      </c>
      <c r="P5339" s="33">
        <v>304885</v>
      </c>
      <c r="Q5339"/>
    </row>
    <row r="5340" spans="1:17">
      <c r="A5340" s="38" t="str">
        <f t="shared" ca="1" si="83"/>
        <v>207149</v>
      </c>
      <c r="B5340" s="39" cm="1">
        <f t="array" aca="1" ref="B5340" ca="1">INDIRECT(_xlfn.CONCAT("D",ROW(C5340)-C5340-3))</f>
        <v>2071</v>
      </c>
      <c r="C5340" s="32">
        <v>49</v>
      </c>
      <c r="D5340" s="33">
        <v>4470210</v>
      </c>
      <c r="E5340" s="33"/>
      <c r="F5340" s="33">
        <v>2256929</v>
      </c>
      <c r="G5340" s="33">
        <v>709409</v>
      </c>
      <c r="H5340" s="33">
        <v>1247901</v>
      </c>
      <c r="I5340" s="33">
        <v>11326</v>
      </c>
      <c r="J5340" s="33">
        <v>288294</v>
      </c>
      <c r="K5340" s="33"/>
      <c r="L5340" s="33">
        <v>2213281</v>
      </c>
      <c r="M5340" s="33">
        <v>488633</v>
      </c>
      <c r="N5340" s="33">
        <v>1339102</v>
      </c>
      <c r="O5340" s="33">
        <v>57729</v>
      </c>
      <c r="P5340" s="33">
        <v>327817</v>
      </c>
      <c r="Q5340"/>
    </row>
    <row r="5341" spans="1:17">
      <c r="A5341" s="38" t="str">
        <f t="shared" ca="1" si="83"/>
        <v>207150</v>
      </c>
      <c r="B5341" s="39" cm="1">
        <f t="array" aca="1" ref="B5341" ca="1">INDIRECT(_xlfn.CONCAT("D",ROW(C5341)-C5341-3))</f>
        <v>2071</v>
      </c>
      <c r="C5341" s="32">
        <v>50</v>
      </c>
      <c r="D5341" s="33">
        <v>4399470</v>
      </c>
      <c r="E5341" s="33"/>
      <c r="F5341" s="33">
        <v>2217354</v>
      </c>
      <c r="G5341" s="33">
        <v>653823</v>
      </c>
      <c r="H5341" s="33">
        <v>1265808</v>
      </c>
      <c r="I5341" s="33">
        <v>13621</v>
      </c>
      <c r="J5341" s="33">
        <v>284102</v>
      </c>
      <c r="K5341" s="33"/>
      <c r="L5341" s="33">
        <v>2182116</v>
      </c>
      <c r="M5341" s="33">
        <v>446541</v>
      </c>
      <c r="N5341" s="33">
        <v>1343514</v>
      </c>
      <c r="O5341" s="33">
        <v>45724</v>
      </c>
      <c r="P5341" s="33">
        <v>346337</v>
      </c>
      <c r="Q5341"/>
    </row>
    <row r="5342" spans="1:17">
      <c r="A5342" s="38" t="str">
        <f t="shared" ca="1" si="83"/>
        <v>207151</v>
      </c>
      <c r="B5342" s="39" cm="1">
        <f t="array" aca="1" ref="B5342" ca="1">INDIRECT(_xlfn.CONCAT("D",ROW(C5342)-C5342-3))</f>
        <v>2071</v>
      </c>
      <c r="C5342" s="32">
        <v>51</v>
      </c>
      <c r="D5342" s="33">
        <v>4504570</v>
      </c>
      <c r="E5342" s="33"/>
      <c r="F5342" s="33">
        <v>2268361</v>
      </c>
      <c r="G5342" s="33">
        <v>684713</v>
      </c>
      <c r="H5342" s="33">
        <v>1306360</v>
      </c>
      <c r="I5342" s="33">
        <v>15016</v>
      </c>
      <c r="J5342" s="33">
        <v>262273</v>
      </c>
      <c r="K5342" s="33"/>
      <c r="L5342" s="33">
        <v>2236209</v>
      </c>
      <c r="M5342" s="33">
        <v>517901</v>
      </c>
      <c r="N5342" s="33">
        <v>1320849</v>
      </c>
      <c r="O5342" s="33">
        <v>58214</v>
      </c>
      <c r="P5342" s="33">
        <v>339245</v>
      </c>
      <c r="Q5342"/>
    </row>
    <row r="5343" spans="1:17">
      <c r="A5343" s="38" t="str">
        <f t="shared" ca="1" si="83"/>
        <v>207152</v>
      </c>
      <c r="B5343" s="39" cm="1">
        <f t="array" aca="1" ref="B5343" ca="1">INDIRECT(_xlfn.CONCAT("D",ROW(C5343)-C5343-3))</f>
        <v>2071</v>
      </c>
      <c r="C5343" s="32">
        <v>52</v>
      </c>
      <c r="D5343" s="33">
        <v>4543854</v>
      </c>
      <c r="E5343" s="33"/>
      <c r="F5343" s="33">
        <v>2285317</v>
      </c>
      <c r="G5343" s="33">
        <v>686402</v>
      </c>
      <c r="H5343" s="33">
        <v>1321325</v>
      </c>
      <c r="I5343" s="33">
        <v>18169</v>
      </c>
      <c r="J5343" s="33">
        <v>259420</v>
      </c>
      <c r="K5343" s="33"/>
      <c r="L5343" s="33">
        <v>2258538</v>
      </c>
      <c r="M5343" s="33">
        <v>495727</v>
      </c>
      <c r="N5343" s="33">
        <v>1366027</v>
      </c>
      <c r="O5343" s="33">
        <v>64616</v>
      </c>
      <c r="P5343" s="33">
        <v>332168</v>
      </c>
      <c r="Q5343"/>
    </row>
    <row r="5344" spans="1:17">
      <c r="A5344" s="38" t="str">
        <f t="shared" ca="1" si="83"/>
        <v>207153</v>
      </c>
      <c r="B5344" s="39" cm="1">
        <f t="array" aca="1" ref="B5344" ca="1">INDIRECT(_xlfn.CONCAT("D",ROW(C5344)-C5344-3))</f>
        <v>2071</v>
      </c>
      <c r="C5344" s="32">
        <v>53</v>
      </c>
      <c r="D5344" s="33">
        <v>4593288</v>
      </c>
      <c r="E5344" s="33"/>
      <c r="F5344" s="33">
        <v>2309264</v>
      </c>
      <c r="G5344" s="33">
        <v>676400</v>
      </c>
      <c r="H5344" s="33">
        <v>1319435</v>
      </c>
      <c r="I5344" s="33">
        <v>25277</v>
      </c>
      <c r="J5344" s="33">
        <v>288152</v>
      </c>
      <c r="K5344" s="33"/>
      <c r="L5344" s="33">
        <v>2284025</v>
      </c>
      <c r="M5344" s="33">
        <v>486759</v>
      </c>
      <c r="N5344" s="33">
        <v>1368188</v>
      </c>
      <c r="O5344" s="33">
        <v>65778</v>
      </c>
      <c r="P5344" s="33">
        <v>363299</v>
      </c>
      <c r="Q5344"/>
    </row>
    <row r="5345" spans="1:17">
      <c r="A5345" s="38" t="str">
        <f t="shared" ca="1" si="83"/>
        <v>207154</v>
      </c>
      <c r="B5345" s="39" cm="1">
        <f t="array" aca="1" ref="B5345" ca="1">INDIRECT(_xlfn.CONCAT("D",ROW(C5345)-C5345-3))</f>
        <v>2071</v>
      </c>
      <c r="C5345" s="32">
        <v>54</v>
      </c>
      <c r="D5345" s="33">
        <v>4666070</v>
      </c>
      <c r="E5345" s="33"/>
      <c r="F5345" s="33">
        <v>2341770</v>
      </c>
      <c r="G5345" s="33">
        <v>705449</v>
      </c>
      <c r="H5345" s="33">
        <v>1343474</v>
      </c>
      <c r="I5345" s="33">
        <v>17108</v>
      </c>
      <c r="J5345" s="33">
        <v>275739</v>
      </c>
      <c r="K5345" s="33"/>
      <c r="L5345" s="33">
        <v>2324300</v>
      </c>
      <c r="M5345" s="33">
        <v>556338</v>
      </c>
      <c r="N5345" s="33">
        <v>1334806</v>
      </c>
      <c r="O5345" s="33">
        <v>85823</v>
      </c>
      <c r="P5345" s="33">
        <v>347332</v>
      </c>
      <c r="Q5345"/>
    </row>
    <row r="5346" spans="1:17">
      <c r="A5346" s="38" t="str">
        <f t="shared" ca="1" si="83"/>
        <v>207155</v>
      </c>
      <c r="B5346" s="39" cm="1">
        <f t="array" aca="1" ref="B5346" ca="1">INDIRECT(_xlfn.CONCAT("D",ROW(C5346)-C5346-3))</f>
        <v>2071</v>
      </c>
      <c r="C5346" s="32">
        <v>55</v>
      </c>
      <c r="D5346" s="33">
        <v>4681135</v>
      </c>
      <c r="E5346" s="33"/>
      <c r="F5346" s="33">
        <v>2346961</v>
      </c>
      <c r="G5346" s="33">
        <v>679463</v>
      </c>
      <c r="H5346" s="33">
        <v>1375008</v>
      </c>
      <c r="I5346" s="33">
        <v>22113</v>
      </c>
      <c r="J5346" s="33">
        <v>270378</v>
      </c>
      <c r="K5346" s="33"/>
      <c r="L5346" s="33">
        <v>2334174</v>
      </c>
      <c r="M5346" s="33">
        <v>511104</v>
      </c>
      <c r="N5346" s="33">
        <v>1356235</v>
      </c>
      <c r="O5346" s="33">
        <v>89544</v>
      </c>
      <c r="P5346" s="33">
        <v>377291</v>
      </c>
      <c r="Q5346"/>
    </row>
    <row r="5347" spans="1:17">
      <c r="A5347" s="38" t="str">
        <f t="shared" ca="1" si="83"/>
        <v>207156</v>
      </c>
      <c r="B5347" s="39" cm="1">
        <f t="array" aca="1" ref="B5347" ca="1">INDIRECT(_xlfn.CONCAT("D",ROW(C5347)-C5347-3))</f>
        <v>2071</v>
      </c>
      <c r="C5347" s="32">
        <v>56</v>
      </c>
      <c r="D5347" s="33">
        <v>4672719</v>
      </c>
      <c r="E5347" s="33"/>
      <c r="F5347" s="33">
        <v>2339149</v>
      </c>
      <c r="G5347" s="33">
        <v>692597</v>
      </c>
      <c r="H5347" s="33">
        <v>1350012</v>
      </c>
      <c r="I5347" s="33">
        <v>33172</v>
      </c>
      <c r="J5347" s="33">
        <v>263368</v>
      </c>
      <c r="K5347" s="33"/>
      <c r="L5347" s="33">
        <v>2333570</v>
      </c>
      <c r="M5347" s="33">
        <v>500913</v>
      </c>
      <c r="N5347" s="33">
        <v>1332750</v>
      </c>
      <c r="O5347" s="33">
        <v>95556</v>
      </c>
      <c r="P5347" s="33">
        <v>404351</v>
      </c>
      <c r="Q5347"/>
    </row>
    <row r="5348" spans="1:17">
      <c r="A5348" s="38" t="str">
        <f t="shared" ca="1" si="83"/>
        <v>207157</v>
      </c>
      <c r="B5348" s="39" cm="1">
        <f t="array" aca="1" ref="B5348" ca="1">INDIRECT(_xlfn.CONCAT("D",ROW(C5348)-C5348-3))</f>
        <v>2071</v>
      </c>
      <c r="C5348" s="32">
        <v>57</v>
      </c>
      <c r="D5348" s="33">
        <v>4600698</v>
      </c>
      <c r="E5348" s="33"/>
      <c r="F5348" s="33">
        <v>2300546</v>
      </c>
      <c r="G5348" s="33">
        <v>680599</v>
      </c>
      <c r="H5348" s="33">
        <v>1344083</v>
      </c>
      <c r="I5348" s="33">
        <v>24163</v>
      </c>
      <c r="J5348" s="33">
        <v>251701</v>
      </c>
      <c r="K5348" s="33"/>
      <c r="L5348" s="33">
        <v>2300152</v>
      </c>
      <c r="M5348" s="33">
        <v>497847</v>
      </c>
      <c r="N5348" s="33">
        <v>1318539</v>
      </c>
      <c r="O5348" s="33">
        <v>103592</v>
      </c>
      <c r="P5348" s="33">
        <v>380174</v>
      </c>
      <c r="Q5348"/>
    </row>
    <row r="5349" spans="1:17">
      <c r="A5349" s="38" t="str">
        <f t="shared" ca="1" si="83"/>
        <v>207158</v>
      </c>
      <c r="B5349" s="39" cm="1">
        <f t="array" aca="1" ref="B5349" ca="1">INDIRECT(_xlfn.CONCAT("D",ROW(C5349)-C5349-3))</f>
        <v>2071</v>
      </c>
      <c r="C5349" s="32">
        <v>58</v>
      </c>
      <c r="D5349" s="33">
        <v>4594830</v>
      </c>
      <c r="E5349" s="33"/>
      <c r="F5349" s="33">
        <v>2291754</v>
      </c>
      <c r="G5349" s="33">
        <v>662397</v>
      </c>
      <c r="H5349" s="33">
        <v>1335851</v>
      </c>
      <c r="I5349" s="33">
        <v>19098</v>
      </c>
      <c r="J5349" s="33">
        <v>274407</v>
      </c>
      <c r="K5349" s="33"/>
      <c r="L5349" s="33">
        <v>2303076</v>
      </c>
      <c r="M5349" s="33">
        <v>492583</v>
      </c>
      <c r="N5349" s="33">
        <v>1323942</v>
      </c>
      <c r="O5349" s="33">
        <v>104548</v>
      </c>
      <c r="P5349" s="33">
        <v>382003</v>
      </c>
      <c r="Q5349"/>
    </row>
    <row r="5350" spans="1:17">
      <c r="A5350" s="38" t="str">
        <f t="shared" ca="1" si="83"/>
        <v>207159</v>
      </c>
      <c r="B5350" s="39" cm="1">
        <f t="array" aca="1" ref="B5350" ca="1">INDIRECT(_xlfn.CONCAT("D",ROW(C5350)-C5350-3))</f>
        <v>2071</v>
      </c>
      <c r="C5350" s="32">
        <v>59</v>
      </c>
      <c r="D5350" s="33">
        <v>4564869</v>
      </c>
      <c r="E5350" s="33"/>
      <c r="F5350" s="33">
        <v>2274304</v>
      </c>
      <c r="G5350" s="33">
        <v>617700</v>
      </c>
      <c r="H5350" s="33">
        <v>1377481</v>
      </c>
      <c r="I5350" s="33">
        <v>16123</v>
      </c>
      <c r="J5350" s="33">
        <v>263001</v>
      </c>
      <c r="K5350" s="33"/>
      <c r="L5350" s="33">
        <v>2290564</v>
      </c>
      <c r="M5350" s="33">
        <v>493136</v>
      </c>
      <c r="N5350" s="33">
        <v>1298255</v>
      </c>
      <c r="O5350" s="33">
        <v>122781</v>
      </c>
      <c r="P5350" s="33">
        <v>376393</v>
      </c>
      <c r="Q5350"/>
    </row>
    <row r="5351" spans="1:17">
      <c r="A5351" s="38" t="str">
        <f t="shared" ca="1" si="83"/>
        <v>207160</v>
      </c>
      <c r="B5351" s="39" cm="1">
        <f t="array" aca="1" ref="B5351" ca="1">INDIRECT(_xlfn.CONCAT("D",ROW(C5351)-C5351-3))</f>
        <v>2071</v>
      </c>
      <c r="C5351" s="32">
        <v>60</v>
      </c>
      <c r="D5351" s="33">
        <v>4617652</v>
      </c>
      <c r="E5351" s="33"/>
      <c r="F5351" s="33">
        <v>2295014</v>
      </c>
      <c r="G5351" s="33">
        <v>612205</v>
      </c>
      <c r="H5351" s="33">
        <v>1377209</v>
      </c>
      <c r="I5351" s="33">
        <v>26137</v>
      </c>
      <c r="J5351" s="33">
        <v>279463</v>
      </c>
      <c r="K5351" s="33"/>
      <c r="L5351" s="33">
        <v>2322638</v>
      </c>
      <c r="M5351" s="33">
        <v>495697</v>
      </c>
      <c r="N5351" s="33">
        <v>1306107</v>
      </c>
      <c r="O5351" s="33">
        <v>118645</v>
      </c>
      <c r="P5351" s="33">
        <v>402188</v>
      </c>
      <c r="Q5351"/>
    </row>
    <row r="5352" spans="1:17">
      <c r="A5352" s="38" t="str">
        <f t="shared" ca="1" si="83"/>
        <v>207161</v>
      </c>
      <c r="B5352" s="39" cm="1">
        <f t="array" aca="1" ref="B5352" ca="1">INDIRECT(_xlfn.CONCAT("D",ROW(C5352)-C5352-3))</f>
        <v>2071</v>
      </c>
      <c r="C5352" s="32">
        <v>61</v>
      </c>
      <c r="D5352" s="33">
        <v>4655164</v>
      </c>
      <c r="E5352" s="33"/>
      <c r="F5352" s="33">
        <v>2307821</v>
      </c>
      <c r="G5352" s="33">
        <v>615352</v>
      </c>
      <c r="H5352" s="33">
        <v>1359195</v>
      </c>
      <c r="I5352" s="33">
        <v>35134</v>
      </c>
      <c r="J5352" s="33">
        <v>298140</v>
      </c>
      <c r="K5352" s="33"/>
      <c r="L5352" s="33">
        <v>2347342</v>
      </c>
      <c r="M5352" s="33">
        <v>481918</v>
      </c>
      <c r="N5352" s="33">
        <v>1317243</v>
      </c>
      <c r="O5352" s="33">
        <v>148591</v>
      </c>
      <c r="P5352" s="33">
        <v>399590</v>
      </c>
      <c r="Q5352"/>
    </row>
    <row r="5353" spans="1:17">
      <c r="A5353" s="38" t="str">
        <f t="shared" ca="1" si="83"/>
        <v>207162</v>
      </c>
      <c r="B5353" s="39" cm="1">
        <f t="array" aca="1" ref="B5353" ca="1">INDIRECT(_xlfn.CONCAT("D",ROW(C5353)-C5353-3))</f>
        <v>2071</v>
      </c>
      <c r="C5353" s="32">
        <v>62</v>
      </c>
      <c r="D5353" s="33">
        <v>4770406</v>
      </c>
      <c r="E5353" s="33"/>
      <c r="F5353" s="33">
        <v>2359971</v>
      </c>
      <c r="G5353" s="33">
        <v>666795</v>
      </c>
      <c r="H5353" s="33">
        <v>1378916</v>
      </c>
      <c r="I5353" s="33">
        <v>34246</v>
      </c>
      <c r="J5353" s="33">
        <v>280014</v>
      </c>
      <c r="K5353" s="33"/>
      <c r="L5353" s="33">
        <v>2410435</v>
      </c>
      <c r="M5353" s="33">
        <v>537774</v>
      </c>
      <c r="N5353" s="33">
        <v>1301715</v>
      </c>
      <c r="O5353" s="33">
        <v>145752</v>
      </c>
      <c r="P5353" s="33">
        <v>425194</v>
      </c>
      <c r="Q5353"/>
    </row>
    <row r="5354" spans="1:17">
      <c r="A5354" s="38" t="str">
        <f t="shared" ca="1" si="83"/>
        <v>207163</v>
      </c>
      <c r="B5354" s="39" cm="1">
        <f t="array" aca="1" ref="B5354" ca="1">INDIRECT(_xlfn.CONCAT("D",ROW(C5354)-C5354-3))</f>
        <v>2071</v>
      </c>
      <c r="C5354" s="32">
        <v>63</v>
      </c>
      <c r="D5354" s="33">
        <v>4755463</v>
      </c>
      <c r="E5354" s="33"/>
      <c r="F5354" s="33">
        <v>2346619</v>
      </c>
      <c r="G5354" s="33">
        <v>595680</v>
      </c>
      <c r="H5354" s="33">
        <v>1427025</v>
      </c>
      <c r="I5354" s="33">
        <v>35099</v>
      </c>
      <c r="J5354" s="33">
        <v>288815</v>
      </c>
      <c r="K5354" s="33"/>
      <c r="L5354" s="33">
        <v>2408845</v>
      </c>
      <c r="M5354" s="33">
        <v>561596</v>
      </c>
      <c r="N5354" s="33">
        <v>1288662</v>
      </c>
      <c r="O5354" s="33">
        <v>152433</v>
      </c>
      <c r="P5354" s="33">
        <v>406154</v>
      </c>
      <c r="Q5354"/>
    </row>
    <row r="5355" spans="1:17">
      <c r="A5355" s="38" t="str">
        <f t="shared" ca="1" si="83"/>
        <v>207164</v>
      </c>
      <c r="B5355" s="39" cm="1">
        <f t="array" aca="1" ref="B5355" ca="1">INDIRECT(_xlfn.CONCAT("D",ROW(C5355)-C5355-3))</f>
        <v>2071</v>
      </c>
      <c r="C5355" s="32">
        <v>64</v>
      </c>
      <c r="D5355" s="33">
        <v>4658768</v>
      </c>
      <c r="E5355" s="33"/>
      <c r="F5355" s="33">
        <v>2295124</v>
      </c>
      <c r="G5355" s="33">
        <v>607973</v>
      </c>
      <c r="H5355" s="33">
        <v>1367690</v>
      </c>
      <c r="I5355" s="33">
        <v>45922</v>
      </c>
      <c r="J5355" s="33">
        <v>273538</v>
      </c>
      <c r="K5355" s="33"/>
      <c r="L5355" s="33">
        <v>2363643</v>
      </c>
      <c r="M5355" s="33">
        <v>492969</v>
      </c>
      <c r="N5355" s="33">
        <v>1272500</v>
      </c>
      <c r="O5355" s="33">
        <v>173341</v>
      </c>
      <c r="P5355" s="33">
        <v>424835</v>
      </c>
      <c r="Q5355"/>
    </row>
    <row r="5356" spans="1:17">
      <c r="A5356" s="38" t="str">
        <f t="shared" ca="1" si="83"/>
        <v>207165</v>
      </c>
      <c r="B5356" s="39" cm="1">
        <f t="array" aca="1" ref="B5356" ca="1">INDIRECT(_xlfn.CONCAT("D",ROW(C5356)-C5356-3))</f>
        <v>2071</v>
      </c>
      <c r="C5356" s="32">
        <v>65</v>
      </c>
      <c r="D5356" s="33">
        <v>4522872</v>
      </c>
      <c r="E5356" s="33"/>
      <c r="F5356" s="33">
        <v>2223051</v>
      </c>
      <c r="G5356" s="33">
        <v>562289</v>
      </c>
      <c r="H5356" s="33">
        <v>1375601</v>
      </c>
      <c r="I5356" s="33">
        <v>39159</v>
      </c>
      <c r="J5356" s="33">
        <v>246002</v>
      </c>
      <c r="K5356" s="33"/>
      <c r="L5356" s="33">
        <v>2299821</v>
      </c>
      <c r="M5356" s="33">
        <v>478836</v>
      </c>
      <c r="N5356" s="33">
        <v>1246782</v>
      </c>
      <c r="O5356" s="33">
        <v>164632</v>
      </c>
      <c r="P5356" s="33">
        <v>409571</v>
      </c>
      <c r="Q5356"/>
    </row>
    <row r="5357" spans="1:17">
      <c r="A5357" s="38" t="str">
        <f t="shared" ca="1" si="83"/>
        <v>207166</v>
      </c>
      <c r="B5357" s="39" cm="1">
        <f t="array" aca="1" ref="B5357" ca="1">INDIRECT(_xlfn.CONCAT("D",ROW(C5357)-C5357-3))</f>
        <v>2071</v>
      </c>
      <c r="C5357" s="32">
        <v>66</v>
      </c>
      <c r="D5357" s="33">
        <v>4440974</v>
      </c>
      <c r="E5357" s="33"/>
      <c r="F5357" s="33">
        <v>2177194</v>
      </c>
      <c r="G5357" s="33">
        <v>585203</v>
      </c>
      <c r="H5357" s="33">
        <v>1287847</v>
      </c>
      <c r="I5357" s="33">
        <v>49185</v>
      </c>
      <c r="J5357" s="33">
        <v>254960</v>
      </c>
      <c r="K5357" s="33"/>
      <c r="L5357" s="33">
        <v>2263780</v>
      </c>
      <c r="M5357" s="33">
        <v>463182</v>
      </c>
      <c r="N5357" s="33">
        <v>1273251</v>
      </c>
      <c r="O5357" s="33">
        <v>169433</v>
      </c>
      <c r="P5357" s="33">
        <v>357914</v>
      </c>
      <c r="Q5357"/>
    </row>
    <row r="5358" spans="1:17">
      <c r="A5358" s="38" t="str">
        <f t="shared" ca="1" si="83"/>
        <v>207167</v>
      </c>
      <c r="B5358" s="39" cm="1">
        <f t="array" aca="1" ref="B5358" ca="1">INDIRECT(_xlfn.CONCAT("D",ROW(C5358)-C5358-3))</f>
        <v>2071</v>
      </c>
      <c r="C5358" s="32">
        <v>67</v>
      </c>
      <c r="D5358" s="33">
        <v>4369957</v>
      </c>
      <c r="E5358" s="33"/>
      <c r="F5358" s="33">
        <v>2137551</v>
      </c>
      <c r="G5358" s="33">
        <v>518619</v>
      </c>
      <c r="H5358" s="33">
        <v>1331589</v>
      </c>
      <c r="I5358" s="33">
        <v>43051</v>
      </c>
      <c r="J5358" s="33">
        <v>244291</v>
      </c>
      <c r="K5358" s="33"/>
      <c r="L5358" s="33">
        <v>2232406</v>
      </c>
      <c r="M5358" s="33">
        <v>453285</v>
      </c>
      <c r="N5358" s="33">
        <v>1213764</v>
      </c>
      <c r="O5358" s="33">
        <v>209132</v>
      </c>
      <c r="P5358" s="33">
        <v>356224</v>
      </c>
      <c r="Q5358"/>
    </row>
    <row r="5359" spans="1:17">
      <c r="A5359" s="38" t="str">
        <f t="shared" ca="1" si="83"/>
        <v>207168</v>
      </c>
      <c r="B5359" s="39" cm="1">
        <f t="array" aca="1" ref="B5359" ca="1">INDIRECT(_xlfn.CONCAT("D",ROW(C5359)-C5359-3))</f>
        <v>2071</v>
      </c>
      <c r="C5359" s="32">
        <v>68</v>
      </c>
      <c r="D5359" s="33">
        <v>4282219</v>
      </c>
      <c r="E5359" s="33"/>
      <c r="F5359" s="33">
        <v>2088057</v>
      </c>
      <c r="G5359" s="33">
        <v>491071</v>
      </c>
      <c r="H5359" s="33">
        <v>1270947</v>
      </c>
      <c r="I5359" s="33">
        <v>55346</v>
      </c>
      <c r="J5359" s="33">
        <v>270693</v>
      </c>
      <c r="K5359" s="33"/>
      <c r="L5359" s="33">
        <v>2194162</v>
      </c>
      <c r="M5359" s="33">
        <v>437625</v>
      </c>
      <c r="N5359" s="33">
        <v>1214284</v>
      </c>
      <c r="O5359" s="33">
        <v>200201</v>
      </c>
      <c r="P5359" s="33">
        <v>342052</v>
      </c>
      <c r="Q5359"/>
    </row>
    <row r="5360" spans="1:17">
      <c r="A5360" s="38" t="str">
        <f t="shared" ca="1" si="83"/>
        <v>207169</v>
      </c>
      <c r="B5360" s="39" cm="1">
        <f t="array" aca="1" ref="B5360" ca="1">INDIRECT(_xlfn.CONCAT("D",ROW(C5360)-C5360-3))</f>
        <v>2071</v>
      </c>
      <c r="C5360" s="32">
        <v>69</v>
      </c>
      <c r="D5360" s="33">
        <v>4235906</v>
      </c>
      <c r="E5360" s="33"/>
      <c r="F5360" s="33">
        <v>2059027</v>
      </c>
      <c r="G5360" s="33">
        <v>470116</v>
      </c>
      <c r="H5360" s="33">
        <v>1288279</v>
      </c>
      <c r="I5360" s="33">
        <v>51451</v>
      </c>
      <c r="J5360" s="33">
        <v>249182</v>
      </c>
      <c r="K5360" s="33"/>
      <c r="L5360" s="33">
        <v>2176879</v>
      </c>
      <c r="M5360" s="33">
        <v>427511</v>
      </c>
      <c r="N5360" s="33">
        <v>1139358</v>
      </c>
      <c r="O5360" s="33">
        <v>225855</v>
      </c>
      <c r="P5360" s="33">
        <v>384155</v>
      </c>
      <c r="Q5360"/>
    </row>
    <row r="5361" spans="1:17">
      <c r="A5361" s="38" t="str">
        <f t="shared" ca="1" si="83"/>
        <v>207170</v>
      </c>
      <c r="B5361" s="39" cm="1">
        <f t="array" aca="1" ref="B5361" ca="1">INDIRECT(_xlfn.CONCAT("D",ROW(C5361)-C5361-3))</f>
        <v>2071</v>
      </c>
      <c r="C5361" s="32">
        <v>70</v>
      </c>
      <c r="D5361" s="33">
        <v>4261678</v>
      </c>
      <c r="E5361" s="33"/>
      <c r="F5361" s="33">
        <v>2067506</v>
      </c>
      <c r="G5361" s="33">
        <v>487782</v>
      </c>
      <c r="H5361" s="33">
        <v>1284222</v>
      </c>
      <c r="I5361" s="33">
        <v>57684</v>
      </c>
      <c r="J5361" s="33">
        <v>237819</v>
      </c>
      <c r="K5361" s="33"/>
      <c r="L5361" s="33">
        <v>2194172</v>
      </c>
      <c r="M5361" s="33">
        <v>448141</v>
      </c>
      <c r="N5361" s="33">
        <v>1130975</v>
      </c>
      <c r="O5361" s="33">
        <v>276168</v>
      </c>
      <c r="P5361" s="33">
        <v>338888</v>
      </c>
      <c r="Q5361"/>
    </row>
    <row r="5362" spans="1:17">
      <c r="A5362" s="38" t="str">
        <f t="shared" ca="1" si="83"/>
        <v>207171</v>
      </c>
      <c r="B5362" s="39" cm="1">
        <f t="array" aca="1" ref="B5362" ca="1">INDIRECT(_xlfn.CONCAT("D",ROW(C5362)-C5362-3))</f>
        <v>2071</v>
      </c>
      <c r="C5362" s="32">
        <v>71</v>
      </c>
      <c r="D5362" s="33">
        <v>4150180</v>
      </c>
      <c r="E5362" s="33"/>
      <c r="F5362" s="33">
        <v>2009456</v>
      </c>
      <c r="G5362" s="33">
        <v>438777</v>
      </c>
      <c r="H5362" s="33">
        <v>1230196</v>
      </c>
      <c r="I5362" s="33">
        <v>69921</v>
      </c>
      <c r="J5362" s="33">
        <v>270562</v>
      </c>
      <c r="K5362" s="33"/>
      <c r="L5362" s="33">
        <v>2140724</v>
      </c>
      <c r="M5362" s="33">
        <v>425108</v>
      </c>
      <c r="N5362" s="33">
        <v>1090099</v>
      </c>
      <c r="O5362" s="33">
        <v>283406</v>
      </c>
      <c r="P5362" s="33">
        <v>342111</v>
      </c>
      <c r="Q5362"/>
    </row>
    <row r="5363" spans="1:17">
      <c r="A5363" s="38" t="str">
        <f t="shared" ca="1" si="83"/>
        <v>207172</v>
      </c>
      <c r="B5363" s="39" cm="1">
        <f t="array" aca="1" ref="B5363" ca="1">INDIRECT(_xlfn.CONCAT("D",ROW(C5363)-C5363-3))</f>
        <v>2071</v>
      </c>
      <c r="C5363" s="32">
        <v>72</v>
      </c>
      <c r="D5363" s="33">
        <v>4088597</v>
      </c>
      <c r="E5363" s="33"/>
      <c r="F5363" s="33">
        <v>1972306</v>
      </c>
      <c r="G5363" s="33">
        <v>466273</v>
      </c>
      <c r="H5363" s="33">
        <v>1166189</v>
      </c>
      <c r="I5363" s="33">
        <v>73835</v>
      </c>
      <c r="J5363" s="33">
        <v>266008</v>
      </c>
      <c r="K5363" s="33"/>
      <c r="L5363" s="33">
        <v>2116291</v>
      </c>
      <c r="M5363" s="33">
        <v>424068</v>
      </c>
      <c r="N5363" s="33">
        <v>1088003</v>
      </c>
      <c r="O5363" s="33">
        <v>291483</v>
      </c>
      <c r="P5363" s="33">
        <v>312737</v>
      </c>
      <c r="Q5363"/>
    </row>
    <row r="5364" spans="1:17">
      <c r="A5364" s="38" t="str">
        <f t="shared" ca="1" si="83"/>
        <v>207173</v>
      </c>
      <c r="B5364" s="39" cm="1">
        <f t="array" aca="1" ref="B5364" ca="1">INDIRECT(_xlfn.CONCAT("D",ROW(C5364)-C5364-3))</f>
        <v>2071</v>
      </c>
      <c r="C5364" s="32">
        <v>73</v>
      </c>
      <c r="D5364" s="33">
        <v>3970684</v>
      </c>
      <c r="E5364" s="33"/>
      <c r="F5364" s="33">
        <v>1909741</v>
      </c>
      <c r="G5364" s="33">
        <v>415293</v>
      </c>
      <c r="H5364" s="33">
        <v>1182221</v>
      </c>
      <c r="I5364" s="33">
        <v>86898</v>
      </c>
      <c r="J5364" s="33">
        <v>225329</v>
      </c>
      <c r="K5364" s="33"/>
      <c r="L5364" s="33">
        <v>2060942</v>
      </c>
      <c r="M5364" s="33">
        <v>403888</v>
      </c>
      <c r="N5364" s="33">
        <v>1032496</v>
      </c>
      <c r="O5364" s="33">
        <v>311773</v>
      </c>
      <c r="P5364" s="33">
        <v>312785</v>
      </c>
      <c r="Q5364"/>
    </row>
    <row r="5365" spans="1:17">
      <c r="A5365" s="38" t="str">
        <f t="shared" ca="1" si="83"/>
        <v>207174</v>
      </c>
      <c r="B5365" s="39" cm="1">
        <f t="array" aca="1" ref="B5365" ca="1">INDIRECT(_xlfn.CONCAT("D",ROW(C5365)-C5365-3))</f>
        <v>2071</v>
      </c>
      <c r="C5365" s="32">
        <v>74</v>
      </c>
      <c r="D5365" s="33">
        <v>3914910</v>
      </c>
      <c r="E5365" s="33"/>
      <c r="F5365" s="33">
        <v>1873214</v>
      </c>
      <c r="G5365" s="33">
        <v>392608</v>
      </c>
      <c r="H5365" s="33">
        <v>1175805</v>
      </c>
      <c r="I5365" s="33">
        <v>95881</v>
      </c>
      <c r="J5365" s="33">
        <v>208920</v>
      </c>
      <c r="K5365" s="33"/>
      <c r="L5365" s="33">
        <v>2041696</v>
      </c>
      <c r="M5365" s="33">
        <v>400849</v>
      </c>
      <c r="N5365" s="33">
        <v>996048</v>
      </c>
      <c r="O5365" s="33">
        <v>331004</v>
      </c>
      <c r="P5365" s="33">
        <v>313796</v>
      </c>
      <c r="Q5365"/>
    </row>
    <row r="5366" spans="1:17">
      <c r="A5366" s="38" t="str">
        <f t="shared" ca="1" si="83"/>
        <v>207175</v>
      </c>
      <c r="B5366" s="39" cm="1">
        <f t="array" aca="1" ref="B5366" ca="1">INDIRECT(_xlfn.CONCAT("D",ROW(C5366)-C5366-3))</f>
        <v>2071</v>
      </c>
      <c r="C5366" s="32">
        <v>75</v>
      </c>
      <c r="D5366" s="33">
        <v>3857733</v>
      </c>
      <c r="E5366" s="33"/>
      <c r="F5366" s="33">
        <v>1840181</v>
      </c>
      <c r="G5366" s="33">
        <v>379752</v>
      </c>
      <c r="H5366" s="33">
        <v>1181675</v>
      </c>
      <c r="I5366" s="33">
        <v>86858</v>
      </c>
      <c r="J5366" s="33">
        <v>191896</v>
      </c>
      <c r="K5366" s="33"/>
      <c r="L5366" s="33">
        <v>2017552</v>
      </c>
      <c r="M5366" s="33">
        <v>374485</v>
      </c>
      <c r="N5366" s="33">
        <v>1014865</v>
      </c>
      <c r="O5366" s="33">
        <v>311564</v>
      </c>
      <c r="P5366" s="33">
        <v>316638</v>
      </c>
      <c r="Q5366"/>
    </row>
    <row r="5367" spans="1:17">
      <c r="A5367" s="38" t="str">
        <f t="shared" ca="1" si="83"/>
        <v>207176</v>
      </c>
      <c r="B5367" s="39" cm="1">
        <f t="array" aca="1" ref="B5367" ca="1">INDIRECT(_xlfn.CONCAT("D",ROW(C5367)-C5367-3))</f>
        <v>2071</v>
      </c>
      <c r="C5367" s="32">
        <v>76</v>
      </c>
      <c r="D5367" s="33">
        <v>3804761</v>
      </c>
      <c r="E5367" s="33"/>
      <c r="F5367" s="33">
        <v>1807549</v>
      </c>
      <c r="G5367" s="33">
        <v>361510</v>
      </c>
      <c r="H5367" s="33">
        <v>1140068</v>
      </c>
      <c r="I5367" s="33">
        <v>103000</v>
      </c>
      <c r="J5367" s="33">
        <v>202971</v>
      </c>
      <c r="K5367" s="33"/>
      <c r="L5367" s="33">
        <v>1997212</v>
      </c>
      <c r="M5367" s="33">
        <v>355919</v>
      </c>
      <c r="N5367" s="33">
        <v>961997</v>
      </c>
      <c r="O5367" s="33">
        <v>370156</v>
      </c>
      <c r="P5367" s="33">
        <v>309141</v>
      </c>
      <c r="Q5367"/>
    </row>
    <row r="5368" spans="1:17">
      <c r="A5368" s="38" t="str">
        <f t="shared" ca="1" si="83"/>
        <v>207177</v>
      </c>
      <c r="B5368" s="39" cm="1">
        <f t="array" aca="1" ref="B5368" ca="1">INDIRECT(_xlfn.CONCAT("D",ROW(C5368)-C5368-3))</f>
        <v>2071</v>
      </c>
      <c r="C5368" s="32">
        <v>77</v>
      </c>
      <c r="D5368" s="33">
        <v>3763887</v>
      </c>
      <c r="E5368" s="33"/>
      <c r="F5368" s="33">
        <v>1781037</v>
      </c>
      <c r="G5368" s="33">
        <v>373947</v>
      </c>
      <c r="H5368" s="33">
        <v>1133937</v>
      </c>
      <c r="I5368" s="33">
        <v>86683</v>
      </c>
      <c r="J5368" s="33">
        <v>186470</v>
      </c>
      <c r="K5368" s="33"/>
      <c r="L5368" s="33">
        <v>1982849</v>
      </c>
      <c r="M5368" s="33">
        <v>411190</v>
      </c>
      <c r="N5368" s="33">
        <v>892434</v>
      </c>
      <c r="O5368" s="33">
        <v>386823</v>
      </c>
      <c r="P5368" s="33">
        <v>292402</v>
      </c>
      <c r="Q5368"/>
    </row>
    <row r="5369" spans="1:17">
      <c r="A5369" s="38" t="str">
        <f t="shared" ca="1" si="83"/>
        <v>207178</v>
      </c>
      <c r="B5369" s="39" cm="1">
        <f t="array" aca="1" ref="B5369" ca="1">INDIRECT(_xlfn.CONCAT("D",ROW(C5369)-C5369-3))</f>
        <v>2071</v>
      </c>
      <c r="C5369" s="32">
        <v>78</v>
      </c>
      <c r="D5369" s="33">
        <v>3742571</v>
      </c>
      <c r="E5369" s="33"/>
      <c r="F5369" s="33">
        <v>1763860</v>
      </c>
      <c r="G5369" s="33">
        <v>365076</v>
      </c>
      <c r="H5369" s="33">
        <v>1112372</v>
      </c>
      <c r="I5369" s="33">
        <v>106901</v>
      </c>
      <c r="J5369" s="33">
        <v>179512</v>
      </c>
      <c r="K5369" s="33"/>
      <c r="L5369" s="33">
        <v>1978710</v>
      </c>
      <c r="M5369" s="33">
        <v>358197</v>
      </c>
      <c r="N5369" s="33">
        <v>924413</v>
      </c>
      <c r="O5369" s="33">
        <v>426184</v>
      </c>
      <c r="P5369" s="33">
        <v>269916</v>
      </c>
      <c r="Q5369"/>
    </row>
    <row r="5370" spans="1:17">
      <c r="A5370" s="38" t="str">
        <f t="shared" ca="1" si="83"/>
        <v>207179</v>
      </c>
      <c r="B5370" s="39" cm="1">
        <f t="array" aca="1" ref="B5370" ca="1">INDIRECT(_xlfn.CONCAT("D",ROW(C5370)-C5370-3))</f>
        <v>2071</v>
      </c>
      <c r="C5370" s="32">
        <v>79</v>
      </c>
      <c r="D5370" s="33">
        <v>3681079</v>
      </c>
      <c r="E5370" s="33"/>
      <c r="F5370" s="33">
        <v>1720756</v>
      </c>
      <c r="G5370" s="33">
        <v>314883</v>
      </c>
      <c r="H5370" s="33">
        <v>1096036</v>
      </c>
      <c r="I5370" s="33">
        <v>110007</v>
      </c>
      <c r="J5370" s="33">
        <v>199830</v>
      </c>
      <c r="K5370" s="33"/>
      <c r="L5370" s="33">
        <v>1960324</v>
      </c>
      <c r="M5370" s="33">
        <v>398365</v>
      </c>
      <c r="N5370" s="33">
        <v>834332</v>
      </c>
      <c r="O5370" s="33">
        <v>436982</v>
      </c>
      <c r="P5370" s="33">
        <v>290644</v>
      </c>
      <c r="Q5370"/>
    </row>
    <row r="5371" spans="1:17">
      <c r="A5371" s="38" t="str">
        <f t="shared" ca="1" si="83"/>
        <v>207180</v>
      </c>
      <c r="B5371" s="39" cm="1">
        <f t="array" aca="1" ref="B5371" ca="1">INDIRECT(_xlfn.CONCAT("D",ROW(C5371)-C5371-3))</f>
        <v>2071</v>
      </c>
      <c r="C5371" s="32">
        <v>80</v>
      </c>
      <c r="D5371" s="33">
        <v>3608285</v>
      </c>
      <c r="E5371" s="33"/>
      <c r="F5371" s="33">
        <v>1676446</v>
      </c>
      <c r="G5371" s="33">
        <v>307012</v>
      </c>
      <c r="H5371" s="33">
        <v>1040205</v>
      </c>
      <c r="I5371" s="33">
        <v>144417</v>
      </c>
      <c r="J5371" s="33">
        <v>184813</v>
      </c>
      <c r="K5371" s="33"/>
      <c r="L5371" s="33">
        <v>1931839</v>
      </c>
      <c r="M5371" s="33">
        <v>358915</v>
      </c>
      <c r="N5371" s="33">
        <v>816456</v>
      </c>
      <c r="O5371" s="33">
        <v>469742</v>
      </c>
      <c r="P5371" s="33">
        <v>286726</v>
      </c>
      <c r="Q5371"/>
    </row>
    <row r="5372" spans="1:17">
      <c r="A5372" s="38" t="str">
        <f t="shared" ca="1" si="83"/>
        <v>207181</v>
      </c>
      <c r="B5372" s="39" cm="1">
        <f t="array" aca="1" ref="B5372" ca="1">INDIRECT(_xlfn.CONCAT("D",ROW(C5372)-C5372-3))</f>
        <v>2071</v>
      </c>
      <c r="C5372" s="32">
        <v>81</v>
      </c>
      <c r="D5372" s="33">
        <v>3387203</v>
      </c>
      <c r="E5372" s="33"/>
      <c r="F5372" s="33">
        <v>1559039</v>
      </c>
      <c r="G5372" s="33">
        <v>293454</v>
      </c>
      <c r="H5372" s="33">
        <v>972130</v>
      </c>
      <c r="I5372" s="33">
        <v>134122</v>
      </c>
      <c r="J5372" s="33">
        <v>159333</v>
      </c>
      <c r="K5372" s="33"/>
      <c r="L5372" s="33">
        <v>1828165</v>
      </c>
      <c r="M5372" s="33">
        <v>331469</v>
      </c>
      <c r="N5372" s="33">
        <v>748348</v>
      </c>
      <c r="O5372" s="33">
        <v>521606</v>
      </c>
      <c r="P5372" s="33">
        <v>226741</v>
      </c>
      <c r="Q5372"/>
    </row>
    <row r="5373" spans="1:17">
      <c r="A5373" s="38" t="str">
        <f t="shared" ca="1" si="83"/>
        <v>207182</v>
      </c>
      <c r="B5373" s="39" cm="1">
        <f t="array" aca="1" ref="B5373" ca="1">INDIRECT(_xlfn.CONCAT("D",ROW(C5373)-C5373-3))</f>
        <v>2071</v>
      </c>
      <c r="C5373" s="32">
        <v>82</v>
      </c>
      <c r="D5373" s="33">
        <v>3180541</v>
      </c>
      <c r="E5373" s="33"/>
      <c r="F5373" s="33">
        <v>1448830</v>
      </c>
      <c r="G5373" s="33">
        <v>252715</v>
      </c>
      <c r="H5373" s="33">
        <v>890039</v>
      </c>
      <c r="I5373" s="33">
        <v>143977</v>
      </c>
      <c r="J5373" s="33">
        <v>162100</v>
      </c>
      <c r="K5373" s="33"/>
      <c r="L5373" s="33">
        <v>1731711</v>
      </c>
      <c r="M5373" s="33">
        <v>348373</v>
      </c>
      <c r="N5373" s="33">
        <v>651042</v>
      </c>
      <c r="O5373" s="33">
        <v>506817</v>
      </c>
      <c r="P5373" s="33">
        <v>225478</v>
      </c>
      <c r="Q5373"/>
    </row>
    <row r="5374" spans="1:17">
      <c r="A5374" s="38" t="str">
        <f t="shared" ca="1" si="83"/>
        <v>207183</v>
      </c>
      <c r="B5374" s="39" cm="1">
        <f t="array" aca="1" ref="B5374" ca="1">INDIRECT(_xlfn.CONCAT("D",ROW(C5374)-C5374-3))</f>
        <v>2071</v>
      </c>
      <c r="C5374" s="32">
        <v>83</v>
      </c>
      <c r="D5374" s="33">
        <v>2968506</v>
      </c>
      <c r="E5374" s="33"/>
      <c r="F5374" s="33">
        <v>1341319</v>
      </c>
      <c r="G5374" s="33">
        <v>223385</v>
      </c>
      <c r="H5374" s="33">
        <v>859330</v>
      </c>
      <c r="I5374" s="33">
        <v>128799</v>
      </c>
      <c r="J5374" s="33">
        <v>129805</v>
      </c>
      <c r="K5374" s="33"/>
      <c r="L5374" s="33">
        <v>1627187</v>
      </c>
      <c r="M5374" s="33">
        <v>281180</v>
      </c>
      <c r="N5374" s="33">
        <v>587736</v>
      </c>
      <c r="O5374" s="33">
        <v>539012</v>
      </c>
      <c r="P5374" s="33">
        <v>219259</v>
      </c>
      <c r="Q5374"/>
    </row>
    <row r="5375" spans="1:17">
      <c r="A5375" s="38" t="str">
        <f t="shared" ca="1" si="83"/>
        <v>207184</v>
      </c>
      <c r="B5375" s="39" cm="1">
        <f t="array" aca="1" ref="B5375" ca="1">INDIRECT(_xlfn.CONCAT("D",ROW(C5375)-C5375-3))</f>
        <v>2071</v>
      </c>
      <c r="C5375" s="32">
        <v>84</v>
      </c>
      <c r="D5375" s="33">
        <v>2796402</v>
      </c>
      <c r="E5375" s="33"/>
      <c r="F5375" s="33">
        <v>1251681</v>
      </c>
      <c r="G5375" s="33">
        <v>200068</v>
      </c>
      <c r="H5375" s="33">
        <v>762067</v>
      </c>
      <c r="I5375" s="33">
        <v>141757</v>
      </c>
      <c r="J5375" s="33">
        <v>147789</v>
      </c>
      <c r="K5375" s="33"/>
      <c r="L5375" s="33">
        <v>1544721</v>
      </c>
      <c r="M5375" s="33">
        <v>277075</v>
      </c>
      <c r="N5375" s="33">
        <v>567345</v>
      </c>
      <c r="O5375" s="33">
        <v>499345</v>
      </c>
      <c r="P5375" s="33">
        <v>200956</v>
      </c>
      <c r="Q5375"/>
    </row>
    <row r="5376" spans="1:17">
      <c r="A5376" s="38" t="str">
        <f t="shared" ca="1" si="83"/>
        <v>207185</v>
      </c>
      <c r="B5376" s="39" cm="1">
        <f t="array" aca="1" ref="B5376" ca="1">INDIRECT(_xlfn.CONCAT("D",ROW(C5376)-C5376-3))</f>
        <v>2071</v>
      </c>
      <c r="C5376" s="32">
        <v>85</v>
      </c>
      <c r="D5376" s="33">
        <v>2643178</v>
      </c>
      <c r="E5376" s="33"/>
      <c r="F5376" s="33">
        <v>1173365</v>
      </c>
      <c r="G5376" s="33">
        <v>165900</v>
      </c>
      <c r="H5376" s="33">
        <v>745041</v>
      </c>
      <c r="I5376" s="33">
        <v>152829</v>
      </c>
      <c r="J5376" s="33">
        <v>109594</v>
      </c>
      <c r="K5376" s="33"/>
      <c r="L5376" s="33">
        <v>1469814</v>
      </c>
      <c r="M5376" s="33">
        <v>235495</v>
      </c>
      <c r="N5376" s="33">
        <v>517683</v>
      </c>
      <c r="O5376" s="33">
        <v>497382</v>
      </c>
      <c r="P5376" s="33">
        <v>219254</v>
      </c>
      <c r="Q5376"/>
    </row>
    <row r="5377" spans="1:17">
      <c r="A5377" s="38" t="str">
        <f t="shared" ca="1" si="83"/>
        <v>207186</v>
      </c>
      <c r="B5377" s="39" cm="1">
        <f t="array" aca="1" ref="B5377" ca="1">INDIRECT(_xlfn.CONCAT("D",ROW(C5377)-C5377-3))</f>
        <v>2071</v>
      </c>
      <c r="C5377" s="32">
        <v>86</v>
      </c>
      <c r="D5377" s="33">
        <v>2420842</v>
      </c>
      <c r="E5377" s="33"/>
      <c r="F5377" s="33">
        <v>1062223</v>
      </c>
      <c r="G5377" s="33">
        <v>136931</v>
      </c>
      <c r="H5377" s="33">
        <v>683649</v>
      </c>
      <c r="I5377" s="33">
        <v>153041</v>
      </c>
      <c r="J5377" s="33">
        <v>88602</v>
      </c>
      <c r="K5377" s="33"/>
      <c r="L5377" s="33">
        <v>1358620</v>
      </c>
      <c r="M5377" s="33">
        <v>207849</v>
      </c>
      <c r="N5377" s="33">
        <v>427864</v>
      </c>
      <c r="O5377" s="33">
        <v>533309</v>
      </c>
      <c r="P5377" s="33">
        <v>189598</v>
      </c>
      <c r="Q5377"/>
    </row>
    <row r="5378" spans="1:17">
      <c r="A5378" s="38" t="str">
        <f t="shared" ca="1" si="83"/>
        <v>207187</v>
      </c>
      <c r="B5378" s="39" cm="1">
        <f t="array" aca="1" ref="B5378" ca="1">INDIRECT(_xlfn.CONCAT("D",ROW(C5378)-C5378-3))</f>
        <v>2071</v>
      </c>
      <c r="C5378" s="32">
        <v>87</v>
      </c>
      <c r="D5378" s="33">
        <v>2231206</v>
      </c>
      <c r="E5378" s="33"/>
      <c r="F5378" s="33">
        <v>971504</v>
      </c>
      <c r="G5378" s="33">
        <v>104810</v>
      </c>
      <c r="H5378" s="33">
        <v>620795</v>
      </c>
      <c r="I5378" s="33">
        <v>161245</v>
      </c>
      <c r="J5378" s="33">
        <v>84654</v>
      </c>
      <c r="K5378" s="33"/>
      <c r="L5378" s="33">
        <v>1259702</v>
      </c>
      <c r="M5378" s="33">
        <v>174171</v>
      </c>
      <c r="N5378" s="33">
        <v>369607</v>
      </c>
      <c r="O5378" s="33">
        <v>539728</v>
      </c>
      <c r="P5378" s="33">
        <v>176196</v>
      </c>
      <c r="Q5378"/>
    </row>
    <row r="5379" spans="1:17">
      <c r="A5379" s="38" t="str">
        <f t="shared" ca="1" si="83"/>
        <v>207188</v>
      </c>
      <c r="B5379" s="39" cm="1">
        <f t="array" aca="1" ref="B5379" ca="1">INDIRECT(_xlfn.CONCAT("D",ROW(C5379)-C5379-3))</f>
        <v>2071</v>
      </c>
      <c r="C5379" s="32">
        <v>88</v>
      </c>
      <c r="D5379" s="33">
        <v>2083767</v>
      </c>
      <c r="E5379" s="33"/>
      <c r="F5379" s="33">
        <v>899037</v>
      </c>
      <c r="G5379" s="33">
        <v>105947</v>
      </c>
      <c r="H5379" s="33">
        <v>543862</v>
      </c>
      <c r="I5379" s="33">
        <v>177588</v>
      </c>
      <c r="J5379" s="33">
        <v>71640</v>
      </c>
      <c r="K5379" s="33"/>
      <c r="L5379" s="33">
        <v>1184730</v>
      </c>
      <c r="M5379" s="33">
        <v>157829</v>
      </c>
      <c r="N5379" s="33">
        <v>358151</v>
      </c>
      <c r="O5379" s="33">
        <v>524074</v>
      </c>
      <c r="P5379" s="33">
        <v>144677</v>
      </c>
      <c r="Q5379"/>
    </row>
    <row r="5380" spans="1:17">
      <c r="A5380" s="38" t="str">
        <f t="shared" ca="1" si="83"/>
        <v>207189</v>
      </c>
      <c r="B5380" s="39" cm="1">
        <f t="array" aca="1" ref="B5380" ca="1">INDIRECT(_xlfn.CONCAT("D",ROW(C5380)-C5380-3))</f>
        <v>2071</v>
      </c>
      <c r="C5380" s="32">
        <v>89</v>
      </c>
      <c r="D5380" s="33">
        <v>1860008</v>
      </c>
      <c r="E5380" s="33"/>
      <c r="F5380" s="33">
        <v>792428</v>
      </c>
      <c r="G5380" s="33">
        <v>72681</v>
      </c>
      <c r="H5380" s="33">
        <v>489589</v>
      </c>
      <c r="I5380" s="33">
        <v>161514</v>
      </c>
      <c r="J5380" s="33">
        <v>68643</v>
      </c>
      <c r="K5380" s="33"/>
      <c r="L5380" s="33">
        <v>1067580</v>
      </c>
      <c r="M5380" s="33">
        <v>122327</v>
      </c>
      <c r="N5380" s="33">
        <v>264873</v>
      </c>
      <c r="O5380" s="33">
        <v>541878</v>
      </c>
      <c r="P5380" s="33">
        <v>138502</v>
      </c>
      <c r="Q5380"/>
    </row>
    <row r="5381" spans="1:17">
      <c r="A5381" s="38" t="str">
        <f t="shared" ca="1" si="83"/>
        <v>207190</v>
      </c>
      <c r="B5381" s="39" cm="1">
        <f t="array" aca="1" ref="B5381" ca="1">INDIRECT(_xlfn.CONCAT("D",ROW(C5381)-C5381-3))</f>
        <v>2071</v>
      </c>
      <c r="C5381" s="32">
        <v>90</v>
      </c>
      <c r="D5381" s="33">
        <v>1680322</v>
      </c>
      <c r="E5381" s="33"/>
      <c r="F5381" s="33">
        <v>707228</v>
      </c>
      <c r="G5381" s="33">
        <v>71733</v>
      </c>
      <c r="H5381" s="33">
        <v>434440</v>
      </c>
      <c r="I5381" s="33">
        <v>152559</v>
      </c>
      <c r="J5381" s="33">
        <v>48496</v>
      </c>
      <c r="K5381" s="33"/>
      <c r="L5381" s="33">
        <v>973094</v>
      </c>
      <c r="M5381" s="33">
        <v>121258</v>
      </c>
      <c r="N5381" s="33">
        <v>227358</v>
      </c>
      <c r="O5381" s="33">
        <v>499178</v>
      </c>
      <c r="P5381" s="33">
        <v>125300</v>
      </c>
      <c r="Q5381"/>
    </row>
    <row r="5382" spans="1:17">
      <c r="A5382" s="38" t="str">
        <f t="shared" ca="1" si="83"/>
        <v>207191</v>
      </c>
      <c r="B5382" s="39" cm="1">
        <f t="array" aca="1" ref="B5382" ca="1">INDIRECT(_xlfn.CONCAT("D",ROW(C5382)-C5382-3))</f>
        <v>2071</v>
      </c>
      <c r="C5382" s="32">
        <v>91</v>
      </c>
      <c r="D5382" s="33">
        <v>1413044</v>
      </c>
      <c r="E5382" s="33"/>
      <c r="F5382" s="33">
        <v>583129</v>
      </c>
      <c r="G5382" s="33">
        <v>41507</v>
      </c>
      <c r="H5382" s="33">
        <v>340159</v>
      </c>
      <c r="I5382" s="33">
        <v>164005</v>
      </c>
      <c r="J5382" s="33">
        <v>37458</v>
      </c>
      <c r="K5382" s="33"/>
      <c r="L5382" s="33">
        <v>829915</v>
      </c>
      <c r="M5382" s="33">
        <v>77836</v>
      </c>
      <c r="N5382" s="33">
        <v>179933</v>
      </c>
      <c r="O5382" s="33">
        <v>476114</v>
      </c>
      <c r="P5382" s="33">
        <v>96032</v>
      </c>
      <c r="Q5382"/>
    </row>
    <row r="5383" spans="1:17">
      <c r="A5383" s="38" t="str">
        <f t="shared" ca="1" si="83"/>
        <v>207192</v>
      </c>
      <c r="B5383" s="39" cm="1">
        <f t="array" aca="1" ref="B5383" ca="1">INDIRECT(_xlfn.CONCAT("D",ROW(C5383)-C5383-3))</f>
        <v>2071</v>
      </c>
      <c r="C5383" s="32">
        <v>92</v>
      </c>
      <c r="D5383" s="33">
        <v>1177737</v>
      </c>
      <c r="E5383" s="33"/>
      <c r="F5383" s="33">
        <v>475554</v>
      </c>
      <c r="G5383" s="33">
        <v>24335</v>
      </c>
      <c r="H5383" s="33">
        <v>283913</v>
      </c>
      <c r="I5383" s="33">
        <v>138914</v>
      </c>
      <c r="J5383" s="33">
        <v>28391</v>
      </c>
      <c r="K5383" s="33"/>
      <c r="L5383" s="33">
        <v>702183</v>
      </c>
      <c r="M5383" s="33">
        <v>64755</v>
      </c>
      <c r="N5383" s="33">
        <v>141651</v>
      </c>
      <c r="O5383" s="33">
        <v>410787</v>
      </c>
      <c r="P5383" s="33">
        <v>84990</v>
      </c>
      <c r="Q5383"/>
    </row>
    <row r="5384" spans="1:17">
      <c r="A5384" s="38" t="str">
        <f t="shared" ca="1" si="83"/>
        <v>207193</v>
      </c>
      <c r="B5384" s="39" cm="1">
        <f t="array" aca="1" ref="B5384" ca="1">INDIRECT(_xlfn.CONCAT("D",ROW(C5384)-C5384-3))</f>
        <v>2071</v>
      </c>
      <c r="C5384" s="32">
        <v>93</v>
      </c>
      <c r="D5384" s="33">
        <v>991138</v>
      </c>
      <c r="E5384" s="33"/>
      <c r="F5384" s="33">
        <v>390515</v>
      </c>
      <c r="G5384" s="33">
        <v>26441</v>
      </c>
      <c r="H5384" s="33">
        <v>208478</v>
      </c>
      <c r="I5384" s="33">
        <v>129155</v>
      </c>
      <c r="J5384" s="33">
        <v>26441</v>
      </c>
      <c r="K5384" s="33"/>
      <c r="L5384" s="33">
        <v>600623</v>
      </c>
      <c r="M5384" s="33">
        <v>60874</v>
      </c>
      <c r="N5384" s="33">
        <v>97398</v>
      </c>
      <c r="O5384" s="33">
        <v>374375</v>
      </c>
      <c r="P5384" s="33">
        <v>67976</v>
      </c>
      <c r="Q5384"/>
    </row>
    <row r="5385" spans="1:17">
      <c r="A5385" s="38" t="str">
        <f t="shared" ca="1" si="83"/>
        <v>207194</v>
      </c>
      <c r="B5385" s="39" cm="1">
        <f t="array" aca="1" ref="B5385" ca="1">INDIRECT(_xlfn.CONCAT("D",ROW(C5385)-C5385-3))</f>
        <v>2071</v>
      </c>
      <c r="C5385" s="32">
        <v>94</v>
      </c>
      <c r="D5385" s="33">
        <v>795169</v>
      </c>
      <c r="E5385" s="33"/>
      <c r="F5385" s="33">
        <v>305109</v>
      </c>
      <c r="G5385" s="33">
        <v>21429</v>
      </c>
      <c r="H5385" s="33">
        <v>165310</v>
      </c>
      <c r="I5385" s="33">
        <v>101023</v>
      </c>
      <c r="J5385" s="33">
        <v>17347</v>
      </c>
      <c r="K5385" s="33"/>
      <c r="L5385" s="33">
        <v>490060</v>
      </c>
      <c r="M5385" s="33">
        <v>42702</v>
      </c>
      <c r="N5385" s="33">
        <v>69137</v>
      </c>
      <c r="O5385" s="33">
        <v>324334</v>
      </c>
      <c r="P5385" s="33">
        <v>53886</v>
      </c>
      <c r="Q5385"/>
    </row>
    <row r="5386" spans="1:17">
      <c r="A5386" s="38" t="str">
        <f t="shared" ca="1" si="83"/>
        <v>207195</v>
      </c>
      <c r="B5386" s="39" cm="1">
        <f t="array" aca="1" ref="B5386" ca="1">INDIRECT(_xlfn.CONCAT("D",ROW(C5386)-C5386-3))</f>
        <v>2071</v>
      </c>
      <c r="C5386" s="32">
        <v>95</v>
      </c>
      <c r="D5386" s="33">
        <v>639061</v>
      </c>
      <c r="E5386" s="33"/>
      <c r="F5386" s="33">
        <v>238155</v>
      </c>
      <c r="G5386" s="33">
        <v>12318</v>
      </c>
      <c r="H5386" s="33">
        <v>131396</v>
      </c>
      <c r="I5386" s="33">
        <v>72884</v>
      </c>
      <c r="J5386" s="33">
        <v>21557</v>
      </c>
      <c r="K5386" s="33"/>
      <c r="L5386" s="33">
        <v>400906</v>
      </c>
      <c r="M5386" s="33">
        <v>37841</v>
      </c>
      <c r="N5386" s="33">
        <v>46022</v>
      </c>
      <c r="O5386" s="33">
        <v>279202</v>
      </c>
      <c r="P5386" s="33">
        <v>37841</v>
      </c>
      <c r="Q5386"/>
    </row>
    <row r="5387" spans="1:17">
      <c r="A5387" s="38" t="str">
        <f t="shared" ca="1" si="83"/>
        <v>207196</v>
      </c>
      <c r="B5387" s="39" cm="1">
        <f t="array" aca="1" ref="B5387" ca="1">INDIRECT(_xlfn.CONCAT("D",ROW(C5387)-C5387-3))</f>
        <v>2071</v>
      </c>
      <c r="C5387" s="32">
        <v>96</v>
      </c>
      <c r="D5387" s="33">
        <v>501409</v>
      </c>
      <c r="E5387" s="33"/>
      <c r="F5387" s="33">
        <v>180737</v>
      </c>
      <c r="G5387" s="33">
        <v>4131</v>
      </c>
      <c r="H5387" s="33">
        <v>91918</v>
      </c>
      <c r="I5387" s="33">
        <v>76426</v>
      </c>
      <c r="J5387" s="33">
        <v>8262</v>
      </c>
      <c r="K5387" s="33"/>
      <c r="L5387" s="33">
        <v>320671</v>
      </c>
      <c r="M5387" s="33">
        <v>28778</v>
      </c>
      <c r="N5387" s="33">
        <v>34945</v>
      </c>
      <c r="O5387" s="33">
        <v>222003</v>
      </c>
      <c r="P5387" s="33">
        <v>34945</v>
      </c>
      <c r="Q5387"/>
    </row>
    <row r="5388" spans="1:17">
      <c r="A5388" s="38" t="str">
        <f t="shared" ref="A5388:A5451" ca="1" si="84">B5388&amp;C5388</f>
        <v>207197</v>
      </c>
      <c r="B5388" s="39" cm="1">
        <f t="array" aca="1" ref="B5388" ca="1">INDIRECT(_xlfn.CONCAT("D",ROW(C5388)-C5388-3))</f>
        <v>2071</v>
      </c>
      <c r="C5388" s="32">
        <v>97</v>
      </c>
      <c r="D5388" s="33">
        <v>380369</v>
      </c>
      <c r="E5388" s="33"/>
      <c r="F5388" s="33">
        <v>131968</v>
      </c>
      <c r="G5388" s="33">
        <v>3117</v>
      </c>
      <c r="H5388" s="33">
        <v>73778</v>
      </c>
      <c r="I5388" s="33">
        <v>44682</v>
      </c>
      <c r="J5388" s="33">
        <v>10391</v>
      </c>
      <c r="K5388" s="33"/>
      <c r="L5388" s="33">
        <v>248401</v>
      </c>
      <c r="M5388" s="33">
        <v>21735</v>
      </c>
      <c r="N5388" s="33">
        <v>23805</v>
      </c>
      <c r="O5388" s="33">
        <v>167671</v>
      </c>
      <c r="P5388" s="33">
        <v>35190</v>
      </c>
      <c r="Q5388"/>
    </row>
    <row r="5389" spans="1:17">
      <c r="A5389" s="38" t="str">
        <f t="shared" ca="1" si="84"/>
        <v>207198</v>
      </c>
      <c r="B5389" s="39" cm="1">
        <f t="array" aca="1" ref="B5389" ca="1">INDIRECT(_xlfn.CONCAT("D",ROW(C5389)-C5389-3))</f>
        <v>2071</v>
      </c>
      <c r="C5389" s="32">
        <v>98</v>
      </c>
      <c r="D5389" s="33">
        <v>299092</v>
      </c>
      <c r="E5389" s="33"/>
      <c r="F5389" s="33">
        <v>99974</v>
      </c>
      <c r="G5389" s="33">
        <v>7290</v>
      </c>
      <c r="H5389" s="33">
        <v>38532</v>
      </c>
      <c r="I5389" s="33">
        <v>48946</v>
      </c>
      <c r="J5389" s="33">
        <v>5207</v>
      </c>
      <c r="K5389" s="33"/>
      <c r="L5389" s="33">
        <v>199118</v>
      </c>
      <c r="M5389" s="33">
        <v>15638</v>
      </c>
      <c r="N5389" s="33">
        <v>14595</v>
      </c>
      <c r="O5389" s="33">
        <v>143866</v>
      </c>
      <c r="P5389" s="33">
        <v>25020</v>
      </c>
      <c r="Q5389"/>
    </row>
    <row r="5390" spans="1:17">
      <c r="A5390" s="38" t="str">
        <f t="shared" ca="1" si="84"/>
        <v>207199</v>
      </c>
      <c r="B5390" s="39" cm="1">
        <f t="array" aca="1" ref="B5390" ca="1">INDIRECT(_xlfn.CONCAT("D",ROW(C5390)-C5390-3))</f>
        <v>2071</v>
      </c>
      <c r="C5390" s="32">
        <v>99</v>
      </c>
      <c r="D5390" s="33">
        <v>231765</v>
      </c>
      <c r="E5390" s="33"/>
      <c r="F5390" s="33">
        <v>74557</v>
      </c>
      <c r="G5390" s="33">
        <v>4200</v>
      </c>
      <c r="H5390" s="33">
        <v>32553</v>
      </c>
      <c r="I5390" s="33">
        <v>33603</v>
      </c>
      <c r="J5390" s="33">
        <v>4200</v>
      </c>
      <c r="K5390" s="33"/>
      <c r="L5390" s="33">
        <v>157208</v>
      </c>
      <c r="M5390" s="33">
        <v>11529</v>
      </c>
      <c r="N5390" s="33">
        <v>11529</v>
      </c>
      <c r="O5390" s="33">
        <v>114238</v>
      </c>
      <c r="P5390" s="33">
        <v>19913</v>
      </c>
      <c r="Q5390"/>
    </row>
    <row r="5391" spans="1:17">
      <c r="A5391" s="38" t="str">
        <f t="shared" ca="1" si="84"/>
        <v>2071100</v>
      </c>
      <c r="B5391" s="39" cm="1">
        <f t="array" aca="1" ref="B5391" ca="1">INDIRECT(_xlfn.CONCAT("D",ROW(C5391)-C5391-3))</f>
        <v>2071</v>
      </c>
      <c r="C5391" s="32">
        <v>100</v>
      </c>
      <c r="D5391" s="33">
        <v>520571</v>
      </c>
      <c r="E5391" s="33"/>
      <c r="F5391" s="33">
        <v>148238</v>
      </c>
      <c r="G5391" s="33">
        <v>16230</v>
      </c>
      <c r="H5391" s="33">
        <v>51937</v>
      </c>
      <c r="I5391" s="33">
        <v>72496</v>
      </c>
      <c r="J5391" s="33">
        <v>7574</v>
      </c>
      <c r="K5391" s="33"/>
      <c r="L5391" s="33">
        <v>372333</v>
      </c>
      <c r="M5391" s="33">
        <v>19539</v>
      </c>
      <c r="N5391" s="33">
        <v>13026</v>
      </c>
      <c r="O5391" s="33">
        <v>293090</v>
      </c>
      <c r="P5391" s="33">
        <v>46677</v>
      </c>
      <c r="Q5391"/>
    </row>
    <row r="5392" spans="1:17">
      <c r="A5392" s="38" t="str">
        <f t="shared" ca="1" si="84"/>
        <v>299092</v>
      </c>
      <c r="B5392" s="39" cm="1">
        <f t="array" aca="1" ref="B5392" ca="1">INDIRECT(_xlfn.CONCAT("D",ROW(C5392)-C5392-3))</f>
        <v>299092</v>
      </c>
      <c r="C5392" s="34"/>
      <c r="D5392" s="31"/>
      <c r="E5392" s="31"/>
      <c r="F5392" s="31"/>
      <c r="G5392" s="31"/>
      <c r="H5392" s="31"/>
      <c r="I5392" s="31"/>
      <c r="J5392" s="31"/>
      <c r="K5392" s="31"/>
      <c r="L5392" s="31"/>
      <c r="M5392" s="31"/>
      <c r="N5392" s="31"/>
      <c r="O5392" s="31"/>
      <c r="P5392" s="31"/>
      <c r="Q5392"/>
    </row>
    <row r="5393" spans="1:17">
      <c r="A5393" s="38" t="str">
        <f t="shared" ca="1" si="84"/>
        <v>231765</v>
      </c>
      <c r="B5393" s="39" cm="1">
        <f t="array" aca="1" ref="B5393" ca="1">INDIRECT(_xlfn.CONCAT("D",ROW(C5393)-C5393-3))</f>
        <v>231765</v>
      </c>
      <c r="Q5393"/>
    </row>
    <row r="5394" spans="1:17">
      <c r="A5394" s="38" t="str">
        <f t="shared" ca="1" si="84"/>
        <v>520571</v>
      </c>
      <c r="B5394" s="39" cm="1">
        <f t="array" aca="1" ref="B5394" ca="1">INDIRECT(_xlfn.CONCAT("D",ROW(C5394)-C5394-3))</f>
        <v>520571</v>
      </c>
      <c r="Q5394"/>
    </row>
    <row r="5395" spans="1:17">
      <c r="A5395" s="38" t="str">
        <f t="shared" ca="1" si="84"/>
        <v>0</v>
      </c>
      <c r="B5395" s="39" cm="1">
        <f t="array" aca="1" ref="B5395" ca="1">INDIRECT(_xlfn.CONCAT("D",ROW(C5395)-C5395-3))</f>
        <v>0</v>
      </c>
      <c r="Q5395"/>
    </row>
    <row r="5396" spans="1:17">
      <c r="A5396" s="38" t="str">
        <f t="shared" ca="1" si="84"/>
        <v>0</v>
      </c>
      <c r="B5396" s="39" cm="1">
        <f t="array" aca="1" ref="B5396" ca="1">INDIRECT(_xlfn.CONCAT("D",ROW(C5396)-C5396-3))</f>
        <v>0</v>
      </c>
      <c r="Q5396"/>
    </row>
    <row r="5397" spans="1:17">
      <c r="A5397" s="38" t="str">
        <f t="shared" ca="1" si="84"/>
        <v>0</v>
      </c>
      <c r="B5397" s="39" cm="1">
        <f t="array" aca="1" ref="B5397" ca="1">INDIRECT(_xlfn.CONCAT("D",ROW(C5397)-C5397-3))</f>
        <v>0</v>
      </c>
      <c r="Q5397"/>
    </row>
    <row r="5398" spans="1:17">
      <c r="A5398" s="38" t="str">
        <f t="shared" ca="1" si="84"/>
        <v>0</v>
      </c>
      <c r="B5398" s="39" cm="1">
        <f t="array" aca="1" ref="B5398" ca="1">INDIRECT(_xlfn.CONCAT("D",ROW(C5398)-C5398-3))</f>
        <v>0</v>
      </c>
      <c r="D5398" s="47">
        <v>2072</v>
      </c>
      <c r="E5398" s="47"/>
      <c r="F5398" s="47"/>
      <c r="G5398" s="47"/>
      <c r="H5398" s="47"/>
      <c r="I5398" s="47"/>
      <c r="J5398" s="47"/>
      <c r="K5398" s="47"/>
      <c r="L5398" s="47"/>
      <c r="M5398" s="47"/>
      <c r="N5398" s="47"/>
      <c r="O5398" s="47"/>
      <c r="P5398" s="47"/>
      <c r="Q5398"/>
    </row>
    <row r="5399" spans="1:17">
      <c r="A5399" s="38" t="str">
        <f t="shared" ca="1" si="84"/>
        <v>0</v>
      </c>
      <c r="B5399" s="39" cm="1">
        <f t="array" aca="1" ref="B5399" ca="1">INDIRECT(_xlfn.CONCAT("D",ROW(C5399)-C5399-3))</f>
        <v>0</v>
      </c>
      <c r="F5399" s="48" t="s">
        <v>184</v>
      </c>
      <c r="G5399" s="48"/>
      <c r="H5399" s="48"/>
      <c r="I5399" s="48"/>
      <c r="J5399" s="48"/>
      <c r="K5399" s="30"/>
      <c r="L5399" s="48" t="s">
        <v>185</v>
      </c>
      <c r="M5399" s="48"/>
      <c r="N5399" s="48"/>
      <c r="O5399" s="48"/>
      <c r="P5399" s="48"/>
      <c r="Q5399"/>
    </row>
    <row r="5400" spans="1:17">
      <c r="A5400" s="38" t="e">
        <f t="shared" ca="1" si="84"/>
        <v>#VALUE!</v>
      </c>
      <c r="B5400" s="39" t="e" cm="1">
        <f t="array" aca="1" ref="B5400" ca="1">INDIRECT(_xlfn.CONCAT("D",ROW(C5400)-C5400-3))</f>
        <v>#VALUE!</v>
      </c>
      <c r="C5400" s="30" t="s">
        <v>186</v>
      </c>
      <c r="D5400" s="30" t="s">
        <v>0</v>
      </c>
      <c r="E5400" s="30"/>
      <c r="F5400" s="30" t="s">
        <v>0</v>
      </c>
      <c r="G5400" s="30" t="s">
        <v>187</v>
      </c>
      <c r="H5400" s="30" t="s">
        <v>188</v>
      </c>
      <c r="I5400" s="30" t="s">
        <v>189</v>
      </c>
      <c r="J5400" s="30" t="s">
        <v>190</v>
      </c>
      <c r="K5400" s="30"/>
      <c r="L5400" s="30" t="s">
        <v>0</v>
      </c>
      <c r="M5400" s="30" t="s">
        <v>187</v>
      </c>
      <c r="N5400" s="30" t="s">
        <v>188</v>
      </c>
      <c r="O5400" s="30" t="s">
        <v>189</v>
      </c>
      <c r="P5400" s="30" t="s">
        <v>190</v>
      </c>
      <c r="Q5400"/>
    </row>
    <row r="5401" spans="1:17">
      <c r="A5401" s="38" t="str">
        <f t="shared" ca="1" si="84"/>
        <v>20720</v>
      </c>
      <c r="B5401" s="39" cm="1">
        <f t="array" aca="1" ref="B5401" ca="1">INDIRECT(_xlfn.CONCAT("D",ROW(C5401)-C5401-3))</f>
        <v>2072</v>
      </c>
      <c r="C5401" s="32">
        <v>0</v>
      </c>
      <c r="D5401" s="33">
        <v>4030899</v>
      </c>
      <c r="E5401" s="33"/>
      <c r="F5401" s="33">
        <v>2062180</v>
      </c>
      <c r="G5401" s="33">
        <v>2062180</v>
      </c>
      <c r="H5401" s="33">
        <v>0</v>
      </c>
      <c r="I5401" s="33">
        <v>0</v>
      </c>
      <c r="J5401" s="33">
        <v>0</v>
      </c>
      <c r="K5401" s="33"/>
      <c r="L5401" s="33">
        <v>1968719</v>
      </c>
      <c r="M5401" s="33">
        <v>1968719</v>
      </c>
      <c r="N5401" s="33">
        <v>0</v>
      </c>
      <c r="O5401" s="33">
        <v>0</v>
      </c>
      <c r="P5401" s="33">
        <v>0</v>
      </c>
      <c r="Q5401"/>
    </row>
    <row r="5402" spans="1:17">
      <c r="A5402" s="38" t="str">
        <f t="shared" ca="1" si="84"/>
        <v>20721</v>
      </c>
      <c r="B5402" s="39" cm="1">
        <f t="array" aca="1" ref="B5402" ca="1">INDIRECT(_xlfn.CONCAT("D",ROW(C5402)-C5402-3))</f>
        <v>2072</v>
      </c>
      <c r="C5402" s="32">
        <v>1</v>
      </c>
      <c r="D5402" s="33">
        <v>4045286</v>
      </c>
      <c r="E5402" s="33"/>
      <c r="F5402" s="33">
        <v>2070168</v>
      </c>
      <c r="G5402" s="33">
        <v>2070168</v>
      </c>
      <c r="H5402" s="33">
        <v>0</v>
      </c>
      <c r="I5402" s="33">
        <v>0</v>
      </c>
      <c r="J5402" s="33">
        <v>0</v>
      </c>
      <c r="K5402" s="33"/>
      <c r="L5402" s="33">
        <v>1975118</v>
      </c>
      <c r="M5402" s="33">
        <v>1975118</v>
      </c>
      <c r="N5402" s="33">
        <v>0</v>
      </c>
      <c r="O5402" s="33">
        <v>0</v>
      </c>
      <c r="P5402" s="33">
        <v>0</v>
      </c>
      <c r="Q5402"/>
    </row>
    <row r="5403" spans="1:17">
      <c r="A5403" s="38" t="str">
        <f t="shared" ca="1" si="84"/>
        <v>20722</v>
      </c>
      <c r="B5403" s="39" cm="1">
        <f t="array" aca="1" ref="B5403" ca="1">INDIRECT(_xlfn.CONCAT("D",ROW(C5403)-C5403-3))</f>
        <v>2072</v>
      </c>
      <c r="C5403" s="32">
        <v>2</v>
      </c>
      <c r="D5403" s="33">
        <v>4066439</v>
      </c>
      <c r="E5403" s="33"/>
      <c r="F5403" s="33">
        <v>2081114</v>
      </c>
      <c r="G5403" s="33">
        <v>2081114</v>
      </c>
      <c r="H5403" s="33">
        <v>0</v>
      </c>
      <c r="I5403" s="33">
        <v>0</v>
      </c>
      <c r="J5403" s="33">
        <v>0</v>
      </c>
      <c r="K5403" s="33"/>
      <c r="L5403" s="33">
        <v>1985325</v>
      </c>
      <c r="M5403" s="33">
        <v>1985325</v>
      </c>
      <c r="N5403" s="33">
        <v>0</v>
      </c>
      <c r="O5403" s="33">
        <v>0</v>
      </c>
      <c r="P5403" s="33">
        <v>0</v>
      </c>
      <c r="Q5403"/>
    </row>
    <row r="5404" spans="1:17">
      <c r="A5404" s="38" t="str">
        <f t="shared" ca="1" si="84"/>
        <v>20723</v>
      </c>
      <c r="B5404" s="39" cm="1">
        <f t="array" aca="1" ref="B5404" ca="1">INDIRECT(_xlfn.CONCAT("D",ROW(C5404)-C5404-3))</f>
        <v>2072</v>
      </c>
      <c r="C5404" s="32">
        <v>3</v>
      </c>
      <c r="D5404" s="33">
        <v>4086279</v>
      </c>
      <c r="E5404" s="33"/>
      <c r="F5404" s="33">
        <v>2091384</v>
      </c>
      <c r="G5404" s="33">
        <v>2091384</v>
      </c>
      <c r="H5404" s="33">
        <v>0</v>
      </c>
      <c r="I5404" s="33">
        <v>0</v>
      </c>
      <c r="J5404" s="33">
        <v>0</v>
      </c>
      <c r="K5404" s="33"/>
      <c r="L5404" s="33">
        <v>1994895</v>
      </c>
      <c r="M5404" s="33">
        <v>1994895</v>
      </c>
      <c r="N5404" s="33">
        <v>0</v>
      </c>
      <c r="O5404" s="33">
        <v>0</v>
      </c>
      <c r="P5404" s="33">
        <v>0</v>
      </c>
      <c r="Q5404"/>
    </row>
    <row r="5405" spans="1:17">
      <c r="A5405" s="38" t="str">
        <f t="shared" ca="1" si="84"/>
        <v>20724</v>
      </c>
      <c r="B5405" s="39" cm="1">
        <f t="array" aca="1" ref="B5405" ca="1">INDIRECT(_xlfn.CONCAT("D",ROW(C5405)-C5405-3))</f>
        <v>2072</v>
      </c>
      <c r="C5405" s="32">
        <v>4</v>
      </c>
      <c r="D5405" s="33">
        <v>4101996</v>
      </c>
      <c r="E5405" s="33"/>
      <c r="F5405" s="33">
        <v>2099756</v>
      </c>
      <c r="G5405" s="33">
        <v>2099756</v>
      </c>
      <c r="H5405" s="33">
        <v>0</v>
      </c>
      <c r="I5405" s="33">
        <v>0</v>
      </c>
      <c r="J5405" s="33">
        <v>0</v>
      </c>
      <c r="K5405" s="33"/>
      <c r="L5405" s="33">
        <v>2002239</v>
      </c>
      <c r="M5405" s="33">
        <v>2002239</v>
      </c>
      <c r="N5405" s="33">
        <v>0</v>
      </c>
      <c r="O5405" s="33">
        <v>0</v>
      </c>
      <c r="P5405" s="33">
        <v>0</v>
      </c>
      <c r="Q5405"/>
    </row>
    <row r="5406" spans="1:17">
      <c r="A5406" s="38" t="str">
        <f t="shared" ca="1" si="84"/>
        <v>20725</v>
      </c>
      <c r="B5406" s="39" cm="1">
        <f t="array" aca="1" ref="B5406" ca="1">INDIRECT(_xlfn.CONCAT("D",ROW(C5406)-C5406-3))</f>
        <v>2072</v>
      </c>
      <c r="C5406" s="32">
        <v>5</v>
      </c>
      <c r="D5406" s="33">
        <v>4114411</v>
      </c>
      <c r="E5406" s="33"/>
      <c r="F5406" s="33">
        <v>2106363</v>
      </c>
      <c r="G5406" s="33">
        <v>2106363</v>
      </c>
      <c r="H5406" s="33">
        <v>0</v>
      </c>
      <c r="I5406" s="33">
        <v>0</v>
      </c>
      <c r="J5406" s="33">
        <v>0</v>
      </c>
      <c r="K5406" s="33"/>
      <c r="L5406" s="33">
        <v>2008047</v>
      </c>
      <c r="M5406" s="33">
        <v>2008047</v>
      </c>
      <c r="N5406" s="33">
        <v>0</v>
      </c>
      <c r="O5406" s="33">
        <v>0</v>
      </c>
      <c r="P5406" s="33">
        <v>0</v>
      </c>
      <c r="Q5406"/>
    </row>
    <row r="5407" spans="1:17">
      <c r="A5407" s="38" t="str">
        <f t="shared" ca="1" si="84"/>
        <v>20726</v>
      </c>
      <c r="B5407" s="39" cm="1">
        <f t="array" aca="1" ref="B5407" ca="1">INDIRECT(_xlfn.CONCAT("D",ROW(C5407)-C5407-3))</f>
        <v>2072</v>
      </c>
      <c r="C5407" s="32">
        <v>6</v>
      </c>
      <c r="D5407" s="33">
        <v>4125703</v>
      </c>
      <c r="E5407" s="33"/>
      <c r="F5407" s="33">
        <v>2112293</v>
      </c>
      <c r="G5407" s="33">
        <v>2112293</v>
      </c>
      <c r="H5407" s="33">
        <v>0</v>
      </c>
      <c r="I5407" s="33">
        <v>0</v>
      </c>
      <c r="J5407" s="33">
        <v>0</v>
      </c>
      <c r="K5407" s="33"/>
      <c r="L5407" s="33">
        <v>2013410</v>
      </c>
      <c r="M5407" s="33">
        <v>2013410</v>
      </c>
      <c r="N5407" s="33">
        <v>0</v>
      </c>
      <c r="O5407" s="33">
        <v>0</v>
      </c>
      <c r="P5407" s="33">
        <v>0</v>
      </c>
      <c r="Q5407"/>
    </row>
    <row r="5408" spans="1:17">
      <c r="A5408" s="38" t="str">
        <f t="shared" ca="1" si="84"/>
        <v>20727</v>
      </c>
      <c r="B5408" s="39" cm="1">
        <f t="array" aca="1" ref="B5408" ca="1">INDIRECT(_xlfn.CONCAT("D",ROW(C5408)-C5408-3))</f>
        <v>2072</v>
      </c>
      <c r="C5408" s="32">
        <v>7</v>
      </c>
      <c r="D5408" s="33">
        <v>4134120</v>
      </c>
      <c r="E5408" s="33"/>
      <c r="F5408" s="33">
        <v>2116596</v>
      </c>
      <c r="G5408" s="33">
        <v>2116596</v>
      </c>
      <c r="H5408" s="33">
        <v>0</v>
      </c>
      <c r="I5408" s="33">
        <v>0</v>
      </c>
      <c r="J5408" s="33">
        <v>0</v>
      </c>
      <c r="K5408" s="33"/>
      <c r="L5408" s="33">
        <v>2017525</v>
      </c>
      <c r="M5408" s="33">
        <v>2017525</v>
      </c>
      <c r="N5408" s="33">
        <v>0</v>
      </c>
      <c r="O5408" s="33">
        <v>0</v>
      </c>
      <c r="P5408" s="33">
        <v>0</v>
      </c>
      <c r="Q5408"/>
    </row>
    <row r="5409" spans="1:17">
      <c r="A5409" s="38" t="str">
        <f t="shared" ca="1" si="84"/>
        <v>20728</v>
      </c>
      <c r="B5409" s="39" cm="1">
        <f t="array" aca="1" ref="B5409" ca="1">INDIRECT(_xlfn.CONCAT("D",ROW(C5409)-C5409-3))</f>
        <v>2072</v>
      </c>
      <c r="C5409" s="32">
        <v>8</v>
      </c>
      <c r="D5409" s="33">
        <v>4140688</v>
      </c>
      <c r="E5409" s="33"/>
      <c r="F5409" s="33">
        <v>2120133</v>
      </c>
      <c r="G5409" s="33">
        <v>2120133</v>
      </c>
      <c r="H5409" s="33">
        <v>0</v>
      </c>
      <c r="I5409" s="33">
        <v>0</v>
      </c>
      <c r="J5409" s="33">
        <v>0</v>
      </c>
      <c r="K5409" s="33"/>
      <c r="L5409" s="33">
        <v>2020555</v>
      </c>
      <c r="M5409" s="33">
        <v>2020555</v>
      </c>
      <c r="N5409" s="33">
        <v>0</v>
      </c>
      <c r="O5409" s="33">
        <v>0</v>
      </c>
      <c r="P5409" s="33">
        <v>0</v>
      </c>
      <c r="Q5409"/>
    </row>
    <row r="5410" spans="1:17">
      <c r="A5410" s="38" t="str">
        <f t="shared" ca="1" si="84"/>
        <v>20729</v>
      </c>
      <c r="B5410" s="39" cm="1">
        <f t="array" aca="1" ref="B5410" ca="1">INDIRECT(_xlfn.CONCAT("D",ROW(C5410)-C5410-3))</f>
        <v>2072</v>
      </c>
      <c r="C5410" s="32">
        <v>9</v>
      </c>
      <c r="D5410" s="33">
        <v>4146664</v>
      </c>
      <c r="E5410" s="33"/>
      <c r="F5410" s="33">
        <v>2123718</v>
      </c>
      <c r="G5410" s="33">
        <v>2123718</v>
      </c>
      <c r="H5410" s="33">
        <v>0</v>
      </c>
      <c r="I5410" s="33">
        <v>0</v>
      </c>
      <c r="J5410" s="33">
        <v>0</v>
      </c>
      <c r="K5410" s="33"/>
      <c r="L5410" s="33">
        <v>2022946</v>
      </c>
      <c r="M5410" s="33">
        <v>2022946</v>
      </c>
      <c r="N5410" s="33">
        <v>0</v>
      </c>
      <c r="O5410" s="33">
        <v>0</v>
      </c>
      <c r="P5410" s="33">
        <v>0</v>
      </c>
      <c r="Q5410"/>
    </row>
    <row r="5411" spans="1:17">
      <c r="A5411" s="38" t="str">
        <f t="shared" ca="1" si="84"/>
        <v>207210</v>
      </c>
      <c r="B5411" s="39" cm="1">
        <f t="array" aca="1" ref="B5411" ca="1">INDIRECT(_xlfn.CONCAT("D",ROW(C5411)-C5411-3))</f>
        <v>2072</v>
      </c>
      <c r="C5411" s="32">
        <v>10</v>
      </c>
      <c r="D5411" s="33">
        <v>4152566</v>
      </c>
      <c r="E5411" s="33"/>
      <c r="F5411" s="33">
        <v>2127466</v>
      </c>
      <c r="G5411" s="33">
        <v>2127466</v>
      </c>
      <c r="H5411" s="33">
        <v>0</v>
      </c>
      <c r="I5411" s="33">
        <v>0</v>
      </c>
      <c r="J5411" s="33">
        <v>0</v>
      </c>
      <c r="K5411" s="33"/>
      <c r="L5411" s="33">
        <v>2025100</v>
      </c>
      <c r="M5411" s="33">
        <v>2025100</v>
      </c>
      <c r="N5411" s="33">
        <v>0</v>
      </c>
      <c r="O5411" s="33">
        <v>0</v>
      </c>
      <c r="P5411" s="33">
        <v>0</v>
      </c>
      <c r="Q5411"/>
    </row>
    <row r="5412" spans="1:17">
      <c r="A5412" s="38" t="str">
        <f t="shared" ca="1" si="84"/>
        <v>207211</v>
      </c>
      <c r="B5412" s="39" cm="1">
        <f t="array" aca="1" ref="B5412" ca="1">INDIRECT(_xlfn.CONCAT("D",ROW(C5412)-C5412-3))</f>
        <v>2072</v>
      </c>
      <c r="C5412" s="32">
        <v>11</v>
      </c>
      <c r="D5412" s="33">
        <v>4158424</v>
      </c>
      <c r="E5412" s="33"/>
      <c r="F5412" s="33">
        <v>2131077</v>
      </c>
      <c r="G5412" s="33">
        <v>2131077</v>
      </c>
      <c r="H5412" s="33">
        <v>0</v>
      </c>
      <c r="I5412" s="33">
        <v>0</v>
      </c>
      <c r="J5412" s="33">
        <v>0</v>
      </c>
      <c r="K5412" s="33"/>
      <c r="L5412" s="33">
        <v>2027347</v>
      </c>
      <c r="M5412" s="33">
        <v>2027347</v>
      </c>
      <c r="N5412" s="33">
        <v>0</v>
      </c>
      <c r="O5412" s="33">
        <v>0</v>
      </c>
      <c r="P5412" s="33">
        <v>0</v>
      </c>
      <c r="Q5412"/>
    </row>
    <row r="5413" spans="1:17">
      <c r="A5413" s="38" t="str">
        <f t="shared" ca="1" si="84"/>
        <v>207212</v>
      </c>
      <c r="B5413" s="39" cm="1">
        <f t="array" aca="1" ref="B5413" ca="1">INDIRECT(_xlfn.CONCAT("D",ROW(C5413)-C5413-3))</f>
        <v>2072</v>
      </c>
      <c r="C5413" s="32">
        <v>12</v>
      </c>
      <c r="D5413" s="33">
        <v>4164939</v>
      </c>
      <c r="E5413" s="33"/>
      <c r="F5413" s="33">
        <v>2134770</v>
      </c>
      <c r="G5413" s="33">
        <v>2134770</v>
      </c>
      <c r="H5413" s="33">
        <v>0</v>
      </c>
      <c r="I5413" s="33">
        <v>0</v>
      </c>
      <c r="J5413" s="33">
        <v>0</v>
      </c>
      <c r="K5413" s="33"/>
      <c r="L5413" s="33">
        <v>2030169</v>
      </c>
      <c r="M5413" s="33">
        <v>2030169</v>
      </c>
      <c r="N5413" s="33">
        <v>0</v>
      </c>
      <c r="O5413" s="33">
        <v>0</v>
      </c>
      <c r="P5413" s="33">
        <v>0</v>
      </c>
      <c r="Q5413"/>
    </row>
    <row r="5414" spans="1:17">
      <c r="A5414" s="38" t="str">
        <f t="shared" ca="1" si="84"/>
        <v>207213</v>
      </c>
      <c r="B5414" s="39" cm="1">
        <f t="array" aca="1" ref="B5414" ca="1">INDIRECT(_xlfn.CONCAT("D",ROW(C5414)-C5414-3))</f>
        <v>2072</v>
      </c>
      <c r="C5414" s="32">
        <v>13</v>
      </c>
      <c r="D5414" s="33">
        <v>4173020</v>
      </c>
      <c r="E5414" s="33"/>
      <c r="F5414" s="33">
        <v>2139109</v>
      </c>
      <c r="G5414" s="33">
        <v>2139109</v>
      </c>
      <c r="H5414" s="33">
        <v>0</v>
      </c>
      <c r="I5414" s="33">
        <v>0</v>
      </c>
      <c r="J5414" s="33">
        <v>0</v>
      </c>
      <c r="K5414" s="33"/>
      <c r="L5414" s="33">
        <v>2033911</v>
      </c>
      <c r="M5414" s="33">
        <v>2033911</v>
      </c>
      <c r="N5414" s="33">
        <v>0</v>
      </c>
      <c r="O5414" s="33">
        <v>0</v>
      </c>
      <c r="P5414" s="33">
        <v>0</v>
      </c>
      <c r="Q5414"/>
    </row>
    <row r="5415" spans="1:17">
      <c r="A5415" s="38" t="str">
        <f t="shared" ca="1" si="84"/>
        <v>207214</v>
      </c>
      <c r="B5415" s="39" cm="1">
        <f t="array" aca="1" ref="B5415" ca="1">INDIRECT(_xlfn.CONCAT("D",ROW(C5415)-C5415-3))</f>
        <v>2072</v>
      </c>
      <c r="C5415" s="32">
        <v>14</v>
      </c>
      <c r="D5415" s="33">
        <v>4183356</v>
      </c>
      <c r="E5415" s="33"/>
      <c r="F5415" s="33">
        <v>2144588</v>
      </c>
      <c r="G5415" s="33">
        <v>2144588</v>
      </c>
      <c r="H5415" s="33">
        <v>0</v>
      </c>
      <c r="I5415" s="33">
        <v>0</v>
      </c>
      <c r="J5415" s="33">
        <v>0</v>
      </c>
      <c r="K5415" s="33"/>
      <c r="L5415" s="33">
        <v>2038768</v>
      </c>
      <c r="M5415" s="33">
        <v>2038768</v>
      </c>
      <c r="N5415" s="33">
        <v>0</v>
      </c>
      <c r="O5415" s="33">
        <v>0</v>
      </c>
      <c r="P5415" s="33">
        <v>0</v>
      </c>
      <c r="Q5415"/>
    </row>
    <row r="5416" spans="1:17">
      <c r="A5416" s="38" t="str">
        <f t="shared" ca="1" si="84"/>
        <v>207215</v>
      </c>
      <c r="B5416" s="39" cm="1">
        <f t="array" aca="1" ref="B5416" ca="1">INDIRECT(_xlfn.CONCAT("D",ROW(C5416)-C5416-3))</f>
        <v>2072</v>
      </c>
      <c r="C5416" s="32">
        <v>15</v>
      </c>
      <c r="D5416" s="33">
        <v>4197598</v>
      </c>
      <c r="E5416" s="33"/>
      <c r="F5416" s="33">
        <v>2152237</v>
      </c>
      <c r="G5416" s="33">
        <v>2152237</v>
      </c>
      <c r="H5416" s="33">
        <v>0</v>
      </c>
      <c r="I5416" s="33">
        <v>0</v>
      </c>
      <c r="J5416" s="33">
        <v>0</v>
      </c>
      <c r="K5416" s="33"/>
      <c r="L5416" s="33">
        <v>2045361</v>
      </c>
      <c r="M5416" s="33">
        <v>2045361</v>
      </c>
      <c r="N5416" s="33">
        <v>0</v>
      </c>
      <c r="O5416" s="33">
        <v>0</v>
      </c>
      <c r="P5416" s="33">
        <v>0</v>
      </c>
      <c r="Q5416"/>
    </row>
    <row r="5417" spans="1:17">
      <c r="A5417" s="38" t="str">
        <f t="shared" ca="1" si="84"/>
        <v>207216</v>
      </c>
      <c r="B5417" s="39" cm="1">
        <f t="array" aca="1" ref="B5417" ca="1">INDIRECT(_xlfn.CONCAT("D",ROW(C5417)-C5417-3))</f>
        <v>2072</v>
      </c>
      <c r="C5417" s="32">
        <v>16</v>
      </c>
      <c r="D5417" s="33">
        <v>4217157</v>
      </c>
      <c r="E5417" s="33"/>
      <c r="F5417" s="33">
        <v>2163181</v>
      </c>
      <c r="G5417" s="33">
        <v>2156606</v>
      </c>
      <c r="H5417" s="33">
        <v>6575</v>
      </c>
      <c r="I5417" s="33">
        <v>0</v>
      </c>
      <c r="J5417" s="33">
        <v>0</v>
      </c>
      <c r="K5417" s="33"/>
      <c r="L5417" s="33">
        <v>2053975</v>
      </c>
      <c r="M5417" s="33">
        <v>2047410</v>
      </c>
      <c r="N5417" s="33">
        <v>6565</v>
      </c>
      <c r="O5417" s="33">
        <v>0</v>
      </c>
      <c r="P5417" s="33">
        <v>0</v>
      </c>
      <c r="Q5417"/>
    </row>
    <row r="5418" spans="1:17">
      <c r="A5418" s="38" t="str">
        <f t="shared" ca="1" si="84"/>
        <v>207217</v>
      </c>
      <c r="B5418" s="39" cm="1">
        <f t="array" aca="1" ref="B5418" ca="1">INDIRECT(_xlfn.CONCAT("D",ROW(C5418)-C5418-3))</f>
        <v>2072</v>
      </c>
      <c r="C5418" s="32">
        <v>17</v>
      </c>
      <c r="D5418" s="33">
        <v>4243536</v>
      </c>
      <c r="E5418" s="33"/>
      <c r="F5418" s="33">
        <v>2178509</v>
      </c>
      <c r="G5418" s="33">
        <v>2167221</v>
      </c>
      <c r="H5418" s="33">
        <v>11288</v>
      </c>
      <c r="I5418" s="33">
        <v>0</v>
      </c>
      <c r="J5418" s="33">
        <v>0</v>
      </c>
      <c r="K5418" s="33"/>
      <c r="L5418" s="33">
        <v>2065027</v>
      </c>
      <c r="M5418" s="33">
        <v>2049961</v>
      </c>
      <c r="N5418" s="33">
        <v>15066</v>
      </c>
      <c r="O5418" s="33">
        <v>0</v>
      </c>
      <c r="P5418" s="33">
        <v>0</v>
      </c>
      <c r="Q5418"/>
    </row>
    <row r="5419" spans="1:17">
      <c r="A5419" s="38" t="str">
        <f t="shared" ca="1" si="84"/>
        <v>207218</v>
      </c>
      <c r="B5419" s="39" cm="1">
        <f t="array" aca="1" ref="B5419" ca="1">INDIRECT(_xlfn.CONCAT("D",ROW(C5419)-C5419-3))</f>
        <v>2072</v>
      </c>
      <c r="C5419" s="32">
        <v>18</v>
      </c>
      <c r="D5419" s="33">
        <v>4276330</v>
      </c>
      <c r="E5419" s="33"/>
      <c r="F5419" s="33">
        <v>2197730</v>
      </c>
      <c r="G5419" s="33">
        <v>2185447</v>
      </c>
      <c r="H5419" s="33">
        <v>12283</v>
      </c>
      <c r="I5419" s="33">
        <v>0</v>
      </c>
      <c r="J5419" s="33">
        <v>0</v>
      </c>
      <c r="K5419" s="33"/>
      <c r="L5419" s="33">
        <v>2078601</v>
      </c>
      <c r="M5419" s="33">
        <v>2046491</v>
      </c>
      <c r="N5419" s="33">
        <v>30220</v>
      </c>
      <c r="O5419" s="33">
        <v>0</v>
      </c>
      <c r="P5419" s="33">
        <v>1889</v>
      </c>
      <c r="Q5419"/>
    </row>
    <row r="5420" spans="1:17">
      <c r="A5420" s="38" t="str">
        <f t="shared" ca="1" si="84"/>
        <v>207219</v>
      </c>
      <c r="B5420" s="39" cm="1">
        <f t="array" aca="1" ref="B5420" ca="1">INDIRECT(_xlfn.CONCAT("D",ROW(C5420)-C5420-3))</f>
        <v>2072</v>
      </c>
      <c r="C5420" s="32">
        <v>19</v>
      </c>
      <c r="D5420" s="33">
        <v>4312335</v>
      </c>
      <c r="E5420" s="33"/>
      <c r="F5420" s="33">
        <v>2218257</v>
      </c>
      <c r="G5420" s="33">
        <v>2197384</v>
      </c>
      <c r="H5420" s="33">
        <v>18027</v>
      </c>
      <c r="I5420" s="33">
        <v>0</v>
      </c>
      <c r="J5420" s="33">
        <v>2846</v>
      </c>
      <c r="K5420" s="33"/>
      <c r="L5420" s="33">
        <v>2094078</v>
      </c>
      <c r="M5420" s="33">
        <v>2043858</v>
      </c>
      <c r="N5420" s="33">
        <v>48325</v>
      </c>
      <c r="O5420" s="33">
        <v>0</v>
      </c>
      <c r="P5420" s="33">
        <v>1895</v>
      </c>
      <c r="Q5420"/>
    </row>
    <row r="5421" spans="1:17">
      <c r="A5421" s="38" t="str">
        <f t="shared" ca="1" si="84"/>
        <v>207220</v>
      </c>
      <c r="B5421" s="39" cm="1">
        <f t="array" aca="1" ref="B5421" ca="1">INDIRECT(_xlfn.CONCAT("D",ROW(C5421)-C5421-3))</f>
        <v>2072</v>
      </c>
      <c r="C5421" s="32">
        <v>20</v>
      </c>
      <c r="D5421" s="33">
        <v>4350378</v>
      </c>
      <c r="E5421" s="33"/>
      <c r="F5421" s="33">
        <v>2238575</v>
      </c>
      <c r="G5421" s="33">
        <v>2195745</v>
      </c>
      <c r="H5421" s="33">
        <v>40926</v>
      </c>
      <c r="I5421" s="33">
        <v>0</v>
      </c>
      <c r="J5421" s="33">
        <v>1903</v>
      </c>
      <c r="K5421" s="33"/>
      <c r="L5421" s="33">
        <v>2111803</v>
      </c>
      <c r="M5421" s="33">
        <v>2002457</v>
      </c>
      <c r="N5421" s="33">
        <v>107444</v>
      </c>
      <c r="O5421" s="33">
        <v>0</v>
      </c>
      <c r="P5421" s="33">
        <v>1902</v>
      </c>
      <c r="Q5421"/>
    </row>
    <row r="5422" spans="1:17">
      <c r="A5422" s="38" t="str">
        <f t="shared" ca="1" si="84"/>
        <v>207221</v>
      </c>
      <c r="B5422" s="39" cm="1">
        <f t="array" aca="1" ref="B5422" ca="1">INDIRECT(_xlfn.CONCAT("D",ROW(C5422)-C5422-3))</f>
        <v>2072</v>
      </c>
      <c r="C5422" s="32">
        <v>21</v>
      </c>
      <c r="D5422" s="33">
        <v>4392770</v>
      </c>
      <c r="E5422" s="33"/>
      <c r="F5422" s="33">
        <v>2260686</v>
      </c>
      <c r="G5422" s="33">
        <v>2194757</v>
      </c>
      <c r="H5422" s="33">
        <v>64973</v>
      </c>
      <c r="I5422" s="33">
        <v>0</v>
      </c>
      <c r="J5422" s="33">
        <v>956</v>
      </c>
      <c r="K5422" s="33"/>
      <c r="L5422" s="33">
        <v>2132084</v>
      </c>
      <c r="M5422" s="33">
        <v>1972631</v>
      </c>
      <c r="N5422" s="33">
        <v>153724</v>
      </c>
      <c r="O5422" s="33">
        <v>0</v>
      </c>
      <c r="P5422" s="33">
        <v>5729</v>
      </c>
      <c r="Q5422"/>
    </row>
    <row r="5423" spans="1:17">
      <c r="A5423" s="38" t="str">
        <f t="shared" ca="1" si="84"/>
        <v>207222</v>
      </c>
      <c r="B5423" s="39" cm="1">
        <f t="array" aca="1" ref="B5423" ca="1">INDIRECT(_xlfn.CONCAT("D",ROW(C5423)-C5423-3))</f>
        <v>2072</v>
      </c>
      <c r="C5423" s="32">
        <v>22</v>
      </c>
      <c r="D5423" s="33">
        <v>4434463</v>
      </c>
      <c r="E5423" s="33"/>
      <c r="F5423" s="33">
        <v>2281667</v>
      </c>
      <c r="G5423" s="33">
        <v>2170600</v>
      </c>
      <c r="H5423" s="33">
        <v>107237</v>
      </c>
      <c r="I5423" s="33">
        <v>0</v>
      </c>
      <c r="J5423" s="33">
        <v>3830</v>
      </c>
      <c r="K5423" s="33"/>
      <c r="L5423" s="33">
        <v>2152795</v>
      </c>
      <c r="M5423" s="33">
        <v>1940967</v>
      </c>
      <c r="N5423" s="33">
        <v>210870</v>
      </c>
      <c r="O5423" s="33">
        <v>958</v>
      </c>
      <c r="P5423" s="33">
        <v>0</v>
      </c>
      <c r="Q5423"/>
    </row>
    <row r="5424" spans="1:17">
      <c r="A5424" s="38" t="str">
        <f t="shared" ca="1" si="84"/>
        <v>207223</v>
      </c>
      <c r="B5424" s="39" cm="1">
        <f t="array" aca="1" ref="B5424" ca="1">INDIRECT(_xlfn.CONCAT("D",ROW(C5424)-C5424-3))</f>
        <v>2072</v>
      </c>
      <c r="C5424" s="32">
        <v>23</v>
      </c>
      <c r="D5424" s="33">
        <v>4475069</v>
      </c>
      <c r="E5424" s="33"/>
      <c r="F5424" s="33">
        <v>2301420</v>
      </c>
      <c r="G5424" s="33">
        <v>2122538</v>
      </c>
      <c r="H5424" s="33">
        <v>174073</v>
      </c>
      <c r="I5424" s="33">
        <v>0</v>
      </c>
      <c r="J5424" s="33">
        <v>4809</v>
      </c>
      <c r="K5424" s="33"/>
      <c r="L5424" s="33">
        <v>2173649</v>
      </c>
      <c r="M5424" s="33">
        <v>1848995</v>
      </c>
      <c r="N5424" s="33">
        <v>315049</v>
      </c>
      <c r="O5424" s="33">
        <v>0</v>
      </c>
      <c r="P5424" s="33">
        <v>9605</v>
      </c>
      <c r="Q5424"/>
    </row>
    <row r="5425" spans="1:17">
      <c r="A5425" s="38" t="str">
        <f t="shared" ca="1" si="84"/>
        <v>207224</v>
      </c>
      <c r="B5425" s="39" cm="1">
        <f t="array" aca="1" ref="B5425" ca="1">INDIRECT(_xlfn.CONCAT("D",ROW(C5425)-C5425-3))</f>
        <v>2072</v>
      </c>
      <c r="C5425" s="32">
        <v>24</v>
      </c>
      <c r="D5425" s="33">
        <v>4515685</v>
      </c>
      <c r="E5425" s="33"/>
      <c r="F5425" s="33">
        <v>2320702</v>
      </c>
      <c r="G5425" s="33">
        <v>2066920</v>
      </c>
      <c r="H5425" s="33">
        <v>247992</v>
      </c>
      <c r="I5425" s="33">
        <v>0</v>
      </c>
      <c r="J5425" s="33">
        <v>5790</v>
      </c>
      <c r="K5425" s="33"/>
      <c r="L5425" s="33">
        <v>2194983</v>
      </c>
      <c r="M5425" s="33">
        <v>1750978</v>
      </c>
      <c r="N5425" s="33">
        <v>418963</v>
      </c>
      <c r="O5425" s="33">
        <v>0</v>
      </c>
      <c r="P5425" s="33">
        <v>25041</v>
      </c>
      <c r="Q5425"/>
    </row>
    <row r="5426" spans="1:17">
      <c r="A5426" s="38" t="str">
        <f t="shared" ca="1" si="84"/>
        <v>207225</v>
      </c>
      <c r="B5426" s="39" cm="1">
        <f t="array" aca="1" ref="B5426" ca="1">INDIRECT(_xlfn.CONCAT("D",ROW(C5426)-C5426-3))</f>
        <v>2072</v>
      </c>
      <c r="C5426" s="32">
        <v>25</v>
      </c>
      <c r="D5426" s="33">
        <v>4555933</v>
      </c>
      <c r="E5426" s="33"/>
      <c r="F5426" s="33">
        <v>2339277</v>
      </c>
      <c r="G5426" s="33">
        <v>1969714</v>
      </c>
      <c r="H5426" s="33">
        <v>351182</v>
      </c>
      <c r="I5426" s="33">
        <v>0</v>
      </c>
      <c r="J5426" s="33">
        <v>18381</v>
      </c>
      <c r="K5426" s="33"/>
      <c r="L5426" s="33">
        <v>2216655</v>
      </c>
      <c r="M5426" s="33">
        <v>1650906</v>
      </c>
      <c r="N5426" s="33">
        <v>535820</v>
      </c>
      <c r="O5426" s="33">
        <v>4827</v>
      </c>
      <c r="P5426" s="33">
        <v>25101</v>
      </c>
      <c r="Q5426"/>
    </row>
    <row r="5427" spans="1:17">
      <c r="A5427" s="38" t="str">
        <f t="shared" ca="1" si="84"/>
        <v>207226</v>
      </c>
      <c r="B5427" s="39" cm="1">
        <f t="array" aca="1" ref="B5427" ca="1">INDIRECT(_xlfn.CONCAT("D",ROW(C5427)-C5427-3))</f>
        <v>2072</v>
      </c>
      <c r="C5427" s="32">
        <v>26</v>
      </c>
      <c r="D5427" s="33">
        <v>4594571</v>
      </c>
      <c r="E5427" s="33"/>
      <c r="F5427" s="33">
        <v>2356726</v>
      </c>
      <c r="G5427" s="33">
        <v>1870494</v>
      </c>
      <c r="H5427" s="33">
        <v>461099</v>
      </c>
      <c r="I5427" s="33">
        <v>967</v>
      </c>
      <c r="J5427" s="33">
        <v>24167</v>
      </c>
      <c r="K5427" s="33"/>
      <c r="L5427" s="33">
        <v>2237845</v>
      </c>
      <c r="M5427" s="33">
        <v>1469341</v>
      </c>
      <c r="N5427" s="33">
        <v>731770</v>
      </c>
      <c r="O5427" s="33">
        <v>4833</v>
      </c>
      <c r="P5427" s="33">
        <v>31900</v>
      </c>
      <c r="Q5427"/>
    </row>
    <row r="5428" spans="1:17">
      <c r="A5428" s="38" t="str">
        <f t="shared" ca="1" si="84"/>
        <v>207227</v>
      </c>
      <c r="B5428" s="39" cm="1">
        <f t="array" aca="1" ref="B5428" ca="1">INDIRECT(_xlfn.CONCAT("D",ROW(C5428)-C5428-3))</f>
        <v>2072</v>
      </c>
      <c r="C5428" s="32">
        <v>27</v>
      </c>
      <c r="D5428" s="33">
        <v>4631064</v>
      </c>
      <c r="E5428" s="33"/>
      <c r="F5428" s="33">
        <v>2373041</v>
      </c>
      <c r="G5428" s="33">
        <v>1788982</v>
      </c>
      <c r="H5428" s="33">
        <v>542409</v>
      </c>
      <c r="I5428" s="33">
        <v>969</v>
      </c>
      <c r="J5428" s="33">
        <v>40681</v>
      </c>
      <c r="K5428" s="33"/>
      <c r="L5428" s="33">
        <v>2258023</v>
      </c>
      <c r="M5428" s="33">
        <v>1360802</v>
      </c>
      <c r="N5428" s="33">
        <v>852795</v>
      </c>
      <c r="O5428" s="33">
        <v>4829</v>
      </c>
      <c r="P5428" s="33">
        <v>39598</v>
      </c>
      <c r="Q5428"/>
    </row>
    <row r="5429" spans="1:17">
      <c r="A5429" s="38" t="str">
        <f t="shared" ca="1" si="84"/>
        <v>207228</v>
      </c>
      <c r="B5429" s="39" cm="1">
        <f t="array" aca="1" ref="B5429" ca="1">INDIRECT(_xlfn.CONCAT("D",ROW(C5429)-C5429-3))</f>
        <v>2072</v>
      </c>
      <c r="C5429" s="32">
        <v>28</v>
      </c>
      <c r="D5429" s="33">
        <v>4665099</v>
      </c>
      <c r="E5429" s="33"/>
      <c r="F5429" s="33">
        <v>2388278</v>
      </c>
      <c r="G5429" s="33">
        <v>1681178</v>
      </c>
      <c r="H5429" s="33">
        <v>660670</v>
      </c>
      <c r="I5429" s="33">
        <v>967</v>
      </c>
      <c r="J5429" s="33">
        <v>45463</v>
      </c>
      <c r="K5429" s="33"/>
      <c r="L5429" s="33">
        <v>2276821</v>
      </c>
      <c r="M5429" s="33">
        <v>1245242</v>
      </c>
      <c r="N5429" s="33">
        <v>960035</v>
      </c>
      <c r="O5429" s="33">
        <v>2900</v>
      </c>
      <c r="P5429" s="33">
        <v>68643</v>
      </c>
      <c r="Q5429"/>
    </row>
    <row r="5430" spans="1:17">
      <c r="A5430" s="38" t="str">
        <f t="shared" ca="1" si="84"/>
        <v>207229</v>
      </c>
      <c r="B5430" s="39" cm="1">
        <f t="array" aca="1" ref="B5430" ca="1">INDIRECT(_xlfn.CONCAT("D",ROW(C5430)-C5430-3))</f>
        <v>2072</v>
      </c>
      <c r="C5430" s="32">
        <v>29</v>
      </c>
      <c r="D5430" s="33">
        <v>4696505</v>
      </c>
      <c r="E5430" s="33"/>
      <c r="F5430" s="33">
        <v>2402485</v>
      </c>
      <c r="G5430" s="33">
        <v>1605851</v>
      </c>
      <c r="H5430" s="33">
        <v>741460</v>
      </c>
      <c r="I5430" s="33">
        <v>1936</v>
      </c>
      <c r="J5430" s="33">
        <v>53238</v>
      </c>
      <c r="K5430" s="33"/>
      <c r="L5430" s="33">
        <v>2294020</v>
      </c>
      <c r="M5430" s="33">
        <v>1141207</v>
      </c>
      <c r="N5430" s="33">
        <v>1047396</v>
      </c>
      <c r="O5430" s="33">
        <v>7737</v>
      </c>
      <c r="P5430" s="33">
        <v>97680</v>
      </c>
      <c r="Q5430"/>
    </row>
    <row r="5431" spans="1:17">
      <c r="A5431" s="38" t="str">
        <f t="shared" ca="1" si="84"/>
        <v>207230</v>
      </c>
      <c r="B5431" s="39" cm="1">
        <f t="array" aca="1" ref="B5431" ca="1">INDIRECT(_xlfn.CONCAT("D",ROW(C5431)-C5431-3))</f>
        <v>2072</v>
      </c>
      <c r="C5431" s="32">
        <v>30</v>
      </c>
      <c r="D5431" s="33">
        <v>4726463</v>
      </c>
      <c r="E5431" s="33"/>
      <c r="F5431" s="33">
        <v>2416412</v>
      </c>
      <c r="G5431" s="33">
        <v>1509895</v>
      </c>
      <c r="H5431" s="33">
        <v>826132</v>
      </c>
      <c r="I5431" s="33">
        <v>2905</v>
      </c>
      <c r="J5431" s="33">
        <v>77480</v>
      </c>
      <c r="K5431" s="33"/>
      <c r="L5431" s="33">
        <v>2310051</v>
      </c>
      <c r="M5431" s="33">
        <v>1069898</v>
      </c>
      <c r="N5431" s="33">
        <v>1135678</v>
      </c>
      <c r="O5431" s="33">
        <v>4837</v>
      </c>
      <c r="P5431" s="33">
        <v>99638</v>
      </c>
      <c r="Q5431"/>
    </row>
    <row r="5432" spans="1:17">
      <c r="A5432" s="38" t="str">
        <f t="shared" ca="1" si="84"/>
        <v>207231</v>
      </c>
      <c r="B5432" s="39" cm="1">
        <f t="array" aca="1" ref="B5432" ca="1">INDIRECT(_xlfn.CONCAT("D",ROW(C5432)-C5432-3))</f>
        <v>2072</v>
      </c>
      <c r="C5432" s="32">
        <v>31</v>
      </c>
      <c r="D5432" s="33">
        <v>4752819</v>
      </c>
      <c r="E5432" s="33"/>
      <c r="F5432" s="33">
        <v>2428719</v>
      </c>
      <c r="G5432" s="33">
        <v>1387701</v>
      </c>
      <c r="H5432" s="33">
        <v>949989</v>
      </c>
      <c r="I5432" s="33">
        <v>5810</v>
      </c>
      <c r="J5432" s="33">
        <v>85218</v>
      </c>
      <c r="K5432" s="33"/>
      <c r="L5432" s="33">
        <v>2324100</v>
      </c>
      <c r="M5432" s="33">
        <v>955903</v>
      </c>
      <c r="N5432" s="33">
        <v>1264882</v>
      </c>
      <c r="O5432" s="33">
        <v>13518</v>
      </c>
      <c r="P5432" s="33">
        <v>89797</v>
      </c>
      <c r="Q5432"/>
    </row>
    <row r="5433" spans="1:17">
      <c r="A5433" s="38" t="str">
        <f t="shared" ca="1" si="84"/>
        <v>207232</v>
      </c>
      <c r="B5433" s="39" cm="1">
        <f t="array" aca="1" ref="B5433" ca="1">INDIRECT(_xlfn.CONCAT("D",ROW(C5433)-C5433-3))</f>
        <v>2072</v>
      </c>
      <c r="C5433" s="32">
        <v>32</v>
      </c>
      <c r="D5433" s="33">
        <v>4774261</v>
      </c>
      <c r="E5433" s="33"/>
      <c r="F5433" s="33">
        <v>2438570</v>
      </c>
      <c r="G5433" s="33">
        <v>1320288</v>
      </c>
      <c r="H5433" s="33">
        <v>1023561</v>
      </c>
      <c r="I5433" s="33">
        <v>1933</v>
      </c>
      <c r="J5433" s="33">
        <v>92787</v>
      </c>
      <c r="K5433" s="33"/>
      <c r="L5433" s="33">
        <v>2335691</v>
      </c>
      <c r="M5433" s="33">
        <v>906287</v>
      </c>
      <c r="N5433" s="33">
        <v>1271118</v>
      </c>
      <c r="O5433" s="33">
        <v>4826</v>
      </c>
      <c r="P5433" s="33">
        <v>153461</v>
      </c>
      <c r="Q5433"/>
    </row>
    <row r="5434" spans="1:17">
      <c r="A5434" s="38" t="str">
        <f t="shared" ca="1" si="84"/>
        <v>207233</v>
      </c>
      <c r="B5434" s="39" cm="1">
        <f t="array" aca="1" ref="B5434" ca="1">INDIRECT(_xlfn.CONCAT("D",ROW(C5434)-C5434-3))</f>
        <v>2072</v>
      </c>
      <c r="C5434" s="32">
        <v>33</v>
      </c>
      <c r="D5434" s="33">
        <v>4789806</v>
      </c>
      <c r="E5434" s="33"/>
      <c r="F5434" s="33">
        <v>2445335</v>
      </c>
      <c r="G5434" s="33">
        <v>1235243</v>
      </c>
      <c r="H5434" s="33">
        <v>1095951</v>
      </c>
      <c r="I5434" s="33">
        <v>2902</v>
      </c>
      <c r="J5434" s="33">
        <v>111240</v>
      </c>
      <c r="K5434" s="33"/>
      <c r="L5434" s="33">
        <v>2344470</v>
      </c>
      <c r="M5434" s="33">
        <v>848144</v>
      </c>
      <c r="N5434" s="33">
        <v>1344665</v>
      </c>
      <c r="O5434" s="33">
        <v>11592</v>
      </c>
      <c r="P5434" s="33">
        <v>140069</v>
      </c>
      <c r="Q5434"/>
    </row>
    <row r="5435" spans="1:17">
      <c r="A5435" s="38" t="str">
        <f t="shared" ca="1" si="84"/>
        <v>207234</v>
      </c>
      <c r="B5435" s="39" cm="1">
        <f t="array" aca="1" ref="B5435" ca="1">INDIRECT(_xlfn.CONCAT("D",ROW(C5435)-C5435-3))</f>
        <v>2072</v>
      </c>
      <c r="C5435" s="32">
        <v>34</v>
      </c>
      <c r="D5435" s="33">
        <v>4799049</v>
      </c>
      <c r="E5435" s="33"/>
      <c r="F5435" s="33">
        <v>2448799</v>
      </c>
      <c r="G5435" s="33">
        <v>1142708</v>
      </c>
      <c r="H5435" s="33">
        <v>1191046</v>
      </c>
      <c r="I5435" s="33">
        <v>4834</v>
      </c>
      <c r="J5435" s="33">
        <v>110210</v>
      </c>
      <c r="K5435" s="33"/>
      <c r="L5435" s="33">
        <v>2350250</v>
      </c>
      <c r="M5435" s="33">
        <v>808170</v>
      </c>
      <c r="N5435" s="33">
        <v>1335698</v>
      </c>
      <c r="O5435" s="33">
        <v>16395</v>
      </c>
      <c r="P5435" s="33">
        <v>189987</v>
      </c>
      <c r="Q5435"/>
    </row>
    <row r="5436" spans="1:17">
      <c r="A5436" s="38" t="str">
        <f t="shared" ca="1" si="84"/>
        <v>207235</v>
      </c>
      <c r="B5436" s="39" cm="1">
        <f t="array" aca="1" ref="B5436" ca="1">INDIRECT(_xlfn.CONCAT("D",ROW(C5436)-C5436-3))</f>
        <v>2072</v>
      </c>
      <c r="C5436" s="32">
        <v>35</v>
      </c>
      <c r="D5436" s="33">
        <v>4803014</v>
      </c>
      <c r="E5436" s="33"/>
      <c r="F5436" s="33">
        <v>2449550</v>
      </c>
      <c r="G5436" s="33">
        <v>1106841</v>
      </c>
      <c r="H5436" s="33">
        <v>1189008</v>
      </c>
      <c r="I5436" s="33">
        <v>7733</v>
      </c>
      <c r="J5436" s="33">
        <v>145968</v>
      </c>
      <c r="K5436" s="33"/>
      <c r="L5436" s="33">
        <v>2353463</v>
      </c>
      <c r="M5436" s="33">
        <v>779337</v>
      </c>
      <c r="N5436" s="33">
        <v>1352010</v>
      </c>
      <c r="O5436" s="33">
        <v>17383</v>
      </c>
      <c r="P5436" s="33">
        <v>204733</v>
      </c>
      <c r="Q5436"/>
    </row>
    <row r="5437" spans="1:17">
      <c r="A5437" s="38" t="str">
        <f t="shared" ca="1" si="84"/>
        <v>207236</v>
      </c>
      <c r="B5437" s="39" cm="1">
        <f t="array" aca="1" ref="B5437" ca="1">INDIRECT(_xlfn.CONCAT("D",ROW(C5437)-C5437-3))</f>
        <v>2072</v>
      </c>
      <c r="C5437" s="32">
        <v>36</v>
      </c>
      <c r="D5437" s="33">
        <v>4803317</v>
      </c>
      <c r="E5437" s="33"/>
      <c r="F5437" s="33">
        <v>2448378</v>
      </c>
      <c r="G5437" s="33">
        <v>1095582</v>
      </c>
      <c r="H5437" s="33">
        <v>1192279</v>
      </c>
      <c r="I5437" s="33">
        <v>7736</v>
      </c>
      <c r="J5437" s="33">
        <v>152782</v>
      </c>
      <c r="K5437" s="33"/>
      <c r="L5437" s="33">
        <v>2354939</v>
      </c>
      <c r="M5437" s="33">
        <v>732240</v>
      </c>
      <c r="N5437" s="33">
        <v>1421067</v>
      </c>
      <c r="O5437" s="33">
        <v>9647</v>
      </c>
      <c r="P5437" s="33">
        <v>191984</v>
      </c>
      <c r="Q5437"/>
    </row>
    <row r="5438" spans="1:17">
      <c r="A5438" s="38" t="str">
        <f t="shared" ca="1" si="84"/>
        <v>207237</v>
      </c>
      <c r="B5438" s="39" cm="1">
        <f t="array" aca="1" ref="B5438" ca="1">INDIRECT(_xlfn.CONCAT("D",ROW(C5438)-C5438-3))</f>
        <v>2072</v>
      </c>
      <c r="C5438" s="32">
        <v>37</v>
      </c>
      <c r="D5438" s="33">
        <v>4801521</v>
      </c>
      <c r="E5438" s="33"/>
      <c r="F5438" s="33">
        <v>2445964</v>
      </c>
      <c r="G5438" s="33">
        <v>1010793</v>
      </c>
      <c r="H5438" s="33">
        <v>1234556</v>
      </c>
      <c r="I5438" s="33">
        <v>15432</v>
      </c>
      <c r="J5438" s="33">
        <v>185183</v>
      </c>
      <c r="K5438" s="33"/>
      <c r="L5438" s="33">
        <v>2355557</v>
      </c>
      <c r="M5438" s="33">
        <v>660905</v>
      </c>
      <c r="N5438" s="33">
        <v>1420078</v>
      </c>
      <c r="O5438" s="33">
        <v>20232</v>
      </c>
      <c r="P5438" s="33">
        <v>254342</v>
      </c>
      <c r="Q5438"/>
    </row>
    <row r="5439" spans="1:17">
      <c r="A5439" s="38" t="str">
        <f t="shared" ca="1" si="84"/>
        <v>207238</v>
      </c>
      <c r="B5439" s="39" cm="1">
        <f t="array" aca="1" ref="B5439" ca="1">INDIRECT(_xlfn.CONCAT("D",ROW(C5439)-C5439-3))</f>
        <v>2072</v>
      </c>
      <c r="C5439" s="32">
        <v>38</v>
      </c>
      <c r="D5439" s="33">
        <v>4799029</v>
      </c>
      <c r="E5439" s="33"/>
      <c r="F5439" s="33">
        <v>2443051</v>
      </c>
      <c r="G5439" s="33">
        <v>956773</v>
      </c>
      <c r="H5439" s="33">
        <v>1243226</v>
      </c>
      <c r="I5439" s="33">
        <v>9645</v>
      </c>
      <c r="J5439" s="33">
        <v>233406</v>
      </c>
      <c r="K5439" s="33"/>
      <c r="L5439" s="33">
        <v>2355979</v>
      </c>
      <c r="M5439" s="33">
        <v>651121</v>
      </c>
      <c r="N5439" s="33">
        <v>1445758</v>
      </c>
      <c r="O5439" s="33">
        <v>26970</v>
      </c>
      <c r="P5439" s="33">
        <v>232130</v>
      </c>
      <c r="Q5439"/>
    </row>
    <row r="5440" spans="1:17">
      <c r="A5440" s="38" t="str">
        <f t="shared" ca="1" si="84"/>
        <v>207239</v>
      </c>
      <c r="B5440" s="39" cm="1">
        <f t="array" aca="1" ref="B5440" ca="1">INDIRECT(_xlfn.CONCAT("D",ROW(C5440)-C5440-3))</f>
        <v>2072</v>
      </c>
      <c r="C5440" s="32">
        <v>39</v>
      </c>
      <c r="D5440" s="33">
        <v>4796203</v>
      </c>
      <c r="E5440" s="33"/>
      <c r="F5440" s="33">
        <v>2439810</v>
      </c>
      <c r="G5440" s="33">
        <v>926877</v>
      </c>
      <c r="H5440" s="33">
        <v>1285076</v>
      </c>
      <c r="I5440" s="33">
        <v>10620</v>
      </c>
      <c r="J5440" s="33">
        <v>217237</v>
      </c>
      <c r="K5440" s="33"/>
      <c r="L5440" s="33">
        <v>2356394</v>
      </c>
      <c r="M5440" s="33">
        <v>645983</v>
      </c>
      <c r="N5440" s="33">
        <v>1419236</v>
      </c>
      <c r="O5440" s="33">
        <v>30853</v>
      </c>
      <c r="P5440" s="33">
        <v>260322</v>
      </c>
      <c r="Q5440"/>
    </row>
    <row r="5441" spans="1:17">
      <c r="A5441" s="38" t="str">
        <f t="shared" ca="1" si="84"/>
        <v>207240</v>
      </c>
      <c r="B5441" s="39" cm="1">
        <f t="array" aca="1" ref="B5441" ca="1">INDIRECT(_xlfn.CONCAT("D",ROW(C5441)-C5441-3))</f>
        <v>2072</v>
      </c>
      <c r="C5441" s="32">
        <v>40</v>
      </c>
      <c r="D5441" s="33">
        <v>4793660</v>
      </c>
      <c r="E5441" s="33"/>
      <c r="F5441" s="33">
        <v>2436659</v>
      </c>
      <c r="G5441" s="33">
        <v>940296</v>
      </c>
      <c r="H5441" s="33">
        <v>1257911</v>
      </c>
      <c r="I5441" s="33">
        <v>14481</v>
      </c>
      <c r="J5441" s="33">
        <v>223972</v>
      </c>
      <c r="K5441" s="33"/>
      <c r="L5441" s="33">
        <v>2357001</v>
      </c>
      <c r="M5441" s="33">
        <v>573560</v>
      </c>
      <c r="N5441" s="33">
        <v>1480247</v>
      </c>
      <c r="O5441" s="33">
        <v>28002</v>
      </c>
      <c r="P5441" s="33">
        <v>275193</v>
      </c>
      <c r="Q5441"/>
    </row>
    <row r="5442" spans="1:17">
      <c r="A5442" s="38" t="str">
        <f t="shared" ca="1" si="84"/>
        <v>207241</v>
      </c>
      <c r="B5442" s="39" cm="1">
        <f t="array" aca="1" ref="B5442" ca="1">INDIRECT(_xlfn.CONCAT("D",ROW(C5442)-C5442-3))</f>
        <v>2072</v>
      </c>
      <c r="C5442" s="32">
        <v>41</v>
      </c>
      <c r="D5442" s="33">
        <v>4782569</v>
      </c>
      <c r="E5442" s="33"/>
      <c r="F5442" s="33">
        <v>2429173</v>
      </c>
      <c r="G5442" s="33">
        <v>919849</v>
      </c>
      <c r="H5442" s="33">
        <v>1260820</v>
      </c>
      <c r="I5442" s="33">
        <v>12521</v>
      </c>
      <c r="J5442" s="33">
        <v>235982</v>
      </c>
      <c r="K5442" s="33"/>
      <c r="L5442" s="33">
        <v>2353396</v>
      </c>
      <c r="M5442" s="33">
        <v>583773</v>
      </c>
      <c r="N5442" s="33">
        <v>1455579</v>
      </c>
      <c r="O5442" s="33">
        <v>35643</v>
      </c>
      <c r="P5442" s="33">
        <v>278400</v>
      </c>
      <c r="Q5442"/>
    </row>
    <row r="5443" spans="1:17">
      <c r="A5443" s="38" t="str">
        <f t="shared" ca="1" si="84"/>
        <v>207242</v>
      </c>
      <c r="B5443" s="39" cm="1">
        <f t="array" aca="1" ref="B5443" ca="1">INDIRECT(_xlfn.CONCAT("D",ROW(C5443)-C5443-3))</f>
        <v>2072</v>
      </c>
      <c r="C5443" s="32">
        <v>42</v>
      </c>
      <c r="D5443" s="33">
        <v>4756539</v>
      </c>
      <c r="E5443" s="33"/>
      <c r="F5443" s="33">
        <v>2414121</v>
      </c>
      <c r="G5443" s="33">
        <v>829674</v>
      </c>
      <c r="H5443" s="33">
        <v>1289644</v>
      </c>
      <c r="I5443" s="33">
        <v>15364</v>
      </c>
      <c r="J5443" s="33">
        <v>279439</v>
      </c>
      <c r="K5443" s="33"/>
      <c r="L5443" s="33">
        <v>2342417</v>
      </c>
      <c r="M5443" s="33">
        <v>580329</v>
      </c>
      <c r="N5443" s="33">
        <v>1449383</v>
      </c>
      <c r="O5443" s="33">
        <v>30695</v>
      </c>
      <c r="P5443" s="33">
        <v>282011</v>
      </c>
      <c r="Q5443"/>
    </row>
    <row r="5444" spans="1:17">
      <c r="A5444" s="38" t="str">
        <f t="shared" ca="1" si="84"/>
        <v>207243</v>
      </c>
      <c r="B5444" s="39" cm="1">
        <f t="array" aca="1" ref="B5444" ca="1">INDIRECT(_xlfn.CONCAT("D",ROW(C5444)-C5444-3))</f>
        <v>2072</v>
      </c>
      <c r="C5444" s="32">
        <v>43</v>
      </c>
      <c r="D5444" s="33">
        <v>4719649</v>
      </c>
      <c r="E5444" s="33"/>
      <c r="F5444" s="33">
        <v>2393578</v>
      </c>
      <c r="G5444" s="33">
        <v>854644</v>
      </c>
      <c r="H5444" s="33">
        <v>1256604</v>
      </c>
      <c r="I5444" s="33">
        <v>17227</v>
      </c>
      <c r="J5444" s="33">
        <v>265102</v>
      </c>
      <c r="K5444" s="33"/>
      <c r="L5444" s="33">
        <v>2326071</v>
      </c>
      <c r="M5444" s="33">
        <v>564999</v>
      </c>
      <c r="N5444" s="33">
        <v>1435480</v>
      </c>
      <c r="O5444" s="33">
        <v>30644</v>
      </c>
      <c r="P5444" s="33">
        <v>294948</v>
      </c>
      <c r="Q5444"/>
    </row>
    <row r="5445" spans="1:17">
      <c r="A5445" s="38" t="str">
        <f t="shared" ca="1" si="84"/>
        <v>207244</v>
      </c>
      <c r="B5445" s="39" cm="1">
        <f t="array" aca="1" ref="B5445" ca="1">INDIRECT(_xlfn.CONCAT("D",ROW(C5445)-C5445-3))</f>
        <v>2072</v>
      </c>
      <c r="C5445" s="32">
        <v>44</v>
      </c>
      <c r="D5445" s="33">
        <v>4676051</v>
      </c>
      <c r="E5445" s="33"/>
      <c r="F5445" s="33">
        <v>2369644</v>
      </c>
      <c r="G5445" s="33">
        <v>771624</v>
      </c>
      <c r="H5445" s="33">
        <v>1317430</v>
      </c>
      <c r="I5445" s="33">
        <v>6726</v>
      </c>
      <c r="J5445" s="33">
        <v>273864</v>
      </c>
      <c r="K5445" s="33"/>
      <c r="L5445" s="33">
        <v>2306407</v>
      </c>
      <c r="M5445" s="33">
        <v>543585</v>
      </c>
      <c r="N5445" s="33">
        <v>1444136</v>
      </c>
      <c r="O5445" s="33">
        <v>41152</v>
      </c>
      <c r="P5445" s="33">
        <v>277535</v>
      </c>
      <c r="Q5445"/>
    </row>
    <row r="5446" spans="1:17">
      <c r="A5446" s="38" t="str">
        <f t="shared" ca="1" si="84"/>
        <v>207245</v>
      </c>
      <c r="B5446" s="39" cm="1">
        <f t="array" aca="1" ref="B5446" ca="1">INDIRECT(_xlfn.CONCAT("D",ROW(C5446)-C5446-3))</f>
        <v>2072</v>
      </c>
      <c r="C5446" s="32">
        <v>45</v>
      </c>
      <c r="D5446" s="33">
        <v>4630374</v>
      </c>
      <c r="E5446" s="33"/>
      <c r="F5446" s="33">
        <v>2344782</v>
      </c>
      <c r="G5446" s="33">
        <v>770663</v>
      </c>
      <c r="H5446" s="33">
        <v>1290546</v>
      </c>
      <c r="I5446" s="33">
        <v>13503</v>
      </c>
      <c r="J5446" s="33">
        <v>270069</v>
      </c>
      <c r="K5446" s="33"/>
      <c r="L5446" s="33">
        <v>2285592</v>
      </c>
      <c r="M5446" s="33">
        <v>514886</v>
      </c>
      <c r="N5446" s="33">
        <v>1436465</v>
      </c>
      <c r="O5446" s="33">
        <v>36709</v>
      </c>
      <c r="P5446" s="33">
        <v>297533</v>
      </c>
      <c r="Q5446"/>
    </row>
    <row r="5447" spans="1:17">
      <c r="A5447" s="38" t="str">
        <f t="shared" ca="1" si="84"/>
        <v>207246</v>
      </c>
      <c r="B5447" s="39" cm="1">
        <f t="array" aca="1" ref="B5447" ca="1">INDIRECT(_xlfn.CONCAT("D",ROW(C5447)-C5447-3))</f>
        <v>2072</v>
      </c>
      <c r="C5447" s="32">
        <v>46</v>
      </c>
      <c r="D5447" s="33">
        <v>4584591</v>
      </c>
      <c r="E5447" s="33"/>
      <c r="F5447" s="33">
        <v>2319938</v>
      </c>
      <c r="G5447" s="33">
        <v>775589</v>
      </c>
      <c r="H5447" s="33">
        <v>1273136</v>
      </c>
      <c r="I5447" s="33">
        <v>12683</v>
      </c>
      <c r="J5447" s="33">
        <v>258530</v>
      </c>
      <c r="K5447" s="33"/>
      <c r="L5447" s="33">
        <v>2264654</v>
      </c>
      <c r="M5447" s="33">
        <v>536879</v>
      </c>
      <c r="N5447" s="33">
        <v>1402719</v>
      </c>
      <c r="O5447" s="33">
        <v>40022</v>
      </c>
      <c r="P5447" s="33">
        <v>285034</v>
      </c>
      <c r="Q5447"/>
    </row>
    <row r="5448" spans="1:17">
      <c r="A5448" s="38" t="str">
        <f t="shared" ca="1" si="84"/>
        <v>207247</v>
      </c>
      <c r="B5448" s="39" cm="1">
        <f t="array" aca="1" ref="B5448" ca="1">INDIRECT(_xlfn.CONCAT("D",ROW(C5448)-C5448-3))</f>
        <v>2072</v>
      </c>
      <c r="C5448" s="32">
        <v>47</v>
      </c>
      <c r="D5448" s="33">
        <v>4544368</v>
      </c>
      <c r="E5448" s="33"/>
      <c r="F5448" s="33">
        <v>2297811</v>
      </c>
      <c r="G5448" s="33">
        <v>710592</v>
      </c>
      <c r="H5448" s="33">
        <v>1289739</v>
      </c>
      <c r="I5448" s="33">
        <v>14825</v>
      </c>
      <c r="J5448" s="33">
        <v>282656</v>
      </c>
      <c r="K5448" s="33"/>
      <c r="L5448" s="33">
        <v>2246557</v>
      </c>
      <c r="M5448" s="33">
        <v>488811</v>
      </c>
      <c r="N5448" s="33">
        <v>1413109</v>
      </c>
      <c r="O5448" s="33">
        <v>43450</v>
      </c>
      <c r="P5448" s="33">
        <v>301187</v>
      </c>
      <c r="Q5448"/>
    </row>
    <row r="5449" spans="1:17">
      <c r="A5449" s="38" t="str">
        <f t="shared" ca="1" si="84"/>
        <v>207248</v>
      </c>
      <c r="B5449" s="39" cm="1">
        <f t="array" aca="1" ref="B5449" ca="1">INDIRECT(_xlfn.CONCAT("D",ROW(C5449)-C5449-3))</f>
        <v>2072</v>
      </c>
      <c r="C5449" s="32">
        <v>48</v>
      </c>
      <c r="D5449" s="33">
        <v>4515067</v>
      </c>
      <c r="E5449" s="33"/>
      <c r="F5449" s="33">
        <v>2281354</v>
      </c>
      <c r="G5449" s="33">
        <v>686016</v>
      </c>
      <c r="H5449" s="33">
        <v>1282507</v>
      </c>
      <c r="I5449" s="33">
        <v>17100</v>
      </c>
      <c r="J5449" s="33">
        <v>295731</v>
      </c>
      <c r="K5449" s="33"/>
      <c r="L5449" s="33">
        <v>2233713</v>
      </c>
      <c r="M5449" s="33">
        <v>497719</v>
      </c>
      <c r="N5449" s="33">
        <v>1389799</v>
      </c>
      <c r="O5449" s="33">
        <v>43149</v>
      </c>
      <c r="P5449" s="33">
        <v>303046</v>
      </c>
      <c r="Q5449"/>
    </row>
    <row r="5450" spans="1:17">
      <c r="A5450" s="38" t="str">
        <f t="shared" ca="1" si="84"/>
        <v>207249</v>
      </c>
      <c r="B5450" s="39" cm="1">
        <f t="array" aca="1" ref="B5450" ca="1">INDIRECT(_xlfn.CONCAT("D",ROW(C5450)-C5450-3))</f>
        <v>2072</v>
      </c>
      <c r="C5450" s="32">
        <v>49</v>
      </c>
      <c r="D5450" s="33">
        <v>4485584</v>
      </c>
      <c r="E5450" s="33"/>
      <c r="F5450" s="33">
        <v>2264920</v>
      </c>
      <c r="G5450" s="33">
        <v>672255</v>
      </c>
      <c r="H5450" s="33">
        <v>1303829</v>
      </c>
      <c r="I5450" s="33">
        <v>13221</v>
      </c>
      <c r="J5450" s="33">
        <v>275615</v>
      </c>
      <c r="K5450" s="33"/>
      <c r="L5450" s="33">
        <v>2220663</v>
      </c>
      <c r="M5450" s="33">
        <v>469599</v>
      </c>
      <c r="N5450" s="33">
        <v>1400648</v>
      </c>
      <c r="O5450" s="33">
        <v>42784</v>
      </c>
      <c r="P5450" s="33">
        <v>307633</v>
      </c>
      <c r="Q5450"/>
    </row>
    <row r="5451" spans="1:17">
      <c r="A5451" s="38" t="str">
        <f t="shared" ca="1" si="84"/>
        <v>207250</v>
      </c>
      <c r="B5451" s="39" cm="1">
        <f t="array" aca="1" ref="B5451" ca="1">INDIRECT(_xlfn.CONCAT("D",ROW(C5451)-C5451-3))</f>
        <v>2072</v>
      </c>
      <c r="C5451" s="32">
        <v>50</v>
      </c>
      <c r="D5451" s="33">
        <v>4466978</v>
      </c>
      <c r="E5451" s="33"/>
      <c r="F5451" s="33">
        <v>2253840</v>
      </c>
      <c r="G5451" s="33">
        <v>700852</v>
      </c>
      <c r="H5451" s="33">
        <v>1247331</v>
      </c>
      <c r="I5451" s="33">
        <v>11321</v>
      </c>
      <c r="J5451" s="33">
        <v>294337</v>
      </c>
      <c r="K5451" s="33"/>
      <c r="L5451" s="33">
        <v>2213138</v>
      </c>
      <c r="M5451" s="33">
        <v>487571</v>
      </c>
      <c r="N5451" s="33">
        <v>1331800</v>
      </c>
      <c r="O5451" s="33">
        <v>54633</v>
      </c>
      <c r="P5451" s="33">
        <v>339135</v>
      </c>
      <c r="Q5451"/>
    </row>
    <row r="5452" spans="1:17">
      <c r="A5452" s="38" t="str">
        <f t="shared" ref="A5452:A5515" ca="1" si="85">B5452&amp;C5452</f>
        <v>207251</v>
      </c>
      <c r="B5452" s="39" cm="1">
        <f t="array" aca="1" ref="B5452" ca="1">INDIRECT(_xlfn.CONCAT("D",ROW(C5452)-C5452-3))</f>
        <v>2072</v>
      </c>
      <c r="C5452" s="32">
        <v>51</v>
      </c>
      <c r="D5452" s="33">
        <v>4395273</v>
      </c>
      <c r="E5452" s="33"/>
      <c r="F5452" s="33">
        <v>2213629</v>
      </c>
      <c r="G5452" s="33">
        <v>647630</v>
      </c>
      <c r="H5452" s="33">
        <v>1265070</v>
      </c>
      <c r="I5452" s="33">
        <v>11687</v>
      </c>
      <c r="J5452" s="33">
        <v>289242</v>
      </c>
      <c r="K5452" s="33"/>
      <c r="L5452" s="33">
        <v>2181644</v>
      </c>
      <c r="M5452" s="33">
        <v>447617</v>
      </c>
      <c r="N5452" s="33">
        <v>1336038</v>
      </c>
      <c r="O5452" s="33">
        <v>52546</v>
      </c>
      <c r="P5452" s="33">
        <v>345443</v>
      </c>
      <c r="Q5452"/>
    </row>
    <row r="5453" spans="1:17">
      <c r="A5453" s="38" t="str">
        <f t="shared" ca="1" si="85"/>
        <v>207252</v>
      </c>
      <c r="B5453" s="39" cm="1">
        <f t="array" aca="1" ref="B5453" ca="1">INDIRECT(_xlfn.CONCAT("D",ROW(C5453)-C5453-3))</f>
        <v>2072</v>
      </c>
      <c r="C5453" s="32">
        <v>52</v>
      </c>
      <c r="D5453" s="33">
        <v>4499121</v>
      </c>
      <c r="E5453" s="33"/>
      <c r="F5453" s="33">
        <v>2263777</v>
      </c>
      <c r="G5453" s="33">
        <v>682838</v>
      </c>
      <c r="H5453" s="33">
        <v>1306602</v>
      </c>
      <c r="I5453" s="33">
        <v>13016</v>
      </c>
      <c r="J5453" s="33">
        <v>261320</v>
      </c>
      <c r="K5453" s="33"/>
      <c r="L5453" s="33">
        <v>2235345</v>
      </c>
      <c r="M5453" s="33">
        <v>519241</v>
      </c>
      <c r="N5453" s="33">
        <v>1306123</v>
      </c>
      <c r="O5453" s="33">
        <v>61146</v>
      </c>
      <c r="P5453" s="33">
        <v>348834</v>
      </c>
      <c r="Q5453"/>
    </row>
    <row r="5454" spans="1:17">
      <c r="A5454" s="38" t="str">
        <f t="shared" ca="1" si="85"/>
        <v>207253</v>
      </c>
      <c r="B5454" s="39" cm="1">
        <f t="array" aca="1" ref="B5454" ca="1">INDIRECT(_xlfn.CONCAT("D",ROW(C5454)-C5454-3))</f>
        <v>2072</v>
      </c>
      <c r="C5454" s="32">
        <v>53</v>
      </c>
      <c r="D5454" s="33">
        <v>4536920</v>
      </c>
      <c r="E5454" s="33"/>
      <c r="F5454" s="33">
        <v>2279785</v>
      </c>
      <c r="G5454" s="33">
        <v>683935</v>
      </c>
      <c r="H5454" s="33">
        <v>1324494</v>
      </c>
      <c r="I5454" s="33">
        <v>20175</v>
      </c>
      <c r="J5454" s="33">
        <v>251180</v>
      </c>
      <c r="K5454" s="33"/>
      <c r="L5454" s="33">
        <v>2257136</v>
      </c>
      <c r="M5454" s="33">
        <v>495420</v>
      </c>
      <c r="N5454" s="33">
        <v>1349035</v>
      </c>
      <c r="O5454" s="33">
        <v>64576</v>
      </c>
      <c r="P5454" s="33">
        <v>348105</v>
      </c>
      <c r="Q5454"/>
    </row>
    <row r="5455" spans="1:17">
      <c r="A5455" s="38" t="str">
        <f t="shared" ca="1" si="85"/>
        <v>207254</v>
      </c>
      <c r="B5455" s="39" cm="1">
        <f t="array" aca="1" ref="B5455" ca="1">INDIRECT(_xlfn.CONCAT("D",ROW(C5455)-C5455-3))</f>
        <v>2072</v>
      </c>
      <c r="C5455" s="32">
        <v>54</v>
      </c>
      <c r="D5455" s="33">
        <v>4584805</v>
      </c>
      <c r="E5455" s="33"/>
      <c r="F5455" s="33">
        <v>2302717</v>
      </c>
      <c r="G5455" s="33">
        <v>666868</v>
      </c>
      <c r="H5455" s="33">
        <v>1324643</v>
      </c>
      <c r="I5455" s="33">
        <v>23239</v>
      </c>
      <c r="J5455" s="33">
        <v>287966</v>
      </c>
      <c r="K5455" s="33"/>
      <c r="L5455" s="33">
        <v>2282088</v>
      </c>
      <c r="M5455" s="33">
        <v>484969</v>
      </c>
      <c r="N5455" s="33">
        <v>1355686</v>
      </c>
      <c r="O5455" s="33">
        <v>68847</v>
      </c>
      <c r="P5455" s="33">
        <v>372586</v>
      </c>
      <c r="Q5455"/>
    </row>
    <row r="5456" spans="1:17">
      <c r="A5456" s="38" t="str">
        <f t="shared" ca="1" si="85"/>
        <v>207255</v>
      </c>
      <c r="B5456" s="39" cm="1">
        <f t="array" aca="1" ref="B5456" ca="1">INDIRECT(_xlfn.CONCAT("D",ROW(C5456)-C5456-3))</f>
        <v>2072</v>
      </c>
      <c r="C5456" s="32">
        <v>55</v>
      </c>
      <c r="D5456" s="33">
        <v>4655123</v>
      </c>
      <c r="E5456" s="33"/>
      <c r="F5456" s="33">
        <v>2333678</v>
      </c>
      <c r="G5456" s="33">
        <v>699199</v>
      </c>
      <c r="H5456" s="33">
        <v>1344151</v>
      </c>
      <c r="I5456" s="33">
        <v>16073</v>
      </c>
      <c r="J5456" s="33">
        <v>274255</v>
      </c>
      <c r="K5456" s="33"/>
      <c r="L5456" s="33">
        <v>2321445</v>
      </c>
      <c r="M5456" s="33">
        <v>556179</v>
      </c>
      <c r="N5456" s="33">
        <v>1307828</v>
      </c>
      <c r="O5456" s="33">
        <v>95719</v>
      </c>
      <c r="P5456" s="33">
        <v>361718</v>
      </c>
      <c r="Q5456"/>
    </row>
    <row r="5457" spans="1:17">
      <c r="A5457" s="38" t="str">
        <f t="shared" ca="1" si="85"/>
        <v>207256</v>
      </c>
      <c r="B5457" s="39" cm="1">
        <f t="array" aca="1" ref="B5457" ca="1">INDIRECT(_xlfn.CONCAT("D",ROW(C5457)-C5457-3))</f>
        <v>2072</v>
      </c>
      <c r="C5457" s="32">
        <v>56</v>
      </c>
      <c r="D5457" s="33">
        <v>4667921</v>
      </c>
      <c r="E5457" s="33"/>
      <c r="F5457" s="33">
        <v>2337467</v>
      </c>
      <c r="G5457" s="33">
        <v>670436</v>
      </c>
      <c r="H5457" s="33">
        <v>1374092</v>
      </c>
      <c r="I5457" s="33">
        <v>24160</v>
      </c>
      <c r="J5457" s="33">
        <v>268779</v>
      </c>
      <c r="K5457" s="33"/>
      <c r="L5457" s="33">
        <v>2330454</v>
      </c>
      <c r="M5457" s="33">
        <v>501758</v>
      </c>
      <c r="N5457" s="33">
        <v>1346081</v>
      </c>
      <c r="O5457" s="33">
        <v>92694</v>
      </c>
      <c r="P5457" s="33">
        <v>389920</v>
      </c>
      <c r="Q5457"/>
    </row>
    <row r="5458" spans="1:17">
      <c r="A5458" s="38" t="str">
        <f t="shared" ca="1" si="85"/>
        <v>207257</v>
      </c>
      <c r="B5458" s="39" cm="1">
        <f t="array" aca="1" ref="B5458" ca="1">INDIRECT(_xlfn.CONCAT("D",ROW(C5458)-C5458-3))</f>
        <v>2072</v>
      </c>
      <c r="C5458" s="32">
        <v>57</v>
      </c>
      <c r="D5458" s="33">
        <v>4657666</v>
      </c>
      <c r="E5458" s="33"/>
      <c r="F5458" s="33">
        <v>2328538</v>
      </c>
      <c r="G5458" s="33">
        <v>682381</v>
      </c>
      <c r="H5458" s="33">
        <v>1335618</v>
      </c>
      <c r="I5458" s="33">
        <v>33164</v>
      </c>
      <c r="J5458" s="33">
        <v>277374</v>
      </c>
      <c r="K5458" s="33"/>
      <c r="L5458" s="33">
        <v>2329128</v>
      </c>
      <c r="M5458" s="33">
        <v>492778</v>
      </c>
      <c r="N5458" s="33">
        <v>1331505</v>
      </c>
      <c r="O5458" s="33">
        <v>99561</v>
      </c>
      <c r="P5458" s="33">
        <v>405284</v>
      </c>
      <c r="Q5458"/>
    </row>
    <row r="5459" spans="1:17">
      <c r="A5459" s="38" t="str">
        <f t="shared" ca="1" si="85"/>
        <v>207258</v>
      </c>
      <c r="B5459" s="39" cm="1">
        <f t="array" aca="1" ref="B5459" ca="1">INDIRECT(_xlfn.CONCAT("D",ROW(C5459)-C5459-3))</f>
        <v>2072</v>
      </c>
      <c r="C5459" s="32">
        <v>58</v>
      </c>
      <c r="D5459" s="33">
        <v>4584009</v>
      </c>
      <c r="E5459" s="33"/>
      <c r="F5459" s="33">
        <v>2288965</v>
      </c>
      <c r="G5459" s="33">
        <v>667363</v>
      </c>
      <c r="H5459" s="33">
        <v>1354858</v>
      </c>
      <c r="I5459" s="33">
        <v>25164</v>
      </c>
      <c r="J5459" s="33">
        <v>241579</v>
      </c>
      <c r="K5459" s="33"/>
      <c r="L5459" s="33">
        <v>2295043</v>
      </c>
      <c r="M5459" s="33">
        <v>490859</v>
      </c>
      <c r="N5459" s="33">
        <v>1313325</v>
      </c>
      <c r="O5459" s="33">
        <v>107848</v>
      </c>
      <c r="P5459" s="33">
        <v>383011</v>
      </c>
      <c r="Q5459"/>
    </row>
    <row r="5460" spans="1:17">
      <c r="A5460" s="38" t="str">
        <f t="shared" ca="1" si="85"/>
        <v>207259</v>
      </c>
      <c r="B5460" s="39" cm="1">
        <f t="array" aca="1" ref="B5460" ca="1">INDIRECT(_xlfn.CONCAT("D",ROW(C5460)-C5460-3))</f>
        <v>2072</v>
      </c>
      <c r="C5460" s="32">
        <v>59</v>
      </c>
      <c r="D5460" s="33">
        <v>4576131</v>
      </c>
      <c r="E5460" s="33"/>
      <c r="F5460" s="33">
        <v>2278991</v>
      </c>
      <c r="G5460" s="33">
        <v>648984</v>
      </c>
      <c r="H5460" s="33">
        <v>1338216</v>
      </c>
      <c r="I5460" s="33">
        <v>25154</v>
      </c>
      <c r="J5460" s="33">
        <v>266637</v>
      </c>
      <c r="K5460" s="33"/>
      <c r="L5460" s="33">
        <v>2297140</v>
      </c>
      <c r="M5460" s="33">
        <v>487363</v>
      </c>
      <c r="N5460" s="33">
        <v>1323418</v>
      </c>
      <c r="O5460" s="33">
        <v>104507</v>
      </c>
      <c r="P5460" s="33">
        <v>381852</v>
      </c>
      <c r="Q5460"/>
    </row>
    <row r="5461" spans="1:17">
      <c r="A5461" s="38" t="str">
        <f t="shared" ca="1" si="85"/>
        <v>207260</v>
      </c>
      <c r="B5461" s="39" cm="1">
        <f t="array" aca="1" ref="B5461" ca="1">INDIRECT(_xlfn.CONCAT("D",ROW(C5461)-C5461-3))</f>
        <v>2072</v>
      </c>
      <c r="C5461" s="32">
        <v>60</v>
      </c>
      <c r="D5461" s="33">
        <v>4544496</v>
      </c>
      <c r="E5461" s="33"/>
      <c r="F5461" s="33">
        <v>2260558</v>
      </c>
      <c r="G5461" s="33">
        <v>607569</v>
      </c>
      <c r="H5461" s="33">
        <v>1373809</v>
      </c>
      <c r="I5461" s="33">
        <v>16068</v>
      </c>
      <c r="J5461" s="33">
        <v>263112</v>
      </c>
      <c r="K5461" s="33"/>
      <c r="L5461" s="33">
        <v>2283939</v>
      </c>
      <c r="M5461" s="33">
        <v>492003</v>
      </c>
      <c r="N5461" s="33">
        <v>1292890</v>
      </c>
      <c r="O5461" s="33">
        <v>123755</v>
      </c>
      <c r="P5461" s="33">
        <v>375290</v>
      </c>
      <c r="Q5461"/>
    </row>
    <row r="5462" spans="1:17">
      <c r="A5462" s="38" t="str">
        <f t="shared" ca="1" si="85"/>
        <v>207261</v>
      </c>
      <c r="B5462" s="39" cm="1">
        <f t="array" aca="1" ref="B5462" ca="1">INDIRECT(_xlfn.CONCAT("D",ROW(C5462)-C5462-3))</f>
        <v>2072</v>
      </c>
      <c r="C5462" s="32">
        <v>61</v>
      </c>
      <c r="D5462" s="33">
        <v>4594992</v>
      </c>
      <c r="E5462" s="33"/>
      <c r="F5462" s="33">
        <v>2279904</v>
      </c>
      <c r="G5462" s="33">
        <v>603948</v>
      </c>
      <c r="H5462" s="33">
        <v>1378008</v>
      </c>
      <c r="I5462" s="33">
        <v>23151</v>
      </c>
      <c r="J5462" s="33">
        <v>274796</v>
      </c>
      <c r="K5462" s="33"/>
      <c r="L5462" s="33">
        <v>2315087</v>
      </c>
      <c r="M5462" s="33">
        <v>492721</v>
      </c>
      <c r="N5462" s="33">
        <v>1294522</v>
      </c>
      <c r="O5462" s="33">
        <v>121424</v>
      </c>
      <c r="P5462" s="33">
        <v>406420</v>
      </c>
      <c r="Q5462"/>
    </row>
    <row r="5463" spans="1:17">
      <c r="A5463" s="38" t="str">
        <f t="shared" ca="1" si="85"/>
        <v>207262</v>
      </c>
      <c r="B5463" s="39" cm="1">
        <f t="array" aca="1" ref="B5463" ca="1">INDIRECT(_xlfn.CONCAT("D",ROW(C5463)-C5463-3))</f>
        <v>2072</v>
      </c>
      <c r="C5463" s="32">
        <v>62</v>
      </c>
      <c r="D5463" s="33">
        <v>4630194</v>
      </c>
      <c r="E5463" s="33"/>
      <c r="F5463" s="33">
        <v>2291346</v>
      </c>
      <c r="G5463" s="33">
        <v>604730</v>
      </c>
      <c r="H5463" s="33">
        <v>1360141</v>
      </c>
      <c r="I5463" s="33">
        <v>31141</v>
      </c>
      <c r="J5463" s="33">
        <v>295333</v>
      </c>
      <c r="K5463" s="33"/>
      <c r="L5463" s="33">
        <v>2338848</v>
      </c>
      <c r="M5463" s="33">
        <v>476022</v>
      </c>
      <c r="N5463" s="33">
        <v>1310319</v>
      </c>
      <c r="O5463" s="33">
        <v>158003</v>
      </c>
      <c r="P5463" s="33">
        <v>394504</v>
      </c>
      <c r="Q5463"/>
    </row>
    <row r="5464" spans="1:17">
      <c r="A5464" s="38" t="str">
        <f t="shared" ca="1" si="85"/>
        <v>207263</v>
      </c>
      <c r="B5464" s="39" cm="1">
        <f t="array" aca="1" ref="B5464" ca="1">INDIRECT(_xlfn.CONCAT("D",ROW(C5464)-C5464-3))</f>
        <v>2072</v>
      </c>
      <c r="C5464" s="32">
        <v>63</v>
      </c>
      <c r="D5464" s="33">
        <v>4742541</v>
      </c>
      <c r="E5464" s="33"/>
      <c r="F5464" s="33">
        <v>2341808</v>
      </c>
      <c r="G5464" s="33">
        <v>656226</v>
      </c>
      <c r="H5464" s="33">
        <v>1367472</v>
      </c>
      <c r="I5464" s="33">
        <v>40014</v>
      </c>
      <c r="J5464" s="33">
        <v>278096</v>
      </c>
      <c r="K5464" s="33"/>
      <c r="L5464" s="33">
        <v>2400733</v>
      </c>
      <c r="M5464" s="33">
        <v>531605</v>
      </c>
      <c r="N5464" s="33">
        <v>1292471</v>
      </c>
      <c r="O5464" s="33">
        <v>152173</v>
      </c>
      <c r="P5464" s="33">
        <v>424483</v>
      </c>
      <c r="Q5464"/>
    </row>
    <row r="5465" spans="1:17">
      <c r="A5465" s="38" t="str">
        <f t="shared" ca="1" si="85"/>
        <v>207264</v>
      </c>
      <c r="B5465" s="39" cm="1">
        <f t="array" aca="1" ref="B5465" ca="1">INDIRECT(_xlfn.CONCAT("D",ROW(C5465)-C5465-3))</f>
        <v>2072</v>
      </c>
      <c r="C5465" s="32">
        <v>64</v>
      </c>
      <c r="D5465" s="33">
        <v>4725432</v>
      </c>
      <c r="E5465" s="33"/>
      <c r="F5465" s="33">
        <v>2327221</v>
      </c>
      <c r="G5465" s="33">
        <v>585572</v>
      </c>
      <c r="H5465" s="33">
        <v>1429277</v>
      </c>
      <c r="I5465" s="33">
        <v>32141</v>
      </c>
      <c r="J5465" s="33">
        <v>280231</v>
      </c>
      <c r="K5465" s="33"/>
      <c r="L5465" s="33">
        <v>2398211</v>
      </c>
      <c r="M5465" s="33">
        <v>554128</v>
      </c>
      <c r="N5465" s="33">
        <v>1290958</v>
      </c>
      <c r="O5465" s="33">
        <v>158609</v>
      </c>
      <c r="P5465" s="33">
        <v>394515</v>
      </c>
      <c r="Q5465"/>
    </row>
    <row r="5466" spans="1:17">
      <c r="A5466" s="38" t="str">
        <f t="shared" ca="1" si="85"/>
        <v>207265</v>
      </c>
      <c r="B5466" s="39" cm="1">
        <f t="array" aca="1" ref="B5466" ca="1">INDIRECT(_xlfn.CONCAT("D",ROW(C5466)-C5466-3))</f>
        <v>2072</v>
      </c>
      <c r="C5466" s="32">
        <v>65</v>
      </c>
      <c r="D5466" s="33">
        <v>4628532</v>
      </c>
      <c r="E5466" s="33"/>
      <c r="F5466" s="33">
        <v>2275673</v>
      </c>
      <c r="G5466" s="33">
        <v>592216</v>
      </c>
      <c r="H5466" s="33">
        <v>1363801</v>
      </c>
      <c r="I5466" s="33">
        <v>50103</v>
      </c>
      <c r="J5466" s="33">
        <v>269554</v>
      </c>
      <c r="K5466" s="33"/>
      <c r="L5466" s="33">
        <v>2352859</v>
      </c>
      <c r="M5466" s="33">
        <v>488802</v>
      </c>
      <c r="N5466" s="33">
        <v>1262070</v>
      </c>
      <c r="O5466" s="33">
        <v>182299</v>
      </c>
      <c r="P5466" s="33">
        <v>419688</v>
      </c>
      <c r="Q5466"/>
    </row>
    <row r="5467" spans="1:17">
      <c r="A5467" s="38" t="str">
        <f t="shared" ca="1" si="85"/>
        <v>207266</v>
      </c>
      <c r="B5467" s="39" cm="1">
        <f t="array" aca="1" ref="B5467" ca="1">INDIRECT(_xlfn.CONCAT("D",ROW(C5467)-C5467-3))</f>
        <v>2072</v>
      </c>
      <c r="C5467" s="32">
        <v>66</v>
      </c>
      <c r="D5467" s="33">
        <v>4492568</v>
      </c>
      <c r="E5467" s="33"/>
      <c r="F5467" s="33">
        <v>2203682</v>
      </c>
      <c r="G5467" s="33">
        <v>553179</v>
      </c>
      <c r="H5467" s="33">
        <v>1361363</v>
      </c>
      <c r="I5467" s="33">
        <v>40158</v>
      </c>
      <c r="J5467" s="33">
        <v>248981</v>
      </c>
      <c r="K5467" s="33"/>
      <c r="L5467" s="33">
        <v>2288886</v>
      </c>
      <c r="M5467" s="33">
        <v>473632</v>
      </c>
      <c r="N5467" s="33">
        <v>1232246</v>
      </c>
      <c r="O5467" s="33">
        <v>175605</v>
      </c>
      <c r="P5467" s="33">
        <v>407404</v>
      </c>
      <c r="Q5467"/>
    </row>
    <row r="5468" spans="1:17">
      <c r="A5468" s="38" t="str">
        <f t="shared" ca="1" si="85"/>
        <v>207267</v>
      </c>
      <c r="B5468" s="39" cm="1">
        <f t="array" aca="1" ref="B5468" ca="1">INDIRECT(_xlfn.CONCAT("D",ROW(C5468)-C5468-3))</f>
        <v>2072</v>
      </c>
      <c r="C5468" s="32">
        <v>67</v>
      </c>
      <c r="D5468" s="33">
        <v>4408670</v>
      </c>
      <c r="E5468" s="33"/>
      <c r="F5468" s="33">
        <v>2156771</v>
      </c>
      <c r="G5468" s="33">
        <v>572347</v>
      </c>
      <c r="H5468" s="33">
        <v>1278308</v>
      </c>
      <c r="I5468" s="33">
        <v>52847</v>
      </c>
      <c r="J5468" s="33">
        <v>253268</v>
      </c>
      <c r="K5468" s="33"/>
      <c r="L5468" s="33">
        <v>2251899</v>
      </c>
      <c r="M5468" s="33">
        <v>457979</v>
      </c>
      <c r="N5468" s="33">
        <v>1256943</v>
      </c>
      <c r="O5468" s="33">
        <v>183992</v>
      </c>
      <c r="P5468" s="33">
        <v>352984</v>
      </c>
      <c r="Q5468"/>
    </row>
    <row r="5469" spans="1:17">
      <c r="A5469" s="38" t="str">
        <f t="shared" ca="1" si="85"/>
        <v>207268</v>
      </c>
      <c r="B5469" s="39" cm="1">
        <f t="array" aca="1" ref="B5469" ca="1">INDIRECT(_xlfn.CONCAT("D",ROW(C5469)-C5469-3))</f>
        <v>2072</v>
      </c>
      <c r="C5469" s="32">
        <v>68</v>
      </c>
      <c r="D5469" s="33">
        <v>4335479</v>
      </c>
      <c r="E5469" s="33"/>
      <c r="F5469" s="33">
        <v>2116053</v>
      </c>
      <c r="G5469" s="33">
        <v>502387</v>
      </c>
      <c r="H5469" s="33">
        <v>1324291</v>
      </c>
      <c r="I5469" s="33">
        <v>47224</v>
      </c>
      <c r="J5469" s="33">
        <v>242151</v>
      </c>
      <c r="K5469" s="33"/>
      <c r="L5469" s="33">
        <v>2219426</v>
      </c>
      <c r="M5469" s="33">
        <v>450711</v>
      </c>
      <c r="N5469" s="33">
        <v>1190520</v>
      </c>
      <c r="O5469" s="33">
        <v>224854</v>
      </c>
      <c r="P5469" s="33">
        <v>353342</v>
      </c>
      <c r="Q5469"/>
    </row>
    <row r="5470" spans="1:17">
      <c r="A5470" s="38" t="str">
        <f t="shared" ca="1" si="85"/>
        <v>207269</v>
      </c>
      <c r="B5470" s="39" cm="1">
        <f t="array" aca="1" ref="B5470" ca="1">INDIRECT(_xlfn.CONCAT("D",ROW(C5470)-C5470-3))</f>
        <v>2072</v>
      </c>
      <c r="C5470" s="32">
        <v>69</v>
      </c>
      <c r="D5470" s="33">
        <v>4245646</v>
      </c>
      <c r="E5470" s="33"/>
      <c r="F5470" s="33">
        <v>2065593</v>
      </c>
      <c r="G5470" s="33">
        <v>478147</v>
      </c>
      <c r="H5470" s="33">
        <v>1266333</v>
      </c>
      <c r="I5470" s="33">
        <v>58384</v>
      </c>
      <c r="J5470" s="33">
        <v>262729</v>
      </c>
      <c r="K5470" s="33"/>
      <c r="L5470" s="33">
        <v>2180053</v>
      </c>
      <c r="M5470" s="33">
        <v>431783</v>
      </c>
      <c r="N5470" s="33">
        <v>1195708</v>
      </c>
      <c r="O5470" s="33">
        <v>215388</v>
      </c>
      <c r="P5470" s="33">
        <v>337174</v>
      </c>
      <c r="Q5470"/>
    </row>
    <row r="5471" spans="1:17">
      <c r="A5471" s="38" t="str">
        <f t="shared" ca="1" si="85"/>
        <v>207270</v>
      </c>
      <c r="B5471" s="39" cm="1">
        <f t="array" aca="1" ref="B5471" ca="1">INDIRECT(_xlfn.CONCAT("D",ROW(C5471)-C5471-3))</f>
        <v>2072</v>
      </c>
      <c r="C5471" s="32">
        <v>70</v>
      </c>
      <c r="D5471" s="33">
        <v>4197135</v>
      </c>
      <c r="E5471" s="33"/>
      <c r="F5471" s="33">
        <v>2035566</v>
      </c>
      <c r="G5471" s="33">
        <v>461758</v>
      </c>
      <c r="H5471" s="33">
        <v>1270339</v>
      </c>
      <c r="I5471" s="33">
        <v>55451</v>
      </c>
      <c r="J5471" s="33">
        <v>248018</v>
      </c>
      <c r="K5471" s="33"/>
      <c r="L5471" s="33">
        <v>2161569</v>
      </c>
      <c r="M5471" s="33">
        <v>422631</v>
      </c>
      <c r="N5471" s="33">
        <v>1115583</v>
      </c>
      <c r="O5471" s="33">
        <v>248131</v>
      </c>
      <c r="P5471" s="33">
        <v>375223</v>
      </c>
      <c r="Q5471"/>
    </row>
    <row r="5472" spans="1:17">
      <c r="A5472" s="38" t="str">
        <f t="shared" ca="1" si="85"/>
        <v>207271</v>
      </c>
      <c r="B5472" s="39" cm="1">
        <f t="array" aca="1" ref="B5472" ca="1">INDIRECT(_xlfn.CONCAT("D",ROW(C5472)-C5472-3))</f>
        <v>2072</v>
      </c>
      <c r="C5472" s="32">
        <v>71</v>
      </c>
      <c r="D5472" s="33">
        <v>4219597</v>
      </c>
      <c r="E5472" s="33"/>
      <c r="F5472" s="33">
        <v>2042406</v>
      </c>
      <c r="G5472" s="33">
        <v>472648</v>
      </c>
      <c r="H5472" s="33">
        <v>1274226</v>
      </c>
      <c r="I5472" s="33">
        <v>57689</v>
      </c>
      <c r="J5472" s="33">
        <v>237842</v>
      </c>
      <c r="K5472" s="33"/>
      <c r="L5472" s="33">
        <v>2177191</v>
      </c>
      <c r="M5472" s="33">
        <v>436451</v>
      </c>
      <c r="N5472" s="33">
        <v>1112899</v>
      </c>
      <c r="O5472" s="33">
        <v>294680</v>
      </c>
      <c r="P5472" s="33">
        <v>333161</v>
      </c>
      <c r="Q5472"/>
    </row>
    <row r="5473" spans="1:17">
      <c r="A5473" s="38" t="str">
        <f t="shared" ca="1" si="85"/>
        <v>207272</v>
      </c>
      <c r="B5473" s="39" cm="1">
        <f t="array" aca="1" ref="B5473" ca="1">INDIRECT(_xlfn.CONCAT("D",ROW(C5473)-C5473-3))</f>
        <v>2072</v>
      </c>
      <c r="C5473" s="32">
        <v>72</v>
      </c>
      <c r="D5473" s="33">
        <v>4105241</v>
      </c>
      <c r="E5473" s="33"/>
      <c r="F5473" s="33">
        <v>1982969</v>
      </c>
      <c r="G5473" s="33">
        <v>428832</v>
      </c>
      <c r="H5473" s="33">
        <v>1214518</v>
      </c>
      <c r="I5473" s="33">
        <v>70965</v>
      </c>
      <c r="J5473" s="33">
        <v>268654</v>
      </c>
      <c r="K5473" s="33"/>
      <c r="L5473" s="33">
        <v>2122272</v>
      </c>
      <c r="M5473" s="33">
        <v>418376</v>
      </c>
      <c r="N5473" s="33">
        <v>1073799</v>
      </c>
      <c r="O5473" s="33">
        <v>299853</v>
      </c>
      <c r="P5473" s="33">
        <v>330244</v>
      </c>
      <c r="Q5473"/>
    </row>
    <row r="5474" spans="1:17">
      <c r="A5474" s="38" t="str">
        <f t="shared" ca="1" si="85"/>
        <v>207273</v>
      </c>
      <c r="B5474" s="39" cm="1">
        <f t="array" aca="1" ref="B5474" ca="1">INDIRECT(_xlfn.CONCAT("D",ROW(C5474)-C5474-3))</f>
        <v>2072</v>
      </c>
      <c r="C5474" s="32">
        <v>73</v>
      </c>
      <c r="D5474" s="33">
        <v>4039891</v>
      </c>
      <c r="E5474" s="33"/>
      <c r="F5474" s="33">
        <v>1943908</v>
      </c>
      <c r="G5474" s="33">
        <v>449295</v>
      </c>
      <c r="H5474" s="33">
        <v>1153594</v>
      </c>
      <c r="I5474" s="33">
        <v>76906</v>
      </c>
      <c r="J5474" s="33">
        <v>264112</v>
      </c>
      <c r="K5474" s="33"/>
      <c r="L5474" s="33">
        <v>2095983</v>
      </c>
      <c r="M5474" s="33">
        <v>413734</v>
      </c>
      <c r="N5474" s="33">
        <v>1063165</v>
      </c>
      <c r="O5474" s="33">
        <v>311565</v>
      </c>
      <c r="P5474" s="33">
        <v>307519</v>
      </c>
      <c r="Q5474"/>
    </row>
    <row r="5475" spans="1:17">
      <c r="A5475" s="38" t="str">
        <f t="shared" ca="1" si="85"/>
        <v>207274</v>
      </c>
      <c r="B5475" s="39" cm="1">
        <f t="array" aca="1" ref="B5475" ca="1">INDIRECT(_xlfn.CONCAT("D",ROW(C5475)-C5475-3))</f>
        <v>2072</v>
      </c>
      <c r="C5475" s="32">
        <v>74</v>
      </c>
      <c r="D5475" s="33">
        <v>3918518</v>
      </c>
      <c r="E5475" s="33"/>
      <c r="F5475" s="33">
        <v>1879568</v>
      </c>
      <c r="G5475" s="33">
        <v>395911</v>
      </c>
      <c r="H5475" s="33">
        <v>1162484</v>
      </c>
      <c r="I5475" s="33">
        <v>95948</v>
      </c>
      <c r="J5475" s="33">
        <v>225225</v>
      </c>
      <c r="K5475" s="33"/>
      <c r="L5475" s="33">
        <v>2038950</v>
      </c>
      <c r="M5475" s="33">
        <v>396237</v>
      </c>
      <c r="N5475" s="33">
        <v>1002247</v>
      </c>
      <c r="O5475" s="33">
        <v>325300</v>
      </c>
      <c r="P5475" s="33">
        <v>315166</v>
      </c>
      <c r="Q5475"/>
    </row>
    <row r="5476" spans="1:17">
      <c r="A5476" s="38" t="str">
        <f t="shared" ca="1" si="85"/>
        <v>207275</v>
      </c>
      <c r="B5476" s="39" cm="1">
        <f t="array" aca="1" ref="B5476" ca="1">INDIRECT(_xlfn.CONCAT("D",ROW(C5476)-C5476-3))</f>
        <v>2072</v>
      </c>
      <c r="C5476" s="32">
        <v>75</v>
      </c>
      <c r="D5476" s="33">
        <v>3856933</v>
      </c>
      <c r="E5476" s="33"/>
      <c r="F5476" s="33">
        <v>1839974</v>
      </c>
      <c r="G5476" s="33">
        <v>374660</v>
      </c>
      <c r="H5476" s="33">
        <v>1153266</v>
      </c>
      <c r="I5476" s="33">
        <v>106036</v>
      </c>
      <c r="J5476" s="33">
        <v>206012</v>
      </c>
      <c r="K5476" s="33"/>
      <c r="L5476" s="33">
        <v>2016959</v>
      </c>
      <c r="M5476" s="33">
        <v>391033</v>
      </c>
      <c r="N5476" s="33">
        <v>963399</v>
      </c>
      <c r="O5476" s="33">
        <v>352537</v>
      </c>
      <c r="P5476" s="33">
        <v>309990</v>
      </c>
      <c r="Q5476"/>
    </row>
    <row r="5477" spans="1:17">
      <c r="A5477" s="38" t="str">
        <f t="shared" ca="1" si="85"/>
        <v>207276</v>
      </c>
      <c r="B5477" s="39" cm="1">
        <f t="array" aca="1" ref="B5477" ca="1">INDIRECT(_xlfn.CONCAT("D",ROW(C5477)-C5477-3))</f>
        <v>2072</v>
      </c>
      <c r="C5477" s="32">
        <v>76</v>
      </c>
      <c r="D5477" s="33">
        <v>3793164</v>
      </c>
      <c r="E5477" s="33"/>
      <c r="F5477" s="33">
        <v>1803420</v>
      </c>
      <c r="G5477" s="33">
        <v>360886</v>
      </c>
      <c r="H5477" s="33">
        <v>1171617</v>
      </c>
      <c r="I5477" s="33">
        <v>84914</v>
      </c>
      <c r="J5477" s="33">
        <v>186003</v>
      </c>
      <c r="K5477" s="33"/>
      <c r="L5477" s="33">
        <v>1989744</v>
      </c>
      <c r="M5477" s="33">
        <v>366665</v>
      </c>
      <c r="N5477" s="33">
        <v>983192</v>
      </c>
      <c r="O5477" s="33">
        <v>330101</v>
      </c>
      <c r="P5477" s="33">
        <v>309787</v>
      </c>
      <c r="Q5477"/>
    </row>
    <row r="5478" spans="1:17">
      <c r="A5478" s="38" t="str">
        <f t="shared" ca="1" si="85"/>
        <v>207277</v>
      </c>
      <c r="B5478" s="39" cm="1">
        <f t="array" aca="1" ref="B5478" ca="1">INDIRECT(_xlfn.CONCAT("D",ROW(C5478)-C5478-3))</f>
        <v>2072</v>
      </c>
      <c r="C5478" s="32">
        <v>77</v>
      </c>
      <c r="D5478" s="33">
        <v>3734020</v>
      </c>
      <c r="E5478" s="33"/>
      <c r="F5478" s="33">
        <v>1767580</v>
      </c>
      <c r="G5478" s="33">
        <v>345831</v>
      </c>
      <c r="H5478" s="33">
        <v>1112322</v>
      </c>
      <c r="I5478" s="33">
        <v>106176</v>
      </c>
      <c r="J5478" s="33">
        <v>203252</v>
      </c>
      <c r="K5478" s="33"/>
      <c r="L5478" s="33">
        <v>1966440</v>
      </c>
      <c r="M5478" s="33">
        <v>344686</v>
      </c>
      <c r="N5478" s="33">
        <v>927298</v>
      </c>
      <c r="O5478" s="33">
        <v>392475</v>
      </c>
      <c r="P5478" s="33">
        <v>301982</v>
      </c>
      <c r="Q5478"/>
    </row>
    <row r="5479" spans="1:17">
      <c r="A5479" s="38" t="str">
        <f t="shared" ca="1" si="85"/>
        <v>207278</v>
      </c>
      <c r="B5479" s="39" cm="1">
        <f t="array" aca="1" ref="B5479" ca="1">INDIRECT(_xlfn.CONCAT("D",ROW(C5479)-C5479-3))</f>
        <v>2072</v>
      </c>
      <c r="C5479" s="32">
        <v>78</v>
      </c>
      <c r="D5479" s="33">
        <v>3686352</v>
      </c>
      <c r="E5479" s="33"/>
      <c r="F5479" s="33">
        <v>1737592</v>
      </c>
      <c r="G5479" s="33">
        <v>357205</v>
      </c>
      <c r="H5479" s="33">
        <v>1099870</v>
      </c>
      <c r="I5479" s="33">
        <v>99896</v>
      </c>
      <c r="J5479" s="33">
        <v>180621</v>
      </c>
      <c r="K5479" s="33"/>
      <c r="L5479" s="33">
        <v>1948759</v>
      </c>
      <c r="M5479" s="33">
        <v>396048</v>
      </c>
      <c r="N5479" s="33">
        <v>869275</v>
      </c>
      <c r="O5479" s="33">
        <v>400110</v>
      </c>
      <c r="P5479" s="33">
        <v>283327</v>
      </c>
      <c r="Q5479"/>
    </row>
    <row r="5480" spans="1:17">
      <c r="A5480" s="38" t="str">
        <f t="shared" ca="1" si="85"/>
        <v>207279</v>
      </c>
      <c r="B5480" s="39" cm="1">
        <f t="array" aca="1" ref="B5480" ca="1">INDIRECT(_xlfn.CONCAT("D",ROW(C5480)-C5480-3))</f>
        <v>2072</v>
      </c>
      <c r="C5480" s="32">
        <v>79</v>
      </c>
      <c r="D5480" s="33">
        <v>3657289</v>
      </c>
      <c r="E5480" s="33"/>
      <c r="F5480" s="33">
        <v>1716504</v>
      </c>
      <c r="G5480" s="33">
        <v>347736</v>
      </c>
      <c r="H5480" s="33">
        <v>1089572</v>
      </c>
      <c r="I5480" s="33">
        <v>108856</v>
      </c>
      <c r="J5480" s="33">
        <v>170340</v>
      </c>
      <c r="K5480" s="33"/>
      <c r="L5480" s="33">
        <v>1940785</v>
      </c>
      <c r="M5480" s="33">
        <v>345299</v>
      </c>
      <c r="N5480" s="33">
        <v>888638</v>
      </c>
      <c r="O5480" s="33">
        <v>445842</v>
      </c>
      <c r="P5480" s="33">
        <v>261006</v>
      </c>
      <c r="Q5480"/>
    </row>
    <row r="5481" spans="1:17">
      <c r="A5481" s="38" t="str">
        <f t="shared" ca="1" si="85"/>
        <v>207280</v>
      </c>
      <c r="B5481" s="39" cm="1">
        <f t="array" aca="1" ref="B5481" ca="1">INDIRECT(_xlfn.CONCAT("D",ROW(C5481)-C5481-3))</f>
        <v>2072</v>
      </c>
      <c r="C5481" s="32">
        <v>80</v>
      </c>
      <c r="D5481" s="33">
        <v>3581964</v>
      </c>
      <c r="E5481" s="33"/>
      <c r="F5481" s="33">
        <v>1666442</v>
      </c>
      <c r="G5481" s="33">
        <v>291880</v>
      </c>
      <c r="H5481" s="33">
        <v>1068543</v>
      </c>
      <c r="I5481" s="33">
        <v>117156</v>
      </c>
      <c r="J5481" s="33">
        <v>188863</v>
      </c>
      <c r="K5481" s="33"/>
      <c r="L5481" s="33">
        <v>1915522</v>
      </c>
      <c r="M5481" s="33">
        <v>387580</v>
      </c>
      <c r="N5481" s="33">
        <v>812800</v>
      </c>
      <c r="O5481" s="33">
        <v>451668</v>
      </c>
      <c r="P5481" s="33">
        <v>263473</v>
      </c>
      <c r="Q5481"/>
    </row>
    <row r="5482" spans="1:17">
      <c r="A5482" s="38" t="str">
        <f t="shared" ca="1" si="85"/>
        <v>207281</v>
      </c>
      <c r="B5482" s="39" cm="1">
        <f t="array" aca="1" ref="B5482" ca="1">INDIRECT(_xlfn.CONCAT("D",ROW(C5482)-C5482-3))</f>
        <v>2072</v>
      </c>
      <c r="C5482" s="32">
        <v>81</v>
      </c>
      <c r="D5482" s="33">
        <v>3493978</v>
      </c>
      <c r="E5482" s="33"/>
      <c r="F5482" s="33">
        <v>1614471</v>
      </c>
      <c r="G5482" s="33">
        <v>286275</v>
      </c>
      <c r="H5482" s="33">
        <v>996399</v>
      </c>
      <c r="I5482" s="33">
        <v>151736</v>
      </c>
      <c r="J5482" s="33">
        <v>180060</v>
      </c>
      <c r="K5482" s="33"/>
      <c r="L5482" s="33">
        <v>1879508</v>
      </c>
      <c r="M5482" s="33">
        <v>339879</v>
      </c>
      <c r="N5482" s="33">
        <v>761165</v>
      </c>
      <c r="O5482" s="33">
        <v>501677</v>
      </c>
      <c r="P5482" s="33">
        <v>276787</v>
      </c>
      <c r="Q5482"/>
    </row>
    <row r="5483" spans="1:17">
      <c r="A5483" s="38" t="str">
        <f t="shared" ca="1" si="85"/>
        <v>207282</v>
      </c>
      <c r="B5483" s="39" cm="1">
        <f t="array" aca="1" ref="B5483" ca="1">INDIRECT(_xlfn.CONCAT("D",ROW(C5483)-C5483-3))</f>
        <v>2072</v>
      </c>
      <c r="C5483" s="32">
        <v>82</v>
      </c>
      <c r="D5483" s="33">
        <v>3267596</v>
      </c>
      <c r="E5483" s="33"/>
      <c r="F5483" s="33">
        <v>1495041</v>
      </c>
      <c r="G5483" s="33">
        <v>267512</v>
      </c>
      <c r="H5483" s="33">
        <v>941845</v>
      </c>
      <c r="I5483" s="33">
        <v>137289</v>
      </c>
      <c r="J5483" s="33">
        <v>148394</v>
      </c>
      <c r="K5483" s="33"/>
      <c r="L5483" s="33">
        <v>1772556</v>
      </c>
      <c r="M5483" s="33">
        <v>317473</v>
      </c>
      <c r="N5483" s="33">
        <v>707191</v>
      </c>
      <c r="O5483" s="33">
        <v>537261</v>
      </c>
      <c r="P5483" s="33">
        <v>210631</v>
      </c>
      <c r="Q5483"/>
    </row>
    <row r="5484" spans="1:17">
      <c r="A5484" s="38" t="str">
        <f t="shared" ca="1" si="85"/>
        <v>207283</v>
      </c>
      <c r="B5484" s="39" cm="1">
        <f t="array" aca="1" ref="B5484" ca="1">INDIRECT(_xlfn.CONCAT("D",ROW(C5484)-C5484-3))</f>
        <v>2072</v>
      </c>
      <c r="C5484" s="32">
        <v>83</v>
      </c>
      <c r="D5484" s="33">
        <v>3055295</v>
      </c>
      <c r="E5484" s="33"/>
      <c r="F5484" s="33">
        <v>1382720</v>
      </c>
      <c r="G5484" s="33">
        <v>235828</v>
      </c>
      <c r="H5484" s="33">
        <v>848579</v>
      </c>
      <c r="I5484" s="33">
        <v>152180</v>
      </c>
      <c r="J5484" s="33">
        <v>146133</v>
      </c>
      <c r="K5484" s="33"/>
      <c r="L5484" s="33">
        <v>1672575</v>
      </c>
      <c r="M5484" s="33">
        <v>331465</v>
      </c>
      <c r="N5484" s="33">
        <v>599890</v>
      </c>
      <c r="O5484" s="33">
        <v>527700</v>
      </c>
      <c r="P5484" s="33">
        <v>213520</v>
      </c>
      <c r="Q5484"/>
    </row>
    <row r="5485" spans="1:17">
      <c r="A5485" s="38" t="str">
        <f t="shared" ca="1" si="85"/>
        <v>207284</v>
      </c>
      <c r="B5485" s="39" cm="1">
        <f t="array" aca="1" ref="B5485" ca="1">INDIRECT(_xlfn.CONCAT("D",ROW(C5485)-C5485-3))</f>
        <v>2072</v>
      </c>
      <c r="C5485" s="32">
        <v>84</v>
      </c>
      <c r="D5485" s="33">
        <v>2838089</v>
      </c>
      <c r="E5485" s="33"/>
      <c r="F5485" s="33">
        <v>1273254</v>
      </c>
      <c r="G5485" s="33">
        <v>210530</v>
      </c>
      <c r="H5485" s="33">
        <v>816937</v>
      </c>
      <c r="I5485" s="33">
        <v>122893</v>
      </c>
      <c r="J5485" s="33">
        <v>122893</v>
      </c>
      <c r="K5485" s="33"/>
      <c r="L5485" s="33">
        <v>1564835</v>
      </c>
      <c r="M5485" s="33">
        <v>267241</v>
      </c>
      <c r="N5485" s="33">
        <v>542612</v>
      </c>
      <c r="O5485" s="33">
        <v>547692</v>
      </c>
      <c r="P5485" s="33">
        <v>207290</v>
      </c>
      <c r="Q5485"/>
    </row>
    <row r="5486" spans="1:17">
      <c r="A5486" s="38" t="str">
        <f t="shared" ca="1" si="85"/>
        <v>207285</v>
      </c>
      <c r="B5486" s="39" cm="1">
        <f t="array" aca="1" ref="B5486" ca="1">INDIRECT(_xlfn.CONCAT("D",ROW(C5486)-C5486-3))</f>
        <v>2072</v>
      </c>
      <c r="C5486" s="32">
        <v>85</v>
      </c>
      <c r="D5486" s="33">
        <v>2651800</v>
      </c>
      <c r="E5486" s="33"/>
      <c r="F5486" s="33">
        <v>1177151</v>
      </c>
      <c r="G5486" s="33">
        <v>184276</v>
      </c>
      <c r="H5486" s="33">
        <v>713944</v>
      </c>
      <c r="I5486" s="33">
        <v>149032</v>
      </c>
      <c r="J5486" s="33">
        <v>129899</v>
      </c>
      <c r="K5486" s="33"/>
      <c r="L5486" s="33">
        <v>1474648</v>
      </c>
      <c r="M5486" s="33">
        <v>257962</v>
      </c>
      <c r="N5486" s="33">
        <v>512877</v>
      </c>
      <c r="O5486" s="33">
        <v>506783</v>
      </c>
      <c r="P5486" s="33">
        <v>197026</v>
      </c>
      <c r="Q5486"/>
    </row>
    <row r="5487" spans="1:17">
      <c r="A5487" s="38" t="str">
        <f t="shared" ca="1" si="85"/>
        <v>207286</v>
      </c>
      <c r="B5487" s="39" cm="1">
        <f t="array" aca="1" ref="B5487" ca="1">INDIRECT(_xlfn.CONCAT("D",ROW(C5487)-C5487-3))</f>
        <v>2072</v>
      </c>
      <c r="C5487" s="32">
        <v>86</v>
      </c>
      <c r="D5487" s="33">
        <v>2483144</v>
      </c>
      <c r="E5487" s="33"/>
      <c r="F5487" s="33">
        <v>1091785</v>
      </c>
      <c r="G5487" s="33">
        <v>148056</v>
      </c>
      <c r="H5487" s="33">
        <v>694955</v>
      </c>
      <c r="I5487" s="33">
        <v>152084</v>
      </c>
      <c r="J5487" s="33">
        <v>96689</v>
      </c>
      <c r="K5487" s="33"/>
      <c r="L5487" s="33">
        <v>1391359</v>
      </c>
      <c r="M5487" s="33">
        <v>217336</v>
      </c>
      <c r="N5487" s="33">
        <v>468187</v>
      </c>
      <c r="O5487" s="33">
        <v>494593</v>
      </c>
      <c r="P5487" s="33">
        <v>211243</v>
      </c>
      <c r="Q5487"/>
    </row>
    <row r="5488" spans="1:17">
      <c r="A5488" s="38" t="str">
        <f t="shared" ca="1" si="85"/>
        <v>207287</v>
      </c>
      <c r="B5488" s="39" cm="1">
        <f t="array" aca="1" ref="B5488" ca="1">INDIRECT(_xlfn.CONCAT("D",ROW(C5488)-C5488-3))</f>
        <v>2072</v>
      </c>
      <c r="C5488" s="32">
        <v>87</v>
      </c>
      <c r="D5488" s="33">
        <v>2257142</v>
      </c>
      <c r="E5488" s="33"/>
      <c r="F5488" s="33">
        <v>979972</v>
      </c>
      <c r="G5488" s="33">
        <v>112919</v>
      </c>
      <c r="H5488" s="33">
        <v>629118</v>
      </c>
      <c r="I5488" s="33">
        <v>156271</v>
      </c>
      <c r="J5488" s="33">
        <v>81664</v>
      </c>
      <c r="K5488" s="33"/>
      <c r="L5488" s="33">
        <v>1277170</v>
      </c>
      <c r="M5488" s="33">
        <v>192589</v>
      </c>
      <c r="N5488" s="33">
        <v>386192</v>
      </c>
      <c r="O5488" s="33">
        <v>522018</v>
      </c>
      <c r="P5488" s="33">
        <v>176371</v>
      </c>
      <c r="Q5488"/>
    </row>
    <row r="5489" spans="1:17">
      <c r="A5489" s="38" t="str">
        <f t="shared" ca="1" si="85"/>
        <v>207288</v>
      </c>
      <c r="B5489" s="39" cm="1">
        <f t="array" aca="1" ref="B5489" ca="1">INDIRECT(_xlfn.CONCAT("D",ROW(C5489)-C5489-3))</f>
        <v>2072</v>
      </c>
      <c r="C5489" s="32">
        <v>88</v>
      </c>
      <c r="D5489" s="33">
        <v>2062625</v>
      </c>
      <c r="E5489" s="33"/>
      <c r="F5489" s="33">
        <v>887734</v>
      </c>
      <c r="G5489" s="33">
        <v>87765</v>
      </c>
      <c r="H5489" s="33">
        <v>561895</v>
      </c>
      <c r="I5489" s="33">
        <v>158380</v>
      </c>
      <c r="J5489" s="33">
        <v>79694</v>
      </c>
      <c r="K5489" s="33"/>
      <c r="L5489" s="33">
        <v>1174891</v>
      </c>
      <c r="M5489" s="33">
        <v>155977</v>
      </c>
      <c r="N5489" s="33">
        <v>311954</v>
      </c>
      <c r="O5489" s="33">
        <v>541868</v>
      </c>
      <c r="P5489" s="33">
        <v>165092</v>
      </c>
      <c r="Q5489"/>
    </row>
    <row r="5490" spans="1:17">
      <c r="A5490" s="38" t="str">
        <f t="shared" ca="1" si="85"/>
        <v>207289</v>
      </c>
      <c r="B5490" s="39" cm="1">
        <f t="array" aca="1" ref="B5490" ca="1">INDIRECT(_xlfn.CONCAT("D",ROW(C5490)-C5490-3))</f>
        <v>2072</v>
      </c>
      <c r="C5490" s="32">
        <v>89</v>
      </c>
      <c r="D5490" s="33">
        <v>1908062</v>
      </c>
      <c r="E5490" s="33"/>
      <c r="F5490" s="33">
        <v>812808</v>
      </c>
      <c r="G5490" s="33">
        <v>87844</v>
      </c>
      <c r="H5490" s="33">
        <v>478597</v>
      </c>
      <c r="I5490" s="33">
        <v>181746</v>
      </c>
      <c r="J5490" s="33">
        <v>64621</v>
      </c>
      <c r="K5490" s="33"/>
      <c r="L5490" s="33">
        <v>1095255</v>
      </c>
      <c r="M5490" s="33">
        <v>136528</v>
      </c>
      <c r="N5490" s="33">
        <v>311485</v>
      </c>
      <c r="O5490" s="33">
        <v>517794</v>
      </c>
      <c r="P5490" s="33">
        <v>129448</v>
      </c>
      <c r="Q5490"/>
    </row>
    <row r="5491" spans="1:17">
      <c r="A5491" s="38" t="str">
        <f t="shared" ca="1" si="85"/>
        <v>207290</v>
      </c>
      <c r="B5491" s="39" cm="1">
        <f t="array" aca="1" ref="B5491" ca="1">INDIRECT(_xlfn.CONCAT("D",ROW(C5491)-C5491-3))</f>
        <v>2072</v>
      </c>
      <c r="C5491" s="32">
        <v>90</v>
      </c>
      <c r="D5491" s="33">
        <v>1673540</v>
      </c>
      <c r="E5491" s="33"/>
      <c r="F5491" s="33">
        <v>702375</v>
      </c>
      <c r="G5491" s="33">
        <v>53640</v>
      </c>
      <c r="H5491" s="33">
        <v>426080</v>
      </c>
      <c r="I5491" s="33">
        <v>166991</v>
      </c>
      <c r="J5491" s="33">
        <v>55664</v>
      </c>
      <c r="K5491" s="33"/>
      <c r="L5491" s="33">
        <v>971165</v>
      </c>
      <c r="M5491" s="33">
        <v>109256</v>
      </c>
      <c r="N5491" s="33">
        <v>227617</v>
      </c>
      <c r="O5491" s="33">
        <v>506827</v>
      </c>
      <c r="P5491" s="33">
        <v>127465</v>
      </c>
      <c r="Q5491"/>
    </row>
    <row r="5492" spans="1:17">
      <c r="A5492" s="38" t="str">
        <f t="shared" ca="1" si="85"/>
        <v>207291</v>
      </c>
      <c r="B5492" s="39" cm="1">
        <f t="array" aca="1" ref="B5492" ca="1">INDIRECT(_xlfn.CONCAT("D",ROW(C5492)-C5492-3))</f>
        <v>2072</v>
      </c>
      <c r="C5492" s="32">
        <v>91</v>
      </c>
      <c r="D5492" s="33">
        <v>1481531</v>
      </c>
      <c r="E5492" s="33"/>
      <c r="F5492" s="33">
        <v>612613</v>
      </c>
      <c r="G5492" s="33">
        <v>58730</v>
      </c>
      <c r="H5492" s="33">
        <v>367568</v>
      </c>
      <c r="I5492" s="33">
        <v>150875</v>
      </c>
      <c r="J5492" s="33">
        <v>35440</v>
      </c>
      <c r="K5492" s="33"/>
      <c r="L5492" s="33">
        <v>868917</v>
      </c>
      <c r="M5492" s="33">
        <v>111400</v>
      </c>
      <c r="N5492" s="33">
        <v>185329</v>
      </c>
      <c r="O5492" s="33">
        <v>456739</v>
      </c>
      <c r="P5492" s="33">
        <v>115451</v>
      </c>
      <c r="Q5492"/>
    </row>
    <row r="5493" spans="1:17">
      <c r="A5493" s="38" t="str">
        <f t="shared" ca="1" si="85"/>
        <v>207292</v>
      </c>
      <c r="B5493" s="39" cm="1">
        <f t="array" aca="1" ref="B5493" ca="1">INDIRECT(_xlfn.CONCAT("D",ROW(C5493)-C5493-3))</f>
        <v>2072</v>
      </c>
      <c r="C5493" s="32">
        <v>92</v>
      </c>
      <c r="D5493" s="33">
        <v>1227969</v>
      </c>
      <c r="E5493" s="33"/>
      <c r="F5493" s="33">
        <v>496939</v>
      </c>
      <c r="G5493" s="33">
        <v>32520</v>
      </c>
      <c r="H5493" s="33">
        <v>283530</v>
      </c>
      <c r="I5493" s="33">
        <v>153452</v>
      </c>
      <c r="J5493" s="33">
        <v>27438</v>
      </c>
      <c r="K5493" s="33"/>
      <c r="L5493" s="33">
        <v>731029</v>
      </c>
      <c r="M5493" s="33">
        <v>64890</v>
      </c>
      <c r="N5493" s="33">
        <v>141947</v>
      </c>
      <c r="O5493" s="33">
        <v>444093</v>
      </c>
      <c r="P5493" s="33">
        <v>80099</v>
      </c>
      <c r="Q5493"/>
    </row>
    <row r="5494" spans="1:17">
      <c r="A5494" s="38" t="str">
        <f t="shared" ca="1" si="85"/>
        <v>207293</v>
      </c>
      <c r="B5494" s="39" cm="1">
        <f t="array" aca="1" ref="B5494" ca="1">INDIRECT(_xlfn.CONCAT("D",ROW(C5494)-C5494-3))</f>
        <v>2072</v>
      </c>
      <c r="C5494" s="32">
        <v>93</v>
      </c>
      <c r="D5494" s="33">
        <v>1007513</v>
      </c>
      <c r="E5494" s="33"/>
      <c r="F5494" s="33">
        <v>398128</v>
      </c>
      <c r="G5494" s="33">
        <v>15273</v>
      </c>
      <c r="H5494" s="33">
        <v>242339</v>
      </c>
      <c r="I5494" s="33">
        <v>118115</v>
      </c>
      <c r="J5494" s="33">
        <v>22401</v>
      </c>
      <c r="K5494" s="33"/>
      <c r="L5494" s="33">
        <v>609385</v>
      </c>
      <c r="M5494" s="33">
        <v>54845</v>
      </c>
      <c r="N5494" s="33">
        <v>104611</v>
      </c>
      <c r="O5494" s="33">
        <v>377818</v>
      </c>
      <c r="P5494" s="33">
        <v>72110</v>
      </c>
      <c r="Q5494"/>
    </row>
    <row r="5495" spans="1:17">
      <c r="A5495" s="38" t="str">
        <f t="shared" ca="1" si="85"/>
        <v>207294</v>
      </c>
      <c r="B5495" s="39" cm="1">
        <f t="array" aca="1" ref="B5495" ca="1">INDIRECT(_xlfn.CONCAT("D",ROW(C5495)-C5495-3))</f>
        <v>2072</v>
      </c>
      <c r="C5495" s="32">
        <v>94</v>
      </c>
      <c r="D5495" s="33">
        <v>833611</v>
      </c>
      <c r="E5495" s="33"/>
      <c r="F5495" s="33">
        <v>320706</v>
      </c>
      <c r="G5495" s="33">
        <v>18384</v>
      </c>
      <c r="H5495" s="33">
        <v>175674</v>
      </c>
      <c r="I5495" s="33">
        <v>106221</v>
      </c>
      <c r="J5495" s="33">
        <v>20427</v>
      </c>
      <c r="K5495" s="33"/>
      <c r="L5495" s="33">
        <v>512904</v>
      </c>
      <c r="M5495" s="33">
        <v>51901</v>
      </c>
      <c r="N5495" s="33">
        <v>71237</v>
      </c>
      <c r="O5495" s="33">
        <v>332777</v>
      </c>
      <c r="P5495" s="33">
        <v>56989</v>
      </c>
      <c r="Q5495"/>
    </row>
    <row r="5496" spans="1:17">
      <c r="A5496" s="38" t="str">
        <f t="shared" ca="1" si="85"/>
        <v>207295</v>
      </c>
      <c r="B5496" s="39" cm="1">
        <f t="array" aca="1" ref="B5496" ca="1">INDIRECT(_xlfn.CONCAT("D",ROW(C5496)-C5496-3))</f>
        <v>2072</v>
      </c>
      <c r="C5496" s="32">
        <v>95</v>
      </c>
      <c r="D5496" s="33">
        <v>651813</v>
      </c>
      <c r="E5496" s="33"/>
      <c r="F5496" s="33">
        <v>243374</v>
      </c>
      <c r="G5496" s="33">
        <v>15403</v>
      </c>
      <c r="H5496" s="33">
        <v>125281</v>
      </c>
      <c r="I5496" s="33">
        <v>87286</v>
      </c>
      <c r="J5496" s="33">
        <v>15403</v>
      </c>
      <c r="K5496" s="33"/>
      <c r="L5496" s="33">
        <v>408439</v>
      </c>
      <c r="M5496" s="33">
        <v>31654</v>
      </c>
      <c r="N5496" s="33">
        <v>56160</v>
      </c>
      <c r="O5496" s="33">
        <v>274675</v>
      </c>
      <c r="P5496" s="33">
        <v>45949</v>
      </c>
      <c r="Q5496"/>
    </row>
    <row r="5497" spans="1:17">
      <c r="A5497" s="38" t="str">
        <f t="shared" ca="1" si="85"/>
        <v>207296</v>
      </c>
      <c r="B5497" s="39" cm="1">
        <f t="array" aca="1" ref="B5497" ca="1">INDIRECT(_xlfn.CONCAT("D",ROW(C5497)-C5497-3))</f>
        <v>2072</v>
      </c>
      <c r="C5497" s="32">
        <v>96</v>
      </c>
      <c r="D5497" s="33">
        <v>509184</v>
      </c>
      <c r="E5497" s="33"/>
      <c r="F5497" s="33">
        <v>183914</v>
      </c>
      <c r="G5497" s="33">
        <v>9299</v>
      </c>
      <c r="H5497" s="33">
        <v>98156</v>
      </c>
      <c r="I5497" s="33">
        <v>64060</v>
      </c>
      <c r="J5497" s="33">
        <v>12399</v>
      </c>
      <c r="K5497" s="33"/>
      <c r="L5497" s="33">
        <v>325271</v>
      </c>
      <c r="M5497" s="33">
        <v>29851</v>
      </c>
      <c r="N5497" s="33">
        <v>32939</v>
      </c>
      <c r="O5497" s="33">
        <v>234689</v>
      </c>
      <c r="P5497" s="33">
        <v>27792</v>
      </c>
      <c r="Q5497"/>
    </row>
    <row r="5498" spans="1:17">
      <c r="A5498" s="38" t="str">
        <f t="shared" ca="1" si="85"/>
        <v>207297</v>
      </c>
      <c r="B5498" s="39" cm="1">
        <f t="array" aca="1" ref="B5498" ca="1">INDIRECT(_xlfn.CONCAT("D",ROW(C5498)-C5498-3))</f>
        <v>2072</v>
      </c>
      <c r="C5498" s="32">
        <v>97</v>
      </c>
      <c r="D5498" s="33">
        <v>391798</v>
      </c>
      <c r="E5498" s="33"/>
      <c r="F5498" s="33">
        <v>136562</v>
      </c>
      <c r="G5498" s="33">
        <v>4138</v>
      </c>
      <c r="H5498" s="33">
        <v>67246</v>
      </c>
      <c r="I5498" s="33">
        <v>56901</v>
      </c>
      <c r="J5498" s="33">
        <v>8276</v>
      </c>
      <c r="K5498" s="33"/>
      <c r="L5498" s="33">
        <v>255237</v>
      </c>
      <c r="M5498" s="33">
        <v>25939</v>
      </c>
      <c r="N5498" s="33">
        <v>21788</v>
      </c>
      <c r="O5498" s="33">
        <v>179496</v>
      </c>
      <c r="P5498" s="33">
        <v>28014</v>
      </c>
      <c r="Q5498"/>
    </row>
    <row r="5499" spans="1:17">
      <c r="A5499" s="38" t="str">
        <f t="shared" ca="1" si="85"/>
        <v>207298</v>
      </c>
      <c r="B5499" s="39" cm="1">
        <f t="array" aca="1" ref="B5499" ca="1">INDIRECT(_xlfn.CONCAT("D",ROW(C5499)-C5499-3))</f>
        <v>2072</v>
      </c>
      <c r="C5499" s="32">
        <v>98</v>
      </c>
      <c r="D5499" s="33">
        <v>291670</v>
      </c>
      <c r="E5499" s="33"/>
      <c r="F5499" s="33">
        <v>97652</v>
      </c>
      <c r="G5499" s="33">
        <v>3150</v>
      </c>
      <c r="H5499" s="33">
        <v>59851</v>
      </c>
      <c r="I5499" s="33">
        <v>26250</v>
      </c>
      <c r="J5499" s="33">
        <v>8400</v>
      </c>
      <c r="K5499" s="33"/>
      <c r="L5499" s="33">
        <v>194018</v>
      </c>
      <c r="M5499" s="33">
        <v>16690</v>
      </c>
      <c r="N5499" s="33">
        <v>19819</v>
      </c>
      <c r="O5499" s="33">
        <v>129346</v>
      </c>
      <c r="P5499" s="33">
        <v>28164</v>
      </c>
      <c r="Q5499"/>
    </row>
    <row r="5500" spans="1:17">
      <c r="A5500" s="38" t="str">
        <f t="shared" ca="1" si="85"/>
        <v>207299</v>
      </c>
      <c r="B5500" s="39" cm="1">
        <f t="array" aca="1" ref="B5500" ca="1">INDIRECT(_xlfn.CONCAT("D",ROW(C5500)-C5500-3))</f>
        <v>2072</v>
      </c>
      <c r="C5500" s="32">
        <v>99</v>
      </c>
      <c r="D5500" s="33">
        <v>225274</v>
      </c>
      <c r="E5500" s="33"/>
      <c r="F5500" s="33">
        <v>72553</v>
      </c>
      <c r="G5500" s="33">
        <v>5257</v>
      </c>
      <c r="H5500" s="33">
        <v>25236</v>
      </c>
      <c r="I5500" s="33">
        <v>36802</v>
      </c>
      <c r="J5500" s="33">
        <v>5257</v>
      </c>
      <c r="K5500" s="33"/>
      <c r="L5500" s="33">
        <v>152721</v>
      </c>
      <c r="M5500" s="33">
        <v>13692</v>
      </c>
      <c r="N5500" s="33">
        <v>12639</v>
      </c>
      <c r="O5500" s="33">
        <v>107431</v>
      </c>
      <c r="P5500" s="33">
        <v>18958</v>
      </c>
      <c r="Q5500"/>
    </row>
    <row r="5501" spans="1:17">
      <c r="A5501" s="38" t="str">
        <f t="shared" ca="1" si="85"/>
        <v>2072100</v>
      </c>
      <c r="B5501" s="39" cm="1">
        <f t="array" aca="1" ref="B5501" ca="1">INDIRECT(_xlfn.CONCAT("D",ROW(C5501)-C5501-3))</f>
        <v>2072</v>
      </c>
      <c r="C5501" s="32">
        <v>100</v>
      </c>
      <c r="D5501" s="33">
        <v>529416</v>
      </c>
      <c r="E5501" s="33"/>
      <c r="F5501" s="33">
        <v>151290</v>
      </c>
      <c r="G5501" s="33">
        <v>14048</v>
      </c>
      <c r="H5501" s="33">
        <v>51871</v>
      </c>
      <c r="I5501" s="33">
        <v>79968</v>
      </c>
      <c r="J5501" s="33">
        <v>5403</v>
      </c>
      <c r="K5501" s="33"/>
      <c r="L5501" s="33">
        <v>378126</v>
      </c>
      <c r="M5501" s="33">
        <v>18419</v>
      </c>
      <c r="N5501" s="33">
        <v>17335</v>
      </c>
      <c r="O5501" s="33">
        <v>293616</v>
      </c>
      <c r="P5501" s="33">
        <v>48755</v>
      </c>
      <c r="Q5501"/>
    </row>
    <row r="5502" spans="1:17">
      <c r="A5502" s="38" t="str">
        <f t="shared" ca="1" si="85"/>
        <v>291670</v>
      </c>
      <c r="B5502" s="39" cm="1">
        <f t="array" aca="1" ref="B5502" ca="1">INDIRECT(_xlfn.CONCAT("D",ROW(C5502)-C5502-3))</f>
        <v>291670</v>
      </c>
      <c r="C5502" s="34"/>
      <c r="D5502" s="31"/>
      <c r="E5502" s="31"/>
      <c r="F5502" s="31"/>
      <c r="G5502" s="31"/>
      <c r="H5502" s="31"/>
      <c r="I5502" s="31"/>
      <c r="J5502" s="31"/>
      <c r="K5502" s="31"/>
      <c r="L5502" s="31"/>
      <c r="M5502" s="31"/>
      <c r="N5502" s="31"/>
      <c r="O5502" s="31"/>
      <c r="P5502" s="31"/>
      <c r="Q5502"/>
    </row>
    <row r="5503" spans="1:17">
      <c r="A5503" s="38" t="str">
        <f t="shared" ca="1" si="85"/>
        <v>225274</v>
      </c>
      <c r="B5503" s="39" cm="1">
        <f t="array" aca="1" ref="B5503" ca="1">INDIRECT(_xlfn.CONCAT("D",ROW(C5503)-C5503-3))</f>
        <v>225274</v>
      </c>
      <c r="Q5503"/>
    </row>
    <row r="5504" spans="1:17">
      <c r="A5504" s="38" t="str">
        <f t="shared" ca="1" si="85"/>
        <v>529416</v>
      </c>
      <c r="B5504" s="39" cm="1">
        <f t="array" aca="1" ref="B5504" ca="1">INDIRECT(_xlfn.CONCAT("D",ROW(C5504)-C5504-3))</f>
        <v>529416</v>
      </c>
      <c r="Q5504"/>
    </row>
    <row r="5505" spans="1:17">
      <c r="A5505" s="38" t="str">
        <f t="shared" ca="1" si="85"/>
        <v>0</v>
      </c>
      <c r="B5505" s="39" cm="1">
        <f t="array" aca="1" ref="B5505" ca="1">INDIRECT(_xlfn.CONCAT("D",ROW(C5505)-C5505-3))</f>
        <v>0</v>
      </c>
      <c r="Q5505"/>
    </row>
    <row r="5506" spans="1:17">
      <c r="A5506" s="38" t="str">
        <f t="shared" ca="1" si="85"/>
        <v>0</v>
      </c>
      <c r="B5506" s="39" cm="1">
        <f t="array" aca="1" ref="B5506" ca="1">INDIRECT(_xlfn.CONCAT("D",ROW(C5506)-C5506-3))</f>
        <v>0</v>
      </c>
      <c r="Q5506"/>
    </row>
    <row r="5507" spans="1:17">
      <c r="A5507" s="38" t="str">
        <f t="shared" ca="1" si="85"/>
        <v>0</v>
      </c>
      <c r="B5507" s="39" cm="1">
        <f t="array" aca="1" ref="B5507" ca="1">INDIRECT(_xlfn.CONCAT("D",ROW(C5507)-C5507-3))</f>
        <v>0</v>
      </c>
      <c r="Q5507"/>
    </row>
    <row r="5508" spans="1:17">
      <c r="A5508" s="38" t="str">
        <f t="shared" ca="1" si="85"/>
        <v>0</v>
      </c>
      <c r="B5508" s="39" cm="1">
        <f t="array" aca="1" ref="B5508" ca="1">INDIRECT(_xlfn.CONCAT("D",ROW(C5508)-C5508-3))</f>
        <v>0</v>
      </c>
      <c r="D5508" s="47">
        <v>2073</v>
      </c>
      <c r="E5508" s="47"/>
      <c r="F5508" s="47"/>
      <c r="G5508" s="47"/>
      <c r="H5508" s="47"/>
      <c r="I5508" s="47"/>
      <c r="J5508" s="47"/>
      <c r="K5508" s="47"/>
      <c r="L5508" s="47"/>
      <c r="M5508" s="47"/>
      <c r="N5508" s="47"/>
      <c r="O5508" s="47"/>
      <c r="P5508" s="47"/>
      <c r="Q5508"/>
    </row>
    <row r="5509" spans="1:17">
      <c r="A5509" s="38" t="str">
        <f t="shared" ca="1" si="85"/>
        <v>0</v>
      </c>
      <c r="B5509" s="39" cm="1">
        <f t="array" aca="1" ref="B5509" ca="1">INDIRECT(_xlfn.CONCAT("D",ROW(C5509)-C5509-3))</f>
        <v>0</v>
      </c>
      <c r="F5509" s="48" t="s">
        <v>184</v>
      </c>
      <c r="G5509" s="48"/>
      <c r="H5509" s="48"/>
      <c r="I5509" s="48"/>
      <c r="J5509" s="48"/>
      <c r="K5509" s="30"/>
      <c r="L5509" s="48" t="s">
        <v>185</v>
      </c>
      <c r="M5509" s="48"/>
      <c r="N5509" s="48"/>
      <c r="O5509" s="48"/>
      <c r="P5509" s="48"/>
      <c r="Q5509"/>
    </row>
    <row r="5510" spans="1:17">
      <c r="A5510" s="38" t="e">
        <f t="shared" ca="1" si="85"/>
        <v>#VALUE!</v>
      </c>
      <c r="B5510" s="39" t="e" cm="1">
        <f t="array" aca="1" ref="B5510" ca="1">INDIRECT(_xlfn.CONCAT("D",ROW(C5510)-C5510-3))</f>
        <v>#VALUE!</v>
      </c>
      <c r="C5510" s="30" t="s">
        <v>186</v>
      </c>
      <c r="D5510" s="30" t="s">
        <v>0</v>
      </c>
      <c r="E5510" s="30"/>
      <c r="F5510" s="30" t="s">
        <v>0</v>
      </c>
      <c r="G5510" s="30" t="s">
        <v>187</v>
      </c>
      <c r="H5510" s="30" t="s">
        <v>188</v>
      </c>
      <c r="I5510" s="30" t="s">
        <v>189</v>
      </c>
      <c r="J5510" s="30" t="s">
        <v>190</v>
      </c>
      <c r="K5510" s="30"/>
      <c r="L5510" s="30" t="s">
        <v>0</v>
      </c>
      <c r="M5510" s="30" t="s">
        <v>187</v>
      </c>
      <c r="N5510" s="30" t="s">
        <v>188</v>
      </c>
      <c r="O5510" s="30" t="s">
        <v>189</v>
      </c>
      <c r="P5510" s="30" t="s">
        <v>190</v>
      </c>
      <c r="Q5510"/>
    </row>
    <row r="5511" spans="1:17">
      <c r="A5511" s="38" t="str">
        <f t="shared" ca="1" si="85"/>
        <v>20730</v>
      </c>
      <c r="B5511" s="39" cm="1">
        <f t="array" aca="1" ref="B5511" ca="1">INDIRECT(_xlfn.CONCAT("D",ROW(C5511)-C5511-3))</f>
        <v>2073</v>
      </c>
      <c r="C5511" s="32">
        <v>0</v>
      </c>
      <c r="D5511" s="33">
        <v>4029628</v>
      </c>
      <c r="E5511" s="33"/>
      <c r="F5511" s="33">
        <v>2061536</v>
      </c>
      <c r="G5511" s="33">
        <v>2061536</v>
      </c>
      <c r="H5511" s="33">
        <v>0</v>
      </c>
      <c r="I5511" s="33">
        <v>0</v>
      </c>
      <c r="J5511" s="33">
        <v>0</v>
      </c>
      <c r="K5511" s="33"/>
      <c r="L5511" s="33">
        <v>1968092</v>
      </c>
      <c r="M5511" s="33">
        <v>1968092</v>
      </c>
      <c r="N5511" s="33">
        <v>0</v>
      </c>
      <c r="O5511" s="33">
        <v>0</v>
      </c>
      <c r="P5511" s="33">
        <v>0</v>
      </c>
      <c r="Q5511"/>
    </row>
    <row r="5512" spans="1:17">
      <c r="A5512" s="38" t="str">
        <f t="shared" ca="1" si="85"/>
        <v>20731</v>
      </c>
      <c r="B5512" s="39" cm="1">
        <f t="array" aca="1" ref="B5512" ca="1">INDIRECT(_xlfn.CONCAT("D",ROW(C5512)-C5512-3))</f>
        <v>2073</v>
      </c>
      <c r="C5512" s="32">
        <v>1</v>
      </c>
      <c r="D5512" s="33">
        <v>4045531</v>
      </c>
      <c r="E5512" s="33"/>
      <c r="F5512" s="33">
        <v>2070303</v>
      </c>
      <c r="G5512" s="33">
        <v>2070303</v>
      </c>
      <c r="H5512" s="33">
        <v>0</v>
      </c>
      <c r="I5512" s="33">
        <v>0</v>
      </c>
      <c r="J5512" s="33">
        <v>0</v>
      </c>
      <c r="K5512" s="33"/>
      <c r="L5512" s="33">
        <v>1975228</v>
      </c>
      <c r="M5512" s="33">
        <v>1975228</v>
      </c>
      <c r="N5512" s="33">
        <v>0</v>
      </c>
      <c r="O5512" s="33">
        <v>0</v>
      </c>
      <c r="P5512" s="33">
        <v>0</v>
      </c>
      <c r="Q5512"/>
    </row>
    <row r="5513" spans="1:17">
      <c r="A5513" s="38" t="str">
        <f t="shared" ca="1" si="85"/>
        <v>20732</v>
      </c>
      <c r="B5513" s="39" cm="1">
        <f t="array" aca="1" ref="B5513" ca="1">INDIRECT(_xlfn.CONCAT("D",ROW(C5513)-C5513-3))</f>
        <v>2073</v>
      </c>
      <c r="C5513" s="32">
        <v>2</v>
      </c>
      <c r="D5513" s="33">
        <v>4068348</v>
      </c>
      <c r="E5513" s="33"/>
      <c r="F5513" s="33">
        <v>2082101</v>
      </c>
      <c r="G5513" s="33">
        <v>2082101</v>
      </c>
      <c r="H5513" s="33">
        <v>0</v>
      </c>
      <c r="I5513" s="33">
        <v>0</v>
      </c>
      <c r="J5513" s="33">
        <v>0</v>
      </c>
      <c r="K5513" s="33"/>
      <c r="L5513" s="33">
        <v>1986247</v>
      </c>
      <c r="M5513" s="33">
        <v>1986247</v>
      </c>
      <c r="N5513" s="33">
        <v>0</v>
      </c>
      <c r="O5513" s="33">
        <v>0</v>
      </c>
      <c r="P5513" s="33">
        <v>0</v>
      </c>
      <c r="Q5513"/>
    </row>
    <row r="5514" spans="1:17">
      <c r="A5514" s="38" t="str">
        <f t="shared" ca="1" si="85"/>
        <v>20733</v>
      </c>
      <c r="B5514" s="39" cm="1">
        <f t="array" aca="1" ref="B5514" ca="1">INDIRECT(_xlfn.CONCAT("D",ROW(C5514)-C5514-3))</f>
        <v>2073</v>
      </c>
      <c r="C5514" s="32">
        <v>3</v>
      </c>
      <c r="D5514" s="33">
        <v>4090024</v>
      </c>
      <c r="E5514" s="33"/>
      <c r="F5514" s="33">
        <v>2093312</v>
      </c>
      <c r="G5514" s="33">
        <v>2093312</v>
      </c>
      <c r="H5514" s="33">
        <v>0</v>
      </c>
      <c r="I5514" s="33">
        <v>0</v>
      </c>
      <c r="J5514" s="33">
        <v>0</v>
      </c>
      <c r="K5514" s="33"/>
      <c r="L5514" s="33">
        <v>1996712</v>
      </c>
      <c r="M5514" s="33">
        <v>1996712</v>
      </c>
      <c r="N5514" s="33">
        <v>0</v>
      </c>
      <c r="O5514" s="33">
        <v>0</v>
      </c>
      <c r="P5514" s="33">
        <v>0</v>
      </c>
      <c r="Q5514"/>
    </row>
    <row r="5515" spans="1:17">
      <c r="A5515" s="38" t="str">
        <f t="shared" ca="1" si="85"/>
        <v>20734</v>
      </c>
      <c r="B5515" s="39" cm="1">
        <f t="array" aca="1" ref="B5515" ca="1">INDIRECT(_xlfn.CONCAT("D",ROW(C5515)-C5515-3))</f>
        <v>2073</v>
      </c>
      <c r="C5515" s="32">
        <v>4</v>
      </c>
      <c r="D5515" s="33">
        <v>4107750</v>
      </c>
      <c r="E5515" s="33"/>
      <c r="F5515" s="33">
        <v>2102713</v>
      </c>
      <c r="G5515" s="33">
        <v>2102713</v>
      </c>
      <c r="H5515" s="33">
        <v>0</v>
      </c>
      <c r="I5515" s="33">
        <v>0</v>
      </c>
      <c r="J5515" s="33">
        <v>0</v>
      </c>
      <c r="K5515" s="33"/>
      <c r="L5515" s="33">
        <v>2005037</v>
      </c>
      <c r="M5515" s="33">
        <v>2005037</v>
      </c>
      <c r="N5515" s="33">
        <v>0</v>
      </c>
      <c r="O5515" s="33">
        <v>0</v>
      </c>
      <c r="P5515" s="33">
        <v>0</v>
      </c>
      <c r="Q5515"/>
    </row>
    <row r="5516" spans="1:17">
      <c r="A5516" s="38" t="str">
        <f t="shared" ref="A5516:A5579" ca="1" si="86">B5516&amp;C5516</f>
        <v>20735</v>
      </c>
      <c r="B5516" s="39" cm="1">
        <f t="array" aca="1" ref="B5516" ca="1">INDIRECT(_xlfn.CONCAT("D",ROW(C5516)-C5516-3))</f>
        <v>2073</v>
      </c>
      <c r="C5516" s="32">
        <v>5</v>
      </c>
      <c r="D5516" s="33">
        <v>4122230</v>
      </c>
      <c r="E5516" s="33"/>
      <c r="F5516" s="33">
        <v>2110378</v>
      </c>
      <c r="G5516" s="33">
        <v>2110378</v>
      </c>
      <c r="H5516" s="33">
        <v>0</v>
      </c>
      <c r="I5516" s="33">
        <v>0</v>
      </c>
      <c r="J5516" s="33">
        <v>0</v>
      </c>
      <c r="K5516" s="33"/>
      <c r="L5516" s="33">
        <v>2011851</v>
      </c>
      <c r="M5516" s="33">
        <v>2011851</v>
      </c>
      <c r="N5516" s="33">
        <v>0</v>
      </c>
      <c r="O5516" s="33">
        <v>0</v>
      </c>
      <c r="P5516" s="33">
        <v>0</v>
      </c>
      <c r="Q5516"/>
    </row>
    <row r="5517" spans="1:17">
      <c r="A5517" s="38" t="str">
        <f t="shared" ca="1" si="86"/>
        <v>20736</v>
      </c>
      <c r="B5517" s="39" cm="1">
        <f t="array" aca="1" ref="B5517" ca="1">INDIRECT(_xlfn.CONCAT("D",ROW(C5517)-C5517-3))</f>
        <v>2073</v>
      </c>
      <c r="C5517" s="32">
        <v>6</v>
      </c>
      <c r="D5517" s="33">
        <v>4135624</v>
      </c>
      <c r="E5517" s="33"/>
      <c r="F5517" s="33">
        <v>2117383</v>
      </c>
      <c r="G5517" s="33">
        <v>2117383</v>
      </c>
      <c r="H5517" s="33">
        <v>0</v>
      </c>
      <c r="I5517" s="33">
        <v>0</v>
      </c>
      <c r="J5517" s="33">
        <v>0</v>
      </c>
      <c r="K5517" s="33"/>
      <c r="L5517" s="33">
        <v>2018241</v>
      </c>
      <c r="M5517" s="33">
        <v>2018241</v>
      </c>
      <c r="N5517" s="33">
        <v>0</v>
      </c>
      <c r="O5517" s="33">
        <v>0</v>
      </c>
      <c r="P5517" s="33">
        <v>0</v>
      </c>
      <c r="Q5517"/>
    </row>
    <row r="5518" spans="1:17">
      <c r="A5518" s="38" t="str">
        <f t="shared" ca="1" si="86"/>
        <v>20737</v>
      </c>
      <c r="B5518" s="39" cm="1">
        <f t="array" aca="1" ref="B5518" ca="1">INDIRECT(_xlfn.CONCAT("D",ROW(C5518)-C5518-3))</f>
        <v>2073</v>
      </c>
      <c r="C5518" s="32">
        <v>7</v>
      </c>
      <c r="D5518" s="33">
        <v>4146088</v>
      </c>
      <c r="E5518" s="33"/>
      <c r="F5518" s="33">
        <v>2122733</v>
      </c>
      <c r="G5518" s="33">
        <v>2122733</v>
      </c>
      <c r="H5518" s="33">
        <v>0</v>
      </c>
      <c r="I5518" s="33">
        <v>0</v>
      </c>
      <c r="J5518" s="33">
        <v>0</v>
      </c>
      <c r="K5518" s="33"/>
      <c r="L5518" s="33">
        <v>2023355</v>
      </c>
      <c r="M5518" s="33">
        <v>2023355</v>
      </c>
      <c r="N5518" s="33">
        <v>0</v>
      </c>
      <c r="O5518" s="33">
        <v>0</v>
      </c>
      <c r="P5518" s="33">
        <v>0</v>
      </c>
      <c r="Q5518"/>
    </row>
    <row r="5519" spans="1:17">
      <c r="A5519" s="38" t="str">
        <f t="shared" ca="1" si="86"/>
        <v>20738</v>
      </c>
      <c r="B5519" s="39" cm="1">
        <f t="array" aca="1" ref="B5519" ca="1">INDIRECT(_xlfn.CONCAT("D",ROW(C5519)-C5519-3))</f>
        <v>2073</v>
      </c>
      <c r="C5519" s="32">
        <v>8</v>
      </c>
      <c r="D5519" s="33">
        <v>4154543</v>
      </c>
      <c r="E5519" s="33"/>
      <c r="F5519" s="33">
        <v>2127238</v>
      </c>
      <c r="G5519" s="33">
        <v>2127238</v>
      </c>
      <c r="H5519" s="33">
        <v>0</v>
      </c>
      <c r="I5519" s="33">
        <v>0</v>
      </c>
      <c r="J5519" s="33">
        <v>0</v>
      </c>
      <c r="K5519" s="33"/>
      <c r="L5519" s="33">
        <v>2027306</v>
      </c>
      <c r="M5519" s="33">
        <v>2027306</v>
      </c>
      <c r="N5519" s="33">
        <v>0</v>
      </c>
      <c r="O5519" s="33">
        <v>0</v>
      </c>
      <c r="P5519" s="33">
        <v>0</v>
      </c>
      <c r="Q5519"/>
    </row>
    <row r="5520" spans="1:17">
      <c r="A5520" s="38" t="str">
        <f t="shared" ca="1" si="86"/>
        <v>20739</v>
      </c>
      <c r="B5520" s="39" cm="1">
        <f t="array" aca="1" ref="B5520" ca="1">INDIRECT(_xlfn.CONCAT("D",ROW(C5520)-C5520-3))</f>
        <v>2073</v>
      </c>
      <c r="C5520" s="32">
        <v>9</v>
      </c>
      <c r="D5520" s="33">
        <v>4162115</v>
      </c>
      <c r="E5520" s="33"/>
      <c r="F5520" s="33">
        <v>2131640</v>
      </c>
      <c r="G5520" s="33">
        <v>2131640</v>
      </c>
      <c r="H5520" s="33">
        <v>0</v>
      </c>
      <c r="I5520" s="33">
        <v>0</v>
      </c>
      <c r="J5520" s="33">
        <v>0</v>
      </c>
      <c r="K5520" s="33"/>
      <c r="L5520" s="33">
        <v>2030476</v>
      </c>
      <c r="M5520" s="33">
        <v>2030476</v>
      </c>
      <c r="N5520" s="33">
        <v>0</v>
      </c>
      <c r="O5520" s="33">
        <v>0</v>
      </c>
      <c r="P5520" s="33">
        <v>0</v>
      </c>
      <c r="Q5520"/>
    </row>
    <row r="5521" spans="1:17">
      <c r="A5521" s="38" t="str">
        <f t="shared" ca="1" si="86"/>
        <v>207310</v>
      </c>
      <c r="B5521" s="39" cm="1">
        <f t="array" aca="1" ref="B5521" ca="1">INDIRECT(_xlfn.CONCAT("D",ROW(C5521)-C5521-3))</f>
        <v>2073</v>
      </c>
      <c r="C5521" s="32">
        <v>10</v>
      </c>
      <c r="D5521" s="33">
        <v>4169207</v>
      </c>
      <c r="E5521" s="33"/>
      <c r="F5521" s="33">
        <v>2135999</v>
      </c>
      <c r="G5521" s="33">
        <v>2135999</v>
      </c>
      <c r="H5521" s="33">
        <v>0</v>
      </c>
      <c r="I5521" s="33">
        <v>0</v>
      </c>
      <c r="J5521" s="33">
        <v>0</v>
      </c>
      <c r="K5521" s="33"/>
      <c r="L5521" s="33">
        <v>2033208</v>
      </c>
      <c r="M5521" s="33">
        <v>2033208</v>
      </c>
      <c r="N5521" s="33">
        <v>0</v>
      </c>
      <c r="O5521" s="33">
        <v>0</v>
      </c>
      <c r="P5521" s="33">
        <v>0</v>
      </c>
      <c r="Q5521"/>
    </row>
    <row r="5522" spans="1:17">
      <c r="A5522" s="38" t="str">
        <f t="shared" ca="1" si="86"/>
        <v>207311</v>
      </c>
      <c r="B5522" s="39" cm="1">
        <f t="array" aca="1" ref="B5522" ca="1">INDIRECT(_xlfn.CONCAT("D",ROW(C5522)-C5522-3))</f>
        <v>2073</v>
      </c>
      <c r="C5522" s="32">
        <v>11</v>
      </c>
      <c r="D5522" s="33">
        <v>4175715</v>
      </c>
      <c r="E5522" s="33"/>
      <c r="F5522" s="33">
        <v>2139944</v>
      </c>
      <c r="G5522" s="33">
        <v>2139944</v>
      </c>
      <c r="H5522" s="33">
        <v>0</v>
      </c>
      <c r="I5522" s="33">
        <v>0</v>
      </c>
      <c r="J5522" s="33">
        <v>0</v>
      </c>
      <c r="K5522" s="33"/>
      <c r="L5522" s="33">
        <v>2035771</v>
      </c>
      <c r="M5522" s="33">
        <v>2035771</v>
      </c>
      <c r="N5522" s="33">
        <v>0</v>
      </c>
      <c r="O5522" s="33">
        <v>0</v>
      </c>
      <c r="P5522" s="33">
        <v>0</v>
      </c>
      <c r="Q5522"/>
    </row>
    <row r="5523" spans="1:17">
      <c r="A5523" s="38" t="str">
        <f t="shared" ca="1" si="86"/>
        <v>207312</v>
      </c>
      <c r="B5523" s="39" cm="1">
        <f t="array" aca="1" ref="B5523" ca="1">INDIRECT(_xlfn.CONCAT("D",ROW(C5523)-C5523-3))</f>
        <v>2073</v>
      </c>
      <c r="C5523" s="32">
        <v>12</v>
      </c>
      <c r="D5523" s="33">
        <v>4182245</v>
      </c>
      <c r="E5523" s="33"/>
      <c r="F5523" s="33">
        <v>2143645</v>
      </c>
      <c r="G5523" s="33">
        <v>2143645</v>
      </c>
      <c r="H5523" s="33">
        <v>0</v>
      </c>
      <c r="I5523" s="33">
        <v>0</v>
      </c>
      <c r="J5523" s="33">
        <v>0</v>
      </c>
      <c r="K5523" s="33"/>
      <c r="L5523" s="33">
        <v>2038600</v>
      </c>
      <c r="M5523" s="33">
        <v>2038600</v>
      </c>
      <c r="N5523" s="33">
        <v>0</v>
      </c>
      <c r="O5523" s="33">
        <v>0</v>
      </c>
      <c r="P5523" s="33">
        <v>0</v>
      </c>
      <c r="Q5523"/>
    </row>
    <row r="5524" spans="1:17">
      <c r="A5524" s="38" t="str">
        <f t="shared" ca="1" si="86"/>
        <v>207313</v>
      </c>
      <c r="B5524" s="39" cm="1">
        <f t="array" aca="1" ref="B5524" ca="1">INDIRECT(_xlfn.CONCAT("D",ROW(C5524)-C5524-3))</f>
        <v>2073</v>
      </c>
      <c r="C5524" s="32">
        <v>13</v>
      </c>
      <c r="D5524" s="33">
        <v>4189605</v>
      </c>
      <c r="E5524" s="33"/>
      <c r="F5524" s="33">
        <v>2147617</v>
      </c>
      <c r="G5524" s="33">
        <v>2147617</v>
      </c>
      <c r="H5524" s="33">
        <v>0</v>
      </c>
      <c r="I5524" s="33">
        <v>0</v>
      </c>
      <c r="J5524" s="33">
        <v>0</v>
      </c>
      <c r="K5524" s="33"/>
      <c r="L5524" s="33">
        <v>2041987</v>
      </c>
      <c r="M5524" s="33">
        <v>2041987</v>
      </c>
      <c r="N5524" s="33">
        <v>0</v>
      </c>
      <c r="O5524" s="33">
        <v>0</v>
      </c>
      <c r="P5524" s="33">
        <v>0</v>
      </c>
      <c r="Q5524"/>
    </row>
    <row r="5525" spans="1:17">
      <c r="A5525" s="38" t="str">
        <f t="shared" ca="1" si="86"/>
        <v>207314</v>
      </c>
      <c r="B5525" s="39" cm="1">
        <f t="array" aca="1" ref="B5525" ca="1">INDIRECT(_xlfn.CONCAT("D",ROW(C5525)-C5525-3))</f>
        <v>2073</v>
      </c>
      <c r="C5525" s="32">
        <v>14</v>
      </c>
      <c r="D5525" s="33">
        <v>4198431</v>
      </c>
      <c r="E5525" s="33"/>
      <c r="F5525" s="33">
        <v>2152324</v>
      </c>
      <c r="G5525" s="33">
        <v>2152324</v>
      </c>
      <c r="H5525" s="33">
        <v>0</v>
      </c>
      <c r="I5525" s="33">
        <v>0</v>
      </c>
      <c r="J5525" s="33">
        <v>0</v>
      </c>
      <c r="K5525" s="33"/>
      <c r="L5525" s="33">
        <v>2046107</v>
      </c>
      <c r="M5525" s="33">
        <v>2046107</v>
      </c>
      <c r="N5525" s="33">
        <v>0</v>
      </c>
      <c r="O5525" s="33">
        <v>0</v>
      </c>
      <c r="P5525" s="33">
        <v>0</v>
      </c>
      <c r="Q5525"/>
    </row>
    <row r="5526" spans="1:17">
      <c r="A5526" s="38" t="str">
        <f t="shared" ca="1" si="86"/>
        <v>207315</v>
      </c>
      <c r="B5526" s="39" cm="1">
        <f t="array" aca="1" ref="B5526" ca="1">INDIRECT(_xlfn.CONCAT("D",ROW(C5526)-C5526-3))</f>
        <v>2073</v>
      </c>
      <c r="C5526" s="32">
        <v>15</v>
      </c>
      <c r="D5526" s="33">
        <v>4210345</v>
      </c>
      <c r="E5526" s="33"/>
      <c r="F5526" s="33">
        <v>2158787</v>
      </c>
      <c r="G5526" s="33">
        <v>2158787</v>
      </c>
      <c r="H5526" s="33">
        <v>0</v>
      </c>
      <c r="I5526" s="33">
        <v>0</v>
      </c>
      <c r="J5526" s="33">
        <v>0</v>
      </c>
      <c r="K5526" s="33"/>
      <c r="L5526" s="33">
        <v>2051558</v>
      </c>
      <c r="M5526" s="33">
        <v>2051558</v>
      </c>
      <c r="N5526" s="33">
        <v>0</v>
      </c>
      <c r="O5526" s="33">
        <v>0</v>
      </c>
      <c r="P5526" s="33">
        <v>0</v>
      </c>
      <c r="Q5526"/>
    </row>
    <row r="5527" spans="1:17">
      <c r="A5527" s="38" t="str">
        <f t="shared" ca="1" si="86"/>
        <v>207316</v>
      </c>
      <c r="B5527" s="39" cm="1">
        <f t="array" aca="1" ref="B5527" ca="1">INDIRECT(_xlfn.CONCAT("D",ROW(C5527)-C5527-3))</f>
        <v>2073</v>
      </c>
      <c r="C5527" s="32">
        <v>16</v>
      </c>
      <c r="D5527" s="33">
        <v>4226897</v>
      </c>
      <c r="E5527" s="33"/>
      <c r="F5527" s="33">
        <v>2168196</v>
      </c>
      <c r="G5527" s="33">
        <v>2160712</v>
      </c>
      <c r="H5527" s="33">
        <v>7483</v>
      </c>
      <c r="I5527" s="33">
        <v>0</v>
      </c>
      <c r="J5527" s="33">
        <v>0</v>
      </c>
      <c r="K5527" s="33"/>
      <c r="L5527" s="33">
        <v>2058702</v>
      </c>
      <c r="M5527" s="33">
        <v>2050299</v>
      </c>
      <c r="N5527" s="33">
        <v>8403</v>
      </c>
      <c r="O5527" s="33">
        <v>0</v>
      </c>
      <c r="P5527" s="33">
        <v>0</v>
      </c>
      <c r="Q5527"/>
    </row>
    <row r="5528" spans="1:17">
      <c r="A5528" s="38" t="str">
        <f t="shared" ca="1" si="86"/>
        <v>207317</v>
      </c>
      <c r="B5528" s="39" cm="1">
        <f t="array" aca="1" ref="B5528" ca="1">INDIRECT(_xlfn.CONCAT("D",ROW(C5528)-C5528-3))</f>
        <v>2073</v>
      </c>
      <c r="C5528" s="32">
        <v>17</v>
      </c>
      <c r="D5528" s="33">
        <v>4249897</v>
      </c>
      <c r="E5528" s="33"/>
      <c r="F5528" s="33">
        <v>2181803</v>
      </c>
      <c r="G5528" s="33">
        <v>2168671</v>
      </c>
      <c r="H5528" s="33">
        <v>13132</v>
      </c>
      <c r="I5528" s="33">
        <v>0</v>
      </c>
      <c r="J5528" s="33">
        <v>0</v>
      </c>
      <c r="K5528" s="33"/>
      <c r="L5528" s="33">
        <v>2068094</v>
      </c>
      <c r="M5528" s="33">
        <v>2047441</v>
      </c>
      <c r="N5528" s="33">
        <v>20653</v>
      </c>
      <c r="O5528" s="33">
        <v>0</v>
      </c>
      <c r="P5528" s="33">
        <v>0</v>
      </c>
      <c r="Q5528"/>
    </row>
    <row r="5529" spans="1:17">
      <c r="A5529" s="38" t="str">
        <f t="shared" ca="1" si="86"/>
        <v>207318</v>
      </c>
      <c r="B5529" s="39" cm="1">
        <f t="array" aca="1" ref="B5529" ca="1">INDIRECT(_xlfn.CONCAT("D",ROW(C5529)-C5529-3))</f>
        <v>2073</v>
      </c>
      <c r="C5529" s="32">
        <v>18</v>
      </c>
      <c r="D5529" s="33">
        <v>4279157</v>
      </c>
      <c r="E5529" s="33"/>
      <c r="F5529" s="33">
        <v>2199227</v>
      </c>
      <c r="G5529" s="33">
        <v>2186035</v>
      </c>
      <c r="H5529" s="33">
        <v>13192</v>
      </c>
      <c r="I5529" s="33">
        <v>0</v>
      </c>
      <c r="J5529" s="33">
        <v>0</v>
      </c>
      <c r="K5529" s="33"/>
      <c r="L5529" s="33">
        <v>2079930</v>
      </c>
      <c r="M5529" s="33">
        <v>2058284</v>
      </c>
      <c r="N5529" s="33">
        <v>21646</v>
      </c>
      <c r="O5529" s="33">
        <v>0</v>
      </c>
      <c r="P5529" s="33">
        <v>0</v>
      </c>
      <c r="Q5529"/>
    </row>
    <row r="5530" spans="1:17">
      <c r="A5530" s="38" t="str">
        <f t="shared" ca="1" si="86"/>
        <v>207319</v>
      </c>
      <c r="B5530" s="39" cm="1">
        <f t="array" aca="1" ref="B5530" ca="1">INDIRECT(_xlfn.CONCAT("D",ROW(C5530)-C5530-3))</f>
        <v>2073</v>
      </c>
      <c r="C5530" s="32">
        <v>19</v>
      </c>
      <c r="D5530" s="33">
        <v>4311652</v>
      </c>
      <c r="E5530" s="33"/>
      <c r="F5530" s="33">
        <v>2217969</v>
      </c>
      <c r="G5530" s="33">
        <v>2197160</v>
      </c>
      <c r="H5530" s="33">
        <v>20808</v>
      </c>
      <c r="I5530" s="33">
        <v>0</v>
      </c>
      <c r="J5530" s="33">
        <v>0</v>
      </c>
      <c r="K5530" s="33"/>
      <c r="L5530" s="33">
        <v>2093683</v>
      </c>
      <c r="M5530" s="33">
        <v>2045520</v>
      </c>
      <c r="N5530" s="33">
        <v>45330</v>
      </c>
      <c r="O5530" s="33">
        <v>0</v>
      </c>
      <c r="P5530" s="33">
        <v>2833</v>
      </c>
      <c r="Q5530"/>
    </row>
    <row r="5531" spans="1:17">
      <c r="A5531" s="38" t="str">
        <f t="shared" ca="1" si="86"/>
        <v>207320</v>
      </c>
      <c r="B5531" s="39" cm="1">
        <f t="array" aca="1" ref="B5531" ca="1">INDIRECT(_xlfn.CONCAT("D",ROW(C5531)-C5531-3))</f>
        <v>2073</v>
      </c>
      <c r="C5531" s="32">
        <v>20</v>
      </c>
      <c r="D5531" s="33">
        <v>4346235</v>
      </c>
      <c r="E5531" s="33"/>
      <c r="F5531" s="33">
        <v>2236525</v>
      </c>
      <c r="G5531" s="33">
        <v>2194756</v>
      </c>
      <c r="H5531" s="33">
        <v>39870</v>
      </c>
      <c r="I5531" s="33">
        <v>0</v>
      </c>
      <c r="J5531" s="33">
        <v>1899</v>
      </c>
      <c r="K5531" s="33"/>
      <c r="L5531" s="33">
        <v>2109710</v>
      </c>
      <c r="M5531" s="33">
        <v>1991187</v>
      </c>
      <c r="N5531" s="33">
        <v>111886</v>
      </c>
      <c r="O5531" s="33">
        <v>0</v>
      </c>
      <c r="P5531" s="33">
        <v>6637</v>
      </c>
      <c r="Q5531"/>
    </row>
    <row r="5532" spans="1:17">
      <c r="A5532" s="38" t="str">
        <f t="shared" ca="1" si="86"/>
        <v>207321</v>
      </c>
      <c r="B5532" s="39" cm="1">
        <f t="array" aca="1" ref="B5532" ca="1">INDIRECT(_xlfn.CONCAT("D",ROW(C5532)-C5532-3))</f>
        <v>2073</v>
      </c>
      <c r="C5532" s="32">
        <v>21</v>
      </c>
      <c r="D5532" s="33">
        <v>4385463</v>
      </c>
      <c r="E5532" s="33"/>
      <c r="F5532" s="33">
        <v>2257032</v>
      </c>
      <c r="G5532" s="33">
        <v>2186619</v>
      </c>
      <c r="H5532" s="33">
        <v>66607</v>
      </c>
      <c r="I5532" s="33">
        <v>0</v>
      </c>
      <c r="J5532" s="33">
        <v>3806</v>
      </c>
      <c r="K5532" s="33"/>
      <c r="L5532" s="33">
        <v>2128431</v>
      </c>
      <c r="M5532" s="33">
        <v>1976196</v>
      </c>
      <c r="N5532" s="33">
        <v>145574</v>
      </c>
      <c r="O5532" s="33">
        <v>951</v>
      </c>
      <c r="P5532" s="33">
        <v>5709</v>
      </c>
      <c r="Q5532"/>
    </row>
    <row r="5533" spans="1:17">
      <c r="A5533" s="38" t="str">
        <f t="shared" ca="1" si="86"/>
        <v>207322</v>
      </c>
      <c r="B5533" s="39" cm="1">
        <f t="array" aca="1" ref="B5533" ca="1">INDIRECT(_xlfn.CONCAT("D",ROW(C5533)-C5533-3))</f>
        <v>2073</v>
      </c>
      <c r="C5533" s="32">
        <v>22</v>
      </c>
      <c r="D5533" s="33">
        <v>4424381</v>
      </c>
      <c r="E5533" s="33"/>
      <c r="F5533" s="33">
        <v>2276603</v>
      </c>
      <c r="G5533" s="33">
        <v>2184889</v>
      </c>
      <c r="H5533" s="33">
        <v>89803</v>
      </c>
      <c r="I5533" s="33">
        <v>0</v>
      </c>
      <c r="J5533" s="33">
        <v>1911</v>
      </c>
      <c r="K5533" s="33"/>
      <c r="L5533" s="33">
        <v>2147778</v>
      </c>
      <c r="M5533" s="33">
        <v>1918580</v>
      </c>
      <c r="N5533" s="33">
        <v>222513</v>
      </c>
      <c r="O5533" s="33">
        <v>0</v>
      </c>
      <c r="P5533" s="33">
        <v>6685</v>
      </c>
      <c r="Q5533"/>
    </row>
    <row r="5534" spans="1:17">
      <c r="A5534" s="38" t="str">
        <f t="shared" ca="1" si="86"/>
        <v>207323</v>
      </c>
      <c r="B5534" s="39" cm="1">
        <f t="array" aca="1" ref="B5534" ca="1">INDIRECT(_xlfn.CONCAT("D",ROW(C5534)-C5534-3))</f>
        <v>2073</v>
      </c>
      <c r="C5534" s="32">
        <v>23</v>
      </c>
      <c r="D5534" s="33">
        <v>4462945</v>
      </c>
      <c r="E5534" s="33"/>
      <c r="F5534" s="33">
        <v>2295323</v>
      </c>
      <c r="G5534" s="33">
        <v>2110201</v>
      </c>
      <c r="H5534" s="33">
        <v>175530</v>
      </c>
      <c r="I5534" s="33">
        <v>0</v>
      </c>
      <c r="J5534" s="33">
        <v>9592</v>
      </c>
      <c r="K5534" s="33"/>
      <c r="L5534" s="33">
        <v>2167622</v>
      </c>
      <c r="M5534" s="33">
        <v>1833994</v>
      </c>
      <c r="N5534" s="33">
        <v>325000</v>
      </c>
      <c r="O5534" s="33">
        <v>959</v>
      </c>
      <c r="P5534" s="33">
        <v>7670</v>
      </c>
      <c r="Q5534"/>
    </row>
    <row r="5535" spans="1:17">
      <c r="A5535" s="38" t="str">
        <f t="shared" ca="1" si="86"/>
        <v>207324</v>
      </c>
      <c r="B5535" s="39" cm="1">
        <f t="array" aca="1" ref="B5535" ca="1">INDIRECT(_xlfn.CONCAT("D",ROW(C5535)-C5535-3))</f>
        <v>2073</v>
      </c>
      <c r="C5535" s="32">
        <v>24</v>
      </c>
      <c r="D5535" s="33">
        <v>4502468</v>
      </c>
      <c r="E5535" s="33"/>
      <c r="F5535" s="33">
        <v>2314058</v>
      </c>
      <c r="G5535" s="33">
        <v>2056941</v>
      </c>
      <c r="H5535" s="33">
        <v>249414</v>
      </c>
      <c r="I5535" s="33">
        <v>0</v>
      </c>
      <c r="J5535" s="33">
        <v>7704</v>
      </c>
      <c r="K5535" s="33"/>
      <c r="L5535" s="33">
        <v>2188410</v>
      </c>
      <c r="M5535" s="33">
        <v>1745540</v>
      </c>
      <c r="N5535" s="33">
        <v>432302</v>
      </c>
      <c r="O5535" s="33">
        <v>0</v>
      </c>
      <c r="P5535" s="33">
        <v>10567</v>
      </c>
      <c r="Q5535"/>
    </row>
    <row r="5536" spans="1:17">
      <c r="A5536" s="38" t="str">
        <f t="shared" ca="1" si="86"/>
        <v>207325</v>
      </c>
      <c r="B5536" s="39" cm="1">
        <f t="array" aca="1" ref="B5536" ca="1">INDIRECT(_xlfn.CONCAT("D",ROW(C5536)-C5536-3))</f>
        <v>2073</v>
      </c>
      <c r="C5536" s="32">
        <v>25</v>
      </c>
      <c r="D5536" s="33">
        <v>4542424</v>
      </c>
      <c r="E5536" s="33"/>
      <c r="F5536" s="33">
        <v>2332494</v>
      </c>
      <c r="G5536" s="33">
        <v>1986189</v>
      </c>
      <c r="H5536" s="33">
        <v>333765</v>
      </c>
      <c r="I5536" s="33">
        <v>0</v>
      </c>
      <c r="J5536" s="33">
        <v>12540</v>
      </c>
      <c r="K5536" s="33"/>
      <c r="L5536" s="33">
        <v>2209930</v>
      </c>
      <c r="M5536" s="33">
        <v>1623957</v>
      </c>
      <c r="N5536" s="33">
        <v>553205</v>
      </c>
      <c r="O5536" s="33">
        <v>0</v>
      </c>
      <c r="P5536" s="33">
        <v>32768</v>
      </c>
      <c r="Q5536"/>
    </row>
    <row r="5537" spans="1:17">
      <c r="A5537" s="38" t="str">
        <f t="shared" ca="1" si="86"/>
        <v>207326</v>
      </c>
      <c r="B5537" s="39" cm="1">
        <f t="array" aca="1" ref="B5537" ca="1">INDIRECT(_xlfn.CONCAT("D",ROW(C5537)-C5537-3))</f>
        <v>2073</v>
      </c>
      <c r="C5537" s="32">
        <v>26</v>
      </c>
      <c r="D5537" s="33">
        <v>4581427</v>
      </c>
      <c r="E5537" s="33"/>
      <c r="F5537" s="33">
        <v>2350137</v>
      </c>
      <c r="G5537" s="33">
        <v>1878369</v>
      </c>
      <c r="H5537" s="33">
        <v>445666</v>
      </c>
      <c r="I5537" s="33">
        <v>0</v>
      </c>
      <c r="J5537" s="33">
        <v>26102</v>
      </c>
      <c r="K5537" s="33"/>
      <c r="L5537" s="33">
        <v>2231290</v>
      </c>
      <c r="M5537" s="33">
        <v>1510055</v>
      </c>
      <c r="N5537" s="33">
        <v>679718</v>
      </c>
      <c r="O5537" s="33">
        <v>3862</v>
      </c>
      <c r="P5537" s="33">
        <v>37655</v>
      </c>
      <c r="Q5537"/>
    </row>
    <row r="5538" spans="1:17">
      <c r="A5538" s="38" t="str">
        <f t="shared" ca="1" si="86"/>
        <v>207327</v>
      </c>
      <c r="B5538" s="39" cm="1">
        <f t="array" aca="1" ref="B5538" ca="1">INDIRECT(_xlfn.CONCAT("D",ROW(C5538)-C5538-3))</f>
        <v>2073</v>
      </c>
      <c r="C5538" s="32">
        <v>27</v>
      </c>
      <c r="D5538" s="33">
        <v>4618753</v>
      </c>
      <c r="E5538" s="33"/>
      <c r="F5538" s="33">
        <v>2366886</v>
      </c>
      <c r="G5538" s="33">
        <v>1777343</v>
      </c>
      <c r="H5538" s="33">
        <v>555662</v>
      </c>
      <c r="I5538" s="33">
        <v>968</v>
      </c>
      <c r="J5538" s="33">
        <v>32914</v>
      </c>
      <c r="K5538" s="33"/>
      <c r="L5538" s="33">
        <v>2251867</v>
      </c>
      <c r="M5538" s="33">
        <v>1349575</v>
      </c>
      <c r="N5538" s="33">
        <v>853024</v>
      </c>
      <c r="O5538" s="33">
        <v>6762</v>
      </c>
      <c r="P5538" s="33">
        <v>42506</v>
      </c>
      <c r="Q5538"/>
    </row>
    <row r="5539" spans="1:17">
      <c r="A5539" s="38" t="str">
        <f t="shared" ca="1" si="86"/>
        <v>207328</v>
      </c>
      <c r="B5539" s="39" cm="1">
        <f t="array" aca="1" ref="B5539" ca="1">INDIRECT(_xlfn.CONCAT("D",ROW(C5539)-C5539-3))</f>
        <v>2073</v>
      </c>
      <c r="C5539" s="32">
        <v>28</v>
      </c>
      <c r="D5539" s="33">
        <v>4654071</v>
      </c>
      <c r="E5539" s="33"/>
      <c r="F5539" s="33">
        <v>2382786</v>
      </c>
      <c r="G5539" s="33">
        <v>1677637</v>
      </c>
      <c r="H5539" s="33">
        <v>664468</v>
      </c>
      <c r="I5539" s="33">
        <v>1937</v>
      </c>
      <c r="J5539" s="33">
        <v>38745</v>
      </c>
      <c r="K5539" s="33"/>
      <c r="L5539" s="33">
        <v>2271285</v>
      </c>
      <c r="M5539" s="33">
        <v>1244950</v>
      </c>
      <c r="N5539" s="33">
        <v>969262</v>
      </c>
      <c r="O5539" s="33">
        <v>4837</v>
      </c>
      <c r="P5539" s="33">
        <v>52236</v>
      </c>
      <c r="Q5539"/>
    </row>
    <row r="5540" spans="1:17">
      <c r="A5540" s="38" t="str">
        <f t="shared" ca="1" si="86"/>
        <v>207329</v>
      </c>
      <c r="B5540" s="39" cm="1">
        <f t="array" aca="1" ref="B5540" ca="1">INDIRECT(_xlfn.CONCAT("D",ROW(C5540)-C5540-3))</f>
        <v>2073</v>
      </c>
      <c r="C5540" s="32">
        <v>29</v>
      </c>
      <c r="D5540" s="33">
        <v>4686805</v>
      </c>
      <c r="E5540" s="33"/>
      <c r="F5540" s="33">
        <v>2397683</v>
      </c>
      <c r="G5540" s="33">
        <v>1580049</v>
      </c>
      <c r="H5540" s="33">
        <v>757571</v>
      </c>
      <c r="I5540" s="33">
        <v>969</v>
      </c>
      <c r="J5540" s="33">
        <v>59094</v>
      </c>
      <c r="K5540" s="33"/>
      <c r="L5540" s="33">
        <v>2289123</v>
      </c>
      <c r="M5540" s="33">
        <v>1128127</v>
      </c>
      <c r="N5540" s="33">
        <v>1078826</v>
      </c>
      <c r="O5540" s="33">
        <v>3867</v>
      </c>
      <c r="P5540" s="33">
        <v>78302</v>
      </c>
      <c r="Q5540"/>
    </row>
    <row r="5541" spans="1:17">
      <c r="A5541" s="38" t="str">
        <f t="shared" ca="1" si="86"/>
        <v>207330</v>
      </c>
      <c r="B5541" s="39" cm="1">
        <f t="array" aca="1" ref="B5541" ca="1">INDIRECT(_xlfn.CONCAT("D",ROW(C5541)-C5541-3))</f>
        <v>2073</v>
      </c>
      <c r="C5541" s="32">
        <v>30</v>
      </c>
      <c r="D5541" s="33">
        <v>4718075</v>
      </c>
      <c r="E5541" s="33"/>
      <c r="F5541" s="33">
        <v>2412287</v>
      </c>
      <c r="G5541" s="33">
        <v>1495579</v>
      </c>
      <c r="H5541" s="33">
        <v>845075</v>
      </c>
      <c r="I5541" s="33">
        <v>2904</v>
      </c>
      <c r="J5541" s="33">
        <v>68729</v>
      </c>
      <c r="K5541" s="33"/>
      <c r="L5541" s="33">
        <v>2305788</v>
      </c>
      <c r="M5541" s="33">
        <v>1063912</v>
      </c>
      <c r="N5541" s="33">
        <v>1120977</v>
      </c>
      <c r="O5541" s="33">
        <v>7738</v>
      </c>
      <c r="P5541" s="33">
        <v>113162</v>
      </c>
      <c r="Q5541"/>
    </row>
    <row r="5542" spans="1:17">
      <c r="A5542" s="38" t="str">
        <f t="shared" ca="1" si="86"/>
        <v>207331</v>
      </c>
      <c r="B5542" s="39" cm="1">
        <f t="array" aca="1" ref="B5542" ca="1">INDIRECT(_xlfn.CONCAT("D",ROW(C5542)-C5542-3))</f>
        <v>2073</v>
      </c>
      <c r="C5542" s="32">
        <v>31</v>
      </c>
      <c r="D5542" s="33">
        <v>4746246</v>
      </c>
      <c r="E5542" s="33"/>
      <c r="F5542" s="33">
        <v>2425529</v>
      </c>
      <c r="G5542" s="33">
        <v>1431110</v>
      </c>
      <c r="H5542" s="33">
        <v>898559</v>
      </c>
      <c r="I5542" s="33">
        <v>1937</v>
      </c>
      <c r="J5542" s="33">
        <v>93923</v>
      </c>
      <c r="K5542" s="33"/>
      <c r="L5542" s="33">
        <v>2320717</v>
      </c>
      <c r="M5542" s="33">
        <v>980095</v>
      </c>
      <c r="N5542" s="33">
        <v>1214969</v>
      </c>
      <c r="O5542" s="33">
        <v>10632</v>
      </c>
      <c r="P5542" s="33">
        <v>115021</v>
      </c>
      <c r="Q5542"/>
    </row>
    <row r="5543" spans="1:17">
      <c r="A5543" s="38" t="str">
        <f t="shared" ca="1" si="86"/>
        <v>207332</v>
      </c>
      <c r="B5543" s="39" cm="1">
        <f t="array" aca="1" ref="B5543" ca="1">INDIRECT(_xlfn.CONCAT("D",ROW(C5543)-C5543-3))</f>
        <v>2073</v>
      </c>
      <c r="C5543" s="32">
        <v>32</v>
      </c>
      <c r="D5543" s="33">
        <v>4770499</v>
      </c>
      <c r="E5543" s="33"/>
      <c r="F5543" s="33">
        <v>2436822</v>
      </c>
      <c r="G5543" s="33">
        <v>1317567</v>
      </c>
      <c r="H5543" s="33">
        <v>1006072</v>
      </c>
      <c r="I5543" s="33">
        <v>5804</v>
      </c>
      <c r="J5543" s="33">
        <v>107379</v>
      </c>
      <c r="K5543" s="33"/>
      <c r="L5543" s="33">
        <v>2333677</v>
      </c>
      <c r="M5543" s="33">
        <v>890355</v>
      </c>
      <c r="N5543" s="33">
        <v>1315714</v>
      </c>
      <c r="O5543" s="33">
        <v>14501</v>
      </c>
      <c r="P5543" s="33">
        <v>113107</v>
      </c>
      <c r="Q5543"/>
    </row>
    <row r="5544" spans="1:17">
      <c r="A5544" s="38" t="str">
        <f t="shared" ca="1" si="86"/>
        <v>207333</v>
      </c>
      <c r="B5544" s="39" cm="1">
        <f t="array" aca="1" ref="B5544" ca="1">INDIRECT(_xlfn.CONCAT("D",ROW(C5544)-C5544-3))</f>
        <v>2073</v>
      </c>
      <c r="C5544" s="32">
        <v>33</v>
      </c>
      <c r="D5544" s="33">
        <v>4789715</v>
      </c>
      <c r="E5544" s="33"/>
      <c r="F5544" s="33">
        <v>2445463</v>
      </c>
      <c r="G5544" s="33">
        <v>1250312</v>
      </c>
      <c r="H5544" s="33">
        <v>1073217</v>
      </c>
      <c r="I5544" s="33">
        <v>1936</v>
      </c>
      <c r="J5544" s="33">
        <v>119999</v>
      </c>
      <c r="K5544" s="33"/>
      <c r="L5544" s="33">
        <v>2344252</v>
      </c>
      <c r="M5544" s="33">
        <v>842072</v>
      </c>
      <c r="N5544" s="33">
        <v>1326990</v>
      </c>
      <c r="O5544" s="33">
        <v>5807</v>
      </c>
      <c r="P5544" s="33">
        <v>169382</v>
      </c>
      <c r="Q5544"/>
    </row>
    <row r="5545" spans="1:17">
      <c r="A5545" s="38" t="str">
        <f t="shared" ca="1" si="86"/>
        <v>207334</v>
      </c>
      <c r="B5545" s="39" cm="1">
        <f t="array" aca="1" ref="B5545" ca="1">INDIRECT(_xlfn.CONCAT("D",ROW(C5545)-C5545-3))</f>
        <v>2073</v>
      </c>
      <c r="C5545" s="32">
        <v>34</v>
      </c>
      <c r="D5545" s="33">
        <v>4802822</v>
      </c>
      <c r="E5545" s="33"/>
      <c r="F5545" s="33">
        <v>2450901</v>
      </c>
      <c r="G5545" s="33">
        <v>1171244</v>
      </c>
      <c r="H5545" s="33">
        <v>1152853</v>
      </c>
      <c r="I5545" s="33">
        <v>6776</v>
      </c>
      <c r="J5545" s="33">
        <v>120028</v>
      </c>
      <c r="K5545" s="33"/>
      <c r="L5545" s="33">
        <v>2351922</v>
      </c>
      <c r="M5545" s="33">
        <v>788159</v>
      </c>
      <c r="N5545" s="33">
        <v>1387006</v>
      </c>
      <c r="O5545" s="33">
        <v>9659</v>
      </c>
      <c r="P5545" s="33">
        <v>167097</v>
      </c>
      <c r="Q5545"/>
    </row>
    <row r="5546" spans="1:17">
      <c r="A5546" s="38" t="str">
        <f t="shared" ca="1" si="86"/>
        <v>207335</v>
      </c>
      <c r="B5546" s="39" cm="1">
        <f t="array" aca="1" ref="B5546" ca="1">INDIRECT(_xlfn.CONCAT("D",ROW(C5546)-C5546-3))</f>
        <v>2073</v>
      </c>
      <c r="C5546" s="32">
        <v>35</v>
      </c>
      <c r="D5546" s="33">
        <v>4810105</v>
      </c>
      <c r="E5546" s="33"/>
      <c r="F5546" s="33">
        <v>2453349</v>
      </c>
      <c r="G5546" s="33">
        <v>1090807</v>
      </c>
      <c r="H5546" s="33">
        <v>1229092</v>
      </c>
      <c r="I5546" s="33">
        <v>6769</v>
      </c>
      <c r="J5546" s="33">
        <v>126681</v>
      </c>
      <c r="K5546" s="33"/>
      <c r="L5546" s="33">
        <v>2356756</v>
      </c>
      <c r="M5546" s="33">
        <v>767585</v>
      </c>
      <c r="N5546" s="33">
        <v>1362560</v>
      </c>
      <c r="O5546" s="33">
        <v>16393</v>
      </c>
      <c r="P5546" s="33">
        <v>210218</v>
      </c>
      <c r="Q5546"/>
    </row>
    <row r="5547" spans="1:17">
      <c r="A5547" s="38" t="str">
        <f t="shared" ca="1" si="86"/>
        <v>207336</v>
      </c>
      <c r="B5547" s="39" cm="1">
        <f t="array" aca="1" ref="B5547" ca="1">INDIRECT(_xlfn.CONCAT("D",ROW(C5547)-C5547-3))</f>
        <v>2073</v>
      </c>
      <c r="C5547" s="32">
        <v>36</v>
      </c>
      <c r="D5547" s="33">
        <v>4812485</v>
      </c>
      <c r="E5547" s="33"/>
      <c r="F5547" s="33">
        <v>2453239</v>
      </c>
      <c r="G5547" s="33">
        <v>1057464</v>
      </c>
      <c r="H5547" s="33">
        <v>1220820</v>
      </c>
      <c r="I5547" s="33">
        <v>10633</v>
      </c>
      <c r="J5547" s="33">
        <v>164323</v>
      </c>
      <c r="K5547" s="33"/>
      <c r="L5547" s="33">
        <v>2359246</v>
      </c>
      <c r="M5547" s="33">
        <v>752601</v>
      </c>
      <c r="N5547" s="33">
        <v>1367049</v>
      </c>
      <c r="O5547" s="33">
        <v>19322</v>
      </c>
      <c r="P5547" s="33">
        <v>220274</v>
      </c>
      <c r="Q5547"/>
    </row>
    <row r="5548" spans="1:17">
      <c r="A5548" s="38" t="str">
        <f t="shared" ca="1" si="86"/>
        <v>207337</v>
      </c>
      <c r="B5548" s="39" cm="1">
        <f t="array" aca="1" ref="B5548" ca="1">INDIRECT(_xlfn.CONCAT("D",ROW(C5548)-C5548-3))</f>
        <v>2073</v>
      </c>
      <c r="C5548" s="32">
        <v>37</v>
      </c>
      <c r="D5548" s="33">
        <v>4811366</v>
      </c>
      <c r="E5548" s="33"/>
      <c r="F5548" s="33">
        <v>2451179</v>
      </c>
      <c r="G5548" s="33">
        <v>1049402</v>
      </c>
      <c r="H5548" s="33">
        <v>1226072</v>
      </c>
      <c r="I5548" s="33">
        <v>7723</v>
      </c>
      <c r="J5548" s="33">
        <v>167981</v>
      </c>
      <c r="K5548" s="33"/>
      <c r="L5548" s="33">
        <v>2360187</v>
      </c>
      <c r="M5548" s="33">
        <v>704778</v>
      </c>
      <c r="N5548" s="33">
        <v>1435588</v>
      </c>
      <c r="O5548" s="33">
        <v>12534</v>
      </c>
      <c r="P5548" s="33">
        <v>207288</v>
      </c>
      <c r="Q5548"/>
    </row>
    <row r="5549" spans="1:17">
      <c r="A5549" s="38" t="str">
        <f t="shared" ca="1" si="86"/>
        <v>207338</v>
      </c>
      <c r="B5549" s="39" cm="1">
        <f t="array" aca="1" ref="B5549" ca="1">INDIRECT(_xlfn.CONCAT("D",ROW(C5549)-C5549-3))</f>
        <v>2073</v>
      </c>
      <c r="C5549" s="32">
        <v>38</v>
      </c>
      <c r="D5549" s="33">
        <v>4808417</v>
      </c>
      <c r="E5549" s="33"/>
      <c r="F5549" s="33">
        <v>2448046</v>
      </c>
      <c r="G5549" s="33">
        <v>967832</v>
      </c>
      <c r="H5549" s="33">
        <v>1271788</v>
      </c>
      <c r="I5549" s="33">
        <v>15439</v>
      </c>
      <c r="J5549" s="33">
        <v>192988</v>
      </c>
      <c r="K5549" s="33"/>
      <c r="L5549" s="33">
        <v>2360371</v>
      </c>
      <c r="M5549" s="33">
        <v>638303</v>
      </c>
      <c r="N5549" s="33">
        <v>1430878</v>
      </c>
      <c r="O5549" s="33">
        <v>22177</v>
      </c>
      <c r="P5549" s="33">
        <v>269013</v>
      </c>
      <c r="Q5549"/>
    </row>
    <row r="5550" spans="1:17">
      <c r="A5550" s="38" t="str">
        <f t="shared" ca="1" si="86"/>
        <v>207339</v>
      </c>
      <c r="B5550" s="39" cm="1">
        <f t="array" aca="1" ref="B5550" ca="1">INDIRECT(_xlfn.CONCAT("D",ROW(C5550)-C5550-3))</f>
        <v>2073</v>
      </c>
      <c r="C5550" s="32">
        <v>39</v>
      </c>
      <c r="D5550" s="33">
        <v>4804734</v>
      </c>
      <c r="E5550" s="33"/>
      <c r="F5550" s="33">
        <v>2444373</v>
      </c>
      <c r="G5550" s="33">
        <v>911935</v>
      </c>
      <c r="H5550" s="33">
        <v>1270920</v>
      </c>
      <c r="I5550" s="33">
        <v>10615</v>
      </c>
      <c r="J5550" s="33">
        <v>250903</v>
      </c>
      <c r="K5550" s="33"/>
      <c r="L5550" s="33">
        <v>2360361</v>
      </c>
      <c r="M5550" s="33">
        <v>631035</v>
      </c>
      <c r="N5550" s="33">
        <v>1446082</v>
      </c>
      <c r="O5550" s="33">
        <v>34683</v>
      </c>
      <c r="P5550" s="33">
        <v>248560</v>
      </c>
      <c r="Q5550"/>
    </row>
    <row r="5551" spans="1:17">
      <c r="A5551" s="38" t="str">
        <f t="shared" ca="1" si="86"/>
        <v>207340</v>
      </c>
      <c r="B5551" s="39" cm="1">
        <f t="array" aca="1" ref="B5551" ca="1">INDIRECT(_xlfn.CONCAT("D",ROW(C5551)-C5551-3))</f>
        <v>2073</v>
      </c>
      <c r="C5551" s="32">
        <v>40</v>
      </c>
      <c r="D5551" s="33">
        <v>4801707</v>
      </c>
      <c r="E5551" s="33"/>
      <c r="F5551" s="33">
        <v>2440994</v>
      </c>
      <c r="G5551" s="33">
        <v>906075</v>
      </c>
      <c r="H5551" s="33">
        <v>1289563</v>
      </c>
      <c r="I5551" s="33">
        <v>11592</v>
      </c>
      <c r="J5551" s="33">
        <v>233763</v>
      </c>
      <c r="K5551" s="33"/>
      <c r="L5551" s="33">
        <v>2360714</v>
      </c>
      <c r="M5551" s="33">
        <v>620834</v>
      </c>
      <c r="N5551" s="33">
        <v>1439601</v>
      </c>
      <c r="O5551" s="33">
        <v>32828</v>
      </c>
      <c r="P5551" s="33">
        <v>267451</v>
      </c>
      <c r="Q5551"/>
    </row>
    <row r="5552" spans="1:17">
      <c r="A5552" s="38" t="str">
        <f t="shared" ca="1" si="86"/>
        <v>207341</v>
      </c>
      <c r="B5552" s="39" cm="1">
        <f t="array" aca="1" ref="B5552" ca="1">INDIRECT(_xlfn.CONCAT("D",ROW(C5552)-C5552-3))</f>
        <v>2073</v>
      </c>
      <c r="C5552" s="32">
        <v>41</v>
      </c>
      <c r="D5552" s="33">
        <v>4798816</v>
      </c>
      <c r="E5552" s="33"/>
      <c r="F5552" s="33">
        <v>2437668</v>
      </c>
      <c r="G5552" s="33">
        <v>915334</v>
      </c>
      <c r="H5552" s="33">
        <v>1263296</v>
      </c>
      <c r="I5552" s="33">
        <v>15465</v>
      </c>
      <c r="J5552" s="33">
        <v>243574</v>
      </c>
      <c r="K5552" s="33"/>
      <c r="L5552" s="33">
        <v>2361147</v>
      </c>
      <c r="M5552" s="33">
        <v>561581</v>
      </c>
      <c r="N5552" s="33">
        <v>1484039</v>
      </c>
      <c r="O5552" s="33">
        <v>33772</v>
      </c>
      <c r="P5552" s="33">
        <v>281755</v>
      </c>
      <c r="Q5552"/>
    </row>
    <row r="5553" spans="1:17">
      <c r="A5553" s="38" t="str">
        <f t="shared" ca="1" si="86"/>
        <v>207342</v>
      </c>
      <c r="B5553" s="39" cm="1">
        <f t="array" aca="1" ref="B5553" ca="1">INDIRECT(_xlfn.CONCAT("D",ROW(C5553)-C5553-3))</f>
        <v>2073</v>
      </c>
      <c r="C5553" s="32">
        <v>42</v>
      </c>
      <c r="D5553" s="33">
        <v>4786819</v>
      </c>
      <c r="E5553" s="33"/>
      <c r="F5553" s="33">
        <v>2429739</v>
      </c>
      <c r="G5553" s="33">
        <v>892027</v>
      </c>
      <c r="H5553" s="33">
        <v>1280785</v>
      </c>
      <c r="I5553" s="33">
        <v>10585</v>
      </c>
      <c r="J5553" s="33">
        <v>246342</v>
      </c>
      <c r="K5553" s="33"/>
      <c r="L5553" s="33">
        <v>2357080</v>
      </c>
      <c r="M5553" s="33">
        <v>567356</v>
      </c>
      <c r="N5553" s="33">
        <v>1468960</v>
      </c>
      <c r="O5553" s="33">
        <v>34677</v>
      </c>
      <c r="P5553" s="33">
        <v>286086</v>
      </c>
      <c r="Q5553"/>
    </row>
    <row r="5554" spans="1:17">
      <c r="A5554" s="38" t="str">
        <f t="shared" ca="1" si="86"/>
        <v>207343</v>
      </c>
      <c r="B5554" s="39" cm="1">
        <f t="array" aca="1" ref="B5554" ca="1">INDIRECT(_xlfn.CONCAT("D",ROW(C5554)-C5554-3))</f>
        <v>2073</v>
      </c>
      <c r="C5554" s="32">
        <v>43</v>
      </c>
      <c r="D5554" s="33">
        <v>4759918</v>
      </c>
      <c r="E5554" s="33"/>
      <c r="F5554" s="33">
        <v>2414252</v>
      </c>
      <c r="G5554" s="33">
        <v>809868</v>
      </c>
      <c r="H5554" s="33">
        <v>1301163</v>
      </c>
      <c r="I5554" s="33">
        <v>17272</v>
      </c>
      <c r="J5554" s="33">
        <v>285949</v>
      </c>
      <c r="K5554" s="33"/>
      <c r="L5554" s="33">
        <v>2345666</v>
      </c>
      <c r="M5554" s="33">
        <v>562423</v>
      </c>
      <c r="N5554" s="33">
        <v>1457883</v>
      </c>
      <c r="O5554" s="33">
        <v>31672</v>
      </c>
      <c r="P5554" s="33">
        <v>293688</v>
      </c>
      <c r="Q5554"/>
    </row>
    <row r="5555" spans="1:17">
      <c r="A5555" s="38" t="str">
        <f t="shared" ca="1" si="86"/>
        <v>207344</v>
      </c>
      <c r="B5555" s="39" cm="1">
        <f t="array" aca="1" ref="B5555" ca="1">INDIRECT(_xlfn.CONCAT("D",ROW(C5555)-C5555-3))</f>
        <v>2073</v>
      </c>
      <c r="C5555" s="32">
        <v>44</v>
      </c>
      <c r="D5555" s="33">
        <v>4722028</v>
      </c>
      <c r="E5555" s="33"/>
      <c r="F5555" s="33">
        <v>2393210</v>
      </c>
      <c r="G5555" s="33">
        <v>829340</v>
      </c>
      <c r="H5555" s="33">
        <v>1277528</v>
      </c>
      <c r="I5555" s="33">
        <v>18196</v>
      </c>
      <c r="J5555" s="33">
        <v>268147</v>
      </c>
      <c r="K5555" s="33"/>
      <c r="L5555" s="33">
        <v>2328817</v>
      </c>
      <c r="M5555" s="33">
        <v>554936</v>
      </c>
      <c r="N5555" s="33">
        <v>1453358</v>
      </c>
      <c r="O5555" s="33">
        <v>29660</v>
      </c>
      <c r="P5555" s="33">
        <v>290863</v>
      </c>
      <c r="Q5555"/>
    </row>
    <row r="5556" spans="1:17">
      <c r="A5556" s="38" t="str">
        <f t="shared" ca="1" si="86"/>
        <v>207345</v>
      </c>
      <c r="B5556" s="39" cm="1">
        <f t="array" aca="1" ref="B5556" ca="1">INDIRECT(_xlfn.CONCAT("D",ROW(C5556)-C5556-3))</f>
        <v>2073</v>
      </c>
      <c r="C5556" s="32">
        <v>45</v>
      </c>
      <c r="D5556" s="33">
        <v>4677731</v>
      </c>
      <c r="E5556" s="33"/>
      <c r="F5556" s="33">
        <v>2369052</v>
      </c>
      <c r="G5556" s="33">
        <v>755447</v>
      </c>
      <c r="H5556" s="33">
        <v>1340031</v>
      </c>
      <c r="I5556" s="33">
        <v>8639</v>
      </c>
      <c r="J5556" s="33">
        <v>264934</v>
      </c>
      <c r="K5556" s="33"/>
      <c r="L5556" s="33">
        <v>2308679</v>
      </c>
      <c r="M5556" s="33">
        <v>538532</v>
      </c>
      <c r="N5556" s="33">
        <v>1445684</v>
      </c>
      <c r="O5556" s="33">
        <v>48957</v>
      </c>
      <c r="P5556" s="33">
        <v>275506</v>
      </c>
      <c r="Q5556"/>
    </row>
    <row r="5557" spans="1:17">
      <c r="A5557" s="38" t="str">
        <f t="shared" ca="1" si="86"/>
        <v>207346</v>
      </c>
      <c r="B5557" s="39" cm="1">
        <f t="array" aca="1" ref="B5557" ca="1">INDIRECT(_xlfn.CONCAT("D",ROW(C5557)-C5557-3))</f>
        <v>2073</v>
      </c>
      <c r="C5557" s="32">
        <v>46</v>
      </c>
      <c r="D5557" s="33">
        <v>4630796</v>
      </c>
      <c r="E5557" s="33"/>
      <c r="F5557" s="33">
        <v>2343630</v>
      </c>
      <c r="G5557" s="33">
        <v>754139</v>
      </c>
      <c r="H5557" s="33">
        <v>1296538</v>
      </c>
      <c r="I5557" s="33">
        <v>20304</v>
      </c>
      <c r="J5557" s="33">
        <v>272650</v>
      </c>
      <c r="K5557" s="33"/>
      <c r="L5557" s="33">
        <v>2287166</v>
      </c>
      <c r="M5557" s="33">
        <v>511692</v>
      </c>
      <c r="N5557" s="33">
        <v>1429841</v>
      </c>
      <c r="O5557" s="33">
        <v>36687</v>
      </c>
      <c r="P5557" s="33">
        <v>308946</v>
      </c>
      <c r="Q5557"/>
    </row>
    <row r="5558" spans="1:17">
      <c r="A5558" s="38" t="str">
        <f t="shared" ca="1" si="86"/>
        <v>207347</v>
      </c>
      <c r="B5558" s="39" cm="1">
        <f t="array" aca="1" ref="B5558" ca="1">INDIRECT(_xlfn.CONCAT("D",ROW(C5558)-C5558-3))</f>
        <v>2073</v>
      </c>
      <c r="C5558" s="32">
        <v>47</v>
      </c>
      <c r="D5558" s="33">
        <v>4583644</v>
      </c>
      <c r="E5558" s="33"/>
      <c r="F5558" s="33">
        <v>2318133</v>
      </c>
      <c r="G5558" s="33">
        <v>763919</v>
      </c>
      <c r="H5558" s="33">
        <v>1280688</v>
      </c>
      <c r="I5558" s="33">
        <v>13676</v>
      </c>
      <c r="J5558" s="33">
        <v>259850</v>
      </c>
      <c r="K5558" s="33"/>
      <c r="L5558" s="33">
        <v>2265511</v>
      </c>
      <c r="M5558" s="33">
        <v>529790</v>
      </c>
      <c r="N5558" s="33">
        <v>1393260</v>
      </c>
      <c r="O5558" s="33">
        <v>47808</v>
      </c>
      <c r="P5558" s="33">
        <v>294653</v>
      </c>
      <c r="Q5558"/>
    </row>
    <row r="5559" spans="1:17">
      <c r="A5559" s="38" t="str">
        <f t="shared" ca="1" si="86"/>
        <v>207348</v>
      </c>
      <c r="B5559" s="39" cm="1">
        <f t="array" aca="1" ref="B5559" ca="1">INDIRECT(_xlfn.CONCAT("D",ROW(C5559)-C5559-3))</f>
        <v>2073</v>
      </c>
      <c r="C5559" s="32">
        <v>48</v>
      </c>
      <c r="D5559" s="33">
        <v>4542471</v>
      </c>
      <c r="E5559" s="33"/>
      <c r="F5559" s="33">
        <v>2295496</v>
      </c>
      <c r="G5559" s="33">
        <v>692700</v>
      </c>
      <c r="H5559" s="33">
        <v>1304371</v>
      </c>
      <c r="I5559" s="33">
        <v>14822</v>
      </c>
      <c r="J5559" s="33">
        <v>283602</v>
      </c>
      <c r="K5559" s="33"/>
      <c r="L5559" s="33">
        <v>2246975</v>
      </c>
      <c r="M5559" s="33">
        <v>482625</v>
      </c>
      <c r="N5559" s="33">
        <v>1405348</v>
      </c>
      <c r="O5559" s="33">
        <v>47471</v>
      </c>
      <c r="P5559" s="33">
        <v>311531</v>
      </c>
      <c r="Q5559"/>
    </row>
    <row r="5560" spans="1:17">
      <c r="A5560" s="38" t="str">
        <f t="shared" ca="1" si="86"/>
        <v>207349</v>
      </c>
      <c r="B5560" s="39" cm="1">
        <f t="array" aca="1" ref="B5560" ca="1">INDIRECT(_xlfn.CONCAT("D",ROW(C5560)-C5560-3))</f>
        <v>2073</v>
      </c>
      <c r="C5560" s="32">
        <v>49</v>
      </c>
      <c r="D5560" s="33">
        <v>4512447</v>
      </c>
      <c r="E5560" s="33"/>
      <c r="F5560" s="33">
        <v>2278621</v>
      </c>
      <c r="G5560" s="33">
        <v>671128</v>
      </c>
      <c r="H5560" s="33">
        <v>1281975</v>
      </c>
      <c r="I5560" s="33">
        <v>18084</v>
      </c>
      <c r="J5560" s="33">
        <v>307433</v>
      </c>
      <c r="K5560" s="33"/>
      <c r="L5560" s="33">
        <v>2233826</v>
      </c>
      <c r="M5560" s="33">
        <v>488932</v>
      </c>
      <c r="N5560" s="33">
        <v>1393506</v>
      </c>
      <c r="O5560" s="33">
        <v>45178</v>
      </c>
      <c r="P5560" s="33">
        <v>306210</v>
      </c>
      <c r="Q5560"/>
    </row>
    <row r="5561" spans="1:17">
      <c r="A5561" s="38" t="str">
        <f t="shared" ca="1" si="86"/>
        <v>207350</v>
      </c>
      <c r="B5561" s="39" cm="1">
        <f t="array" aca="1" ref="B5561" ca="1">INDIRECT(_xlfn.CONCAT("D",ROW(C5561)-C5561-3))</f>
        <v>2073</v>
      </c>
      <c r="C5561" s="32">
        <v>50</v>
      </c>
      <c r="D5561" s="33">
        <v>4482403</v>
      </c>
      <c r="E5561" s="33"/>
      <c r="F5561" s="33">
        <v>2261866</v>
      </c>
      <c r="G5561" s="33">
        <v>665434</v>
      </c>
      <c r="H5561" s="33">
        <v>1307466</v>
      </c>
      <c r="I5561" s="33">
        <v>14245</v>
      </c>
      <c r="J5561" s="33">
        <v>274721</v>
      </c>
      <c r="K5561" s="33"/>
      <c r="L5561" s="33">
        <v>2220537</v>
      </c>
      <c r="M5561" s="33">
        <v>464645</v>
      </c>
      <c r="N5561" s="33">
        <v>1388853</v>
      </c>
      <c r="O5561" s="33">
        <v>48803</v>
      </c>
      <c r="P5561" s="33">
        <v>318236</v>
      </c>
      <c r="Q5561"/>
    </row>
    <row r="5562" spans="1:17">
      <c r="A5562" s="38" t="str">
        <f t="shared" ca="1" si="86"/>
        <v>207351</v>
      </c>
      <c r="B5562" s="39" cm="1">
        <f t="array" aca="1" ref="B5562" ca="1">INDIRECT(_xlfn.CONCAT("D",ROW(C5562)-C5562-3))</f>
        <v>2073</v>
      </c>
      <c r="C5562" s="32">
        <v>51</v>
      </c>
      <c r="D5562" s="33">
        <v>4462715</v>
      </c>
      <c r="E5562" s="33"/>
      <c r="F5562" s="33">
        <v>2250070</v>
      </c>
      <c r="G5562" s="33">
        <v>692409</v>
      </c>
      <c r="H5562" s="33">
        <v>1252097</v>
      </c>
      <c r="I5562" s="33">
        <v>11317</v>
      </c>
      <c r="J5562" s="33">
        <v>294248</v>
      </c>
      <c r="K5562" s="33"/>
      <c r="L5562" s="33">
        <v>2212644</v>
      </c>
      <c r="M5562" s="33">
        <v>485979</v>
      </c>
      <c r="N5562" s="33">
        <v>1319968</v>
      </c>
      <c r="O5562" s="33">
        <v>56629</v>
      </c>
      <c r="P5562" s="33">
        <v>350069</v>
      </c>
      <c r="Q5562"/>
    </row>
    <row r="5563" spans="1:17">
      <c r="A5563" s="38" t="str">
        <f t="shared" ca="1" si="86"/>
        <v>207352</v>
      </c>
      <c r="B5563" s="39" cm="1">
        <f t="array" aca="1" ref="B5563" ca="1">INDIRECT(_xlfn.CONCAT("D",ROW(C5563)-C5563-3))</f>
        <v>2073</v>
      </c>
      <c r="C5563" s="32">
        <v>52</v>
      </c>
      <c r="D5563" s="33">
        <v>4390180</v>
      </c>
      <c r="E5563" s="33"/>
      <c r="F5563" s="33">
        <v>2209271</v>
      </c>
      <c r="G5563" s="33">
        <v>640552</v>
      </c>
      <c r="H5563" s="33">
        <v>1264530</v>
      </c>
      <c r="I5563" s="33">
        <v>14624</v>
      </c>
      <c r="J5563" s="33">
        <v>289565</v>
      </c>
      <c r="K5563" s="33"/>
      <c r="L5563" s="33">
        <v>2180909</v>
      </c>
      <c r="M5563" s="33">
        <v>447116</v>
      </c>
      <c r="N5563" s="33">
        <v>1319870</v>
      </c>
      <c r="O5563" s="33">
        <v>54669</v>
      </c>
      <c r="P5563" s="33">
        <v>359254</v>
      </c>
      <c r="Q5563"/>
    </row>
    <row r="5564" spans="1:17">
      <c r="A5564" s="38" t="str">
        <f t="shared" ca="1" si="86"/>
        <v>207353</v>
      </c>
      <c r="B5564" s="39" cm="1">
        <f t="array" aca="1" ref="B5564" ca="1">INDIRECT(_xlfn.CONCAT("D",ROW(C5564)-C5564-3))</f>
        <v>2073</v>
      </c>
      <c r="C5564" s="32">
        <v>53</v>
      </c>
      <c r="D5564" s="33">
        <v>4492399</v>
      </c>
      <c r="E5564" s="33"/>
      <c r="F5564" s="33">
        <v>2258380</v>
      </c>
      <c r="G5564" s="33">
        <v>677314</v>
      </c>
      <c r="H5564" s="33">
        <v>1313547</v>
      </c>
      <c r="I5564" s="33">
        <v>15029</v>
      </c>
      <c r="J5564" s="33">
        <v>252490</v>
      </c>
      <c r="K5564" s="33"/>
      <c r="L5564" s="33">
        <v>2234019</v>
      </c>
      <c r="M5564" s="33">
        <v>517468</v>
      </c>
      <c r="N5564" s="33">
        <v>1294170</v>
      </c>
      <c r="O5564" s="33">
        <v>62056</v>
      </c>
      <c r="P5564" s="33">
        <v>360326</v>
      </c>
      <c r="Q5564"/>
    </row>
    <row r="5565" spans="1:17">
      <c r="A5565" s="38" t="str">
        <f t="shared" ca="1" si="86"/>
        <v>207354</v>
      </c>
      <c r="B5565" s="39" cm="1">
        <f t="array" aca="1" ref="B5565" ca="1">INDIRECT(_xlfn.CONCAT("D",ROW(C5565)-C5565-3))</f>
        <v>2073</v>
      </c>
      <c r="C5565" s="32">
        <v>54</v>
      </c>
      <c r="D5565" s="33">
        <v>4528724</v>
      </c>
      <c r="E5565" s="33"/>
      <c r="F5565" s="33">
        <v>2273424</v>
      </c>
      <c r="G5565" s="33">
        <v>676482</v>
      </c>
      <c r="H5565" s="33">
        <v>1328768</v>
      </c>
      <c r="I5565" s="33">
        <v>18147</v>
      </c>
      <c r="J5565" s="33">
        <v>250026</v>
      </c>
      <c r="K5565" s="33"/>
      <c r="L5565" s="33">
        <v>2255300</v>
      </c>
      <c r="M5565" s="33">
        <v>493536</v>
      </c>
      <c r="N5565" s="33">
        <v>1340032</v>
      </c>
      <c r="O5565" s="33">
        <v>68772</v>
      </c>
      <c r="P5565" s="33">
        <v>352959</v>
      </c>
      <c r="Q5565"/>
    </row>
    <row r="5566" spans="1:17">
      <c r="A5566" s="38" t="str">
        <f t="shared" ca="1" si="86"/>
        <v>207355</v>
      </c>
      <c r="B5566" s="39" cm="1">
        <f t="array" aca="1" ref="B5566" ca="1">INDIRECT(_xlfn.CONCAT("D",ROW(C5566)-C5566-3))</f>
        <v>2073</v>
      </c>
      <c r="C5566" s="32">
        <v>55</v>
      </c>
      <c r="D5566" s="33">
        <v>4574272</v>
      </c>
      <c r="E5566" s="33"/>
      <c r="F5566" s="33">
        <v>2294882</v>
      </c>
      <c r="G5566" s="33">
        <v>664787</v>
      </c>
      <c r="H5566" s="33">
        <v>1324515</v>
      </c>
      <c r="I5566" s="33">
        <v>26308</v>
      </c>
      <c r="J5566" s="33">
        <v>279271</v>
      </c>
      <c r="K5566" s="33"/>
      <c r="L5566" s="33">
        <v>2279390</v>
      </c>
      <c r="M5566" s="33">
        <v>486634</v>
      </c>
      <c r="N5566" s="33">
        <v>1342544</v>
      </c>
      <c r="O5566" s="33">
        <v>72843</v>
      </c>
      <c r="P5566" s="33">
        <v>377369</v>
      </c>
      <c r="Q5566"/>
    </row>
    <row r="5567" spans="1:17">
      <c r="A5567" s="38" t="str">
        <f t="shared" ca="1" si="86"/>
        <v>207356</v>
      </c>
      <c r="B5567" s="39" cm="1">
        <f t="array" aca="1" ref="B5567" ca="1">INDIRECT(_xlfn.CONCAT("D",ROW(C5567)-C5567-3))</f>
        <v>2073</v>
      </c>
      <c r="C5567" s="32">
        <v>56</v>
      </c>
      <c r="D5567" s="33">
        <v>4642174</v>
      </c>
      <c r="E5567" s="33"/>
      <c r="F5567" s="33">
        <v>2324354</v>
      </c>
      <c r="G5567" s="33">
        <v>697608</v>
      </c>
      <c r="H5567" s="33">
        <v>1337837</v>
      </c>
      <c r="I5567" s="33">
        <v>19126</v>
      </c>
      <c r="J5567" s="33">
        <v>269782</v>
      </c>
      <c r="K5567" s="33"/>
      <c r="L5567" s="33">
        <v>2317820</v>
      </c>
      <c r="M5567" s="33">
        <v>548453</v>
      </c>
      <c r="N5567" s="33">
        <v>1304593</v>
      </c>
      <c r="O5567" s="33">
        <v>100819</v>
      </c>
      <c r="P5567" s="33">
        <v>363955</v>
      </c>
      <c r="Q5567"/>
    </row>
    <row r="5568" spans="1:17">
      <c r="A5568" s="38" t="str">
        <f t="shared" ca="1" si="86"/>
        <v>207357</v>
      </c>
      <c r="B5568" s="39" cm="1">
        <f t="array" aca="1" ref="B5568" ca="1">INDIRECT(_xlfn.CONCAT("D",ROW(C5568)-C5568-3))</f>
        <v>2073</v>
      </c>
      <c r="C5568" s="32">
        <v>57</v>
      </c>
      <c r="D5568" s="33">
        <v>4653067</v>
      </c>
      <c r="E5568" s="33"/>
      <c r="F5568" s="33">
        <v>2326980</v>
      </c>
      <c r="G5568" s="33">
        <v>663270</v>
      </c>
      <c r="H5568" s="33">
        <v>1370825</v>
      </c>
      <c r="I5568" s="33">
        <v>24155</v>
      </c>
      <c r="J5568" s="33">
        <v>268730</v>
      </c>
      <c r="K5568" s="33"/>
      <c r="L5568" s="33">
        <v>2326087</v>
      </c>
      <c r="M5568" s="33">
        <v>496648</v>
      </c>
      <c r="N5568" s="33">
        <v>1339842</v>
      </c>
      <c r="O5568" s="33">
        <v>95703</v>
      </c>
      <c r="P5568" s="33">
        <v>393893</v>
      </c>
      <c r="Q5568"/>
    </row>
    <row r="5569" spans="1:17">
      <c r="A5569" s="38" t="str">
        <f t="shared" ca="1" si="86"/>
        <v>207358</v>
      </c>
      <c r="B5569" s="39" cm="1">
        <f t="array" aca="1" ref="B5569" ca="1">INDIRECT(_xlfn.CONCAT("D",ROW(C5569)-C5569-3))</f>
        <v>2073</v>
      </c>
      <c r="C5569" s="32">
        <v>58</v>
      </c>
      <c r="D5569" s="33">
        <v>4640912</v>
      </c>
      <c r="E5569" s="33"/>
      <c r="F5569" s="33">
        <v>2316922</v>
      </c>
      <c r="G5569" s="33">
        <v>679080</v>
      </c>
      <c r="H5569" s="33">
        <v>1338040</v>
      </c>
      <c r="I5569" s="33">
        <v>34206</v>
      </c>
      <c r="J5569" s="33">
        <v>265596</v>
      </c>
      <c r="K5569" s="33"/>
      <c r="L5569" s="33">
        <v>2323990</v>
      </c>
      <c r="M5569" s="33">
        <v>487304</v>
      </c>
      <c r="N5569" s="33">
        <v>1312205</v>
      </c>
      <c r="O5569" s="33">
        <v>116551</v>
      </c>
      <c r="P5569" s="33">
        <v>407929</v>
      </c>
      <c r="Q5569"/>
    </row>
    <row r="5570" spans="1:17">
      <c r="A5570" s="38" t="str">
        <f t="shared" ca="1" si="86"/>
        <v>207359</v>
      </c>
      <c r="B5570" s="39" cm="1">
        <f t="array" aca="1" ref="B5570" ca="1">INDIRECT(_xlfn.CONCAT("D",ROW(C5570)-C5570-3))</f>
        <v>2073</v>
      </c>
      <c r="C5570" s="32">
        <v>59</v>
      </c>
      <c r="D5570" s="33">
        <v>4565556</v>
      </c>
      <c r="E5570" s="33"/>
      <c r="F5570" s="33">
        <v>2276348</v>
      </c>
      <c r="G5570" s="33">
        <v>656852</v>
      </c>
      <c r="H5570" s="33">
        <v>1340862</v>
      </c>
      <c r="I5570" s="33">
        <v>28165</v>
      </c>
      <c r="J5570" s="33">
        <v>250469</v>
      </c>
      <c r="K5570" s="33"/>
      <c r="L5570" s="33">
        <v>2289208</v>
      </c>
      <c r="M5570" s="33">
        <v>486809</v>
      </c>
      <c r="N5570" s="33">
        <v>1306538</v>
      </c>
      <c r="O5570" s="33">
        <v>107621</v>
      </c>
      <c r="P5570" s="33">
        <v>388240</v>
      </c>
      <c r="Q5570"/>
    </row>
    <row r="5571" spans="1:17">
      <c r="A5571" s="38" t="str">
        <f t="shared" ca="1" si="86"/>
        <v>207360</v>
      </c>
      <c r="B5571" s="39" cm="1">
        <f t="array" aca="1" ref="B5571" ca="1">INDIRECT(_xlfn.CONCAT("D",ROW(C5571)-C5571-3))</f>
        <v>2073</v>
      </c>
      <c r="C5571" s="32">
        <v>60</v>
      </c>
      <c r="D5571" s="33">
        <v>4555927</v>
      </c>
      <c r="E5571" s="33"/>
      <c r="F5571" s="33">
        <v>2265356</v>
      </c>
      <c r="G5571" s="33">
        <v>640362</v>
      </c>
      <c r="H5571" s="33">
        <v>1336931</v>
      </c>
      <c r="I5571" s="33">
        <v>25093</v>
      </c>
      <c r="J5571" s="33">
        <v>262970</v>
      </c>
      <c r="K5571" s="33"/>
      <c r="L5571" s="33">
        <v>2290571</v>
      </c>
      <c r="M5571" s="33">
        <v>484718</v>
      </c>
      <c r="N5571" s="33">
        <v>1306019</v>
      </c>
      <c r="O5571" s="33">
        <v>114881</v>
      </c>
      <c r="P5571" s="33">
        <v>384953</v>
      </c>
      <c r="Q5571"/>
    </row>
    <row r="5572" spans="1:17">
      <c r="A5572" s="38" t="str">
        <f t="shared" ca="1" si="86"/>
        <v>207361</v>
      </c>
      <c r="B5572" s="39" cm="1">
        <f t="array" aca="1" ref="B5572" ca="1">INDIRECT(_xlfn.CONCAT("D",ROW(C5572)-C5572-3))</f>
        <v>2073</v>
      </c>
      <c r="C5572" s="32">
        <v>61</v>
      </c>
      <c r="D5572" s="33">
        <v>4522540</v>
      </c>
      <c r="E5572" s="33"/>
      <c r="F5572" s="33">
        <v>2245871</v>
      </c>
      <c r="G5572" s="33">
        <v>594141</v>
      </c>
      <c r="H5572" s="33">
        <v>1380296</v>
      </c>
      <c r="I5572" s="33">
        <v>15080</v>
      </c>
      <c r="J5572" s="33">
        <v>256355</v>
      </c>
      <c r="K5572" s="33"/>
      <c r="L5572" s="33">
        <v>2276669</v>
      </c>
      <c r="M5572" s="33">
        <v>489942</v>
      </c>
      <c r="N5572" s="33">
        <v>1282701</v>
      </c>
      <c r="O5572" s="33">
        <v>134809</v>
      </c>
      <c r="P5572" s="33">
        <v>369217</v>
      </c>
      <c r="Q5572"/>
    </row>
    <row r="5573" spans="1:17">
      <c r="A5573" s="38" t="str">
        <f t="shared" ca="1" si="86"/>
        <v>207362</v>
      </c>
      <c r="B5573" s="39" cm="1">
        <f t="array" aca="1" ref="B5573" ca="1">INDIRECT(_xlfn.CONCAT("D",ROW(C5573)-C5573-3))</f>
        <v>2073</v>
      </c>
      <c r="C5573" s="32">
        <v>62</v>
      </c>
      <c r="D5573" s="33">
        <v>4570699</v>
      </c>
      <c r="E5573" s="33"/>
      <c r="F5573" s="33">
        <v>2263838</v>
      </c>
      <c r="G5573" s="33">
        <v>595800</v>
      </c>
      <c r="H5573" s="33">
        <v>1359105</v>
      </c>
      <c r="I5573" s="33">
        <v>26079</v>
      </c>
      <c r="J5573" s="33">
        <v>282854</v>
      </c>
      <c r="K5573" s="33"/>
      <c r="L5573" s="33">
        <v>2306862</v>
      </c>
      <c r="M5573" s="33">
        <v>487874</v>
      </c>
      <c r="N5573" s="33">
        <v>1279917</v>
      </c>
      <c r="O5573" s="33">
        <v>129498</v>
      </c>
      <c r="P5573" s="33">
        <v>409573</v>
      </c>
      <c r="Q5573"/>
    </row>
    <row r="5574" spans="1:17">
      <c r="A5574" s="38" t="str">
        <f t="shared" ca="1" si="86"/>
        <v>207363</v>
      </c>
      <c r="B5574" s="39" cm="1">
        <f t="array" aca="1" ref="B5574" ca="1">INDIRECT(_xlfn.CONCAT("D",ROW(C5574)-C5574-3))</f>
        <v>2073</v>
      </c>
      <c r="C5574" s="32">
        <v>63</v>
      </c>
      <c r="D5574" s="33">
        <v>4603575</v>
      </c>
      <c r="E5574" s="33"/>
      <c r="F5574" s="33">
        <v>2273950</v>
      </c>
      <c r="G5574" s="33">
        <v>593379</v>
      </c>
      <c r="H5574" s="33">
        <v>1363766</v>
      </c>
      <c r="I5574" s="33">
        <v>36206</v>
      </c>
      <c r="J5574" s="33">
        <v>280598</v>
      </c>
      <c r="K5574" s="33"/>
      <c r="L5574" s="33">
        <v>2329625</v>
      </c>
      <c r="M5574" s="33">
        <v>474145</v>
      </c>
      <c r="N5574" s="33">
        <v>1296130</v>
      </c>
      <c r="O5574" s="33">
        <v>164397</v>
      </c>
      <c r="P5574" s="33">
        <v>394954</v>
      </c>
      <c r="Q5574"/>
    </row>
    <row r="5575" spans="1:17">
      <c r="A5575" s="38" t="str">
        <f t="shared" ca="1" si="86"/>
        <v>207364</v>
      </c>
      <c r="B5575" s="39" cm="1">
        <f t="array" aca="1" ref="B5575" ca="1">INDIRECT(_xlfn.CONCAT("D",ROW(C5575)-C5575-3))</f>
        <v>2073</v>
      </c>
      <c r="C5575" s="32">
        <v>64</v>
      </c>
      <c r="D5575" s="33">
        <v>4712958</v>
      </c>
      <c r="E5575" s="33"/>
      <c r="F5575" s="33">
        <v>2322676</v>
      </c>
      <c r="G5575" s="33">
        <v>640911</v>
      </c>
      <c r="H5575" s="33">
        <v>1373809</v>
      </c>
      <c r="I5575" s="33">
        <v>33995</v>
      </c>
      <c r="J5575" s="33">
        <v>273962</v>
      </c>
      <c r="K5575" s="33"/>
      <c r="L5575" s="33">
        <v>2390282</v>
      </c>
      <c r="M5575" s="33">
        <v>523126</v>
      </c>
      <c r="N5575" s="33">
        <v>1294736</v>
      </c>
      <c r="O5575" s="33">
        <v>157944</v>
      </c>
      <c r="P5575" s="33">
        <v>414477</v>
      </c>
      <c r="Q5575"/>
    </row>
    <row r="5576" spans="1:17">
      <c r="A5576" s="38" t="str">
        <f t="shared" ca="1" si="86"/>
        <v>207365</v>
      </c>
      <c r="B5576" s="39" cm="1">
        <f t="array" aca="1" ref="B5576" ca="1">INDIRECT(_xlfn.CONCAT("D",ROW(C5576)-C5576-3))</f>
        <v>2073</v>
      </c>
      <c r="C5576" s="32">
        <v>65</v>
      </c>
      <c r="D5576" s="33">
        <v>4695116</v>
      </c>
      <c r="E5576" s="33"/>
      <c r="F5576" s="33">
        <v>2307722</v>
      </c>
      <c r="G5576" s="33">
        <v>569907</v>
      </c>
      <c r="H5576" s="33">
        <v>1432794</v>
      </c>
      <c r="I5576" s="33">
        <v>34114</v>
      </c>
      <c r="J5576" s="33">
        <v>270906</v>
      </c>
      <c r="K5576" s="33"/>
      <c r="L5576" s="33">
        <v>2387394</v>
      </c>
      <c r="M5576" s="33">
        <v>548780</v>
      </c>
      <c r="N5576" s="33">
        <v>1279819</v>
      </c>
      <c r="O5576" s="33">
        <v>168239</v>
      </c>
      <c r="P5576" s="33">
        <v>390555</v>
      </c>
      <c r="Q5576"/>
    </row>
    <row r="5577" spans="1:17">
      <c r="A5577" s="38" t="str">
        <f t="shared" ca="1" si="86"/>
        <v>207366</v>
      </c>
      <c r="B5577" s="39" cm="1">
        <f t="array" aca="1" ref="B5577" ca="1">INDIRECT(_xlfn.CONCAT("D",ROW(C5577)-C5577-3))</f>
        <v>2073</v>
      </c>
      <c r="C5577" s="32">
        <v>66</v>
      </c>
      <c r="D5577" s="33">
        <v>4597857</v>
      </c>
      <c r="E5577" s="33"/>
      <c r="F5577" s="33">
        <v>2256065</v>
      </c>
      <c r="G5577" s="33">
        <v>579301</v>
      </c>
      <c r="H5577" s="33">
        <v>1354040</v>
      </c>
      <c r="I5577" s="33">
        <v>52117</v>
      </c>
      <c r="J5577" s="33">
        <v>270607</v>
      </c>
      <c r="K5577" s="33"/>
      <c r="L5577" s="33">
        <v>2341793</v>
      </c>
      <c r="M5577" s="33">
        <v>484024</v>
      </c>
      <c r="N5577" s="33">
        <v>1236169</v>
      </c>
      <c r="O5577" s="33">
        <v>206865</v>
      </c>
      <c r="P5577" s="33">
        <v>414734</v>
      </c>
      <c r="Q5577"/>
    </row>
    <row r="5578" spans="1:17">
      <c r="A5578" s="38" t="str">
        <f t="shared" ca="1" si="86"/>
        <v>207367</v>
      </c>
      <c r="B5578" s="39" cm="1">
        <f t="array" aca="1" ref="B5578" ca="1">INDIRECT(_xlfn.CONCAT("D",ROW(C5578)-C5578-3))</f>
        <v>2073</v>
      </c>
      <c r="C5578" s="32">
        <v>67</v>
      </c>
      <c r="D5578" s="33">
        <v>4460265</v>
      </c>
      <c r="E5578" s="33"/>
      <c r="F5578" s="33">
        <v>2183243</v>
      </c>
      <c r="G5578" s="33">
        <v>542074</v>
      </c>
      <c r="H5578" s="33">
        <v>1346217</v>
      </c>
      <c r="I5578" s="33">
        <v>49823</v>
      </c>
      <c r="J5578" s="33">
        <v>245129</v>
      </c>
      <c r="K5578" s="33"/>
      <c r="L5578" s="33">
        <v>2277022</v>
      </c>
      <c r="M5578" s="33">
        <v>467184</v>
      </c>
      <c r="N5578" s="33">
        <v>1216874</v>
      </c>
      <c r="O5578" s="33">
        <v>190667</v>
      </c>
      <c r="P5578" s="33">
        <v>402297</v>
      </c>
      <c r="Q5578"/>
    </row>
    <row r="5579" spans="1:17">
      <c r="A5579" s="38" t="str">
        <f t="shared" ca="1" si="86"/>
        <v>207368</v>
      </c>
      <c r="B5579" s="39" cm="1">
        <f t="array" aca="1" ref="B5579" ca="1">INDIRECT(_xlfn.CONCAT("D",ROW(C5579)-C5579-3))</f>
        <v>2073</v>
      </c>
      <c r="C5579" s="32">
        <v>68</v>
      </c>
      <c r="D5579" s="33">
        <v>4374291</v>
      </c>
      <c r="E5579" s="33"/>
      <c r="F5579" s="33">
        <v>2135322</v>
      </c>
      <c r="G5579" s="33">
        <v>557171</v>
      </c>
      <c r="H5579" s="33">
        <v>1273965</v>
      </c>
      <c r="I5579" s="33">
        <v>56219</v>
      </c>
      <c r="J5579" s="33">
        <v>247966</v>
      </c>
      <c r="K5579" s="33"/>
      <c r="L5579" s="33">
        <v>2238969</v>
      </c>
      <c r="M5579" s="33">
        <v>457219</v>
      </c>
      <c r="N5579" s="33">
        <v>1232285</v>
      </c>
      <c r="O5579" s="33">
        <v>193516</v>
      </c>
      <c r="P5579" s="33">
        <v>355949</v>
      </c>
      <c r="Q5579"/>
    </row>
    <row r="5580" spans="1:17">
      <c r="A5580" s="38" t="str">
        <f t="shared" ref="A5580:A5643" ca="1" si="87">B5580&amp;C5580</f>
        <v>207369</v>
      </c>
      <c r="B5580" s="39" cm="1">
        <f t="array" aca="1" ref="B5580" ca="1">INDIRECT(_xlfn.CONCAT("D",ROW(C5580)-C5580-3))</f>
        <v>2073</v>
      </c>
      <c r="C5580" s="32">
        <v>69</v>
      </c>
      <c r="D5580" s="33">
        <v>4298850</v>
      </c>
      <c r="E5580" s="33"/>
      <c r="F5580" s="33">
        <v>2093535</v>
      </c>
      <c r="G5580" s="33">
        <v>487453</v>
      </c>
      <c r="H5580" s="33">
        <v>1320645</v>
      </c>
      <c r="I5580" s="33">
        <v>45228</v>
      </c>
      <c r="J5580" s="33">
        <v>240209</v>
      </c>
      <c r="K5580" s="33"/>
      <c r="L5580" s="33">
        <v>2205316</v>
      </c>
      <c r="M5580" s="33">
        <v>442468</v>
      </c>
      <c r="N5580" s="33">
        <v>1162858</v>
      </c>
      <c r="O5580" s="33">
        <v>248825</v>
      </c>
      <c r="P5580" s="33">
        <v>351165</v>
      </c>
      <c r="Q5580"/>
    </row>
    <row r="5581" spans="1:17">
      <c r="A5581" s="38" t="str">
        <f t="shared" ca="1" si="87"/>
        <v>207370</v>
      </c>
      <c r="B5581" s="39" cm="1">
        <f t="array" aca="1" ref="B5581" ca="1">INDIRECT(_xlfn.CONCAT("D",ROW(C5581)-C5581-3))</f>
        <v>2073</v>
      </c>
      <c r="C5581" s="32">
        <v>70</v>
      </c>
      <c r="D5581" s="33">
        <v>4207220</v>
      </c>
      <c r="E5581" s="33"/>
      <c r="F5581" s="33">
        <v>2042318</v>
      </c>
      <c r="G5581" s="33">
        <v>471072</v>
      </c>
      <c r="H5581" s="33">
        <v>1240087</v>
      </c>
      <c r="I5581" s="33">
        <v>68446</v>
      </c>
      <c r="J5581" s="33">
        <v>262713</v>
      </c>
      <c r="K5581" s="33"/>
      <c r="L5581" s="33">
        <v>2164902</v>
      </c>
      <c r="M5581" s="33">
        <v>425536</v>
      </c>
      <c r="N5581" s="33">
        <v>1169973</v>
      </c>
      <c r="O5581" s="33">
        <v>235403</v>
      </c>
      <c r="P5581" s="33">
        <v>333990</v>
      </c>
      <c r="Q5581"/>
    </row>
    <row r="5582" spans="1:17">
      <c r="A5582" s="38" t="str">
        <f t="shared" ca="1" si="87"/>
        <v>207371</v>
      </c>
      <c r="B5582" s="39" cm="1">
        <f t="array" aca="1" ref="B5582" ca="1">INDIRECT(_xlfn.CONCAT("D",ROW(C5582)-C5582-3))</f>
        <v>2073</v>
      </c>
      <c r="C5582" s="32">
        <v>71</v>
      </c>
      <c r="D5582" s="33">
        <v>4156183</v>
      </c>
      <c r="E5582" s="33"/>
      <c r="F5582" s="33">
        <v>2011136</v>
      </c>
      <c r="G5582" s="33">
        <v>444567</v>
      </c>
      <c r="H5582" s="33">
        <v>1257086</v>
      </c>
      <c r="I5582" s="33">
        <v>52421</v>
      </c>
      <c r="J5582" s="33">
        <v>257063</v>
      </c>
      <c r="K5582" s="33"/>
      <c r="L5582" s="33">
        <v>2145047</v>
      </c>
      <c r="M5582" s="33">
        <v>414877</v>
      </c>
      <c r="N5582" s="33">
        <v>1107349</v>
      </c>
      <c r="O5582" s="33">
        <v>253368</v>
      </c>
      <c r="P5582" s="33">
        <v>369453</v>
      </c>
      <c r="Q5582"/>
    </row>
    <row r="5583" spans="1:17">
      <c r="A5583" s="38" t="str">
        <f t="shared" ca="1" si="87"/>
        <v>207372</v>
      </c>
      <c r="B5583" s="39" cm="1">
        <f t="array" aca="1" ref="B5583" ca="1">INDIRECT(_xlfn.CONCAT("D",ROW(C5583)-C5583-3))</f>
        <v>2073</v>
      </c>
      <c r="C5583" s="32">
        <v>72</v>
      </c>
      <c r="D5583" s="33">
        <v>4174414</v>
      </c>
      <c r="E5583" s="33"/>
      <c r="F5583" s="33">
        <v>2015783</v>
      </c>
      <c r="G5583" s="33">
        <v>453349</v>
      </c>
      <c r="H5583" s="33">
        <v>1250757</v>
      </c>
      <c r="I5583" s="33">
        <v>68812</v>
      </c>
      <c r="J5583" s="33">
        <v>242865</v>
      </c>
      <c r="K5583" s="33"/>
      <c r="L5583" s="33">
        <v>2158631</v>
      </c>
      <c r="M5583" s="33">
        <v>433143</v>
      </c>
      <c r="N5583" s="33">
        <v>1083870</v>
      </c>
      <c r="O5583" s="33">
        <v>309677</v>
      </c>
      <c r="P5583" s="33">
        <v>331941</v>
      </c>
      <c r="Q5583"/>
    </row>
    <row r="5584" spans="1:17">
      <c r="A5584" s="38" t="str">
        <f t="shared" ca="1" si="87"/>
        <v>207373</v>
      </c>
      <c r="B5584" s="39" cm="1">
        <f t="array" aca="1" ref="B5584" ca="1">INDIRECT(_xlfn.CONCAT("D",ROW(C5584)-C5584-3))</f>
        <v>2073</v>
      </c>
      <c r="C5584" s="32">
        <v>73</v>
      </c>
      <c r="D5584" s="33">
        <v>4056890</v>
      </c>
      <c r="E5584" s="33"/>
      <c r="F5584" s="33">
        <v>1954742</v>
      </c>
      <c r="G5584" s="33">
        <v>412059</v>
      </c>
      <c r="H5584" s="33">
        <v>1195580</v>
      </c>
      <c r="I5584" s="33">
        <v>80179</v>
      </c>
      <c r="J5584" s="33">
        <v>266925</v>
      </c>
      <c r="K5584" s="33"/>
      <c r="L5584" s="33">
        <v>2102148</v>
      </c>
      <c r="M5584" s="33">
        <v>407259</v>
      </c>
      <c r="N5584" s="33">
        <v>1052593</v>
      </c>
      <c r="O5584" s="33">
        <v>314056</v>
      </c>
      <c r="P5584" s="33">
        <v>328239</v>
      </c>
      <c r="Q5584"/>
    </row>
    <row r="5585" spans="1:17">
      <c r="A5585" s="38" t="str">
        <f t="shared" ca="1" si="87"/>
        <v>207374</v>
      </c>
      <c r="B5585" s="39" cm="1">
        <f t="array" aca="1" ref="B5585" ca="1">INDIRECT(_xlfn.CONCAT("D",ROW(C5585)-C5585-3))</f>
        <v>2073</v>
      </c>
      <c r="C5585" s="32">
        <v>74</v>
      </c>
      <c r="D5585" s="33">
        <v>3987416</v>
      </c>
      <c r="E5585" s="33"/>
      <c r="F5585" s="33">
        <v>1913546</v>
      </c>
      <c r="G5585" s="33">
        <v>434345</v>
      </c>
      <c r="H5585" s="33">
        <v>1139016</v>
      </c>
      <c r="I5585" s="33">
        <v>80997</v>
      </c>
      <c r="J5585" s="33">
        <v>259189</v>
      </c>
      <c r="K5585" s="33"/>
      <c r="L5585" s="33">
        <v>2073870</v>
      </c>
      <c r="M5585" s="33">
        <v>405251</v>
      </c>
      <c r="N5585" s="33">
        <v>1036428</v>
      </c>
      <c r="O5585" s="33">
        <v>332306</v>
      </c>
      <c r="P5585" s="33">
        <v>299886</v>
      </c>
      <c r="Q5585"/>
    </row>
    <row r="5586" spans="1:17">
      <c r="A5586" s="38" t="str">
        <f t="shared" ca="1" si="87"/>
        <v>207375</v>
      </c>
      <c r="B5586" s="39" cm="1">
        <f t="array" aca="1" ref="B5586" ca="1">INDIRECT(_xlfn.CONCAT("D",ROW(C5586)-C5586-3))</f>
        <v>2073</v>
      </c>
      <c r="C5586" s="32">
        <v>75</v>
      </c>
      <c r="D5586" s="33">
        <v>3861137</v>
      </c>
      <c r="E5586" s="33"/>
      <c r="F5586" s="33">
        <v>1846603</v>
      </c>
      <c r="G5586" s="33">
        <v>381847</v>
      </c>
      <c r="H5586" s="33">
        <v>1150591</v>
      </c>
      <c r="I5586" s="33">
        <v>95967</v>
      </c>
      <c r="J5586" s="33">
        <v>218198</v>
      </c>
      <c r="K5586" s="33"/>
      <c r="L5586" s="33">
        <v>2014534</v>
      </c>
      <c r="M5586" s="33">
        <v>390955</v>
      </c>
      <c r="N5586" s="33">
        <v>977388</v>
      </c>
      <c r="O5586" s="33">
        <v>341326</v>
      </c>
      <c r="P5586" s="33">
        <v>304864</v>
      </c>
      <c r="Q5586"/>
    </row>
    <row r="5587" spans="1:17">
      <c r="A5587" s="38" t="str">
        <f t="shared" ca="1" si="87"/>
        <v>207376</v>
      </c>
      <c r="B5587" s="39" cm="1">
        <f t="array" aca="1" ref="B5587" ca="1">INDIRECT(_xlfn.CONCAT("D",ROW(C5587)-C5587-3))</f>
        <v>2073</v>
      </c>
      <c r="C5587" s="32">
        <v>76</v>
      </c>
      <c r="D5587" s="33">
        <v>3793100</v>
      </c>
      <c r="E5587" s="33"/>
      <c r="F5587" s="33">
        <v>1803632</v>
      </c>
      <c r="G5587" s="33">
        <v>354465</v>
      </c>
      <c r="H5587" s="33">
        <v>1131057</v>
      </c>
      <c r="I5587" s="33">
        <v>117145</v>
      </c>
      <c r="J5587" s="33">
        <v>200965</v>
      </c>
      <c r="K5587" s="33"/>
      <c r="L5587" s="33">
        <v>1989469</v>
      </c>
      <c r="M5587" s="33">
        <v>381070</v>
      </c>
      <c r="N5587" s="33">
        <v>930378</v>
      </c>
      <c r="O5587" s="33">
        <v>373976</v>
      </c>
      <c r="P5587" s="33">
        <v>304045</v>
      </c>
      <c r="Q5587"/>
    </row>
    <row r="5588" spans="1:17">
      <c r="A5588" s="38" t="str">
        <f t="shared" ca="1" si="87"/>
        <v>207377</v>
      </c>
      <c r="B5588" s="39" cm="1">
        <f t="array" aca="1" ref="B5588" ca="1">INDIRECT(_xlfn.CONCAT("D",ROW(C5588)-C5588-3))</f>
        <v>2073</v>
      </c>
      <c r="C5588" s="32">
        <v>77</v>
      </c>
      <c r="D5588" s="33">
        <v>3723420</v>
      </c>
      <c r="E5588" s="33"/>
      <c r="F5588" s="33">
        <v>1763992</v>
      </c>
      <c r="G5588" s="33">
        <v>344909</v>
      </c>
      <c r="H5588" s="33">
        <v>1149023</v>
      </c>
      <c r="I5588" s="33">
        <v>95078</v>
      </c>
      <c r="J5588" s="33">
        <v>174983</v>
      </c>
      <c r="K5588" s="33"/>
      <c r="L5588" s="33">
        <v>1959428</v>
      </c>
      <c r="M5588" s="33">
        <v>357924</v>
      </c>
      <c r="N5588" s="33">
        <v>945650</v>
      </c>
      <c r="O5588" s="33">
        <v>354873</v>
      </c>
      <c r="P5588" s="33">
        <v>300981</v>
      </c>
      <c r="Q5588"/>
    </row>
    <row r="5589" spans="1:17">
      <c r="A5589" s="38" t="str">
        <f t="shared" ca="1" si="87"/>
        <v>207378</v>
      </c>
      <c r="B5589" s="39" cm="1">
        <f t="array" aca="1" ref="B5589" ca="1">INDIRECT(_xlfn.CONCAT("D",ROW(C5589)-C5589-3))</f>
        <v>2073</v>
      </c>
      <c r="C5589" s="32">
        <v>78</v>
      </c>
      <c r="D5589" s="33">
        <v>3657967</v>
      </c>
      <c r="E5589" s="33"/>
      <c r="F5589" s="33">
        <v>1724954</v>
      </c>
      <c r="G5589" s="33">
        <v>336502</v>
      </c>
      <c r="H5589" s="33">
        <v>1077212</v>
      </c>
      <c r="I5589" s="33">
        <v>119241</v>
      </c>
      <c r="J5589" s="33">
        <v>191998</v>
      </c>
      <c r="K5589" s="33"/>
      <c r="L5589" s="33">
        <v>1933013</v>
      </c>
      <c r="M5589" s="33">
        <v>334717</v>
      </c>
      <c r="N5589" s="33">
        <v>889186</v>
      </c>
      <c r="O5589" s="33">
        <v>416107</v>
      </c>
      <c r="P5589" s="33">
        <v>293004</v>
      </c>
      <c r="Q5589"/>
    </row>
    <row r="5590" spans="1:17">
      <c r="A5590" s="38" t="str">
        <f t="shared" ca="1" si="87"/>
        <v>207379</v>
      </c>
      <c r="B5590" s="39" cm="1">
        <f t="array" aca="1" ref="B5590" ca="1">INDIRECT(_xlfn.CONCAT("D",ROW(C5590)-C5590-3))</f>
        <v>2073</v>
      </c>
      <c r="C5590" s="32">
        <v>79</v>
      </c>
      <c r="D5590" s="33">
        <v>3603301</v>
      </c>
      <c r="E5590" s="33"/>
      <c r="F5590" s="33">
        <v>1691473</v>
      </c>
      <c r="G5590" s="33">
        <v>336074</v>
      </c>
      <c r="H5590" s="33">
        <v>1076851</v>
      </c>
      <c r="I5590" s="33">
        <v>101932</v>
      </c>
      <c r="J5590" s="33">
        <v>176616</v>
      </c>
      <c r="K5590" s="33"/>
      <c r="L5590" s="33">
        <v>1911828</v>
      </c>
      <c r="M5590" s="33">
        <v>382975</v>
      </c>
      <c r="N5590" s="33">
        <v>831980</v>
      </c>
      <c r="O5590" s="33">
        <v>423609</v>
      </c>
      <c r="P5590" s="33">
        <v>273263</v>
      </c>
      <c r="Q5590"/>
    </row>
    <row r="5591" spans="1:17">
      <c r="A5591" s="38" t="str">
        <f t="shared" ca="1" si="87"/>
        <v>207380</v>
      </c>
      <c r="B5591" s="39" cm="1">
        <f t="array" aca="1" ref="B5591" ca="1">INDIRECT(_xlfn.CONCAT("D",ROW(C5591)-C5591-3))</f>
        <v>2073</v>
      </c>
      <c r="C5591" s="32">
        <v>80</v>
      </c>
      <c r="D5591" s="33">
        <v>3559726</v>
      </c>
      <c r="E5591" s="33"/>
      <c r="F5591" s="33">
        <v>1662861</v>
      </c>
      <c r="G5591" s="33">
        <v>329949</v>
      </c>
      <c r="H5591" s="33">
        <v>1057451</v>
      </c>
      <c r="I5591" s="33">
        <v>113010</v>
      </c>
      <c r="J5591" s="33">
        <v>162452</v>
      </c>
      <c r="K5591" s="33"/>
      <c r="L5591" s="33">
        <v>1896865</v>
      </c>
      <c r="M5591" s="33">
        <v>329359</v>
      </c>
      <c r="N5591" s="33">
        <v>850845</v>
      </c>
      <c r="O5591" s="33">
        <v>473708</v>
      </c>
      <c r="P5591" s="33">
        <v>242953</v>
      </c>
      <c r="Q5591"/>
    </row>
    <row r="5592" spans="1:17">
      <c r="A5592" s="38" t="str">
        <f t="shared" ca="1" si="87"/>
        <v>207381</v>
      </c>
      <c r="B5592" s="39" cm="1">
        <f t="array" aca="1" ref="B5592" ca="1">INDIRECT(_xlfn.CONCAT("D",ROW(C5592)-C5592-3))</f>
        <v>2073</v>
      </c>
      <c r="C5592" s="32">
        <v>81</v>
      </c>
      <c r="D5592" s="33">
        <v>3469473</v>
      </c>
      <c r="E5592" s="33"/>
      <c r="F5592" s="33">
        <v>1605382</v>
      </c>
      <c r="G5592" s="33">
        <v>268069</v>
      </c>
      <c r="H5592" s="33">
        <v>1043954</v>
      </c>
      <c r="I5592" s="33">
        <v>120378</v>
      </c>
      <c r="J5592" s="33">
        <v>172981</v>
      </c>
      <c r="K5592" s="33"/>
      <c r="L5592" s="33">
        <v>1864091</v>
      </c>
      <c r="M5592" s="33">
        <v>368744</v>
      </c>
      <c r="N5592" s="33">
        <v>766009</v>
      </c>
      <c r="O5592" s="33">
        <v>473663</v>
      </c>
      <c r="P5592" s="33">
        <v>255676</v>
      </c>
      <c r="Q5592"/>
    </row>
    <row r="5593" spans="1:17">
      <c r="A5593" s="38" t="str">
        <f t="shared" ca="1" si="87"/>
        <v>207382</v>
      </c>
      <c r="B5593" s="39" cm="1">
        <f t="array" aca="1" ref="B5593" ca="1">INDIRECT(_xlfn.CONCAT("D",ROW(C5593)-C5593-3))</f>
        <v>2073</v>
      </c>
      <c r="C5593" s="32">
        <v>82</v>
      </c>
      <c r="D5593" s="33">
        <v>3371615</v>
      </c>
      <c r="E5593" s="33"/>
      <c r="F5593" s="33">
        <v>1548782</v>
      </c>
      <c r="G5593" s="33">
        <v>274506</v>
      </c>
      <c r="H5593" s="33">
        <v>948110</v>
      </c>
      <c r="I5593" s="33">
        <v>161057</v>
      </c>
      <c r="J5593" s="33">
        <v>165109</v>
      </c>
      <c r="K5593" s="33"/>
      <c r="L5593" s="33">
        <v>1822833</v>
      </c>
      <c r="M5593" s="33">
        <v>319938</v>
      </c>
      <c r="N5593" s="33">
        <v>699992</v>
      </c>
      <c r="O5593" s="33">
        <v>533910</v>
      </c>
      <c r="P5593" s="33">
        <v>268993</v>
      </c>
      <c r="Q5593"/>
    </row>
    <row r="5594" spans="1:17">
      <c r="A5594" s="38" t="str">
        <f t="shared" ca="1" si="87"/>
        <v>207383</v>
      </c>
      <c r="B5594" s="39" cm="1">
        <f t="array" aca="1" ref="B5594" ca="1">INDIRECT(_xlfn.CONCAT("D",ROW(C5594)-C5594-3))</f>
        <v>2073</v>
      </c>
      <c r="C5594" s="32">
        <v>83</v>
      </c>
      <c r="D5594" s="33">
        <v>3139990</v>
      </c>
      <c r="E5594" s="33"/>
      <c r="F5594" s="33">
        <v>1427430</v>
      </c>
      <c r="G5594" s="33">
        <v>247677</v>
      </c>
      <c r="H5594" s="33">
        <v>893660</v>
      </c>
      <c r="I5594" s="33">
        <v>150628</v>
      </c>
      <c r="J5594" s="33">
        <v>135464</v>
      </c>
      <c r="K5594" s="33"/>
      <c r="L5594" s="33">
        <v>1712559</v>
      </c>
      <c r="M5594" s="33">
        <v>304613</v>
      </c>
      <c r="N5594" s="33">
        <v>658128</v>
      </c>
      <c r="O5594" s="33">
        <v>549119</v>
      </c>
      <c r="P5594" s="33">
        <v>200698</v>
      </c>
      <c r="Q5594"/>
    </row>
    <row r="5595" spans="1:17">
      <c r="A5595" s="38" t="str">
        <f t="shared" ca="1" si="87"/>
        <v>207384</v>
      </c>
      <c r="B5595" s="39" cm="1">
        <f t="array" aca="1" ref="B5595" ca="1">INDIRECT(_xlfn.CONCAT("D",ROW(C5595)-C5595-3))</f>
        <v>2073</v>
      </c>
      <c r="C5595" s="32">
        <v>84</v>
      </c>
      <c r="D5595" s="33">
        <v>2922236</v>
      </c>
      <c r="E5595" s="33"/>
      <c r="F5595" s="33">
        <v>1313184</v>
      </c>
      <c r="G5595" s="33">
        <v>214995</v>
      </c>
      <c r="H5595" s="33">
        <v>821623</v>
      </c>
      <c r="I5595" s="33">
        <v>149386</v>
      </c>
      <c r="J5595" s="33">
        <v>127180</v>
      </c>
      <c r="K5595" s="33"/>
      <c r="L5595" s="33">
        <v>1609052</v>
      </c>
      <c r="M5595" s="33">
        <v>316518</v>
      </c>
      <c r="N5595" s="33">
        <v>558741</v>
      </c>
      <c r="O5595" s="33">
        <v>531262</v>
      </c>
      <c r="P5595" s="33">
        <v>202531</v>
      </c>
      <c r="Q5595"/>
    </row>
    <row r="5596" spans="1:17">
      <c r="A5596" s="38" t="str">
        <f t="shared" ca="1" si="87"/>
        <v>207385</v>
      </c>
      <c r="B5596" s="39" cm="1">
        <f t="array" aca="1" ref="B5596" ca="1">INDIRECT(_xlfn.CONCAT("D",ROW(C5596)-C5596-3))</f>
        <v>2073</v>
      </c>
      <c r="C5596" s="32">
        <v>85</v>
      </c>
      <c r="D5596" s="33">
        <v>2692454</v>
      </c>
      <c r="E5596" s="33"/>
      <c r="F5596" s="33">
        <v>1198044</v>
      </c>
      <c r="G5596" s="33">
        <v>193623</v>
      </c>
      <c r="H5596" s="33">
        <v>767434</v>
      </c>
      <c r="I5596" s="33">
        <v>121015</v>
      </c>
      <c r="J5596" s="33">
        <v>115972</v>
      </c>
      <c r="K5596" s="33"/>
      <c r="L5596" s="33">
        <v>1494410</v>
      </c>
      <c r="M5596" s="33">
        <v>245002</v>
      </c>
      <c r="N5596" s="33">
        <v>488987</v>
      </c>
      <c r="O5596" s="33">
        <v>563200</v>
      </c>
      <c r="P5596" s="33">
        <v>197222</v>
      </c>
      <c r="Q5596"/>
    </row>
    <row r="5597" spans="1:17">
      <c r="A5597" s="38" t="str">
        <f t="shared" ca="1" si="87"/>
        <v>207386</v>
      </c>
      <c r="B5597" s="39" cm="1">
        <f t="array" aca="1" ref="B5597" ca="1">INDIRECT(_xlfn.CONCAT("D",ROW(C5597)-C5597-3))</f>
        <v>2073</v>
      </c>
      <c r="C5597" s="32">
        <v>86</v>
      </c>
      <c r="D5597" s="33">
        <v>2492378</v>
      </c>
      <c r="E5597" s="33"/>
      <c r="F5597" s="33">
        <v>1095888</v>
      </c>
      <c r="G5597" s="33">
        <v>161308</v>
      </c>
      <c r="H5597" s="33">
        <v>667413</v>
      </c>
      <c r="I5597" s="33">
        <v>147194</v>
      </c>
      <c r="J5597" s="33">
        <v>119973</v>
      </c>
      <c r="K5597" s="33"/>
      <c r="L5597" s="33">
        <v>1396490</v>
      </c>
      <c r="M5597" s="33">
        <v>243751</v>
      </c>
      <c r="N5597" s="33">
        <v>463127</v>
      </c>
      <c r="O5597" s="33">
        <v>509846</v>
      </c>
      <c r="P5597" s="33">
        <v>179766</v>
      </c>
      <c r="Q5597"/>
    </row>
    <row r="5598" spans="1:17">
      <c r="A5598" s="38" t="str">
        <f t="shared" ca="1" si="87"/>
        <v>207387</v>
      </c>
      <c r="B5598" s="39" cm="1">
        <f t="array" aca="1" ref="B5598" ca="1">INDIRECT(_xlfn.CONCAT("D",ROW(C5598)-C5598-3))</f>
        <v>2073</v>
      </c>
      <c r="C5598" s="32">
        <v>87</v>
      </c>
      <c r="D5598" s="33">
        <v>2316370</v>
      </c>
      <c r="E5598" s="33"/>
      <c r="F5598" s="33">
        <v>1007838</v>
      </c>
      <c r="G5598" s="33">
        <v>129003</v>
      </c>
      <c r="H5598" s="33">
        <v>638969</v>
      </c>
      <c r="I5598" s="33">
        <v>154199</v>
      </c>
      <c r="J5598" s="33">
        <v>85666</v>
      </c>
      <c r="K5598" s="33"/>
      <c r="L5598" s="33">
        <v>1308532</v>
      </c>
      <c r="M5598" s="33">
        <v>202015</v>
      </c>
      <c r="N5598" s="33">
        <v>408092</v>
      </c>
      <c r="O5598" s="33">
        <v>502501</v>
      </c>
      <c r="P5598" s="33">
        <v>195925</v>
      </c>
      <c r="Q5598"/>
    </row>
    <row r="5599" spans="1:17">
      <c r="A5599" s="38" t="str">
        <f t="shared" ca="1" si="87"/>
        <v>207388</v>
      </c>
      <c r="B5599" s="39" cm="1">
        <f t="array" aca="1" ref="B5599" ca="1">INDIRECT(_xlfn.CONCAT("D",ROW(C5599)-C5599-3))</f>
        <v>2073</v>
      </c>
      <c r="C5599" s="32">
        <v>88</v>
      </c>
      <c r="D5599" s="33">
        <v>2087857</v>
      </c>
      <c r="E5599" s="33"/>
      <c r="F5599" s="33">
        <v>896067</v>
      </c>
      <c r="G5599" s="33">
        <v>102927</v>
      </c>
      <c r="H5599" s="33">
        <v>558024</v>
      </c>
      <c r="I5599" s="33">
        <v>162463</v>
      </c>
      <c r="J5599" s="33">
        <v>72654</v>
      </c>
      <c r="K5599" s="33"/>
      <c r="L5599" s="33">
        <v>1191790</v>
      </c>
      <c r="M5599" s="33">
        <v>177501</v>
      </c>
      <c r="N5599" s="33">
        <v>320515</v>
      </c>
      <c r="O5599" s="33">
        <v>530473</v>
      </c>
      <c r="P5599" s="33">
        <v>163301</v>
      </c>
      <c r="Q5599"/>
    </row>
    <row r="5600" spans="1:17">
      <c r="A5600" s="38" t="str">
        <f t="shared" ca="1" si="87"/>
        <v>207389</v>
      </c>
      <c r="B5600" s="39" cm="1">
        <f t="array" aca="1" ref="B5600" ca="1">INDIRECT(_xlfn.CONCAT("D",ROW(C5600)-C5600-3))</f>
        <v>2073</v>
      </c>
      <c r="C5600" s="32">
        <v>89</v>
      </c>
      <c r="D5600" s="33">
        <v>1889975</v>
      </c>
      <c r="E5600" s="33"/>
      <c r="F5600" s="33">
        <v>803190</v>
      </c>
      <c r="G5600" s="33">
        <v>78704</v>
      </c>
      <c r="H5600" s="33">
        <v>499471</v>
      </c>
      <c r="I5600" s="33">
        <v>154382</v>
      </c>
      <c r="J5600" s="33">
        <v>70632</v>
      </c>
      <c r="K5600" s="33"/>
      <c r="L5600" s="33">
        <v>1086785</v>
      </c>
      <c r="M5600" s="33">
        <v>137747</v>
      </c>
      <c r="N5600" s="33">
        <v>265366</v>
      </c>
      <c r="O5600" s="33">
        <v>532758</v>
      </c>
      <c r="P5600" s="33">
        <v>150914</v>
      </c>
      <c r="Q5600"/>
    </row>
    <row r="5601" spans="1:17">
      <c r="A5601" s="38" t="str">
        <f t="shared" ca="1" si="87"/>
        <v>207390</v>
      </c>
      <c r="B5601" s="39" cm="1">
        <f t="array" aca="1" ref="B5601" ca="1">INDIRECT(_xlfn.CONCAT("D",ROW(C5601)-C5601-3))</f>
        <v>2073</v>
      </c>
      <c r="C5601" s="32">
        <v>90</v>
      </c>
      <c r="D5601" s="33">
        <v>1717863</v>
      </c>
      <c r="E5601" s="33"/>
      <c r="F5601" s="33">
        <v>720963</v>
      </c>
      <c r="G5601" s="33">
        <v>69869</v>
      </c>
      <c r="H5601" s="33">
        <v>419212</v>
      </c>
      <c r="I5601" s="33">
        <v>177203</v>
      </c>
      <c r="J5601" s="33">
        <v>54680</v>
      </c>
      <c r="K5601" s="33"/>
      <c r="L5601" s="33">
        <v>996900</v>
      </c>
      <c r="M5601" s="33">
        <v>117521</v>
      </c>
      <c r="N5601" s="33">
        <v>255304</v>
      </c>
      <c r="O5601" s="33">
        <v>512633</v>
      </c>
      <c r="P5601" s="33">
        <v>111442</v>
      </c>
      <c r="Q5601"/>
    </row>
    <row r="5602" spans="1:17">
      <c r="A5602" s="38" t="str">
        <f t="shared" ca="1" si="87"/>
        <v>207391</v>
      </c>
      <c r="B5602" s="39" cm="1">
        <f t="array" aca="1" ref="B5602" ca="1">INDIRECT(_xlfn.CONCAT("D",ROW(C5602)-C5602-3))</f>
        <v>2073</v>
      </c>
      <c r="C5602" s="32">
        <v>91</v>
      </c>
      <c r="D5602" s="33">
        <v>1476511</v>
      </c>
      <c r="E5602" s="33"/>
      <c r="F5602" s="33">
        <v>608839</v>
      </c>
      <c r="G5602" s="33">
        <v>48707</v>
      </c>
      <c r="H5602" s="33">
        <v>343994</v>
      </c>
      <c r="I5602" s="33">
        <v>172504</v>
      </c>
      <c r="J5602" s="33">
        <v>43633</v>
      </c>
      <c r="K5602" s="33"/>
      <c r="L5602" s="33">
        <v>867672</v>
      </c>
      <c r="M5602" s="33">
        <v>92241</v>
      </c>
      <c r="N5602" s="33">
        <v>190563</v>
      </c>
      <c r="O5602" s="33">
        <v>476408</v>
      </c>
      <c r="P5602" s="33">
        <v>108459</v>
      </c>
      <c r="Q5602"/>
    </row>
    <row r="5603" spans="1:17">
      <c r="A5603" s="38" t="str">
        <f t="shared" ca="1" si="87"/>
        <v>207392</v>
      </c>
      <c r="B5603" s="39" cm="1">
        <f t="array" aca="1" ref="B5603" ca="1">INDIRECT(_xlfn.CONCAT("D",ROW(C5603)-C5603-3))</f>
        <v>2073</v>
      </c>
      <c r="C5603" s="32">
        <v>92</v>
      </c>
      <c r="D5603" s="33">
        <v>1288330</v>
      </c>
      <c r="E5603" s="33"/>
      <c r="F5603" s="33">
        <v>522476</v>
      </c>
      <c r="G5603" s="33">
        <v>43709</v>
      </c>
      <c r="H5603" s="33">
        <v>307996</v>
      </c>
      <c r="I5603" s="33">
        <v>143325</v>
      </c>
      <c r="J5603" s="33">
        <v>27445</v>
      </c>
      <c r="K5603" s="33"/>
      <c r="L5603" s="33">
        <v>765854</v>
      </c>
      <c r="M5603" s="33">
        <v>94462</v>
      </c>
      <c r="N5603" s="33">
        <v>141185</v>
      </c>
      <c r="O5603" s="33">
        <v>425588</v>
      </c>
      <c r="P5603" s="33">
        <v>104619</v>
      </c>
      <c r="Q5603"/>
    </row>
    <row r="5604" spans="1:17">
      <c r="A5604" s="38" t="str">
        <f t="shared" ca="1" si="87"/>
        <v>207393</v>
      </c>
      <c r="B5604" s="39" cm="1">
        <f t="array" aca="1" ref="B5604" ca="1">INDIRECT(_xlfn.CONCAT("D",ROW(C5604)-C5604-3))</f>
        <v>2073</v>
      </c>
      <c r="C5604" s="32">
        <v>93</v>
      </c>
      <c r="D5604" s="33">
        <v>1051258</v>
      </c>
      <c r="E5604" s="33"/>
      <c r="F5604" s="33">
        <v>416399</v>
      </c>
      <c r="G5604" s="33">
        <v>29525</v>
      </c>
      <c r="H5604" s="33">
        <v>227034</v>
      </c>
      <c r="I5604" s="33">
        <v>138460</v>
      </c>
      <c r="J5604" s="33">
        <v>21380</v>
      </c>
      <c r="K5604" s="33"/>
      <c r="L5604" s="33">
        <v>634859</v>
      </c>
      <c r="M5604" s="33">
        <v>53836</v>
      </c>
      <c r="N5604" s="33">
        <v>107672</v>
      </c>
      <c r="O5604" s="33">
        <v>410373</v>
      </c>
      <c r="P5604" s="33">
        <v>62978</v>
      </c>
      <c r="Q5604"/>
    </row>
    <row r="5605" spans="1:17">
      <c r="A5605" s="38" t="str">
        <f t="shared" ca="1" si="87"/>
        <v>207394</v>
      </c>
      <c r="B5605" s="39" cm="1">
        <f t="array" aca="1" ref="B5605" ca="1">INDIRECT(_xlfn.CONCAT("D",ROW(C5605)-C5605-3))</f>
        <v>2073</v>
      </c>
      <c r="C5605" s="32">
        <v>94</v>
      </c>
      <c r="D5605" s="33">
        <v>848076</v>
      </c>
      <c r="E5605" s="33"/>
      <c r="F5605" s="33">
        <v>327283</v>
      </c>
      <c r="G5605" s="33">
        <v>10228</v>
      </c>
      <c r="H5605" s="33">
        <v>193302</v>
      </c>
      <c r="I5605" s="33">
        <v>104322</v>
      </c>
      <c r="J5605" s="33">
        <v>19432</v>
      </c>
      <c r="K5605" s="33"/>
      <c r="L5605" s="33">
        <v>520792</v>
      </c>
      <c r="M5605" s="33">
        <v>47901</v>
      </c>
      <c r="N5605" s="33">
        <v>78476</v>
      </c>
      <c r="O5605" s="33">
        <v>332247</v>
      </c>
      <c r="P5605" s="33">
        <v>62169</v>
      </c>
      <c r="Q5605"/>
    </row>
    <row r="5606" spans="1:17">
      <c r="A5606" s="38" t="str">
        <f t="shared" ca="1" si="87"/>
        <v>207395</v>
      </c>
      <c r="B5606" s="39" cm="1">
        <f t="array" aca="1" ref="B5606" ca="1">INDIRECT(_xlfn.CONCAT("D",ROW(C5606)-C5606-3))</f>
        <v>2073</v>
      </c>
      <c r="C5606" s="32">
        <v>95</v>
      </c>
      <c r="D5606" s="33">
        <v>683861</v>
      </c>
      <c r="E5606" s="33"/>
      <c r="F5606" s="33">
        <v>256060</v>
      </c>
      <c r="G5606" s="33">
        <v>12291</v>
      </c>
      <c r="H5606" s="33">
        <v>143393</v>
      </c>
      <c r="I5606" s="33">
        <v>86036</v>
      </c>
      <c r="J5606" s="33">
        <v>14339</v>
      </c>
      <c r="K5606" s="33"/>
      <c r="L5606" s="33">
        <v>427801</v>
      </c>
      <c r="M5606" s="33">
        <v>41961</v>
      </c>
      <c r="N5606" s="33">
        <v>53219</v>
      </c>
      <c r="O5606" s="33">
        <v>283495</v>
      </c>
      <c r="P5606" s="33">
        <v>49125</v>
      </c>
      <c r="Q5606"/>
    </row>
    <row r="5607" spans="1:17">
      <c r="A5607" s="38" t="str">
        <f t="shared" ca="1" si="87"/>
        <v>207396</v>
      </c>
      <c r="B5607" s="39" cm="1">
        <f t="array" aca="1" ref="B5607" ca="1">INDIRECT(_xlfn.CONCAT("D",ROW(C5607)-C5607-3))</f>
        <v>2073</v>
      </c>
      <c r="C5607" s="32">
        <v>96</v>
      </c>
      <c r="D5607" s="33">
        <v>519732</v>
      </c>
      <c r="E5607" s="33"/>
      <c r="F5607" s="33">
        <v>188113</v>
      </c>
      <c r="G5607" s="33">
        <v>12403</v>
      </c>
      <c r="H5607" s="33">
        <v>90956</v>
      </c>
      <c r="I5607" s="33">
        <v>74418</v>
      </c>
      <c r="J5607" s="33">
        <v>10336</v>
      </c>
      <c r="K5607" s="33"/>
      <c r="L5607" s="33">
        <v>331619</v>
      </c>
      <c r="M5607" s="33">
        <v>22657</v>
      </c>
      <c r="N5607" s="33">
        <v>41195</v>
      </c>
      <c r="O5607" s="33">
        <v>228632</v>
      </c>
      <c r="P5607" s="33">
        <v>39135</v>
      </c>
      <c r="Q5607"/>
    </row>
    <row r="5608" spans="1:17">
      <c r="A5608" s="38" t="str">
        <f t="shared" ca="1" si="87"/>
        <v>207397</v>
      </c>
      <c r="B5608" s="39" cm="1">
        <f t="array" aca="1" ref="B5608" ca="1">INDIRECT(_xlfn.CONCAT("D",ROW(C5608)-C5608-3))</f>
        <v>2073</v>
      </c>
      <c r="C5608" s="32">
        <v>97</v>
      </c>
      <c r="D5608" s="33">
        <v>398200</v>
      </c>
      <c r="E5608" s="33"/>
      <c r="F5608" s="33">
        <v>139099</v>
      </c>
      <c r="G5608" s="33">
        <v>6228</v>
      </c>
      <c r="H5608" s="33">
        <v>75778</v>
      </c>
      <c r="I5608" s="33">
        <v>46712</v>
      </c>
      <c r="J5608" s="33">
        <v>10381</v>
      </c>
      <c r="K5608" s="33"/>
      <c r="L5608" s="33">
        <v>259101</v>
      </c>
      <c r="M5608" s="33">
        <v>21765</v>
      </c>
      <c r="N5608" s="33">
        <v>20728</v>
      </c>
      <c r="O5608" s="33">
        <v>192771</v>
      </c>
      <c r="P5608" s="33">
        <v>23837</v>
      </c>
      <c r="Q5608"/>
    </row>
    <row r="5609" spans="1:17">
      <c r="A5609" s="38" t="str">
        <f t="shared" ca="1" si="87"/>
        <v>207398</v>
      </c>
      <c r="B5609" s="39" cm="1">
        <f t="array" aca="1" ref="B5609" ca="1">INDIRECT(_xlfn.CONCAT("D",ROW(C5609)-C5609-3))</f>
        <v>2073</v>
      </c>
      <c r="C5609" s="32">
        <v>98</v>
      </c>
      <c r="D5609" s="33">
        <v>300686</v>
      </c>
      <c r="E5609" s="33"/>
      <c r="F5609" s="33">
        <v>101158</v>
      </c>
      <c r="G5609" s="33">
        <v>4171</v>
      </c>
      <c r="H5609" s="33">
        <v>42758</v>
      </c>
      <c r="I5609" s="33">
        <v>47972</v>
      </c>
      <c r="J5609" s="33">
        <v>6257</v>
      </c>
      <c r="K5609" s="33"/>
      <c r="L5609" s="33">
        <v>199527</v>
      </c>
      <c r="M5609" s="33">
        <v>19848</v>
      </c>
      <c r="N5609" s="33">
        <v>12536</v>
      </c>
      <c r="O5609" s="33">
        <v>143117</v>
      </c>
      <c r="P5609" s="33">
        <v>24027</v>
      </c>
      <c r="Q5609"/>
    </row>
    <row r="5610" spans="1:17">
      <c r="A5610" s="38" t="str">
        <f t="shared" ca="1" si="87"/>
        <v>207399</v>
      </c>
      <c r="B5610" s="39" cm="1">
        <f t="array" aca="1" ref="B5610" ca="1">INDIRECT(_xlfn.CONCAT("D",ROW(C5610)-C5610-3))</f>
        <v>2073</v>
      </c>
      <c r="C5610" s="32">
        <v>99</v>
      </c>
      <c r="D5610" s="33">
        <v>219901</v>
      </c>
      <c r="E5610" s="33"/>
      <c r="F5610" s="33">
        <v>70951</v>
      </c>
      <c r="G5610" s="33">
        <v>3177</v>
      </c>
      <c r="H5610" s="33">
        <v>40241</v>
      </c>
      <c r="I5610" s="33">
        <v>22238</v>
      </c>
      <c r="J5610" s="33">
        <v>5295</v>
      </c>
      <c r="K5610" s="33"/>
      <c r="L5610" s="33">
        <v>148949</v>
      </c>
      <c r="M5610" s="33">
        <v>15734</v>
      </c>
      <c r="N5610" s="33">
        <v>13636</v>
      </c>
      <c r="O5610" s="33">
        <v>100698</v>
      </c>
      <c r="P5610" s="33">
        <v>18881</v>
      </c>
      <c r="Q5610"/>
    </row>
    <row r="5611" spans="1:17">
      <c r="A5611" s="38" t="str">
        <f t="shared" ca="1" si="87"/>
        <v>2073100</v>
      </c>
      <c r="B5611" s="39" cm="1">
        <f t="array" aca="1" ref="B5611" ca="1">INDIRECT(_xlfn.CONCAT("D",ROW(C5611)-C5611-3))</f>
        <v>2073</v>
      </c>
      <c r="C5611" s="32">
        <v>100</v>
      </c>
      <c r="D5611" s="33">
        <v>531211</v>
      </c>
      <c r="E5611" s="33"/>
      <c r="F5611" s="33">
        <v>152052</v>
      </c>
      <c r="G5611" s="33">
        <v>14119</v>
      </c>
      <c r="H5611" s="33">
        <v>48874</v>
      </c>
      <c r="I5611" s="33">
        <v>84715</v>
      </c>
      <c r="J5611" s="33">
        <v>4344</v>
      </c>
      <c r="K5611" s="33"/>
      <c r="L5611" s="33">
        <v>379159</v>
      </c>
      <c r="M5611" s="33">
        <v>25999</v>
      </c>
      <c r="N5611" s="33">
        <v>17333</v>
      </c>
      <c r="O5611" s="33">
        <v>288161</v>
      </c>
      <c r="P5611" s="33">
        <v>47666</v>
      </c>
      <c r="Q5611"/>
    </row>
    <row r="5612" spans="1:17">
      <c r="A5612" s="38" t="str">
        <f t="shared" ca="1" si="87"/>
        <v>300686</v>
      </c>
      <c r="B5612" s="39" cm="1">
        <f t="array" aca="1" ref="B5612" ca="1">INDIRECT(_xlfn.CONCAT("D",ROW(C5612)-C5612-3))</f>
        <v>300686</v>
      </c>
      <c r="C5612" s="34"/>
      <c r="D5612" s="31"/>
      <c r="E5612" s="31"/>
      <c r="F5612" s="31"/>
      <c r="G5612" s="31"/>
      <c r="H5612" s="31"/>
      <c r="I5612" s="31"/>
      <c r="J5612" s="31"/>
      <c r="K5612" s="31"/>
      <c r="L5612" s="31"/>
      <c r="M5612" s="31"/>
      <c r="N5612" s="31"/>
      <c r="O5612" s="31"/>
      <c r="P5612" s="31"/>
      <c r="Q5612"/>
    </row>
    <row r="5613" spans="1:17">
      <c r="A5613" s="38" t="str">
        <f t="shared" ca="1" si="87"/>
        <v>219901</v>
      </c>
      <c r="B5613" s="39" cm="1">
        <f t="array" aca="1" ref="B5613" ca="1">INDIRECT(_xlfn.CONCAT("D",ROW(C5613)-C5613-3))</f>
        <v>219901</v>
      </c>
      <c r="Q5613"/>
    </row>
    <row r="5614" spans="1:17">
      <c r="A5614" s="38" t="str">
        <f t="shared" ca="1" si="87"/>
        <v>531211</v>
      </c>
      <c r="B5614" s="39" cm="1">
        <f t="array" aca="1" ref="B5614" ca="1">INDIRECT(_xlfn.CONCAT("D",ROW(C5614)-C5614-3))</f>
        <v>531211</v>
      </c>
      <c r="Q5614"/>
    </row>
    <row r="5615" spans="1:17">
      <c r="A5615" s="38" t="str">
        <f t="shared" ca="1" si="87"/>
        <v>0</v>
      </c>
      <c r="B5615" s="39" cm="1">
        <f t="array" aca="1" ref="B5615" ca="1">INDIRECT(_xlfn.CONCAT("D",ROW(C5615)-C5615-3))</f>
        <v>0</v>
      </c>
      <c r="Q5615"/>
    </row>
    <row r="5616" spans="1:17">
      <c r="A5616" s="38" t="str">
        <f t="shared" ca="1" si="87"/>
        <v>0</v>
      </c>
      <c r="B5616" s="39" cm="1">
        <f t="array" aca="1" ref="B5616" ca="1">INDIRECT(_xlfn.CONCAT("D",ROW(C5616)-C5616-3))</f>
        <v>0</v>
      </c>
      <c r="Q5616"/>
    </row>
    <row r="5617" spans="1:17">
      <c r="A5617" s="38" t="str">
        <f t="shared" ca="1" si="87"/>
        <v>0</v>
      </c>
      <c r="B5617" s="39" cm="1">
        <f t="array" aca="1" ref="B5617" ca="1">INDIRECT(_xlfn.CONCAT("D",ROW(C5617)-C5617-3))</f>
        <v>0</v>
      </c>
      <c r="Q5617"/>
    </row>
    <row r="5618" spans="1:17">
      <c r="A5618" s="38" t="str">
        <f t="shared" ca="1" si="87"/>
        <v>0</v>
      </c>
      <c r="B5618" s="39" cm="1">
        <f t="array" aca="1" ref="B5618" ca="1">INDIRECT(_xlfn.CONCAT("D",ROW(C5618)-C5618-3))</f>
        <v>0</v>
      </c>
      <c r="D5618" s="47">
        <v>2074</v>
      </c>
      <c r="E5618" s="47"/>
      <c r="F5618" s="47"/>
      <c r="G5618" s="47"/>
      <c r="H5618" s="47"/>
      <c r="I5618" s="47"/>
      <c r="J5618" s="47"/>
      <c r="K5618" s="47"/>
      <c r="L5618" s="47"/>
      <c r="M5618" s="47"/>
      <c r="N5618" s="47"/>
      <c r="O5618" s="47"/>
      <c r="P5618" s="47"/>
      <c r="Q5618"/>
    </row>
    <row r="5619" spans="1:17">
      <c r="A5619" s="38" t="str">
        <f t="shared" ca="1" si="87"/>
        <v>0</v>
      </c>
      <c r="B5619" s="39" cm="1">
        <f t="array" aca="1" ref="B5619" ca="1">INDIRECT(_xlfn.CONCAT("D",ROW(C5619)-C5619-3))</f>
        <v>0</v>
      </c>
      <c r="F5619" s="48" t="s">
        <v>184</v>
      </c>
      <c r="G5619" s="48"/>
      <c r="H5619" s="48"/>
      <c r="I5619" s="48"/>
      <c r="J5619" s="48"/>
      <c r="K5619" s="30"/>
      <c r="L5619" s="48" t="s">
        <v>185</v>
      </c>
      <c r="M5619" s="48"/>
      <c r="N5619" s="48"/>
      <c r="O5619" s="48"/>
      <c r="P5619" s="48"/>
      <c r="Q5619"/>
    </row>
    <row r="5620" spans="1:17">
      <c r="A5620" s="38" t="e">
        <f t="shared" ca="1" si="87"/>
        <v>#VALUE!</v>
      </c>
      <c r="B5620" s="39" t="e" cm="1">
        <f t="array" aca="1" ref="B5620" ca="1">INDIRECT(_xlfn.CONCAT("D",ROW(C5620)-C5620-3))</f>
        <v>#VALUE!</v>
      </c>
      <c r="C5620" s="30" t="s">
        <v>186</v>
      </c>
      <c r="D5620" s="30" t="s">
        <v>0</v>
      </c>
      <c r="E5620" s="30"/>
      <c r="F5620" s="30" t="s">
        <v>0</v>
      </c>
      <c r="G5620" s="30" t="s">
        <v>187</v>
      </c>
      <c r="H5620" s="30" t="s">
        <v>188</v>
      </c>
      <c r="I5620" s="30" t="s">
        <v>189</v>
      </c>
      <c r="J5620" s="30" t="s">
        <v>190</v>
      </c>
      <c r="K5620" s="30"/>
      <c r="L5620" s="30" t="s">
        <v>0</v>
      </c>
      <c r="M5620" s="30" t="s">
        <v>187</v>
      </c>
      <c r="N5620" s="30" t="s">
        <v>188</v>
      </c>
      <c r="O5620" s="30" t="s">
        <v>189</v>
      </c>
      <c r="P5620" s="30" t="s">
        <v>190</v>
      </c>
      <c r="Q5620"/>
    </row>
    <row r="5621" spans="1:17">
      <c r="A5621" s="38" t="str">
        <f t="shared" ca="1" si="87"/>
        <v>20740</v>
      </c>
      <c r="B5621" s="39" cm="1">
        <f t="array" aca="1" ref="B5621" ca="1">INDIRECT(_xlfn.CONCAT("D",ROW(C5621)-C5621-3))</f>
        <v>2074</v>
      </c>
      <c r="C5621" s="32">
        <v>0</v>
      </c>
      <c r="D5621" s="33">
        <v>4027146</v>
      </c>
      <c r="E5621" s="33"/>
      <c r="F5621" s="33">
        <v>2060273</v>
      </c>
      <c r="G5621" s="33">
        <v>2060273</v>
      </c>
      <c r="H5621" s="33">
        <v>0</v>
      </c>
      <c r="I5621" s="33">
        <v>0</v>
      </c>
      <c r="J5621" s="33">
        <v>0</v>
      </c>
      <c r="K5621" s="33"/>
      <c r="L5621" s="33">
        <v>1966873</v>
      </c>
      <c r="M5621" s="33">
        <v>1966873</v>
      </c>
      <c r="N5621" s="33">
        <v>0</v>
      </c>
      <c r="O5621" s="33">
        <v>0</v>
      </c>
      <c r="P5621" s="33">
        <v>0</v>
      </c>
      <c r="Q5621"/>
    </row>
    <row r="5622" spans="1:17">
      <c r="A5622" s="38" t="str">
        <f t="shared" ca="1" si="87"/>
        <v>20741</v>
      </c>
      <c r="B5622" s="39" cm="1">
        <f t="array" aca="1" ref="B5622" ca="1">INDIRECT(_xlfn.CONCAT("D",ROW(C5622)-C5622-3))</f>
        <v>2074</v>
      </c>
      <c r="C5622" s="32">
        <v>1</v>
      </c>
      <c r="D5622" s="33">
        <v>4044326</v>
      </c>
      <c r="E5622" s="33"/>
      <c r="F5622" s="33">
        <v>2069696</v>
      </c>
      <c r="G5622" s="33">
        <v>2069696</v>
      </c>
      <c r="H5622" s="33">
        <v>0</v>
      </c>
      <c r="I5622" s="33">
        <v>0</v>
      </c>
      <c r="J5622" s="33">
        <v>0</v>
      </c>
      <c r="K5622" s="33"/>
      <c r="L5622" s="33">
        <v>1974630</v>
      </c>
      <c r="M5622" s="33">
        <v>1974630</v>
      </c>
      <c r="N5622" s="33">
        <v>0</v>
      </c>
      <c r="O5622" s="33">
        <v>0</v>
      </c>
      <c r="P5622" s="33">
        <v>0</v>
      </c>
      <c r="Q5622"/>
    </row>
    <row r="5623" spans="1:17">
      <c r="A5623" s="38" t="str">
        <f t="shared" ca="1" si="87"/>
        <v>20742</v>
      </c>
      <c r="B5623" s="39" cm="1">
        <f t="array" aca="1" ref="B5623" ca="1">INDIRECT(_xlfn.CONCAT("D",ROW(C5623)-C5623-3))</f>
        <v>2074</v>
      </c>
      <c r="C5623" s="32">
        <v>2</v>
      </c>
      <c r="D5623" s="33">
        <v>4068648</v>
      </c>
      <c r="E5623" s="33"/>
      <c r="F5623" s="33">
        <v>2082265</v>
      </c>
      <c r="G5623" s="33">
        <v>2082265</v>
      </c>
      <c r="H5623" s="33">
        <v>0</v>
      </c>
      <c r="I5623" s="33">
        <v>0</v>
      </c>
      <c r="J5623" s="33">
        <v>0</v>
      </c>
      <c r="K5623" s="33"/>
      <c r="L5623" s="33">
        <v>1986383</v>
      </c>
      <c r="M5623" s="33">
        <v>1986383</v>
      </c>
      <c r="N5623" s="33">
        <v>0</v>
      </c>
      <c r="O5623" s="33">
        <v>0</v>
      </c>
      <c r="P5623" s="33">
        <v>0</v>
      </c>
      <c r="Q5623"/>
    </row>
    <row r="5624" spans="1:17">
      <c r="A5624" s="38" t="str">
        <f t="shared" ca="1" si="87"/>
        <v>20743</v>
      </c>
      <c r="B5624" s="39" cm="1">
        <f t="array" aca="1" ref="B5624" ca="1">INDIRECT(_xlfn.CONCAT("D",ROW(C5624)-C5624-3))</f>
        <v>2074</v>
      </c>
      <c r="C5624" s="32">
        <v>3</v>
      </c>
      <c r="D5624" s="33">
        <v>4091985</v>
      </c>
      <c r="E5624" s="33"/>
      <c r="F5624" s="33">
        <v>2094326</v>
      </c>
      <c r="G5624" s="33">
        <v>2094326</v>
      </c>
      <c r="H5624" s="33">
        <v>0</v>
      </c>
      <c r="I5624" s="33">
        <v>0</v>
      </c>
      <c r="J5624" s="33">
        <v>0</v>
      </c>
      <c r="K5624" s="33"/>
      <c r="L5624" s="33">
        <v>1997659</v>
      </c>
      <c r="M5624" s="33">
        <v>1997659</v>
      </c>
      <c r="N5624" s="33">
        <v>0</v>
      </c>
      <c r="O5624" s="33">
        <v>0</v>
      </c>
      <c r="P5624" s="33">
        <v>0</v>
      </c>
      <c r="Q5624"/>
    </row>
    <row r="5625" spans="1:17">
      <c r="A5625" s="38" t="str">
        <f t="shared" ca="1" si="87"/>
        <v>20744</v>
      </c>
      <c r="B5625" s="39" cm="1">
        <f t="array" aca="1" ref="B5625" ca="1">INDIRECT(_xlfn.CONCAT("D",ROW(C5625)-C5625-3))</f>
        <v>2074</v>
      </c>
      <c r="C5625" s="32">
        <v>4</v>
      </c>
      <c r="D5625" s="33">
        <v>4111540</v>
      </c>
      <c r="E5625" s="33"/>
      <c r="F5625" s="33">
        <v>2104665</v>
      </c>
      <c r="G5625" s="33">
        <v>2104665</v>
      </c>
      <c r="H5625" s="33">
        <v>0</v>
      </c>
      <c r="I5625" s="33">
        <v>0</v>
      </c>
      <c r="J5625" s="33">
        <v>0</v>
      </c>
      <c r="K5625" s="33"/>
      <c r="L5625" s="33">
        <v>2006875</v>
      </c>
      <c r="M5625" s="33">
        <v>2006875</v>
      </c>
      <c r="N5625" s="33">
        <v>0</v>
      </c>
      <c r="O5625" s="33">
        <v>0</v>
      </c>
      <c r="P5625" s="33">
        <v>0</v>
      </c>
      <c r="Q5625"/>
    </row>
    <row r="5626" spans="1:17">
      <c r="A5626" s="38" t="str">
        <f t="shared" ca="1" si="87"/>
        <v>20745</v>
      </c>
      <c r="B5626" s="39" cm="1">
        <f t="array" aca="1" ref="B5626" ca="1">INDIRECT(_xlfn.CONCAT("D",ROW(C5626)-C5626-3))</f>
        <v>2074</v>
      </c>
      <c r="C5626" s="32">
        <v>5</v>
      </c>
      <c r="D5626" s="33">
        <v>4128026</v>
      </c>
      <c r="E5626" s="33"/>
      <c r="F5626" s="33">
        <v>2113357</v>
      </c>
      <c r="G5626" s="33">
        <v>2113357</v>
      </c>
      <c r="H5626" s="33">
        <v>0</v>
      </c>
      <c r="I5626" s="33">
        <v>0</v>
      </c>
      <c r="J5626" s="33">
        <v>0</v>
      </c>
      <c r="K5626" s="33"/>
      <c r="L5626" s="33">
        <v>2014669</v>
      </c>
      <c r="M5626" s="33">
        <v>2014669</v>
      </c>
      <c r="N5626" s="33">
        <v>0</v>
      </c>
      <c r="O5626" s="33">
        <v>0</v>
      </c>
      <c r="P5626" s="33">
        <v>0</v>
      </c>
      <c r="Q5626"/>
    </row>
    <row r="5627" spans="1:17">
      <c r="A5627" s="38" t="str">
        <f t="shared" ca="1" si="87"/>
        <v>20746</v>
      </c>
      <c r="B5627" s="39" cm="1">
        <f t="array" aca="1" ref="B5627" ca="1">INDIRECT(_xlfn.CONCAT("D",ROW(C5627)-C5627-3))</f>
        <v>2074</v>
      </c>
      <c r="C5627" s="32">
        <v>6</v>
      </c>
      <c r="D5627" s="33">
        <v>4143487</v>
      </c>
      <c r="E5627" s="33"/>
      <c r="F5627" s="33">
        <v>2121421</v>
      </c>
      <c r="G5627" s="33">
        <v>2121421</v>
      </c>
      <c r="H5627" s="33">
        <v>0</v>
      </c>
      <c r="I5627" s="33">
        <v>0</v>
      </c>
      <c r="J5627" s="33">
        <v>0</v>
      </c>
      <c r="K5627" s="33"/>
      <c r="L5627" s="33">
        <v>2022066</v>
      </c>
      <c r="M5627" s="33">
        <v>2022066</v>
      </c>
      <c r="N5627" s="33">
        <v>0</v>
      </c>
      <c r="O5627" s="33">
        <v>0</v>
      </c>
      <c r="P5627" s="33">
        <v>0</v>
      </c>
      <c r="Q5627"/>
    </row>
    <row r="5628" spans="1:17">
      <c r="A5628" s="38" t="str">
        <f t="shared" ca="1" si="87"/>
        <v>20747</v>
      </c>
      <c r="B5628" s="39" cm="1">
        <f t="array" aca="1" ref="B5628" ca="1">INDIRECT(_xlfn.CONCAT("D",ROW(C5628)-C5628-3))</f>
        <v>2074</v>
      </c>
      <c r="C5628" s="32">
        <v>7</v>
      </c>
      <c r="D5628" s="33">
        <v>4156052</v>
      </c>
      <c r="E5628" s="33"/>
      <c r="F5628" s="33">
        <v>2127845</v>
      </c>
      <c r="G5628" s="33">
        <v>2127845</v>
      </c>
      <c r="H5628" s="33">
        <v>0</v>
      </c>
      <c r="I5628" s="33">
        <v>0</v>
      </c>
      <c r="J5628" s="33">
        <v>0</v>
      </c>
      <c r="K5628" s="33"/>
      <c r="L5628" s="33">
        <v>2028206</v>
      </c>
      <c r="M5628" s="33">
        <v>2028206</v>
      </c>
      <c r="N5628" s="33">
        <v>0</v>
      </c>
      <c r="O5628" s="33">
        <v>0</v>
      </c>
      <c r="P5628" s="33">
        <v>0</v>
      </c>
      <c r="Q5628"/>
    </row>
    <row r="5629" spans="1:17">
      <c r="A5629" s="38" t="str">
        <f t="shared" ca="1" si="87"/>
        <v>20748</v>
      </c>
      <c r="B5629" s="39" cm="1">
        <f t="array" aca="1" ref="B5629" ca="1">INDIRECT(_xlfn.CONCAT("D",ROW(C5629)-C5629-3))</f>
        <v>2074</v>
      </c>
      <c r="C5629" s="32">
        <v>8</v>
      </c>
      <c r="D5629" s="33">
        <v>4166554</v>
      </c>
      <c r="E5629" s="33"/>
      <c r="F5629" s="33">
        <v>2133397</v>
      </c>
      <c r="G5629" s="33">
        <v>2133397</v>
      </c>
      <c r="H5629" s="33">
        <v>0</v>
      </c>
      <c r="I5629" s="33">
        <v>0</v>
      </c>
      <c r="J5629" s="33">
        <v>0</v>
      </c>
      <c r="K5629" s="33"/>
      <c r="L5629" s="33">
        <v>2033157</v>
      </c>
      <c r="M5629" s="33">
        <v>2033157</v>
      </c>
      <c r="N5629" s="33">
        <v>0</v>
      </c>
      <c r="O5629" s="33">
        <v>0</v>
      </c>
      <c r="P5629" s="33">
        <v>0</v>
      </c>
      <c r="Q5629"/>
    </row>
    <row r="5630" spans="1:17">
      <c r="A5630" s="38" t="str">
        <f t="shared" ca="1" si="87"/>
        <v>20749</v>
      </c>
      <c r="B5630" s="39" cm="1">
        <f t="array" aca="1" ref="B5630" ca="1">INDIRECT(_xlfn.CONCAT("D",ROW(C5630)-C5630-3))</f>
        <v>2074</v>
      </c>
      <c r="C5630" s="32">
        <v>9</v>
      </c>
      <c r="D5630" s="33">
        <v>4176016</v>
      </c>
      <c r="E5630" s="33"/>
      <c r="F5630" s="33">
        <v>2138769</v>
      </c>
      <c r="G5630" s="33">
        <v>2138769</v>
      </c>
      <c r="H5630" s="33">
        <v>0</v>
      </c>
      <c r="I5630" s="33">
        <v>0</v>
      </c>
      <c r="J5630" s="33">
        <v>0</v>
      </c>
      <c r="K5630" s="33"/>
      <c r="L5630" s="33">
        <v>2037247</v>
      </c>
      <c r="M5630" s="33">
        <v>2037247</v>
      </c>
      <c r="N5630" s="33">
        <v>0</v>
      </c>
      <c r="O5630" s="33">
        <v>0</v>
      </c>
      <c r="P5630" s="33">
        <v>0</v>
      </c>
      <c r="Q5630"/>
    </row>
    <row r="5631" spans="1:17">
      <c r="A5631" s="38" t="str">
        <f t="shared" ca="1" si="87"/>
        <v>207410</v>
      </c>
      <c r="B5631" s="39" cm="1">
        <f t="array" aca="1" ref="B5631" ca="1">INDIRECT(_xlfn.CONCAT("D",ROW(C5631)-C5631-3))</f>
        <v>2074</v>
      </c>
      <c r="C5631" s="32">
        <v>10</v>
      </c>
      <c r="D5631" s="33">
        <v>4184706</v>
      </c>
      <c r="E5631" s="33"/>
      <c r="F5631" s="33">
        <v>2143947</v>
      </c>
      <c r="G5631" s="33">
        <v>2143947</v>
      </c>
      <c r="H5631" s="33">
        <v>0</v>
      </c>
      <c r="I5631" s="33">
        <v>0</v>
      </c>
      <c r="J5631" s="33">
        <v>0</v>
      </c>
      <c r="K5631" s="33"/>
      <c r="L5631" s="33">
        <v>2040760</v>
      </c>
      <c r="M5631" s="33">
        <v>2040760</v>
      </c>
      <c r="N5631" s="33">
        <v>0</v>
      </c>
      <c r="O5631" s="33">
        <v>0</v>
      </c>
      <c r="P5631" s="33">
        <v>0</v>
      </c>
      <c r="Q5631"/>
    </row>
    <row r="5632" spans="1:17">
      <c r="A5632" s="38" t="str">
        <f t="shared" ca="1" si="87"/>
        <v>207411</v>
      </c>
      <c r="B5632" s="39" cm="1">
        <f t="array" aca="1" ref="B5632" ca="1">INDIRECT(_xlfn.CONCAT("D",ROW(C5632)-C5632-3))</f>
        <v>2074</v>
      </c>
      <c r="C5632" s="32">
        <v>11</v>
      </c>
      <c r="D5632" s="33">
        <v>4192406</v>
      </c>
      <c r="E5632" s="33"/>
      <c r="F5632" s="33">
        <v>2148504</v>
      </c>
      <c r="G5632" s="33">
        <v>2148504</v>
      </c>
      <c r="H5632" s="33">
        <v>0</v>
      </c>
      <c r="I5632" s="33">
        <v>0</v>
      </c>
      <c r="J5632" s="33">
        <v>0</v>
      </c>
      <c r="K5632" s="33"/>
      <c r="L5632" s="33">
        <v>2043902</v>
      </c>
      <c r="M5632" s="33">
        <v>2043902</v>
      </c>
      <c r="N5632" s="33">
        <v>0</v>
      </c>
      <c r="O5632" s="33">
        <v>0</v>
      </c>
      <c r="P5632" s="33">
        <v>0</v>
      </c>
      <c r="Q5632"/>
    </row>
    <row r="5633" spans="1:17">
      <c r="A5633" s="38" t="str">
        <f t="shared" ca="1" si="87"/>
        <v>207412</v>
      </c>
      <c r="B5633" s="39" cm="1">
        <f t="array" aca="1" ref="B5633" ca="1">INDIRECT(_xlfn.CONCAT("D",ROW(C5633)-C5633-3))</f>
        <v>2074</v>
      </c>
      <c r="C5633" s="32">
        <v>12</v>
      </c>
      <c r="D5633" s="33">
        <v>4199586</v>
      </c>
      <c r="E5633" s="33"/>
      <c r="F5633" s="33">
        <v>2152538</v>
      </c>
      <c r="G5633" s="33">
        <v>2152538</v>
      </c>
      <c r="H5633" s="33">
        <v>0</v>
      </c>
      <c r="I5633" s="33">
        <v>0</v>
      </c>
      <c r="J5633" s="33">
        <v>0</v>
      </c>
      <c r="K5633" s="33"/>
      <c r="L5633" s="33">
        <v>2047048</v>
      </c>
      <c r="M5633" s="33">
        <v>2047048</v>
      </c>
      <c r="N5633" s="33">
        <v>0</v>
      </c>
      <c r="O5633" s="33">
        <v>0</v>
      </c>
      <c r="P5633" s="33">
        <v>0</v>
      </c>
      <c r="Q5633"/>
    </row>
    <row r="5634" spans="1:17">
      <c r="A5634" s="38" t="str">
        <f t="shared" ca="1" si="87"/>
        <v>207413</v>
      </c>
      <c r="B5634" s="39" cm="1">
        <f t="array" aca="1" ref="B5634" ca="1">INDIRECT(_xlfn.CONCAT("D",ROW(C5634)-C5634-3))</f>
        <v>2074</v>
      </c>
      <c r="C5634" s="32">
        <v>13</v>
      </c>
      <c r="D5634" s="33">
        <v>4206964</v>
      </c>
      <c r="E5634" s="33"/>
      <c r="F5634" s="33">
        <v>2156520</v>
      </c>
      <c r="G5634" s="33">
        <v>2156520</v>
      </c>
      <c r="H5634" s="33">
        <v>0</v>
      </c>
      <c r="I5634" s="33">
        <v>0</v>
      </c>
      <c r="J5634" s="33">
        <v>0</v>
      </c>
      <c r="K5634" s="33"/>
      <c r="L5634" s="33">
        <v>2050443</v>
      </c>
      <c r="M5634" s="33">
        <v>2050443</v>
      </c>
      <c r="N5634" s="33">
        <v>0</v>
      </c>
      <c r="O5634" s="33">
        <v>0</v>
      </c>
      <c r="P5634" s="33">
        <v>0</v>
      </c>
      <c r="Q5634"/>
    </row>
    <row r="5635" spans="1:17">
      <c r="A5635" s="38" t="str">
        <f t="shared" ca="1" si="87"/>
        <v>207414</v>
      </c>
      <c r="B5635" s="39" cm="1">
        <f t="array" aca="1" ref="B5635" ca="1">INDIRECT(_xlfn.CONCAT("D",ROW(C5635)-C5635-3))</f>
        <v>2074</v>
      </c>
      <c r="C5635" s="32">
        <v>14</v>
      </c>
      <c r="D5635" s="33">
        <v>4215073</v>
      </c>
      <c r="E5635" s="33"/>
      <c r="F5635" s="33">
        <v>2160863</v>
      </c>
      <c r="G5635" s="33">
        <v>2160863</v>
      </c>
      <c r="H5635" s="33">
        <v>0</v>
      </c>
      <c r="I5635" s="33">
        <v>0</v>
      </c>
      <c r="J5635" s="33">
        <v>0</v>
      </c>
      <c r="K5635" s="33"/>
      <c r="L5635" s="33">
        <v>2054210</v>
      </c>
      <c r="M5635" s="33">
        <v>2054210</v>
      </c>
      <c r="N5635" s="33">
        <v>0</v>
      </c>
      <c r="O5635" s="33">
        <v>0</v>
      </c>
      <c r="P5635" s="33">
        <v>0</v>
      </c>
      <c r="Q5635"/>
    </row>
    <row r="5636" spans="1:17">
      <c r="A5636" s="38" t="str">
        <f t="shared" ca="1" si="87"/>
        <v>207415</v>
      </c>
      <c r="B5636" s="39" cm="1">
        <f t="array" aca="1" ref="B5636" ca="1">INDIRECT(_xlfn.CONCAT("D",ROW(C5636)-C5636-3))</f>
        <v>2074</v>
      </c>
      <c r="C5636" s="32">
        <v>15</v>
      </c>
      <c r="D5636" s="33">
        <v>4225482</v>
      </c>
      <c r="E5636" s="33"/>
      <c r="F5636" s="33">
        <v>2166556</v>
      </c>
      <c r="G5636" s="33">
        <v>2166556</v>
      </c>
      <c r="H5636" s="33">
        <v>0</v>
      </c>
      <c r="I5636" s="33">
        <v>0</v>
      </c>
      <c r="J5636" s="33">
        <v>0</v>
      </c>
      <c r="K5636" s="33"/>
      <c r="L5636" s="33">
        <v>2058926</v>
      </c>
      <c r="M5636" s="33">
        <v>2058926</v>
      </c>
      <c r="N5636" s="33">
        <v>0</v>
      </c>
      <c r="O5636" s="33">
        <v>0</v>
      </c>
      <c r="P5636" s="33">
        <v>0</v>
      </c>
      <c r="Q5636"/>
    </row>
    <row r="5637" spans="1:17">
      <c r="A5637" s="38" t="str">
        <f t="shared" ca="1" si="87"/>
        <v>207416</v>
      </c>
      <c r="B5637" s="39" cm="1">
        <f t="array" aca="1" ref="B5637" ca="1">INDIRECT(_xlfn.CONCAT("D",ROW(C5637)-C5637-3))</f>
        <v>2074</v>
      </c>
      <c r="C5637" s="32">
        <v>16</v>
      </c>
      <c r="D5637" s="33">
        <v>4239714</v>
      </c>
      <c r="E5637" s="33"/>
      <c r="F5637" s="33">
        <v>2174785</v>
      </c>
      <c r="G5637" s="33">
        <v>2166391</v>
      </c>
      <c r="H5637" s="33">
        <v>8393</v>
      </c>
      <c r="I5637" s="33">
        <v>0</v>
      </c>
      <c r="J5637" s="33">
        <v>0</v>
      </c>
      <c r="K5637" s="33"/>
      <c r="L5637" s="33">
        <v>2064929</v>
      </c>
      <c r="M5637" s="33">
        <v>2059333</v>
      </c>
      <c r="N5637" s="33">
        <v>5596</v>
      </c>
      <c r="O5637" s="33">
        <v>0</v>
      </c>
      <c r="P5637" s="33">
        <v>0</v>
      </c>
      <c r="Q5637"/>
    </row>
    <row r="5638" spans="1:17">
      <c r="A5638" s="38" t="str">
        <f t="shared" ca="1" si="87"/>
        <v>207417</v>
      </c>
      <c r="B5638" s="39" cm="1">
        <f t="array" aca="1" ref="B5638" ca="1">INDIRECT(_xlfn.CONCAT("D",ROW(C5638)-C5638-3))</f>
        <v>2074</v>
      </c>
      <c r="C5638" s="32">
        <v>17</v>
      </c>
      <c r="D5638" s="33">
        <v>4259717</v>
      </c>
      <c r="E5638" s="33"/>
      <c r="F5638" s="33">
        <v>2186864</v>
      </c>
      <c r="G5638" s="33">
        <v>2172834</v>
      </c>
      <c r="H5638" s="33">
        <v>14030</v>
      </c>
      <c r="I5638" s="33">
        <v>0</v>
      </c>
      <c r="J5638" s="33">
        <v>0</v>
      </c>
      <c r="K5638" s="33"/>
      <c r="L5638" s="33">
        <v>2072853</v>
      </c>
      <c r="M5638" s="33">
        <v>2058809</v>
      </c>
      <c r="N5638" s="33">
        <v>14044</v>
      </c>
      <c r="O5638" s="33">
        <v>0</v>
      </c>
      <c r="P5638" s="33">
        <v>0</v>
      </c>
      <c r="Q5638"/>
    </row>
    <row r="5639" spans="1:17">
      <c r="A5639" s="38" t="str">
        <f t="shared" ca="1" si="87"/>
        <v>207418</v>
      </c>
      <c r="B5639" s="39" cm="1">
        <f t="array" aca="1" ref="B5639" ca="1">INDIRECT(_xlfn.CONCAT("D",ROW(C5639)-C5639-3))</f>
        <v>2074</v>
      </c>
      <c r="C5639" s="32">
        <v>18</v>
      </c>
      <c r="D5639" s="33">
        <v>4285608</v>
      </c>
      <c r="E5639" s="33"/>
      <c r="F5639" s="33">
        <v>2202576</v>
      </c>
      <c r="G5639" s="33">
        <v>2187547</v>
      </c>
      <c r="H5639" s="33">
        <v>15028</v>
      </c>
      <c r="I5639" s="33">
        <v>0</v>
      </c>
      <c r="J5639" s="33">
        <v>0</v>
      </c>
      <c r="K5639" s="33"/>
      <c r="L5639" s="33">
        <v>2083032</v>
      </c>
      <c r="M5639" s="33">
        <v>2057698</v>
      </c>
      <c r="N5639" s="33">
        <v>24396</v>
      </c>
      <c r="O5639" s="33">
        <v>0</v>
      </c>
      <c r="P5639" s="33">
        <v>938</v>
      </c>
      <c r="Q5639"/>
    </row>
    <row r="5640" spans="1:17">
      <c r="A5640" s="38" t="str">
        <f t="shared" ca="1" si="87"/>
        <v>207419</v>
      </c>
      <c r="B5640" s="39" cm="1">
        <f t="array" aca="1" ref="B5640" ca="1">INDIRECT(_xlfn.CONCAT("D",ROW(C5640)-C5640-3))</f>
        <v>2074</v>
      </c>
      <c r="C5640" s="32">
        <v>19</v>
      </c>
      <c r="D5640" s="33">
        <v>4314573</v>
      </c>
      <c r="E5640" s="33"/>
      <c r="F5640" s="33">
        <v>2219523</v>
      </c>
      <c r="G5640" s="33">
        <v>2197847</v>
      </c>
      <c r="H5640" s="33">
        <v>20734</v>
      </c>
      <c r="I5640" s="33">
        <v>0</v>
      </c>
      <c r="J5640" s="33">
        <v>942</v>
      </c>
      <c r="K5640" s="33"/>
      <c r="L5640" s="33">
        <v>2095050</v>
      </c>
      <c r="M5640" s="33">
        <v>2050815</v>
      </c>
      <c r="N5640" s="33">
        <v>44235</v>
      </c>
      <c r="O5640" s="33">
        <v>0</v>
      </c>
      <c r="P5640" s="33">
        <v>0</v>
      </c>
      <c r="Q5640"/>
    </row>
    <row r="5641" spans="1:17">
      <c r="A5641" s="38" t="str">
        <f t="shared" ca="1" si="87"/>
        <v>207420</v>
      </c>
      <c r="B5641" s="39" cm="1">
        <f t="array" aca="1" ref="B5641" ca="1">INDIRECT(_xlfn.CONCAT("D",ROW(C5641)-C5641-3))</f>
        <v>2074</v>
      </c>
      <c r="C5641" s="32">
        <v>20</v>
      </c>
      <c r="D5641" s="33">
        <v>4345649</v>
      </c>
      <c r="E5641" s="33"/>
      <c r="F5641" s="33">
        <v>2236294</v>
      </c>
      <c r="G5641" s="33">
        <v>2186136</v>
      </c>
      <c r="H5641" s="33">
        <v>48265</v>
      </c>
      <c r="I5641" s="33">
        <v>0</v>
      </c>
      <c r="J5641" s="33">
        <v>1893</v>
      </c>
      <c r="K5641" s="33"/>
      <c r="L5641" s="33">
        <v>2109354</v>
      </c>
      <c r="M5641" s="33">
        <v>1982774</v>
      </c>
      <c r="N5641" s="33">
        <v>124691</v>
      </c>
      <c r="O5641" s="33">
        <v>0</v>
      </c>
      <c r="P5641" s="33">
        <v>1889</v>
      </c>
      <c r="Q5641"/>
    </row>
    <row r="5642" spans="1:17">
      <c r="A5642" s="38" t="str">
        <f t="shared" ca="1" si="87"/>
        <v>207421</v>
      </c>
      <c r="B5642" s="39" cm="1">
        <f t="array" aca="1" ref="B5642" ca="1">INDIRECT(_xlfn.CONCAT("D",ROW(C5642)-C5642-3))</f>
        <v>2074</v>
      </c>
      <c r="C5642" s="32">
        <v>21</v>
      </c>
      <c r="D5642" s="33">
        <v>4381428</v>
      </c>
      <c r="E5642" s="33"/>
      <c r="F5642" s="33">
        <v>2255046</v>
      </c>
      <c r="G5642" s="33">
        <v>2188581</v>
      </c>
      <c r="H5642" s="33">
        <v>63616</v>
      </c>
      <c r="I5642" s="33">
        <v>0</v>
      </c>
      <c r="J5642" s="33">
        <v>2849</v>
      </c>
      <c r="K5642" s="33"/>
      <c r="L5642" s="33">
        <v>2126382</v>
      </c>
      <c r="M5642" s="33">
        <v>1965221</v>
      </c>
      <c r="N5642" s="33">
        <v>149785</v>
      </c>
      <c r="O5642" s="33">
        <v>0</v>
      </c>
      <c r="P5642" s="33">
        <v>11376</v>
      </c>
      <c r="Q5642"/>
    </row>
    <row r="5643" spans="1:17">
      <c r="A5643" s="38" t="str">
        <f t="shared" ca="1" si="87"/>
        <v>207422</v>
      </c>
      <c r="B5643" s="39" cm="1">
        <f t="array" aca="1" ref="B5643" ca="1">INDIRECT(_xlfn.CONCAT("D",ROW(C5643)-C5643-3))</f>
        <v>2074</v>
      </c>
      <c r="C5643" s="32">
        <v>22</v>
      </c>
      <c r="D5643" s="33">
        <v>4417187</v>
      </c>
      <c r="E5643" s="33"/>
      <c r="F5643" s="33">
        <v>2273015</v>
      </c>
      <c r="G5643" s="33">
        <v>2158698</v>
      </c>
      <c r="H5643" s="33">
        <v>111460</v>
      </c>
      <c r="I5643" s="33">
        <v>0</v>
      </c>
      <c r="J5643" s="33">
        <v>2858</v>
      </c>
      <c r="K5643" s="33"/>
      <c r="L5643" s="33">
        <v>2144171</v>
      </c>
      <c r="M5643" s="33">
        <v>1917467</v>
      </c>
      <c r="N5643" s="33">
        <v>215274</v>
      </c>
      <c r="O5643" s="33">
        <v>952</v>
      </c>
      <c r="P5643" s="33">
        <v>10478</v>
      </c>
      <c r="Q5643"/>
    </row>
    <row r="5644" spans="1:17">
      <c r="A5644" s="38" t="str">
        <f t="shared" ref="A5644:A5707" ca="1" si="88">B5644&amp;C5644</f>
        <v>207423</v>
      </c>
      <c r="B5644" s="39" cm="1">
        <f t="array" aca="1" ref="B5644" ca="1">INDIRECT(_xlfn.CONCAT("D",ROW(C5644)-C5644-3))</f>
        <v>2074</v>
      </c>
      <c r="C5644" s="32">
        <v>23</v>
      </c>
      <c r="D5644" s="33">
        <v>4452978</v>
      </c>
      <c r="E5644" s="33"/>
      <c r="F5644" s="33">
        <v>2290325</v>
      </c>
      <c r="G5644" s="33">
        <v>2136362</v>
      </c>
      <c r="H5644" s="33">
        <v>148226</v>
      </c>
      <c r="I5644" s="33">
        <v>0</v>
      </c>
      <c r="J5644" s="33">
        <v>5738</v>
      </c>
      <c r="K5644" s="33"/>
      <c r="L5644" s="33">
        <v>2162653</v>
      </c>
      <c r="M5644" s="33">
        <v>1848241</v>
      </c>
      <c r="N5644" s="33">
        <v>300076</v>
      </c>
      <c r="O5644" s="33">
        <v>956</v>
      </c>
      <c r="P5644" s="33">
        <v>13379</v>
      </c>
      <c r="Q5644"/>
    </row>
    <row r="5645" spans="1:17">
      <c r="A5645" s="38" t="str">
        <f t="shared" ca="1" si="88"/>
        <v>207424</v>
      </c>
      <c r="B5645" s="39" cm="1">
        <f t="array" aca="1" ref="B5645" ca="1">INDIRECT(_xlfn.CONCAT("D",ROW(C5645)-C5645-3))</f>
        <v>2074</v>
      </c>
      <c r="C5645" s="32">
        <v>24</v>
      </c>
      <c r="D5645" s="33">
        <v>4490460</v>
      </c>
      <c r="E5645" s="33"/>
      <c r="F5645" s="33">
        <v>2308030</v>
      </c>
      <c r="G5645" s="33">
        <v>2043268</v>
      </c>
      <c r="H5645" s="33">
        <v>252291</v>
      </c>
      <c r="I5645" s="33">
        <v>0</v>
      </c>
      <c r="J5645" s="33">
        <v>12471</v>
      </c>
      <c r="K5645" s="33"/>
      <c r="L5645" s="33">
        <v>2182431</v>
      </c>
      <c r="M5645" s="33">
        <v>1736743</v>
      </c>
      <c r="N5645" s="33">
        <v>423643</v>
      </c>
      <c r="O5645" s="33">
        <v>3834</v>
      </c>
      <c r="P5645" s="33">
        <v>18211</v>
      </c>
      <c r="Q5645"/>
    </row>
    <row r="5646" spans="1:17">
      <c r="A5646" s="38" t="str">
        <f t="shared" ca="1" si="88"/>
        <v>207425</v>
      </c>
      <c r="B5646" s="39" cm="1">
        <f t="array" aca="1" ref="B5646" ca="1">INDIRECT(_xlfn.CONCAT("D",ROW(C5646)-C5646-3))</f>
        <v>2074</v>
      </c>
      <c r="C5646" s="32">
        <v>25</v>
      </c>
      <c r="D5646" s="33">
        <v>4529324</v>
      </c>
      <c r="E5646" s="33"/>
      <c r="F5646" s="33">
        <v>2325919</v>
      </c>
      <c r="G5646" s="33">
        <v>1990625</v>
      </c>
      <c r="H5646" s="33">
        <v>321843</v>
      </c>
      <c r="I5646" s="33">
        <v>0</v>
      </c>
      <c r="J5646" s="33">
        <v>13450</v>
      </c>
      <c r="K5646" s="33"/>
      <c r="L5646" s="33">
        <v>2203406</v>
      </c>
      <c r="M5646" s="33">
        <v>1633576</v>
      </c>
      <c r="N5646" s="33">
        <v>551572</v>
      </c>
      <c r="O5646" s="33">
        <v>0</v>
      </c>
      <c r="P5646" s="33">
        <v>18258</v>
      </c>
      <c r="Q5646"/>
    </row>
    <row r="5647" spans="1:17">
      <c r="A5647" s="38" t="str">
        <f t="shared" ca="1" si="88"/>
        <v>207426</v>
      </c>
      <c r="B5647" s="39" cm="1">
        <f t="array" aca="1" ref="B5647" ca="1">INDIRECT(_xlfn.CONCAT("D",ROW(C5647)-C5647-3))</f>
        <v>2074</v>
      </c>
      <c r="C5647" s="32">
        <v>26</v>
      </c>
      <c r="D5647" s="33">
        <v>4568036</v>
      </c>
      <c r="E5647" s="33"/>
      <c r="F5647" s="33">
        <v>2343421</v>
      </c>
      <c r="G5647" s="33">
        <v>1900228</v>
      </c>
      <c r="H5647" s="33">
        <v>425813</v>
      </c>
      <c r="I5647" s="33">
        <v>0</v>
      </c>
      <c r="J5647" s="33">
        <v>17380</v>
      </c>
      <c r="K5647" s="33"/>
      <c r="L5647" s="33">
        <v>2224615</v>
      </c>
      <c r="M5647" s="33">
        <v>1503639</v>
      </c>
      <c r="N5647" s="33">
        <v>675674</v>
      </c>
      <c r="O5647" s="33">
        <v>2892</v>
      </c>
      <c r="P5647" s="33">
        <v>42410</v>
      </c>
      <c r="Q5647"/>
    </row>
    <row r="5648" spans="1:17">
      <c r="A5648" s="38" t="str">
        <f t="shared" ca="1" si="88"/>
        <v>207427</v>
      </c>
      <c r="B5648" s="39" cm="1">
        <f t="array" aca="1" ref="B5648" ca="1">INDIRECT(_xlfn.CONCAT("D",ROW(C5648)-C5648-3))</f>
        <v>2074</v>
      </c>
      <c r="C5648" s="32">
        <v>27</v>
      </c>
      <c r="D5648" s="33">
        <v>4605725</v>
      </c>
      <c r="E5648" s="33"/>
      <c r="F5648" s="33">
        <v>2360363</v>
      </c>
      <c r="G5648" s="33">
        <v>1784783</v>
      </c>
      <c r="H5648" s="33">
        <v>542690</v>
      </c>
      <c r="I5648" s="33">
        <v>0</v>
      </c>
      <c r="J5648" s="33">
        <v>32890</v>
      </c>
      <c r="K5648" s="33"/>
      <c r="L5648" s="33">
        <v>2245362</v>
      </c>
      <c r="M5648" s="33">
        <v>1377748</v>
      </c>
      <c r="N5648" s="33">
        <v>807712</v>
      </c>
      <c r="O5648" s="33">
        <v>7729</v>
      </c>
      <c r="P5648" s="33">
        <v>52173</v>
      </c>
      <c r="Q5648"/>
    </row>
    <row r="5649" spans="1:17">
      <c r="A5649" s="38" t="str">
        <f t="shared" ca="1" si="88"/>
        <v>207428</v>
      </c>
      <c r="B5649" s="39" cm="1">
        <f t="array" aca="1" ref="B5649" ca="1">INDIRECT(_xlfn.CONCAT("D",ROW(C5649)-C5649-3))</f>
        <v>2074</v>
      </c>
      <c r="C5649" s="32">
        <v>28</v>
      </c>
      <c r="D5649" s="33">
        <v>4641874</v>
      </c>
      <c r="E5649" s="33"/>
      <c r="F5649" s="33">
        <v>2376698</v>
      </c>
      <c r="G5649" s="33">
        <v>1670556</v>
      </c>
      <c r="H5649" s="33">
        <v>661645</v>
      </c>
      <c r="I5649" s="33">
        <v>1935</v>
      </c>
      <c r="J5649" s="33">
        <v>42562</v>
      </c>
      <c r="K5649" s="33"/>
      <c r="L5649" s="33">
        <v>2265176</v>
      </c>
      <c r="M5649" s="33">
        <v>1236167</v>
      </c>
      <c r="N5649" s="33">
        <v>974800</v>
      </c>
      <c r="O5649" s="33">
        <v>7744</v>
      </c>
      <c r="P5649" s="33">
        <v>46465</v>
      </c>
      <c r="Q5649"/>
    </row>
    <row r="5650" spans="1:17">
      <c r="A5650" s="38" t="str">
        <f t="shared" ca="1" si="88"/>
        <v>207429</v>
      </c>
      <c r="B5650" s="39" cm="1">
        <f t="array" aca="1" ref="B5650" ca="1">INDIRECT(_xlfn.CONCAT("D",ROW(C5650)-C5650-3))</f>
        <v>2074</v>
      </c>
      <c r="C5650" s="32">
        <v>29</v>
      </c>
      <c r="D5650" s="33">
        <v>4675888</v>
      </c>
      <c r="E5650" s="33"/>
      <c r="F5650" s="33">
        <v>2392256</v>
      </c>
      <c r="G5650" s="33">
        <v>1580632</v>
      </c>
      <c r="H5650" s="33">
        <v>752543</v>
      </c>
      <c r="I5650" s="33">
        <v>2906</v>
      </c>
      <c r="J5650" s="33">
        <v>56174</v>
      </c>
      <c r="K5650" s="33"/>
      <c r="L5650" s="33">
        <v>2283633</v>
      </c>
      <c r="M5650" s="33">
        <v>1134562</v>
      </c>
      <c r="N5650" s="33">
        <v>1075561</v>
      </c>
      <c r="O5650" s="33">
        <v>5803</v>
      </c>
      <c r="P5650" s="33">
        <v>67706</v>
      </c>
      <c r="Q5650"/>
    </row>
    <row r="5651" spans="1:17">
      <c r="A5651" s="38" t="str">
        <f t="shared" ca="1" si="88"/>
        <v>207430</v>
      </c>
      <c r="B5651" s="39" cm="1">
        <f t="array" aca="1" ref="B5651" ca="1">INDIRECT(_xlfn.CONCAT("D",ROW(C5651)-C5651-3))</f>
        <v>2074</v>
      </c>
      <c r="C5651" s="32">
        <v>30</v>
      </c>
      <c r="D5651" s="33">
        <v>4708483</v>
      </c>
      <c r="E5651" s="33"/>
      <c r="F5651" s="33">
        <v>2407548</v>
      </c>
      <c r="G5651" s="33">
        <v>1478659</v>
      </c>
      <c r="H5651" s="33">
        <v>849380</v>
      </c>
      <c r="I5651" s="33">
        <v>970</v>
      </c>
      <c r="J5651" s="33">
        <v>78539</v>
      </c>
      <c r="K5651" s="33"/>
      <c r="L5651" s="33">
        <v>2300935</v>
      </c>
      <c r="M5651" s="33">
        <v>1048344</v>
      </c>
      <c r="N5651" s="33">
        <v>1150951</v>
      </c>
      <c r="O5651" s="33">
        <v>3872</v>
      </c>
      <c r="P5651" s="33">
        <v>97768</v>
      </c>
      <c r="Q5651"/>
    </row>
    <row r="5652" spans="1:17">
      <c r="A5652" s="38" t="str">
        <f t="shared" ca="1" si="88"/>
        <v>207431</v>
      </c>
      <c r="B5652" s="39" cm="1">
        <f t="array" aca="1" ref="B5652" ca="1">INDIRECT(_xlfn.CONCAT("D",ROW(C5652)-C5652-3))</f>
        <v>2074</v>
      </c>
      <c r="C5652" s="32">
        <v>31</v>
      </c>
      <c r="D5652" s="33">
        <v>4737962</v>
      </c>
      <c r="E5652" s="33"/>
      <c r="F5652" s="33">
        <v>2421465</v>
      </c>
      <c r="G5652" s="33">
        <v>1411146</v>
      </c>
      <c r="H5652" s="33">
        <v>922001</v>
      </c>
      <c r="I5652" s="33">
        <v>4853</v>
      </c>
      <c r="J5652" s="33">
        <v>83465</v>
      </c>
      <c r="K5652" s="33"/>
      <c r="L5652" s="33">
        <v>2316497</v>
      </c>
      <c r="M5652" s="33">
        <v>979647</v>
      </c>
      <c r="N5652" s="33">
        <v>1193582</v>
      </c>
      <c r="O5652" s="33">
        <v>8712</v>
      </c>
      <c r="P5652" s="33">
        <v>134556</v>
      </c>
      <c r="Q5652"/>
    </row>
    <row r="5653" spans="1:17">
      <c r="A5653" s="38" t="str">
        <f t="shared" ca="1" si="88"/>
        <v>207432</v>
      </c>
      <c r="B5653" s="39" cm="1">
        <f t="array" aca="1" ref="B5653" ca="1">INDIRECT(_xlfn.CONCAT("D",ROW(C5653)-C5653-3))</f>
        <v>2074</v>
      </c>
      <c r="C5653" s="32">
        <v>32</v>
      </c>
      <c r="D5653" s="33">
        <v>4764025</v>
      </c>
      <c r="E5653" s="33"/>
      <c r="F5653" s="33">
        <v>2433690</v>
      </c>
      <c r="G5653" s="33">
        <v>1336980</v>
      </c>
      <c r="H5653" s="33">
        <v>987234</v>
      </c>
      <c r="I5653" s="33">
        <v>5813</v>
      </c>
      <c r="J5653" s="33">
        <v>103664</v>
      </c>
      <c r="K5653" s="33"/>
      <c r="L5653" s="33">
        <v>2330335</v>
      </c>
      <c r="M5653" s="33">
        <v>899037</v>
      </c>
      <c r="N5653" s="33">
        <v>1287103</v>
      </c>
      <c r="O5653" s="33">
        <v>13549</v>
      </c>
      <c r="P5653" s="33">
        <v>130646</v>
      </c>
      <c r="Q5653"/>
    </row>
    <row r="5654" spans="1:17">
      <c r="A5654" s="38" t="str">
        <f t="shared" ca="1" si="88"/>
        <v>207433</v>
      </c>
      <c r="B5654" s="39" cm="1">
        <f t="array" aca="1" ref="B5654" ca="1">INDIRECT(_xlfn.CONCAT("D",ROW(C5654)-C5654-3))</f>
        <v>2074</v>
      </c>
      <c r="C5654" s="32">
        <v>33</v>
      </c>
      <c r="D5654" s="33">
        <v>4786048</v>
      </c>
      <c r="E5654" s="33"/>
      <c r="F5654" s="33">
        <v>2443772</v>
      </c>
      <c r="G5654" s="33">
        <v>1245616</v>
      </c>
      <c r="H5654" s="33">
        <v>1072237</v>
      </c>
      <c r="I5654" s="33">
        <v>6780</v>
      </c>
      <c r="J5654" s="33">
        <v>119138</v>
      </c>
      <c r="K5654" s="33"/>
      <c r="L5654" s="33">
        <v>2342276</v>
      </c>
      <c r="M5654" s="33">
        <v>835492</v>
      </c>
      <c r="N5654" s="33">
        <v>1352242</v>
      </c>
      <c r="O5654" s="33">
        <v>16420</v>
      </c>
      <c r="P5654" s="33">
        <v>138122</v>
      </c>
      <c r="Q5654"/>
    </row>
    <row r="5655" spans="1:17">
      <c r="A5655" s="38" t="str">
        <f t="shared" ca="1" si="88"/>
        <v>207434</v>
      </c>
      <c r="B5655" s="39" cm="1">
        <f t="array" aca="1" ref="B5655" ca="1">INDIRECT(_xlfn.CONCAT("D",ROW(C5655)-C5655-3))</f>
        <v>2074</v>
      </c>
      <c r="C5655" s="32">
        <v>34</v>
      </c>
      <c r="D5655" s="33">
        <v>4802819</v>
      </c>
      <c r="E5655" s="33"/>
      <c r="F5655" s="33">
        <v>2451079</v>
      </c>
      <c r="G5655" s="33">
        <v>1172761</v>
      </c>
      <c r="H5655" s="33">
        <v>1136929</v>
      </c>
      <c r="I5655" s="33">
        <v>3874</v>
      </c>
      <c r="J5655" s="33">
        <v>137516</v>
      </c>
      <c r="K5655" s="33"/>
      <c r="L5655" s="33">
        <v>2351739</v>
      </c>
      <c r="M5655" s="33">
        <v>792287</v>
      </c>
      <c r="N5655" s="33">
        <v>1369110</v>
      </c>
      <c r="O5655" s="33">
        <v>5797</v>
      </c>
      <c r="P5655" s="33">
        <v>184545</v>
      </c>
      <c r="Q5655"/>
    </row>
    <row r="5656" spans="1:17">
      <c r="A5656" s="38" t="str">
        <f t="shared" ca="1" si="88"/>
        <v>207435</v>
      </c>
      <c r="B5656" s="39" cm="1">
        <f t="array" aca="1" ref="B5656" ca="1">INDIRECT(_xlfn.CONCAT("D",ROW(C5656)-C5656-3))</f>
        <v>2074</v>
      </c>
      <c r="C5656" s="32">
        <v>35</v>
      </c>
      <c r="D5656" s="33">
        <v>4813962</v>
      </c>
      <c r="E5656" s="33"/>
      <c r="F5656" s="33">
        <v>2455501</v>
      </c>
      <c r="G5656" s="33">
        <v>1119306</v>
      </c>
      <c r="H5656" s="33">
        <v>1185147</v>
      </c>
      <c r="I5656" s="33">
        <v>8714</v>
      </c>
      <c r="J5656" s="33">
        <v>142334</v>
      </c>
      <c r="K5656" s="33"/>
      <c r="L5656" s="33">
        <v>2358462</v>
      </c>
      <c r="M5656" s="33">
        <v>750068</v>
      </c>
      <c r="N5656" s="33">
        <v>1398645</v>
      </c>
      <c r="O5656" s="33">
        <v>13532</v>
      </c>
      <c r="P5656" s="33">
        <v>196216</v>
      </c>
      <c r="Q5656"/>
    </row>
    <row r="5657" spans="1:17">
      <c r="A5657" s="38" t="str">
        <f t="shared" ca="1" si="88"/>
        <v>207436</v>
      </c>
      <c r="B5657" s="39" cm="1">
        <f t="array" aca="1" ref="B5657" ca="1">INDIRECT(_xlfn.CONCAT("D",ROW(C5657)-C5657-3))</f>
        <v>2074</v>
      </c>
      <c r="C5657" s="32">
        <v>36</v>
      </c>
      <c r="D5657" s="33">
        <v>4819656</v>
      </c>
      <c r="E5657" s="33"/>
      <c r="F5657" s="33">
        <v>2457086</v>
      </c>
      <c r="G5657" s="33">
        <v>1050829</v>
      </c>
      <c r="H5657" s="33">
        <v>1251723</v>
      </c>
      <c r="I5657" s="33">
        <v>7727</v>
      </c>
      <c r="J5657" s="33">
        <v>146807</v>
      </c>
      <c r="K5657" s="33"/>
      <c r="L5657" s="33">
        <v>2362570</v>
      </c>
      <c r="M5657" s="33">
        <v>726275</v>
      </c>
      <c r="N5657" s="33">
        <v>1388723</v>
      </c>
      <c r="O5657" s="33">
        <v>18374</v>
      </c>
      <c r="P5657" s="33">
        <v>229197</v>
      </c>
      <c r="Q5657"/>
    </row>
    <row r="5658" spans="1:17">
      <c r="A5658" s="38" t="str">
        <f t="shared" ca="1" si="88"/>
        <v>207437</v>
      </c>
      <c r="B5658" s="39" cm="1">
        <f t="array" aca="1" ref="B5658" ca="1">INDIRECT(_xlfn.CONCAT("D",ROW(C5658)-C5658-3))</f>
        <v>2074</v>
      </c>
      <c r="C5658" s="32">
        <v>37</v>
      </c>
      <c r="D5658" s="33">
        <v>4820610</v>
      </c>
      <c r="E5658" s="33"/>
      <c r="F5658" s="33">
        <v>2456084</v>
      </c>
      <c r="G5658" s="33">
        <v>1019744</v>
      </c>
      <c r="H5658" s="33">
        <v>1234325</v>
      </c>
      <c r="I5658" s="33">
        <v>11599</v>
      </c>
      <c r="J5658" s="33">
        <v>190416</v>
      </c>
      <c r="K5658" s="33"/>
      <c r="L5658" s="33">
        <v>2364526</v>
      </c>
      <c r="M5658" s="33">
        <v>727695</v>
      </c>
      <c r="N5658" s="33">
        <v>1390728</v>
      </c>
      <c r="O5658" s="33">
        <v>21233</v>
      </c>
      <c r="P5658" s="33">
        <v>224871</v>
      </c>
      <c r="Q5658"/>
    </row>
    <row r="5659" spans="1:17">
      <c r="A5659" s="38" t="str">
        <f t="shared" ca="1" si="88"/>
        <v>207438</v>
      </c>
      <c r="B5659" s="39" cm="1">
        <f t="array" aca="1" ref="B5659" ca="1">INDIRECT(_xlfn.CONCAT("D",ROW(C5659)-C5659-3))</f>
        <v>2074</v>
      </c>
      <c r="C5659" s="32">
        <v>38</v>
      </c>
      <c r="D5659" s="33">
        <v>4818339</v>
      </c>
      <c r="E5659" s="33"/>
      <c r="F5659" s="33">
        <v>2453306</v>
      </c>
      <c r="G5659" s="33">
        <v>1021889</v>
      </c>
      <c r="H5659" s="33">
        <v>1241141</v>
      </c>
      <c r="I5659" s="33">
        <v>5795</v>
      </c>
      <c r="J5659" s="33">
        <v>184481</v>
      </c>
      <c r="K5659" s="33"/>
      <c r="L5659" s="33">
        <v>2365033</v>
      </c>
      <c r="M5659" s="33">
        <v>686467</v>
      </c>
      <c r="N5659" s="33">
        <v>1442352</v>
      </c>
      <c r="O5659" s="33">
        <v>16390</v>
      </c>
      <c r="P5659" s="33">
        <v>219824</v>
      </c>
      <c r="Q5659"/>
    </row>
    <row r="5660" spans="1:17">
      <c r="A5660" s="38" t="str">
        <f t="shared" ca="1" si="88"/>
        <v>207439</v>
      </c>
      <c r="B5660" s="39" cm="1">
        <f t="array" aca="1" ref="B5660" ca="1">INDIRECT(_xlfn.CONCAT("D",ROW(C5660)-C5660-3))</f>
        <v>2074</v>
      </c>
      <c r="C5660" s="32">
        <v>39</v>
      </c>
      <c r="D5660" s="33">
        <v>4814197</v>
      </c>
      <c r="E5660" s="33"/>
      <c r="F5660" s="33">
        <v>2449413</v>
      </c>
      <c r="G5660" s="33">
        <v>935687</v>
      </c>
      <c r="H5660" s="33">
        <v>1288503</v>
      </c>
      <c r="I5660" s="33">
        <v>14499</v>
      </c>
      <c r="J5660" s="33">
        <v>210723</v>
      </c>
      <c r="K5660" s="33"/>
      <c r="L5660" s="33">
        <v>2364784</v>
      </c>
      <c r="M5660" s="33">
        <v>615346</v>
      </c>
      <c r="N5660" s="33">
        <v>1441282</v>
      </c>
      <c r="O5660" s="33">
        <v>23184</v>
      </c>
      <c r="P5660" s="33">
        <v>284972</v>
      </c>
      <c r="Q5660"/>
    </row>
    <row r="5661" spans="1:17">
      <c r="A5661" s="38" t="str">
        <f t="shared" ca="1" si="88"/>
        <v>207440</v>
      </c>
      <c r="B5661" s="39" cm="1">
        <f t="array" aca="1" ref="B5661" ca="1">INDIRECT(_xlfn.CONCAT("D",ROW(C5661)-C5661-3))</f>
        <v>2074</v>
      </c>
      <c r="C5661" s="32">
        <v>40</v>
      </c>
      <c r="D5661" s="33">
        <v>4810317</v>
      </c>
      <c r="E5661" s="33"/>
      <c r="F5661" s="33">
        <v>2445605</v>
      </c>
      <c r="G5661" s="33">
        <v>888872</v>
      </c>
      <c r="H5661" s="33">
        <v>1272023</v>
      </c>
      <c r="I5661" s="33">
        <v>10616</v>
      </c>
      <c r="J5661" s="33">
        <v>274093</v>
      </c>
      <c r="K5661" s="33"/>
      <c r="L5661" s="33">
        <v>2364712</v>
      </c>
      <c r="M5661" s="33">
        <v>620157</v>
      </c>
      <c r="N5661" s="33">
        <v>1451864</v>
      </c>
      <c r="O5661" s="33">
        <v>29945</v>
      </c>
      <c r="P5661" s="33">
        <v>262746</v>
      </c>
      <c r="Q5661"/>
    </row>
    <row r="5662" spans="1:17">
      <c r="A5662" s="38" t="str">
        <f t="shared" ca="1" si="88"/>
        <v>207441</v>
      </c>
      <c r="B5662" s="39" cm="1">
        <f t="array" aca="1" ref="B5662" ca="1">INDIRECT(_xlfn.CONCAT("D",ROW(C5662)-C5662-3))</f>
        <v>2074</v>
      </c>
      <c r="C5662" s="32">
        <v>41</v>
      </c>
      <c r="D5662" s="33">
        <v>4806946</v>
      </c>
      <c r="E5662" s="33"/>
      <c r="F5662" s="33">
        <v>2442052</v>
      </c>
      <c r="G5662" s="33">
        <v>876163</v>
      </c>
      <c r="H5662" s="33">
        <v>1301204</v>
      </c>
      <c r="I5662" s="33">
        <v>11592</v>
      </c>
      <c r="J5662" s="33">
        <v>253092</v>
      </c>
      <c r="K5662" s="33"/>
      <c r="L5662" s="33">
        <v>2364894</v>
      </c>
      <c r="M5662" s="33">
        <v>600868</v>
      </c>
      <c r="N5662" s="33">
        <v>1438997</v>
      </c>
      <c r="O5662" s="33">
        <v>33757</v>
      </c>
      <c r="P5662" s="33">
        <v>291272</v>
      </c>
      <c r="Q5662"/>
    </row>
    <row r="5663" spans="1:17">
      <c r="A5663" s="38" t="str">
        <f t="shared" ca="1" si="88"/>
        <v>207442</v>
      </c>
      <c r="B5663" s="39" cm="1">
        <f t="array" aca="1" ref="B5663" ca="1">INDIRECT(_xlfn.CONCAT("D",ROW(C5663)-C5663-3))</f>
        <v>2074</v>
      </c>
      <c r="C5663" s="32">
        <v>42</v>
      </c>
      <c r="D5663" s="33">
        <v>4803139</v>
      </c>
      <c r="E5663" s="33"/>
      <c r="F5663" s="33">
        <v>2438277</v>
      </c>
      <c r="G5663" s="33">
        <v>897348</v>
      </c>
      <c r="H5663" s="33">
        <v>1280409</v>
      </c>
      <c r="I5663" s="33">
        <v>14473</v>
      </c>
      <c r="J5663" s="33">
        <v>246047</v>
      </c>
      <c r="K5663" s="33"/>
      <c r="L5663" s="33">
        <v>2364862</v>
      </c>
      <c r="M5663" s="33">
        <v>544179</v>
      </c>
      <c r="N5663" s="33">
        <v>1494562</v>
      </c>
      <c r="O5663" s="33">
        <v>33770</v>
      </c>
      <c r="P5663" s="33">
        <v>292351</v>
      </c>
      <c r="Q5663"/>
    </row>
    <row r="5664" spans="1:17">
      <c r="A5664" s="38" t="str">
        <f t="shared" ca="1" si="88"/>
        <v>207443</v>
      </c>
      <c r="B5664" s="39" cm="1">
        <f t="array" aca="1" ref="B5664" ca="1">INDIRECT(_xlfn.CONCAT("D",ROW(C5664)-C5664-3))</f>
        <v>2074</v>
      </c>
      <c r="C5664" s="32">
        <v>43</v>
      </c>
      <c r="D5664" s="33">
        <v>4790252</v>
      </c>
      <c r="E5664" s="33"/>
      <c r="F5664" s="33">
        <v>2429900</v>
      </c>
      <c r="G5664" s="33">
        <v>873064</v>
      </c>
      <c r="H5664" s="33">
        <v>1288349</v>
      </c>
      <c r="I5664" s="33">
        <v>7726</v>
      </c>
      <c r="J5664" s="33">
        <v>260760</v>
      </c>
      <c r="K5664" s="33"/>
      <c r="L5664" s="33">
        <v>2360351</v>
      </c>
      <c r="M5664" s="33">
        <v>555887</v>
      </c>
      <c r="N5664" s="33">
        <v>1471125</v>
      </c>
      <c r="O5664" s="33">
        <v>35646</v>
      </c>
      <c r="P5664" s="33">
        <v>297693</v>
      </c>
      <c r="Q5664"/>
    </row>
    <row r="5665" spans="1:17">
      <c r="A5665" s="38" t="str">
        <f t="shared" ca="1" si="88"/>
        <v>207444</v>
      </c>
      <c r="B5665" s="39" cm="1">
        <f t="array" aca="1" ref="B5665" ca="1">INDIRECT(_xlfn.CONCAT("D",ROW(C5665)-C5665-3))</f>
        <v>2074</v>
      </c>
      <c r="C5665" s="32">
        <v>44</v>
      </c>
      <c r="D5665" s="33">
        <v>4762333</v>
      </c>
      <c r="E5665" s="33"/>
      <c r="F5665" s="33">
        <v>2413903</v>
      </c>
      <c r="G5665" s="33">
        <v>800152</v>
      </c>
      <c r="H5665" s="33">
        <v>1297725</v>
      </c>
      <c r="I5665" s="33">
        <v>15369</v>
      </c>
      <c r="J5665" s="33">
        <v>300657</v>
      </c>
      <c r="K5665" s="33"/>
      <c r="L5665" s="33">
        <v>2348430</v>
      </c>
      <c r="M5665" s="33">
        <v>551162</v>
      </c>
      <c r="N5665" s="33">
        <v>1461778</v>
      </c>
      <c r="O5665" s="33">
        <v>33549</v>
      </c>
      <c r="P5665" s="33">
        <v>301941</v>
      </c>
      <c r="Q5665"/>
    </row>
    <row r="5666" spans="1:17">
      <c r="A5666" s="38" t="str">
        <f t="shared" ca="1" si="88"/>
        <v>207445</v>
      </c>
      <c r="B5666" s="39" cm="1">
        <f t="array" aca="1" ref="B5666" ca="1">INDIRECT(_xlfn.CONCAT("D",ROW(C5666)-C5666-3))</f>
        <v>2074</v>
      </c>
      <c r="C5666" s="32">
        <v>45</v>
      </c>
      <c r="D5666" s="33">
        <v>4723740</v>
      </c>
      <c r="E5666" s="33"/>
      <c r="F5666" s="33">
        <v>2392635</v>
      </c>
      <c r="G5666" s="33">
        <v>807431</v>
      </c>
      <c r="H5666" s="33">
        <v>1301073</v>
      </c>
      <c r="I5666" s="33">
        <v>17220</v>
      </c>
      <c r="J5666" s="33">
        <v>266911</v>
      </c>
      <c r="K5666" s="33"/>
      <c r="L5666" s="33">
        <v>2331105</v>
      </c>
      <c r="M5666" s="33">
        <v>540893</v>
      </c>
      <c r="N5666" s="33">
        <v>1468548</v>
      </c>
      <c r="O5666" s="33">
        <v>30635</v>
      </c>
      <c r="P5666" s="33">
        <v>291029</v>
      </c>
      <c r="Q5666"/>
    </row>
    <row r="5667" spans="1:17">
      <c r="A5667" s="38" t="str">
        <f t="shared" ca="1" si="88"/>
        <v>207446</v>
      </c>
      <c r="B5667" s="39" cm="1">
        <f t="array" aca="1" ref="B5667" ca="1">INDIRECT(_xlfn.CONCAT("D",ROW(C5667)-C5667-3))</f>
        <v>2074</v>
      </c>
      <c r="C5667" s="32">
        <v>46</v>
      </c>
      <c r="D5667" s="33">
        <v>4678184</v>
      </c>
      <c r="E5667" s="33"/>
      <c r="F5667" s="33">
        <v>2367918</v>
      </c>
      <c r="G5667" s="33">
        <v>744887</v>
      </c>
      <c r="H5667" s="33">
        <v>1342140</v>
      </c>
      <c r="I5667" s="33">
        <v>6711</v>
      </c>
      <c r="J5667" s="33">
        <v>274180</v>
      </c>
      <c r="K5667" s="33"/>
      <c r="L5667" s="33">
        <v>2310267</v>
      </c>
      <c r="M5667" s="33">
        <v>531736</v>
      </c>
      <c r="N5667" s="33">
        <v>1432039</v>
      </c>
      <c r="O5667" s="33">
        <v>48950</v>
      </c>
      <c r="P5667" s="33">
        <v>297542</v>
      </c>
      <c r="Q5667"/>
    </row>
    <row r="5668" spans="1:17">
      <c r="A5668" s="38" t="str">
        <f t="shared" ca="1" si="88"/>
        <v>207447</v>
      </c>
      <c r="B5668" s="39" cm="1">
        <f t="array" aca="1" ref="B5668" ca="1">INDIRECT(_xlfn.CONCAT("D",ROW(C5668)-C5668-3))</f>
        <v>2074</v>
      </c>
      <c r="C5668" s="32">
        <v>47</v>
      </c>
      <c r="D5668" s="33">
        <v>4629908</v>
      </c>
      <c r="E5668" s="33"/>
      <c r="F5668" s="33">
        <v>2341856</v>
      </c>
      <c r="G5668" s="33">
        <v>739127</v>
      </c>
      <c r="H5668" s="33">
        <v>1304569</v>
      </c>
      <c r="I5668" s="33">
        <v>21228</v>
      </c>
      <c r="J5668" s="33">
        <v>276932</v>
      </c>
      <c r="K5668" s="33"/>
      <c r="L5668" s="33">
        <v>2288052</v>
      </c>
      <c r="M5668" s="33">
        <v>505668</v>
      </c>
      <c r="N5668" s="33">
        <v>1426293</v>
      </c>
      <c r="O5668" s="33">
        <v>35706</v>
      </c>
      <c r="P5668" s="33">
        <v>320385</v>
      </c>
      <c r="Q5668"/>
    </row>
    <row r="5669" spans="1:17">
      <c r="A5669" s="38" t="str">
        <f t="shared" ca="1" si="88"/>
        <v>207448</v>
      </c>
      <c r="B5669" s="39" cm="1">
        <f t="array" aca="1" ref="B5669" ca="1">INDIRECT(_xlfn.CONCAT("D",ROW(C5669)-C5669-3))</f>
        <v>2074</v>
      </c>
      <c r="C5669" s="32">
        <v>48</v>
      </c>
      <c r="D5669" s="33">
        <v>4581822</v>
      </c>
      <c r="E5669" s="33"/>
      <c r="F5669" s="33">
        <v>2315859</v>
      </c>
      <c r="G5669" s="33">
        <v>747240</v>
      </c>
      <c r="H5669" s="33">
        <v>1285721</v>
      </c>
      <c r="I5669" s="33">
        <v>15608</v>
      </c>
      <c r="J5669" s="33">
        <v>267289</v>
      </c>
      <c r="K5669" s="33"/>
      <c r="L5669" s="33">
        <v>2265963</v>
      </c>
      <c r="M5669" s="33">
        <v>530415</v>
      </c>
      <c r="N5669" s="33">
        <v>1382588</v>
      </c>
      <c r="O5669" s="33">
        <v>50701</v>
      </c>
      <c r="P5669" s="33">
        <v>302258</v>
      </c>
      <c r="Q5669"/>
    </row>
    <row r="5670" spans="1:17">
      <c r="A5670" s="38" t="str">
        <f t="shared" ca="1" si="88"/>
        <v>207449</v>
      </c>
      <c r="B5670" s="39" cm="1">
        <f t="array" aca="1" ref="B5670" ca="1">INDIRECT(_xlfn.CONCAT("D",ROW(C5670)-C5670-3))</f>
        <v>2074</v>
      </c>
      <c r="C5670" s="32">
        <v>49</v>
      </c>
      <c r="D5670" s="33">
        <v>4539937</v>
      </c>
      <c r="E5670" s="33"/>
      <c r="F5670" s="33">
        <v>2292812</v>
      </c>
      <c r="G5670" s="33">
        <v>686257</v>
      </c>
      <c r="H5670" s="33">
        <v>1302103</v>
      </c>
      <c r="I5670" s="33">
        <v>15867</v>
      </c>
      <c r="J5670" s="33">
        <v>288585</v>
      </c>
      <c r="K5670" s="33"/>
      <c r="L5670" s="33">
        <v>2247126</v>
      </c>
      <c r="M5670" s="33">
        <v>476153</v>
      </c>
      <c r="N5670" s="33">
        <v>1392822</v>
      </c>
      <c r="O5670" s="33">
        <v>53456</v>
      </c>
      <c r="P5670" s="33">
        <v>324695</v>
      </c>
      <c r="Q5670"/>
    </row>
    <row r="5671" spans="1:17">
      <c r="A5671" s="38" t="str">
        <f t="shared" ca="1" si="88"/>
        <v>207450</v>
      </c>
      <c r="B5671" s="39" cm="1">
        <f t="array" aca="1" ref="B5671" ca="1">INDIRECT(_xlfn.CONCAT("D",ROW(C5671)-C5671-3))</f>
        <v>2074</v>
      </c>
      <c r="C5671" s="32">
        <v>50</v>
      </c>
      <c r="D5671" s="33">
        <v>4509331</v>
      </c>
      <c r="E5671" s="33"/>
      <c r="F5671" s="33">
        <v>2275604</v>
      </c>
      <c r="G5671" s="33">
        <v>662632</v>
      </c>
      <c r="H5671" s="33">
        <v>1294187</v>
      </c>
      <c r="I5671" s="33">
        <v>17042</v>
      </c>
      <c r="J5671" s="33">
        <v>301743</v>
      </c>
      <c r="K5671" s="33"/>
      <c r="L5671" s="33">
        <v>2233728</v>
      </c>
      <c r="M5671" s="33">
        <v>487468</v>
      </c>
      <c r="N5671" s="33">
        <v>1389184</v>
      </c>
      <c r="O5671" s="33">
        <v>51154</v>
      </c>
      <c r="P5671" s="33">
        <v>305921</v>
      </c>
      <c r="Q5671"/>
    </row>
    <row r="5672" spans="1:17">
      <c r="A5672" s="38" t="str">
        <f t="shared" ca="1" si="88"/>
        <v>207451</v>
      </c>
      <c r="B5672" s="39" cm="1">
        <f t="array" aca="1" ref="B5672" ca="1">INDIRECT(_xlfn.CONCAT("D",ROW(C5672)-C5672-3))</f>
        <v>2074</v>
      </c>
      <c r="C5672" s="32">
        <v>51</v>
      </c>
      <c r="D5672" s="33">
        <v>4478196</v>
      </c>
      <c r="E5672" s="33"/>
      <c r="F5672" s="33">
        <v>2258134</v>
      </c>
      <c r="G5672" s="33">
        <v>660446</v>
      </c>
      <c r="H5672" s="33">
        <v>1306644</v>
      </c>
      <c r="I5672" s="33">
        <v>15265</v>
      </c>
      <c r="J5672" s="33">
        <v>275779</v>
      </c>
      <c r="K5672" s="33"/>
      <c r="L5672" s="33">
        <v>2220063</v>
      </c>
      <c r="M5672" s="33">
        <v>458657</v>
      </c>
      <c r="N5672" s="33">
        <v>1386141</v>
      </c>
      <c r="O5672" s="33">
        <v>55934</v>
      </c>
      <c r="P5672" s="33">
        <v>319331</v>
      </c>
      <c r="Q5672"/>
    </row>
    <row r="5673" spans="1:17">
      <c r="A5673" s="38" t="str">
        <f t="shared" ca="1" si="88"/>
        <v>207452</v>
      </c>
      <c r="B5673" s="39" cm="1">
        <f t="array" aca="1" ref="B5673" ca="1">INDIRECT(_xlfn.CONCAT("D",ROW(C5673)-C5673-3))</f>
        <v>2074</v>
      </c>
      <c r="C5673" s="32">
        <v>52</v>
      </c>
      <c r="D5673" s="33">
        <v>4457551</v>
      </c>
      <c r="E5673" s="33"/>
      <c r="F5673" s="33">
        <v>2245665</v>
      </c>
      <c r="G5673" s="33">
        <v>688437</v>
      </c>
      <c r="H5673" s="33">
        <v>1252172</v>
      </c>
      <c r="I5673" s="33">
        <v>12367</v>
      </c>
      <c r="J5673" s="33">
        <v>292689</v>
      </c>
      <c r="K5673" s="33"/>
      <c r="L5673" s="33">
        <v>2211887</v>
      </c>
      <c r="M5673" s="33">
        <v>483979</v>
      </c>
      <c r="N5673" s="33">
        <v>1299535</v>
      </c>
      <c r="O5673" s="33">
        <v>58695</v>
      </c>
      <c r="P5673" s="33">
        <v>369678</v>
      </c>
      <c r="Q5673"/>
    </row>
    <row r="5674" spans="1:17">
      <c r="A5674" s="38" t="str">
        <f t="shared" ca="1" si="88"/>
        <v>207453</v>
      </c>
      <c r="B5674" s="39" cm="1">
        <f t="array" aca="1" ref="B5674" ca="1">INDIRECT(_xlfn.CONCAT("D",ROW(C5674)-C5674-3))</f>
        <v>2074</v>
      </c>
      <c r="C5674" s="32">
        <v>53</v>
      </c>
      <c r="D5674" s="33">
        <v>4383841</v>
      </c>
      <c r="E5674" s="33"/>
      <c r="F5674" s="33">
        <v>2204118</v>
      </c>
      <c r="G5674" s="33">
        <v>639184</v>
      </c>
      <c r="H5674" s="33">
        <v>1265741</v>
      </c>
      <c r="I5674" s="33">
        <v>16514</v>
      </c>
      <c r="J5674" s="33">
        <v>282679</v>
      </c>
      <c r="K5674" s="33"/>
      <c r="L5674" s="33">
        <v>2179724</v>
      </c>
      <c r="M5674" s="33">
        <v>449025</v>
      </c>
      <c r="N5674" s="33">
        <v>1298268</v>
      </c>
      <c r="O5674" s="33">
        <v>61497</v>
      </c>
      <c r="P5674" s="33">
        <v>370934</v>
      </c>
      <c r="Q5674"/>
    </row>
    <row r="5675" spans="1:17">
      <c r="A5675" s="38" t="str">
        <f t="shared" ca="1" si="88"/>
        <v>207454</v>
      </c>
      <c r="B5675" s="39" cm="1">
        <f t="array" aca="1" ref="B5675" ca="1">INDIRECT(_xlfn.CONCAT("D",ROW(C5675)-C5675-3))</f>
        <v>2074</v>
      </c>
      <c r="C5675" s="32">
        <v>54</v>
      </c>
      <c r="D5675" s="33">
        <v>4484437</v>
      </c>
      <c r="E5675" s="33"/>
      <c r="F5675" s="33">
        <v>2252169</v>
      </c>
      <c r="G5675" s="33">
        <v>667421</v>
      </c>
      <c r="H5675" s="33">
        <v>1309751</v>
      </c>
      <c r="I5675" s="33">
        <v>15055</v>
      </c>
      <c r="J5675" s="33">
        <v>259943</v>
      </c>
      <c r="K5675" s="33"/>
      <c r="L5675" s="33">
        <v>2232268</v>
      </c>
      <c r="M5675" s="33">
        <v>515911</v>
      </c>
      <c r="N5675" s="33">
        <v>1285762</v>
      </c>
      <c r="O5675" s="33">
        <v>65242</v>
      </c>
      <c r="P5675" s="33">
        <v>365353</v>
      </c>
      <c r="Q5675"/>
    </row>
    <row r="5676" spans="1:17">
      <c r="A5676" s="38" t="str">
        <f t="shared" ca="1" si="88"/>
        <v>207455</v>
      </c>
      <c r="B5676" s="39" cm="1">
        <f t="array" aca="1" ref="B5676" ca="1">INDIRECT(_xlfn.CONCAT("D",ROW(C5676)-C5676-3))</f>
        <v>2074</v>
      </c>
      <c r="C5676" s="32">
        <v>55</v>
      </c>
      <c r="D5676" s="33">
        <v>4518507</v>
      </c>
      <c r="E5676" s="33"/>
      <c r="F5676" s="33">
        <v>2265796</v>
      </c>
      <c r="G5676" s="33">
        <v>668843</v>
      </c>
      <c r="H5676" s="33">
        <v>1322555</v>
      </c>
      <c r="I5676" s="33">
        <v>21185</v>
      </c>
      <c r="J5676" s="33">
        <v>253212</v>
      </c>
      <c r="K5676" s="33"/>
      <c r="L5676" s="33">
        <v>2252712</v>
      </c>
      <c r="M5676" s="33">
        <v>493538</v>
      </c>
      <c r="N5676" s="33">
        <v>1327202</v>
      </c>
      <c r="O5676" s="33">
        <v>69640</v>
      </c>
      <c r="P5676" s="33">
        <v>362331</v>
      </c>
      <c r="Q5676"/>
    </row>
    <row r="5677" spans="1:17">
      <c r="A5677" s="38" t="str">
        <f t="shared" ca="1" si="88"/>
        <v>207456</v>
      </c>
      <c r="B5677" s="39" cm="1">
        <f t="array" aca="1" ref="B5677" ca="1">INDIRECT(_xlfn.CONCAT("D",ROW(C5677)-C5677-3))</f>
        <v>2074</v>
      </c>
      <c r="C5677" s="32">
        <v>56</v>
      </c>
      <c r="D5677" s="33">
        <v>4561779</v>
      </c>
      <c r="E5677" s="33"/>
      <c r="F5677" s="33">
        <v>2285841</v>
      </c>
      <c r="G5677" s="33">
        <v>657141</v>
      </c>
      <c r="H5677" s="33">
        <v>1328437</v>
      </c>
      <c r="I5677" s="33">
        <v>29319</v>
      </c>
      <c r="J5677" s="33">
        <v>270944</v>
      </c>
      <c r="K5677" s="33"/>
      <c r="L5677" s="33">
        <v>2275938</v>
      </c>
      <c r="M5677" s="33">
        <v>478613</v>
      </c>
      <c r="N5677" s="33">
        <v>1332847</v>
      </c>
      <c r="O5677" s="33">
        <v>80779</v>
      </c>
      <c r="P5677" s="33">
        <v>383699</v>
      </c>
      <c r="Q5677"/>
    </row>
    <row r="5678" spans="1:17">
      <c r="A5678" s="38" t="str">
        <f t="shared" ca="1" si="88"/>
        <v>207457</v>
      </c>
      <c r="B5678" s="39" cm="1">
        <f t="array" aca="1" ref="B5678" ca="1">INDIRECT(_xlfn.CONCAT("D",ROW(C5678)-C5678-3))</f>
        <v>2074</v>
      </c>
      <c r="C5678" s="32">
        <v>57</v>
      </c>
      <c r="D5678" s="33">
        <v>4627606</v>
      </c>
      <c r="E5678" s="33"/>
      <c r="F5678" s="33">
        <v>2314051</v>
      </c>
      <c r="G5678" s="33">
        <v>689077</v>
      </c>
      <c r="H5678" s="33">
        <v>1339873</v>
      </c>
      <c r="I5678" s="33">
        <v>21156</v>
      </c>
      <c r="J5678" s="33">
        <v>263945</v>
      </c>
      <c r="K5678" s="33"/>
      <c r="L5678" s="33">
        <v>2313555</v>
      </c>
      <c r="M5678" s="33">
        <v>542350</v>
      </c>
      <c r="N5678" s="33">
        <v>1292365</v>
      </c>
      <c r="O5678" s="33">
        <v>108873</v>
      </c>
      <c r="P5678" s="33">
        <v>369967</v>
      </c>
      <c r="Q5678"/>
    </row>
    <row r="5679" spans="1:17">
      <c r="A5679" s="38" t="str">
        <f t="shared" ca="1" si="88"/>
        <v>207458</v>
      </c>
      <c r="B5679" s="39" cm="1">
        <f t="array" aca="1" ref="B5679" ca="1">INDIRECT(_xlfn.CONCAT("D",ROW(C5679)-C5679-3))</f>
        <v>2074</v>
      </c>
      <c r="C5679" s="32">
        <v>58</v>
      </c>
      <c r="D5679" s="33">
        <v>4636527</v>
      </c>
      <c r="E5679" s="33"/>
      <c r="F5679" s="33">
        <v>2315498</v>
      </c>
      <c r="G5679" s="33">
        <v>652083</v>
      </c>
      <c r="H5679" s="33">
        <v>1379639</v>
      </c>
      <c r="I5679" s="33">
        <v>20126</v>
      </c>
      <c r="J5679" s="33">
        <v>263651</v>
      </c>
      <c r="K5679" s="33"/>
      <c r="L5679" s="33">
        <v>2321029</v>
      </c>
      <c r="M5679" s="33">
        <v>491760</v>
      </c>
      <c r="N5679" s="33">
        <v>1328457</v>
      </c>
      <c r="O5679" s="33">
        <v>101570</v>
      </c>
      <c r="P5679" s="33">
        <v>399241</v>
      </c>
      <c r="Q5679"/>
    </row>
    <row r="5680" spans="1:17">
      <c r="A5680" s="38" t="str">
        <f t="shared" ca="1" si="88"/>
        <v>207459</v>
      </c>
      <c r="B5680" s="39" cm="1">
        <f t="array" aca="1" ref="B5680" ca="1">INDIRECT(_xlfn.CONCAT("D",ROW(C5680)-C5680-3))</f>
        <v>2074</v>
      </c>
      <c r="C5680" s="32">
        <v>59</v>
      </c>
      <c r="D5680" s="33">
        <v>4622393</v>
      </c>
      <c r="E5680" s="33"/>
      <c r="F5680" s="33">
        <v>2304268</v>
      </c>
      <c r="G5680" s="33">
        <v>667422</v>
      </c>
      <c r="H5680" s="33">
        <v>1338871</v>
      </c>
      <c r="I5680" s="33">
        <v>33220</v>
      </c>
      <c r="J5680" s="33">
        <v>264754</v>
      </c>
      <c r="K5680" s="33"/>
      <c r="L5680" s="33">
        <v>2318125</v>
      </c>
      <c r="M5680" s="33">
        <v>483152</v>
      </c>
      <c r="N5680" s="33">
        <v>1302498</v>
      </c>
      <c r="O5680" s="33">
        <v>128841</v>
      </c>
      <c r="P5680" s="33">
        <v>403634</v>
      </c>
      <c r="Q5680"/>
    </row>
    <row r="5681" spans="1:17">
      <c r="A5681" s="38" t="str">
        <f t="shared" ca="1" si="88"/>
        <v>207460</v>
      </c>
      <c r="B5681" s="39" cm="1">
        <f t="array" aca="1" ref="B5681" ca="1">INDIRECT(_xlfn.CONCAT("D",ROW(C5681)-C5681-3))</f>
        <v>2074</v>
      </c>
      <c r="C5681" s="32">
        <v>60</v>
      </c>
      <c r="D5681" s="33">
        <v>4545625</v>
      </c>
      <c r="E5681" s="33"/>
      <c r="F5681" s="33">
        <v>2262871</v>
      </c>
      <c r="G5681" s="33">
        <v>646248</v>
      </c>
      <c r="H5681" s="33">
        <v>1331632</v>
      </c>
      <c r="I5681" s="33">
        <v>30105</v>
      </c>
      <c r="J5681" s="33">
        <v>254887</v>
      </c>
      <c r="K5681" s="33"/>
      <c r="L5681" s="33">
        <v>2282754</v>
      </c>
      <c r="M5681" s="33">
        <v>483549</v>
      </c>
      <c r="N5681" s="33">
        <v>1299538</v>
      </c>
      <c r="O5681" s="33">
        <v>116858</v>
      </c>
      <c r="P5681" s="33">
        <v>382810</v>
      </c>
      <c r="Q5681"/>
    </row>
    <row r="5682" spans="1:17">
      <c r="A5682" s="38" t="str">
        <f t="shared" ca="1" si="88"/>
        <v>207461</v>
      </c>
      <c r="B5682" s="39" cm="1">
        <f t="array" aca="1" ref="B5682" ca="1">INDIRECT(_xlfn.CONCAT("D",ROW(C5682)-C5682-3))</f>
        <v>2074</v>
      </c>
      <c r="C5682" s="32">
        <v>61</v>
      </c>
      <c r="D5682" s="33">
        <v>4534156</v>
      </c>
      <c r="E5682" s="33"/>
      <c r="F5682" s="33">
        <v>2250791</v>
      </c>
      <c r="G5682" s="33">
        <v>633318</v>
      </c>
      <c r="H5682" s="33">
        <v>1327957</v>
      </c>
      <c r="I5682" s="33">
        <v>32169</v>
      </c>
      <c r="J5682" s="33">
        <v>257348</v>
      </c>
      <c r="K5682" s="33"/>
      <c r="L5682" s="33">
        <v>2283364</v>
      </c>
      <c r="M5682" s="33">
        <v>479597</v>
      </c>
      <c r="N5682" s="33">
        <v>1301045</v>
      </c>
      <c r="O5682" s="33">
        <v>119648</v>
      </c>
      <c r="P5682" s="33">
        <v>383074</v>
      </c>
      <c r="Q5682"/>
    </row>
    <row r="5683" spans="1:17">
      <c r="A5683" s="38" t="str">
        <f t="shared" ca="1" si="88"/>
        <v>207462</v>
      </c>
      <c r="B5683" s="39" cm="1">
        <f t="array" aca="1" ref="B5683" ca="1">INDIRECT(_xlfn.CONCAT("D",ROW(C5683)-C5683-3))</f>
        <v>2074</v>
      </c>
      <c r="C5683" s="32">
        <v>62</v>
      </c>
      <c r="D5683" s="33">
        <v>4498987</v>
      </c>
      <c r="E5683" s="33"/>
      <c r="F5683" s="33">
        <v>2230249</v>
      </c>
      <c r="G5683" s="33">
        <v>582415</v>
      </c>
      <c r="H5683" s="33">
        <v>1369680</v>
      </c>
      <c r="I5683" s="33">
        <v>22092</v>
      </c>
      <c r="J5683" s="33">
        <v>256062</v>
      </c>
      <c r="K5683" s="33"/>
      <c r="L5683" s="33">
        <v>2268739</v>
      </c>
      <c r="M5683" s="33">
        <v>481767</v>
      </c>
      <c r="N5683" s="33">
        <v>1277992</v>
      </c>
      <c r="O5683" s="33">
        <v>141103</v>
      </c>
      <c r="P5683" s="33">
        <v>367876</v>
      </c>
      <c r="Q5683"/>
    </row>
    <row r="5684" spans="1:17">
      <c r="A5684" s="38" t="str">
        <f t="shared" ca="1" si="88"/>
        <v>207463</v>
      </c>
      <c r="B5684" s="39" cm="1">
        <f t="array" aca="1" ref="B5684" ca="1">INDIRECT(_xlfn.CONCAT("D",ROW(C5684)-C5684-3))</f>
        <v>2074</v>
      </c>
      <c r="C5684" s="32">
        <v>63</v>
      </c>
      <c r="D5684" s="33">
        <v>4544787</v>
      </c>
      <c r="E5684" s="33"/>
      <c r="F5684" s="33">
        <v>2246867</v>
      </c>
      <c r="G5684" s="33">
        <v>580097</v>
      </c>
      <c r="H5684" s="33">
        <v>1360608</v>
      </c>
      <c r="I5684" s="33">
        <v>27192</v>
      </c>
      <c r="J5684" s="33">
        <v>278970</v>
      </c>
      <c r="K5684" s="33"/>
      <c r="L5684" s="33">
        <v>2297920</v>
      </c>
      <c r="M5684" s="33">
        <v>479983</v>
      </c>
      <c r="N5684" s="33">
        <v>1268956</v>
      </c>
      <c r="O5684" s="33">
        <v>138995</v>
      </c>
      <c r="P5684" s="33">
        <v>409986</v>
      </c>
      <c r="Q5684"/>
    </row>
    <row r="5685" spans="1:17">
      <c r="A5685" s="38" t="str">
        <f t="shared" ca="1" si="88"/>
        <v>207464</v>
      </c>
      <c r="B5685" s="39" cm="1">
        <f t="array" aca="1" ref="B5685" ca="1">INDIRECT(_xlfn.CONCAT("D",ROW(C5685)-C5685-3))</f>
        <v>2074</v>
      </c>
      <c r="C5685" s="32">
        <v>64</v>
      </c>
      <c r="D5685" s="33">
        <v>4575286</v>
      </c>
      <c r="E5685" s="33"/>
      <c r="F5685" s="33">
        <v>2255615</v>
      </c>
      <c r="G5685" s="33">
        <v>581612</v>
      </c>
      <c r="H5685" s="33">
        <v>1362747</v>
      </c>
      <c r="I5685" s="33">
        <v>41900</v>
      </c>
      <c r="J5685" s="33">
        <v>269357</v>
      </c>
      <c r="K5685" s="33"/>
      <c r="L5685" s="33">
        <v>2319670</v>
      </c>
      <c r="M5685" s="33">
        <v>468559</v>
      </c>
      <c r="N5685" s="33">
        <v>1289041</v>
      </c>
      <c r="O5685" s="33">
        <v>171939</v>
      </c>
      <c r="P5685" s="33">
        <v>390131</v>
      </c>
      <c r="Q5685"/>
    </row>
    <row r="5686" spans="1:17">
      <c r="A5686" s="38" t="str">
        <f t="shared" ca="1" si="88"/>
        <v>207465</v>
      </c>
      <c r="B5686" s="39" cm="1">
        <f t="array" aca="1" ref="B5686" ca="1">INDIRECT(_xlfn.CONCAT("D",ROW(C5686)-C5686-3))</f>
        <v>2074</v>
      </c>
      <c r="C5686" s="32">
        <v>65</v>
      </c>
      <c r="D5686" s="33">
        <v>4683093</v>
      </c>
      <c r="E5686" s="33"/>
      <c r="F5686" s="33">
        <v>2303445</v>
      </c>
      <c r="G5686" s="33">
        <v>627847</v>
      </c>
      <c r="H5686" s="33">
        <v>1360168</v>
      </c>
      <c r="I5686" s="33">
        <v>46210</v>
      </c>
      <c r="J5686" s="33">
        <v>269221</v>
      </c>
      <c r="K5686" s="33"/>
      <c r="L5686" s="33">
        <v>2379648</v>
      </c>
      <c r="M5686" s="33">
        <v>517882</v>
      </c>
      <c r="N5686" s="33">
        <v>1281658</v>
      </c>
      <c r="O5686" s="33">
        <v>169616</v>
      </c>
      <c r="P5686" s="33">
        <v>410492</v>
      </c>
      <c r="Q5686"/>
    </row>
    <row r="5687" spans="1:17">
      <c r="A5687" s="38" t="str">
        <f t="shared" ca="1" si="88"/>
        <v>207466</v>
      </c>
      <c r="B5687" s="39" cm="1">
        <f t="array" aca="1" ref="B5687" ca="1">INDIRECT(_xlfn.CONCAT("D",ROW(C5687)-C5687-3))</f>
        <v>2074</v>
      </c>
      <c r="C5687" s="32">
        <v>66</v>
      </c>
      <c r="D5687" s="33">
        <v>4664360</v>
      </c>
      <c r="E5687" s="33"/>
      <c r="F5687" s="33">
        <v>2288066</v>
      </c>
      <c r="G5687" s="33">
        <v>552257</v>
      </c>
      <c r="H5687" s="33">
        <v>1430666</v>
      </c>
      <c r="I5687" s="33">
        <v>36017</v>
      </c>
      <c r="J5687" s="33">
        <v>269125</v>
      </c>
      <c r="K5687" s="33"/>
      <c r="L5687" s="33">
        <v>2376295</v>
      </c>
      <c r="M5687" s="33">
        <v>542666</v>
      </c>
      <c r="N5687" s="33">
        <v>1262877</v>
      </c>
      <c r="O5687" s="33">
        <v>182560</v>
      </c>
      <c r="P5687" s="33">
        <v>388192</v>
      </c>
      <c r="Q5687"/>
    </row>
    <row r="5688" spans="1:17">
      <c r="A5688" s="38" t="str">
        <f t="shared" ca="1" si="88"/>
        <v>207467</v>
      </c>
      <c r="B5688" s="39" cm="1">
        <f t="array" aca="1" ref="B5688" ca="1">INDIRECT(_xlfn.CONCAT("D",ROW(C5688)-C5688-3))</f>
        <v>2074</v>
      </c>
      <c r="C5688" s="32">
        <v>67</v>
      </c>
      <c r="D5688" s="33">
        <v>4565161</v>
      </c>
      <c r="E5688" s="33"/>
      <c r="F5688" s="33">
        <v>2235373</v>
      </c>
      <c r="G5688" s="33">
        <v>567841</v>
      </c>
      <c r="H5688" s="33">
        <v>1353620</v>
      </c>
      <c r="I5688" s="33">
        <v>49986</v>
      </c>
      <c r="J5688" s="33">
        <v>263926</v>
      </c>
      <c r="K5688" s="33"/>
      <c r="L5688" s="33">
        <v>2329788</v>
      </c>
      <c r="M5688" s="33">
        <v>475957</v>
      </c>
      <c r="N5688" s="33">
        <v>1224889</v>
      </c>
      <c r="O5688" s="33">
        <v>214980</v>
      </c>
      <c r="P5688" s="33">
        <v>413962</v>
      </c>
      <c r="Q5688"/>
    </row>
    <row r="5689" spans="1:17">
      <c r="A5689" s="38" t="str">
        <f t="shared" ca="1" si="88"/>
        <v>207468</v>
      </c>
      <c r="B5689" s="39" cm="1">
        <f t="array" aca="1" ref="B5689" ca="1">INDIRECT(_xlfn.CONCAT("D",ROW(C5689)-C5689-3))</f>
        <v>2074</v>
      </c>
      <c r="C5689" s="32">
        <v>68</v>
      </c>
      <c r="D5689" s="33">
        <v>4425887</v>
      </c>
      <c r="E5689" s="33"/>
      <c r="F5689" s="33">
        <v>2161779</v>
      </c>
      <c r="G5689" s="33">
        <v>528168</v>
      </c>
      <c r="H5689" s="33">
        <v>1333949</v>
      </c>
      <c r="I5689" s="33">
        <v>54120</v>
      </c>
      <c r="J5689" s="33">
        <v>245543</v>
      </c>
      <c r="K5689" s="33"/>
      <c r="L5689" s="33">
        <v>2264107</v>
      </c>
      <c r="M5689" s="33">
        <v>460445</v>
      </c>
      <c r="N5689" s="33">
        <v>1201773</v>
      </c>
      <c r="O5689" s="33">
        <v>203639</v>
      </c>
      <c r="P5689" s="33">
        <v>398250</v>
      </c>
      <c r="Q5689"/>
    </row>
    <row r="5690" spans="1:17">
      <c r="A5690" s="38" t="str">
        <f t="shared" ca="1" si="88"/>
        <v>207469</v>
      </c>
      <c r="B5690" s="39" cm="1">
        <f t="array" aca="1" ref="B5690" ca="1">INDIRECT(_xlfn.CONCAT("D",ROW(C5690)-C5690-3))</f>
        <v>2074</v>
      </c>
      <c r="C5690" s="32">
        <v>69</v>
      </c>
      <c r="D5690" s="33">
        <v>4337760</v>
      </c>
      <c r="E5690" s="33"/>
      <c r="F5690" s="33">
        <v>2112853</v>
      </c>
      <c r="G5690" s="33">
        <v>545770</v>
      </c>
      <c r="H5690" s="33">
        <v>1267110</v>
      </c>
      <c r="I5690" s="33">
        <v>55179</v>
      </c>
      <c r="J5690" s="33">
        <v>244794</v>
      </c>
      <c r="K5690" s="33"/>
      <c r="L5690" s="33">
        <v>2224906</v>
      </c>
      <c r="M5690" s="33">
        <v>451605</v>
      </c>
      <c r="N5690" s="33">
        <v>1212308</v>
      </c>
      <c r="O5690" s="33">
        <v>206735</v>
      </c>
      <c r="P5690" s="33">
        <v>354259</v>
      </c>
      <c r="Q5690"/>
    </row>
    <row r="5691" spans="1:17">
      <c r="A5691" s="38" t="str">
        <f t="shared" ca="1" si="88"/>
        <v>207470</v>
      </c>
      <c r="B5691" s="39" cm="1">
        <f t="array" aca="1" ref="B5691" ca="1">INDIRECT(_xlfn.CONCAT("D",ROW(C5691)-C5691-3))</f>
        <v>2074</v>
      </c>
      <c r="C5691" s="32">
        <v>70</v>
      </c>
      <c r="D5691" s="33">
        <v>4260370</v>
      </c>
      <c r="E5691" s="33"/>
      <c r="F5691" s="33">
        <v>2070205</v>
      </c>
      <c r="G5691" s="33">
        <v>481910</v>
      </c>
      <c r="H5691" s="33">
        <v>1293125</v>
      </c>
      <c r="I5691" s="33">
        <v>49195</v>
      </c>
      <c r="J5691" s="33">
        <v>245975</v>
      </c>
      <c r="K5691" s="33"/>
      <c r="L5691" s="33">
        <v>2190164</v>
      </c>
      <c r="M5691" s="33">
        <v>438635</v>
      </c>
      <c r="N5691" s="33">
        <v>1140251</v>
      </c>
      <c r="O5691" s="33">
        <v>258965</v>
      </c>
      <c r="P5691" s="33">
        <v>352313</v>
      </c>
      <c r="Q5691"/>
    </row>
    <row r="5692" spans="1:17">
      <c r="A5692" s="38" t="str">
        <f t="shared" ca="1" si="88"/>
        <v>207471</v>
      </c>
      <c r="B5692" s="39" cm="1">
        <f t="array" aca="1" ref="B5692" ca="1">INDIRECT(_xlfn.CONCAT("D",ROW(C5692)-C5692-3))</f>
        <v>2074</v>
      </c>
      <c r="C5692" s="32">
        <v>71</v>
      </c>
      <c r="D5692" s="33">
        <v>4166635</v>
      </c>
      <c r="E5692" s="33"/>
      <c r="F5692" s="33">
        <v>2018083</v>
      </c>
      <c r="G5692" s="33">
        <v>458198</v>
      </c>
      <c r="H5692" s="33">
        <v>1228574</v>
      </c>
      <c r="I5692" s="33">
        <v>74520</v>
      </c>
      <c r="J5692" s="33">
        <v>256792</v>
      </c>
      <c r="K5692" s="33"/>
      <c r="L5692" s="33">
        <v>2148552</v>
      </c>
      <c r="M5692" s="33">
        <v>415621</v>
      </c>
      <c r="N5692" s="33">
        <v>1151262</v>
      </c>
      <c r="O5692" s="33">
        <v>253600</v>
      </c>
      <c r="P5692" s="33">
        <v>328069</v>
      </c>
      <c r="Q5692"/>
    </row>
    <row r="5693" spans="1:17">
      <c r="A5693" s="38" t="str">
        <f t="shared" ca="1" si="88"/>
        <v>207472</v>
      </c>
      <c r="B5693" s="39" cm="1">
        <f t="array" aca="1" ref="B5693" ca="1">INDIRECT(_xlfn.CONCAT("D",ROW(C5693)-C5693-3))</f>
        <v>2074</v>
      </c>
      <c r="C5693" s="32">
        <v>72</v>
      </c>
      <c r="D5693" s="33">
        <v>4112207</v>
      </c>
      <c r="E5693" s="33"/>
      <c r="F5693" s="33">
        <v>1985222</v>
      </c>
      <c r="G5693" s="33">
        <v>432185</v>
      </c>
      <c r="H5693" s="33">
        <v>1237987</v>
      </c>
      <c r="I5693" s="33">
        <v>61596</v>
      </c>
      <c r="J5693" s="33">
        <v>253454</v>
      </c>
      <c r="K5693" s="33"/>
      <c r="L5693" s="33">
        <v>2126985</v>
      </c>
      <c r="M5693" s="33">
        <v>404804</v>
      </c>
      <c r="N5693" s="33">
        <v>1089234</v>
      </c>
      <c r="O5693" s="33">
        <v>266504</v>
      </c>
      <c r="P5693" s="33">
        <v>366443</v>
      </c>
      <c r="Q5693"/>
    </row>
    <row r="5694" spans="1:17">
      <c r="A5694" s="38" t="str">
        <f t="shared" ca="1" si="88"/>
        <v>207473</v>
      </c>
      <c r="B5694" s="39" cm="1">
        <f t="array" aca="1" ref="B5694" ca="1">INDIRECT(_xlfn.CONCAT("D",ROW(C5694)-C5694-3))</f>
        <v>2074</v>
      </c>
      <c r="C5694" s="32">
        <v>73</v>
      </c>
      <c r="D5694" s="33">
        <v>4125798</v>
      </c>
      <c r="E5694" s="33"/>
      <c r="F5694" s="33">
        <v>1987410</v>
      </c>
      <c r="G5694" s="33">
        <v>438608</v>
      </c>
      <c r="H5694" s="33">
        <v>1238839</v>
      </c>
      <c r="I5694" s="33">
        <v>71920</v>
      </c>
      <c r="J5694" s="33">
        <v>238043</v>
      </c>
      <c r="K5694" s="33"/>
      <c r="L5694" s="33">
        <v>2138388</v>
      </c>
      <c r="M5694" s="33">
        <v>426260</v>
      </c>
      <c r="N5694" s="33">
        <v>1066157</v>
      </c>
      <c r="O5694" s="33">
        <v>320961</v>
      </c>
      <c r="P5694" s="33">
        <v>325011</v>
      </c>
      <c r="Q5694"/>
    </row>
    <row r="5695" spans="1:17">
      <c r="A5695" s="38" t="str">
        <f t="shared" ca="1" si="88"/>
        <v>207474</v>
      </c>
      <c r="B5695" s="39" cm="1">
        <f t="array" aca="1" ref="B5695" ca="1">INDIRECT(_xlfn.CONCAT("D",ROW(C5695)-C5695-3))</f>
        <v>2074</v>
      </c>
      <c r="C5695" s="32">
        <v>74</v>
      </c>
      <c r="D5695" s="33">
        <v>4004791</v>
      </c>
      <c r="E5695" s="33"/>
      <c r="F5695" s="33">
        <v>1924561</v>
      </c>
      <c r="G5695" s="33">
        <v>390593</v>
      </c>
      <c r="H5695" s="33">
        <v>1179897</v>
      </c>
      <c r="I5695" s="33">
        <v>90293</v>
      </c>
      <c r="J5695" s="33">
        <v>263777</v>
      </c>
      <c r="K5695" s="33"/>
      <c r="L5695" s="33">
        <v>2080230</v>
      </c>
      <c r="M5695" s="33">
        <v>400239</v>
      </c>
      <c r="N5695" s="33">
        <v>1020357</v>
      </c>
      <c r="O5695" s="33">
        <v>330324</v>
      </c>
      <c r="P5695" s="33">
        <v>329311</v>
      </c>
      <c r="Q5695"/>
    </row>
    <row r="5696" spans="1:17">
      <c r="A5696" s="38" t="str">
        <f t="shared" ca="1" si="88"/>
        <v>207475</v>
      </c>
      <c r="B5696" s="39" cm="1">
        <f t="array" aca="1" ref="B5696" ca="1">INDIRECT(_xlfn.CONCAT("D",ROW(C5696)-C5696-3))</f>
        <v>2074</v>
      </c>
      <c r="C5696" s="32">
        <v>75</v>
      </c>
      <c r="D5696" s="33">
        <v>3929673</v>
      </c>
      <c r="E5696" s="33"/>
      <c r="F5696" s="33">
        <v>1880360</v>
      </c>
      <c r="G5696" s="33">
        <v>415722</v>
      </c>
      <c r="H5696" s="33">
        <v>1118708</v>
      </c>
      <c r="I5696" s="33">
        <v>92045</v>
      </c>
      <c r="J5696" s="33">
        <v>253884</v>
      </c>
      <c r="K5696" s="33"/>
      <c r="L5696" s="33">
        <v>2049313</v>
      </c>
      <c r="M5696" s="33">
        <v>399940</v>
      </c>
      <c r="N5696" s="33">
        <v>1003394</v>
      </c>
      <c r="O5696" s="33">
        <v>355390</v>
      </c>
      <c r="P5696" s="33">
        <v>290589</v>
      </c>
      <c r="Q5696"/>
    </row>
    <row r="5697" spans="1:17">
      <c r="A5697" s="38" t="str">
        <f t="shared" ca="1" si="88"/>
        <v>207476</v>
      </c>
      <c r="B5697" s="39" cm="1">
        <f t="array" aca="1" ref="B5697" ca="1">INDIRECT(_xlfn.CONCAT("D",ROW(C5697)-C5697-3))</f>
        <v>2074</v>
      </c>
      <c r="C5697" s="32">
        <v>76</v>
      </c>
      <c r="D5697" s="33">
        <v>3797928</v>
      </c>
      <c r="E5697" s="33"/>
      <c r="F5697" s="33">
        <v>1810542</v>
      </c>
      <c r="G5697" s="33">
        <v>369189</v>
      </c>
      <c r="H5697" s="33">
        <v>1136899</v>
      </c>
      <c r="I5697" s="33">
        <v>95079</v>
      </c>
      <c r="J5697" s="33">
        <v>209376</v>
      </c>
      <c r="K5697" s="33"/>
      <c r="L5697" s="33">
        <v>1987386</v>
      </c>
      <c r="M5697" s="33">
        <v>383086</v>
      </c>
      <c r="N5697" s="33">
        <v>938460</v>
      </c>
      <c r="O5697" s="33">
        <v>360790</v>
      </c>
      <c r="P5697" s="33">
        <v>305050</v>
      </c>
      <c r="Q5697"/>
    </row>
    <row r="5698" spans="1:17">
      <c r="A5698" s="38" t="str">
        <f t="shared" ca="1" si="88"/>
        <v>207477</v>
      </c>
      <c r="B5698" s="39" cm="1">
        <f t="array" aca="1" ref="B5698" ca="1">INDIRECT(_xlfn.CONCAT("D",ROW(C5698)-C5698-3))</f>
        <v>2074</v>
      </c>
      <c r="C5698" s="32">
        <v>77</v>
      </c>
      <c r="D5698" s="33">
        <v>3724138</v>
      </c>
      <c r="E5698" s="33"/>
      <c r="F5698" s="33">
        <v>1764645</v>
      </c>
      <c r="G5698" s="33">
        <v>336556</v>
      </c>
      <c r="H5698" s="33">
        <v>1112758</v>
      </c>
      <c r="I5698" s="33">
        <v>120271</v>
      </c>
      <c r="J5698" s="33">
        <v>195061</v>
      </c>
      <c r="K5698" s="33"/>
      <c r="L5698" s="33">
        <v>1959493</v>
      </c>
      <c r="M5698" s="33">
        <v>374057</v>
      </c>
      <c r="N5698" s="33">
        <v>890033</v>
      </c>
      <c r="O5698" s="33">
        <v>396359</v>
      </c>
      <c r="P5698" s="33">
        <v>299043</v>
      </c>
      <c r="Q5698"/>
    </row>
    <row r="5699" spans="1:17">
      <c r="A5699" s="38" t="str">
        <f t="shared" ca="1" si="88"/>
        <v>207478</v>
      </c>
      <c r="B5699" s="39" cm="1">
        <f t="array" aca="1" ref="B5699" ca="1">INDIRECT(_xlfn.CONCAT("D",ROW(C5699)-C5699-3))</f>
        <v>2074</v>
      </c>
      <c r="C5699" s="32">
        <v>78</v>
      </c>
      <c r="D5699" s="33">
        <v>3648425</v>
      </c>
      <c r="E5699" s="33"/>
      <c r="F5699" s="33">
        <v>1721933</v>
      </c>
      <c r="G5699" s="33">
        <v>332853</v>
      </c>
      <c r="H5699" s="33">
        <v>1114906</v>
      </c>
      <c r="I5699" s="33">
        <v>98136</v>
      </c>
      <c r="J5699" s="33">
        <v>176038</v>
      </c>
      <c r="K5699" s="33"/>
      <c r="L5699" s="33">
        <v>1926492</v>
      </c>
      <c r="M5699" s="33">
        <v>346667</v>
      </c>
      <c r="N5699" s="33">
        <v>909873</v>
      </c>
      <c r="O5699" s="33">
        <v>376149</v>
      </c>
      <c r="P5699" s="33">
        <v>293803</v>
      </c>
      <c r="Q5699"/>
    </row>
    <row r="5700" spans="1:17">
      <c r="A5700" s="38" t="str">
        <f t="shared" ca="1" si="88"/>
        <v>207479</v>
      </c>
      <c r="B5700" s="39" cm="1">
        <f t="array" aca="1" ref="B5700" ca="1">INDIRECT(_xlfn.CONCAT("D",ROW(C5700)-C5700-3))</f>
        <v>2074</v>
      </c>
      <c r="C5700" s="32">
        <v>79</v>
      </c>
      <c r="D5700" s="33">
        <v>3576483</v>
      </c>
      <c r="E5700" s="33"/>
      <c r="F5700" s="33">
        <v>1679690</v>
      </c>
      <c r="G5700" s="33">
        <v>321578</v>
      </c>
      <c r="H5700" s="33">
        <v>1050691</v>
      </c>
      <c r="I5700" s="33">
        <v>123373</v>
      </c>
      <c r="J5700" s="33">
        <v>184048</v>
      </c>
      <c r="K5700" s="33"/>
      <c r="L5700" s="33">
        <v>1896792</v>
      </c>
      <c r="M5700" s="33">
        <v>321559</v>
      </c>
      <c r="N5700" s="33">
        <v>847655</v>
      </c>
      <c r="O5700" s="33">
        <v>442653</v>
      </c>
      <c r="P5700" s="33">
        <v>284926</v>
      </c>
      <c r="Q5700"/>
    </row>
    <row r="5701" spans="1:17">
      <c r="A5701" s="38" t="str">
        <f t="shared" ca="1" si="88"/>
        <v>207480</v>
      </c>
      <c r="B5701" s="39" cm="1">
        <f t="array" aca="1" ref="B5701" ca="1">INDIRECT(_xlfn.CONCAT("D",ROW(C5701)-C5701-3))</f>
        <v>2074</v>
      </c>
      <c r="C5701" s="32">
        <v>80</v>
      </c>
      <c r="D5701" s="33">
        <v>3508140</v>
      </c>
      <c r="E5701" s="33"/>
      <c r="F5701" s="33">
        <v>1639147</v>
      </c>
      <c r="G5701" s="33">
        <v>319144</v>
      </c>
      <c r="H5701" s="33">
        <v>1042267</v>
      </c>
      <c r="I5701" s="33">
        <v>109074</v>
      </c>
      <c r="J5701" s="33">
        <v>168662</v>
      </c>
      <c r="K5701" s="33"/>
      <c r="L5701" s="33">
        <v>1868993</v>
      </c>
      <c r="M5701" s="33">
        <v>374205</v>
      </c>
      <c r="N5701" s="33">
        <v>782984</v>
      </c>
      <c r="O5701" s="33">
        <v>452504</v>
      </c>
      <c r="P5701" s="33">
        <v>259300</v>
      </c>
      <c r="Q5701"/>
    </row>
    <row r="5702" spans="1:17">
      <c r="A5702" s="38" t="str">
        <f t="shared" ca="1" si="88"/>
        <v>207481</v>
      </c>
      <c r="B5702" s="39" cm="1">
        <f t="array" aca="1" ref="B5702" ca="1">INDIRECT(_xlfn.CONCAT("D",ROW(C5702)-C5702-3))</f>
        <v>2074</v>
      </c>
      <c r="C5702" s="32">
        <v>81</v>
      </c>
      <c r="D5702" s="33">
        <v>3448860</v>
      </c>
      <c r="E5702" s="33"/>
      <c r="F5702" s="33">
        <v>1602475</v>
      </c>
      <c r="G5702" s="33">
        <v>312210</v>
      </c>
      <c r="H5702" s="33">
        <v>1025543</v>
      </c>
      <c r="I5702" s="33">
        <v>114174</v>
      </c>
      <c r="J5702" s="33">
        <v>150548</v>
      </c>
      <c r="K5702" s="33"/>
      <c r="L5702" s="33">
        <v>1846385</v>
      </c>
      <c r="M5702" s="33">
        <v>315534</v>
      </c>
      <c r="N5702" s="33">
        <v>802068</v>
      </c>
      <c r="O5702" s="33">
        <v>493659</v>
      </c>
      <c r="P5702" s="33">
        <v>235124</v>
      </c>
      <c r="Q5702"/>
    </row>
    <row r="5703" spans="1:17">
      <c r="A5703" s="38" t="str">
        <f t="shared" ca="1" si="88"/>
        <v>207482</v>
      </c>
      <c r="B5703" s="39" cm="1">
        <f t="array" aca="1" ref="B5703" ca="1">INDIRECT(_xlfn.CONCAT("D",ROW(C5703)-C5703-3))</f>
        <v>2074</v>
      </c>
      <c r="C5703" s="32">
        <v>82</v>
      </c>
      <c r="D5703" s="33">
        <v>3349020</v>
      </c>
      <c r="E5703" s="33"/>
      <c r="F5703" s="33">
        <v>1540643</v>
      </c>
      <c r="G5703" s="33">
        <v>252216</v>
      </c>
      <c r="H5703" s="33">
        <v>1001772</v>
      </c>
      <c r="I5703" s="33">
        <v>132692</v>
      </c>
      <c r="J5703" s="33">
        <v>153963</v>
      </c>
      <c r="K5703" s="33"/>
      <c r="L5703" s="33">
        <v>1808377</v>
      </c>
      <c r="M5703" s="33">
        <v>354744</v>
      </c>
      <c r="N5703" s="33">
        <v>705410</v>
      </c>
      <c r="O5703" s="33">
        <v>503573</v>
      </c>
      <c r="P5703" s="33">
        <v>244651</v>
      </c>
      <c r="Q5703"/>
    </row>
    <row r="5704" spans="1:17">
      <c r="A5704" s="38" t="str">
        <f t="shared" ca="1" si="88"/>
        <v>207483</v>
      </c>
      <c r="B5704" s="39" cm="1">
        <f t="array" aca="1" ref="B5704" ca="1">INDIRECT(_xlfn.CONCAT("D",ROW(C5704)-C5704-3))</f>
        <v>2074</v>
      </c>
      <c r="C5704" s="32">
        <v>83</v>
      </c>
      <c r="D5704" s="33">
        <v>3241034</v>
      </c>
      <c r="E5704" s="33"/>
      <c r="F5704" s="33">
        <v>1479362</v>
      </c>
      <c r="G5704" s="33">
        <v>249433</v>
      </c>
      <c r="H5704" s="33">
        <v>905463</v>
      </c>
      <c r="I5704" s="33">
        <v>171359</v>
      </c>
      <c r="J5704" s="33">
        <v>153107</v>
      </c>
      <c r="K5704" s="33"/>
      <c r="L5704" s="33">
        <v>1761673</v>
      </c>
      <c r="M5704" s="33">
        <v>303983</v>
      </c>
      <c r="N5704" s="33">
        <v>644689</v>
      </c>
      <c r="O5704" s="33">
        <v>554922</v>
      </c>
      <c r="P5704" s="33">
        <v>258079</v>
      </c>
      <c r="Q5704"/>
    </row>
    <row r="5705" spans="1:17">
      <c r="A5705" s="38" t="str">
        <f t="shared" ca="1" si="88"/>
        <v>207484</v>
      </c>
      <c r="B5705" s="39" cm="1">
        <f t="array" aca="1" ref="B5705" ca="1">INDIRECT(_xlfn.CONCAT("D",ROW(C5705)-C5705-3))</f>
        <v>2074</v>
      </c>
      <c r="C5705" s="32">
        <v>84</v>
      </c>
      <c r="D5705" s="33">
        <v>3004377</v>
      </c>
      <c r="E5705" s="33"/>
      <c r="F5705" s="33">
        <v>1356285</v>
      </c>
      <c r="G5705" s="33">
        <v>222674</v>
      </c>
      <c r="H5705" s="33">
        <v>854257</v>
      </c>
      <c r="I5705" s="33">
        <v>150811</v>
      </c>
      <c r="J5705" s="33">
        <v>128543</v>
      </c>
      <c r="K5705" s="33"/>
      <c r="L5705" s="33">
        <v>1648092</v>
      </c>
      <c r="M5705" s="33">
        <v>290660</v>
      </c>
      <c r="N5705" s="33">
        <v>610896</v>
      </c>
      <c r="O5705" s="33">
        <v>557863</v>
      </c>
      <c r="P5705" s="33">
        <v>188674</v>
      </c>
      <c r="Q5705"/>
    </row>
    <row r="5706" spans="1:17">
      <c r="A5706" s="38" t="str">
        <f t="shared" ca="1" si="88"/>
        <v>207485</v>
      </c>
      <c r="B5706" s="39" cm="1">
        <f t="array" aca="1" ref="B5706" ca="1">INDIRECT(_xlfn.CONCAT("D",ROW(C5706)-C5706-3))</f>
        <v>2074</v>
      </c>
      <c r="C5706" s="32">
        <v>85</v>
      </c>
      <c r="D5706" s="33">
        <v>2773434</v>
      </c>
      <c r="E5706" s="33"/>
      <c r="F5706" s="33">
        <v>1236230</v>
      </c>
      <c r="G5706" s="33">
        <v>198120</v>
      </c>
      <c r="H5706" s="33">
        <v>771254</v>
      </c>
      <c r="I5706" s="33">
        <v>155666</v>
      </c>
      <c r="J5706" s="33">
        <v>111190</v>
      </c>
      <c r="K5706" s="33"/>
      <c r="L5706" s="33">
        <v>1537204</v>
      </c>
      <c r="M5706" s="33">
        <v>298476</v>
      </c>
      <c r="N5706" s="33">
        <v>503233</v>
      </c>
      <c r="O5706" s="33">
        <v>545000</v>
      </c>
      <c r="P5706" s="33">
        <v>190495</v>
      </c>
      <c r="Q5706"/>
    </row>
    <row r="5707" spans="1:17">
      <c r="A5707" s="38" t="str">
        <f t="shared" ca="1" si="88"/>
        <v>207486</v>
      </c>
      <c r="B5707" s="39" cm="1">
        <f t="array" aca="1" ref="B5707" ca="1">INDIRECT(_xlfn.CONCAT("D",ROW(C5707)-C5707-3))</f>
        <v>2074</v>
      </c>
      <c r="C5707" s="32">
        <v>86</v>
      </c>
      <c r="D5707" s="33">
        <v>2531684</v>
      </c>
      <c r="E5707" s="33"/>
      <c r="F5707" s="33">
        <v>1115922</v>
      </c>
      <c r="G5707" s="33">
        <v>175720</v>
      </c>
      <c r="H5707" s="33">
        <v>702880</v>
      </c>
      <c r="I5707" s="33">
        <v>132295</v>
      </c>
      <c r="J5707" s="33">
        <v>105028</v>
      </c>
      <c r="K5707" s="33"/>
      <c r="L5707" s="33">
        <v>1415761</v>
      </c>
      <c r="M5707" s="33">
        <v>223755</v>
      </c>
      <c r="N5707" s="33">
        <v>445477</v>
      </c>
      <c r="O5707" s="33">
        <v>560406</v>
      </c>
      <c r="P5707" s="33">
        <v>186124</v>
      </c>
      <c r="Q5707"/>
    </row>
    <row r="5708" spans="1:17">
      <c r="A5708" s="38" t="str">
        <f t="shared" ref="A5708:A5771" ca="1" si="89">B5708&amp;C5708</f>
        <v>207487</v>
      </c>
      <c r="B5708" s="39" cm="1">
        <f t="array" aca="1" ref="B5708" ca="1">INDIRECT(_xlfn.CONCAT("D",ROW(C5708)-C5708-3))</f>
        <v>2074</v>
      </c>
      <c r="C5708" s="32">
        <v>87</v>
      </c>
      <c r="D5708" s="33">
        <v>2326165</v>
      </c>
      <c r="E5708" s="33"/>
      <c r="F5708" s="33">
        <v>1012222</v>
      </c>
      <c r="G5708" s="33">
        <v>141287</v>
      </c>
      <c r="H5708" s="33">
        <v>625700</v>
      </c>
      <c r="I5708" s="33">
        <v>144315</v>
      </c>
      <c r="J5708" s="33">
        <v>100919</v>
      </c>
      <c r="K5708" s="33"/>
      <c r="L5708" s="33">
        <v>1313943</v>
      </c>
      <c r="M5708" s="33">
        <v>225596</v>
      </c>
      <c r="N5708" s="33">
        <v>401398</v>
      </c>
      <c r="O5708" s="33">
        <v>523342</v>
      </c>
      <c r="P5708" s="33">
        <v>163608</v>
      </c>
      <c r="Q5708"/>
    </row>
    <row r="5709" spans="1:17">
      <c r="A5709" s="38" t="str">
        <f t="shared" ca="1" si="89"/>
        <v>207488</v>
      </c>
      <c r="B5709" s="39" cm="1">
        <f t="array" aca="1" ref="B5709" ca="1">INDIRECT(_xlfn.CONCAT("D",ROW(C5709)-C5709-3))</f>
        <v>2074</v>
      </c>
      <c r="C5709" s="32">
        <v>88</v>
      </c>
      <c r="D5709" s="33">
        <v>2143823</v>
      </c>
      <c r="E5709" s="33"/>
      <c r="F5709" s="33">
        <v>922153</v>
      </c>
      <c r="G5709" s="33">
        <v>117035</v>
      </c>
      <c r="H5709" s="33">
        <v>580129</v>
      </c>
      <c r="I5709" s="33">
        <v>150329</v>
      </c>
      <c r="J5709" s="33">
        <v>74660</v>
      </c>
      <c r="K5709" s="33"/>
      <c r="L5709" s="33">
        <v>1221671</v>
      </c>
      <c r="M5709" s="33">
        <v>183809</v>
      </c>
      <c r="N5709" s="33">
        <v>350354</v>
      </c>
      <c r="O5709" s="33">
        <v>500651</v>
      </c>
      <c r="P5709" s="33">
        <v>186856</v>
      </c>
      <c r="Q5709"/>
    </row>
    <row r="5710" spans="1:17">
      <c r="A5710" s="38" t="str">
        <f t="shared" ca="1" si="89"/>
        <v>207489</v>
      </c>
      <c r="B5710" s="39" cm="1">
        <f t="array" aca="1" ref="B5710" ca="1">INDIRECT(_xlfn.CONCAT("D",ROW(C5710)-C5710-3))</f>
        <v>2074</v>
      </c>
      <c r="C5710" s="32">
        <v>89</v>
      </c>
      <c r="D5710" s="33">
        <v>1914376</v>
      </c>
      <c r="E5710" s="33"/>
      <c r="F5710" s="33">
        <v>811330</v>
      </c>
      <c r="G5710" s="33">
        <v>86892</v>
      </c>
      <c r="H5710" s="33">
        <v>490031</v>
      </c>
      <c r="I5710" s="33">
        <v>170753</v>
      </c>
      <c r="J5710" s="33">
        <v>63654</v>
      </c>
      <c r="K5710" s="33"/>
      <c r="L5710" s="33">
        <v>1103046</v>
      </c>
      <c r="M5710" s="33">
        <v>164391</v>
      </c>
      <c r="N5710" s="33">
        <v>268912</v>
      </c>
      <c r="O5710" s="33">
        <v>521588</v>
      </c>
      <c r="P5710" s="33">
        <v>148155</v>
      </c>
      <c r="Q5710"/>
    </row>
    <row r="5711" spans="1:17">
      <c r="A5711" s="38" t="str">
        <f t="shared" ca="1" si="89"/>
        <v>207490</v>
      </c>
      <c r="B5711" s="39" cm="1">
        <f t="array" aca="1" ref="B5711" ca="1">INDIRECT(_xlfn.CONCAT("D",ROW(C5711)-C5711-3))</f>
        <v>2074</v>
      </c>
      <c r="C5711" s="32">
        <v>90</v>
      </c>
      <c r="D5711" s="33">
        <v>1702698</v>
      </c>
      <c r="E5711" s="33"/>
      <c r="F5711" s="33">
        <v>712949</v>
      </c>
      <c r="G5711" s="33">
        <v>67755</v>
      </c>
      <c r="H5711" s="33">
        <v>422713</v>
      </c>
      <c r="I5711" s="33">
        <v>159781</v>
      </c>
      <c r="J5711" s="33">
        <v>62699</v>
      </c>
      <c r="K5711" s="33"/>
      <c r="L5711" s="33">
        <v>989749</v>
      </c>
      <c r="M5711" s="33">
        <v>132845</v>
      </c>
      <c r="N5711" s="33">
        <v>216001</v>
      </c>
      <c r="O5711" s="33">
        <v>512114</v>
      </c>
      <c r="P5711" s="33">
        <v>128789</v>
      </c>
      <c r="Q5711"/>
    </row>
    <row r="5712" spans="1:17">
      <c r="A5712" s="38" t="str">
        <f t="shared" ca="1" si="89"/>
        <v>207491</v>
      </c>
      <c r="B5712" s="39" cm="1">
        <f t="array" aca="1" ref="B5712" ca="1">INDIRECT(_xlfn.CONCAT("D",ROW(C5712)-C5712-3))</f>
        <v>2074</v>
      </c>
      <c r="C5712" s="32">
        <v>91</v>
      </c>
      <c r="D5712" s="33">
        <v>1516534</v>
      </c>
      <c r="E5712" s="33"/>
      <c r="F5712" s="33">
        <v>625388</v>
      </c>
      <c r="G5712" s="33">
        <v>54823</v>
      </c>
      <c r="H5712" s="33">
        <v>361426</v>
      </c>
      <c r="I5712" s="33">
        <v>164469</v>
      </c>
      <c r="J5712" s="33">
        <v>44671</v>
      </c>
      <c r="K5712" s="33"/>
      <c r="L5712" s="33">
        <v>891146</v>
      </c>
      <c r="M5712" s="33">
        <v>99467</v>
      </c>
      <c r="N5712" s="33">
        <v>202995</v>
      </c>
      <c r="O5712" s="33">
        <v>493277</v>
      </c>
      <c r="P5712" s="33">
        <v>95407</v>
      </c>
      <c r="Q5712"/>
    </row>
    <row r="5713" spans="1:17">
      <c r="A5713" s="38" t="str">
        <f t="shared" ca="1" si="89"/>
        <v>207492</v>
      </c>
      <c r="B5713" s="39" cm="1">
        <f t="array" aca="1" ref="B5713" ca="1">INDIRECT(_xlfn.CONCAT("D",ROW(C5713)-C5713-3))</f>
        <v>2074</v>
      </c>
      <c r="C5713" s="32">
        <v>92</v>
      </c>
      <c r="D5713" s="33">
        <v>1284894</v>
      </c>
      <c r="E5713" s="33"/>
      <c r="F5713" s="33">
        <v>519667</v>
      </c>
      <c r="G5713" s="33">
        <v>36611</v>
      </c>
      <c r="H5713" s="33">
        <v>292885</v>
      </c>
      <c r="I5713" s="33">
        <v>157629</v>
      </c>
      <c r="J5713" s="33">
        <v>32543</v>
      </c>
      <c r="K5713" s="33"/>
      <c r="L5713" s="33">
        <v>765227</v>
      </c>
      <c r="M5713" s="33">
        <v>76218</v>
      </c>
      <c r="N5713" s="33">
        <v>147354</v>
      </c>
      <c r="O5713" s="33">
        <v>448161</v>
      </c>
      <c r="P5713" s="33">
        <v>93494</v>
      </c>
      <c r="Q5713"/>
    </row>
    <row r="5714" spans="1:17">
      <c r="A5714" s="38" t="str">
        <f t="shared" ca="1" si="89"/>
        <v>207493</v>
      </c>
      <c r="B5714" s="39" cm="1">
        <f t="array" aca="1" ref="B5714" ca="1">INDIRECT(_xlfn.CONCAT("D",ROW(C5714)-C5714-3))</f>
        <v>2074</v>
      </c>
      <c r="C5714" s="32">
        <v>93</v>
      </c>
      <c r="D5714" s="33">
        <v>1103743</v>
      </c>
      <c r="E5714" s="33"/>
      <c r="F5714" s="33">
        <v>438182</v>
      </c>
      <c r="G5714" s="33">
        <v>35666</v>
      </c>
      <c r="H5714" s="33">
        <v>240491</v>
      </c>
      <c r="I5714" s="33">
        <v>140626</v>
      </c>
      <c r="J5714" s="33">
        <v>21400</v>
      </c>
      <c r="K5714" s="33"/>
      <c r="L5714" s="33">
        <v>665560</v>
      </c>
      <c r="M5714" s="33">
        <v>76326</v>
      </c>
      <c r="N5714" s="33">
        <v>105838</v>
      </c>
      <c r="O5714" s="33">
        <v>394858</v>
      </c>
      <c r="P5714" s="33">
        <v>88538</v>
      </c>
      <c r="Q5714"/>
    </row>
    <row r="5715" spans="1:17">
      <c r="A5715" s="38" t="str">
        <f t="shared" ca="1" si="89"/>
        <v>207494</v>
      </c>
      <c r="B5715" s="39" cm="1">
        <f t="array" aca="1" ref="B5715" ca="1">INDIRECT(_xlfn.CONCAT("D",ROW(C5715)-C5715-3))</f>
        <v>2074</v>
      </c>
      <c r="C5715" s="32">
        <v>94</v>
      </c>
      <c r="D5715" s="33">
        <v>885622</v>
      </c>
      <c r="E5715" s="33"/>
      <c r="F5715" s="33">
        <v>342639</v>
      </c>
      <c r="G5715" s="33">
        <v>22502</v>
      </c>
      <c r="H5715" s="33">
        <v>173877</v>
      </c>
      <c r="I5715" s="33">
        <v>125805</v>
      </c>
      <c r="J5715" s="33">
        <v>20456</v>
      </c>
      <c r="K5715" s="33"/>
      <c r="L5715" s="33">
        <v>542983</v>
      </c>
      <c r="M5715" s="33">
        <v>45929</v>
      </c>
      <c r="N5715" s="33">
        <v>77569</v>
      </c>
      <c r="O5715" s="33">
        <v>364370</v>
      </c>
      <c r="P5715" s="33">
        <v>55115</v>
      </c>
      <c r="Q5715"/>
    </row>
    <row r="5716" spans="1:17">
      <c r="A5716" s="38" t="str">
        <f t="shared" ca="1" si="89"/>
        <v>207495</v>
      </c>
      <c r="B5716" s="39" cm="1">
        <f t="array" aca="1" ref="B5716" ca="1">INDIRECT(_xlfn.CONCAT("D",ROW(C5716)-C5716-3))</f>
        <v>2074</v>
      </c>
      <c r="C5716" s="32">
        <v>95</v>
      </c>
      <c r="D5716" s="33">
        <v>696271</v>
      </c>
      <c r="E5716" s="33"/>
      <c r="F5716" s="33">
        <v>261562</v>
      </c>
      <c r="G5716" s="33">
        <v>10257</v>
      </c>
      <c r="H5716" s="33">
        <v>141551</v>
      </c>
      <c r="I5716" s="33">
        <v>93342</v>
      </c>
      <c r="J5716" s="33">
        <v>16412</v>
      </c>
      <c r="K5716" s="33"/>
      <c r="L5716" s="33">
        <v>434709</v>
      </c>
      <c r="M5716" s="33">
        <v>36822</v>
      </c>
      <c r="N5716" s="33">
        <v>59325</v>
      </c>
      <c r="O5716" s="33">
        <v>287419</v>
      </c>
      <c r="P5716" s="33">
        <v>51142</v>
      </c>
      <c r="Q5716"/>
    </row>
    <row r="5717" spans="1:17">
      <c r="A5717" s="38" t="str">
        <f t="shared" ca="1" si="89"/>
        <v>207496</v>
      </c>
      <c r="B5717" s="39" cm="1">
        <f t="array" aca="1" ref="B5717" ca="1">INDIRECT(_xlfn.CONCAT("D",ROW(C5717)-C5717-3))</f>
        <v>2074</v>
      </c>
      <c r="C5717" s="32">
        <v>96</v>
      </c>
      <c r="D5717" s="33">
        <v>545678</v>
      </c>
      <c r="E5717" s="33"/>
      <c r="F5717" s="33">
        <v>198093</v>
      </c>
      <c r="G5717" s="33">
        <v>10317</v>
      </c>
      <c r="H5717" s="33">
        <v>106269</v>
      </c>
      <c r="I5717" s="33">
        <v>70158</v>
      </c>
      <c r="J5717" s="33">
        <v>11349</v>
      </c>
      <c r="K5717" s="33"/>
      <c r="L5717" s="33">
        <v>347585</v>
      </c>
      <c r="M5717" s="33">
        <v>31974</v>
      </c>
      <c r="N5717" s="33">
        <v>39194</v>
      </c>
      <c r="O5717" s="33">
        <v>238256</v>
      </c>
      <c r="P5717" s="33">
        <v>38162</v>
      </c>
      <c r="Q5717"/>
    </row>
    <row r="5718" spans="1:17">
      <c r="A5718" s="38" t="str">
        <f t="shared" ca="1" si="89"/>
        <v>207497</v>
      </c>
      <c r="B5718" s="39" cm="1">
        <f t="array" aca="1" ref="B5718" ca="1">INDIRECT(_xlfn.CONCAT("D",ROW(C5718)-C5718-3))</f>
        <v>2074</v>
      </c>
      <c r="C5718" s="32">
        <v>97</v>
      </c>
      <c r="D5718" s="33">
        <v>406781</v>
      </c>
      <c r="E5718" s="33"/>
      <c r="F5718" s="33">
        <v>142416</v>
      </c>
      <c r="G5718" s="33">
        <v>9356</v>
      </c>
      <c r="H5718" s="33">
        <v>63411</v>
      </c>
      <c r="I5718" s="33">
        <v>60293</v>
      </c>
      <c r="J5718" s="33">
        <v>9356</v>
      </c>
      <c r="K5718" s="33"/>
      <c r="L5718" s="33">
        <v>264365</v>
      </c>
      <c r="M5718" s="33">
        <v>15551</v>
      </c>
      <c r="N5718" s="33">
        <v>27992</v>
      </c>
      <c r="O5718" s="33">
        <v>191794</v>
      </c>
      <c r="P5718" s="33">
        <v>29028</v>
      </c>
      <c r="Q5718"/>
    </row>
    <row r="5719" spans="1:17">
      <c r="A5719" s="38" t="str">
        <f t="shared" ca="1" si="89"/>
        <v>207498</v>
      </c>
      <c r="B5719" s="39" cm="1">
        <f t="array" aca="1" ref="B5719" ca="1">INDIRECT(_xlfn.CONCAT("D",ROW(C5719)-C5719-3))</f>
        <v>2074</v>
      </c>
      <c r="C5719" s="32">
        <v>98</v>
      </c>
      <c r="D5719" s="33">
        <v>305869</v>
      </c>
      <c r="E5719" s="33"/>
      <c r="F5719" s="33">
        <v>103147</v>
      </c>
      <c r="G5719" s="33">
        <v>6251</v>
      </c>
      <c r="H5719" s="33">
        <v>50011</v>
      </c>
      <c r="I5719" s="33">
        <v>40634</v>
      </c>
      <c r="J5719" s="33">
        <v>6251</v>
      </c>
      <c r="K5719" s="33"/>
      <c r="L5719" s="33">
        <v>202722</v>
      </c>
      <c r="M5719" s="33">
        <v>17764</v>
      </c>
      <c r="N5719" s="33">
        <v>16719</v>
      </c>
      <c r="O5719" s="33">
        <v>147339</v>
      </c>
      <c r="P5719" s="33">
        <v>20899</v>
      </c>
      <c r="Q5719"/>
    </row>
    <row r="5720" spans="1:17">
      <c r="A5720" s="38" t="str">
        <f t="shared" ca="1" si="89"/>
        <v>207499</v>
      </c>
      <c r="B5720" s="39" cm="1">
        <f t="array" aca="1" ref="B5720" ca="1">INDIRECT(_xlfn.CONCAT("D",ROW(C5720)-C5720-3))</f>
        <v>2074</v>
      </c>
      <c r="C5720" s="32">
        <v>99</v>
      </c>
      <c r="D5720" s="33">
        <v>226902</v>
      </c>
      <c r="E5720" s="33"/>
      <c r="F5720" s="33">
        <v>73583</v>
      </c>
      <c r="G5720" s="33">
        <v>3154</v>
      </c>
      <c r="H5720" s="33">
        <v>27331</v>
      </c>
      <c r="I5720" s="33">
        <v>38894</v>
      </c>
      <c r="J5720" s="33">
        <v>4205</v>
      </c>
      <c r="K5720" s="33"/>
      <c r="L5720" s="33">
        <v>153319</v>
      </c>
      <c r="M5720" s="33">
        <v>16802</v>
      </c>
      <c r="N5720" s="33">
        <v>7351</v>
      </c>
      <c r="O5720" s="33">
        <v>109214</v>
      </c>
      <c r="P5720" s="33">
        <v>19953</v>
      </c>
      <c r="Q5720"/>
    </row>
    <row r="5721" spans="1:17">
      <c r="A5721" s="38" t="str">
        <f t="shared" ca="1" si="89"/>
        <v>2074100</v>
      </c>
      <c r="B5721" s="39" cm="1">
        <f t="array" aca="1" ref="B5721" ca="1">INDIRECT(_xlfn.CONCAT("D",ROW(C5721)-C5721-3))</f>
        <v>2074</v>
      </c>
      <c r="C5721" s="32">
        <v>100</v>
      </c>
      <c r="D5721" s="33">
        <v>528741</v>
      </c>
      <c r="E5721" s="33"/>
      <c r="F5721" s="33">
        <v>151516</v>
      </c>
      <c r="G5721" s="33">
        <v>11905</v>
      </c>
      <c r="H5721" s="33">
        <v>50866</v>
      </c>
      <c r="I5721" s="33">
        <v>82252</v>
      </c>
      <c r="J5721" s="33">
        <v>6494</v>
      </c>
      <c r="K5721" s="33"/>
      <c r="L5721" s="33">
        <v>377225</v>
      </c>
      <c r="M5721" s="33">
        <v>33896</v>
      </c>
      <c r="N5721" s="33">
        <v>16401</v>
      </c>
      <c r="O5721" s="33">
        <v>279912</v>
      </c>
      <c r="P5721" s="33">
        <v>47016</v>
      </c>
      <c r="Q5721"/>
    </row>
    <row r="5722" spans="1:17">
      <c r="A5722" s="38" t="str">
        <f t="shared" ca="1" si="89"/>
        <v>305869</v>
      </c>
      <c r="B5722" s="39" cm="1">
        <f t="array" aca="1" ref="B5722" ca="1">INDIRECT(_xlfn.CONCAT("D",ROW(C5722)-C5722-3))</f>
        <v>305869</v>
      </c>
      <c r="C5722" s="34"/>
      <c r="D5722" s="31"/>
      <c r="E5722" s="31"/>
      <c r="F5722" s="31"/>
      <c r="G5722" s="31"/>
      <c r="H5722" s="31"/>
      <c r="I5722" s="31"/>
      <c r="J5722" s="31"/>
      <c r="K5722" s="31"/>
      <c r="L5722" s="31"/>
      <c r="M5722" s="31"/>
      <c r="N5722" s="31"/>
      <c r="O5722" s="31"/>
      <c r="P5722" s="31"/>
      <c r="Q5722"/>
    </row>
    <row r="5723" spans="1:17">
      <c r="A5723" s="38" t="str">
        <f t="shared" ca="1" si="89"/>
        <v>226902</v>
      </c>
      <c r="B5723" s="39" cm="1">
        <f t="array" aca="1" ref="B5723" ca="1">INDIRECT(_xlfn.CONCAT("D",ROW(C5723)-C5723-3))</f>
        <v>226902</v>
      </c>
      <c r="Q5723"/>
    </row>
    <row r="5724" spans="1:17">
      <c r="A5724" s="38" t="str">
        <f t="shared" ca="1" si="89"/>
        <v>528741</v>
      </c>
      <c r="B5724" s="39" cm="1">
        <f t="array" aca="1" ref="B5724" ca="1">INDIRECT(_xlfn.CONCAT("D",ROW(C5724)-C5724-3))</f>
        <v>528741</v>
      </c>
      <c r="Q5724"/>
    </row>
    <row r="5725" spans="1:17">
      <c r="A5725" s="38" t="str">
        <f t="shared" ca="1" si="89"/>
        <v>0</v>
      </c>
      <c r="B5725" s="39" cm="1">
        <f t="array" aca="1" ref="B5725" ca="1">INDIRECT(_xlfn.CONCAT("D",ROW(C5725)-C5725-3))</f>
        <v>0</v>
      </c>
      <c r="Q5725"/>
    </row>
    <row r="5726" spans="1:17">
      <c r="A5726" s="38" t="str">
        <f t="shared" ca="1" si="89"/>
        <v>0</v>
      </c>
      <c r="B5726" s="39" cm="1">
        <f t="array" aca="1" ref="B5726" ca="1">INDIRECT(_xlfn.CONCAT("D",ROW(C5726)-C5726-3))</f>
        <v>0</v>
      </c>
      <c r="Q5726"/>
    </row>
    <row r="5727" spans="1:17">
      <c r="A5727" s="38" t="str">
        <f t="shared" ca="1" si="89"/>
        <v>0</v>
      </c>
      <c r="B5727" s="39" cm="1">
        <f t="array" aca="1" ref="B5727" ca="1">INDIRECT(_xlfn.CONCAT("D",ROW(C5727)-C5727-3))</f>
        <v>0</v>
      </c>
      <c r="Q5727"/>
    </row>
    <row r="5728" spans="1:17">
      <c r="A5728" s="38" t="str">
        <f t="shared" ca="1" si="89"/>
        <v>0</v>
      </c>
      <c r="B5728" s="39" cm="1">
        <f t="array" aca="1" ref="B5728" ca="1">INDIRECT(_xlfn.CONCAT("D",ROW(C5728)-C5728-3))</f>
        <v>0</v>
      </c>
      <c r="D5728" s="47">
        <v>2075</v>
      </c>
      <c r="E5728" s="47"/>
      <c r="F5728" s="47"/>
      <c r="G5728" s="47"/>
      <c r="H5728" s="47"/>
      <c r="I5728" s="47"/>
      <c r="J5728" s="47"/>
      <c r="K5728" s="47"/>
      <c r="L5728" s="47"/>
      <c r="M5728" s="47"/>
      <c r="N5728" s="47"/>
      <c r="O5728" s="47"/>
      <c r="P5728" s="47"/>
      <c r="Q5728"/>
    </row>
    <row r="5729" spans="1:17">
      <c r="A5729" s="38" t="str">
        <f t="shared" ca="1" si="89"/>
        <v>0</v>
      </c>
      <c r="B5729" s="39" cm="1">
        <f t="array" aca="1" ref="B5729" ca="1">INDIRECT(_xlfn.CONCAT("D",ROW(C5729)-C5729-3))</f>
        <v>0</v>
      </c>
      <c r="F5729" s="48" t="s">
        <v>184</v>
      </c>
      <c r="G5729" s="48"/>
      <c r="H5729" s="48"/>
      <c r="I5729" s="48"/>
      <c r="J5729" s="48"/>
      <c r="K5729" s="30"/>
      <c r="L5729" s="48" t="s">
        <v>185</v>
      </c>
      <c r="M5729" s="48"/>
      <c r="N5729" s="48"/>
      <c r="O5729" s="48"/>
      <c r="P5729" s="48"/>
      <c r="Q5729"/>
    </row>
    <row r="5730" spans="1:17">
      <c r="A5730" s="38" t="e">
        <f t="shared" ca="1" si="89"/>
        <v>#VALUE!</v>
      </c>
      <c r="B5730" s="39" t="e" cm="1">
        <f t="array" aca="1" ref="B5730" ca="1">INDIRECT(_xlfn.CONCAT("D",ROW(C5730)-C5730-3))</f>
        <v>#VALUE!</v>
      </c>
      <c r="C5730" s="30" t="s">
        <v>186</v>
      </c>
      <c r="D5730" s="30" t="s">
        <v>0</v>
      </c>
      <c r="E5730" s="30"/>
      <c r="F5730" s="30" t="s">
        <v>0</v>
      </c>
      <c r="G5730" s="30" t="s">
        <v>187</v>
      </c>
      <c r="H5730" s="30" t="s">
        <v>188</v>
      </c>
      <c r="I5730" s="30" t="s">
        <v>189</v>
      </c>
      <c r="J5730" s="30" t="s">
        <v>190</v>
      </c>
      <c r="K5730" s="30"/>
      <c r="L5730" s="30" t="s">
        <v>0</v>
      </c>
      <c r="M5730" s="30" t="s">
        <v>187</v>
      </c>
      <c r="N5730" s="30" t="s">
        <v>188</v>
      </c>
      <c r="O5730" s="30" t="s">
        <v>189</v>
      </c>
      <c r="P5730" s="30" t="s">
        <v>190</v>
      </c>
      <c r="Q5730"/>
    </row>
    <row r="5731" spans="1:17">
      <c r="A5731" s="38" t="str">
        <f t="shared" ca="1" si="89"/>
        <v>20750</v>
      </c>
      <c r="B5731" s="39" cm="1">
        <f t="array" aca="1" ref="B5731" ca="1">INDIRECT(_xlfn.CONCAT("D",ROW(C5731)-C5731-3))</f>
        <v>2075</v>
      </c>
      <c r="C5731" s="32">
        <v>0</v>
      </c>
      <c r="D5731" s="33">
        <v>4023686</v>
      </c>
      <c r="E5731" s="33"/>
      <c r="F5731" s="33">
        <v>2058509</v>
      </c>
      <c r="G5731" s="33">
        <v>2058509</v>
      </c>
      <c r="H5731" s="33">
        <v>0</v>
      </c>
      <c r="I5731" s="33">
        <v>0</v>
      </c>
      <c r="J5731" s="33">
        <v>0</v>
      </c>
      <c r="K5731" s="33"/>
      <c r="L5731" s="33">
        <v>1965177</v>
      </c>
      <c r="M5731" s="33">
        <v>1965177</v>
      </c>
      <c r="N5731" s="33">
        <v>0</v>
      </c>
      <c r="O5731" s="33">
        <v>0</v>
      </c>
      <c r="P5731" s="33">
        <v>0</v>
      </c>
      <c r="Q5731"/>
    </row>
    <row r="5732" spans="1:17">
      <c r="A5732" s="38" t="str">
        <f t="shared" ca="1" si="89"/>
        <v>20751</v>
      </c>
      <c r="B5732" s="39" cm="1">
        <f t="array" aca="1" ref="B5732" ca="1">INDIRECT(_xlfn.CONCAT("D",ROW(C5732)-C5732-3))</f>
        <v>2075</v>
      </c>
      <c r="C5732" s="32">
        <v>1</v>
      </c>
      <c r="D5732" s="33">
        <v>4041908</v>
      </c>
      <c r="E5732" s="33"/>
      <c r="F5732" s="33">
        <v>2068469</v>
      </c>
      <c r="G5732" s="33">
        <v>2068469</v>
      </c>
      <c r="H5732" s="33">
        <v>0</v>
      </c>
      <c r="I5732" s="33">
        <v>0</v>
      </c>
      <c r="J5732" s="33">
        <v>0</v>
      </c>
      <c r="K5732" s="33"/>
      <c r="L5732" s="33">
        <v>1973439</v>
      </c>
      <c r="M5732" s="33">
        <v>1973439</v>
      </c>
      <c r="N5732" s="33">
        <v>0</v>
      </c>
      <c r="O5732" s="33">
        <v>0</v>
      </c>
      <c r="P5732" s="33">
        <v>0</v>
      </c>
      <c r="Q5732"/>
    </row>
    <row r="5733" spans="1:17">
      <c r="A5733" s="38" t="str">
        <f t="shared" ca="1" si="89"/>
        <v>20752</v>
      </c>
      <c r="B5733" s="39" cm="1">
        <f t="array" aca="1" ref="B5733" ca="1">INDIRECT(_xlfn.CONCAT("D",ROW(C5733)-C5733-3))</f>
        <v>2075</v>
      </c>
      <c r="C5733" s="32">
        <v>2</v>
      </c>
      <c r="D5733" s="33">
        <v>4067496</v>
      </c>
      <c r="E5733" s="33"/>
      <c r="F5733" s="33">
        <v>2081686</v>
      </c>
      <c r="G5733" s="33">
        <v>2081686</v>
      </c>
      <c r="H5733" s="33">
        <v>0</v>
      </c>
      <c r="I5733" s="33">
        <v>0</v>
      </c>
      <c r="J5733" s="33">
        <v>0</v>
      </c>
      <c r="K5733" s="33"/>
      <c r="L5733" s="33">
        <v>1985810</v>
      </c>
      <c r="M5733" s="33">
        <v>1985810</v>
      </c>
      <c r="N5733" s="33">
        <v>0</v>
      </c>
      <c r="O5733" s="33">
        <v>0</v>
      </c>
      <c r="P5733" s="33">
        <v>0</v>
      </c>
      <c r="Q5733"/>
    </row>
    <row r="5734" spans="1:17">
      <c r="A5734" s="38" t="str">
        <f t="shared" ca="1" si="89"/>
        <v>20753</v>
      </c>
      <c r="B5734" s="39" cm="1">
        <f t="array" aca="1" ref="B5734" ca="1">INDIRECT(_xlfn.CONCAT("D",ROW(C5734)-C5734-3))</f>
        <v>2075</v>
      </c>
      <c r="C5734" s="32">
        <v>3</v>
      </c>
      <c r="D5734" s="33">
        <v>4092336</v>
      </c>
      <c r="E5734" s="33"/>
      <c r="F5734" s="33">
        <v>2094517</v>
      </c>
      <c r="G5734" s="33">
        <v>2094517</v>
      </c>
      <c r="H5734" s="33">
        <v>0</v>
      </c>
      <c r="I5734" s="33">
        <v>0</v>
      </c>
      <c r="J5734" s="33">
        <v>0</v>
      </c>
      <c r="K5734" s="33"/>
      <c r="L5734" s="33">
        <v>1997819</v>
      </c>
      <c r="M5734" s="33">
        <v>1997819</v>
      </c>
      <c r="N5734" s="33">
        <v>0</v>
      </c>
      <c r="O5734" s="33">
        <v>0</v>
      </c>
      <c r="P5734" s="33">
        <v>0</v>
      </c>
      <c r="Q5734"/>
    </row>
    <row r="5735" spans="1:17">
      <c r="A5735" s="38" t="str">
        <f t="shared" ca="1" si="89"/>
        <v>20754</v>
      </c>
      <c r="B5735" s="39" cm="1">
        <f t="array" aca="1" ref="B5735" ca="1">INDIRECT(_xlfn.CONCAT("D",ROW(C5735)-C5735-3))</f>
        <v>2075</v>
      </c>
      <c r="C5735" s="32">
        <v>4</v>
      </c>
      <c r="D5735" s="33">
        <v>4113546</v>
      </c>
      <c r="E5735" s="33"/>
      <c r="F5735" s="33">
        <v>2105703</v>
      </c>
      <c r="G5735" s="33">
        <v>2105703</v>
      </c>
      <c r="H5735" s="33">
        <v>0</v>
      </c>
      <c r="I5735" s="33">
        <v>0</v>
      </c>
      <c r="J5735" s="33">
        <v>0</v>
      </c>
      <c r="K5735" s="33"/>
      <c r="L5735" s="33">
        <v>2007843</v>
      </c>
      <c r="M5735" s="33">
        <v>2007843</v>
      </c>
      <c r="N5735" s="33">
        <v>0</v>
      </c>
      <c r="O5735" s="33">
        <v>0</v>
      </c>
      <c r="P5735" s="33">
        <v>0</v>
      </c>
      <c r="Q5735"/>
    </row>
    <row r="5736" spans="1:17">
      <c r="A5736" s="38" t="str">
        <f t="shared" ca="1" si="89"/>
        <v>20755</v>
      </c>
      <c r="B5736" s="39" cm="1">
        <f t="array" aca="1" ref="B5736" ca="1">INDIRECT(_xlfn.CONCAT("D",ROW(C5736)-C5736-3))</f>
        <v>2075</v>
      </c>
      <c r="C5736" s="32">
        <v>5</v>
      </c>
      <c r="D5736" s="33">
        <v>4131858</v>
      </c>
      <c r="E5736" s="33"/>
      <c r="F5736" s="33">
        <v>2115331</v>
      </c>
      <c r="G5736" s="33">
        <v>2115331</v>
      </c>
      <c r="H5736" s="33">
        <v>0</v>
      </c>
      <c r="I5736" s="33">
        <v>0</v>
      </c>
      <c r="J5736" s="33">
        <v>0</v>
      </c>
      <c r="K5736" s="33"/>
      <c r="L5736" s="33">
        <v>2016526</v>
      </c>
      <c r="M5736" s="33">
        <v>2016526</v>
      </c>
      <c r="N5736" s="33">
        <v>0</v>
      </c>
      <c r="O5736" s="33">
        <v>0</v>
      </c>
      <c r="P5736" s="33">
        <v>0</v>
      </c>
      <c r="Q5736"/>
    </row>
    <row r="5737" spans="1:17">
      <c r="A5737" s="38" t="str">
        <f t="shared" ca="1" si="89"/>
        <v>20756</v>
      </c>
      <c r="B5737" s="39" cm="1">
        <f t="array" aca="1" ref="B5737" ca="1">INDIRECT(_xlfn.CONCAT("D",ROW(C5737)-C5737-3))</f>
        <v>2075</v>
      </c>
      <c r="C5737" s="32">
        <v>6</v>
      </c>
      <c r="D5737" s="33">
        <v>4149328</v>
      </c>
      <c r="E5737" s="33"/>
      <c r="F5737" s="33">
        <v>2124423</v>
      </c>
      <c r="G5737" s="33">
        <v>2124423</v>
      </c>
      <c r="H5737" s="33">
        <v>0</v>
      </c>
      <c r="I5737" s="33">
        <v>0</v>
      </c>
      <c r="J5737" s="33">
        <v>0</v>
      </c>
      <c r="K5737" s="33"/>
      <c r="L5737" s="33">
        <v>2024905</v>
      </c>
      <c r="M5737" s="33">
        <v>2024905</v>
      </c>
      <c r="N5737" s="33">
        <v>0</v>
      </c>
      <c r="O5737" s="33">
        <v>0</v>
      </c>
      <c r="P5737" s="33">
        <v>0</v>
      </c>
      <c r="Q5737"/>
    </row>
    <row r="5738" spans="1:17">
      <c r="A5738" s="38" t="str">
        <f t="shared" ca="1" si="89"/>
        <v>20757</v>
      </c>
      <c r="B5738" s="39" cm="1">
        <f t="array" aca="1" ref="B5738" ca="1">INDIRECT(_xlfn.CONCAT("D",ROW(C5738)-C5738-3))</f>
        <v>2075</v>
      </c>
      <c r="C5738" s="32">
        <v>7</v>
      </c>
      <c r="D5738" s="33">
        <v>4163957</v>
      </c>
      <c r="E5738" s="33"/>
      <c r="F5738" s="33">
        <v>2131905</v>
      </c>
      <c r="G5738" s="33">
        <v>2131905</v>
      </c>
      <c r="H5738" s="33">
        <v>0</v>
      </c>
      <c r="I5738" s="33">
        <v>0</v>
      </c>
      <c r="J5738" s="33">
        <v>0</v>
      </c>
      <c r="K5738" s="33"/>
      <c r="L5738" s="33">
        <v>2032052</v>
      </c>
      <c r="M5738" s="33">
        <v>2032052</v>
      </c>
      <c r="N5738" s="33">
        <v>0</v>
      </c>
      <c r="O5738" s="33">
        <v>0</v>
      </c>
      <c r="P5738" s="33">
        <v>0</v>
      </c>
      <c r="Q5738"/>
    </row>
    <row r="5739" spans="1:17">
      <c r="A5739" s="38" t="str">
        <f t="shared" ca="1" si="89"/>
        <v>20758</v>
      </c>
      <c r="B5739" s="39" cm="1">
        <f t="array" aca="1" ref="B5739" ca="1">INDIRECT(_xlfn.CONCAT("D",ROW(C5739)-C5739-3))</f>
        <v>2075</v>
      </c>
      <c r="C5739" s="32">
        <v>8</v>
      </c>
      <c r="D5739" s="33">
        <v>4176559</v>
      </c>
      <c r="E5739" s="33"/>
      <c r="F5739" s="33">
        <v>2138531</v>
      </c>
      <c r="G5739" s="33">
        <v>2138531</v>
      </c>
      <c r="H5739" s="33">
        <v>0</v>
      </c>
      <c r="I5739" s="33">
        <v>0</v>
      </c>
      <c r="J5739" s="33">
        <v>0</v>
      </c>
      <c r="K5739" s="33"/>
      <c r="L5739" s="33">
        <v>2038027</v>
      </c>
      <c r="M5739" s="33">
        <v>2038027</v>
      </c>
      <c r="N5739" s="33">
        <v>0</v>
      </c>
      <c r="O5739" s="33">
        <v>0</v>
      </c>
      <c r="P5739" s="33">
        <v>0</v>
      </c>
      <c r="Q5739"/>
    </row>
    <row r="5740" spans="1:17">
      <c r="A5740" s="38" t="str">
        <f t="shared" ca="1" si="89"/>
        <v>20759</v>
      </c>
      <c r="B5740" s="39" cm="1">
        <f t="array" aca="1" ref="B5740" ca="1">INDIRECT(_xlfn.CONCAT("D",ROW(C5740)-C5740-3))</f>
        <v>2075</v>
      </c>
      <c r="C5740" s="32">
        <v>9</v>
      </c>
      <c r="D5740" s="33">
        <v>4188070</v>
      </c>
      <c r="E5740" s="33"/>
      <c r="F5740" s="33">
        <v>2144952</v>
      </c>
      <c r="G5740" s="33">
        <v>2144952</v>
      </c>
      <c r="H5740" s="33">
        <v>0</v>
      </c>
      <c r="I5740" s="33">
        <v>0</v>
      </c>
      <c r="J5740" s="33">
        <v>0</v>
      </c>
      <c r="K5740" s="33"/>
      <c r="L5740" s="33">
        <v>2043118</v>
      </c>
      <c r="M5740" s="33">
        <v>2043118</v>
      </c>
      <c r="N5740" s="33">
        <v>0</v>
      </c>
      <c r="O5740" s="33">
        <v>0</v>
      </c>
      <c r="P5740" s="33">
        <v>0</v>
      </c>
      <c r="Q5740"/>
    </row>
    <row r="5741" spans="1:17">
      <c r="A5741" s="38" t="str">
        <f t="shared" ca="1" si="89"/>
        <v>207510</v>
      </c>
      <c r="B5741" s="39" cm="1">
        <f t="array" aca="1" ref="B5741" ca="1">INDIRECT(_xlfn.CONCAT("D",ROW(C5741)-C5741-3))</f>
        <v>2075</v>
      </c>
      <c r="C5741" s="32">
        <v>10</v>
      </c>
      <c r="D5741" s="33">
        <v>4198653</v>
      </c>
      <c r="E5741" s="33"/>
      <c r="F5741" s="33">
        <v>2151101</v>
      </c>
      <c r="G5741" s="33">
        <v>2151101</v>
      </c>
      <c r="H5741" s="33">
        <v>0</v>
      </c>
      <c r="I5741" s="33">
        <v>0</v>
      </c>
      <c r="J5741" s="33">
        <v>0</v>
      </c>
      <c r="K5741" s="33"/>
      <c r="L5741" s="33">
        <v>2047552</v>
      </c>
      <c r="M5741" s="33">
        <v>2047552</v>
      </c>
      <c r="N5741" s="33">
        <v>0</v>
      </c>
      <c r="O5741" s="33">
        <v>0</v>
      </c>
      <c r="P5741" s="33">
        <v>0</v>
      </c>
      <c r="Q5741"/>
    </row>
    <row r="5742" spans="1:17">
      <c r="A5742" s="38" t="str">
        <f t="shared" ca="1" si="89"/>
        <v>207511</v>
      </c>
      <c r="B5742" s="39" cm="1">
        <f t="array" aca="1" ref="B5742" ca="1">INDIRECT(_xlfn.CONCAT("D",ROW(C5742)-C5742-3))</f>
        <v>2075</v>
      </c>
      <c r="C5742" s="32">
        <v>11</v>
      </c>
      <c r="D5742" s="33">
        <v>4207952</v>
      </c>
      <c r="E5742" s="33"/>
      <c r="F5742" s="33">
        <v>2156477</v>
      </c>
      <c r="G5742" s="33">
        <v>2156477</v>
      </c>
      <c r="H5742" s="33">
        <v>0</v>
      </c>
      <c r="I5742" s="33">
        <v>0</v>
      </c>
      <c r="J5742" s="33">
        <v>0</v>
      </c>
      <c r="K5742" s="33"/>
      <c r="L5742" s="33">
        <v>2051475</v>
      </c>
      <c r="M5742" s="33">
        <v>2051475</v>
      </c>
      <c r="N5742" s="33">
        <v>0</v>
      </c>
      <c r="O5742" s="33">
        <v>0</v>
      </c>
      <c r="P5742" s="33">
        <v>0</v>
      </c>
      <c r="Q5742"/>
    </row>
    <row r="5743" spans="1:17">
      <c r="A5743" s="38" t="str">
        <f t="shared" ca="1" si="89"/>
        <v>207512</v>
      </c>
      <c r="B5743" s="39" cm="1">
        <f t="array" aca="1" ref="B5743" ca="1">INDIRECT(_xlfn.CONCAT("D",ROW(C5743)-C5743-3))</f>
        <v>2075</v>
      </c>
      <c r="C5743" s="32">
        <v>12</v>
      </c>
      <c r="D5743" s="33">
        <v>4216326</v>
      </c>
      <c r="E5743" s="33"/>
      <c r="F5743" s="33">
        <v>2161124</v>
      </c>
      <c r="G5743" s="33">
        <v>2161124</v>
      </c>
      <c r="H5743" s="33">
        <v>0</v>
      </c>
      <c r="I5743" s="33">
        <v>0</v>
      </c>
      <c r="J5743" s="33">
        <v>0</v>
      </c>
      <c r="K5743" s="33"/>
      <c r="L5743" s="33">
        <v>2055202</v>
      </c>
      <c r="M5743" s="33">
        <v>2055202</v>
      </c>
      <c r="N5743" s="33">
        <v>0</v>
      </c>
      <c r="O5743" s="33">
        <v>0</v>
      </c>
      <c r="P5743" s="33">
        <v>0</v>
      </c>
      <c r="Q5743"/>
    </row>
    <row r="5744" spans="1:17">
      <c r="A5744" s="38" t="str">
        <f t="shared" ca="1" si="89"/>
        <v>207513</v>
      </c>
      <c r="B5744" s="39" cm="1">
        <f t="array" aca="1" ref="B5744" ca="1">INDIRECT(_xlfn.CONCAT("D",ROW(C5744)-C5744-3))</f>
        <v>2075</v>
      </c>
      <c r="C5744" s="32">
        <v>13</v>
      </c>
      <c r="D5744" s="33">
        <v>4224358</v>
      </c>
      <c r="E5744" s="33"/>
      <c r="F5744" s="33">
        <v>2165442</v>
      </c>
      <c r="G5744" s="33">
        <v>2165442</v>
      </c>
      <c r="H5744" s="33">
        <v>0</v>
      </c>
      <c r="I5744" s="33">
        <v>0</v>
      </c>
      <c r="J5744" s="33">
        <v>0</v>
      </c>
      <c r="K5744" s="33"/>
      <c r="L5744" s="33">
        <v>2058916</v>
      </c>
      <c r="M5744" s="33">
        <v>2058916</v>
      </c>
      <c r="N5744" s="33">
        <v>0</v>
      </c>
      <c r="O5744" s="33">
        <v>0</v>
      </c>
      <c r="P5744" s="33">
        <v>0</v>
      </c>
      <c r="Q5744"/>
    </row>
    <row r="5745" spans="1:17">
      <c r="A5745" s="38" t="str">
        <f t="shared" ca="1" si="89"/>
        <v>207514</v>
      </c>
      <c r="B5745" s="39" cm="1">
        <f t="array" aca="1" ref="B5745" ca="1">INDIRECT(_xlfn.CONCAT("D",ROW(C5745)-C5745-3))</f>
        <v>2075</v>
      </c>
      <c r="C5745" s="32">
        <v>14</v>
      </c>
      <c r="D5745" s="33">
        <v>4232488</v>
      </c>
      <c r="E5745" s="33"/>
      <c r="F5745" s="33">
        <v>2169796</v>
      </c>
      <c r="G5745" s="33">
        <v>2169796</v>
      </c>
      <c r="H5745" s="33">
        <v>0</v>
      </c>
      <c r="I5745" s="33">
        <v>0</v>
      </c>
      <c r="J5745" s="33">
        <v>0</v>
      </c>
      <c r="K5745" s="33"/>
      <c r="L5745" s="33">
        <v>2062692</v>
      </c>
      <c r="M5745" s="33">
        <v>2062692</v>
      </c>
      <c r="N5745" s="33">
        <v>0</v>
      </c>
      <c r="O5745" s="33">
        <v>0</v>
      </c>
      <c r="P5745" s="33">
        <v>0</v>
      </c>
      <c r="Q5745"/>
    </row>
    <row r="5746" spans="1:17">
      <c r="A5746" s="38" t="str">
        <f t="shared" ca="1" si="89"/>
        <v>207515</v>
      </c>
      <c r="B5746" s="39" cm="1">
        <f t="array" aca="1" ref="B5746" ca="1">INDIRECT(_xlfn.CONCAT("D",ROW(C5746)-C5746-3))</f>
        <v>2075</v>
      </c>
      <c r="C5746" s="32">
        <v>15</v>
      </c>
      <c r="D5746" s="33">
        <v>4242185</v>
      </c>
      <c r="E5746" s="33"/>
      <c r="F5746" s="33">
        <v>2175128</v>
      </c>
      <c r="G5746" s="33">
        <v>2175128</v>
      </c>
      <c r="H5746" s="33">
        <v>0</v>
      </c>
      <c r="I5746" s="33">
        <v>0</v>
      </c>
      <c r="J5746" s="33">
        <v>0</v>
      </c>
      <c r="K5746" s="33"/>
      <c r="L5746" s="33">
        <v>2067056</v>
      </c>
      <c r="M5746" s="33">
        <v>2067056</v>
      </c>
      <c r="N5746" s="33">
        <v>0</v>
      </c>
      <c r="O5746" s="33">
        <v>0</v>
      </c>
      <c r="P5746" s="33">
        <v>0</v>
      </c>
      <c r="Q5746"/>
    </row>
    <row r="5747" spans="1:17">
      <c r="A5747" s="38" t="str">
        <f t="shared" ca="1" si="89"/>
        <v>207516</v>
      </c>
      <c r="B5747" s="39" cm="1">
        <f t="array" aca="1" ref="B5747" ca="1">INDIRECT(_xlfn.CONCAT("D",ROW(C5747)-C5747-3))</f>
        <v>2075</v>
      </c>
      <c r="C5747" s="32">
        <v>16</v>
      </c>
      <c r="D5747" s="33">
        <v>4254918</v>
      </c>
      <c r="E5747" s="33"/>
      <c r="F5747" s="33">
        <v>2182593</v>
      </c>
      <c r="G5747" s="33">
        <v>2177011</v>
      </c>
      <c r="H5747" s="33">
        <v>5582</v>
      </c>
      <c r="I5747" s="33">
        <v>0</v>
      </c>
      <c r="J5747" s="33">
        <v>0</v>
      </c>
      <c r="K5747" s="33"/>
      <c r="L5747" s="33">
        <v>2072326</v>
      </c>
      <c r="M5747" s="33">
        <v>2062090</v>
      </c>
      <c r="N5747" s="33">
        <v>10236</v>
      </c>
      <c r="O5747" s="33">
        <v>0</v>
      </c>
      <c r="P5747" s="33">
        <v>0</v>
      </c>
      <c r="Q5747"/>
    </row>
    <row r="5748" spans="1:17">
      <c r="A5748" s="38" t="str">
        <f t="shared" ca="1" si="89"/>
        <v>207517</v>
      </c>
      <c r="B5748" s="39" cm="1">
        <f t="array" aca="1" ref="B5748" ca="1">INDIRECT(_xlfn.CONCAT("D",ROW(C5748)-C5748-3))</f>
        <v>2075</v>
      </c>
      <c r="C5748" s="32">
        <v>17</v>
      </c>
      <c r="D5748" s="33">
        <v>4272610</v>
      </c>
      <c r="E5748" s="33"/>
      <c r="F5748" s="33">
        <v>2193499</v>
      </c>
      <c r="G5748" s="33">
        <v>2182322</v>
      </c>
      <c r="H5748" s="33">
        <v>10246</v>
      </c>
      <c r="I5748" s="33">
        <v>0</v>
      </c>
      <c r="J5748" s="33">
        <v>931</v>
      </c>
      <c r="K5748" s="33"/>
      <c r="L5748" s="33">
        <v>2079111</v>
      </c>
      <c r="M5748" s="33">
        <v>2064173</v>
      </c>
      <c r="N5748" s="33">
        <v>14004</v>
      </c>
      <c r="O5748" s="33">
        <v>0</v>
      </c>
      <c r="P5748" s="33">
        <v>934</v>
      </c>
      <c r="Q5748"/>
    </row>
    <row r="5749" spans="1:17">
      <c r="A5749" s="38" t="str">
        <f t="shared" ca="1" si="89"/>
        <v>207518</v>
      </c>
      <c r="B5749" s="39" cm="1">
        <f t="array" aca="1" ref="B5749" ca="1">INDIRECT(_xlfn.CONCAT("D",ROW(C5749)-C5749-3))</f>
        <v>2075</v>
      </c>
      <c r="C5749" s="32">
        <v>18</v>
      </c>
      <c r="D5749" s="33">
        <v>4295513</v>
      </c>
      <c r="E5749" s="33"/>
      <c r="F5749" s="33">
        <v>2207690</v>
      </c>
      <c r="G5749" s="33">
        <v>2189901</v>
      </c>
      <c r="H5749" s="33">
        <v>17789</v>
      </c>
      <c r="I5749" s="33">
        <v>0</v>
      </c>
      <c r="J5749" s="33">
        <v>0</v>
      </c>
      <c r="K5749" s="33"/>
      <c r="L5749" s="33">
        <v>2087824</v>
      </c>
      <c r="M5749" s="33">
        <v>2064439</v>
      </c>
      <c r="N5749" s="33">
        <v>22450</v>
      </c>
      <c r="O5749" s="33">
        <v>0</v>
      </c>
      <c r="P5749" s="33">
        <v>935</v>
      </c>
      <c r="Q5749"/>
    </row>
    <row r="5750" spans="1:17">
      <c r="A5750" s="38" t="str">
        <f t="shared" ca="1" si="89"/>
        <v>207519</v>
      </c>
      <c r="B5750" s="39" cm="1">
        <f t="array" aca="1" ref="B5750" ca="1">INDIRECT(_xlfn.CONCAT("D",ROW(C5750)-C5750-3))</f>
        <v>2075</v>
      </c>
      <c r="C5750" s="32">
        <v>19</v>
      </c>
      <c r="D5750" s="33">
        <v>4321115</v>
      </c>
      <c r="E5750" s="33"/>
      <c r="F5750" s="33">
        <v>2222928</v>
      </c>
      <c r="G5750" s="33">
        <v>2203198</v>
      </c>
      <c r="H5750" s="33">
        <v>17851</v>
      </c>
      <c r="I5750" s="33">
        <v>0</v>
      </c>
      <c r="J5750" s="33">
        <v>1879</v>
      </c>
      <c r="K5750" s="33"/>
      <c r="L5750" s="33">
        <v>2098187</v>
      </c>
      <c r="M5750" s="33">
        <v>2053145</v>
      </c>
      <c r="N5750" s="33">
        <v>43165</v>
      </c>
      <c r="O5750" s="33">
        <v>0</v>
      </c>
      <c r="P5750" s="33">
        <v>1877</v>
      </c>
      <c r="Q5750"/>
    </row>
    <row r="5751" spans="1:17">
      <c r="A5751" s="38" t="str">
        <f t="shared" ca="1" si="89"/>
        <v>207520</v>
      </c>
      <c r="B5751" s="39" cm="1">
        <f t="array" aca="1" ref="B5751" ca="1">INDIRECT(_xlfn.CONCAT("D",ROW(C5751)-C5751-3))</f>
        <v>2075</v>
      </c>
      <c r="C5751" s="32">
        <v>20</v>
      </c>
      <c r="D5751" s="33">
        <v>4348663</v>
      </c>
      <c r="E5751" s="33"/>
      <c r="F5751" s="33">
        <v>2237904</v>
      </c>
      <c r="G5751" s="33">
        <v>2182287</v>
      </c>
      <c r="H5751" s="33">
        <v>53732</v>
      </c>
      <c r="I5751" s="33">
        <v>0</v>
      </c>
      <c r="J5751" s="33">
        <v>1885</v>
      </c>
      <c r="K5751" s="33"/>
      <c r="L5751" s="33">
        <v>2110759</v>
      </c>
      <c r="M5751" s="33">
        <v>2000607</v>
      </c>
      <c r="N5751" s="33">
        <v>107327</v>
      </c>
      <c r="O5751" s="33">
        <v>0</v>
      </c>
      <c r="P5751" s="33">
        <v>2824</v>
      </c>
      <c r="Q5751"/>
    </row>
    <row r="5752" spans="1:17">
      <c r="A5752" s="38" t="str">
        <f t="shared" ca="1" si="89"/>
        <v>207521</v>
      </c>
      <c r="B5752" s="39" cm="1">
        <f t="array" aca="1" ref="B5752" ca="1">INDIRECT(_xlfn.CONCAT("D",ROW(C5752)-C5752-3))</f>
        <v>2075</v>
      </c>
      <c r="C5752" s="32">
        <v>21</v>
      </c>
      <c r="D5752" s="33">
        <v>4380945</v>
      </c>
      <c r="E5752" s="33"/>
      <c r="F5752" s="33">
        <v>2254876</v>
      </c>
      <c r="G5752" s="33">
        <v>2190532</v>
      </c>
      <c r="H5752" s="33">
        <v>58666</v>
      </c>
      <c r="I5752" s="33">
        <v>0</v>
      </c>
      <c r="J5752" s="33">
        <v>5677</v>
      </c>
      <c r="K5752" s="33"/>
      <c r="L5752" s="33">
        <v>2126069</v>
      </c>
      <c r="M5752" s="33">
        <v>1958744</v>
      </c>
      <c r="N5752" s="33">
        <v>160708</v>
      </c>
      <c r="O5752" s="33">
        <v>0</v>
      </c>
      <c r="P5752" s="33">
        <v>6617</v>
      </c>
      <c r="Q5752"/>
    </row>
    <row r="5753" spans="1:17">
      <c r="A5753" s="38" t="str">
        <f t="shared" ca="1" si="89"/>
        <v>207522</v>
      </c>
      <c r="B5753" s="39" cm="1">
        <f t="array" aca="1" ref="B5753" ca="1">INDIRECT(_xlfn.CONCAT("D",ROW(C5753)-C5753-3))</f>
        <v>2075</v>
      </c>
      <c r="C5753" s="32">
        <v>22</v>
      </c>
      <c r="D5753" s="33">
        <v>4413261</v>
      </c>
      <c r="E5753" s="33"/>
      <c r="F5753" s="33">
        <v>2271093</v>
      </c>
      <c r="G5753" s="33">
        <v>2168509</v>
      </c>
      <c r="H5753" s="33">
        <v>99734</v>
      </c>
      <c r="I5753" s="33">
        <v>950</v>
      </c>
      <c r="J5753" s="33">
        <v>1900</v>
      </c>
      <c r="K5753" s="33"/>
      <c r="L5753" s="33">
        <v>2142167</v>
      </c>
      <c r="M5753" s="33">
        <v>1910582</v>
      </c>
      <c r="N5753" s="33">
        <v>213552</v>
      </c>
      <c r="O5753" s="33">
        <v>2847</v>
      </c>
      <c r="P5753" s="33">
        <v>15186</v>
      </c>
      <c r="Q5753"/>
    </row>
    <row r="5754" spans="1:17">
      <c r="A5754" s="38" t="str">
        <f t="shared" ca="1" si="89"/>
        <v>207523</v>
      </c>
      <c r="B5754" s="39" cm="1">
        <f t="array" aca="1" ref="B5754" ca="1">INDIRECT(_xlfn.CONCAT("D",ROW(C5754)-C5754-3))</f>
        <v>2075</v>
      </c>
      <c r="C5754" s="32">
        <v>23</v>
      </c>
      <c r="D5754" s="33">
        <v>4445895</v>
      </c>
      <c r="E5754" s="33"/>
      <c r="F5754" s="33">
        <v>2286804</v>
      </c>
      <c r="G5754" s="33">
        <v>2112289</v>
      </c>
      <c r="H5754" s="33">
        <v>166885</v>
      </c>
      <c r="I5754" s="33">
        <v>0</v>
      </c>
      <c r="J5754" s="33">
        <v>7629</v>
      </c>
      <c r="K5754" s="33"/>
      <c r="L5754" s="33">
        <v>2159091</v>
      </c>
      <c r="M5754" s="33">
        <v>1831466</v>
      </c>
      <c r="N5754" s="33">
        <v>315244</v>
      </c>
      <c r="O5754" s="33">
        <v>0</v>
      </c>
      <c r="P5754" s="33">
        <v>12381</v>
      </c>
      <c r="Q5754"/>
    </row>
    <row r="5755" spans="1:17">
      <c r="A5755" s="38" t="str">
        <f t="shared" ca="1" si="89"/>
        <v>207524</v>
      </c>
      <c r="B5755" s="39" cm="1">
        <f t="array" aca="1" ref="B5755" ca="1">INDIRECT(_xlfn.CONCAT("D",ROW(C5755)-C5755-3))</f>
        <v>2075</v>
      </c>
      <c r="C5755" s="32">
        <v>24</v>
      </c>
      <c r="D5755" s="33">
        <v>4480607</v>
      </c>
      <c r="E5755" s="33"/>
      <c r="F5755" s="33">
        <v>2303099</v>
      </c>
      <c r="G5755" s="33">
        <v>2068577</v>
      </c>
      <c r="H5755" s="33">
        <v>227821</v>
      </c>
      <c r="I5755" s="33">
        <v>0</v>
      </c>
      <c r="J5755" s="33">
        <v>6701</v>
      </c>
      <c r="K5755" s="33"/>
      <c r="L5755" s="33">
        <v>2177508</v>
      </c>
      <c r="M5755" s="33">
        <v>1739904</v>
      </c>
      <c r="N5755" s="33">
        <v>416583</v>
      </c>
      <c r="O5755" s="33">
        <v>1911</v>
      </c>
      <c r="P5755" s="33">
        <v>19109</v>
      </c>
      <c r="Q5755"/>
    </row>
    <row r="5756" spans="1:17">
      <c r="A5756" s="38" t="str">
        <f t="shared" ca="1" si="89"/>
        <v>207525</v>
      </c>
      <c r="B5756" s="39" cm="1">
        <f t="array" aca="1" ref="B5756" ca="1">INDIRECT(_xlfn.CONCAT("D",ROW(C5756)-C5756-3))</f>
        <v>2075</v>
      </c>
      <c r="C5756" s="32">
        <v>25</v>
      </c>
      <c r="D5756" s="33">
        <v>4517431</v>
      </c>
      <c r="E5756" s="33"/>
      <c r="F5756" s="33">
        <v>2319956</v>
      </c>
      <c r="G5756" s="33">
        <v>1967982</v>
      </c>
      <c r="H5756" s="33">
        <v>336629</v>
      </c>
      <c r="I5756" s="33">
        <v>0</v>
      </c>
      <c r="J5756" s="33">
        <v>15345</v>
      </c>
      <c r="K5756" s="33"/>
      <c r="L5756" s="33">
        <v>2197475</v>
      </c>
      <c r="M5756" s="33">
        <v>1632766</v>
      </c>
      <c r="N5756" s="33">
        <v>536905</v>
      </c>
      <c r="O5756" s="33">
        <v>3835</v>
      </c>
      <c r="P5756" s="33">
        <v>23969</v>
      </c>
      <c r="Q5756"/>
    </row>
    <row r="5757" spans="1:17">
      <c r="A5757" s="38" t="str">
        <f t="shared" ca="1" si="89"/>
        <v>207526</v>
      </c>
      <c r="B5757" s="39" cm="1">
        <f t="array" aca="1" ref="B5757" ca="1">INDIRECT(_xlfn.CONCAT("D",ROW(C5757)-C5757-3))</f>
        <v>2075</v>
      </c>
      <c r="C5757" s="32">
        <v>26</v>
      </c>
      <c r="D5757" s="33">
        <v>4555052</v>
      </c>
      <c r="E5757" s="33"/>
      <c r="F5757" s="33">
        <v>2336913</v>
      </c>
      <c r="G5757" s="33">
        <v>1906074</v>
      </c>
      <c r="H5757" s="33">
        <v>406796</v>
      </c>
      <c r="I5757" s="33">
        <v>0</v>
      </c>
      <c r="J5757" s="33">
        <v>24042</v>
      </c>
      <c r="K5757" s="33"/>
      <c r="L5757" s="33">
        <v>2218139</v>
      </c>
      <c r="M5757" s="33">
        <v>1500562</v>
      </c>
      <c r="N5757" s="33">
        <v>689682</v>
      </c>
      <c r="O5757" s="33">
        <v>962</v>
      </c>
      <c r="P5757" s="33">
        <v>26933</v>
      </c>
      <c r="Q5757"/>
    </row>
    <row r="5758" spans="1:17">
      <c r="A5758" s="38" t="str">
        <f t="shared" ca="1" si="89"/>
        <v>207527</v>
      </c>
      <c r="B5758" s="39" cm="1">
        <f t="array" aca="1" ref="B5758" ca="1">INDIRECT(_xlfn.CONCAT("D",ROW(C5758)-C5758-3))</f>
        <v>2075</v>
      </c>
      <c r="C5758" s="32">
        <v>27</v>
      </c>
      <c r="D5758" s="33">
        <v>4592448</v>
      </c>
      <c r="E5758" s="33"/>
      <c r="F5758" s="33">
        <v>2353713</v>
      </c>
      <c r="G5758" s="33">
        <v>1799558</v>
      </c>
      <c r="H5758" s="33">
        <v>524227</v>
      </c>
      <c r="I5758" s="33">
        <v>0</v>
      </c>
      <c r="J5758" s="33">
        <v>29928</v>
      </c>
      <c r="K5758" s="33"/>
      <c r="L5758" s="33">
        <v>2238735</v>
      </c>
      <c r="M5758" s="33">
        <v>1370418</v>
      </c>
      <c r="N5758" s="33">
        <v>813384</v>
      </c>
      <c r="O5758" s="33">
        <v>1928</v>
      </c>
      <c r="P5758" s="33">
        <v>53005</v>
      </c>
      <c r="Q5758"/>
    </row>
    <row r="5759" spans="1:17">
      <c r="A5759" s="38" t="str">
        <f t="shared" ca="1" si="89"/>
        <v>207528</v>
      </c>
      <c r="B5759" s="39" cm="1">
        <f t="array" aca="1" ref="B5759" ca="1">INDIRECT(_xlfn.CONCAT("D",ROW(C5759)-C5759-3))</f>
        <v>2075</v>
      </c>
      <c r="C5759" s="32">
        <v>28</v>
      </c>
      <c r="D5759" s="33">
        <v>4628958</v>
      </c>
      <c r="E5759" s="33"/>
      <c r="F5759" s="33">
        <v>2370240</v>
      </c>
      <c r="G5759" s="33">
        <v>1683634</v>
      </c>
      <c r="H5759" s="33">
        <v>641154</v>
      </c>
      <c r="I5759" s="33">
        <v>967</v>
      </c>
      <c r="J5759" s="33">
        <v>44484</v>
      </c>
      <c r="K5759" s="33"/>
      <c r="L5759" s="33">
        <v>2258718</v>
      </c>
      <c r="M5759" s="33">
        <v>1271796</v>
      </c>
      <c r="N5759" s="33">
        <v>920290</v>
      </c>
      <c r="O5759" s="33">
        <v>5794</v>
      </c>
      <c r="P5759" s="33">
        <v>60838</v>
      </c>
      <c r="Q5759"/>
    </row>
    <row r="5760" spans="1:17">
      <c r="A5760" s="38" t="str">
        <f t="shared" ca="1" si="89"/>
        <v>207529</v>
      </c>
      <c r="B5760" s="39" cm="1">
        <f t="array" aca="1" ref="B5760" ca="1">INDIRECT(_xlfn.CONCAT("D",ROW(C5760)-C5760-3))</f>
        <v>2075</v>
      </c>
      <c r="C5760" s="32">
        <v>29</v>
      </c>
      <c r="D5760" s="33">
        <v>4663798</v>
      </c>
      <c r="E5760" s="33"/>
      <c r="F5760" s="33">
        <v>2386230</v>
      </c>
      <c r="G5760" s="33">
        <v>1586300</v>
      </c>
      <c r="H5760" s="33">
        <v>748602</v>
      </c>
      <c r="I5760" s="33">
        <v>968</v>
      </c>
      <c r="J5760" s="33">
        <v>50359</v>
      </c>
      <c r="K5760" s="33"/>
      <c r="L5760" s="33">
        <v>2277568</v>
      </c>
      <c r="M5760" s="33">
        <v>1120432</v>
      </c>
      <c r="N5760" s="33">
        <v>1086626</v>
      </c>
      <c r="O5760" s="33">
        <v>8693</v>
      </c>
      <c r="P5760" s="33">
        <v>61817</v>
      </c>
      <c r="Q5760"/>
    </row>
    <row r="5761" spans="1:17">
      <c r="A5761" s="38" t="str">
        <f t="shared" ca="1" si="89"/>
        <v>207530</v>
      </c>
      <c r="B5761" s="39" cm="1">
        <f t="array" aca="1" ref="B5761" ca="1">INDIRECT(_xlfn.CONCAT("D",ROW(C5761)-C5761-3))</f>
        <v>2075</v>
      </c>
      <c r="C5761" s="32">
        <v>30</v>
      </c>
      <c r="D5761" s="33">
        <v>4697672</v>
      </c>
      <c r="E5761" s="33"/>
      <c r="F5761" s="33">
        <v>2402184</v>
      </c>
      <c r="G5761" s="33">
        <v>1471556</v>
      </c>
      <c r="H5761" s="33">
        <v>862770</v>
      </c>
      <c r="I5761" s="33">
        <v>4847</v>
      </c>
      <c r="J5761" s="33">
        <v>63011</v>
      </c>
      <c r="K5761" s="33"/>
      <c r="L5761" s="33">
        <v>2295489</v>
      </c>
      <c r="M5761" s="33">
        <v>1043668</v>
      </c>
      <c r="N5761" s="33">
        <v>1157910</v>
      </c>
      <c r="O5761" s="33">
        <v>6777</v>
      </c>
      <c r="P5761" s="33">
        <v>87134</v>
      </c>
      <c r="Q5761"/>
    </row>
    <row r="5762" spans="1:17">
      <c r="A5762" s="38" t="str">
        <f t="shared" ca="1" si="89"/>
        <v>207531</v>
      </c>
      <c r="B5762" s="39" cm="1">
        <f t="array" aca="1" ref="B5762" ca="1">INDIRECT(_xlfn.CONCAT("D",ROW(C5762)-C5762-3))</f>
        <v>2075</v>
      </c>
      <c r="C5762" s="32">
        <v>31</v>
      </c>
      <c r="D5762" s="33">
        <v>4728474</v>
      </c>
      <c r="E5762" s="33"/>
      <c r="F5762" s="33">
        <v>2416788</v>
      </c>
      <c r="G5762" s="33">
        <v>1378665</v>
      </c>
      <c r="H5762" s="33">
        <v>944982</v>
      </c>
      <c r="I5762" s="33">
        <v>970</v>
      </c>
      <c r="J5762" s="33">
        <v>92170</v>
      </c>
      <c r="K5762" s="33"/>
      <c r="L5762" s="33">
        <v>2311686</v>
      </c>
      <c r="M5762" s="33">
        <v>950048</v>
      </c>
      <c r="N5762" s="33">
        <v>1234772</v>
      </c>
      <c r="O5762" s="33">
        <v>7748</v>
      </c>
      <c r="P5762" s="33">
        <v>119119</v>
      </c>
      <c r="Q5762"/>
    </row>
    <row r="5763" spans="1:17">
      <c r="A5763" s="38" t="str">
        <f t="shared" ca="1" si="89"/>
        <v>207532</v>
      </c>
      <c r="B5763" s="39" cm="1">
        <f t="array" aca="1" ref="B5763" ca="1">INDIRECT(_xlfn.CONCAT("D",ROW(C5763)-C5763-3))</f>
        <v>2075</v>
      </c>
      <c r="C5763" s="32">
        <v>32</v>
      </c>
      <c r="D5763" s="33">
        <v>4755841</v>
      </c>
      <c r="E5763" s="33"/>
      <c r="F5763" s="33">
        <v>2429686</v>
      </c>
      <c r="G5763" s="33">
        <v>1317090</v>
      </c>
      <c r="H5763" s="33">
        <v>1006958</v>
      </c>
      <c r="I5763" s="33">
        <v>4846</v>
      </c>
      <c r="J5763" s="33">
        <v>100793</v>
      </c>
      <c r="K5763" s="33"/>
      <c r="L5763" s="33">
        <v>2326155</v>
      </c>
      <c r="M5763" s="33">
        <v>908004</v>
      </c>
      <c r="N5763" s="33">
        <v>1262299</v>
      </c>
      <c r="O5763" s="33">
        <v>7744</v>
      </c>
      <c r="P5763" s="33">
        <v>148107</v>
      </c>
      <c r="Q5763"/>
    </row>
    <row r="5764" spans="1:17">
      <c r="A5764" s="38" t="str">
        <f t="shared" ca="1" si="89"/>
        <v>207533</v>
      </c>
      <c r="B5764" s="39" cm="1">
        <f t="array" aca="1" ref="B5764" ca="1">INDIRECT(_xlfn.CONCAT("D",ROW(C5764)-C5764-3))</f>
        <v>2075</v>
      </c>
      <c r="C5764" s="32">
        <v>33</v>
      </c>
      <c r="D5764" s="33">
        <v>4779668</v>
      </c>
      <c r="E5764" s="33"/>
      <c r="F5764" s="33">
        <v>2440696</v>
      </c>
      <c r="G5764" s="33">
        <v>1264399</v>
      </c>
      <c r="H5764" s="33">
        <v>1040757</v>
      </c>
      <c r="I5764" s="33">
        <v>9682</v>
      </c>
      <c r="J5764" s="33">
        <v>125859</v>
      </c>
      <c r="K5764" s="33"/>
      <c r="L5764" s="33">
        <v>2338972</v>
      </c>
      <c r="M5764" s="33">
        <v>831892</v>
      </c>
      <c r="N5764" s="33">
        <v>1331995</v>
      </c>
      <c r="O5764" s="33">
        <v>19346</v>
      </c>
      <c r="P5764" s="33">
        <v>155738</v>
      </c>
      <c r="Q5764"/>
    </row>
    <row r="5765" spans="1:17">
      <c r="A5765" s="38" t="str">
        <f t="shared" ca="1" si="89"/>
        <v>207534</v>
      </c>
      <c r="B5765" s="39" cm="1">
        <f t="array" aca="1" ref="B5765" ca="1">INDIRECT(_xlfn.CONCAT("D",ROW(C5765)-C5765-3))</f>
        <v>2075</v>
      </c>
      <c r="C5765" s="32">
        <v>34</v>
      </c>
      <c r="D5765" s="33">
        <v>4799241</v>
      </c>
      <c r="E5765" s="33"/>
      <c r="F5765" s="33">
        <v>2449441</v>
      </c>
      <c r="G5765" s="33">
        <v>1200991</v>
      </c>
      <c r="H5765" s="33">
        <v>1106074</v>
      </c>
      <c r="I5765" s="33">
        <v>7748</v>
      </c>
      <c r="J5765" s="33">
        <v>134627</v>
      </c>
      <c r="K5765" s="33"/>
      <c r="L5765" s="33">
        <v>2349800</v>
      </c>
      <c r="M5765" s="33">
        <v>782944</v>
      </c>
      <c r="N5765" s="33">
        <v>1394589</v>
      </c>
      <c r="O5765" s="33">
        <v>16452</v>
      </c>
      <c r="P5765" s="33">
        <v>155815</v>
      </c>
      <c r="Q5765"/>
    </row>
    <row r="5766" spans="1:17">
      <c r="A5766" s="38" t="str">
        <f t="shared" ca="1" si="89"/>
        <v>207535</v>
      </c>
      <c r="B5766" s="39" cm="1">
        <f t="array" aca="1" ref="B5766" ca="1">INDIRECT(_xlfn.CONCAT("D",ROW(C5766)-C5766-3))</f>
        <v>2075</v>
      </c>
      <c r="C5766" s="32">
        <v>35</v>
      </c>
      <c r="D5766" s="33">
        <v>4814045</v>
      </c>
      <c r="E5766" s="33"/>
      <c r="F5766" s="33">
        <v>2455730</v>
      </c>
      <c r="G5766" s="33">
        <v>1122399</v>
      </c>
      <c r="H5766" s="33">
        <v>1168843</v>
      </c>
      <c r="I5766" s="33">
        <v>3870</v>
      </c>
      <c r="J5766" s="33">
        <v>160619</v>
      </c>
      <c r="K5766" s="33"/>
      <c r="L5766" s="33">
        <v>2358315</v>
      </c>
      <c r="M5766" s="33">
        <v>760653</v>
      </c>
      <c r="N5766" s="33">
        <v>1390826</v>
      </c>
      <c r="O5766" s="33">
        <v>6766</v>
      </c>
      <c r="P5766" s="33">
        <v>200070</v>
      </c>
      <c r="Q5766"/>
    </row>
    <row r="5767" spans="1:17">
      <c r="A5767" s="38" t="str">
        <f t="shared" ca="1" si="89"/>
        <v>207536</v>
      </c>
      <c r="B5767" s="39" cm="1">
        <f t="array" aca="1" ref="B5767" ca="1">INDIRECT(_xlfn.CONCAT("D",ROW(C5767)-C5767-3))</f>
        <v>2075</v>
      </c>
      <c r="C5767" s="32">
        <v>36</v>
      </c>
      <c r="D5767" s="33">
        <v>4823598</v>
      </c>
      <c r="E5767" s="33"/>
      <c r="F5767" s="33">
        <v>2459288</v>
      </c>
      <c r="G5767" s="33">
        <v>1076785</v>
      </c>
      <c r="H5767" s="33">
        <v>1217067</v>
      </c>
      <c r="I5767" s="33">
        <v>10642</v>
      </c>
      <c r="J5767" s="33">
        <v>154794</v>
      </c>
      <c r="K5767" s="33"/>
      <c r="L5767" s="33">
        <v>2364310</v>
      </c>
      <c r="M5767" s="33">
        <v>705909</v>
      </c>
      <c r="N5767" s="33">
        <v>1421487</v>
      </c>
      <c r="O5767" s="33">
        <v>15472</v>
      </c>
      <c r="P5767" s="33">
        <v>221442</v>
      </c>
      <c r="Q5767"/>
    </row>
    <row r="5768" spans="1:17">
      <c r="A5768" s="38" t="str">
        <f t="shared" ca="1" si="89"/>
        <v>207537</v>
      </c>
      <c r="B5768" s="39" cm="1">
        <f t="array" aca="1" ref="B5768" ca="1">INDIRECT(_xlfn.CONCAT("D",ROW(C5768)-C5768-3))</f>
        <v>2075</v>
      </c>
      <c r="C5768" s="32">
        <v>37</v>
      </c>
      <c r="D5768" s="33">
        <v>4827861</v>
      </c>
      <c r="E5768" s="33"/>
      <c r="F5768" s="33">
        <v>2459978</v>
      </c>
      <c r="G5768" s="33">
        <v>1010486</v>
      </c>
      <c r="H5768" s="33">
        <v>1273503</v>
      </c>
      <c r="I5768" s="33">
        <v>7736</v>
      </c>
      <c r="J5768" s="33">
        <v>168253</v>
      </c>
      <c r="K5768" s="33"/>
      <c r="L5768" s="33">
        <v>2367883</v>
      </c>
      <c r="M5768" s="33">
        <v>698767</v>
      </c>
      <c r="N5768" s="33">
        <v>1413965</v>
      </c>
      <c r="O5768" s="33">
        <v>16430</v>
      </c>
      <c r="P5768" s="33">
        <v>238721</v>
      </c>
      <c r="Q5768"/>
    </row>
    <row r="5769" spans="1:17">
      <c r="A5769" s="38" t="str">
        <f t="shared" ca="1" si="89"/>
        <v>207538</v>
      </c>
      <c r="B5769" s="39" cm="1">
        <f t="array" aca="1" ref="B5769" ca="1">INDIRECT(_xlfn.CONCAT("D",ROW(C5769)-C5769-3))</f>
        <v>2075</v>
      </c>
      <c r="C5769" s="32">
        <v>38</v>
      </c>
      <c r="D5769" s="33">
        <v>4827657</v>
      </c>
      <c r="E5769" s="33"/>
      <c r="F5769" s="33">
        <v>2458254</v>
      </c>
      <c r="G5769" s="33">
        <v>972093</v>
      </c>
      <c r="H5769" s="33">
        <v>1265846</v>
      </c>
      <c r="I5769" s="33">
        <v>13528</v>
      </c>
      <c r="J5769" s="33">
        <v>206787</v>
      </c>
      <c r="K5769" s="33"/>
      <c r="L5769" s="33">
        <v>2369403</v>
      </c>
      <c r="M5769" s="33">
        <v>706867</v>
      </c>
      <c r="N5769" s="33">
        <v>1402162</v>
      </c>
      <c r="O5769" s="33">
        <v>18323</v>
      </c>
      <c r="P5769" s="33">
        <v>242051</v>
      </c>
      <c r="Q5769"/>
    </row>
    <row r="5770" spans="1:17">
      <c r="A5770" s="38" t="str">
        <f t="shared" ca="1" si="89"/>
        <v>207539</v>
      </c>
      <c r="B5770" s="39" cm="1">
        <f t="array" aca="1" ref="B5770" ca="1">INDIRECT(_xlfn.CONCAT("D",ROW(C5770)-C5770-3))</f>
        <v>2075</v>
      </c>
      <c r="C5770" s="32">
        <v>39</v>
      </c>
      <c r="D5770" s="33">
        <v>4824192</v>
      </c>
      <c r="E5770" s="33"/>
      <c r="F5770" s="33">
        <v>2454715</v>
      </c>
      <c r="G5770" s="33">
        <v>995024</v>
      </c>
      <c r="H5770" s="33">
        <v>1254890</v>
      </c>
      <c r="I5770" s="33">
        <v>5796</v>
      </c>
      <c r="J5770" s="33">
        <v>199005</v>
      </c>
      <c r="K5770" s="33"/>
      <c r="L5770" s="33">
        <v>2369477</v>
      </c>
      <c r="M5770" s="33">
        <v>655777</v>
      </c>
      <c r="N5770" s="33">
        <v>1465855</v>
      </c>
      <c r="O5770" s="33">
        <v>16394</v>
      </c>
      <c r="P5770" s="33">
        <v>231451</v>
      </c>
      <c r="Q5770"/>
    </row>
    <row r="5771" spans="1:17">
      <c r="A5771" s="38" t="str">
        <f t="shared" ca="1" si="89"/>
        <v>207540</v>
      </c>
      <c r="B5771" s="39" cm="1">
        <f t="array" aca="1" ref="B5771" ca="1">INDIRECT(_xlfn.CONCAT("D",ROW(C5771)-C5771-3))</f>
        <v>2075</v>
      </c>
      <c r="C5771" s="32">
        <v>40</v>
      </c>
      <c r="D5771" s="33">
        <v>4819856</v>
      </c>
      <c r="E5771" s="33"/>
      <c r="F5771" s="33">
        <v>2450688</v>
      </c>
      <c r="G5771" s="33">
        <v>920941</v>
      </c>
      <c r="H5771" s="33">
        <v>1292023</v>
      </c>
      <c r="I5771" s="33">
        <v>14495</v>
      </c>
      <c r="J5771" s="33">
        <v>223229</v>
      </c>
      <c r="K5771" s="33"/>
      <c r="L5771" s="33">
        <v>2369168</v>
      </c>
      <c r="M5771" s="33">
        <v>596163</v>
      </c>
      <c r="N5771" s="33">
        <v>1443954</v>
      </c>
      <c r="O5771" s="33">
        <v>29034</v>
      </c>
      <c r="P5771" s="33">
        <v>300017</v>
      </c>
      <c r="Q5771"/>
    </row>
    <row r="5772" spans="1:17">
      <c r="A5772" s="38" t="str">
        <f t="shared" ref="A5772:A5835" ca="1" si="90">B5772&amp;C5772</f>
        <v>207541</v>
      </c>
      <c r="B5772" s="39" cm="1">
        <f t="array" aca="1" ref="B5772" ca="1">INDIRECT(_xlfn.CONCAT("D",ROW(C5772)-C5772-3))</f>
        <v>2075</v>
      </c>
      <c r="C5772" s="32">
        <v>41</v>
      </c>
      <c r="D5772" s="33">
        <v>4815637</v>
      </c>
      <c r="E5772" s="33"/>
      <c r="F5772" s="33">
        <v>2446711</v>
      </c>
      <c r="G5772" s="33">
        <v>859629</v>
      </c>
      <c r="H5772" s="33">
        <v>1284138</v>
      </c>
      <c r="I5772" s="33">
        <v>11578</v>
      </c>
      <c r="J5772" s="33">
        <v>291367</v>
      </c>
      <c r="K5772" s="33"/>
      <c r="L5772" s="33">
        <v>2368925</v>
      </c>
      <c r="M5772" s="33">
        <v>602122</v>
      </c>
      <c r="N5772" s="33">
        <v>1458023</v>
      </c>
      <c r="O5772" s="33">
        <v>29913</v>
      </c>
      <c r="P5772" s="33">
        <v>278867</v>
      </c>
      <c r="Q5772"/>
    </row>
    <row r="5773" spans="1:17">
      <c r="A5773" s="38" t="str">
        <f t="shared" ca="1" si="90"/>
        <v>207542</v>
      </c>
      <c r="B5773" s="39" cm="1">
        <f t="array" aca="1" ref="B5773" ca="1">INDIRECT(_xlfn.CONCAT("D",ROW(C5773)-C5773-3))</f>
        <v>2075</v>
      </c>
      <c r="C5773" s="32">
        <v>42</v>
      </c>
      <c r="D5773" s="33">
        <v>4811353</v>
      </c>
      <c r="E5773" s="33"/>
      <c r="F5773" s="33">
        <v>2442710</v>
      </c>
      <c r="G5773" s="33">
        <v>865026</v>
      </c>
      <c r="H5773" s="33">
        <v>1316344</v>
      </c>
      <c r="I5773" s="33">
        <v>10608</v>
      </c>
      <c r="J5773" s="33">
        <v>250732</v>
      </c>
      <c r="K5773" s="33"/>
      <c r="L5773" s="33">
        <v>2368643</v>
      </c>
      <c r="M5773" s="33">
        <v>587339</v>
      </c>
      <c r="N5773" s="33">
        <v>1432180</v>
      </c>
      <c r="O5773" s="33">
        <v>37613</v>
      </c>
      <c r="P5773" s="33">
        <v>311511</v>
      </c>
      <c r="Q5773"/>
    </row>
    <row r="5774" spans="1:17">
      <c r="A5774" s="38" t="str">
        <f t="shared" ca="1" si="90"/>
        <v>207543</v>
      </c>
      <c r="B5774" s="39" cm="1">
        <f t="array" aca="1" ref="B5774" ca="1">INDIRECT(_xlfn.CONCAT("D",ROW(C5774)-C5774-3))</f>
        <v>2075</v>
      </c>
      <c r="C5774" s="32">
        <v>43</v>
      </c>
      <c r="D5774" s="33">
        <v>4806642</v>
      </c>
      <c r="E5774" s="33"/>
      <c r="F5774" s="33">
        <v>2438479</v>
      </c>
      <c r="G5774" s="33">
        <v>871092</v>
      </c>
      <c r="H5774" s="33">
        <v>1300844</v>
      </c>
      <c r="I5774" s="33">
        <v>15452</v>
      </c>
      <c r="J5774" s="33">
        <v>251091</v>
      </c>
      <c r="K5774" s="33"/>
      <c r="L5774" s="33">
        <v>2368163</v>
      </c>
      <c r="M5774" s="33">
        <v>533222</v>
      </c>
      <c r="N5774" s="33">
        <v>1499386</v>
      </c>
      <c r="O5774" s="33">
        <v>33748</v>
      </c>
      <c r="P5774" s="33">
        <v>301806</v>
      </c>
      <c r="Q5774"/>
    </row>
    <row r="5775" spans="1:17">
      <c r="A5775" s="38" t="str">
        <f t="shared" ca="1" si="90"/>
        <v>207544</v>
      </c>
      <c r="B5775" s="39" cm="1">
        <f t="array" aca="1" ref="B5775" ca="1">INDIRECT(_xlfn.CONCAT("D",ROW(C5775)-C5775-3))</f>
        <v>2075</v>
      </c>
      <c r="C5775" s="32">
        <v>44</v>
      </c>
      <c r="D5775" s="33">
        <v>4792718</v>
      </c>
      <c r="E5775" s="33"/>
      <c r="F5775" s="33">
        <v>2429580</v>
      </c>
      <c r="G5775" s="33">
        <v>847461</v>
      </c>
      <c r="H5775" s="33">
        <v>1298668</v>
      </c>
      <c r="I5775" s="33">
        <v>7713</v>
      </c>
      <c r="J5775" s="33">
        <v>275738</v>
      </c>
      <c r="K5775" s="33"/>
      <c r="L5775" s="33">
        <v>2363138</v>
      </c>
      <c r="M5775" s="33">
        <v>545043</v>
      </c>
      <c r="N5775" s="33">
        <v>1460831</v>
      </c>
      <c r="O5775" s="33">
        <v>39482</v>
      </c>
      <c r="P5775" s="33">
        <v>317781</v>
      </c>
      <c r="Q5775"/>
    </row>
    <row r="5776" spans="1:17">
      <c r="A5776" s="38" t="str">
        <f t="shared" ca="1" si="90"/>
        <v>207545</v>
      </c>
      <c r="B5776" s="39" cm="1">
        <f t="array" aca="1" ref="B5776" ca="1">INDIRECT(_xlfn.CONCAT("D",ROW(C5776)-C5776-3))</f>
        <v>2075</v>
      </c>
      <c r="C5776" s="32">
        <v>45</v>
      </c>
      <c r="D5776" s="33">
        <v>4764084</v>
      </c>
      <c r="E5776" s="33"/>
      <c r="F5776" s="33">
        <v>2413349</v>
      </c>
      <c r="G5776" s="33">
        <v>784626</v>
      </c>
      <c r="H5776" s="33">
        <v>1304513</v>
      </c>
      <c r="I5776" s="33">
        <v>15347</v>
      </c>
      <c r="J5776" s="33">
        <v>308863</v>
      </c>
      <c r="K5776" s="33"/>
      <c r="L5776" s="33">
        <v>2350734</v>
      </c>
      <c r="M5776" s="33">
        <v>536654</v>
      </c>
      <c r="N5776" s="33">
        <v>1463339</v>
      </c>
      <c r="O5776" s="33">
        <v>37374</v>
      </c>
      <c r="P5776" s="33">
        <v>313367</v>
      </c>
      <c r="Q5776"/>
    </row>
    <row r="5777" spans="1:17">
      <c r="A5777" s="38" t="str">
        <f t="shared" ca="1" si="90"/>
        <v>207546</v>
      </c>
      <c r="B5777" s="39" cm="1">
        <f t="array" aca="1" ref="B5777" ca="1">INDIRECT(_xlfn.CONCAT("D",ROW(C5777)-C5777-3))</f>
        <v>2075</v>
      </c>
      <c r="C5777" s="32">
        <v>46</v>
      </c>
      <c r="D5777" s="33">
        <v>4724226</v>
      </c>
      <c r="E5777" s="33"/>
      <c r="F5777" s="33">
        <v>2391518</v>
      </c>
      <c r="G5777" s="33">
        <v>794626</v>
      </c>
      <c r="H5777" s="33">
        <v>1309413</v>
      </c>
      <c r="I5777" s="33">
        <v>17191</v>
      </c>
      <c r="J5777" s="33">
        <v>270287</v>
      </c>
      <c r="K5777" s="33"/>
      <c r="L5777" s="33">
        <v>2332707</v>
      </c>
      <c r="M5777" s="33">
        <v>531769</v>
      </c>
      <c r="N5777" s="33">
        <v>1462366</v>
      </c>
      <c r="O5777" s="33">
        <v>32518</v>
      </c>
      <c r="P5777" s="33">
        <v>306054</v>
      </c>
      <c r="Q5777"/>
    </row>
    <row r="5778" spans="1:17">
      <c r="A5778" s="38" t="str">
        <f t="shared" ca="1" si="90"/>
        <v>207547</v>
      </c>
      <c r="B5778" s="39" cm="1">
        <f t="array" aca="1" ref="B5778" ca="1">INDIRECT(_xlfn.CONCAT("D",ROW(C5778)-C5778-3))</f>
        <v>2075</v>
      </c>
      <c r="C5778" s="32">
        <v>47</v>
      </c>
      <c r="D5778" s="33">
        <v>4677326</v>
      </c>
      <c r="E5778" s="33"/>
      <c r="F5778" s="33">
        <v>2366160</v>
      </c>
      <c r="G5778" s="33">
        <v>732177</v>
      </c>
      <c r="H5778" s="33">
        <v>1349353</v>
      </c>
      <c r="I5778" s="33">
        <v>6709</v>
      </c>
      <c r="J5778" s="33">
        <v>277921</v>
      </c>
      <c r="K5778" s="33"/>
      <c r="L5778" s="33">
        <v>2311167</v>
      </c>
      <c r="M5778" s="33">
        <v>526182</v>
      </c>
      <c r="N5778" s="33">
        <v>1432597</v>
      </c>
      <c r="O5778" s="33">
        <v>48969</v>
      </c>
      <c r="P5778" s="33">
        <v>303419</v>
      </c>
      <c r="Q5778"/>
    </row>
    <row r="5779" spans="1:17">
      <c r="A5779" s="38" t="str">
        <f t="shared" ca="1" si="90"/>
        <v>207548</v>
      </c>
      <c r="B5779" s="39" cm="1">
        <f t="array" aca="1" ref="B5779" ca="1">INDIRECT(_xlfn.CONCAT("D",ROW(C5779)-C5779-3))</f>
        <v>2075</v>
      </c>
      <c r="C5779" s="32">
        <v>48</v>
      </c>
      <c r="D5779" s="33">
        <v>4628142</v>
      </c>
      <c r="E5779" s="33"/>
      <c r="F5779" s="33">
        <v>2339611</v>
      </c>
      <c r="G5779" s="33">
        <v>727385</v>
      </c>
      <c r="H5779" s="33">
        <v>1307941</v>
      </c>
      <c r="I5779" s="33">
        <v>20286</v>
      </c>
      <c r="J5779" s="33">
        <v>283999</v>
      </c>
      <c r="K5779" s="33"/>
      <c r="L5779" s="33">
        <v>2288531</v>
      </c>
      <c r="M5779" s="33">
        <v>501159</v>
      </c>
      <c r="N5779" s="33">
        <v>1408847</v>
      </c>
      <c r="O5779" s="33">
        <v>38625</v>
      </c>
      <c r="P5779" s="33">
        <v>339900</v>
      </c>
      <c r="Q5779"/>
    </row>
    <row r="5780" spans="1:17">
      <c r="A5780" s="38" t="str">
        <f t="shared" ca="1" si="90"/>
        <v>207549</v>
      </c>
      <c r="B5780" s="39" cm="1">
        <f t="array" aca="1" ref="B5780" ca="1">INDIRECT(_xlfn.CONCAT("D",ROW(C5780)-C5780-3))</f>
        <v>2075</v>
      </c>
      <c r="C5780" s="32">
        <v>49</v>
      </c>
      <c r="D5780" s="33">
        <v>4579360</v>
      </c>
      <c r="E5780" s="33"/>
      <c r="F5780" s="33">
        <v>2313215</v>
      </c>
      <c r="G5780" s="33">
        <v>736289</v>
      </c>
      <c r="H5780" s="33">
        <v>1291187</v>
      </c>
      <c r="I5780" s="33">
        <v>16579</v>
      </c>
      <c r="J5780" s="33">
        <v>269160</v>
      </c>
      <c r="K5780" s="33"/>
      <c r="L5780" s="33">
        <v>2266146</v>
      </c>
      <c r="M5780" s="33">
        <v>528963</v>
      </c>
      <c r="N5780" s="33">
        <v>1362420</v>
      </c>
      <c r="O5780" s="33">
        <v>53677</v>
      </c>
      <c r="P5780" s="33">
        <v>321086</v>
      </c>
      <c r="Q5780"/>
    </row>
    <row r="5781" spans="1:17">
      <c r="A5781" s="38" t="str">
        <f t="shared" ca="1" si="90"/>
        <v>207550</v>
      </c>
      <c r="B5781" s="39" cm="1">
        <f t="array" aca="1" ref="B5781" ca="1">INDIRECT(_xlfn.CONCAT("D",ROW(C5781)-C5781-3))</f>
        <v>2075</v>
      </c>
      <c r="C5781" s="32">
        <v>50</v>
      </c>
      <c r="D5781" s="33">
        <v>4536906</v>
      </c>
      <c r="E5781" s="33"/>
      <c r="F5781" s="33">
        <v>2289843</v>
      </c>
      <c r="G5781" s="33">
        <v>678142</v>
      </c>
      <c r="H5781" s="33">
        <v>1319655</v>
      </c>
      <c r="I5781" s="33">
        <v>15840</v>
      </c>
      <c r="J5781" s="33">
        <v>276207</v>
      </c>
      <c r="K5781" s="33"/>
      <c r="L5781" s="33">
        <v>2247062</v>
      </c>
      <c r="M5781" s="33">
        <v>474731</v>
      </c>
      <c r="N5781" s="33">
        <v>1389579</v>
      </c>
      <c r="O5781" s="33">
        <v>53407</v>
      </c>
      <c r="P5781" s="33">
        <v>329345</v>
      </c>
      <c r="Q5781"/>
    </row>
    <row r="5782" spans="1:17">
      <c r="A5782" s="38" t="str">
        <f t="shared" ca="1" si="90"/>
        <v>207551</v>
      </c>
      <c r="B5782" s="39" cm="1">
        <f t="array" aca="1" ref="B5782" ca="1">INDIRECT(_xlfn.CONCAT("D",ROW(C5782)-C5782-3))</f>
        <v>2075</v>
      </c>
      <c r="C5782" s="32">
        <v>51</v>
      </c>
      <c r="D5782" s="33">
        <v>4505190</v>
      </c>
      <c r="E5782" s="33"/>
      <c r="F5782" s="33">
        <v>2271910</v>
      </c>
      <c r="G5782" s="33">
        <v>656285</v>
      </c>
      <c r="H5782" s="33">
        <v>1299525</v>
      </c>
      <c r="I5782" s="33">
        <v>18063</v>
      </c>
      <c r="J5782" s="33">
        <v>298038</v>
      </c>
      <c r="K5782" s="33"/>
      <c r="L5782" s="33">
        <v>2233280</v>
      </c>
      <c r="M5782" s="33">
        <v>484797</v>
      </c>
      <c r="N5782" s="33">
        <v>1375098</v>
      </c>
      <c r="O5782" s="33">
        <v>55205</v>
      </c>
      <c r="P5782" s="33">
        <v>318180</v>
      </c>
      <c r="Q5782"/>
    </row>
    <row r="5783" spans="1:17">
      <c r="A5783" s="38" t="str">
        <f t="shared" ca="1" si="90"/>
        <v>207552</v>
      </c>
      <c r="B5783" s="39" cm="1">
        <f t="array" aca="1" ref="B5783" ca="1">INDIRECT(_xlfn.CONCAT("D",ROW(C5783)-C5783-3))</f>
        <v>2075</v>
      </c>
      <c r="C5783" s="32">
        <v>52</v>
      </c>
      <c r="D5783" s="33">
        <v>4473097</v>
      </c>
      <c r="E5783" s="33"/>
      <c r="F5783" s="33">
        <v>2253771</v>
      </c>
      <c r="G5783" s="33">
        <v>658622</v>
      </c>
      <c r="H5783" s="33">
        <v>1302993</v>
      </c>
      <c r="I5783" s="33">
        <v>18323</v>
      </c>
      <c r="J5783" s="33">
        <v>273832</v>
      </c>
      <c r="K5783" s="33"/>
      <c r="L5783" s="33">
        <v>2219326</v>
      </c>
      <c r="M5783" s="33">
        <v>457908</v>
      </c>
      <c r="N5783" s="33">
        <v>1378811</v>
      </c>
      <c r="O5783" s="33">
        <v>59019</v>
      </c>
      <c r="P5783" s="33">
        <v>323588</v>
      </c>
      <c r="Q5783"/>
    </row>
    <row r="5784" spans="1:17">
      <c r="A5784" s="38" t="str">
        <f t="shared" ca="1" si="90"/>
        <v>207553</v>
      </c>
      <c r="B5784" s="39" cm="1">
        <f t="array" aca="1" ref="B5784" ca="1">INDIRECT(_xlfn.CONCAT("D",ROW(C5784)-C5784-3))</f>
        <v>2075</v>
      </c>
      <c r="C5784" s="32">
        <v>53</v>
      </c>
      <c r="D5784" s="33">
        <v>4451136</v>
      </c>
      <c r="E5784" s="33"/>
      <c r="F5784" s="33">
        <v>2240459</v>
      </c>
      <c r="G5784" s="33">
        <v>684385</v>
      </c>
      <c r="H5784" s="33">
        <v>1261738</v>
      </c>
      <c r="I5784" s="33">
        <v>12350</v>
      </c>
      <c r="J5784" s="33">
        <v>281987</v>
      </c>
      <c r="K5784" s="33"/>
      <c r="L5784" s="33">
        <v>2210677</v>
      </c>
      <c r="M5784" s="33">
        <v>481299</v>
      </c>
      <c r="N5784" s="33">
        <v>1287243</v>
      </c>
      <c r="O5784" s="33">
        <v>66990</v>
      </c>
      <c r="P5784" s="33">
        <v>375145</v>
      </c>
      <c r="Q5784"/>
    </row>
    <row r="5785" spans="1:17">
      <c r="A5785" s="38" t="str">
        <f t="shared" ca="1" si="90"/>
        <v>207554</v>
      </c>
      <c r="B5785" s="39" cm="1">
        <f t="array" aca="1" ref="B5785" ca="1">INDIRECT(_xlfn.CONCAT("D",ROW(C5785)-C5785-3))</f>
        <v>2075</v>
      </c>
      <c r="C5785" s="32">
        <v>54</v>
      </c>
      <c r="D5785" s="33">
        <v>4376299</v>
      </c>
      <c r="E5785" s="33"/>
      <c r="F5785" s="33">
        <v>2198174</v>
      </c>
      <c r="G5785" s="33">
        <v>632498</v>
      </c>
      <c r="H5785" s="33">
        <v>1266942</v>
      </c>
      <c r="I5785" s="33">
        <v>19462</v>
      </c>
      <c r="J5785" s="33">
        <v>279272</v>
      </c>
      <c r="K5785" s="33"/>
      <c r="L5785" s="33">
        <v>2178125</v>
      </c>
      <c r="M5785" s="33">
        <v>447120</v>
      </c>
      <c r="N5785" s="33">
        <v>1285834</v>
      </c>
      <c r="O5785" s="33">
        <v>64292</v>
      </c>
      <c r="P5785" s="33">
        <v>380880</v>
      </c>
      <c r="Q5785"/>
    </row>
    <row r="5786" spans="1:17">
      <c r="A5786" s="38" t="str">
        <f t="shared" ca="1" si="90"/>
        <v>207555</v>
      </c>
      <c r="B5786" s="39" cm="1">
        <f t="array" aca="1" ref="B5786" ca="1">INDIRECT(_xlfn.CONCAT("D",ROW(C5786)-C5786-3))</f>
        <v>2075</v>
      </c>
      <c r="C5786" s="32">
        <v>55</v>
      </c>
      <c r="D5786" s="33">
        <v>4474482</v>
      </c>
      <c r="E5786" s="33"/>
      <c r="F5786" s="33">
        <v>2244706</v>
      </c>
      <c r="G5786" s="33">
        <v>665284</v>
      </c>
      <c r="H5786" s="33">
        <v>1302471</v>
      </c>
      <c r="I5786" s="33">
        <v>15052</v>
      </c>
      <c r="J5786" s="33">
        <v>261899</v>
      </c>
      <c r="K5786" s="33"/>
      <c r="L5786" s="33">
        <v>2229776</v>
      </c>
      <c r="M5786" s="33">
        <v>515259</v>
      </c>
      <c r="N5786" s="33">
        <v>1268562</v>
      </c>
      <c r="O5786" s="33">
        <v>69304</v>
      </c>
      <c r="P5786" s="33">
        <v>376651</v>
      </c>
      <c r="Q5786"/>
    </row>
    <row r="5787" spans="1:17">
      <c r="A5787" s="38" t="str">
        <f t="shared" ca="1" si="90"/>
        <v>207556</v>
      </c>
      <c r="B5787" s="39" cm="1">
        <f t="array" aca="1" ref="B5787" ca="1">INDIRECT(_xlfn.CONCAT("D",ROW(C5787)-C5787-3))</f>
        <v>2075</v>
      </c>
      <c r="C5787" s="32">
        <v>56</v>
      </c>
      <c r="D5787" s="33">
        <v>4506364</v>
      </c>
      <c r="E5787" s="33"/>
      <c r="F5787" s="33">
        <v>2256983</v>
      </c>
      <c r="G5787" s="33">
        <v>658958</v>
      </c>
      <c r="H5787" s="33">
        <v>1317917</v>
      </c>
      <c r="I5787" s="33">
        <v>20152</v>
      </c>
      <c r="J5787" s="33">
        <v>259956</v>
      </c>
      <c r="K5787" s="33"/>
      <c r="L5787" s="33">
        <v>2249381</v>
      </c>
      <c r="M5787" s="33">
        <v>488645</v>
      </c>
      <c r="N5787" s="33">
        <v>1313485</v>
      </c>
      <c r="O5787" s="33">
        <v>73701</v>
      </c>
      <c r="P5787" s="33">
        <v>373551</v>
      </c>
      <c r="Q5787"/>
    </row>
    <row r="5788" spans="1:17">
      <c r="A5788" s="38" t="str">
        <f t="shared" ca="1" si="90"/>
        <v>207557</v>
      </c>
      <c r="B5788" s="39" cm="1">
        <f t="array" aca="1" ref="B5788" ca="1">INDIRECT(_xlfn.CONCAT("D",ROW(C5788)-C5788-3))</f>
        <v>2075</v>
      </c>
      <c r="C5788" s="32">
        <v>57</v>
      </c>
      <c r="D5788" s="33">
        <v>4547702</v>
      </c>
      <c r="E5788" s="33"/>
      <c r="F5788" s="33">
        <v>2275842</v>
      </c>
      <c r="G5788" s="33">
        <v>650964</v>
      </c>
      <c r="H5788" s="33">
        <v>1318126</v>
      </c>
      <c r="I5788" s="33">
        <v>35434</v>
      </c>
      <c r="J5788" s="33">
        <v>271319</v>
      </c>
      <c r="K5788" s="33"/>
      <c r="L5788" s="33">
        <v>2271860</v>
      </c>
      <c r="M5788" s="33">
        <v>476848</v>
      </c>
      <c r="N5788" s="33">
        <v>1322214</v>
      </c>
      <c r="O5788" s="33">
        <v>85043</v>
      </c>
      <c r="P5788" s="33">
        <v>387755</v>
      </c>
      <c r="Q5788"/>
    </row>
    <row r="5789" spans="1:17">
      <c r="A5789" s="38" t="str">
        <f t="shared" ca="1" si="90"/>
        <v>207558</v>
      </c>
      <c r="B5789" s="39" cm="1">
        <f t="array" aca="1" ref="B5789" ca="1">INDIRECT(_xlfn.CONCAT("D",ROW(C5789)-C5789-3))</f>
        <v>2075</v>
      </c>
      <c r="C5789" s="32">
        <v>58</v>
      </c>
      <c r="D5789" s="33">
        <v>4611374</v>
      </c>
      <c r="E5789" s="33"/>
      <c r="F5789" s="33">
        <v>2302766</v>
      </c>
      <c r="G5789" s="33">
        <v>682487</v>
      </c>
      <c r="H5789" s="33">
        <v>1336830</v>
      </c>
      <c r="I5789" s="33">
        <v>18092</v>
      </c>
      <c r="J5789" s="33">
        <v>265356</v>
      </c>
      <c r="K5789" s="33"/>
      <c r="L5789" s="33">
        <v>2308608</v>
      </c>
      <c r="M5789" s="33">
        <v>533299</v>
      </c>
      <c r="N5789" s="33">
        <v>1276287</v>
      </c>
      <c r="O5789" s="33">
        <v>110894</v>
      </c>
      <c r="P5789" s="33">
        <v>388128</v>
      </c>
      <c r="Q5789"/>
    </row>
    <row r="5790" spans="1:17">
      <c r="A5790" s="38" t="str">
        <f t="shared" ca="1" si="90"/>
        <v>207559</v>
      </c>
      <c r="B5790" s="39" cm="1">
        <f t="array" aca="1" ref="B5790" ca="1">INDIRECT(_xlfn.CONCAT("D",ROW(C5790)-C5790-3))</f>
        <v>2075</v>
      </c>
      <c r="C5790" s="32">
        <v>59</v>
      </c>
      <c r="D5790" s="33">
        <v>4618236</v>
      </c>
      <c r="E5790" s="33"/>
      <c r="F5790" s="33">
        <v>2302986</v>
      </c>
      <c r="G5790" s="33">
        <v>637595</v>
      </c>
      <c r="H5790" s="33">
        <v>1370729</v>
      </c>
      <c r="I5790" s="33">
        <v>24136</v>
      </c>
      <c r="J5790" s="33">
        <v>270525</v>
      </c>
      <c r="K5790" s="33"/>
      <c r="L5790" s="33">
        <v>2315250</v>
      </c>
      <c r="M5790" s="33">
        <v>488641</v>
      </c>
      <c r="N5790" s="33">
        <v>1318826</v>
      </c>
      <c r="O5790" s="33">
        <v>104781</v>
      </c>
      <c r="P5790" s="33">
        <v>403003</v>
      </c>
      <c r="Q5790"/>
    </row>
    <row r="5791" spans="1:17">
      <c r="A5791" s="38" t="str">
        <f t="shared" ca="1" si="90"/>
        <v>207560</v>
      </c>
      <c r="B5791" s="39" cm="1">
        <f t="array" aca="1" ref="B5791" ca="1">INDIRECT(_xlfn.CONCAT("D",ROW(C5791)-C5791-3))</f>
        <v>2075</v>
      </c>
      <c r="C5791" s="32">
        <v>60</v>
      </c>
      <c r="D5791" s="33">
        <v>4602395</v>
      </c>
      <c r="E5791" s="33"/>
      <c r="F5791" s="33">
        <v>2290755</v>
      </c>
      <c r="G5791" s="33">
        <v>655797</v>
      </c>
      <c r="H5791" s="33">
        <v>1345844</v>
      </c>
      <c r="I5791" s="33">
        <v>34250</v>
      </c>
      <c r="J5791" s="33">
        <v>254864</v>
      </c>
      <c r="K5791" s="33"/>
      <c r="L5791" s="33">
        <v>2311640</v>
      </c>
      <c r="M5791" s="33">
        <v>476814</v>
      </c>
      <c r="N5791" s="33">
        <v>1289610</v>
      </c>
      <c r="O5791" s="33">
        <v>135801</v>
      </c>
      <c r="P5791" s="33">
        <v>409416</v>
      </c>
      <c r="Q5791"/>
    </row>
    <row r="5792" spans="1:17">
      <c r="A5792" s="38" t="str">
        <f t="shared" ca="1" si="90"/>
        <v>207561</v>
      </c>
      <c r="B5792" s="39" cm="1">
        <f t="array" aca="1" ref="B5792" ca="1">INDIRECT(_xlfn.CONCAT("D",ROW(C5792)-C5792-3))</f>
        <v>2075</v>
      </c>
      <c r="C5792" s="32">
        <v>61</v>
      </c>
      <c r="D5792" s="33">
        <v>4524146</v>
      </c>
      <c r="E5792" s="33"/>
      <c r="F5792" s="33">
        <v>2248476</v>
      </c>
      <c r="G5792" s="33">
        <v>641128</v>
      </c>
      <c r="H5792" s="33">
        <v>1332580</v>
      </c>
      <c r="I5792" s="33">
        <v>27175</v>
      </c>
      <c r="J5792" s="33">
        <v>247594</v>
      </c>
      <c r="K5792" s="33"/>
      <c r="L5792" s="33">
        <v>2275670</v>
      </c>
      <c r="M5792" s="33">
        <v>480832</v>
      </c>
      <c r="N5792" s="33">
        <v>1274857</v>
      </c>
      <c r="O5792" s="33">
        <v>124474</v>
      </c>
      <c r="P5792" s="33">
        <v>395507</v>
      </c>
      <c r="Q5792"/>
    </row>
    <row r="5793" spans="1:17">
      <c r="A5793" s="38" t="str">
        <f t="shared" ca="1" si="90"/>
        <v>207562</v>
      </c>
      <c r="B5793" s="39" cm="1">
        <f t="array" aca="1" ref="B5793" ca="1">INDIRECT(_xlfn.CONCAT("D",ROW(C5793)-C5793-3))</f>
        <v>2075</v>
      </c>
      <c r="C5793" s="32">
        <v>62</v>
      </c>
      <c r="D5793" s="33">
        <v>4510803</v>
      </c>
      <c r="E5793" s="33"/>
      <c r="F5793" s="33">
        <v>2235298</v>
      </c>
      <c r="G5793" s="33">
        <v>621028</v>
      </c>
      <c r="H5793" s="33">
        <v>1326331</v>
      </c>
      <c r="I5793" s="33">
        <v>36118</v>
      </c>
      <c r="J5793" s="33">
        <v>251822</v>
      </c>
      <c r="K5793" s="33"/>
      <c r="L5793" s="33">
        <v>2275504</v>
      </c>
      <c r="M5793" s="33">
        <v>474231</v>
      </c>
      <c r="N5793" s="33">
        <v>1301870</v>
      </c>
      <c r="O5793" s="33">
        <v>121830</v>
      </c>
      <c r="P5793" s="33">
        <v>377573</v>
      </c>
      <c r="Q5793"/>
    </row>
    <row r="5794" spans="1:17">
      <c r="A5794" s="38" t="str">
        <f t="shared" ca="1" si="90"/>
        <v>207563</v>
      </c>
      <c r="B5794" s="39" cm="1">
        <f t="array" aca="1" ref="B5794" ca="1">INDIRECT(_xlfn.CONCAT("D",ROW(C5794)-C5794-3))</f>
        <v>2075</v>
      </c>
      <c r="C5794" s="32">
        <v>63</v>
      </c>
      <c r="D5794" s="33">
        <v>4473847</v>
      </c>
      <c r="E5794" s="33"/>
      <c r="F5794" s="33">
        <v>2213742</v>
      </c>
      <c r="G5794" s="33">
        <v>571515</v>
      </c>
      <c r="H5794" s="33">
        <v>1356972</v>
      </c>
      <c r="I5794" s="33">
        <v>27119</v>
      </c>
      <c r="J5794" s="33">
        <v>258136</v>
      </c>
      <c r="K5794" s="33"/>
      <c r="L5794" s="33">
        <v>2260105</v>
      </c>
      <c r="M5794" s="33">
        <v>477558</v>
      </c>
      <c r="N5794" s="33">
        <v>1265780</v>
      </c>
      <c r="O5794" s="33">
        <v>150808</v>
      </c>
      <c r="P5794" s="33">
        <v>365960</v>
      </c>
      <c r="Q5794"/>
    </row>
    <row r="5795" spans="1:17">
      <c r="A5795" s="38" t="str">
        <f t="shared" ca="1" si="90"/>
        <v>207564</v>
      </c>
      <c r="B5795" s="39" cm="1">
        <f t="array" aca="1" ref="B5795" ca="1">INDIRECT(_xlfn.CONCAT("D",ROW(C5795)-C5795-3))</f>
        <v>2075</v>
      </c>
      <c r="C5795" s="32">
        <v>64</v>
      </c>
      <c r="D5795" s="33">
        <v>4517232</v>
      </c>
      <c r="E5795" s="33"/>
      <c r="F5795" s="33">
        <v>2228973</v>
      </c>
      <c r="G5795" s="33">
        <v>572073</v>
      </c>
      <c r="H5795" s="33">
        <v>1353269</v>
      </c>
      <c r="I5795" s="33">
        <v>29157</v>
      </c>
      <c r="J5795" s="33">
        <v>274474</v>
      </c>
      <c r="K5795" s="33"/>
      <c r="L5795" s="33">
        <v>2288259</v>
      </c>
      <c r="M5795" s="33">
        <v>474334</v>
      </c>
      <c r="N5795" s="33">
        <v>1249146</v>
      </c>
      <c r="O5795" s="33">
        <v>151747</v>
      </c>
      <c r="P5795" s="33">
        <v>413032</v>
      </c>
      <c r="Q5795"/>
    </row>
    <row r="5796" spans="1:17">
      <c r="A5796" s="38" t="str">
        <f t="shared" ca="1" si="90"/>
        <v>207565</v>
      </c>
      <c r="B5796" s="39" cm="1">
        <f t="array" aca="1" ref="B5796" ca="1">INDIRECT(_xlfn.CONCAT("D",ROW(C5796)-C5796-3))</f>
        <v>2075</v>
      </c>
      <c r="C5796" s="32">
        <v>65</v>
      </c>
      <c r="D5796" s="33">
        <v>4546717</v>
      </c>
      <c r="E5796" s="33"/>
      <c r="F5796" s="33">
        <v>2237182</v>
      </c>
      <c r="G5796" s="33">
        <v>570771</v>
      </c>
      <c r="H5796" s="33">
        <v>1359073</v>
      </c>
      <c r="I5796" s="33">
        <v>46899</v>
      </c>
      <c r="J5796" s="33">
        <v>260439</v>
      </c>
      <c r="K5796" s="33"/>
      <c r="L5796" s="33">
        <v>2309535</v>
      </c>
      <c r="M5796" s="33">
        <v>465519</v>
      </c>
      <c r="N5796" s="33">
        <v>1284189</v>
      </c>
      <c r="O5796" s="33">
        <v>177579</v>
      </c>
      <c r="P5796" s="33">
        <v>382247</v>
      </c>
      <c r="Q5796"/>
    </row>
    <row r="5797" spans="1:17">
      <c r="A5797" s="38" t="str">
        <f t="shared" ca="1" si="90"/>
        <v>207566</v>
      </c>
      <c r="B5797" s="39" cm="1">
        <f t="array" aca="1" ref="B5797" ca="1">INDIRECT(_xlfn.CONCAT("D",ROW(C5797)-C5797-3))</f>
        <v>2075</v>
      </c>
      <c r="C5797" s="32">
        <v>66</v>
      </c>
      <c r="D5797" s="33">
        <v>4652796</v>
      </c>
      <c r="E5797" s="33"/>
      <c r="F5797" s="33">
        <v>2284060</v>
      </c>
      <c r="G5797" s="33">
        <v>613973</v>
      </c>
      <c r="H5797" s="33">
        <v>1368627</v>
      </c>
      <c r="I5797" s="33">
        <v>45219</v>
      </c>
      <c r="J5797" s="33">
        <v>256241</v>
      </c>
      <c r="K5797" s="33"/>
      <c r="L5797" s="33">
        <v>2368736</v>
      </c>
      <c r="M5797" s="33">
        <v>515117</v>
      </c>
      <c r="N5797" s="33">
        <v>1268213</v>
      </c>
      <c r="O5797" s="33">
        <v>181747</v>
      </c>
      <c r="P5797" s="33">
        <v>403659</v>
      </c>
      <c r="Q5797"/>
    </row>
    <row r="5798" spans="1:17">
      <c r="A5798" s="38" t="str">
        <f t="shared" ca="1" si="90"/>
        <v>207567</v>
      </c>
      <c r="B5798" s="39" cm="1">
        <f t="array" aca="1" ref="B5798" ca="1">INDIRECT(_xlfn.CONCAT("D",ROW(C5798)-C5798-3))</f>
        <v>2075</v>
      </c>
      <c r="C5798" s="32">
        <v>67</v>
      </c>
      <c r="D5798" s="33">
        <v>4631574</v>
      </c>
      <c r="E5798" s="33"/>
      <c r="F5798" s="33">
        <v>2267321</v>
      </c>
      <c r="G5798" s="33">
        <v>543679</v>
      </c>
      <c r="H5798" s="33">
        <v>1407990</v>
      </c>
      <c r="I5798" s="33">
        <v>43813</v>
      </c>
      <c r="J5798" s="33">
        <v>271840</v>
      </c>
      <c r="K5798" s="33"/>
      <c r="L5798" s="33">
        <v>2364253</v>
      </c>
      <c r="M5798" s="33">
        <v>536603</v>
      </c>
      <c r="N5798" s="33">
        <v>1239084</v>
      </c>
      <c r="O5798" s="33">
        <v>198853</v>
      </c>
      <c r="P5798" s="33">
        <v>389712</v>
      </c>
      <c r="Q5798"/>
    </row>
    <row r="5799" spans="1:17">
      <c r="A5799" s="38" t="str">
        <f t="shared" ca="1" si="90"/>
        <v>207568</v>
      </c>
      <c r="B5799" s="39" cm="1">
        <f t="array" aca="1" ref="B5799" ca="1">INDIRECT(_xlfn.CONCAT("D",ROW(C5799)-C5799-3))</f>
        <v>2075</v>
      </c>
      <c r="C5799" s="32">
        <v>68</v>
      </c>
      <c r="D5799" s="33">
        <v>4530363</v>
      </c>
      <c r="E5799" s="33"/>
      <c r="F5799" s="33">
        <v>2213641</v>
      </c>
      <c r="G5799" s="33">
        <v>549905</v>
      </c>
      <c r="H5799" s="33">
        <v>1352224</v>
      </c>
      <c r="I5799" s="33">
        <v>54089</v>
      </c>
      <c r="J5799" s="33">
        <v>257423</v>
      </c>
      <c r="K5799" s="33"/>
      <c r="L5799" s="33">
        <v>2316721</v>
      </c>
      <c r="M5799" s="33">
        <v>464347</v>
      </c>
      <c r="N5799" s="33">
        <v>1204494</v>
      </c>
      <c r="O5799" s="33">
        <v>233678</v>
      </c>
      <c r="P5799" s="33">
        <v>414202</v>
      </c>
      <c r="Q5799"/>
    </row>
    <row r="5800" spans="1:17">
      <c r="A5800" s="38" t="str">
        <f t="shared" ca="1" si="90"/>
        <v>207569</v>
      </c>
      <c r="B5800" s="39" cm="1">
        <f t="array" aca="1" ref="B5800" ca="1">INDIRECT(_xlfn.CONCAT("D",ROW(C5800)-C5800-3))</f>
        <v>2075</v>
      </c>
      <c r="C5800" s="32">
        <v>69</v>
      </c>
      <c r="D5800" s="33">
        <v>4389351</v>
      </c>
      <c r="E5800" s="33"/>
      <c r="F5800" s="33">
        <v>2139292</v>
      </c>
      <c r="G5800" s="33">
        <v>517279</v>
      </c>
      <c r="H5800" s="33">
        <v>1327283</v>
      </c>
      <c r="I5800" s="33">
        <v>56139</v>
      </c>
      <c r="J5800" s="33">
        <v>238590</v>
      </c>
      <c r="K5800" s="33"/>
      <c r="L5800" s="33">
        <v>2250059</v>
      </c>
      <c r="M5800" s="33">
        <v>455632</v>
      </c>
      <c r="N5800" s="33">
        <v>1185245</v>
      </c>
      <c r="O5800" s="33">
        <v>214769</v>
      </c>
      <c r="P5800" s="33">
        <v>394413</v>
      </c>
      <c r="Q5800"/>
    </row>
    <row r="5801" spans="1:17">
      <c r="A5801" s="38" t="str">
        <f t="shared" ca="1" si="90"/>
        <v>207570</v>
      </c>
      <c r="B5801" s="39" cm="1">
        <f t="array" aca="1" ref="B5801" ca="1">INDIRECT(_xlfn.CONCAT("D",ROW(C5801)-C5801-3))</f>
        <v>2075</v>
      </c>
      <c r="C5801" s="32">
        <v>70</v>
      </c>
      <c r="D5801" s="33">
        <v>4299384</v>
      </c>
      <c r="E5801" s="33"/>
      <c r="F5801" s="33">
        <v>2089578</v>
      </c>
      <c r="G5801" s="33">
        <v>527661</v>
      </c>
      <c r="H5801" s="33">
        <v>1260969</v>
      </c>
      <c r="I5801" s="33">
        <v>54170</v>
      </c>
      <c r="J5801" s="33">
        <v>246777</v>
      </c>
      <c r="K5801" s="33"/>
      <c r="L5801" s="33">
        <v>2209806</v>
      </c>
      <c r="M5801" s="33">
        <v>444570</v>
      </c>
      <c r="N5801" s="33">
        <v>1200240</v>
      </c>
      <c r="O5801" s="33">
        <v>223791</v>
      </c>
      <c r="P5801" s="33">
        <v>341205</v>
      </c>
      <c r="Q5801"/>
    </row>
    <row r="5802" spans="1:17">
      <c r="A5802" s="38" t="str">
        <f t="shared" ca="1" si="90"/>
        <v>207571</v>
      </c>
      <c r="B5802" s="39" cm="1">
        <f t="array" aca="1" ref="B5802" ca="1">INDIRECT(_xlfn.CONCAT("D",ROW(C5802)-C5802-3))</f>
        <v>2075</v>
      </c>
      <c r="C5802" s="32">
        <v>71</v>
      </c>
      <c r="D5802" s="33">
        <v>4219729</v>
      </c>
      <c r="E5802" s="33"/>
      <c r="F5802" s="33">
        <v>2045915</v>
      </c>
      <c r="G5802" s="33">
        <v>468040</v>
      </c>
      <c r="H5802" s="33">
        <v>1281585</v>
      </c>
      <c r="I5802" s="33">
        <v>51223</v>
      </c>
      <c r="J5802" s="33">
        <v>245068</v>
      </c>
      <c r="K5802" s="33"/>
      <c r="L5802" s="33">
        <v>2173814</v>
      </c>
      <c r="M5802" s="33">
        <v>432755</v>
      </c>
      <c r="N5802" s="33">
        <v>1124560</v>
      </c>
      <c r="O5802" s="33">
        <v>272103</v>
      </c>
      <c r="P5802" s="33">
        <v>344396</v>
      </c>
      <c r="Q5802"/>
    </row>
    <row r="5803" spans="1:17">
      <c r="A5803" s="38" t="str">
        <f t="shared" ca="1" si="90"/>
        <v>207572</v>
      </c>
      <c r="B5803" s="39" cm="1">
        <f t="array" aca="1" ref="B5803" ca="1">INDIRECT(_xlfn.CONCAT("D",ROW(C5803)-C5803-3))</f>
        <v>2075</v>
      </c>
      <c r="C5803" s="32">
        <v>72</v>
      </c>
      <c r="D5803" s="33">
        <v>4123052</v>
      </c>
      <c r="E5803" s="33"/>
      <c r="F5803" s="33">
        <v>1992376</v>
      </c>
      <c r="G5803" s="33">
        <v>438161</v>
      </c>
      <c r="H5803" s="33">
        <v>1218794</v>
      </c>
      <c r="I5803" s="33">
        <v>77560</v>
      </c>
      <c r="J5803" s="33">
        <v>257861</v>
      </c>
      <c r="K5803" s="33"/>
      <c r="L5803" s="33">
        <v>2130676</v>
      </c>
      <c r="M5803" s="33">
        <v>407617</v>
      </c>
      <c r="N5803" s="33">
        <v>1133274</v>
      </c>
      <c r="O5803" s="33">
        <v>268725</v>
      </c>
      <c r="P5803" s="33">
        <v>321061</v>
      </c>
      <c r="Q5803"/>
    </row>
    <row r="5804" spans="1:17">
      <c r="A5804" s="38" t="str">
        <f t="shared" ca="1" si="90"/>
        <v>207573</v>
      </c>
      <c r="B5804" s="39" cm="1">
        <f t="array" aca="1" ref="B5804" ca="1">INDIRECT(_xlfn.CONCAT("D",ROW(C5804)-C5804-3))</f>
        <v>2075</v>
      </c>
      <c r="C5804" s="32">
        <v>73</v>
      </c>
      <c r="D5804" s="33">
        <v>4064883</v>
      </c>
      <c r="E5804" s="33"/>
      <c r="F5804" s="33">
        <v>1957601</v>
      </c>
      <c r="G5804" s="33">
        <v>417756</v>
      </c>
      <c r="H5804" s="33">
        <v>1219969</v>
      </c>
      <c r="I5804" s="33">
        <v>66599</v>
      </c>
      <c r="J5804" s="33">
        <v>253277</v>
      </c>
      <c r="K5804" s="33"/>
      <c r="L5804" s="33">
        <v>2107282</v>
      </c>
      <c r="M5804" s="33">
        <v>395809</v>
      </c>
      <c r="N5804" s="33">
        <v>1071311</v>
      </c>
      <c r="O5804" s="33">
        <v>276663</v>
      </c>
      <c r="P5804" s="33">
        <v>363499</v>
      </c>
      <c r="Q5804"/>
    </row>
    <row r="5805" spans="1:17">
      <c r="A5805" s="38" t="str">
        <f t="shared" ca="1" si="90"/>
        <v>207574</v>
      </c>
      <c r="B5805" s="39" cm="1">
        <f t="array" aca="1" ref="B5805" ca="1">INDIRECT(_xlfn.CONCAT("D",ROW(C5805)-C5805-3))</f>
        <v>2075</v>
      </c>
      <c r="C5805" s="32">
        <v>74</v>
      </c>
      <c r="D5805" s="33">
        <v>4073413</v>
      </c>
      <c r="E5805" s="33"/>
      <c r="F5805" s="33">
        <v>1957069</v>
      </c>
      <c r="G5805" s="33">
        <v>424437</v>
      </c>
      <c r="H5805" s="33">
        <v>1219623</v>
      </c>
      <c r="I5805" s="33">
        <v>73947</v>
      </c>
      <c r="J5805" s="33">
        <v>239062</v>
      </c>
      <c r="K5805" s="33"/>
      <c r="L5805" s="33">
        <v>2116344</v>
      </c>
      <c r="M5805" s="33">
        <v>419419</v>
      </c>
      <c r="N5805" s="33">
        <v>1047535</v>
      </c>
      <c r="O5805" s="33">
        <v>329254</v>
      </c>
      <c r="P5805" s="33">
        <v>320136</v>
      </c>
      <c r="Q5805"/>
    </row>
    <row r="5806" spans="1:17">
      <c r="A5806" s="38" t="str">
        <f t="shared" ca="1" si="90"/>
        <v>207575</v>
      </c>
      <c r="B5806" s="39" cm="1">
        <f t="array" aca="1" ref="B5806" ca="1">INDIRECT(_xlfn.CONCAT("D",ROW(C5806)-C5806-3))</f>
        <v>2075</v>
      </c>
      <c r="C5806" s="32">
        <v>75</v>
      </c>
      <c r="D5806" s="33">
        <v>3947437</v>
      </c>
      <c r="E5806" s="33"/>
      <c r="F5806" s="33">
        <v>1891557</v>
      </c>
      <c r="G5806" s="33">
        <v>372826</v>
      </c>
      <c r="H5806" s="33">
        <v>1167239</v>
      </c>
      <c r="I5806" s="33">
        <v>99556</v>
      </c>
      <c r="J5806" s="33">
        <v>251937</v>
      </c>
      <c r="K5806" s="33"/>
      <c r="L5806" s="33">
        <v>2055880</v>
      </c>
      <c r="M5806" s="33">
        <v>393334</v>
      </c>
      <c r="N5806" s="33">
        <v>992459</v>
      </c>
      <c r="O5806" s="33">
        <v>343661</v>
      </c>
      <c r="P5806" s="33">
        <v>326427</v>
      </c>
      <c r="Q5806"/>
    </row>
    <row r="5807" spans="1:17">
      <c r="A5807" s="38" t="str">
        <f t="shared" ca="1" si="90"/>
        <v>207576</v>
      </c>
      <c r="B5807" s="39" cm="1">
        <f t="array" aca="1" ref="B5807" ca="1">INDIRECT(_xlfn.CONCAT("D",ROW(C5807)-C5807-3))</f>
        <v>2075</v>
      </c>
      <c r="C5807" s="32">
        <v>76</v>
      </c>
      <c r="D5807" s="33">
        <v>3866041</v>
      </c>
      <c r="E5807" s="33"/>
      <c r="F5807" s="33">
        <v>1844042</v>
      </c>
      <c r="G5807" s="33">
        <v>399205</v>
      </c>
      <c r="H5807" s="33">
        <v>1104399</v>
      </c>
      <c r="I5807" s="33">
        <v>95242</v>
      </c>
      <c r="J5807" s="33">
        <v>245197</v>
      </c>
      <c r="K5807" s="33"/>
      <c r="L5807" s="33">
        <v>2021998</v>
      </c>
      <c r="M5807" s="33">
        <v>387989</v>
      </c>
      <c r="N5807" s="33">
        <v>968452</v>
      </c>
      <c r="O5807" s="33">
        <v>373806</v>
      </c>
      <c r="P5807" s="33">
        <v>291751</v>
      </c>
      <c r="Q5807"/>
    </row>
    <row r="5808" spans="1:17">
      <c r="A5808" s="38" t="str">
        <f t="shared" ca="1" si="90"/>
        <v>207577</v>
      </c>
      <c r="B5808" s="39" cm="1">
        <f t="array" aca="1" ref="B5808" ca="1">INDIRECT(_xlfn.CONCAT("D",ROW(C5808)-C5808-3))</f>
        <v>2075</v>
      </c>
      <c r="C5808" s="32">
        <v>77</v>
      </c>
      <c r="D5808" s="33">
        <v>3729629</v>
      </c>
      <c r="E5808" s="33"/>
      <c r="F5808" s="33">
        <v>1771847</v>
      </c>
      <c r="G5808" s="33">
        <v>354976</v>
      </c>
      <c r="H5808" s="33">
        <v>1113472</v>
      </c>
      <c r="I5808" s="33">
        <v>100121</v>
      </c>
      <c r="J5808" s="33">
        <v>203277</v>
      </c>
      <c r="K5808" s="33"/>
      <c r="L5808" s="33">
        <v>1957782</v>
      </c>
      <c r="M5808" s="33">
        <v>378173</v>
      </c>
      <c r="N5808" s="33">
        <v>904372</v>
      </c>
      <c r="O5808" s="33">
        <v>378173</v>
      </c>
      <c r="P5808" s="33">
        <v>297064</v>
      </c>
      <c r="Q5808"/>
    </row>
    <row r="5809" spans="1:17">
      <c r="A5809" s="38" t="str">
        <f t="shared" ca="1" si="90"/>
        <v>207578</v>
      </c>
      <c r="B5809" s="39" cm="1">
        <f t="array" aca="1" ref="B5809" ca="1">INDIRECT(_xlfn.CONCAT("D",ROW(C5809)-C5809-3))</f>
        <v>2075</v>
      </c>
      <c r="C5809" s="32">
        <v>78</v>
      </c>
      <c r="D5809" s="33">
        <v>3649967</v>
      </c>
      <c r="E5809" s="33"/>
      <c r="F5809" s="33">
        <v>1723045</v>
      </c>
      <c r="G5809" s="33">
        <v>315487</v>
      </c>
      <c r="H5809" s="33">
        <v>1088026</v>
      </c>
      <c r="I5809" s="33">
        <v>129431</v>
      </c>
      <c r="J5809" s="33">
        <v>190101</v>
      </c>
      <c r="K5809" s="33"/>
      <c r="L5809" s="33">
        <v>1926923</v>
      </c>
      <c r="M5809" s="33">
        <v>362059</v>
      </c>
      <c r="N5809" s="33">
        <v>865087</v>
      </c>
      <c r="O5809" s="33">
        <v>413781</v>
      </c>
      <c r="P5809" s="33">
        <v>285996</v>
      </c>
      <c r="Q5809"/>
    </row>
    <row r="5810" spans="1:17">
      <c r="A5810" s="38" t="str">
        <f t="shared" ca="1" si="90"/>
        <v>207579</v>
      </c>
      <c r="B5810" s="39" cm="1">
        <f t="array" aca="1" ref="B5810" ca="1">INDIRECT(_xlfn.CONCAT("D",ROW(C5810)-C5810-3))</f>
        <v>2075</v>
      </c>
      <c r="C5810" s="32">
        <v>79</v>
      </c>
      <c r="D5810" s="33">
        <v>3568056</v>
      </c>
      <c r="E5810" s="33"/>
      <c r="F5810" s="33">
        <v>1677260</v>
      </c>
      <c r="G5810" s="33">
        <v>315815</v>
      </c>
      <c r="H5810" s="33">
        <v>1084095</v>
      </c>
      <c r="I5810" s="33">
        <v>105272</v>
      </c>
      <c r="J5810" s="33">
        <v>172079</v>
      </c>
      <c r="K5810" s="33"/>
      <c r="L5810" s="33">
        <v>1890796</v>
      </c>
      <c r="M5810" s="33">
        <v>339713</v>
      </c>
      <c r="N5810" s="33">
        <v>874709</v>
      </c>
      <c r="O5810" s="33">
        <v>401756</v>
      </c>
      <c r="P5810" s="33">
        <v>274618</v>
      </c>
      <c r="Q5810"/>
    </row>
    <row r="5811" spans="1:17">
      <c r="A5811" s="38" t="str">
        <f t="shared" ca="1" si="90"/>
        <v>207580</v>
      </c>
      <c r="B5811" s="39" cm="1">
        <f t="array" aca="1" ref="B5811" ca="1">INDIRECT(_xlfn.CONCAT("D",ROW(C5811)-C5811-3))</f>
        <v>2075</v>
      </c>
      <c r="C5811" s="32">
        <v>80</v>
      </c>
      <c r="D5811" s="33">
        <v>3482970</v>
      </c>
      <c r="E5811" s="33"/>
      <c r="F5811" s="33">
        <v>1628252</v>
      </c>
      <c r="G5811" s="33">
        <v>299728</v>
      </c>
      <c r="H5811" s="33">
        <v>1026771</v>
      </c>
      <c r="I5811" s="33">
        <v>126574</v>
      </c>
      <c r="J5811" s="33">
        <v>175179</v>
      </c>
      <c r="K5811" s="33"/>
      <c r="L5811" s="33">
        <v>1854718</v>
      </c>
      <c r="M5811" s="33">
        <v>315914</v>
      </c>
      <c r="N5811" s="33">
        <v>805070</v>
      </c>
      <c r="O5811" s="33">
        <v>458584</v>
      </c>
      <c r="P5811" s="33">
        <v>275151</v>
      </c>
      <c r="Q5811"/>
    </row>
    <row r="5812" spans="1:17">
      <c r="A5812" s="38" t="str">
        <f t="shared" ca="1" si="90"/>
        <v>207581</v>
      </c>
      <c r="B5812" s="39" cm="1">
        <f t="array" aca="1" ref="B5812" ca="1">INDIRECT(_xlfn.CONCAT("D",ROW(C5812)-C5812-3))</f>
        <v>2075</v>
      </c>
      <c r="C5812" s="32">
        <v>81</v>
      </c>
      <c r="D5812" s="33">
        <v>3399856</v>
      </c>
      <c r="E5812" s="33"/>
      <c r="F5812" s="33">
        <v>1580159</v>
      </c>
      <c r="G5812" s="33">
        <v>294383</v>
      </c>
      <c r="H5812" s="33">
        <v>1011625</v>
      </c>
      <c r="I5812" s="33">
        <v>117349</v>
      </c>
      <c r="J5812" s="33">
        <v>156802</v>
      </c>
      <c r="K5812" s="33"/>
      <c r="L5812" s="33">
        <v>1819698</v>
      </c>
      <c r="M5812" s="33">
        <v>357422</v>
      </c>
      <c r="N5812" s="33">
        <v>738266</v>
      </c>
      <c r="O5812" s="33">
        <v>475545</v>
      </c>
      <c r="P5812" s="33">
        <v>248465</v>
      </c>
      <c r="Q5812"/>
    </row>
    <row r="5813" spans="1:17">
      <c r="A5813" s="38" t="str">
        <f t="shared" ca="1" si="90"/>
        <v>207582</v>
      </c>
      <c r="B5813" s="39" cm="1">
        <f t="array" aca="1" ref="B5813" ca="1">INDIRECT(_xlfn.CONCAT("D",ROW(C5813)-C5813-3))</f>
        <v>2075</v>
      </c>
      <c r="C5813" s="32">
        <v>82</v>
      </c>
      <c r="D5813" s="33">
        <v>3330116</v>
      </c>
      <c r="E5813" s="33"/>
      <c r="F5813" s="33">
        <v>1538427</v>
      </c>
      <c r="G5813" s="33">
        <v>289467</v>
      </c>
      <c r="H5813" s="33">
        <v>989856</v>
      </c>
      <c r="I5813" s="33">
        <v>117406</v>
      </c>
      <c r="J5813" s="33">
        <v>141697</v>
      </c>
      <c r="K5813" s="33"/>
      <c r="L5813" s="33">
        <v>1791689</v>
      </c>
      <c r="M5813" s="33">
        <v>304557</v>
      </c>
      <c r="N5813" s="33">
        <v>761901</v>
      </c>
      <c r="O5813" s="33">
        <v>505218</v>
      </c>
      <c r="P5813" s="33">
        <v>220014</v>
      </c>
      <c r="Q5813"/>
    </row>
    <row r="5814" spans="1:17">
      <c r="A5814" s="38" t="str">
        <f t="shared" ca="1" si="90"/>
        <v>207583</v>
      </c>
      <c r="B5814" s="39" cm="1">
        <f t="array" aca="1" ref="B5814" ca="1">INDIRECT(_xlfn.CONCAT("D",ROW(C5814)-C5814-3))</f>
        <v>2075</v>
      </c>
      <c r="C5814" s="32">
        <v>83</v>
      </c>
      <c r="D5814" s="33">
        <v>3220438</v>
      </c>
      <c r="E5814" s="33"/>
      <c r="F5814" s="33">
        <v>1472199</v>
      </c>
      <c r="G5814" s="33">
        <v>226414</v>
      </c>
      <c r="H5814" s="33">
        <v>959468</v>
      </c>
      <c r="I5814" s="33">
        <v>144174</v>
      </c>
      <c r="J5814" s="33">
        <v>142143</v>
      </c>
      <c r="K5814" s="33"/>
      <c r="L5814" s="33">
        <v>1748239</v>
      </c>
      <c r="M5814" s="33">
        <v>345974</v>
      </c>
      <c r="N5814" s="33">
        <v>653166</v>
      </c>
      <c r="O5814" s="33">
        <v>519471</v>
      </c>
      <c r="P5814" s="33">
        <v>229629</v>
      </c>
      <c r="Q5814"/>
    </row>
    <row r="5815" spans="1:17">
      <c r="A5815" s="38" t="str">
        <f t="shared" ca="1" si="90"/>
        <v>207584</v>
      </c>
      <c r="B5815" s="39" cm="1">
        <f t="array" aca="1" ref="B5815" ca="1">INDIRECT(_xlfn.CONCAT("D",ROW(C5815)-C5815-3))</f>
        <v>2075</v>
      </c>
      <c r="C5815" s="32">
        <v>84</v>
      </c>
      <c r="D5815" s="33">
        <v>3102222</v>
      </c>
      <c r="E5815" s="33"/>
      <c r="F5815" s="33">
        <v>1406283</v>
      </c>
      <c r="G5815" s="33">
        <v>229473</v>
      </c>
      <c r="H5815" s="33">
        <v>857985</v>
      </c>
      <c r="I5815" s="33">
        <v>172612</v>
      </c>
      <c r="J5815" s="33">
        <v>146213</v>
      </c>
      <c r="K5815" s="33"/>
      <c r="L5815" s="33">
        <v>1695939</v>
      </c>
      <c r="M5815" s="33">
        <v>294058</v>
      </c>
      <c r="N5815" s="33">
        <v>591179</v>
      </c>
      <c r="O5815" s="33">
        <v>568716</v>
      </c>
      <c r="P5815" s="33">
        <v>241985</v>
      </c>
      <c r="Q5815"/>
    </row>
    <row r="5816" spans="1:17">
      <c r="A5816" s="38" t="str">
        <f t="shared" ca="1" si="90"/>
        <v>207585</v>
      </c>
      <c r="B5816" s="39" cm="1">
        <f t="array" aca="1" ref="B5816" ca="1">INDIRECT(_xlfn.CONCAT("D",ROW(C5816)-C5816-3))</f>
        <v>2075</v>
      </c>
      <c r="C5816" s="32">
        <v>85</v>
      </c>
      <c r="D5816" s="33">
        <v>2852510</v>
      </c>
      <c r="E5816" s="33"/>
      <c r="F5816" s="33">
        <v>1277433</v>
      </c>
      <c r="G5816" s="33">
        <v>198712</v>
      </c>
      <c r="H5816" s="33">
        <v>815124</v>
      </c>
      <c r="I5816" s="33">
        <v>152075</v>
      </c>
      <c r="J5816" s="33">
        <v>111522</v>
      </c>
      <c r="K5816" s="33"/>
      <c r="L5816" s="33">
        <v>1575078</v>
      </c>
      <c r="M5816" s="33">
        <v>276634</v>
      </c>
      <c r="N5816" s="33">
        <v>562455</v>
      </c>
      <c r="O5816" s="33">
        <v>557351</v>
      </c>
      <c r="P5816" s="33">
        <v>178638</v>
      </c>
      <c r="Q5816"/>
    </row>
    <row r="5817" spans="1:17">
      <c r="A5817" s="38" t="str">
        <f t="shared" ca="1" si="90"/>
        <v>207586</v>
      </c>
      <c r="B5817" s="39" cm="1">
        <f t="array" aca="1" ref="B5817" ca="1">INDIRECT(_xlfn.CONCAT("D",ROW(C5817)-C5817-3))</f>
        <v>2075</v>
      </c>
      <c r="C5817" s="32">
        <v>86</v>
      </c>
      <c r="D5817" s="33">
        <v>2608958</v>
      </c>
      <c r="E5817" s="33"/>
      <c r="F5817" s="33">
        <v>1152089</v>
      </c>
      <c r="G5817" s="33">
        <v>173977</v>
      </c>
      <c r="H5817" s="33">
        <v>719170</v>
      </c>
      <c r="I5817" s="33">
        <v>157793</v>
      </c>
      <c r="J5817" s="33">
        <v>101149</v>
      </c>
      <c r="K5817" s="33"/>
      <c r="L5817" s="33">
        <v>1456869</v>
      </c>
      <c r="M5817" s="33">
        <v>271188</v>
      </c>
      <c r="N5817" s="33">
        <v>451640</v>
      </c>
      <c r="O5817" s="33">
        <v>555629</v>
      </c>
      <c r="P5817" s="33">
        <v>178413</v>
      </c>
      <c r="Q5817"/>
    </row>
    <row r="5818" spans="1:17">
      <c r="A5818" s="38" t="str">
        <f t="shared" ca="1" si="90"/>
        <v>207587</v>
      </c>
      <c r="B5818" s="39" cm="1">
        <f t="array" aca="1" ref="B5818" ca="1">INDIRECT(_xlfn.CONCAT("D",ROW(C5818)-C5818-3))</f>
        <v>2075</v>
      </c>
      <c r="C5818" s="32">
        <v>87</v>
      </c>
      <c r="D5818" s="33">
        <v>2363994</v>
      </c>
      <c r="E5818" s="33"/>
      <c r="F5818" s="33">
        <v>1031330</v>
      </c>
      <c r="G5818" s="33">
        <v>164811</v>
      </c>
      <c r="H5818" s="33">
        <v>639020</v>
      </c>
      <c r="I5818" s="33">
        <v>140544</v>
      </c>
      <c r="J5818" s="33">
        <v>86955</v>
      </c>
      <c r="K5818" s="33"/>
      <c r="L5818" s="33">
        <v>1332665</v>
      </c>
      <c r="M5818" s="33">
        <v>214651</v>
      </c>
      <c r="N5818" s="33">
        <v>392678</v>
      </c>
      <c r="O5818" s="33">
        <v>553412</v>
      </c>
      <c r="P5818" s="33">
        <v>171924</v>
      </c>
      <c r="Q5818"/>
    </row>
    <row r="5819" spans="1:17">
      <c r="A5819" s="38" t="str">
        <f t="shared" ca="1" si="90"/>
        <v>207588</v>
      </c>
      <c r="B5819" s="39" cm="1">
        <f t="array" aca="1" ref="B5819" ca="1">INDIRECT(_xlfn.CONCAT("D",ROW(C5819)-C5819-3))</f>
        <v>2075</v>
      </c>
      <c r="C5819" s="32">
        <v>88</v>
      </c>
      <c r="D5819" s="33">
        <v>2154109</v>
      </c>
      <c r="E5819" s="33"/>
      <c r="F5819" s="33">
        <v>926772</v>
      </c>
      <c r="G5819" s="33">
        <v>121147</v>
      </c>
      <c r="H5819" s="33">
        <v>568380</v>
      </c>
      <c r="I5819" s="33">
        <v>147395</v>
      </c>
      <c r="J5819" s="33">
        <v>89850</v>
      </c>
      <c r="K5819" s="33"/>
      <c r="L5819" s="33">
        <v>1227337</v>
      </c>
      <c r="M5819" s="33">
        <v>207266</v>
      </c>
      <c r="N5819" s="33">
        <v>353571</v>
      </c>
      <c r="O5819" s="33">
        <v>512068</v>
      </c>
      <c r="P5819" s="33">
        <v>154433</v>
      </c>
      <c r="Q5819"/>
    </row>
    <row r="5820" spans="1:17">
      <c r="A5820" s="38" t="str">
        <f t="shared" ca="1" si="90"/>
        <v>207589</v>
      </c>
      <c r="B5820" s="39" cm="1">
        <f t="array" aca="1" ref="B5820" ca="1">INDIRECT(_xlfn.CONCAT("D",ROW(C5820)-C5820-3))</f>
        <v>2075</v>
      </c>
      <c r="C5820" s="32">
        <v>89</v>
      </c>
      <c r="D5820" s="33">
        <v>1966903</v>
      </c>
      <c r="E5820" s="33"/>
      <c r="F5820" s="33">
        <v>835561</v>
      </c>
      <c r="G5820" s="33">
        <v>109118</v>
      </c>
      <c r="H5820" s="33">
        <v>510228</v>
      </c>
      <c r="I5820" s="33">
        <v>154584</v>
      </c>
      <c r="J5820" s="33">
        <v>61631</v>
      </c>
      <c r="K5820" s="33"/>
      <c r="L5820" s="33">
        <v>1131342</v>
      </c>
      <c r="M5820" s="33">
        <v>160460</v>
      </c>
      <c r="N5820" s="33">
        <v>296546</v>
      </c>
      <c r="O5820" s="33">
        <v>498644</v>
      </c>
      <c r="P5820" s="33">
        <v>175693</v>
      </c>
      <c r="Q5820"/>
    </row>
    <row r="5821" spans="1:17">
      <c r="A5821" s="38" t="str">
        <f t="shared" ca="1" si="90"/>
        <v>207590</v>
      </c>
      <c r="B5821" s="39" cm="1">
        <f t="array" aca="1" ref="B5821" ca="1">INDIRECT(_xlfn.CONCAT("D",ROW(C5821)-C5821-3))</f>
        <v>2075</v>
      </c>
      <c r="C5821" s="32">
        <v>90</v>
      </c>
      <c r="D5821" s="33">
        <v>1725811</v>
      </c>
      <c r="E5821" s="33"/>
      <c r="F5821" s="33">
        <v>720693</v>
      </c>
      <c r="G5821" s="33">
        <v>70855</v>
      </c>
      <c r="H5821" s="33">
        <v>434238</v>
      </c>
      <c r="I5821" s="33">
        <v>158917</v>
      </c>
      <c r="J5821" s="33">
        <v>56684</v>
      </c>
      <c r="K5821" s="33"/>
      <c r="L5821" s="33">
        <v>1005118</v>
      </c>
      <c r="M5821" s="33">
        <v>146199</v>
      </c>
      <c r="N5821" s="33">
        <v>226405</v>
      </c>
      <c r="O5821" s="33">
        <v>495452</v>
      </c>
      <c r="P5821" s="33">
        <v>137062</v>
      </c>
      <c r="Q5821"/>
    </row>
    <row r="5822" spans="1:17">
      <c r="A5822" s="38" t="str">
        <f t="shared" ca="1" si="90"/>
        <v>207591</v>
      </c>
      <c r="B5822" s="39" cm="1">
        <f t="array" aca="1" ref="B5822" ca="1">INDIRECT(_xlfn.CONCAT("D",ROW(C5822)-C5822-3))</f>
        <v>2075</v>
      </c>
      <c r="C5822" s="32">
        <v>91</v>
      </c>
      <c r="D5822" s="33">
        <v>1504103</v>
      </c>
      <c r="E5822" s="33"/>
      <c r="F5822" s="33">
        <v>618867</v>
      </c>
      <c r="G5822" s="33">
        <v>49712</v>
      </c>
      <c r="H5822" s="33">
        <v>368277</v>
      </c>
      <c r="I5822" s="33">
        <v>156239</v>
      </c>
      <c r="J5822" s="33">
        <v>44640</v>
      </c>
      <c r="K5822" s="33"/>
      <c r="L5822" s="33">
        <v>885235</v>
      </c>
      <c r="M5822" s="33">
        <v>117896</v>
      </c>
      <c r="N5822" s="33">
        <v>163631</v>
      </c>
      <c r="O5822" s="33">
        <v>489878</v>
      </c>
      <c r="P5822" s="33">
        <v>113830</v>
      </c>
      <c r="Q5822"/>
    </row>
    <row r="5823" spans="1:17">
      <c r="A5823" s="38" t="str">
        <f t="shared" ca="1" si="90"/>
        <v>207592</v>
      </c>
      <c r="B5823" s="39" cm="1">
        <f t="array" aca="1" ref="B5823" ca="1">INDIRECT(_xlfn.CONCAT("D",ROW(C5823)-C5823-3))</f>
        <v>2075</v>
      </c>
      <c r="C5823" s="32">
        <v>92</v>
      </c>
      <c r="D5823" s="33">
        <v>1320617</v>
      </c>
      <c r="E5823" s="33"/>
      <c r="F5823" s="33">
        <v>534208</v>
      </c>
      <c r="G5823" s="33">
        <v>42737</v>
      </c>
      <c r="H5823" s="33">
        <v>311367</v>
      </c>
      <c r="I5823" s="33">
        <v>143473</v>
      </c>
      <c r="J5823" s="33">
        <v>36631</v>
      </c>
      <c r="K5823" s="33"/>
      <c r="L5823" s="33">
        <v>786409</v>
      </c>
      <c r="M5823" s="33">
        <v>89527</v>
      </c>
      <c r="N5823" s="33">
        <v>156671</v>
      </c>
      <c r="O5823" s="33">
        <v>458823</v>
      </c>
      <c r="P5823" s="33">
        <v>81388</v>
      </c>
      <c r="Q5823"/>
    </row>
    <row r="5824" spans="1:17">
      <c r="A5824" s="38" t="str">
        <f t="shared" ca="1" si="90"/>
        <v>207593</v>
      </c>
      <c r="B5824" s="39" cm="1">
        <f t="array" aca="1" ref="B5824" ca="1">INDIRECT(_xlfn.CONCAT("D",ROW(C5824)-C5824-3))</f>
        <v>2075</v>
      </c>
      <c r="C5824" s="32">
        <v>93</v>
      </c>
      <c r="D5824" s="33">
        <v>1101682</v>
      </c>
      <c r="E5824" s="33"/>
      <c r="F5824" s="33">
        <v>436211</v>
      </c>
      <c r="G5824" s="33">
        <v>30647</v>
      </c>
      <c r="H5824" s="33">
        <v>230875</v>
      </c>
      <c r="I5824" s="33">
        <v>149149</v>
      </c>
      <c r="J5824" s="33">
        <v>25539</v>
      </c>
      <c r="K5824" s="33"/>
      <c r="L5824" s="33">
        <v>665472</v>
      </c>
      <c r="M5824" s="33">
        <v>63184</v>
      </c>
      <c r="N5824" s="33">
        <v>110063</v>
      </c>
      <c r="O5824" s="33">
        <v>407640</v>
      </c>
      <c r="P5824" s="33">
        <v>84585</v>
      </c>
      <c r="Q5824"/>
    </row>
    <row r="5825" spans="1:17">
      <c r="A5825" s="38" t="str">
        <f t="shared" ca="1" si="90"/>
        <v>207594</v>
      </c>
      <c r="B5825" s="39" cm="1">
        <f t="array" aca="1" ref="B5825" ca="1">INDIRECT(_xlfn.CONCAT("D",ROW(C5825)-C5825-3))</f>
        <v>2075</v>
      </c>
      <c r="C5825" s="32">
        <v>94</v>
      </c>
      <c r="D5825" s="33">
        <v>930594</v>
      </c>
      <c r="E5825" s="33"/>
      <c r="F5825" s="33">
        <v>360916</v>
      </c>
      <c r="G5825" s="33">
        <v>26583</v>
      </c>
      <c r="H5825" s="33">
        <v>180969</v>
      </c>
      <c r="I5825" s="33">
        <v>134960</v>
      </c>
      <c r="J5825" s="33">
        <v>18404</v>
      </c>
      <c r="K5825" s="33"/>
      <c r="L5825" s="33">
        <v>569678</v>
      </c>
      <c r="M5825" s="33">
        <v>64319</v>
      </c>
      <c r="N5825" s="33">
        <v>77591</v>
      </c>
      <c r="O5825" s="33">
        <v>355283</v>
      </c>
      <c r="P5825" s="33">
        <v>72486</v>
      </c>
      <c r="Q5825"/>
    </row>
    <row r="5826" spans="1:17">
      <c r="A5826" s="38" t="str">
        <f t="shared" ca="1" si="90"/>
        <v>207595</v>
      </c>
      <c r="B5826" s="39" cm="1">
        <f t="array" aca="1" ref="B5826" ca="1">INDIRECT(_xlfn.CONCAT("D",ROW(C5826)-C5826-3))</f>
        <v>2075</v>
      </c>
      <c r="C5826" s="32">
        <v>95</v>
      </c>
      <c r="D5826" s="33">
        <v>727664</v>
      </c>
      <c r="E5826" s="33"/>
      <c r="F5826" s="33">
        <v>274094</v>
      </c>
      <c r="G5826" s="33">
        <v>17452</v>
      </c>
      <c r="H5826" s="33">
        <v>134480</v>
      </c>
      <c r="I5826" s="33">
        <v>105737</v>
      </c>
      <c r="J5826" s="33">
        <v>16425</v>
      </c>
      <c r="K5826" s="33"/>
      <c r="L5826" s="33">
        <v>453571</v>
      </c>
      <c r="M5826" s="33">
        <v>40021</v>
      </c>
      <c r="N5826" s="33">
        <v>60545</v>
      </c>
      <c r="O5826" s="33">
        <v>310932</v>
      </c>
      <c r="P5826" s="33">
        <v>42073</v>
      </c>
      <c r="Q5826"/>
    </row>
    <row r="5827" spans="1:17">
      <c r="A5827" s="38" t="str">
        <f t="shared" ca="1" si="90"/>
        <v>207596</v>
      </c>
      <c r="B5827" s="39" cm="1">
        <f t="array" aca="1" ref="B5827" ca="1">INDIRECT(_xlfn.CONCAT("D",ROW(C5827)-C5827-3))</f>
        <v>2075</v>
      </c>
      <c r="C5827" s="32">
        <v>96</v>
      </c>
      <c r="D5827" s="33">
        <v>555979</v>
      </c>
      <c r="E5827" s="33"/>
      <c r="F5827" s="33">
        <v>202531</v>
      </c>
      <c r="G5827" s="33">
        <v>6200</v>
      </c>
      <c r="H5827" s="33">
        <v>107466</v>
      </c>
      <c r="I5827" s="33">
        <v>76466</v>
      </c>
      <c r="J5827" s="33">
        <v>12400</v>
      </c>
      <c r="K5827" s="33"/>
      <c r="L5827" s="33">
        <v>353447</v>
      </c>
      <c r="M5827" s="33">
        <v>27822</v>
      </c>
      <c r="N5827" s="33">
        <v>47401</v>
      </c>
      <c r="O5827" s="33">
        <v>235975</v>
      </c>
      <c r="P5827" s="33">
        <v>42249</v>
      </c>
      <c r="Q5827"/>
    </row>
    <row r="5828" spans="1:17">
      <c r="A5828" s="38" t="str">
        <f t="shared" ca="1" si="90"/>
        <v>207597</v>
      </c>
      <c r="B5828" s="39" cm="1">
        <f t="array" aca="1" ref="B5828" ca="1">INDIRECT(_xlfn.CONCAT("D",ROW(C5828)-C5828-3))</f>
        <v>2075</v>
      </c>
      <c r="C5828" s="32">
        <v>97</v>
      </c>
      <c r="D5828" s="33">
        <v>427424</v>
      </c>
      <c r="E5828" s="33"/>
      <c r="F5828" s="33">
        <v>150116</v>
      </c>
      <c r="G5828" s="33">
        <v>7297</v>
      </c>
      <c r="H5828" s="33">
        <v>74016</v>
      </c>
      <c r="I5828" s="33">
        <v>62548</v>
      </c>
      <c r="J5828" s="33">
        <v>6255</v>
      </c>
      <c r="K5828" s="33"/>
      <c r="L5828" s="33">
        <v>277308</v>
      </c>
      <c r="M5828" s="33">
        <v>24927</v>
      </c>
      <c r="N5828" s="33">
        <v>20772</v>
      </c>
      <c r="O5828" s="33">
        <v>198374</v>
      </c>
      <c r="P5828" s="33">
        <v>33235</v>
      </c>
      <c r="Q5828"/>
    </row>
    <row r="5829" spans="1:17">
      <c r="A5829" s="38" t="str">
        <f t="shared" ca="1" si="90"/>
        <v>207598</v>
      </c>
      <c r="B5829" s="39" cm="1">
        <f t="array" aca="1" ref="B5829" ca="1">INDIRECT(_xlfn.CONCAT("D",ROW(C5829)-C5829-3))</f>
        <v>2075</v>
      </c>
      <c r="C5829" s="32">
        <v>98</v>
      </c>
      <c r="D5829" s="33">
        <v>312736</v>
      </c>
      <c r="E5829" s="33"/>
      <c r="F5829" s="33">
        <v>105719</v>
      </c>
      <c r="G5829" s="33">
        <v>5234</v>
      </c>
      <c r="H5829" s="33">
        <v>43962</v>
      </c>
      <c r="I5829" s="33">
        <v>50243</v>
      </c>
      <c r="J5829" s="33">
        <v>6280</v>
      </c>
      <c r="K5829" s="33"/>
      <c r="L5829" s="33">
        <v>207017</v>
      </c>
      <c r="M5829" s="33">
        <v>13592</v>
      </c>
      <c r="N5829" s="33">
        <v>16729</v>
      </c>
      <c r="O5829" s="33">
        <v>152649</v>
      </c>
      <c r="P5829" s="33">
        <v>24047</v>
      </c>
      <c r="Q5829"/>
    </row>
    <row r="5830" spans="1:17">
      <c r="A5830" s="38" t="str">
        <f t="shared" ca="1" si="90"/>
        <v>207599</v>
      </c>
      <c r="B5830" s="39" cm="1">
        <f t="array" aca="1" ref="B5830" ca="1">INDIRECT(_xlfn.CONCAT("D",ROW(C5830)-C5830-3))</f>
        <v>2075</v>
      </c>
      <c r="C5830" s="32">
        <v>99</v>
      </c>
      <c r="D5830" s="33">
        <v>231033</v>
      </c>
      <c r="E5830" s="33"/>
      <c r="F5830" s="33">
        <v>75115</v>
      </c>
      <c r="G5830" s="33">
        <v>4232</v>
      </c>
      <c r="H5830" s="33">
        <v>31739</v>
      </c>
      <c r="I5830" s="33">
        <v>34912</v>
      </c>
      <c r="J5830" s="33">
        <v>4232</v>
      </c>
      <c r="K5830" s="33"/>
      <c r="L5830" s="33">
        <v>155918</v>
      </c>
      <c r="M5830" s="33">
        <v>12642</v>
      </c>
      <c r="N5830" s="33">
        <v>13696</v>
      </c>
      <c r="O5830" s="33">
        <v>114832</v>
      </c>
      <c r="P5830" s="33">
        <v>14749</v>
      </c>
      <c r="Q5830"/>
    </row>
    <row r="5831" spans="1:17">
      <c r="A5831" s="38" t="str">
        <f t="shared" ca="1" si="90"/>
        <v>2075100</v>
      </c>
      <c r="B5831" s="39" cm="1">
        <f t="array" aca="1" ref="B5831" ca="1">INDIRECT(_xlfn.CONCAT("D",ROW(C5831)-C5831-3))</f>
        <v>2075</v>
      </c>
      <c r="C5831" s="32">
        <v>100</v>
      </c>
      <c r="D5831" s="33">
        <v>532399</v>
      </c>
      <c r="E5831" s="33"/>
      <c r="F5831" s="33">
        <v>153116</v>
      </c>
      <c r="G5831" s="33">
        <v>9705</v>
      </c>
      <c r="H5831" s="33">
        <v>50679</v>
      </c>
      <c r="I5831" s="33">
        <v>88419</v>
      </c>
      <c r="J5831" s="33">
        <v>4313</v>
      </c>
      <c r="K5831" s="33"/>
      <c r="L5831" s="33">
        <v>379283</v>
      </c>
      <c r="M5831" s="33">
        <v>29343</v>
      </c>
      <c r="N5831" s="33">
        <v>11954</v>
      </c>
      <c r="O5831" s="33">
        <v>284734</v>
      </c>
      <c r="P5831" s="33">
        <v>53252</v>
      </c>
      <c r="Q5831"/>
    </row>
    <row r="5832" spans="1:17">
      <c r="A5832" s="38" t="str">
        <f t="shared" ca="1" si="90"/>
        <v>312736</v>
      </c>
      <c r="B5832" s="39" cm="1">
        <f t="array" aca="1" ref="B5832" ca="1">INDIRECT(_xlfn.CONCAT("D",ROW(C5832)-C5832-3))</f>
        <v>312736</v>
      </c>
      <c r="C5832" s="34"/>
      <c r="D5832" s="31"/>
      <c r="E5832" s="31"/>
      <c r="F5832" s="31"/>
      <c r="G5832" s="31"/>
      <c r="H5832" s="31"/>
      <c r="I5832" s="31"/>
      <c r="J5832" s="31"/>
      <c r="K5832" s="31"/>
      <c r="L5832" s="31"/>
      <c r="M5832" s="31"/>
      <c r="N5832" s="31"/>
      <c r="O5832" s="31"/>
      <c r="P5832" s="31"/>
      <c r="Q5832"/>
    </row>
    <row r="5833" spans="1:17">
      <c r="A5833" s="38" t="str">
        <f t="shared" ca="1" si="90"/>
        <v>231033</v>
      </c>
      <c r="B5833" s="39" cm="1">
        <f t="array" aca="1" ref="B5833" ca="1">INDIRECT(_xlfn.CONCAT("D",ROW(C5833)-C5833-3))</f>
        <v>231033</v>
      </c>
      <c r="Q5833"/>
    </row>
    <row r="5834" spans="1:17">
      <c r="A5834" s="38" t="str">
        <f t="shared" ca="1" si="90"/>
        <v>532399</v>
      </c>
      <c r="B5834" s="39" cm="1">
        <f t="array" aca="1" ref="B5834" ca="1">INDIRECT(_xlfn.CONCAT("D",ROW(C5834)-C5834-3))</f>
        <v>532399</v>
      </c>
      <c r="Q5834"/>
    </row>
    <row r="5835" spans="1:17">
      <c r="A5835" s="38" t="str">
        <f t="shared" ca="1" si="90"/>
        <v>0</v>
      </c>
      <c r="B5835" s="39" cm="1">
        <f t="array" aca="1" ref="B5835" ca="1">INDIRECT(_xlfn.CONCAT("D",ROW(C5835)-C5835-3))</f>
        <v>0</v>
      </c>
      <c r="Q5835"/>
    </row>
    <row r="5836" spans="1:17">
      <c r="A5836" s="38" t="str">
        <f t="shared" ref="A5836:A5899" ca="1" si="91">B5836&amp;C5836</f>
        <v>0</v>
      </c>
      <c r="B5836" s="39" cm="1">
        <f t="array" aca="1" ref="B5836" ca="1">INDIRECT(_xlfn.CONCAT("D",ROW(C5836)-C5836-3))</f>
        <v>0</v>
      </c>
      <c r="Q5836"/>
    </row>
    <row r="5837" spans="1:17">
      <c r="A5837" s="38" t="str">
        <f t="shared" ca="1" si="91"/>
        <v>0</v>
      </c>
      <c r="B5837" s="39" cm="1">
        <f t="array" aca="1" ref="B5837" ca="1">INDIRECT(_xlfn.CONCAT("D",ROW(C5837)-C5837-3))</f>
        <v>0</v>
      </c>
      <c r="Q5837"/>
    </row>
    <row r="5838" spans="1:17">
      <c r="A5838" s="38" t="str">
        <f t="shared" ca="1" si="91"/>
        <v>0</v>
      </c>
      <c r="B5838" s="39" cm="1">
        <f t="array" aca="1" ref="B5838" ca="1">INDIRECT(_xlfn.CONCAT("D",ROW(C5838)-C5838-3))</f>
        <v>0</v>
      </c>
      <c r="D5838" s="47">
        <v>2076</v>
      </c>
      <c r="E5838" s="47"/>
      <c r="F5838" s="47"/>
      <c r="G5838" s="47"/>
      <c r="H5838" s="47"/>
      <c r="I5838" s="47"/>
      <c r="J5838" s="47"/>
      <c r="K5838" s="47"/>
      <c r="L5838" s="47"/>
      <c r="M5838" s="47"/>
      <c r="N5838" s="47"/>
      <c r="O5838" s="47"/>
      <c r="P5838" s="47"/>
      <c r="Q5838"/>
    </row>
    <row r="5839" spans="1:17">
      <c r="A5839" s="38" t="str">
        <f t="shared" ca="1" si="91"/>
        <v>0</v>
      </c>
      <c r="B5839" s="39" cm="1">
        <f t="array" aca="1" ref="B5839" ca="1">INDIRECT(_xlfn.CONCAT("D",ROW(C5839)-C5839-3))</f>
        <v>0</v>
      </c>
      <c r="F5839" s="48" t="s">
        <v>184</v>
      </c>
      <c r="G5839" s="48"/>
      <c r="H5839" s="48"/>
      <c r="I5839" s="48"/>
      <c r="J5839" s="48"/>
      <c r="K5839" s="30"/>
      <c r="L5839" s="48" t="s">
        <v>185</v>
      </c>
      <c r="M5839" s="48"/>
      <c r="N5839" s="48"/>
      <c r="O5839" s="48"/>
      <c r="P5839" s="48"/>
      <c r="Q5839"/>
    </row>
    <row r="5840" spans="1:17">
      <c r="A5840" s="38" t="e">
        <f t="shared" ca="1" si="91"/>
        <v>#VALUE!</v>
      </c>
      <c r="B5840" s="39" t="e" cm="1">
        <f t="array" aca="1" ref="B5840" ca="1">INDIRECT(_xlfn.CONCAT("D",ROW(C5840)-C5840-3))</f>
        <v>#VALUE!</v>
      </c>
      <c r="C5840" s="30" t="s">
        <v>186</v>
      </c>
      <c r="D5840" s="30" t="s">
        <v>0</v>
      </c>
      <c r="E5840" s="30"/>
      <c r="F5840" s="30" t="s">
        <v>0</v>
      </c>
      <c r="G5840" s="30" t="s">
        <v>187</v>
      </c>
      <c r="H5840" s="30" t="s">
        <v>188</v>
      </c>
      <c r="I5840" s="30" t="s">
        <v>189</v>
      </c>
      <c r="J5840" s="30" t="s">
        <v>190</v>
      </c>
      <c r="K5840" s="30"/>
      <c r="L5840" s="30" t="s">
        <v>0</v>
      </c>
      <c r="M5840" s="30" t="s">
        <v>187</v>
      </c>
      <c r="N5840" s="30" t="s">
        <v>188</v>
      </c>
      <c r="O5840" s="30" t="s">
        <v>189</v>
      </c>
      <c r="P5840" s="30" t="s">
        <v>190</v>
      </c>
      <c r="Q5840"/>
    </row>
    <row r="5841" spans="1:17">
      <c r="A5841" s="38" t="str">
        <f t="shared" ca="1" si="91"/>
        <v>20760</v>
      </c>
      <c r="B5841" s="39" cm="1">
        <f t="array" aca="1" ref="B5841" ca="1">INDIRECT(_xlfn.CONCAT("D",ROW(C5841)-C5841-3))</f>
        <v>2076</v>
      </c>
      <c r="C5841" s="32">
        <v>0</v>
      </c>
      <c r="D5841" s="33">
        <v>4019491</v>
      </c>
      <c r="E5841" s="33"/>
      <c r="F5841" s="33">
        <v>2056369</v>
      </c>
      <c r="G5841" s="33">
        <v>2056369</v>
      </c>
      <c r="H5841" s="33">
        <v>0</v>
      </c>
      <c r="I5841" s="33">
        <v>0</v>
      </c>
      <c r="J5841" s="33">
        <v>0</v>
      </c>
      <c r="K5841" s="33"/>
      <c r="L5841" s="33">
        <v>1963122</v>
      </c>
      <c r="M5841" s="33">
        <v>1963122</v>
      </c>
      <c r="N5841" s="33">
        <v>0</v>
      </c>
      <c r="O5841" s="33">
        <v>0</v>
      </c>
      <c r="P5841" s="33">
        <v>0</v>
      </c>
      <c r="Q5841"/>
    </row>
    <row r="5842" spans="1:17">
      <c r="A5842" s="38" t="str">
        <f t="shared" ca="1" si="91"/>
        <v>20761</v>
      </c>
      <c r="B5842" s="39" cm="1">
        <f t="array" aca="1" ref="B5842" ca="1">INDIRECT(_xlfn.CONCAT("D",ROW(C5842)-C5842-3))</f>
        <v>2076</v>
      </c>
      <c r="C5842" s="32">
        <v>1</v>
      </c>
      <c r="D5842" s="33">
        <v>4038512</v>
      </c>
      <c r="E5842" s="33"/>
      <c r="F5842" s="33">
        <v>2066741</v>
      </c>
      <c r="G5842" s="33">
        <v>2066741</v>
      </c>
      <c r="H5842" s="33">
        <v>0</v>
      </c>
      <c r="I5842" s="33">
        <v>0</v>
      </c>
      <c r="J5842" s="33">
        <v>0</v>
      </c>
      <c r="K5842" s="33"/>
      <c r="L5842" s="33">
        <v>1971771</v>
      </c>
      <c r="M5842" s="33">
        <v>1971771</v>
      </c>
      <c r="N5842" s="33">
        <v>0</v>
      </c>
      <c r="O5842" s="33">
        <v>0</v>
      </c>
      <c r="P5842" s="33">
        <v>0</v>
      </c>
      <c r="Q5842"/>
    </row>
    <row r="5843" spans="1:17">
      <c r="A5843" s="38" t="str">
        <f t="shared" ca="1" si="91"/>
        <v>20762</v>
      </c>
      <c r="B5843" s="39" cm="1">
        <f t="array" aca="1" ref="B5843" ca="1">INDIRECT(_xlfn.CONCAT("D",ROW(C5843)-C5843-3))</f>
        <v>2076</v>
      </c>
      <c r="C5843" s="32">
        <v>2</v>
      </c>
      <c r="D5843" s="33">
        <v>4065131</v>
      </c>
      <c r="E5843" s="33"/>
      <c r="F5843" s="33">
        <v>2080487</v>
      </c>
      <c r="G5843" s="33">
        <v>2080487</v>
      </c>
      <c r="H5843" s="33">
        <v>0</v>
      </c>
      <c r="I5843" s="33">
        <v>0</v>
      </c>
      <c r="J5843" s="33">
        <v>0</v>
      </c>
      <c r="K5843" s="33"/>
      <c r="L5843" s="33">
        <v>1984645</v>
      </c>
      <c r="M5843" s="33">
        <v>1984645</v>
      </c>
      <c r="N5843" s="33">
        <v>0</v>
      </c>
      <c r="O5843" s="33">
        <v>0</v>
      </c>
      <c r="P5843" s="33">
        <v>0</v>
      </c>
      <c r="Q5843"/>
    </row>
    <row r="5844" spans="1:17">
      <c r="A5844" s="38" t="str">
        <f t="shared" ca="1" si="91"/>
        <v>20763</v>
      </c>
      <c r="B5844" s="39" cm="1">
        <f t="array" aca="1" ref="B5844" ca="1">INDIRECT(_xlfn.CONCAT("D",ROW(C5844)-C5844-3))</f>
        <v>2076</v>
      </c>
      <c r="C5844" s="32">
        <v>3</v>
      </c>
      <c r="D5844" s="33">
        <v>4091234</v>
      </c>
      <c r="E5844" s="33"/>
      <c r="F5844" s="33">
        <v>2093964</v>
      </c>
      <c r="G5844" s="33">
        <v>2093964</v>
      </c>
      <c r="H5844" s="33">
        <v>0</v>
      </c>
      <c r="I5844" s="33">
        <v>0</v>
      </c>
      <c r="J5844" s="33">
        <v>0</v>
      </c>
      <c r="K5844" s="33"/>
      <c r="L5844" s="33">
        <v>1997270</v>
      </c>
      <c r="M5844" s="33">
        <v>1997270</v>
      </c>
      <c r="N5844" s="33">
        <v>0</v>
      </c>
      <c r="O5844" s="33">
        <v>0</v>
      </c>
      <c r="P5844" s="33">
        <v>0</v>
      </c>
      <c r="Q5844"/>
    </row>
    <row r="5845" spans="1:17">
      <c r="A5845" s="38" t="str">
        <f t="shared" ca="1" si="91"/>
        <v>20764</v>
      </c>
      <c r="B5845" s="39" cm="1">
        <f t="array" aca="1" ref="B5845" ca="1">INDIRECT(_xlfn.CONCAT("D",ROW(C5845)-C5845-3))</f>
        <v>2076</v>
      </c>
      <c r="C5845" s="32">
        <v>4</v>
      </c>
      <c r="D5845" s="33">
        <v>4113941</v>
      </c>
      <c r="E5845" s="33"/>
      <c r="F5845" s="33">
        <v>2105918</v>
      </c>
      <c r="G5845" s="33">
        <v>2105918</v>
      </c>
      <c r="H5845" s="33">
        <v>0</v>
      </c>
      <c r="I5845" s="33">
        <v>0</v>
      </c>
      <c r="J5845" s="33">
        <v>0</v>
      </c>
      <c r="K5845" s="33"/>
      <c r="L5845" s="33">
        <v>2008023</v>
      </c>
      <c r="M5845" s="33">
        <v>2008023</v>
      </c>
      <c r="N5845" s="33">
        <v>0</v>
      </c>
      <c r="O5845" s="33">
        <v>0</v>
      </c>
      <c r="P5845" s="33">
        <v>0</v>
      </c>
      <c r="Q5845"/>
    </row>
    <row r="5846" spans="1:17">
      <c r="A5846" s="38" t="str">
        <f t="shared" ca="1" si="91"/>
        <v>20765</v>
      </c>
      <c r="B5846" s="39" cm="1">
        <f t="array" aca="1" ref="B5846" ca="1">INDIRECT(_xlfn.CONCAT("D",ROW(C5846)-C5846-3))</f>
        <v>2076</v>
      </c>
      <c r="C5846" s="32">
        <v>5</v>
      </c>
      <c r="D5846" s="33">
        <v>4133905</v>
      </c>
      <c r="E5846" s="33"/>
      <c r="F5846" s="33">
        <v>2116391</v>
      </c>
      <c r="G5846" s="33">
        <v>2116391</v>
      </c>
      <c r="H5846" s="33">
        <v>0</v>
      </c>
      <c r="I5846" s="33">
        <v>0</v>
      </c>
      <c r="J5846" s="33">
        <v>0</v>
      </c>
      <c r="K5846" s="33"/>
      <c r="L5846" s="33">
        <v>2017514</v>
      </c>
      <c r="M5846" s="33">
        <v>2017514</v>
      </c>
      <c r="N5846" s="33">
        <v>0</v>
      </c>
      <c r="O5846" s="33">
        <v>0</v>
      </c>
      <c r="P5846" s="33">
        <v>0</v>
      </c>
      <c r="Q5846"/>
    </row>
    <row r="5847" spans="1:17">
      <c r="A5847" s="38" t="str">
        <f t="shared" ca="1" si="91"/>
        <v>20766</v>
      </c>
      <c r="B5847" s="39" cm="1">
        <f t="array" aca="1" ref="B5847" ca="1">INDIRECT(_xlfn.CONCAT("D",ROW(C5847)-C5847-3))</f>
        <v>2076</v>
      </c>
      <c r="C5847" s="32">
        <v>6</v>
      </c>
      <c r="D5847" s="33">
        <v>4153202</v>
      </c>
      <c r="E5847" s="33"/>
      <c r="F5847" s="33">
        <v>2126420</v>
      </c>
      <c r="G5847" s="33">
        <v>2126420</v>
      </c>
      <c r="H5847" s="33">
        <v>0</v>
      </c>
      <c r="I5847" s="33">
        <v>0</v>
      </c>
      <c r="J5847" s="33">
        <v>0</v>
      </c>
      <c r="K5847" s="33"/>
      <c r="L5847" s="33">
        <v>2026782</v>
      </c>
      <c r="M5847" s="33">
        <v>2026782</v>
      </c>
      <c r="N5847" s="33">
        <v>0</v>
      </c>
      <c r="O5847" s="33">
        <v>0</v>
      </c>
      <c r="P5847" s="33">
        <v>0</v>
      </c>
      <c r="Q5847"/>
    </row>
    <row r="5848" spans="1:17">
      <c r="A5848" s="38" t="str">
        <f t="shared" ca="1" si="91"/>
        <v>20767</v>
      </c>
      <c r="B5848" s="39" cm="1">
        <f t="array" aca="1" ref="B5848" ca="1">INDIRECT(_xlfn.CONCAT("D",ROW(C5848)-C5848-3))</f>
        <v>2076</v>
      </c>
      <c r="C5848" s="32">
        <v>7</v>
      </c>
      <c r="D5848" s="33">
        <v>4169838</v>
      </c>
      <c r="E5848" s="33"/>
      <c r="F5848" s="33">
        <v>2134928</v>
      </c>
      <c r="G5848" s="33">
        <v>2134928</v>
      </c>
      <c r="H5848" s="33">
        <v>0</v>
      </c>
      <c r="I5848" s="33">
        <v>0</v>
      </c>
      <c r="J5848" s="33">
        <v>0</v>
      </c>
      <c r="K5848" s="33"/>
      <c r="L5848" s="33">
        <v>2034910</v>
      </c>
      <c r="M5848" s="33">
        <v>2034910</v>
      </c>
      <c r="N5848" s="33">
        <v>0</v>
      </c>
      <c r="O5848" s="33">
        <v>0</v>
      </c>
      <c r="P5848" s="33">
        <v>0</v>
      </c>
      <c r="Q5848"/>
    </row>
    <row r="5849" spans="1:17">
      <c r="A5849" s="38" t="str">
        <f t="shared" ca="1" si="91"/>
        <v>20768</v>
      </c>
      <c r="B5849" s="39" cm="1">
        <f t="array" aca="1" ref="B5849" ca="1">INDIRECT(_xlfn.CONCAT("D",ROW(C5849)-C5849-3))</f>
        <v>2076</v>
      </c>
      <c r="C5849" s="32">
        <v>8</v>
      </c>
      <c r="D5849" s="33">
        <v>4184505</v>
      </c>
      <c r="E5849" s="33"/>
      <c r="F5849" s="33">
        <v>2142613</v>
      </c>
      <c r="G5849" s="33">
        <v>2142613</v>
      </c>
      <c r="H5849" s="33">
        <v>0</v>
      </c>
      <c r="I5849" s="33">
        <v>0</v>
      </c>
      <c r="J5849" s="33">
        <v>0</v>
      </c>
      <c r="K5849" s="33"/>
      <c r="L5849" s="33">
        <v>2041892</v>
      </c>
      <c r="M5849" s="33">
        <v>2041892</v>
      </c>
      <c r="N5849" s="33">
        <v>0</v>
      </c>
      <c r="O5849" s="33">
        <v>0</v>
      </c>
      <c r="P5849" s="33">
        <v>0</v>
      </c>
      <c r="Q5849"/>
    </row>
    <row r="5850" spans="1:17">
      <c r="A5850" s="38" t="str">
        <f t="shared" ca="1" si="91"/>
        <v>20769</v>
      </c>
      <c r="B5850" s="39" cm="1">
        <f t="array" aca="1" ref="B5850" ca="1">INDIRECT(_xlfn.CONCAT("D",ROW(C5850)-C5850-3))</f>
        <v>2076</v>
      </c>
      <c r="C5850" s="32">
        <v>9</v>
      </c>
      <c r="D5850" s="33">
        <v>4198117</v>
      </c>
      <c r="E5850" s="33"/>
      <c r="F5850" s="33">
        <v>2150109</v>
      </c>
      <c r="G5850" s="33">
        <v>2150109</v>
      </c>
      <c r="H5850" s="33">
        <v>0</v>
      </c>
      <c r="I5850" s="33">
        <v>0</v>
      </c>
      <c r="J5850" s="33">
        <v>0</v>
      </c>
      <c r="K5850" s="33"/>
      <c r="L5850" s="33">
        <v>2048008</v>
      </c>
      <c r="M5850" s="33">
        <v>2048008</v>
      </c>
      <c r="N5850" s="33">
        <v>0</v>
      </c>
      <c r="O5850" s="33">
        <v>0</v>
      </c>
      <c r="P5850" s="33">
        <v>0</v>
      </c>
      <c r="Q5850"/>
    </row>
    <row r="5851" spans="1:17">
      <c r="A5851" s="38" t="str">
        <f t="shared" ca="1" si="91"/>
        <v>207610</v>
      </c>
      <c r="B5851" s="39" cm="1">
        <f t="array" aca="1" ref="B5851" ca="1">INDIRECT(_xlfn.CONCAT("D",ROW(C5851)-C5851-3))</f>
        <v>2076</v>
      </c>
      <c r="C5851" s="32">
        <v>10</v>
      </c>
      <c r="D5851" s="33">
        <v>4210752</v>
      </c>
      <c r="E5851" s="33"/>
      <c r="F5851" s="33">
        <v>2157309</v>
      </c>
      <c r="G5851" s="33">
        <v>2157309</v>
      </c>
      <c r="H5851" s="33">
        <v>0</v>
      </c>
      <c r="I5851" s="33">
        <v>0</v>
      </c>
      <c r="J5851" s="33">
        <v>0</v>
      </c>
      <c r="K5851" s="33"/>
      <c r="L5851" s="33">
        <v>2053443</v>
      </c>
      <c r="M5851" s="33">
        <v>2053443</v>
      </c>
      <c r="N5851" s="33">
        <v>0</v>
      </c>
      <c r="O5851" s="33">
        <v>0</v>
      </c>
      <c r="P5851" s="33">
        <v>0</v>
      </c>
      <c r="Q5851"/>
    </row>
    <row r="5852" spans="1:17">
      <c r="A5852" s="38" t="str">
        <f t="shared" ca="1" si="91"/>
        <v>207611</v>
      </c>
      <c r="B5852" s="39" cm="1">
        <f t="array" aca="1" ref="B5852" ca="1">INDIRECT(_xlfn.CONCAT("D",ROW(C5852)-C5852-3))</f>
        <v>2076</v>
      </c>
      <c r="C5852" s="32">
        <v>11</v>
      </c>
      <c r="D5852" s="33">
        <v>4221945</v>
      </c>
      <c r="E5852" s="33"/>
      <c r="F5852" s="33">
        <v>2163656</v>
      </c>
      <c r="G5852" s="33">
        <v>2163656</v>
      </c>
      <c r="H5852" s="33">
        <v>0</v>
      </c>
      <c r="I5852" s="33">
        <v>0</v>
      </c>
      <c r="J5852" s="33">
        <v>0</v>
      </c>
      <c r="K5852" s="33"/>
      <c r="L5852" s="33">
        <v>2058288</v>
      </c>
      <c r="M5852" s="33">
        <v>2058288</v>
      </c>
      <c r="N5852" s="33">
        <v>0</v>
      </c>
      <c r="O5852" s="33">
        <v>0</v>
      </c>
      <c r="P5852" s="33">
        <v>0</v>
      </c>
      <c r="Q5852"/>
    </row>
    <row r="5853" spans="1:17">
      <c r="A5853" s="38" t="str">
        <f t="shared" ca="1" si="91"/>
        <v>207612</v>
      </c>
      <c r="B5853" s="39" cm="1">
        <f t="array" aca="1" ref="B5853" ca="1">INDIRECT(_xlfn.CONCAT("D",ROW(C5853)-C5853-3))</f>
        <v>2076</v>
      </c>
      <c r="C5853" s="32">
        <v>12</v>
      </c>
      <c r="D5853" s="33">
        <v>4231921</v>
      </c>
      <c r="E5853" s="33"/>
      <c r="F5853" s="33">
        <v>2169123</v>
      </c>
      <c r="G5853" s="33">
        <v>2169123</v>
      </c>
      <c r="H5853" s="33">
        <v>0</v>
      </c>
      <c r="I5853" s="33">
        <v>0</v>
      </c>
      <c r="J5853" s="33">
        <v>0</v>
      </c>
      <c r="K5853" s="33"/>
      <c r="L5853" s="33">
        <v>2062797</v>
      </c>
      <c r="M5853" s="33">
        <v>2062797</v>
      </c>
      <c r="N5853" s="33">
        <v>0</v>
      </c>
      <c r="O5853" s="33">
        <v>0</v>
      </c>
      <c r="P5853" s="33">
        <v>0</v>
      </c>
      <c r="Q5853"/>
    </row>
    <row r="5854" spans="1:17">
      <c r="A5854" s="38" t="str">
        <f t="shared" ca="1" si="91"/>
        <v>207613</v>
      </c>
      <c r="B5854" s="39" cm="1">
        <f t="array" aca="1" ref="B5854" ca="1">INDIRECT(_xlfn.CONCAT("D",ROW(C5854)-C5854-3))</f>
        <v>2076</v>
      </c>
      <c r="C5854" s="32">
        <v>13</v>
      </c>
      <c r="D5854" s="33">
        <v>4241149</v>
      </c>
      <c r="E5854" s="33"/>
      <c r="F5854" s="33">
        <v>2174055</v>
      </c>
      <c r="G5854" s="33">
        <v>2174055</v>
      </c>
      <c r="H5854" s="33">
        <v>0</v>
      </c>
      <c r="I5854" s="33">
        <v>0</v>
      </c>
      <c r="J5854" s="33">
        <v>0</v>
      </c>
      <c r="K5854" s="33"/>
      <c r="L5854" s="33">
        <v>2067094</v>
      </c>
      <c r="M5854" s="33">
        <v>2067094</v>
      </c>
      <c r="N5854" s="33">
        <v>0</v>
      </c>
      <c r="O5854" s="33">
        <v>0</v>
      </c>
      <c r="P5854" s="33">
        <v>0</v>
      </c>
      <c r="Q5854"/>
    </row>
    <row r="5855" spans="1:17">
      <c r="A5855" s="38" t="str">
        <f t="shared" ca="1" si="91"/>
        <v>207614</v>
      </c>
      <c r="B5855" s="39" cm="1">
        <f t="array" aca="1" ref="B5855" ca="1">INDIRECT(_xlfn.CONCAT("D",ROW(C5855)-C5855-3))</f>
        <v>2076</v>
      </c>
      <c r="C5855" s="32">
        <v>14</v>
      </c>
      <c r="D5855" s="33">
        <v>4249936</v>
      </c>
      <c r="E5855" s="33"/>
      <c r="F5855" s="33">
        <v>2178746</v>
      </c>
      <c r="G5855" s="33">
        <v>2178746</v>
      </c>
      <c r="H5855" s="33">
        <v>0</v>
      </c>
      <c r="I5855" s="33">
        <v>0</v>
      </c>
      <c r="J5855" s="33">
        <v>0</v>
      </c>
      <c r="K5855" s="33"/>
      <c r="L5855" s="33">
        <v>2071190</v>
      </c>
      <c r="M5855" s="33">
        <v>2071190</v>
      </c>
      <c r="N5855" s="33">
        <v>0</v>
      </c>
      <c r="O5855" s="33">
        <v>0</v>
      </c>
      <c r="P5855" s="33">
        <v>0</v>
      </c>
      <c r="Q5855"/>
    </row>
    <row r="5856" spans="1:17">
      <c r="A5856" s="38" t="str">
        <f t="shared" ca="1" si="91"/>
        <v>207615</v>
      </c>
      <c r="B5856" s="39" cm="1">
        <f t="array" aca="1" ref="B5856" ca="1">INDIRECT(_xlfn.CONCAT("D",ROW(C5856)-C5856-3))</f>
        <v>2076</v>
      </c>
      <c r="C5856" s="32">
        <v>15</v>
      </c>
      <c r="D5856" s="33">
        <v>4259659</v>
      </c>
      <c r="E5856" s="33"/>
      <c r="F5856" s="33">
        <v>2184094</v>
      </c>
      <c r="G5856" s="33">
        <v>2184094</v>
      </c>
      <c r="H5856" s="33">
        <v>0</v>
      </c>
      <c r="I5856" s="33">
        <v>0</v>
      </c>
      <c r="J5856" s="33">
        <v>0</v>
      </c>
      <c r="K5856" s="33"/>
      <c r="L5856" s="33">
        <v>2075565</v>
      </c>
      <c r="M5856" s="33">
        <v>2075565</v>
      </c>
      <c r="N5856" s="33">
        <v>0</v>
      </c>
      <c r="O5856" s="33">
        <v>0</v>
      </c>
      <c r="P5856" s="33">
        <v>0</v>
      </c>
      <c r="Q5856"/>
    </row>
    <row r="5857" spans="1:17">
      <c r="A5857" s="38" t="str">
        <f t="shared" ca="1" si="91"/>
        <v>207616</v>
      </c>
      <c r="B5857" s="39" cm="1">
        <f t="array" aca="1" ref="B5857" ca="1">INDIRECT(_xlfn.CONCAT("D",ROW(C5857)-C5857-3))</f>
        <v>2076</v>
      </c>
      <c r="C5857" s="32">
        <v>16</v>
      </c>
      <c r="D5857" s="33">
        <v>4271686</v>
      </c>
      <c r="E5857" s="33"/>
      <c r="F5857" s="33">
        <v>2191202</v>
      </c>
      <c r="G5857" s="33">
        <v>2187489</v>
      </c>
      <c r="H5857" s="33">
        <v>3712</v>
      </c>
      <c r="I5857" s="33">
        <v>0</v>
      </c>
      <c r="J5857" s="33">
        <v>0</v>
      </c>
      <c r="K5857" s="33"/>
      <c r="L5857" s="33">
        <v>2080484</v>
      </c>
      <c r="M5857" s="33">
        <v>2074919</v>
      </c>
      <c r="N5857" s="33">
        <v>5565</v>
      </c>
      <c r="O5857" s="33">
        <v>0</v>
      </c>
      <c r="P5857" s="33">
        <v>0</v>
      </c>
      <c r="Q5857"/>
    </row>
    <row r="5858" spans="1:17">
      <c r="A5858" s="38" t="str">
        <f t="shared" ca="1" si="91"/>
        <v>207617</v>
      </c>
      <c r="B5858" s="39" cm="1">
        <f t="array" aca="1" ref="B5858" ca="1">INDIRECT(_xlfn.CONCAT("D",ROW(C5858)-C5858-3))</f>
        <v>2076</v>
      </c>
      <c r="C5858" s="32">
        <v>17</v>
      </c>
      <c r="D5858" s="33">
        <v>4287889</v>
      </c>
      <c r="E5858" s="33"/>
      <c r="F5858" s="33">
        <v>2201352</v>
      </c>
      <c r="G5858" s="33">
        <v>2189246</v>
      </c>
      <c r="H5858" s="33">
        <v>11174</v>
      </c>
      <c r="I5858" s="33">
        <v>0</v>
      </c>
      <c r="J5858" s="33">
        <v>931</v>
      </c>
      <c r="K5858" s="33"/>
      <c r="L5858" s="33">
        <v>2086537</v>
      </c>
      <c r="M5858" s="33">
        <v>2066054</v>
      </c>
      <c r="N5858" s="33">
        <v>19553</v>
      </c>
      <c r="O5858" s="33">
        <v>931</v>
      </c>
      <c r="P5858" s="33">
        <v>0</v>
      </c>
      <c r="Q5858"/>
    </row>
    <row r="5859" spans="1:17">
      <c r="A5859" s="38" t="str">
        <f t="shared" ca="1" si="91"/>
        <v>207618</v>
      </c>
      <c r="B5859" s="39" cm="1">
        <f t="array" aca="1" ref="B5859" ca="1">INDIRECT(_xlfn.CONCAT("D",ROW(C5859)-C5859-3))</f>
        <v>2076</v>
      </c>
      <c r="C5859" s="32">
        <v>18</v>
      </c>
      <c r="D5859" s="33">
        <v>4308490</v>
      </c>
      <c r="E5859" s="33"/>
      <c r="F5859" s="33">
        <v>2214376</v>
      </c>
      <c r="G5859" s="33">
        <v>2197579</v>
      </c>
      <c r="H5859" s="33">
        <v>15864</v>
      </c>
      <c r="I5859" s="33">
        <v>0</v>
      </c>
      <c r="J5859" s="33">
        <v>933</v>
      </c>
      <c r="K5859" s="33"/>
      <c r="L5859" s="33">
        <v>2094114</v>
      </c>
      <c r="M5859" s="33">
        <v>2072660</v>
      </c>
      <c r="N5859" s="33">
        <v>20521</v>
      </c>
      <c r="O5859" s="33">
        <v>0</v>
      </c>
      <c r="P5859" s="33">
        <v>933</v>
      </c>
      <c r="Q5859"/>
    </row>
    <row r="5860" spans="1:17">
      <c r="A5860" s="38" t="str">
        <f t="shared" ca="1" si="91"/>
        <v>207619</v>
      </c>
      <c r="B5860" s="39" cm="1">
        <f t="array" aca="1" ref="B5860" ca="1">INDIRECT(_xlfn.CONCAT("D",ROW(C5860)-C5860-3))</f>
        <v>2076</v>
      </c>
      <c r="C5860" s="32">
        <v>19</v>
      </c>
      <c r="D5860" s="33">
        <v>4331109</v>
      </c>
      <c r="E5860" s="33"/>
      <c r="F5860" s="33">
        <v>2228096</v>
      </c>
      <c r="G5860" s="33">
        <v>2205618</v>
      </c>
      <c r="H5860" s="33">
        <v>20605</v>
      </c>
      <c r="I5860" s="33">
        <v>0</v>
      </c>
      <c r="J5860" s="33">
        <v>1873</v>
      </c>
      <c r="K5860" s="33"/>
      <c r="L5860" s="33">
        <v>2103013</v>
      </c>
      <c r="M5860" s="33">
        <v>2068399</v>
      </c>
      <c r="N5860" s="33">
        <v>31807</v>
      </c>
      <c r="O5860" s="33">
        <v>0</v>
      </c>
      <c r="P5860" s="33">
        <v>2806</v>
      </c>
      <c r="Q5860"/>
    </row>
    <row r="5861" spans="1:17">
      <c r="A5861" s="38" t="str">
        <f t="shared" ca="1" si="91"/>
        <v>207620</v>
      </c>
      <c r="B5861" s="39" cm="1">
        <f t="array" aca="1" ref="B5861" ca="1">INDIRECT(_xlfn.CONCAT("D",ROW(C5861)-C5861-3))</f>
        <v>2076</v>
      </c>
      <c r="C5861" s="32">
        <v>20</v>
      </c>
      <c r="D5861" s="33">
        <v>4355294</v>
      </c>
      <c r="E5861" s="33"/>
      <c r="F5861" s="33">
        <v>2241362</v>
      </c>
      <c r="G5861" s="33">
        <v>2199072</v>
      </c>
      <c r="H5861" s="33">
        <v>39471</v>
      </c>
      <c r="I5861" s="33">
        <v>0</v>
      </c>
      <c r="J5861" s="33">
        <v>2819</v>
      </c>
      <c r="K5861" s="33"/>
      <c r="L5861" s="33">
        <v>2113932</v>
      </c>
      <c r="M5861" s="33">
        <v>2004105</v>
      </c>
      <c r="N5861" s="33">
        <v>106072</v>
      </c>
      <c r="O5861" s="33">
        <v>0</v>
      </c>
      <c r="P5861" s="33">
        <v>3755</v>
      </c>
      <c r="Q5861"/>
    </row>
    <row r="5862" spans="1:17">
      <c r="A5862" s="38" t="str">
        <f t="shared" ca="1" si="91"/>
        <v>207621</v>
      </c>
      <c r="B5862" s="39" cm="1">
        <f t="array" aca="1" ref="B5862" ca="1">INDIRECT(_xlfn.CONCAT("D",ROW(C5862)-C5862-3))</f>
        <v>2076</v>
      </c>
      <c r="C5862" s="32">
        <v>21</v>
      </c>
      <c r="D5862" s="33">
        <v>4384059</v>
      </c>
      <c r="E5862" s="33"/>
      <c r="F5862" s="33">
        <v>2256544</v>
      </c>
      <c r="G5862" s="33">
        <v>2177334</v>
      </c>
      <c r="H5862" s="33">
        <v>77324</v>
      </c>
      <c r="I5862" s="33">
        <v>0</v>
      </c>
      <c r="J5862" s="33">
        <v>1886</v>
      </c>
      <c r="K5862" s="33"/>
      <c r="L5862" s="33">
        <v>2127514</v>
      </c>
      <c r="M5862" s="33">
        <v>1977769</v>
      </c>
      <c r="N5862" s="33">
        <v>141269</v>
      </c>
      <c r="O5862" s="33">
        <v>1883</v>
      </c>
      <c r="P5862" s="33">
        <v>6593</v>
      </c>
      <c r="Q5862"/>
    </row>
    <row r="5863" spans="1:17">
      <c r="A5863" s="38" t="str">
        <f t="shared" ca="1" si="91"/>
        <v>207622</v>
      </c>
      <c r="B5863" s="39" cm="1">
        <f t="array" aca="1" ref="B5863" ca="1">INDIRECT(_xlfn.CONCAT("D",ROW(C5863)-C5863-3))</f>
        <v>2076</v>
      </c>
      <c r="C5863" s="32">
        <v>22</v>
      </c>
      <c r="D5863" s="33">
        <v>4412882</v>
      </c>
      <c r="E5863" s="33"/>
      <c r="F5863" s="33">
        <v>2270985</v>
      </c>
      <c r="G5863" s="33">
        <v>2165951</v>
      </c>
      <c r="H5863" s="33">
        <v>101248</v>
      </c>
      <c r="I5863" s="33">
        <v>0</v>
      </c>
      <c r="J5863" s="33">
        <v>3785</v>
      </c>
      <c r="K5863" s="33"/>
      <c r="L5863" s="33">
        <v>2141897</v>
      </c>
      <c r="M5863" s="33">
        <v>1910111</v>
      </c>
      <c r="N5863" s="33">
        <v>218542</v>
      </c>
      <c r="O5863" s="33">
        <v>946</v>
      </c>
      <c r="P5863" s="33">
        <v>12299</v>
      </c>
      <c r="Q5863"/>
    </row>
    <row r="5864" spans="1:17">
      <c r="A5864" s="38" t="str">
        <f t="shared" ca="1" si="91"/>
        <v>207623</v>
      </c>
      <c r="B5864" s="39" cm="1">
        <f t="array" aca="1" ref="B5864" ca="1">INDIRECT(_xlfn.CONCAT("D",ROW(C5864)-C5864-3))</f>
        <v>2076</v>
      </c>
      <c r="C5864" s="32">
        <v>23</v>
      </c>
      <c r="D5864" s="33">
        <v>4442075</v>
      </c>
      <c r="E5864" s="33"/>
      <c r="F5864" s="33">
        <v>2284944</v>
      </c>
      <c r="G5864" s="33">
        <v>2118541</v>
      </c>
      <c r="H5864" s="33">
        <v>158796</v>
      </c>
      <c r="I5864" s="33">
        <v>951</v>
      </c>
      <c r="J5864" s="33">
        <v>6656</v>
      </c>
      <c r="K5864" s="33"/>
      <c r="L5864" s="33">
        <v>2157131</v>
      </c>
      <c r="M5864" s="33">
        <v>1827675</v>
      </c>
      <c r="N5864" s="33">
        <v>307619</v>
      </c>
      <c r="O5864" s="33">
        <v>2848</v>
      </c>
      <c r="P5864" s="33">
        <v>18989</v>
      </c>
      <c r="Q5864"/>
    </row>
    <row r="5865" spans="1:17">
      <c r="A5865" s="38" t="str">
        <f t="shared" ca="1" si="91"/>
        <v>207624</v>
      </c>
      <c r="B5865" s="39" cm="1">
        <f t="array" aca="1" ref="B5865" ca="1">INDIRECT(_xlfn.CONCAT("D",ROW(C5865)-C5865-3))</f>
        <v>2076</v>
      </c>
      <c r="C5865" s="32">
        <v>24</v>
      </c>
      <c r="D5865" s="33">
        <v>4473632</v>
      </c>
      <c r="E5865" s="33"/>
      <c r="F5865" s="33">
        <v>2299640</v>
      </c>
      <c r="G5865" s="33">
        <v>2045289</v>
      </c>
      <c r="H5865" s="33">
        <v>244825</v>
      </c>
      <c r="I5865" s="33">
        <v>0</v>
      </c>
      <c r="J5865" s="33">
        <v>9526</v>
      </c>
      <c r="K5865" s="33"/>
      <c r="L5865" s="33">
        <v>2173992</v>
      </c>
      <c r="M5865" s="33">
        <v>1727752</v>
      </c>
      <c r="N5865" s="33">
        <v>425263</v>
      </c>
      <c r="O5865" s="33">
        <v>954</v>
      </c>
      <c r="P5865" s="33">
        <v>20024</v>
      </c>
      <c r="Q5865"/>
    </row>
    <row r="5866" spans="1:17">
      <c r="A5866" s="38" t="str">
        <f t="shared" ca="1" si="91"/>
        <v>207625</v>
      </c>
      <c r="B5866" s="39" cm="1">
        <f t="array" aca="1" ref="B5866" ca="1">INDIRECT(_xlfn.CONCAT("D",ROW(C5866)-C5866-3))</f>
        <v>2076</v>
      </c>
      <c r="C5866" s="32">
        <v>25</v>
      </c>
      <c r="D5866" s="33">
        <v>4507686</v>
      </c>
      <c r="E5866" s="33"/>
      <c r="F5866" s="33">
        <v>2315087</v>
      </c>
      <c r="G5866" s="33">
        <v>1989558</v>
      </c>
      <c r="H5866" s="33">
        <v>311168</v>
      </c>
      <c r="I5866" s="33">
        <v>0</v>
      </c>
      <c r="J5866" s="33">
        <v>14362</v>
      </c>
      <c r="K5866" s="33"/>
      <c r="L5866" s="33">
        <v>2192599</v>
      </c>
      <c r="M5866" s="33">
        <v>1598611</v>
      </c>
      <c r="N5866" s="33">
        <v>562474</v>
      </c>
      <c r="O5866" s="33">
        <v>2865</v>
      </c>
      <c r="P5866" s="33">
        <v>28649</v>
      </c>
      <c r="Q5866"/>
    </row>
    <row r="5867" spans="1:17">
      <c r="A5867" s="38" t="str">
        <f t="shared" ca="1" si="91"/>
        <v>207626</v>
      </c>
      <c r="B5867" s="39" cm="1">
        <f t="array" aca="1" ref="B5867" ca="1">INDIRECT(_xlfn.CONCAT("D",ROW(C5867)-C5867-3))</f>
        <v>2076</v>
      </c>
      <c r="C5867" s="32">
        <v>26</v>
      </c>
      <c r="D5867" s="33">
        <v>4543267</v>
      </c>
      <c r="E5867" s="33"/>
      <c r="F5867" s="33">
        <v>2331012</v>
      </c>
      <c r="G5867" s="33">
        <v>1879228</v>
      </c>
      <c r="H5867" s="33">
        <v>431598</v>
      </c>
      <c r="I5867" s="33">
        <v>0</v>
      </c>
      <c r="J5867" s="33">
        <v>20186</v>
      </c>
      <c r="K5867" s="33"/>
      <c r="L5867" s="33">
        <v>2212255</v>
      </c>
      <c r="M5867" s="33">
        <v>1487287</v>
      </c>
      <c r="N5867" s="33">
        <v>681873</v>
      </c>
      <c r="O5867" s="33">
        <v>5746</v>
      </c>
      <c r="P5867" s="33">
        <v>37350</v>
      </c>
      <c r="Q5867"/>
    </row>
    <row r="5868" spans="1:17">
      <c r="A5868" s="38" t="str">
        <f t="shared" ca="1" si="91"/>
        <v>207627</v>
      </c>
      <c r="B5868" s="39" cm="1">
        <f t="array" aca="1" ref="B5868" ca="1">INDIRECT(_xlfn.CONCAT("D",ROW(C5868)-C5868-3))</f>
        <v>2076</v>
      </c>
      <c r="C5868" s="32">
        <v>27</v>
      </c>
      <c r="D5868" s="33">
        <v>4579573</v>
      </c>
      <c r="E5868" s="33"/>
      <c r="F5868" s="33">
        <v>2347267</v>
      </c>
      <c r="G5868" s="33">
        <v>1810777</v>
      </c>
      <c r="H5868" s="33">
        <v>501816</v>
      </c>
      <c r="I5868" s="33">
        <v>1926</v>
      </c>
      <c r="J5868" s="33">
        <v>32748</v>
      </c>
      <c r="K5868" s="33"/>
      <c r="L5868" s="33">
        <v>2232305</v>
      </c>
      <c r="M5868" s="33">
        <v>1378239</v>
      </c>
      <c r="N5868" s="33">
        <v>811748</v>
      </c>
      <c r="O5868" s="33">
        <v>2885</v>
      </c>
      <c r="P5868" s="33">
        <v>39433</v>
      </c>
      <c r="Q5868"/>
    </row>
    <row r="5869" spans="1:17">
      <c r="A5869" s="38" t="str">
        <f t="shared" ca="1" si="91"/>
        <v>207628</v>
      </c>
      <c r="B5869" s="39" cm="1">
        <f t="array" aca="1" ref="B5869" ca="1">INDIRECT(_xlfn.CONCAT("D",ROW(C5869)-C5869-3))</f>
        <v>2076</v>
      </c>
      <c r="C5869" s="32">
        <v>28</v>
      </c>
      <c r="D5869" s="33">
        <v>4615790</v>
      </c>
      <c r="E5869" s="33"/>
      <c r="F5869" s="33">
        <v>2363653</v>
      </c>
      <c r="G5869" s="33">
        <v>1712344</v>
      </c>
      <c r="H5869" s="33">
        <v>615555</v>
      </c>
      <c r="I5869" s="33">
        <v>1933</v>
      </c>
      <c r="J5869" s="33">
        <v>33822</v>
      </c>
      <c r="K5869" s="33"/>
      <c r="L5869" s="33">
        <v>2252137</v>
      </c>
      <c r="M5869" s="33">
        <v>1269298</v>
      </c>
      <c r="N5869" s="33">
        <v>920145</v>
      </c>
      <c r="O5869" s="33">
        <v>2894</v>
      </c>
      <c r="P5869" s="33">
        <v>59800</v>
      </c>
      <c r="Q5869"/>
    </row>
    <row r="5870" spans="1:17">
      <c r="A5870" s="38" t="str">
        <f t="shared" ca="1" si="91"/>
        <v>207629</v>
      </c>
      <c r="B5870" s="39" cm="1">
        <f t="array" aca="1" ref="B5870" ca="1">INDIRECT(_xlfn.CONCAT("D",ROW(C5870)-C5870-3))</f>
        <v>2076</v>
      </c>
      <c r="C5870" s="32">
        <v>29</v>
      </c>
      <c r="D5870" s="33">
        <v>4650989</v>
      </c>
      <c r="E5870" s="33"/>
      <c r="F5870" s="33">
        <v>2379835</v>
      </c>
      <c r="G5870" s="33">
        <v>1576883</v>
      </c>
      <c r="H5870" s="33">
        <v>746842</v>
      </c>
      <c r="I5870" s="33">
        <v>2902</v>
      </c>
      <c r="J5870" s="33">
        <v>53208</v>
      </c>
      <c r="K5870" s="33"/>
      <c r="L5870" s="33">
        <v>2271154</v>
      </c>
      <c r="M5870" s="33">
        <v>1161177</v>
      </c>
      <c r="N5870" s="33">
        <v>1034626</v>
      </c>
      <c r="O5870" s="33">
        <v>7728</v>
      </c>
      <c r="P5870" s="33">
        <v>67623</v>
      </c>
      <c r="Q5870"/>
    </row>
    <row r="5871" spans="1:17">
      <c r="A5871" s="38" t="str">
        <f t="shared" ca="1" si="91"/>
        <v>207630</v>
      </c>
      <c r="B5871" s="39" cm="1">
        <f t="array" aca="1" ref="B5871" ca="1">INDIRECT(_xlfn.CONCAT("D",ROW(C5871)-C5871-3))</f>
        <v>2076</v>
      </c>
      <c r="C5871" s="32">
        <v>30</v>
      </c>
      <c r="D5871" s="33">
        <v>4685686</v>
      </c>
      <c r="E5871" s="33"/>
      <c r="F5871" s="33">
        <v>2396219</v>
      </c>
      <c r="G5871" s="33">
        <v>1477426</v>
      </c>
      <c r="H5871" s="33">
        <v>852957</v>
      </c>
      <c r="I5871" s="33">
        <v>968</v>
      </c>
      <c r="J5871" s="33">
        <v>64867</v>
      </c>
      <c r="K5871" s="33"/>
      <c r="L5871" s="33">
        <v>2289468</v>
      </c>
      <c r="M5871" s="33">
        <v>1046033</v>
      </c>
      <c r="N5871" s="33">
        <v>1146669</v>
      </c>
      <c r="O5871" s="33">
        <v>12579</v>
      </c>
      <c r="P5871" s="33">
        <v>84186</v>
      </c>
      <c r="Q5871"/>
    </row>
    <row r="5872" spans="1:17">
      <c r="A5872" s="38" t="str">
        <f t="shared" ca="1" si="91"/>
        <v>207631</v>
      </c>
      <c r="B5872" s="39" cm="1">
        <f t="array" aca="1" ref="B5872" ca="1">INDIRECT(_xlfn.CONCAT("D",ROW(C5872)-C5872-3))</f>
        <v>2076</v>
      </c>
      <c r="C5872" s="32">
        <v>31</v>
      </c>
      <c r="D5872" s="33">
        <v>4717764</v>
      </c>
      <c r="E5872" s="33"/>
      <c r="F5872" s="33">
        <v>2411484</v>
      </c>
      <c r="G5872" s="33">
        <v>1383813</v>
      </c>
      <c r="H5872" s="33">
        <v>945185</v>
      </c>
      <c r="I5872" s="33">
        <v>3882</v>
      </c>
      <c r="J5872" s="33">
        <v>78604</v>
      </c>
      <c r="K5872" s="33"/>
      <c r="L5872" s="33">
        <v>2306281</v>
      </c>
      <c r="M5872" s="33">
        <v>983290</v>
      </c>
      <c r="N5872" s="33">
        <v>1227177</v>
      </c>
      <c r="O5872" s="33">
        <v>7742</v>
      </c>
      <c r="P5872" s="33">
        <v>88070</v>
      </c>
      <c r="Q5872"/>
    </row>
    <row r="5873" spans="1:17">
      <c r="A5873" s="38" t="str">
        <f t="shared" ca="1" si="91"/>
        <v>207632</v>
      </c>
      <c r="B5873" s="39" cm="1">
        <f t="array" aca="1" ref="B5873" ca="1">INDIRECT(_xlfn.CONCAT("D",ROW(C5873)-C5873-3))</f>
        <v>2076</v>
      </c>
      <c r="C5873" s="32">
        <v>32</v>
      </c>
      <c r="D5873" s="33">
        <v>4746452</v>
      </c>
      <c r="E5873" s="33"/>
      <c r="F5873" s="33">
        <v>2425069</v>
      </c>
      <c r="G5873" s="33">
        <v>1289559</v>
      </c>
      <c r="H5873" s="33">
        <v>1029903</v>
      </c>
      <c r="I5873" s="33">
        <v>2907</v>
      </c>
      <c r="J5873" s="33">
        <v>102700</v>
      </c>
      <c r="K5873" s="33"/>
      <c r="L5873" s="33">
        <v>2321383</v>
      </c>
      <c r="M5873" s="33">
        <v>869428</v>
      </c>
      <c r="N5873" s="33">
        <v>1307535</v>
      </c>
      <c r="O5873" s="33">
        <v>5816</v>
      </c>
      <c r="P5873" s="33">
        <v>138604</v>
      </c>
      <c r="Q5873"/>
    </row>
    <row r="5874" spans="1:17">
      <c r="A5874" s="38" t="str">
        <f t="shared" ca="1" si="91"/>
        <v>207633</v>
      </c>
      <c r="B5874" s="39" cm="1">
        <f t="array" aca="1" ref="B5874" ca="1">INDIRECT(_xlfn.CONCAT("D",ROW(C5874)-C5874-3))</f>
        <v>2076</v>
      </c>
      <c r="C5874" s="32">
        <v>33</v>
      </c>
      <c r="D5874" s="33">
        <v>4771579</v>
      </c>
      <c r="E5874" s="33"/>
      <c r="F5874" s="33">
        <v>2436749</v>
      </c>
      <c r="G5874" s="33">
        <v>1247453</v>
      </c>
      <c r="H5874" s="33">
        <v>1063291</v>
      </c>
      <c r="I5874" s="33">
        <v>5816</v>
      </c>
      <c r="J5874" s="33">
        <v>120190</v>
      </c>
      <c r="K5874" s="33"/>
      <c r="L5874" s="33">
        <v>2334830</v>
      </c>
      <c r="M5874" s="33">
        <v>850262</v>
      </c>
      <c r="N5874" s="33">
        <v>1301540</v>
      </c>
      <c r="O5874" s="33">
        <v>11621</v>
      </c>
      <c r="P5874" s="33">
        <v>171408</v>
      </c>
      <c r="Q5874"/>
    </row>
    <row r="5875" spans="1:17">
      <c r="A5875" s="38" t="str">
        <f t="shared" ca="1" si="91"/>
        <v>207634</v>
      </c>
      <c r="B5875" s="39" cm="1">
        <f t="array" aca="1" ref="B5875" ca="1">INDIRECT(_xlfn.CONCAT("D",ROW(C5875)-C5875-3))</f>
        <v>2076</v>
      </c>
      <c r="C5875" s="32">
        <v>34</v>
      </c>
      <c r="D5875" s="33">
        <v>4792953</v>
      </c>
      <c r="E5875" s="33"/>
      <c r="F5875" s="33">
        <v>2446421</v>
      </c>
      <c r="G5875" s="33">
        <v>1207739</v>
      </c>
      <c r="H5875" s="33">
        <v>1083967</v>
      </c>
      <c r="I5875" s="33">
        <v>9670</v>
      </c>
      <c r="J5875" s="33">
        <v>145045</v>
      </c>
      <c r="K5875" s="33"/>
      <c r="L5875" s="33">
        <v>2346533</v>
      </c>
      <c r="M5875" s="33">
        <v>785406</v>
      </c>
      <c r="N5875" s="33">
        <v>1373249</v>
      </c>
      <c r="O5875" s="33">
        <v>23243</v>
      </c>
      <c r="P5875" s="33">
        <v>164635</v>
      </c>
      <c r="Q5875"/>
    </row>
    <row r="5876" spans="1:17">
      <c r="A5876" s="38" t="str">
        <f t="shared" ca="1" si="91"/>
        <v>207635</v>
      </c>
      <c r="B5876" s="39" cm="1">
        <f t="array" aca="1" ref="B5876" ca="1">INDIRECT(_xlfn.CONCAT("D",ROW(C5876)-C5876-3))</f>
        <v>2076</v>
      </c>
      <c r="C5876" s="32">
        <v>35</v>
      </c>
      <c r="D5876" s="33">
        <v>4810557</v>
      </c>
      <c r="E5876" s="33"/>
      <c r="F5876" s="33">
        <v>2454146</v>
      </c>
      <c r="G5876" s="33">
        <v>1154892</v>
      </c>
      <c r="H5876" s="33">
        <v>1139390</v>
      </c>
      <c r="I5876" s="33">
        <v>9689</v>
      </c>
      <c r="J5876" s="33">
        <v>150175</v>
      </c>
      <c r="K5876" s="33"/>
      <c r="L5876" s="33">
        <v>2356411</v>
      </c>
      <c r="M5876" s="33">
        <v>745198</v>
      </c>
      <c r="N5876" s="33">
        <v>1420806</v>
      </c>
      <c r="O5876" s="33">
        <v>19331</v>
      </c>
      <c r="P5876" s="33">
        <v>171077</v>
      </c>
      <c r="Q5876"/>
    </row>
    <row r="5877" spans="1:17">
      <c r="A5877" s="38" t="str">
        <f t="shared" ca="1" si="91"/>
        <v>207636</v>
      </c>
      <c r="B5877" s="39" cm="1">
        <f t="array" aca="1" ref="B5877" ca="1">INDIRECT(_xlfn.CONCAT("D",ROW(C5877)-C5877-3))</f>
        <v>2076</v>
      </c>
      <c r="C5877" s="32">
        <v>36</v>
      </c>
      <c r="D5877" s="33">
        <v>4823766</v>
      </c>
      <c r="E5877" s="33"/>
      <c r="F5877" s="33">
        <v>2459569</v>
      </c>
      <c r="G5877" s="33">
        <v>1067397</v>
      </c>
      <c r="H5877" s="33">
        <v>1212819</v>
      </c>
      <c r="I5877" s="33">
        <v>3878</v>
      </c>
      <c r="J5877" s="33">
        <v>175476</v>
      </c>
      <c r="K5877" s="33"/>
      <c r="L5877" s="33">
        <v>2364197</v>
      </c>
      <c r="M5877" s="33">
        <v>737119</v>
      </c>
      <c r="N5877" s="33">
        <v>1407490</v>
      </c>
      <c r="O5877" s="33">
        <v>7739</v>
      </c>
      <c r="P5877" s="33">
        <v>211849</v>
      </c>
      <c r="Q5877"/>
    </row>
    <row r="5878" spans="1:17">
      <c r="A5878" s="38" t="str">
        <f t="shared" ca="1" si="91"/>
        <v>207637</v>
      </c>
      <c r="B5878" s="39" cm="1">
        <f t="array" aca="1" ref="B5878" ca="1">INDIRECT(_xlfn.CONCAT("D",ROW(C5878)-C5878-3))</f>
        <v>2076</v>
      </c>
      <c r="C5878" s="32">
        <v>37</v>
      </c>
      <c r="D5878" s="33">
        <v>4831883</v>
      </c>
      <c r="E5878" s="33"/>
      <c r="F5878" s="33">
        <v>2462228</v>
      </c>
      <c r="G5878" s="33">
        <v>1034639</v>
      </c>
      <c r="H5878" s="33">
        <v>1232082</v>
      </c>
      <c r="I5878" s="33">
        <v>10646</v>
      </c>
      <c r="J5878" s="33">
        <v>184861</v>
      </c>
      <c r="K5878" s="33"/>
      <c r="L5878" s="33">
        <v>2369655</v>
      </c>
      <c r="M5878" s="33">
        <v>665590</v>
      </c>
      <c r="N5878" s="33">
        <v>1439374</v>
      </c>
      <c r="O5878" s="33">
        <v>16422</v>
      </c>
      <c r="P5878" s="33">
        <v>248268</v>
      </c>
      <c r="Q5878"/>
    </row>
    <row r="5879" spans="1:17">
      <c r="A5879" s="38" t="str">
        <f t="shared" ca="1" si="91"/>
        <v>207638</v>
      </c>
      <c r="B5879" s="39" cm="1">
        <f t="array" aca="1" ref="B5879" ca="1">INDIRECT(_xlfn.CONCAT("D",ROW(C5879)-C5879-3))</f>
        <v>2076</v>
      </c>
      <c r="C5879" s="32">
        <v>38</v>
      </c>
      <c r="D5879" s="33">
        <v>4834985</v>
      </c>
      <c r="E5879" s="33"/>
      <c r="F5879" s="33">
        <v>2462194</v>
      </c>
      <c r="G5879" s="33">
        <v>964770</v>
      </c>
      <c r="H5879" s="33">
        <v>1300216</v>
      </c>
      <c r="I5879" s="33">
        <v>7734</v>
      </c>
      <c r="J5879" s="33">
        <v>189474</v>
      </c>
      <c r="K5879" s="33"/>
      <c r="L5879" s="33">
        <v>2372792</v>
      </c>
      <c r="M5879" s="33">
        <v>668705</v>
      </c>
      <c r="N5879" s="33">
        <v>1431009</v>
      </c>
      <c r="O5879" s="33">
        <v>14474</v>
      </c>
      <c r="P5879" s="33">
        <v>258604</v>
      </c>
      <c r="Q5879"/>
    </row>
    <row r="5880" spans="1:17">
      <c r="A5880" s="38" t="str">
        <f t="shared" ca="1" si="91"/>
        <v>207639</v>
      </c>
      <c r="B5880" s="39" cm="1">
        <f t="array" aca="1" ref="B5880" ca="1">INDIRECT(_xlfn.CONCAT("D",ROW(C5880)-C5880-3))</f>
        <v>2076</v>
      </c>
      <c r="C5880" s="32">
        <v>39</v>
      </c>
      <c r="D5880" s="33">
        <v>4833584</v>
      </c>
      <c r="E5880" s="33"/>
      <c r="F5880" s="33">
        <v>2459706</v>
      </c>
      <c r="G5880" s="33">
        <v>934959</v>
      </c>
      <c r="H5880" s="33">
        <v>1279163</v>
      </c>
      <c r="I5880" s="33">
        <v>13536</v>
      </c>
      <c r="J5880" s="33">
        <v>232048</v>
      </c>
      <c r="K5880" s="33"/>
      <c r="L5880" s="33">
        <v>2373877</v>
      </c>
      <c r="M5880" s="33">
        <v>682249</v>
      </c>
      <c r="N5880" s="33">
        <v>1420467</v>
      </c>
      <c r="O5880" s="33">
        <v>23160</v>
      </c>
      <c r="P5880" s="33">
        <v>248003</v>
      </c>
      <c r="Q5880"/>
    </row>
    <row r="5881" spans="1:17">
      <c r="A5881" s="38" t="str">
        <f t="shared" ca="1" si="91"/>
        <v>207640</v>
      </c>
      <c r="B5881" s="39" cm="1">
        <f t="array" aca="1" ref="B5881" ca="1">INDIRECT(_xlfn.CONCAT("D",ROW(C5881)-C5881-3))</f>
        <v>2076</v>
      </c>
      <c r="C5881" s="32">
        <v>40</v>
      </c>
      <c r="D5881" s="33">
        <v>4829927</v>
      </c>
      <c r="E5881" s="33"/>
      <c r="F5881" s="33">
        <v>2456035</v>
      </c>
      <c r="G5881" s="33">
        <v>945521</v>
      </c>
      <c r="H5881" s="33">
        <v>1296107</v>
      </c>
      <c r="I5881" s="33">
        <v>3863</v>
      </c>
      <c r="J5881" s="33">
        <v>210545</v>
      </c>
      <c r="K5881" s="33"/>
      <c r="L5881" s="33">
        <v>2373892</v>
      </c>
      <c r="M5881" s="33">
        <v>625064</v>
      </c>
      <c r="N5881" s="33">
        <v>1476810</v>
      </c>
      <c r="O5881" s="33">
        <v>24115</v>
      </c>
      <c r="P5881" s="33">
        <v>247903</v>
      </c>
      <c r="Q5881"/>
    </row>
    <row r="5882" spans="1:17">
      <c r="A5882" s="38" t="str">
        <f t="shared" ca="1" si="91"/>
        <v>207641</v>
      </c>
      <c r="B5882" s="39" cm="1">
        <f t="array" aca="1" ref="B5882" ca="1">INDIRECT(_xlfn.CONCAT("D",ROW(C5882)-C5882-3))</f>
        <v>2076</v>
      </c>
      <c r="C5882" s="32">
        <v>41</v>
      </c>
      <c r="D5882" s="33">
        <v>4825257</v>
      </c>
      <c r="E5882" s="33"/>
      <c r="F5882" s="33">
        <v>2451842</v>
      </c>
      <c r="G5882" s="33">
        <v>898848</v>
      </c>
      <c r="H5882" s="33">
        <v>1298658</v>
      </c>
      <c r="I5882" s="33">
        <v>14451</v>
      </c>
      <c r="J5882" s="33">
        <v>239886</v>
      </c>
      <c r="K5882" s="33"/>
      <c r="L5882" s="33">
        <v>2373414</v>
      </c>
      <c r="M5882" s="33">
        <v>582231</v>
      </c>
      <c r="N5882" s="33">
        <v>1461381</v>
      </c>
      <c r="O5882" s="33">
        <v>29015</v>
      </c>
      <c r="P5882" s="33">
        <v>300787</v>
      </c>
      <c r="Q5882"/>
    </row>
    <row r="5883" spans="1:17">
      <c r="A5883" s="38" t="str">
        <f t="shared" ca="1" si="91"/>
        <v>207642</v>
      </c>
      <c r="B5883" s="39" cm="1">
        <f t="array" aca="1" ref="B5883" ca="1">INDIRECT(_xlfn.CONCAT("D",ROW(C5883)-C5883-3))</f>
        <v>2076</v>
      </c>
      <c r="C5883" s="32">
        <v>42</v>
      </c>
      <c r="D5883" s="33">
        <v>4820125</v>
      </c>
      <c r="E5883" s="33"/>
      <c r="F5883" s="33">
        <v>2447418</v>
      </c>
      <c r="G5883" s="33">
        <v>843504</v>
      </c>
      <c r="H5883" s="33">
        <v>1286996</v>
      </c>
      <c r="I5883" s="33">
        <v>12561</v>
      </c>
      <c r="J5883" s="33">
        <v>304357</v>
      </c>
      <c r="K5883" s="33"/>
      <c r="L5883" s="33">
        <v>2372707</v>
      </c>
      <c r="M5883" s="33">
        <v>595348</v>
      </c>
      <c r="N5883" s="33">
        <v>1460870</v>
      </c>
      <c r="O5883" s="33">
        <v>33772</v>
      </c>
      <c r="P5883" s="33">
        <v>282718</v>
      </c>
      <c r="Q5883"/>
    </row>
    <row r="5884" spans="1:17">
      <c r="A5884" s="38" t="str">
        <f t="shared" ca="1" si="91"/>
        <v>207643</v>
      </c>
      <c r="B5884" s="39" cm="1">
        <f t="array" aca="1" ref="B5884" ca="1">INDIRECT(_xlfn.CONCAT("D",ROW(C5884)-C5884-3))</f>
        <v>2076</v>
      </c>
      <c r="C5884" s="32">
        <v>43</v>
      </c>
      <c r="D5884" s="33">
        <v>4814939</v>
      </c>
      <c r="E5884" s="33"/>
      <c r="F5884" s="33">
        <v>2442961</v>
      </c>
      <c r="G5884" s="33">
        <v>846790</v>
      </c>
      <c r="H5884" s="33">
        <v>1342520</v>
      </c>
      <c r="I5884" s="33">
        <v>7716</v>
      </c>
      <c r="J5884" s="33">
        <v>245936</v>
      </c>
      <c r="K5884" s="33"/>
      <c r="L5884" s="33">
        <v>2371977</v>
      </c>
      <c r="M5884" s="33">
        <v>573212</v>
      </c>
      <c r="N5884" s="33">
        <v>1437854</v>
      </c>
      <c r="O5884" s="33">
        <v>37635</v>
      </c>
      <c r="P5884" s="33">
        <v>323276</v>
      </c>
      <c r="Q5884"/>
    </row>
    <row r="5885" spans="1:17">
      <c r="A5885" s="38" t="str">
        <f t="shared" ca="1" si="91"/>
        <v>207644</v>
      </c>
      <c r="B5885" s="39" cm="1">
        <f t="array" aca="1" ref="B5885" ca="1">INDIRECT(_xlfn.CONCAT("D",ROW(C5885)-C5885-3))</f>
        <v>2076</v>
      </c>
      <c r="C5885" s="32">
        <v>44</v>
      </c>
      <c r="D5885" s="33">
        <v>4809181</v>
      </c>
      <c r="E5885" s="33"/>
      <c r="F5885" s="33">
        <v>2438202</v>
      </c>
      <c r="G5885" s="33">
        <v>860031</v>
      </c>
      <c r="H5885" s="33">
        <v>1305973</v>
      </c>
      <c r="I5885" s="33">
        <v>14479</v>
      </c>
      <c r="J5885" s="33">
        <v>257720</v>
      </c>
      <c r="K5885" s="33"/>
      <c r="L5885" s="33">
        <v>2370978</v>
      </c>
      <c r="M5885" s="33">
        <v>518531</v>
      </c>
      <c r="N5885" s="33">
        <v>1502583</v>
      </c>
      <c r="O5885" s="33">
        <v>36625</v>
      </c>
      <c r="P5885" s="33">
        <v>313239</v>
      </c>
      <c r="Q5885"/>
    </row>
    <row r="5886" spans="1:17">
      <c r="A5886" s="38" t="str">
        <f t="shared" ca="1" si="91"/>
        <v>207645</v>
      </c>
      <c r="B5886" s="39" cm="1">
        <f t="array" aca="1" ref="B5886" ca="1">INDIRECT(_xlfn.CONCAT("D",ROW(C5886)-C5886-3))</f>
        <v>2076</v>
      </c>
      <c r="C5886" s="32">
        <v>45</v>
      </c>
      <c r="D5886" s="33">
        <v>4794522</v>
      </c>
      <c r="E5886" s="33"/>
      <c r="F5886" s="33">
        <v>2429056</v>
      </c>
      <c r="G5886" s="33">
        <v>841161</v>
      </c>
      <c r="H5886" s="33">
        <v>1300764</v>
      </c>
      <c r="I5886" s="33">
        <v>10599</v>
      </c>
      <c r="J5886" s="33">
        <v>276533</v>
      </c>
      <c r="K5886" s="33"/>
      <c r="L5886" s="33">
        <v>2365466</v>
      </c>
      <c r="M5886" s="33">
        <v>535505</v>
      </c>
      <c r="N5886" s="33">
        <v>1449522</v>
      </c>
      <c r="O5886" s="33">
        <v>46231</v>
      </c>
      <c r="P5886" s="33">
        <v>334209</v>
      </c>
      <c r="Q5886"/>
    </row>
    <row r="5887" spans="1:17">
      <c r="A5887" s="38" t="str">
        <f t="shared" ca="1" si="91"/>
        <v>207646</v>
      </c>
      <c r="B5887" s="39" cm="1">
        <f t="array" aca="1" ref="B5887" ca="1">INDIRECT(_xlfn.CONCAT("D",ROW(C5887)-C5887-3))</f>
        <v>2076</v>
      </c>
      <c r="C5887" s="32">
        <v>46</v>
      </c>
      <c r="D5887" s="33">
        <v>4764610</v>
      </c>
      <c r="E5887" s="33"/>
      <c r="F5887" s="33">
        <v>2412255</v>
      </c>
      <c r="G5887" s="33">
        <v>771461</v>
      </c>
      <c r="H5887" s="33">
        <v>1308797</v>
      </c>
      <c r="I5887" s="33">
        <v>18231</v>
      </c>
      <c r="J5887" s="33">
        <v>313766</v>
      </c>
      <c r="K5887" s="33"/>
      <c r="L5887" s="33">
        <v>2352355</v>
      </c>
      <c r="M5887" s="33">
        <v>525302</v>
      </c>
      <c r="N5887" s="33">
        <v>1474296</v>
      </c>
      <c r="O5887" s="33">
        <v>37385</v>
      </c>
      <c r="P5887" s="33">
        <v>315373</v>
      </c>
      <c r="Q5887"/>
    </row>
    <row r="5888" spans="1:17">
      <c r="A5888" s="38" t="str">
        <f t="shared" ca="1" si="91"/>
        <v>207647</v>
      </c>
      <c r="B5888" s="39" cm="1">
        <f t="array" aca="1" ref="B5888" ca="1">INDIRECT(_xlfn.CONCAT("D",ROW(C5888)-C5888-3))</f>
        <v>2076</v>
      </c>
      <c r="C5888" s="32">
        <v>47</v>
      </c>
      <c r="D5888" s="33">
        <v>4723399</v>
      </c>
      <c r="E5888" s="33"/>
      <c r="F5888" s="33">
        <v>2389777</v>
      </c>
      <c r="G5888" s="33">
        <v>777466</v>
      </c>
      <c r="H5888" s="33">
        <v>1318729</v>
      </c>
      <c r="I5888" s="33">
        <v>14344</v>
      </c>
      <c r="J5888" s="33">
        <v>279238</v>
      </c>
      <c r="K5888" s="33"/>
      <c r="L5888" s="33">
        <v>2333622</v>
      </c>
      <c r="M5888" s="33">
        <v>527934</v>
      </c>
      <c r="N5888" s="33">
        <v>1438429</v>
      </c>
      <c r="O5888" s="33">
        <v>34430</v>
      </c>
      <c r="P5888" s="33">
        <v>332828</v>
      </c>
      <c r="Q5888"/>
    </row>
    <row r="5889" spans="1:17">
      <c r="A5889" s="38" t="str">
        <f t="shared" ca="1" si="91"/>
        <v>207648</v>
      </c>
      <c r="B5889" s="39" cm="1">
        <f t="array" aca="1" ref="B5889" ca="1">INDIRECT(_xlfn.CONCAT("D",ROW(C5889)-C5889-3))</f>
        <v>2076</v>
      </c>
      <c r="C5889" s="32">
        <v>48</v>
      </c>
      <c r="D5889" s="33">
        <v>4675588</v>
      </c>
      <c r="E5889" s="33"/>
      <c r="F5889" s="33">
        <v>2363929</v>
      </c>
      <c r="G5889" s="33">
        <v>726920</v>
      </c>
      <c r="H5889" s="33">
        <v>1345474</v>
      </c>
      <c r="I5889" s="33">
        <v>8631</v>
      </c>
      <c r="J5889" s="33">
        <v>282904</v>
      </c>
      <c r="K5889" s="33"/>
      <c r="L5889" s="33">
        <v>2311658</v>
      </c>
      <c r="M5889" s="33">
        <v>520003</v>
      </c>
      <c r="N5889" s="33">
        <v>1427365</v>
      </c>
      <c r="O5889" s="33">
        <v>59594</v>
      </c>
      <c r="P5889" s="33">
        <v>304697</v>
      </c>
      <c r="Q5889"/>
    </row>
    <row r="5890" spans="1:17">
      <c r="A5890" s="38" t="str">
        <f t="shared" ca="1" si="91"/>
        <v>207649</v>
      </c>
      <c r="B5890" s="39" cm="1">
        <f t="array" aca="1" ref="B5890" ca="1">INDIRECT(_xlfn.CONCAT("D",ROW(C5890)-C5890-3))</f>
        <v>2076</v>
      </c>
      <c r="C5890" s="32">
        <v>49</v>
      </c>
      <c r="D5890" s="33">
        <v>4625733</v>
      </c>
      <c r="E5890" s="33"/>
      <c r="F5890" s="33">
        <v>2336995</v>
      </c>
      <c r="G5890" s="33">
        <v>718406</v>
      </c>
      <c r="H5890" s="33">
        <v>1319817</v>
      </c>
      <c r="I5890" s="33">
        <v>18371</v>
      </c>
      <c r="J5890" s="33">
        <v>280401</v>
      </c>
      <c r="K5890" s="33"/>
      <c r="L5890" s="33">
        <v>2288738</v>
      </c>
      <c r="M5890" s="33">
        <v>492098</v>
      </c>
      <c r="N5890" s="33">
        <v>1398137</v>
      </c>
      <c r="O5890" s="33">
        <v>42455</v>
      </c>
      <c r="P5890" s="33">
        <v>356047</v>
      </c>
      <c r="Q5890"/>
    </row>
    <row r="5891" spans="1:17">
      <c r="A5891" s="38" t="str">
        <f t="shared" ca="1" si="91"/>
        <v>207650</v>
      </c>
      <c r="B5891" s="39" cm="1">
        <f t="array" aca="1" ref="B5891" ca="1">INDIRECT(_xlfn.CONCAT("D",ROW(C5891)-C5891-3))</f>
        <v>2076</v>
      </c>
      <c r="C5891" s="32">
        <v>50</v>
      </c>
      <c r="D5891" s="33">
        <v>4576396</v>
      </c>
      <c r="E5891" s="33"/>
      <c r="F5891" s="33">
        <v>2310284</v>
      </c>
      <c r="G5891" s="33">
        <v>725253</v>
      </c>
      <c r="H5891" s="33">
        <v>1295513</v>
      </c>
      <c r="I5891" s="33">
        <v>15597</v>
      </c>
      <c r="J5891" s="33">
        <v>273920</v>
      </c>
      <c r="K5891" s="33"/>
      <c r="L5891" s="33">
        <v>2266112</v>
      </c>
      <c r="M5891" s="33">
        <v>527230</v>
      </c>
      <c r="N5891" s="33">
        <v>1356152</v>
      </c>
      <c r="O5891" s="33">
        <v>61510</v>
      </c>
      <c r="P5891" s="33">
        <v>321220</v>
      </c>
      <c r="Q5891"/>
    </row>
    <row r="5892" spans="1:17">
      <c r="A5892" s="38" t="str">
        <f t="shared" ca="1" si="91"/>
        <v>207651</v>
      </c>
      <c r="B5892" s="39" cm="1">
        <f t="array" aca="1" ref="B5892" ca="1">INDIRECT(_xlfn.CONCAT("D",ROW(C5892)-C5892-3))</f>
        <v>2076</v>
      </c>
      <c r="C5892" s="32">
        <v>51</v>
      </c>
      <c r="D5892" s="33">
        <v>4532849</v>
      </c>
      <c r="E5892" s="33"/>
      <c r="F5892" s="33">
        <v>2286199</v>
      </c>
      <c r="G5892" s="33">
        <v>671132</v>
      </c>
      <c r="H5892" s="33">
        <v>1320519</v>
      </c>
      <c r="I5892" s="33">
        <v>16803</v>
      </c>
      <c r="J5892" s="33">
        <v>277744</v>
      </c>
      <c r="K5892" s="33"/>
      <c r="L5892" s="33">
        <v>2246651</v>
      </c>
      <c r="M5892" s="33">
        <v>475843</v>
      </c>
      <c r="N5892" s="33">
        <v>1372129</v>
      </c>
      <c r="O5892" s="33">
        <v>59357</v>
      </c>
      <c r="P5892" s="33">
        <v>339322</v>
      </c>
      <c r="Q5892"/>
    </row>
    <row r="5893" spans="1:17">
      <c r="A5893" s="38" t="str">
        <f t="shared" ca="1" si="91"/>
        <v>207652</v>
      </c>
      <c r="B5893" s="39" cm="1">
        <f t="array" aca="1" ref="B5893" ca="1">INDIRECT(_xlfn.CONCAT("D",ROW(C5893)-C5893-3))</f>
        <v>2076</v>
      </c>
      <c r="C5893" s="32">
        <v>52</v>
      </c>
      <c r="D5893" s="33">
        <v>4500158</v>
      </c>
      <c r="E5893" s="33"/>
      <c r="F5893" s="33">
        <v>2267587</v>
      </c>
      <c r="G5893" s="33">
        <v>652912</v>
      </c>
      <c r="H5893" s="33">
        <v>1291740</v>
      </c>
      <c r="I5893" s="33">
        <v>19115</v>
      </c>
      <c r="J5893" s="33">
        <v>303820</v>
      </c>
      <c r="K5893" s="33"/>
      <c r="L5893" s="33">
        <v>2232571</v>
      </c>
      <c r="M5893" s="33">
        <v>483724</v>
      </c>
      <c r="N5893" s="33">
        <v>1364684</v>
      </c>
      <c r="O5893" s="33">
        <v>56317</v>
      </c>
      <c r="P5893" s="33">
        <v>327846</v>
      </c>
      <c r="Q5893"/>
    </row>
    <row r="5894" spans="1:17">
      <c r="A5894" s="38" t="str">
        <f t="shared" ca="1" si="91"/>
        <v>207653</v>
      </c>
      <c r="B5894" s="39" cm="1">
        <f t="array" aca="1" ref="B5894" ca="1">INDIRECT(_xlfn.CONCAT("D",ROW(C5894)-C5894-3))</f>
        <v>2076</v>
      </c>
      <c r="C5894" s="32">
        <v>53</v>
      </c>
      <c r="D5894" s="33">
        <v>4466749</v>
      </c>
      <c r="E5894" s="33"/>
      <c r="F5894" s="33">
        <v>2248610</v>
      </c>
      <c r="G5894" s="33">
        <v>652921</v>
      </c>
      <c r="H5894" s="33">
        <v>1303807</v>
      </c>
      <c r="I5894" s="33">
        <v>18306</v>
      </c>
      <c r="J5894" s="33">
        <v>273576</v>
      </c>
      <c r="K5894" s="33"/>
      <c r="L5894" s="33">
        <v>2218139</v>
      </c>
      <c r="M5894" s="33">
        <v>456436</v>
      </c>
      <c r="N5894" s="33">
        <v>1368293</v>
      </c>
      <c r="O5894" s="33">
        <v>65060</v>
      </c>
      <c r="P5894" s="33">
        <v>328350</v>
      </c>
      <c r="Q5894"/>
    </row>
    <row r="5895" spans="1:17">
      <c r="A5895" s="38" t="str">
        <f t="shared" ca="1" si="91"/>
        <v>207654</v>
      </c>
      <c r="B5895" s="39" cm="1">
        <f t="array" aca="1" ref="B5895" ca="1">INDIRECT(_xlfn.CONCAT("D",ROW(C5895)-C5895-3))</f>
        <v>2076</v>
      </c>
      <c r="C5895" s="32">
        <v>54</v>
      </c>
      <c r="D5895" s="33">
        <v>4443513</v>
      </c>
      <c r="E5895" s="33"/>
      <c r="F5895" s="33">
        <v>2234460</v>
      </c>
      <c r="G5895" s="33">
        <v>677234</v>
      </c>
      <c r="H5895" s="33">
        <v>1260807</v>
      </c>
      <c r="I5895" s="33">
        <v>16468</v>
      </c>
      <c r="J5895" s="33">
        <v>279951</v>
      </c>
      <c r="K5895" s="33"/>
      <c r="L5895" s="33">
        <v>2209054</v>
      </c>
      <c r="M5895" s="33">
        <v>479333</v>
      </c>
      <c r="N5895" s="33">
        <v>1276159</v>
      </c>
      <c r="O5895" s="33">
        <v>72158</v>
      </c>
      <c r="P5895" s="33">
        <v>381405</v>
      </c>
      <c r="Q5895"/>
    </row>
    <row r="5896" spans="1:17">
      <c r="A5896" s="38" t="str">
        <f t="shared" ca="1" si="91"/>
        <v>207655</v>
      </c>
      <c r="B5896" s="39" cm="1">
        <f t="array" aca="1" ref="B5896" ca="1">INDIRECT(_xlfn.CONCAT("D",ROW(C5896)-C5896-3))</f>
        <v>2076</v>
      </c>
      <c r="C5896" s="32">
        <v>55</v>
      </c>
      <c r="D5896" s="33">
        <v>4366810</v>
      </c>
      <c r="E5896" s="33"/>
      <c r="F5896" s="33">
        <v>2191006</v>
      </c>
      <c r="G5896" s="33">
        <v>624193</v>
      </c>
      <c r="H5896" s="33">
        <v>1269810</v>
      </c>
      <c r="I5896" s="33">
        <v>20449</v>
      </c>
      <c r="J5896" s="33">
        <v>276554</v>
      </c>
      <c r="K5896" s="33"/>
      <c r="L5896" s="33">
        <v>2175804</v>
      </c>
      <c r="M5896" s="33">
        <v>440411</v>
      </c>
      <c r="N5896" s="33">
        <v>1279427</v>
      </c>
      <c r="O5896" s="33">
        <v>69027</v>
      </c>
      <c r="P5896" s="33">
        <v>386939</v>
      </c>
      <c r="Q5896"/>
    </row>
    <row r="5897" spans="1:17">
      <c r="A5897" s="38" t="str">
        <f t="shared" ca="1" si="91"/>
        <v>207656</v>
      </c>
      <c r="B5897" s="39" cm="1">
        <f t="array" aca="1" ref="B5897" ca="1">INDIRECT(_xlfn.CONCAT("D",ROW(C5897)-C5897-3))</f>
        <v>2076</v>
      </c>
      <c r="C5897" s="32">
        <v>56</v>
      </c>
      <c r="D5897" s="33">
        <v>4462629</v>
      </c>
      <c r="E5897" s="33"/>
      <c r="F5897" s="33">
        <v>2236076</v>
      </c>
      <c r="G5897" s="33">
        <v>654608</v>
      </c>
      <c r="H5897" s="33">
        <v>1312219</v>
      </c>
      <c r="I5897" s="33">
        <v>15014</v>
      </c>
      <c r="J5897" s="33">
        <v>254236</v>
      </c>
      <c r="K5897" s="33"/>
      <c r="L5897" s="33">
        <v>2226553</v>
      </c>
      <c r="M5897" s="33">
        <v>511424</v>
      </c>
      <c r="N5897" s="33">
        <v>1251933</v>
      </c>
      <c r="O5897" s="33">
        <v>80381</v>
      </c>
      <c r="P5897" s="33">
        <v>382814</v>
      </c>
      <c r="Q5897"/>
    </row>
    <row r="5898" spans="1:17">
      <c r="A5898" s="38" t="str">
        <f t="shared" ca="1" si="91"/>
        <v>207657</v>
      </c>
      <c r="B5898" s="39" cm="1">
        <f t="array" aca="1" ref="B5898" ca="1">INDIRECT(_xlfn.CONCAT("D",ROW(C5898)-C5898-3))</f>
        <v>2076</v>
      </c>
      <c r="C5898" s="32">
        <v>57</v>
      </c>
      <c r="D5898" s="33">
        <v>4492666</v>
      </c>
      <c r="E5898" s="33"/>
      <c r="F5898" s="33">
        <v>2247230</v>
      </c>
      <c r="G5898" s="33">
        <v>648414</v>
      </c>
      <c r="H5898" s="33">
        <v>1317029</v>
      </c>
      <c r="I5898" s="33">
        <v>23230</v>
      </c>
      <c r="J5898" s="33">
        <v>258558</v>
      </c>
      <c r="K5898" s="33"/>
      <c r="L5898" s="33">
        <v>2245436</v>
      </c>
      <c r="M5898" s="33">
        <v>483182</v>
      </c>
      <c r="N5898" s="33">
        <v>1301263</v>
      </c>
      <c r="O5898" s="33">
        <v>82716</v>
      </c>
      <c r="P5898" s="33">
        <v>378274</v>
      </c>
      <c r="Q5898"/>
    </row>
    <row r="5899" spans="1:17">
      <c r="A5899" s="38" t="str">
        <f t="shared" ca="1" si="91"/>
        <v>207658</v>
      </c>
      <c r="B5899" s="39" cm="1">
        <f t="array" aca="1" ref="B5899" ca="1">INDIRECT(_xlfn.CONCAT("D",ROW(C5899)-C5899-3))</f>
        <v>2076</v>
      </c>
      <c r="C5899" s="32">
        <v>58</v>
      </c>
      <c r="D5899" s="33">
        <v>4531994</v>
      </c>
      <c r="E5899" s="33"/>
      <c r="F5899" s="33">
        <v>2264882</v>
      </c>
      <c r="G5899" s="33">
        <v>639591</v>
      </c>
      <c r="H5899" s="33">
        <v>1317639</v>
      </c>
      <c r="I5899" s="33">
        <v>33396</v>
      </c>
      <c r="J5899" s="33">
        <v>274255</v>
      </c>
      <c r="K5899" s="33"/>
      <c r="L5899" s="33">
        <v>2267112</v>
      </c>
      <c r="M5899" s="33">
        <v>471049</v>
      </c>
      <c r="N5899" s="33">
        <v>1311846</v>
      </c>
      <c r="O5899" s="33">
        <v>94210</v>
      </c>
      <c r="P5899" s="33">
        <v>390008</v>
      </c>
      <c r="Q5899"/>
    </row>
    <row r="5900" spans="1:17">
      <c r="A5900" s="38" t="str">
        <f t="shared" ref="A5900:A5963" ca="1" si="92">B5900&amp;C5900</f>
        <v>207659</v>
      </c>
      <c r="B5900" s="39" cm="1">
        <f t="array" aca="1" ref="B5900" ca="1">INDIRECT(_xlfn.CONCAT("D",ROW(C5900)-C5900-3))</f>
        <v>2076</v>
      </c>
      <c r="C5900" s="32">
        <v>59</v>
      </c>
      <c r="D5900" s="33">
        <v>4593405</v>
      </c>
      <c r="E5900" s="33"/>
      <c r="F5900" s="33">
        <v>2290460</v>
      </c>
      <c r="G5900" s="33">
        <v>672244</v>
      </c>
      <c r="H5900" s="33">
        <v>1321342</v>
      </c>
      <c r="I5900" s="33">
        <v>21133</v>
      </c>
      <c r="J5900" s="33">
        <v>275741</v>
      </c>
      <c r="K5900" s="33"/>
      <c r="L5900" s="33">
        <v>2302945</v>
      </c>
      <c r="M5900" s="33">
        <v>528346</v>
      </c>
      <c r="N5900" s="33">
        <v>1256335</v>
      </c>
      <c r="O5900" s="33">
        <v>122004</v>
      </c>
      <c r="P5900" s="33">
        <v>396260</v>
      </c>
      <c r="Q5900"/>
    </row>
    <row r="5901" spans="1:17">
      <c r="A5901" s="38" t="str">
        <f t="shared" ca="1" si="92"/>
        <v>207660</v>
      </c>
      <c r="B5901" s="39" cm="1">
        <f t="array" aca="1" ref="B5901" ca="1">INDIRECT(_xlfn.CONCAT("D",ROW(C5901)-C5901-3))</f>
        <v>2076</v>
      </c>
      <c r="C5901" s="32">
        <v>60</v>
      </c>
      <c r="D5901" s="33">
        <v>4598484</v>
      </c>
      <c r="E5901" s="33"/>
      <c r="F5901" s="33">
        <v>2289625</v>
      </c>
      <c r="G5901" s="33">
        <v>621613</v>
      </c>
      <c r="H5901" s="33">
        <v>1369758</v>
      </c>
      <c r="I5901" s="33">
        <v>31131</v>
      </c>
      <c r="J5901" s="33">
        <v>267123</v>
      </c>
      <c r="K5901" s="33"/>
      <c r="L5901" s="33">
        <v>2308859</v>
      </c>
      <c r="M5901" s="33">
        <v>487347</v>
      </c>
      <c r="N5901" s="33">
        <v>1301942</v>
      </c>
      <c r="O5901" s="33">
        <v>112775</v>
      </c>
      <c r="P5901" s="33">
        <v>406794</v>
      </c>
      <c r="Q5901"/>
    </row>
    <row r="5902" spans="1:17">
      <c r="A5902" s="38" t="str">
        <f t="shared" ca="1" si="92"/>
        <v>207661</v>
      </c>
      <c r="B5902" s="39" cm="1">
        <f t="array" aca="1" ref="B5902" ca="1">INDIRECT(_xlfn.CONCAT("D",ROW(C5902)-C5902-3))</f>
        <v>2076</v>
      </c>
      <c r="C5902" s="32">
        <v>61</v>
      </c>
      <c r="D5902" s="33">
        <v>4580851</v>
      </c>
      <c r="E5902" s="33"/>
      <c r="F5902" s="33">
        <v>2276324</v>
      </c>
      <c r="G5902" s="33">
        <v>643200</v>
      </c>
      <c r="H5902" s="33">
        <v>1343684</v>
      </c>
      <c r="I5902" s="33">
        <v>36180</v>
      </c>
      <c r="J5902" s="33">
        <v>253260</v>
      </c>
      <c r="K5902" s="33"/>
      <c r="L5902" s="33">
        <v>2304527</v>
      </c>
      <c r="M5902" s="33">
        <v>474994</v>
      </c>
      <c r="N5902" s="33">
        <v>1284095</v>
      </c>
      <c r="O5902" s="33">
        <v>138875</v>
      </c>
      <c r="P5902" s="33">
        <v>406563</v>
      </c>
      <c r="Q5902"/>
    </row>
    <row r="5903" spans="1:17">
      <c r="A5903" s="38" t="str">
        <f t="shared" ca="1" si="92"/>
        <v>207662</v>
      </c>
      <c r="B5903" s="39" cm="1">
        <f t="array" aca="1" ref="B5903" ca="1">INDIRECT(_xlfn.CONCAT("D",ROW(C5903)-C5903-3))</f>
        <v>2076</v>
      </c>
      <c r="C5903" s="32">
        <v>62</v>
      </c>
      <c r="D5903" s="33">
        <v>4501105</v>
      </c>
      <c r="E5903" s="33"/>
      <c r="F5903" s="33">
        <v>2233164</v>
      </c>
      <c r="G5903" s="33">
        <v>632445</v>
      </c>
      <c r="H5903" s="33">
        <v>1330246</v>
      </c>
      <c r="I5903" s="33">
        <v>30164</v>
      </c>
      <c r="J5903" s="33">
        <v>240309</v>
      </c>
      <c r="K5903" s="33"/>
      <c r="L5903" s="33">
        <v>2267940</v>
      </c>
      <c r="M5903" s="33">
        <v>479157</v>
      </c>
      <c r="N5903" s="33">
        <v>1258289</v>
      </c>
      <c r="O5903" s="33">
        <v>138915</v>
      </c>
      <c r="P5903" s="33">
        <v>391580</v>
      </c>
      <c r="Q5903"/>
    </row>
    <row r="5904" spans="1:17">
      <c r="A5904" s="38" t="str">
        <f t="shared" ca="1" si="92"/>
        <v>207663</v>
      </c>
      <c r="B5904" s="39" cm="1">
        <f t="array" aca="1" ref="B5904" ca="1">INDIRECT(_xlfn.CONCAT("D",ROW(C5904)-C5904-3))</f>
        <v>2076</v>
      </c>
      <c r="C5904" s="32">
        <v>63</v>
      </c>
      <c r="D5904" s="33">
        <v>4485873</v>
      </c>
      <c r="E5904" s="33"/>
      <c r="F5904" s="33">
        <v>2218928</v>
      </c>
      <c r="G5904" s="33">
        <v>609452</v>
      </c>
      <c r="H5904" s="33">
        <v>1328345</v>
      </c>
      <c r="I5904" s="33">
        <v>36145</v>
      </c>
      <c r="J5904" s="33">
        <v>244986</v>
      </c>
      <c r="K5904" s="33"/>
      <c r="L5904" s="33">
        <v>2266944</v>
      </c>
      <c r="M5904" s="33">
        <v>470308</v>
      </c>
      <c r="N5904" s="33">
        <v>1283024</v>
      </c>
      <c r="O5904" s="33">
        <v>136963</v>
      </c>
      <c r="P5904" s="33">
        <v>376649</v>
      </c>
      <c r="Q5904"/>
    </row>
    <row r="5905" spans="1:17">
      <c r="A5905" s="38" t="str">
        <f t="shared" ca="1" si="92"/>
        <v>207664</v>
      </c>
      <c r="B5905" s="39" cm="1">
        <f t="array" aca="1" ref="B5905" ca="1">INDIRECT(_xlfn.CONCAT("D",ROW(C5905)-C5905-3))</f>
        <v>2076</v>
      </c>
      <c r="C5905" s="32">
        <v>64</v>
      </c>
      <c r="D5905" s="33">
        <v>4447094</v>
      </c>
      <c r="E5905" s="33"/>
      <c r="F5905" s="33">
        <v>2196330</v>
      </c>
      <c r="G5905" s="33">
        <v>559888</v>
      </c>
      <c r="H5905" s="33">
        <v>1352979</v>
      </c>
      <c r="I5905" s="33">
        <v>31161</v>
      </c>
      <c r="J5905" s="33">
        <v>252301</v>
      </c>
      <c r="K5905" s="33"/>
      <c r="L5905" s="33">
        <v>2250764</v>
      </c>
      <c r="M5905" s="33">
        <v>472259</v>
      </c>
      <c r="N5905" s="33">
        <v>1259021</v>
      </c>
      <c r="O5905" s="33">
        <v>159764</v>
      </c>
      <c r="P5905" s="33">
        <v>359720</v>
      </c>
      <c r="Q5905"/>
    </row>
    <row r="5906" spans="1:17">
      <c r="A5906" s="38" t="str">
        <f t="shared" ca="1" si="92"/>
        <v>207665</v>
      </c>
      <c r="B5906" s="39" cm="1">
        <f t="array" aca="1" ref="B5906" ca="1">INDIRECT(_xlfn.CONCAT("D",ROW(C5906)-C5906-3))</f>
        <v>2076</v>
      </c>
      <c r="C5906" s="32">
        <v>65</v>
      </c>
      <c r="D5906" s="33">
        <v>4489401</v>
      </c>
      <c r="E5906" s="33"/>
      <c r="F5906" s="33">
        <v>2210983</v>
      </c>
      <c r="G5906" s="33">
        <v>562505</v>
      </c>
      <c r="H5906" s="33">
        <v>1344206</v>
      </c>
      <c r="I5906" s="33">
        <v>30027</v>
      </c>
      <c r="J5906" s="33">
        <v>274246</v>
      </c>
      <c r="K5906" s="33"/>
      <c r="L5906" s="33">
        <v>2278418</v>
      </c>
      <c r="M5906" s="33">
        <v>469498</v>
      </c>
      <c r="N5906" s="33">
        <v>1231307</v>
      </c>
      <c r="O5906" s="33">
        <v>164174</v>
      </c>
      <c r="P5906" s="33">
        <v>413439</v>
      </c>
      <c r="Q5906"/>
    </row>
    <row r="5907" spans="1:17">
      <c r="A5907" s="38" t="str">
        <f t="shared" ca="1" si="92"/>
        <v>207666</v>
      </c>
      <c r="B5907" s="39" cm="1">
        <f t="array" aca="1" ref="B5907" ca="1">INDIRECT(_xlfn.CONCAT("D",ROW(C5907)-C5907-3))</f>
        <v>2076</v>
      </c>
      <c r="C5907" s="32">
        <v>66</v>
      </c>
      <c r="D5907" s="33">
        <v>4517727</v>
      </c>
      <c r="E5907" s="33"/>
      <c r="F5907" s="33">
        <v>2218600</v>
      </c>
      <c r="G5907" s="33">
        <v>566451</v>
      </c>
      <c r="H5907" s="33">
        <v>1345824</v>
      </c>
      <c r="I5907" s="33">
        <v>49213</v>
      </c>
      <c r="J5907" s="33">
        <v>257112</v>
      </c>
      <c r="K5907" s="33"/>
      <c r="L5907" s="33">
        <v>2299127</v>
      </c>
      <c r="M5907" s="33">
        <v>456216</v>
      </c>
      <c r="N5907" s="33">
        <v>1286428</v>
      </c>
      <c r="O5907" s="33">
        <v>179478</v>
      </c>
      <c r="P5907" s="33">
        <v>377005</v>
      </c>
      <c r="Q5907"/>
    </row>
    <row r="5908" spans="1:17">
      <c r="A5908" s="38" t="str">
        <f t="shared" ca="1" si="92"/>
        <v>207667</v>
      </c>
      <c r="B5908" s="39" cm="1">
        <f t="array" aca="1" ref="B5908" ca="1">INDIRECT(_xlfn.CONCAT("D",ROW(C5908)-C5908-3))</f>
        <v>2076</v>
      </c>
      <c r="C5908" s="32">
        <v>67</v>
      </c>
      <c r="D5908" s="33">
        <v>4620492</v>
      </c>
      <c r="E5908" s="33"/>
      <c r="F5908" s="33">
        <v>2263601</v>
      </c>
      <c r="G5908" s="33">
        <v>599042</v>
      </c>
      <c r="H5908" s="33">
        <v>1358559</v>
      </c>
      <c r="I5908" s="33">
        <v>47844</v>
      </c>
      <c r="J5908" s="33">
        <v>258156</v>
      </c>
      <c r="K5908" s="33"/>
      <c r="L5908" s="33">
        <v>2356891</v>
      </c>
      <c r="M5908" s="33">
        <v>503044</v>
      </c>
      <c r="N5908" s="33">
        <v>1251598</v>
      </c>
      <c r="O5908" s="33">
        <v>194403</v>
      </c>
      <c r="P5908" s="33">
        <v>407846</v>
      </c>
      <c r="Q5908"/>
    </row>
    <row r="5909" spans="1:17">
      <c r="A5909" s="38" t="str">
        <f t="shared" ca="1" si="92"/>
        <v>207668</v>
      </c>
      <c r="B5909" s="39" cm="1">
        <f t="array" aca="1" ref="B5909" ca="1">INDIRECT(_xlfn.CONCAT("D",ROW(C5909)-C5909-3))</f>
        <v>2076</v>
      </c>
      <c r="C5909" s="32">
        <v>68</v>
      </c>
      <c r="D5909" s="33">
        <v>4596681</v>
      </c>
      <c r="E5909" s="33"/>
      <c r="F5909" s="33">
        <v>2245533</v>
      </c>
      <c r="G5909" s="33">
        <v>529068</v>
      </c>
      <c r="H5909" s="33">
        <v>1400828</v>
      </c>
      <c r="I5909" s="33">
        <v>48097</v>
      </c>
      <c r="J5909" s="33">
        <v>267540</v>
      </c>
      <c r="K5909" s="33"/>
      <c r="L5909" s="33">
        <v>2351148</v>
      </c>
      <c r="M5909" s="33">
        <v>527379</v>
      </c>
      <c r="N5909" s="33">
        <v>1222196</v>
      </c>
      <c r="O5909" s="33">
        <v>218572</v>
      </c>
      <c r="P5909" s="33">
        <v>383001</v>
      </c>
      <c r="Q5909"/>
    </row>
    <row r="5910" spans="1:17">
      <c r="A5910" s="38" t="str">
        <f t="shared" ca="1" si="92"/>
        <v>207669</v>
      </c>
      <c r="B5910" s="39" cm="1">
        <f t="array" aca="1" ref="B5910" ca="1">INDIRECT(_xlfn.CONCAT("D",ROW(C5910)-C5910-3))</f>
        <v>2076</v>
      </c>
      <c r="C5910" s="32">
        <v>69</v>
      </c>
      <c r="D5910" s="33">
        <v>4493378</v>
      </c>
      <c r="E5910" s="33"/>
      <c r="F5910" s="33">
        <v>2190871</v>
      </c>
      <c r="G5910" s="33">
        <v>530938</v>
      </c>
      <c r="H5910" s="33">
        <v>1346379</v>
      </c>
      <c r="I5910" s="33">
        <v>53094</v>
      </c>
      <c r="J5910" s="33">
        <v>260460</v>
      </c>
      <c r="K5910" s="33"/>
      <c r="L5910" s="33">
        <v>2302507</v>
      </c>
      <c r="M5910" s="33">
        <v>460702</v>
      </c>
      <c r="N5910" s="33">
        <v>1179357</v>
      </c>
      <c r="O5910" s="33">
        <v>248920</v>
      </c>
      <c r="P5910" s="33">
        <v>413528</v>
      </c>
      <c r="Q5910"/>
    </row>
    <row r="5911" spans="1:17">
      <c r="A5911" s="38" t="str">
        <f t="shared" ca="1" si="92"/>
        <v>207670</v>
      </c>
      <c r="B5911" s="39" cm="1">
        <f t="array" aca="1" ref="B5911" ca="1">INDIRECT(_xlfn.CONCAT("D",ROW(C5911)-C5911-3))</f>
        <v>2076</v>
      </c>
      <c r="C5911" s="32">
        <v>70</v>
      </c>
      <c r="D5911" s="33">
        <v>4350972</v>
      </c>
      <c r="E5911" s="33"/>
      <c r="F5911" s="33">
        <v>2115996</v>
      </c>
      <c r="G5911" s="33">
        <v>505955</v>
      </c>
      <c r="H5911" s="33">
        <v>1307469</v>
      </c>
      <c r="I5911" s="33">
        <v>60114</v>
      </c>
      <c r="J5911" s="33">
        <v>242458</v>
      </c>
      <c r="K5911" s="33"/>
      <c r="L5911" s="33">
        <v>2234976</v>
      </c>
      <c r="M5911" s="33">
        <v>449403</v>
      </c>
      <c r="N5911" s="33">
        <v>1161626</v>
      </c>
      <c r="O5911" s="33">
        <v>235736</v>
      </c>
      <c r="P5911" s="33">
        <v>388212</v>
      </c>
      <c r="Q5911"/>
    </row>
    <row r="5912" spans="1:17">
      <c r="A5912" s="38" t="str">
        <f t="shared" ca="1" si="92"/>
        <v>207671</v>
      </c>
      <c r="B5912" s="39" cm="1">
        <f t="array" aca="1" ref="B5912" ca="1">INDIRECT(_xlfn.CONCAT("D",ROW(C5912)-C5912-3))</f>
        <v>2076</v>
      </c>
      <c r="C5912" s="32">
        <v>71</v>
      </c>
      <c r="D5912" s="33">
        <v>4258856</v>
      </c>
      <c r="E5912" s="33"/>
      <c r="F5912" s="33">
        <v>2065345</v>
      </c>
      <c r="G5912" s="33">
        <v>508562</v>
      </c>
      <c r="H5912" s="33">
        <v>1255858</v>
      </c>
      <c r="I5912" s="33">
        <v>60185</v>
      </c>
      <c r="J5912" s="33">
        <v>240740</v>
      </c>
      <c r="K5912" s="33"/>
      <c r="L5912" s="33">
        <v>2193511</v>
      </c>
      <c r="M5912" s="33">
        <v>432679</v>
      </c>
      <c r="N5912" s="33">
        <v>1185600</v>
      </c>
      <c r="O5912" s="33">
        <v>238927</v>
      </c>
      <c r="P5912" s="33">
        <v>336305</v>
      </c>
      <c r="Q5912"/>
    </row>
    <row r="5913" spans="1:17">
      <c r="A5913" s="38" t="str">
        <f t="shared" ca="1" si="92"/>
        <v>207672</v>
      </c>
      <c r="B5913" s="39" cm="1">
        <f t="array" aca="1" ref="B5913" ca="1">INDIRECT(_xlfn.CONCAT("D",ROW(C5913)-C5913-3))</f>
        <v>2076</v>
      </c>
      <c r="C5913" s="32">
        <v>72</v>
      </c>
      <c r="D5913" s="33">
        <v>4176085</v>
      </c>
      <c r="E5913" s="33"/>
      <c r="F5913" s="33">
        <v>2020148</v>
      </c>
      <c r="G5913" s="33">
        <v>461317</v>
      </c>
      <c r="H5913" s="33">
        <v>1262341</v>
      </c>
      <c r="I5913" s="33">
        <v>58293</v>
      </c>
      <c r="J5913" s="33">
        <v>238196</v>
      </c>
      <c r="K5913" s="33"/>
      <c r="L5913" s="33">
        <v>2155937</v>
      </c>
      <c r="M5913" s="33">
        <v>427574</v>
      </c>
      <c r="N5913" s="33">
        <v>1098043</v>
      </c>
      <c r="O5913" s="33">
        <v>290068</v>
      </c>
      <c r="P5913" s="33">
        <v>340253</v>
      </c>
      <c r="Q5913"/>
    </row>
    <row r="5914" spans="1:17">
      <c r="A5914" s="38" t="str">
        <f t="shared" ca="1" si="92"/>
        <v>207673</v>
      </c>
      <c r="B5914" s="39" cm="1">
        <f t="array" aca="1" ref="B5914" ca="1">INDIRECT(_xlfn.CONCAT("D",ROW(C5914)-C5914-3))</f>
        <v>2076</v>
      </c>
      <c r="C5914" s="32">
        <v>73</v>
      </c>
      <c r="D5914" s="33">
        <v>4076147</v>
      </c>
      <c r="E5914" s="33"/>
      <c r="F5914" s="33">
        <v>1964973</v>
      </c>
      <c r="G5914" s="33">
        <v>424232</v>
      </c>
      <c r="H5914" s="33">
        <v>1207199</v>
      </c>
      <c r="I5914" s="33">
        <v>77591</v>
      </c>
      <c r="J5914" s="33">
        <v>255950</v>
      </c>
      <c r="K5914" s="33"/>
      <c r="L5914" s="33">
        <v>2111174</v>
      </c>
      <c r="M5914" s="33">
        <v>402512</v>
      </c>
      <c r="N5914" s="33">
        <v>1115964</v>
      </c>
      <c r="O5914" s="33">
        <v>273708</v>
      </c>
      <c r="P5914" s="33">
        <v>318991</v>
      </c>
      <c r="Q5914"/>
    </row>
    <row r="5915" spans="1:17">
      <c r="A5915" s="38" t="str">
        <f t="shared" ca="1" si="92"/>
        <v>207674</v>
      </c>
      <c r="B5915" s="39" cm="1">
        <f t="array" aca="1" ref="B5915" ca="1">INDIRECT(_xlfn.CONCAT("D",ROW(C5915)-C5915-3))</f>
        <v>2076</v>
      </c>
      <c r="C5915" s="32">
        <v>74</v>
      </c>
      <c r="D5915" s="33">
        <v>4013880</v>
      </c>
      <c r="E5915" s="33"/>
      <c r="F5915" s="33">
        <v>1928061</v>
      </c>
      <c r="G5915" s="33">
        <v>403994</v>
      </c>
      <c r="H5915" s="33">
        <v>1195822</v>
      </c>
      <c r="I5915" s="33">
        <v>71709</v>
      </c>
      <c r="J5915" s="33">
        <v>256536</v>
      </c>
      <c r="K5915" s="33"/>
      <c r="L5915" s="33">
        <v>2085819</v>
      </c>
      <c r="M5915" s="33">
        <v>385851</v>
      </c>
      <c r="N5915" s="33">
        <v>1048465</v>
      </c>
      <c r="O5915" s="33">
        <v>291914</v>
      </c>
      <c r="P5915" s="33">
        <v>359589</v>
      </c>
      <c r="Q5915"/>
    </row>
    <row r="5916" spans="1:17">
      <c r="A5916" s="38" t="str">
        <f t="shared" ca="1" si="92"/>
        <v>207675</v>
      </c>
      <c r="B5916" s="39" cm="1">
        <f t="array" aca="1" ref="B5916" ca="1">INDIRECT(_xlfn.CONCAT("D",ROW(C5916)-C5916-3))</f>
        <v>2076</v>
      </c>
      <c r="C5916" s="32">
        <v>75</v>
      </c>
      <c r="D5916" s="33">
        <v>4015721</v>
      </c>
      <c r="E5916" s="33"/>
      <c r="F5916" s="33">
        <v>1923878</v>
      </c>
      <c r="G5916" s="33">
        <v>409508</v>
      </c>
      <c r="H5916" s="33">
        <v>1202170</v>
      </c>
      <c r="I5916" s="33">
        <v>83118</v>
      </c>
      <c r="J5916" s="33">
        <v>229081</v>
      </c>
      <c r="K5916" s="33"/>
      <c r="L5916" s="33">
        <v>2091844</v>
      </c>
      <c r="M5916" s="33">
        <v>407226</v>
      </c>
      <c r="N5916" s="33">
        <v>1019077</v>
      </c>
      <c r="O5916" s="33">
        <v>347459</v>
      </c>
      <c r="P5916" s="33">
        <v>318082</v>
      </c>
      <c r="Q5916"/>
    </row>
    <row r="5917" spans="1:17">
      <c r="A5917" s="38" t="str">
        <f t="shared" ca="1" si="92"/>
        <v>207676</v>
      </c>
      <c r="B5917" s="39" cm="1">
        <f t="array" aca="1" ref="B5917" ca="1">INDIRECT(_xlfn.CONCAT("D",ROW(C5917)-C5917-3))</f>
        <v>2076</v>
      </c>
      <c r="C5917" s="32">
        <v>76</v>
      </c>
      <c r="D5917" s="33">
        <v>3884207</v>
      </c>
      <c r="E5917" s="33"/>
      <c r="F5917" s="33">
        <v>1855423</v>
      </c>
      <c r="G5917" s="33">
        <v>355445</v>
      </c>
      <c r="H5917" s="33">
        <v>1142502</v>
      </c>
      <c r="I5917" s="33">
        <v>110696</v>
      </c>
      <c r="J5917" s="33">
        <v>246780</v>
      </c>
      <c r="K5917" s="33"/>
      <c r="L5917" s="33">
        <v>2028784</v>
      </c>
      <c r="M5917" s="33">
        <v>388512</v>
      </c>
      <c r="N5917" s="33">
        <v>958600</v>
      </c>
      <c r="O5917" s="33">
        <v>356052</v>
      </c>
      <c r="P5917" s="33">
        <v>325620</v>
      </c>
      <c r="Q5917"/>
    </row>
    <row r="5918" spans="1:17">
      <c r="A5918" s="38" t="str">
        <f t="shared" ca="1" si="92"/>
        <v>207677</v>
      </c>
      <c r="B5918" s="39" cm="1">
        <f t="array" aca="1" ref="B5918" ca="1">INDIRECT(_xlfn.CONCAT("D",ROW(C5918)-C5918-3))</f>
        <v>2076</v>
      </c>
      <c r="C5918" s="32">
        <v>77</v>
      </c>
      <c r="D5918" s="33">
        <v>3797274</v>
      </c>
      <c r="E5918" s="33"/>
      <c r="F5918" s="33">
        <v>1805066</v>
      </c>
      <c r="G5918" s="33">
        <v>387957</v>
      </c>
      <c r="H5918" s="33">
        <v>1078785</v>
      </c>
      <c r="I5918" s="33">
        <v>99269</v>
      </c>
      <c r="J5918" s="33">
        <v>239055</v>
      </c>
      <c r="K5918" s="33"/>
      <c r="L5918" s="33">
        <v>1992208</v>
      </c>
      <c r="M5918" s="33">
        <v>371892</v>
      </c>
      <c r="N5918" s="33">
        <v>938344</v>
      </c>
      <c r="O5918" s="33">
        <v>395199</v>
      </c>
      <c r="P5918" s="33">
        <v>286773</v>
      </c>
      <c r="Q5918"/>
    </row>
    <row r="5919" spans="1:17">
      <c r="A5919" s="38" t="str">
        <f t="shared" ca="1" si="92"/>
        <v>207678</v>
      </c>
      <c r="B5919" s="39" cm="1">
        <f t="array" aca="1" ref="B5919" ca="1">INDIRECT(_xlfn.CONCAT("D",ROW(C5919)-C5919-3))</f>
        <v>2076</v>
      </c>
      <c r="C5919" s="32">
        <v>78</v>
      </c>
      <c r="D5919" s="33">
        <v>3656157</v>
      </c>
      <c r="E5919" s="33"/>
      <c r="F5919" s="33">
        <v>1730548</v>
      </c>
      <c r="G5919" s="33">
        <v>340236</v>
      </c>
      <c r="H5919" s="33">
        <v>1092605</v>
      </c>
      <c r="I5919" s="33">
        <v>102273</v>
      </c>
      <c r="J5919" s="33">
        <v>195433</v>
      </c>
      <c r="K5919" s="33"/>
      <c r="L5919" s="33">
        <v>1925608</v>
      </c>
      <c r="M5919" s="33">
        <v>368280</v>
      </c>
      <c r="N5919" s="33">
        <v>873524</v>
      </c>
      <c r="O5919" s="33">
        <v>392629</v>
      </c>
      <c r="P5919" s="33">
        <v>291175</v>
      </c>
      <c r="Q5919"/>
    </row>
    <row r="5920" spans="1:17">
      <c r="A5920" s="38" t="str">
        <f t="shared" ca="1" si="92"/>
        <v>207679</v>
      </c>
      <c r="B5920" s="39" cm="1">
        <f t="array" aca="1" ref="B5920" ca="1">INDIRECT(_xlfn.CONCAT("D",ROW(C5920)-C5920-3))</f>
        <v>2076</v>
      </c>
      <c r="C5920" s="32">
        <v>79</v>
      </c>
      <c r="D5920" s="33">
        <v>3570464</v>
      </c>
      <c r="E5920" s="33"/>
      <c r="F5920" s="33">
        <v>1678847</v>
      </c>
      <c r="G5920" s="33">
        <v>299361</v>
      </c>
      <c r="H5920" s="33">
        <v>1066978</v>
      </c>
      <c r="I5920" s="33">
        <v>128442</v>
      </c>
      <c r="J5920" s="33">
        <v>184066</v>
      </c>
      <c r="K5920" s="33"/>
      <c r="L5920" s="33">
        <v>1891617</v>
      </c>
      <c r="M5920" s="33">
        <v>350300</v>
      </c>
      <c r="N5920" s="33">
        <v>827519</v>
      </c>
      <c r="O5920" s="33">
        <v>432544</v>
      </c>
      <c r="P5920" s="33">
        <v>281255</v>
      </c>
      <c r="Q5920"/>
    </row>
    <row r="5921" spans="1:17">
      <c r="A5921" s="38" t="str">
        <f t="shared" ca="1" si="92"/>
        <v>207680</v>
      </c>
      <c r="B5921" s="39" cm="1">
        <f t="array" aca="1" ref="B5921" ca="1">INDIRECT(_xlfn.CONCAT("D",ROW(C5921)-C5921-3))</f>
        <v>2076</v>
      </c>
      <c r="C5921" s="32">
        <v>80</v>
      </c>
      <c r="D5921" s="33">
        <v>3475678</v>
      </c>
      <c r="E5921" s="33"/>
      <c r="F5921" s="33">
        <v>1626410</v>
      </c>
      <c r="G5921" s="33">
        <v>298935</v>
      </c>
      <c r="H5921" s="33">
        <v>1057926</v>
      </c>
      <c r="I5921" s="33">
        <v>111467</v>
      </c>
      <c r="J5921" s="33">
        <v>158081</v>
      </c>
      <c r="K5921" s="33"/>
      <c r="L5921" s="33">
        <v>1849269</v>
      </c>
      <c r="M5921" s="33">
        <v>327061</v>
      </c>
      <c r="N5921" s="33">
        <v>839558</v>
      </c>
      <c r="O5921" s="33">
        <v>410609</v>
      </c>
      <c r="P5921" s="33">
        <v>272041</v>
      </c>
      <c r="Q5921"/>
    </row>
    <row r="5922" spans="1:17">
      <c r="A5922" s="38" t="str">
        <f t="shared" ca="1" si="92"/>
        <v>207681</v>
      </c>
      <c r="B5922" s="39" cm="1">
        <f t="array" aca="1" ref="B5922" ca="1">INDIRECT(_xlfn.CONCAT("D",ROW(C5922)-C5922-3))</f>
        <v>2076</v>
      </c>
      <c r="C5922" s="32">
        <v>81</v>
      </c>
      <c r="D5922" s="33">
        <v>3376423</v>
      </c>
      <c r="E5922" s="33"/>
      <c r="F5922" s="33">
        <v>1570185</v>
      </c>
      <c r="G5922" s="33">
        <v>281802</v>
      </c>
      <c r="H5922" s="33">
        <v>987321</v>
      </c>
      <c r="I5922" s="33">
        <v>140901</v>
      </c>
      <c r="J5922" s="33">
        <v>160161</v>
      </c>
      <c r="K5922" s="33"/>
      <c r="L5922" s="33">
        <v>1806238</v>
      </c>
      <c r="M5922" s="33">
        <v>301889</v>
      </c>
      <c r="N5922" s="33">
        <v>757783</v>
      </c>
      <c r="O5922" s="33">
        <v>480372</v>
      </c>
      <c r="P5922" s="33">
        <v>266193</v>
      </c>
      <c r="Q5922"/>
    </row>
    <row r="5923" spans="1:17">
      <c r="A5923" s="38" t="str">
        <f t="shared" ca="1" si="92"/>
        <v>207682</v>
      </c>
      <c r="B5923" s="39" cm="1">
        <f t="array" aca="1" ref="B5923" ca="1">INDIRECT(_xlfn.CONCAT("D",ROW(C5923)-C5923-3))</f>
        <v>2076</v>
      </c>
      <c r="C5923" s="32">
        <v>82</v>
      </c>
      <c r="D5923" s="33">
        <v>3283848</v>
      </c>
      <c r="E5923" s="33"/>
      <c r="F5923" s="33">
        <v>1517575</v>
      </c>
      <c r="G5923" s="33">
        <v>279607</v>
      </c>
      <c r="H5923" s="33">
        <v>967479</v>
      </c>
      <c r="I5923" s="33">
        <v>122581</v>
      </c>
      <c r="J5923" s="33">
        <v>147908</v>
      </c>
      <c r="K5923" s="33"/>
      <c r="L5923" s="33">
        <v>1766274</v>
      </c>
      <c r="M5923" s="33">
        <v>339590</v>
      </c>
      <c r="N5923" s="33">
        <v>695496</v>
      </c>
      <c r="O5923" s="33">
        <v>491538</v>
      </c>
      <c r="P5923" s="33">
        <v>239650</v>
      </c>
      <c r="Q5923"/>
    </row>
    <row r="5924" spans="1:17">
      <c r="A5924" s="38" t="str">
        <f t="shared" ca="1" si="92"/>
        <v>207683</v>
      </c>
      <c r="B5924" s="39" cm="1">
        <f t="array" aca="1" ref="B5924" ca="1">INDIRECT(_xlfn.CONCAT("D",ROW(C5924)-C5924-3))</f>
        <v>2076</v>
      </c>
      <c r="C5924" s="32">
        <v>83</v>
      </c>
      <c r="D5924" s="33">
        <v>3203323</v>
      </c>
      <c r="E5924" s="33"/>
      <c r="F5924" s="33">
        <v>1470690</v>
      </c>
      <c r="G5924" s="33">
        <v>266569</v>
      </c>
      <c r="H5924" s="33">
        <v>948702</v>
      </c>
      <c r="I5924" s="33">
        <v>124669</v>
      </c>
      <c r="J5924" s="33">
        <v>130751</v>
      </c>
      <c r="K5924" s="33"/>
      <c r="L5924" s="33">
        <v>1732632</v>
      </c>
      <c r="M5924" s="33">
        <v>290642</v>
      </c>
      <c r="N5924" s="33">
        <v>713857</v>
      </c>
      <c r="O5924" s="33">
        <v>523155</v>
      </c>
      <c r="P5924" s="33">
        <v>204979</v>
      </c>
      <c r="Q5924"/>
    </row>
    <row r="5925" spans="1:17">
      <c r="A5925" s="38" t="str">
        <f t="shared" ca="1" si="92"/>
        <v>207684</v>
      </c>
      <c r="B5925" s="39" cm="1">
        <f t="array" aca="1" ref="B5925" ca="1">INDIRECT(_xlfn.CONCAT("D",ROW(C5925)-C5925-3))</f>
        <v>2076</v>
      </c>
      <c r="C5925" s="32">
        <v>84</v>
      </c>
      <c r="D5925" s="33">
        <v>3083706</v>
      </c>
      <c r="E5925" s="33"/>
      <c r="F5925" s="33">
        <v>1400120</v>
      </c>
      <c r="G5925" s="33">
        <v>209307</v>
      </c>
      <c r="H5925" s="33">
        <v>917495</v>
      </c>
      <c r="I5925" s="33">
        <v>143263</v>
      </c>
      <c r="J5925" s="33">
        <v>130055</v>
      </c>
      <c r="K5925" s="33"/>
      <c r="L5925" s="33">
        <v>1683585</v>
      </c>
      <c r="M5925" s="33">
        <v>323845</v>
      </c>
      <c r="N5925" s="33">
        <v>598654</v>
      </c>
      <c r="O5925" s="33">
        <v>538379</v>
      </c>
      <c r="P5925" s="33">
        <v>222707</v>
      </c>
      <c r="Q5925"/>
    </row>
    <row r="5926" spans="1:17">
      <c r="A5926" s="38" t="str">
        <f t="shared" ca="1" si="92"/>
        <v>207685</v>
      </c>
      <c r="B5926" s="39" cm="1">
        <f t="array" aca="1" ref="B5926" ca="1">INDIRECT(_xlfn.CONCAT("D",ROW(C5926)-C5926-3))</f>
        <v>2076</v>
      </c>
      <c r="C5926" s="32">
        <v>85</v>
      </c>
      <c r="D5926" s="33">
        <v>2946551</v>
      </c>
      <c r="E5926" s="33"/>
      <c r="F5926" s="33">
        <v>1325164</v>
      </c>
      <c r="G5926" s="33">
        <v>214589</v>
      </c>
      <c r="H5926" s="33">
        <v>796319</v>
      </c>
      <c r="I5926" s="33">
        <v>174926</v>
      </c>
      <c r="J5926" s="33">
        <v>139330</v>
      </c>
      <c r="K5926" s="33"/>
      <c r="L5926" s="33">
        <v>1621388</v>
      </c>
      <c r="M5926" s="33">
        <v>275850</v>
      </c>
      <c r="N5926" s="33">
        <v>524116</v>
      </c>
      <c r="O5926" s="33">
        <v>589503</v>
      </c>
      <c r="P5926" s="33">
        <v>231919</v>
      </c>
      <c r="Q5926"/>
    </row>
    <row r="5927" spans="1:17">
      <c r="A5927" s="38" t="str">
        <f t="shared" ca="1" si="92"/>
        <v>207686</v>
      </c>
      <c r="B5927" s="39" cm="1">
        <f t="array" aca="1" ref="B5927" ca="1">INDIRECT(_xlfn.CONCAT("D",ROW(C5927)-C5927-3))</f>
        <v>2076</v>
      </c>
      <c r="C5927" s="32">
        <v>86</v>
      </c>
      <c r="D5927" s="33">
        <v>2684435</v>
      </c>
      <c r="E5927" s="33"/>
      <c r="F5927" s="33">
        <v>1191098</v>
      </c>
      <c r="G5927" s="33">
        <v>180592</v>
      </c>
      <c r="H5927" s="33">
        <v>749762</v>
      </c>
      <c r="I5927" s="33">
        <v>153199</v>
      </c>
      <c r="J5927" s="33">
        <v>107544</v>
      </c>
      <c r="K5927" s="33"/>
      <c r="L5927" s="33">
        <v>1493338</v>
      </c>
      <c r="M5927" s="33">
        <v>260288</v>
      </c>
      <c r="N5927" s="33">
        <v>508327</v>
      </c>
      <c r="O5927" s="33">
        <v>560384</v>
      </c>
      <c r="P5927" s="33">
        <v>164339</v>
      </c>
      <c r="Q5927"/>
    </row>
    <row r="5928" spans="1:17">
      <c r="A5928" s="38" t="str">
        <f t="shared" ca="1" si="92"/>
        <v>207687</v>
      </c>
      <c r="B5928" s="39" cm="1">
        <f t="array" aca="1" ref="B5928" ca="1">INDIRECT(_xlfn.CONCAT("D",ROW(C5928)-C5928-3))</f>
        <v>2076</v>
      </c>
      <c r="C5928" s="32">
        <v>87</v>
      </c>
      <c r="D5928" s="33">
        <v>2437328</v>
      </c>
      <c r="E5928" s="33"/>
      <c r="F5928" s="33">
        <v>1065369</v>
      </c>
      <c r="G5928" s="33">
        <v>154944</v>
      </c>
      <c r="H5928" s="33">
        <v>657248</v>
      </c>
      <c r="I5928" s="33">
        <v>162033</v>
      </c>
      <c r="J5928" s="33">
        <v>91144</v>
      </c>
      <c r="K5928" s="33"/>
      <c r="L5928" s="33">
        <v>1371958</v>
      </c>
      <c r="M5928" s="33">
        <v>256860</v>
      </c>
      <c r="N5928" s="33">
        <v>403637</v>
      </c>
      <c r="O5928" s="33">
        <v>547356</v>
      </c>
      <c r="P5928" s="33">
        <v>164105</v>
      </c>
      <c r="Q5928"/>
    </row>
    <row r="5929" spans="1:17">
      <c r="A5929" s="38" t="str">
        <f t="shared" ca="1" si="92"/>
        <v>207688</v>
      </c>
      <c r="B5929" s="39" cm="1">
        <f t="array" aca="1" ref="B5929" ca="1">INDIRECT(_xlfn.CONCAT("D",ROW(C5929)-C5929-3))</f>
        <v>2076</v>
      </c>
      <c r="C5929" s="32">
        <v>88</v>
      </c>
      <c r="D5929" s="33">
        <v>2190324</v>
      </c>
      <c r="E5929" s="33"/>
      <c r="F5929" s="33">
        <v>944883</v>
      </c>
      <c r="G5929" s="33">
        <v>142643</v>
      </c>
      <c r="H5929" s="33">
        <v>575630</v>
      </c>
      <c r="I5929" s="33">
        <v>149724</v>
      </c>
      <c r="J5929" s="33">
        <v>76886</v>
      </c>
      <c r="K5929" s="33"/>
      <c r="L5929" s="33">
        <v>1245442</v>
      </c>
      <c r="M5929" s="33">
        <v>191293</v>
      </c>
      <c r="N5929" s="33">
        <v>339851</v>
      </c>
      <c r="O5929" s="33">
        <v>550477</v>
      </c>
      <c r="P5929" s="33">
        <v>163820</v>
      </c>
      <c r="Q5929"/>
    </row>
    <row r="5930" spans="1:17">
      <c r="A5930" s="38" t="str">
        <f t="shared" ca="1" si="92"/>
        <v>207689</v>
      </c>
      <c r="B5930" s="39" cm="1">
        <f t="array" aca="1" ref="B5930" ca="1">INDIRECT(_xlfn.CONCAT("D",ROW(C5930)-C5930-3))</f>
        <v>2076</v>
      </c>
      <c r="C5930" s="32">
        <v>89</v>
      </c>
      <c r="D5930" s="33">
        <v>1977590</v>
      </c>
      <c r="E5930" s="33"/>
      <c r="F5930" s="33">
        <v>840361</v>
      </c>
      <c r="G5930" s="33">
        <v>100115</v>
      </c>
      <c r="H5930" s="33">
        <v>515745</v>
      </c>
      <c r="I5930" s="33">
        <v>148656</v>
      </c>
      <c r="J5930" s="33">
        <v>75845</v>
      </c>
      <c r="K5930" s="33"/>
      <c r="L5930" s="33">
        <v>1137229</v>
      </c>
      <c r="M5930" s="33">
        <v>189030</v>
      </c>
      <c r="N5930" s="33">
        <v>298789</v>
      </c>
      <c r="O5930" s="33">
        <v>507129</v>
      </c>
      <c r="P5930" s="33">
        <v>142281</v>
      </c>
      <c r="Q5930"/>
    </row>
    <row r="5931" spans="1:17">
      <c r="A5931" s="38" t="str">
        <f t="shared" ca="1" si="92"/>
        <v>207690</v>
      </c>
      <c r="B5931" s="39" cm="1">
        <f t="array" aca="1" ref="B5931" ca="1">INDIRECT(_xlfn.CONCAT("D",ROW(C5931)-C5931-3))</f>
        <v>2076</v>
      </c>
      <c r="C5931" s="32">
        <v>90</v>
      </c>
      <c r="D5931" s="33">
        <v>1774217</v>
      </c>
      <c r="E5931" s="33"/>
      <c r="F5931" s="33">
        <v>742747</v>
      </c>
      <c r="G5931" s="33">
        <v>83989</v>
      </c>
      <c r="H5931" s="33">
        <v>452327</v>
      </c>
      <c r="I5931" s="33">
        <v>154823</v>
      </c>
      <c r="J5931" s="33">
        <v>51608</v>
      </c>
      <c r="K5931" s="33"/>
      <c r="L5931" s="33">
        <v>1031471</v>
      </c>
      <c r="M5931" s="33">
        <v>142412</v>
      </c>
      <c r="N5931" s="33">
        <v>254307</v>
      </c>
      <c r="O5931" s="33">
        <v>480132</v>
      </c>
      <c r="P5931" s="33">
        <v>154619</v>
      </c>
      <c r="Q5931"/>
    </row>
    <row r="5932" spans="1:17">
      <c r="A5932" s="38" t="str">
        <f t="shared" ca="1" si="92"/>
        <v>207691</v>
      </c>
      <c r="B5932" s="39" cm="1">
        <f t="array" aca="1" ref="B5932" ca="1">INDIRECT(_xlfn.CONCAT("D",ROW(C5932)-C5932-3))</f>
        <v>2076</v>
      </c>
      <c r="C5932" s="32">
        <v>91</v>
      </c>
      <c r="D5932" s="33">
        <v>1525492</v>
      </c>
      <c r="E5932" s="33"/>
      <c r="F5932" s="33">
        <v>626025</v>
      </c>
      <c r="G5932" s="33">
        <v>55805</v>
      </c>
      <c r="H5932" s="33">
        <v>358164</v>
      </c>
      <c r="I5932" s="33">
        <v>162340</v>
      </c>
      <c r="J5932" s="33">
        <v>49717</v>
      </c>
      <c r="K5932" s="33"/>
      <c r="L5932" s="33">
        <v>899467</v>
      </c>
      <c r="M5932" s="33">
        <v>123117</v>
      </c>
      <c r="N5932" s="33">
        <v>176027</v>
      </c>
      <c r="O5932" s="33">
        <v>481276</v>
      </c>
      <c r="P5932" s="33">
        <v>119047</v>
      </c>
      <c r="Q5932"/>
    </row>
    <row r="5933" spans="1:17">
      <c r="A5933" s="38" t="str">
        <f t="shared" ca="1" si="92"/>
        <v>207692</v>
      </c>
      <c r="B5933" s="39" cm="1">
        <f t="array" aca="1" ref="B5933" ca="1">INDIRECT(_xlfn.CONCAT("D",ROW(C5933)-C5933-3))</f>
        <v>2076</v>
      </c>
      <c r="C5933" s="32">
        <v>92</v>
      </c>
      <c r="D5933" s="33">
        <v>1310720</v>
      </c>
      <c r="E5933" s="33"/>
      <c r="F5933" s="33">
        <v>529050</v>
      </c>
      <c r="G5933" s="33">
        <v>35609</v>
      </c>
      <c r="H5933" s="33">
        <v>323535</v>
      </c>
      <c r="I5933" s="33">
        <v>140402</v>
      </c>
      <c r="J5933" s="33">
        <v>29505</v>
      </c>
      <c r="K5933" s="33"/>
      <c r="L5933" s="33">
        <v>781670</v>
      </c>
      <c r="M5933" s="33">
        <v>93760</v>
      </c>
      <c r="N5933" s="33">
        <v>127391</v>
      </c>
      <c r="O5933" s="33">
        <v>459626</v>
      </c>
      <c r="P5933" s="33">
        <v>100893</v>
      </c>
      <c r="Q5933"/>
    </row>
    <row r="5934" spans="1:17">
      <c r="A5934" s="38" t="str">
        <f t="shared" ca="1" si="92"/>
        <v>207693</v>
      </c>
      <c r="B5934" s="39" cm="1">
        <f t="array" aca="1" ref="B5934" ca="1">INDIRECT(_xlfn.CONCAT("D",ROW(C5934)-C5934-3))</f>
        <v>2076</v>
      </c>
      <c r="C5934" s="32">
        <v>93</v>
      </c>
      <c r="D5934" s="33">
        <v>1133165</v>
      </c>
      <c r="E5934" s="33"/>
      <c r="F5934" s="33">
        <v>448805</v>
      </c>
      <c r="G5934" s="33">
        <v>33737</v>
      </c>
      <c r="H5934" s="33">
        <v>257628</v>
      </c>
      <c r="I5934" s="33">
        <v>125747</v>
      </c>
      <c r="J5934" s="33">
        <v>31692</v>
      </c>
      <c r="K5934" s="33"/>
      <c r="L5934" s="33">
        <v>684360</v>
      </c>
      <c r="M5934" s="33">
        <v>73434</v>
      </c>
      <c r="N5934" s="33">
        <v>115250</v>
      </c>
      <c r="O5934" s="33">
        <v>423263</v>
      </c>
      <c r="P5934" s="33">
        <v>72414</v>
      </c>
      <c r="Q5934"/>
    </row>
    <row r="5935" spans="1:17">
      <c r="A5935" s="38" t="str">
        <f t="shared" ca="1" si="92"/>
        <v>207694</v>
      </c>
      <c r="B5935" s="39" cm="1">
        <f t="array" aca="1" ref="B5935" ca="1">INDIRECT(_xlfn.CONCAT("D",ROW(C5935)-C5935-3))</f>
        <v>2076</v>
      </c>
      <c r="C5935" s="32">
        <v>94</v>
      </c>
      <c r="D5935" s="33">
        <v>929684</v>
      </c>
      <c r="E5935" s="33"/>
      <c r="F5935" s="33">
        <v>359643</v>
      </c>
      <c r="G5935" s="33">
        <v>23566</v>
      </c>
      <c r="H5935" s="33">
        <v>173161</v>
      </c>
      <c r="I5935" s="33">
        <v>143447</v>
      </c>
      <c r="J5935" s="33">
        <v>19468</v>
      </c>
      <c r="K5935" s="33"/>
      <c r="L5935" s="33">
        <v>570041</v>
      </c>
      <c r="M5935" s="33">
        <v>48100</v>
      </c>
      <c r="N5935" s="33">
        <v>77779</v>
      </c>
      <c r="O5935" s="33">
        <v>369452</v>
      </c>
      <c r="P5935" s="33">
        <v>74709</v>
      </c>
      <c r="Q5935"/>
    </row>
    <row r="5936" spans="1:17">
      <c r="A5936" s="38" t="str">
        <f t="shared" ca="1" si="92"/>
        <v>207695</v>
      </c>
      <c r="B5936" s="39" cm="1">
        <f t="array" aca="1" ref="B5936" ca="1">INDIRECT(_xlfn.CONCAT("D",ROW(C5936)-C5936-3))</f>
        <v>2076</v>
      </c>
      <c r="C5936" s="32">
        <v>95</v>
      </c>
      <c r="D5936" s="33">
        <v>765212</v>
      </c>
      <c r="E5936" s="33"/>
      <c r="F5936" s="33">
        <v>288987</v>
      </c>
      <c r="G5936" s="33">
        <v>21597</v>
      </c>
      <c r="H5936" s="33">
        <v>140894</v>
      </c>
      <c r="I5936" s="33">
        <v>107984</v>
      </c>
      <c r="J5936" s="33">
        <v>18512</v>
      </c>
      <c r="K5936" s="33"/>
      <c r="L5936" s="33">
        <v>476225</v>
      </c>
      <c r="M5936" s="33">
        <v>55423</v>
      </c>
      <c r="N5936" s="33">
        <v>54396</v>
      </c>
      <c r="O5936" s="33">
        <v>303799</v>
      </c>
      <c r="P5936" s="33">
        <v>62607</v>
      </c>
      <c r="Q5936"/>
    </row>
    <row r="5937" spans="1:17">
      <c r="A5937" s="38" t="str">
        <f t="shared" ca="1" si="92"/>
        <v>207696</v>
      </c>
      <c r="B5937" s="39" cm="1">
        <f t="array" aca="1" ref="B5937" ca="1">INDIRECT(_xlfn.CONCAT("D",ROW(C5937)-C5937-3))</f>
        <v>2076</v>
      </c>
      <c r="C5937" s="32">
        <v>96</v>
      </c>
      <c r="D5937" s="33">
        <v>581465</v>
      </c>
      <c r="E5937" s="33"/>
      <c r="F5937" s="33">
        <v>212423</v>
      </c>
      <c r="G5937" s="33">
        <v>14507</v>
      </c>
      <c r="H5937" s="33">
        <v>94295</v>
      </c>
      <c r="I5937" s="33">
        <v>90150</v>
      </c>
      <c r="J5937" s="33">
        <v>13471</v>
      </c>
      <c r="K5937" s="33"/>
      <c r="L5937" s="33">
        <v>369042</v>
      </c>
      <c r="M5937" s="33">
        <v>26802</v>
      </c>
      <c r="N5937" s="33">
        <v>38141</v>
      </c>
      <c r="O5937" s="33">
        <v>268020</v>
      </c>
      <c r="P5937" s="33">
        <v>36080</v>
      </c>
      <c r="Q5937"/>
    </row>
    <row r="5938" spans="1:17">
      <c r="A5938" s="38" t="str">
        <f t="shared" ca="1" si="92"/>
        <v>207697</v>
      </c>
      <c r="B5938" s="39" cm="1">
        <f t="array" aca="1" ref="B5938" ca="1">INDIRECT(_xlfn.CONCAT("D",ROW(C5938)-C5938-3))</f>
        <v>2076</v>
      </c>
      <c r="C5938" s="32">
        <v>97</v>
      </c>
      <c r="D5938" s="33">
        <v>435834</v>
      </c>
      <c r="E5938" s="33"/>
      <c r="F5938" s="33">
        <v>153629</v>
      </c>
      <c r="G5938" s="33">
        <v>4152</v>
      </c>
      <c r="H5938" s="33">
        <v>77853</v>
      </c>
      <c r="I5938" s="33">
        <v>63320</v>
      </c>
      <c r="J5938" s="33">
        <v>8304</v>
      </c>
      <c r="K5938" s="33"/>
      <c r="L5938" s="33">
        <v>282204</v>
      </c>
      <c r="M5938" s="33">
        <v>23863</v>
      </c>
      <c r="N5938" s="33">
        <v>30088</v>
      </c>
      <c r="O5938" s="33">
        <v>198166</v>
      </c>
      <c r="P5938" s="33">
        <v>30088</v>
      </c>
      <c r="Q5938"/>
    </row>
    <row r="5939" spans="1:17">
      <c r="A5939" s="38" t="str">
        <f t="shared" ca="1" si="92"/>
        <v>207698</v>
      </c>
      <c r="B5939" s="39" cm="1">
        <f t="array" aca="1" ref="B5939" ca="1">INDIRECT(_xlfn.CONCAT("D",ROW(C5939)-C5939-3))</f>
        <v>2076</v>
      </c>
      <c r="C5939" s="32">
        <v>98</v>
      </c>
      <c r="D5939" s="33">
        <v>328888</v>
      </c>
      <c r="E5939" s="33"/>
      <c r="F5939" s="33">
        <v>111552</v>
      </c>
      <c r="G5939" s="33">
        <v>6255</v>
      </c>
      <c r="H5939" s="33">
        <v>55255</v>
      </c>
      <c r="I5939" s="33">
        <v>45872</v>
      </c>
      <c r="J5939" s="33">
        <v>4170</v>
      </c>
      <c r="K5939" s="33"/>
      <c r="L5939" s="33">
        <v>217335</v>
      </c>
      <c r="M5939" s="33">
        <v>16718</v>
      </c>
      <c r="N5939" s="33">
        <v>17763</v>
      </c>
      <c r="O5939" s="33">
        <v>155687</v>
      </c>
      <c r="P5939" s="33">
        <v>27167</v>
      </c>
      <c r="Q5939"/>
    </row>
    <row r="5940" spans="1:17">
      <c r="A5940" s="38" t="str">
        <f t="shared" ca="1" si="92"/>
        <v>207699</v>
      </c>
      <c r="B5940" s="39" cm="1">
        <f t="array" aca="1" ref="B5940" ca="1">INDIRECT(_xlfn.CONCAT("D",ROW(C5940)-C5940-3))</f>
        <v>2076</v>
      </c>
      <c r="C5940" s="32">
        <v>99</v>
      </c>
      <c r="D5940" s="33">
        <v>236443</v>
      </c>
      <c r="E5940" s="33"/>
      <c r="F5940" s="33">
        <v>77075</v>
      </c>
      <c r="G5940" s="33">
        <v>2112</v>
      </c>
      <c r="H5940" s="33">
        <v>30619</v>
      </c>
      <c r="I5940" s="33">
        <v>38010</v>
      </c>
      <c r="J5940" s="33">
        <v>6335</v>
      </c>
      <c r="K5940" s="33"/>
      <c r="L5940" s="33">
        <v>159368</v>
      </c>
      <c r="M5940" s="33">
        <v>9499</v>
      </c>
      <c r="N5940" s="33">
        <v>14776</v>
      </c>
      <c r="O5940" s="33">
        <v>116096</v>
      </c>
      <c r="P5940" s="33">
        <v>18997</v>
      </c>
      <c r="Q5940"/>
    </row>
    <row r="5941" spans="1:17">
      <c r="A5941" s="38" t="str">
        <f t="shared" ca="1" si="92"/>
        <v>2076100</v>
      </c>
      <c r="B5941" s="39" cm="1">
        <f t="array" aca="1" ref="B5941" ca="1">INDIRECT(_xlfn.CONCAT("D",ROW(C5941)-C5941-3))</f>
        <v>2076</v>
      </c>
      <c r="C5941" s="32">
        <v>100</v>
      </c>
      <c r="D5941" s="33">
        <v>538467</v>
      </c>
      <c r="E5941" s="33"/>
      <c r="F5941" s="33">
        <v>155451</v>
      </c>
      <c r="G5941" s="33">
        <v>7557</v>
      </c>
      <c r="H5941" s="33">
        <v>47499</v>
      </c>
      <c r="I5941" s="33">
        <v>93918</v>
      </c>
      <c r="J5941" s="33">
        <v>6477</v>
      </c>
      <c r="K5941" s="33"/>
      <c r="L5941" s="33">
        <v>383016</v>
      </c>
      <c r="M5941" s="33">
        <v>31645</v>
      </c>
      <c r="N5941" s="33">
        <v>14186</v>
      </c>
      <c r="O5941" s="33">
        <v>289172</v>
      </c>
      <c r="P5941" s="33">
        <v>48013</v>
      </c>
      <c r="Q5941"/>
    </row>
    <row r="5942" spans="1:17">
      <c r="A5942" s="38" t="str">
        <f t="shared" ca="1" si="92"/>
        <v>328888</v>
      </c>
      <c r="B5942" s="39" cm="1">
        <f t="array" aca="1" ref="B5942" ca="1">INDIRECT(_xlfn.CONCAT("D",ROW(C5942)-C5942-3))</f>
        <v>328888</v>
      </c>
      <c r="C5942" s="34"/>
      <c r="D5942" s="31"/>
      <c r="E5942" s="31"/>
      <c r="F5942" s="31"/>
      <c r="G5942" s="31"/>
      <c r="H5942" s="31"/>
      <c r="I5942" s="31"/>
      <c r="J5942" s="31"/>
      <c r="K5942" s="31"/>
      <c r="L5942" s="31"/>
      <c r="M5942" s="31"/>
      <c r="N5942" s="31"/>
      <c r="O5942" s="31"/>
      <c r="P5942" s="31"/>
      <c r="Q5942"/>
    </row>
    <row r="5943" spans="1:17">
      <c r="A5943" s="38" t="str">
        <f t="shared" ca="1" si="92"/>
        <v>236443</v>
      </c>
      <c r="B5943" s="39" cm="1">
        <f t="array" aca="1" ref="B5943" ca="1">INDIRECT(_xlfn.CONCAT("D",ROW(C5943)-C5943-3))</f>
        <v>236443</v>
      </c>
      <c r="Q5943"/>
    </row>
    <row r="5944" spans="1:17">
      <c r="A5944" s="38" t="str">
        <f t="shared" ca="1" si="92"/>
        <v>538467</v>
      </c>
      <c r="B5944" s="39" cm="1">
        <f t="array" aca="1" ref="B5944" ca="1">INDIRECT(_xlfn.CONCAT("D",ROW(C5944)-C5944-3))</f>
        <v>538467</v>
      </c>
      <c r="Q5944"/>
    </row>
    <row r="5945" spans="1:17">
      <c r="A5945" s="38" t="str">
        <f t="shared" ca="1" si="92"/>
        <v>0</v>
      </c>
      <c r="B5945" s="39" cm="1">
        <f t="array" aca="1" ref="B5945" ca="1">INDIRECT(_xlfn.CONCAT("D",ROW(C5945)-C5945-3))</f>
        <v>0</v>
      </c>
      <c r="Q5945"/>
    </row>
    <row r="5946" spans="1:17">
      <c r="A5946" s="38" t="str">
        <f t="shared" ca="1" si="92"/>
        <v>0</v>
      </c>
      <c r="B5946" s="39" cm="1">
        <f t="array" aca="1" ref="B5946" ca="1">INDIRECT(_xlfn.CONCAT("D",ROW(C5946)-C5946-3))</f>
        <v>0</v>
      </c>
      <c r="Q5946"/>
    </row>
    <row r="5947" spans="1:17">
      <c r="A5947" s="38" t="str">
        <f t="shared" ca="1" si="92"/>
        <v>0</v>
      </c>
      <c r="B5947" s="39" cm="1">
        <f t="array" aca="1" ref="B5947" ca="1">INDIRECT(_xlfn.CONCAT("D",ROW(C5947)-C5947-3))</f>
        <v>0</v>
      </c>
      <c r="Q5947"/>
    </row>
    <row r="5948" spans="1:17">
      <c r="A5948" s="38" t="str">
        <f t="shared" ca="1" si="92"/>
        <v>0</v>
      </c>
      <c r="B5948" s="39" cm="1">
        <f t="array" aca="1" ref="B5948" ca="1">INDIRECT(_xlfn.CONCAT("D",ROW(C5948)-C5948-3))</f>
        <v>0</v>
      </c>
      <c r="D5948" s="47">
        <v>2077</v>
      </c>
      <c r="E5948" s="47"/>
      <c r="F5948" s="47"/>
      <c r="G5948" s="47"/>
      <c r="H5948" s="47"/>
      <c r="I5948" s="47"/>
      <c r="J5948" s="47"/>
      <c r="K5948" s="47"/>
      <c r="L5948" s="47"/>
      <c r="M5948" s="47"/>
      <c r="N5948" s="47"/>
      <c r="O5948" s="47"/>
      <c r="P5948" s="47"/>
      <c r="Q5948"/>
    </row>
    <row r="5949" spans="1:17">
      <c r="A5949" s="38" t="str">
        <f t="shared" ca="1" si="92"/>
        <v>0</v>
      </c>
      <c r="B5949" s="39" cm="1">
        <f t="array" aca="1" ref="B5949" ca="1">INDIRECT(_xlfn.CONCAT("D",ROW(C5949)-C5949-3))</f>
        <v>0</v>
      </c>
      <c r="F5949" s="48" t="s">
        <v>184</v>
      </c>
      <c r="G5949" s="48"/>
      <c r="H5949" s="48"/>
      <c r="I5949" s="48"/>
      <c r="J5949" s="48"/>
      <c r="K5949" s="30"/>
      <c r="L5949" s="48" t="s">
        <v>185</v>
      </c>
      <c r="M5949" s="48"/>
      <c r="N5949" s="48"/>
      <c r="O5949" s="48"/>
      <c r="P5949" s="48"/>
      <c r="Q5949"/>
    </row>
    <row r="5950" spans="1:17">
      <c r="A5950" s="38" t="e">
        <f t="shared" ca="1" si="92"/>
        <v>#VALUE!</v>
      </c>
      <c r="B5950" s="39" t="e" cm="1">
        <f t="array" aca="1" ref="B5950" ca="1">INDIRECT(_xlfn.CONCAT("D",ROW(C5950)-C5950-3))</f>
        <v>#VALUE!</v>
      </c>
      <c r="C5950" s="30" t="s">
        <v>186</v>
      </c>
      <c r="D5950" s="30" t="s">
        <v>0</v>
      </c>
      <c r="E5950" s="30"/>
      <c r="F5950" s="30" t="s">
        <v>0</v>
      </c>
      <c r="G5950" s="30" t="s">
        <v>187</v>
      </c>
      <c r="H5950" s="30" t="s">
        <v>188</v>
      </c>
      <c r="I5950" s="30" t="s">
        <v>189</v>
      </c>
      <c r="J5950" s="30" t="s">
        <v>190</v>
      </c>
      <c r="K5950" s="30"/>
      <c r="L5950" s="30" t="s">
        <v>0</v>
      </c>
      <c r="M5950" s="30" t="s">
        <v>187</v>
      </c>
      <c r="N5950" s="30" t="s">
        <v>188</v>
      </c>
      <c r="O5950" s="30" t="s">
        <v>189</v>
      </c>
      <c r="P5950" s="30" t="s">
        <v>190</v>
      </c>
      <c r="Q5950"/>
    </row>
    <row r="5951" spans="1:17">
      <c r="A5951" s="38" t="str">
        <f t="shared" ca="1" si="92"/>
        <v>20770</v>
      </c>
      <c r="B5951" s="39" cm="1">
        <f t="array" aca="1" ref="B5951" ca="1">INDIRECT(_xlfn.CONCAT("D",ROW(C5951)-C5951-3))</f>
        <v>2077</v>
      </c>
      <c r="C5951" s="32">
        <v>0</v>
      </c>
      <c r="D5951" s="33">
        <v>4014807</v>
      </c>
      <c r="E5951" s="33"/>
      <c r="F5951" s="33">
        <v>2053979</v>
      </c>
      <c r="G5951" s="33">
        <v>2053979</v>
      </c>
      <c r="H5951" s="33">
        <v>0</v>
      </c>
      <c r="I5951" s="33">
        <v>0</v>
      </c>
      <c r="J5951" s="33">
        <v>0</v>
      </c>
      <c r="K5951" s="33"/>
      <c r="L5951" s="33">
        <v>1960828</v>
      </c>
      <c r="M5951" s="33">
        <v>1960828</v>
      </c>
      <c r="N5951" s="33">
        <v>0</v>
      </c>
      <c r="O5951" s="33">
        <v>0</v>
      </c>
      <c r="P5951" s="33">
        <v>0</v>
      </c>
      <c r="Q5951"/>
    </row>
    <row r="5952" spans="1:17">
      <c r="A5952" s="38" t="str">
        <f t="shared" ca="1" si="92"/>
        <v>20771</v>
      </c>
      <c r="B5952" s="39" cm="1">
        <f t="array" aca="1" ref="B5952" ca="1">INDIRECT(_xlfn.CONCAT("D",ROW(C5952)-C5952-3))</f>
        <v>2077</v>
      </c>
      <c r="C5952" s="32">
        <v>1</v>
      </c>
      <c r="D5952" s="33">
        <v>4034378</v>
      </c>
      <c r="E5952" s="33"/>
      <c r="F5952" s="33">
        <v>2064636</v>
      </c>
      <c r="G5952" s="33">
        <v>2064636</v>
      </c>
      <c r="H5952" s="33">
        <v>0</v>
      </c>
      <c r="I5952" s="33">
        <v>0</v>
      </c>
      <c r="J5952" s="33">
        <v>0</v>
      </c>
      <c r="K5952" s="33"/>
      <c r="L5952" s="33">
        <v>1969743</v>
      </c>
      <c r="M5952" s="33">
        <v>1969743</v>
      </c>
      <c r="N5952" s="33">
        <v>0</v>
      </c>
      <c r="O5952" s="33">
        <v>0</v>
      </c>
      <c r="P5952" s="33">
        <v>0</v>
      </c>
      <c r="Q5952"/>
    </row>
    <row r="5953" spans="1:17">
      <c r="A5953" s="38" t="str">
        <f t="shared" ca="1" si="92"/>
        <v>20772</v>
      </c>
      <c r="B5953" s="39" cm="1">
        <f t="array" aca="1" ref="B5953" ca="1">INDIRECT(_xlfn.CONCAT("D",ROW(C5953)-C5953-3))</f>
        <v>2077</v>
      </c>
      <c r="C5953" s="32">
        <v>2</v>
      </c>
      <c r="D5953" s="33">
        <v>4061786</v>
      </c>
      <c r="E5953" s="33"/>
      <c r="F5953" s="33">
        <v>2078786</v>
      </c>
      <c r="G5953" s="33">
        <v>2078786</v>
      </c>
      <c r="H5953" s="33">
        <v>0</v>
      </c>
      <c r="I5953" s="33">
        <v>0</v>
      </c>
      <c r="J5953" s="33">
        <v>0</v>
      </c>
      <c r="K5953" s="33"/>
      <c r="L5953" s="33">
        <v>1983000</v>
      </c>
      <c r="M5953" s="33">
        <v>1983000</v>
      </c>
      <c r="N5953" s="33">
        <v>0</v>
      </c>
      <c r="O5953" s="33">
        <v>0</v>
      </c>
      <c r="P5953" s="33">
        <v>0</v>
      </c>
      <c r="Q5953"/>
    </row>
    <row r="5954" spans="1:17">
      <c r="A5954" s="38" t="str">
        <f t="shared" ca="1" si="92"/>
        <v>20773</v>
      </c>
      <c r="B5954" s="39" cm="1">
        <f t="array" aca="1" ref="B5954" ca="1">INDIRECT(_xlfn.CONCAT("D",ROW(C5954)-C5954-3))</f>
        <v>2077</v>
      </c>
      <c r="C5954" s="32">
        <v>3</v>
      </c>
      <c r="D5954" s="33">
        <v>4088917</v>
      </c>
      <c r="E5954" s="33"/>
      <c r="F5954" s="33">
        <v>2092790</v>
      </c>
      <c r="G5954" s="33">
        <v>2092790</v>
      </c>
      <c r="H5954" s="33">
        <v>0</v>
      </c>
      <c r="I5954" s="33">
        <v>0</v>
      </c>
      <c r="J5954" s="33">
        <v>0</v>
      </c>
      <c r="K5954" s="33"/>
      <c r="L5954" s="33">
        <v>1996128</v>
      </c>
      <c r="M5954" s="33">
        <v>1996128</v>
      </c>
      <c r="N5954" s="33">
        <v>0</v>
      </c>
      <c r="O5954" s="33">
        <v>0</v>
      </c>
      <c r="P5954" s="33">
        <v>0</v>
      </c>
      <c r="Q5954"/>
    </row>
    <row r="5955" spans="1:17">
      <c r="A5955" s="38" t="str">
        <f t="shared" ca="1" si="92"/>
        <v>20774</v>
      </c>
      <c r="B5955" s="39" cm="1">
        <f t="array" aca="1" ref="B5955" ca="1">INDIRECT(_xlfn.CONCAT("D",ROW(C5955)-C5955-3))</f>
        <v>2077</v>
      </c>
      <c r="C5955" s="32">
        <v>4</v>
      </c>
      <c r="D5955" s="33">
        <v>4112881</v>
      </c>
      <c r="E5955" s="33"/>
      <c r="F5955" s="33">
        <v>2105387</v>
      </c>
      <c r="G5955" s="33">
        <v>2105387</v>
      </c>
      <c r="H5955" s="33">
        <v>0</v>
      </c>
      <c r="I5955" s="33">
        <v>0</v>
      </c>
      <c r="J5955" s="33">
        <v>0</v>
      </c>
      <c r="K5955" s="33"/>
      <c r="L5955" s="33">
        <v>2007494</v>
      </c>
      <c r="M5955" s="33">
        <v>2007494</v>
      </c>
      <c r="N5955" s="33">
        <v>0</v>
      </c>
      <c r="O5955" s="33">
        <v>0</v>
      </c>
      <c r="P5955" s="33">
        <v>0</v>
      </c>
      <c r="Q5955"/>
    </row>
    <row r="5956" spans="1:17">
      <c r="A5956" s="38" t="str">
        <f t="shared" ca="1" si="92"/>
        <v>20775</v>
      </c>
      <c r="B5956" s="39" cm="1">
        <f t="array" aca="1" ref="B5956" ca="1">INDIRECT(_xlfn.CONCAT("D",ROW(C5956)-C5956-3))</f>
        <v>2077</v>
      </c>
      <c r="C5956" s="32">
        <v>5</v>
      </c>
      <c r="D5956" s="33">
        <v>4134339</v>
      </c>
      <c r="E5956" s="33"/>
      <c r="F5956" s="33">
        <v>2116626</v>
      </c>
      <c r="G5956" s="33">
        <v>2116626</v>
      </c>
      <c r="H5956" s="33">
        <v>0</v>
      </c>
      <c r="I5956" s="33">
        <v>0</v>
      </c>
      <c r="J5956" s="33">
        <v>0</v>
      </c>
      <c r="K5956" s="33"/>
      <c r="L5956" s="33">
        <v>2017712</v>
      </c>
      <c r="M5956" s="33">
        <v>2017712</v>
      </c>
      <c r="N5956" s="33">
        <v>0</v>
      </c>
      <c r="O5956" s="33">
        <v>0</v>
      </c>
      <c r="P5956" s="33">
        <v>0</v>
      </c>
      <c r="Q5956"/>
    </row>
    <row r="5957" spans="1:17">
      <c r="A5957" s="38" t="str">
        <f t="shared" ca="1" si="92"/>
        <v>20776</v>
      </c>
      <c r="B5957" s="39" cm="1">
        <f t="array" aca="1" ref="B5957" ca="1">INDIRECT(_xlfn.CONCAT("D",ROW(C5957)-C5957-3))</f>
        <v>2077</v>
      </c>
      <c r="C5957" s="32">
        <v>6</v>
      </c>
      <c r="D5957" s="33">
        <v>4155290</v>
      </c>
      <c r="E5957" s="33"/>
      <c r="F5957" s="33">
        <v>2127501</v>
      </c>
      <c r="G5957" s="33">
        <v>2127501</v>
      </c>
      <c r="H5957" s="33">
        <v>0</v>
      </c>
      <c r="I5957" s="33">
        <v>0</v>
      </c>
      <c r="J5957" s="33">
        <v>0</v>
      </c>
      <c r="K5957" s="33"/>
      <c r="L5957" s="33">
        <v>2027789</v>
      </c>
      <c r="M5957" s="33">
        <v>2027789</v>
      </c>
      <c r="N5957" s="33">
        <v>0</v>
      </c>
      <c r="O5957" s="33">
        <v>0</v>
      </c>
      <c r="P5957" s="33">
        <v>0</v>
      </c>
      <c r="Q5957"/>
    </row>
    <row r="5958" spans="1:17">
      <c r="A5958" s="38" t="str">
        <f t="shared" ca="1" si="92"/>
        <v>20777</v>
      </c>
      <c r="B5958" s="39" cm="1">
        <f t="array" aca="1" ref="B5958" ca="1">INDIRECT(_xlfn.CONCAT("D",ROW(C5958)-C5958-3))</f>
        <v>2077</v>
      </c>
      <c r="C5958" s="32">
        <v>7</v>
      </c>
      <c r="D5958" s="33">
        <v>4173752</v>
      </c>
      <c r="E5958" s="33"/>
      <c r="F5958" s="33">
        <v>2136945</v>
      </c>
      <c r="G5958" s="33">
        <v>2136945</v>
      </c>
      <c r="H5958" s="33">
        <v>0</v>
      </c>
      <c r="I5958" s="33">
        <v>0</v>
      </c>
      <c r="J5958" s="33">
        <v>0</v>
      </c>
      <c r="K5958" s="33"/>
      <c r="L5958" s="33">
        <v>2036807</v>
      </c>
      <c r="M5958" s="33">
        <v>2036807</v>
      </c>
      <c r="N5958" s="33">
        <v>0</v>
      </c>
      <c r="O5958" s="33">
        <v>0</v>
      </c>
      <c r="P5958" s="33">
        <v>0</v>
      </c>
      <c r="Q5958"/>
    </row>
    <row r="5959" spans="1:17">
      <c r="A5959" s="38" t="str">
        <f t="shared" ca="1" si="92"/>
        <v>20778</v>
      </c>
      <c r="B5959" s="39" cm="1">
        <f t="array" aca="1" ref="B5959" ca="1">INDIRECT(_xlfn.CONCAT("D",ROW(C5959)-C5959-3))</f>
        <v>2077</v>
      </c>
      <c r="C5959" s="32">
        <v>8</v>
      </c>
      <c r="D5959" s="33">
        <v>4190425</v>
      </c>
      <c r="E5959" s="33"/>
      <c r="F5959" s="33">
        <v>2145656</v>
      </c>
      <c r="G5959" s="33">
        <v>2145656</v>
      </c>
      <c r="H5959" s="33">
        <v>0</v>
      </c>
      <c r="I5959" s="33">
        <v>0</v>
      </c>
      <c r="J5959" s="33">
        <v>0</v>
      </c>
      <c r="K5959" s="33"/>
      <c r="L5959" s="33">
        <v>2044769</v>
      </c>
      <c r="M5959" s="33">
        <v>2044769</v>
      </c>
      <c r="N5959" s="33">
        <v>0</v>
      </c>
      <c r="O5959" s="33">
        <v>0</v>
      </c>
      <c r="P5959" s="33">
        <v>0</v>
      </c>
      <c r="Q5959"/>
    </row>
    <row r="5960" spans="1:17">
      <c r="A5960" s="38" t="str">
        <f t="shared" ca="1" si="92"/>
        <v>20779</v>
      </c>
      <c r="B5960" s="39" cm="1">
        <f t="array" aca="1" ref="B5960" ca="1">INDIRECT(_xlfn.CONCAT("D",ROW(C5960)-C5960-3))</f>
        <v>2077</v>
      </c>
      <c r="C5960" s="32">
        <v>9</v>
      </c>
      <c r="D5960" s="33">
        <v>4206105</v>
      </c>
      <c r="E5960" s="33"/>
      <c r="F5960" s="33">
        <v>2154213</v>
      </c>
      <c r="G5960" s="33">
        <v>2154213</v>
      </c>
      <c r="H5960" s="33">
        <v>0</v>
      </c>
      <c r="I5960" s="33">
        <v>0</v>
      </c>
      <c r="J5960" s="33">
        <v>0</v>
      </c>
      <c r="K5960" s="33"/>
      <c r="L5960" s="33">
        <v>2051892</v>
      </c>
      <c r="M5960" s="33">
        <v>2051892</v>
      </c>
      <c r="N5960" s="33">
        <v>0</v>
      </c>
      <c r="O5960" s="33">
        <v>0</v>
      </c>
      <c r="P5960" s="33">
        <v>0</v>
      </c>
      <c r="Q5960"/>
    </row>
    <row r="5961" spans="1:17">
      <c r="A5961" s="38" t="str">
        <f t="shared" ca="1" si="92"/>
        <v>207710</v>
      </c>
      <c r="B5961" s="39" cm="1">
        <f t="array" aca="1" ref="B5961" ca="1">INDIRECT(_xlfn.CONCAT("D",ROW(C5961)-C5961-3))</f>
        <v>2077</v>
      </c>
      <c r="C5961" s="32">
        <v>10</v>
      </c>
      <c r="D5961" s="33">
        <v>4220843</v>
      </c>
      <c r="E5961" s="33"/>
      <c r="F5961" s="33">
        <v>2162490</v>
      </c>
      <c r="G5961" s="33">
        <v>2162490</v>
      </c>
      <c r="H5961" s="33">
        <v>0</v>
      </c>
      <c r="I5961" s="33">
        <v>0</v>
      </c>
      <c r="J5961" s="33">
        <v>0</v>
      </c>
      <c r="K5961" s="33"/>
      <c r="L5961" s="33">
        <v>2058353</v>
      </c>
      <c r="M5961" s="33">
        <v>2058353</v>
      </c>
      <c r="N5961" s="33">
        <v>0</v>
      </c>
      <c r="O5961" s="33">
        <v>0</v>
      </c>
      <c r="P5961" s="33">
        <v>0</v>
      </c>
      <c r="Q5961"/>
    </row>
    <row r="5962" spans="1:17">
      <c r="A5962" s="38" t="str">
        <f t="shared" ca="1" si="92"/>
        <v>207711</v>
      </c>
      <c r="B5962" s="39" cm="1">
        <f t="array" aca="1" ref="B5962" ca="1">INDIRECT(_xlfn.CONCAT("D",ROW(C5962)-C5962-3))</f>
        <v>2077</v>
      </c>
      <c r="C5962" s="32">
        <v>11</v>
      </c>
      <c r="D5962" s="33">
        <v>4234088</v>
      </c>
      <c r="E5962" s="33"/>
      <c r="F5962" s="33">
        <v>2169889</v>
      </c>
      <c r="G5962" s="33">
        <v>2169889</v>
      </c>
      <c r="H5962" s="33">
        <v>0</v>
      </c>
      <c r="I5962" s="33">
        <v>0</v>
      </c>
      <c r="J5962" s="33">
        <v>0</v>
      </c>
      <c r="K5962" s="33"/>
      <c r="L5962" s="33">
        <v>2064200</v>
      </c>
      <c r="M5962" s="33">
        <v>2064200</v>
      </c>
      <c r="N5962" s="33">
        <v>0</v>
      </c>
      <c r="O5962" s="33">
        <v>0</v>
      </c>
      <c r="P5962" s="33">
        <v>0</v>
      </c>
      <c r="Q5962"/>
    </row>
    <row r="5963" spans="1:17">
      <c r="A5963" s="38" t="str">
        <f t="shared" ca="1" si="92"/>
        <v>207712</v>
      </c>
      <c r="B5963" s="39" cm="1">
        <f t="array" aca="1" ref="B5963" ca="1">INDIRECT(_xlfn.CONCAT("D",ROW(C5963)-C5963-3))</f>
        <v>2077</v>
      </c>
      <c r="C5963" s="32">
        <v>12</v>
      </c>
      <c r="D5963" s="33">
        <v>4245960</v>
      </c>
      <c r="E5963" s="33"/>
      <c r="F5963" s="33">
        <v>2176327</v>
      </c>
      <c r="G5963" s="33">
        <v>2176327</v>
      </c>
      <c r="H5963" s="33">
        <v>0</v>
      </c>
      <c r="I5963" s="33">
        <v>0</v>
      </c>
      <c r="J5963" s="33">
        <v>0</v>
      </c>
      <c r="K5963" s="33"/>
      <c r="L5963" s="33">
        <v>2069633</v>
      </c>
      <c r="M5963" s="33">
        <v>2069633</v>
      </c>
      <c r="N5963" s="33">
        <v>0</v>
      </c>
      <c r="O5963" s="33">
        <v>0</v>
      </c>
      <c r="P5963" s="33">
        <v>0</v>
      </c>
      <c r="Q5963"/>
    </row>
    <row r="5964" spans="1:17">
      <c r="A5964" s="38" t="str">
        <f t="shared" ref="A5964:A6027" ca="1" si="93">B5964&amp;C5964</f>
        <v>207713</v>
      </c>
      <c r="B5964" s="39" cm="1">
        <f t="array" aca="1" ref="B5964" ca="1">INDIRECT(_xlfn.CONCAT("D",ROW(C5964)-C5964-3))</f>
        <v>2077</v>
      </c>
      <c r="C5964" s="32">
        <v>13</v>
      </c>
      <c r="D5964" s="33">
        <v>4256793</v>
      </c>
      <c r="E5964" s="33"/>
      <c r="F5964" s="33">
        <v>2182080</v>
      </c>
      <c r="G5964" s="33">
        <v>2182080</v>
      </c>
      <c r="H5964" s="33">
        <v>0</v>
      </c>
      <c r="I5964" s="33">
        <v>0</v>
      </c>
      <c r="J5964" s="33">
        <v>0</v>
      </c>
      <c r="K5964" s="33"/>
      <c r="L5964" s="33">
        <v>2074713</v>
      </c>
      <c r="M5964" s="33">
        <v>2074713</v>
      </c>
      <c r="N5964" s="33">
        <v>0</v>
      </c>
      <c r="O5964" s="33">
        <v>0</v>
      </c>
      <c r="P5964" s="33">
        <v>0</v>
      </c>
      <c r="Q5964"/>
    </row>
    <row r="5965" spans="1:17">
      <c r="A5965" s="38" t="str">
        <f t="shared" ca="1" si="93"/>
        <v>207714</v>
      </c>
      <c r="B5965" s="39" cm="1">
        <f t="array" aca="1" ref="B5965" ca="1">INDIRECT(_xlfn.CONCAT("D",ROW(C5965)-C5965-3))</f>
        <v>2077</v>
      </c>
      <c r="C5965" s="32">
        <v>14</v>
      </c>
      <c r="D5965" s="33">
        <v>4266780</v>
      </c>
      <c r="E5965" s="33"/>
      <c r="F5965" s="33">
        <v>2187387</v>
      </c>
      <c r="G5965" s="33">
        <v>2187387</v>
      </c>
      <c r="H5965" s="33">
        <v>0</v>
      </c>
      <c r="I5965" s="33">
        <v>0</v>
      </c>
      <c r="J5965" s="33">
        <v>0</v>
      </c>
      <c r="K5965" s="33"/>
      <c r="L5965" s="33">
        <v>2079393</v>
      </c>
      <c r="M5965" s="33">
        <v>2079393</v>
      </c>
      <c r="N5965" s="33">
        <v>0</v>
      </c>
      <c r="O5965" s="33">
        <v>0</v>
      </c>
      <c r="P5965" s="33">
        <v>0</v>
      </c>
      <c r="Q5965"/>
    </row>
    <row r="5966" spans="1:17">
      <c r="A5966" s="38" t="str">
        <f t="shared" ca="1" si="93"/>
        <v>207715</v>
      </c>
      <c r="B5966" s="39" cm="1">
        <f t="array" aca="1" ref="B5966" ca="1">INDIRECT(_xlfn.CONCAT("D",ROW(C5966)-C5966-3))</f>
        <v>2077</v>
      </c>
      <c r="C5966" s="32">
        <v>15</v>
      </c>
      <c r="D5966" s="33">
        <v>4277164</v>
      </c>
      <c r="E5966" s="33"/>
      <c r="F5966" s="33">
        <v>2193075</v>
      </c>
      <c r="G5966" s="33">
        <v>2193075</v>
      </c>
      <c r="H5966" s="33">
        <v>0</v>
      </c>
      <c r="I5966" s="33">
        <v>0</v>
      </c>
      <c r="J5966" s="33">
        <v>0</v>
      </c>
      <c r="K5966" s="33"/>
      <c r="L5966" s="33">
        <v>2084089</v>
      </c>
      <c r="M5966" s="33">
        <v>2084089</v>
      </c>
      <c r="N5966" s="33">
        <v>0</v>
      </c>
      <c r="O5966" s="33">
        <v>0</v>
      </c>
      <c r="P5966" s="33">
        <v>0</v>
      </c>
      <c r="Q5966"/>
    </row>
    <row r="5967" spans="1:17">
      <c r="A5967" s="38" t="str">
        <f t="shared" ca="1" si="93"/>
        <v>207716</v>
      </c>
      <c r="B5967" s="39" cm="1">
        <f t="array" aca="1" ref="B5967" ca="1">INDIRECT(_xlfn.CONCAT("D",ROW(C5967)-C5967-3))</f>
        <v>2077</v>
      </c>
      <c r="C5967" s="32">
        <v>16</v>
      </c>
      <c r="D5967" s="33">
        <v>4289223</v>
      </c>
      <c r="E5967" s="33"/>
      <c r="F5967" s="33">
        <v>2200203</v>
      </c>
      <c r="G5967" s="33">
        <v>2194642</v>
      </c>
      <c r="H5967" s="33">
        <v>5561</v>
      </c>
      <c r="I5967" s="33">
        <v>0</v>
      </c>
      <c r="J5967" s="33">
        <v>0</v>
      </c>
      <c r="K5967" s="33"/>
      <c r="L5967" s="33">
        <v>2089020</v>
      </c>
      <c r="M5967" s="33">
        <v>2084394</v>
      </c>
      <c r="N5967" s="33">
        <v>4626</v>
      </c>
      <c r="O5967" s="33">
        <v>0</v>
      </c>
      <c r="P5967" s="33">
        <v>0</v>
      </c>
      <c r="Q5967"/>
    </row>
    <row r="5968" spans="1:17">
      <c r="A5968" s="38" t="str">
        <f t="shared" ca="1" si="93"/>
        <v>207717</v>
      </c>
      <c r="B5968" s="39" cm="1">
        <f t="array" aca="1" ref="B5968" ca="1">INDIRECT(_xlfn.CONCAT("D",ROW(C5968)-C5968-3))</f>
        <v>2077</v>
      </c>
      <c r="C5968" s="32">
        <v>17</v>
      </c>
      <c r="D5968" s="33">
        <v>4304729</v>
      </c>
      <c r="E5968" s="33"/>
      <c r="F5968" s="33">
        <v>2210004</v>
      </c>
      <c r="G5968" s="33">
        <v>2200710</v>
      </c>
      <c r="H5968" s="33">
        <v>9294</v>
      </c>
      <c r="I5968" s="33">
        <v>0</v>
      </c>
      <c r="J5968" s="33">
        <v>0</v>
      </c>
      <c r="K5968" s="33"/>
      <c r="L5968" s="33">
        <v>2094725</v>
      </c>
      <c r="M5968" s="33">
        <v>2081720</v>
      </c>
      <c r="N5968" s="33">
        <v>13005</v>
      </c>
      <c r="O5968" s="33">
        <v>0</v>
      </c>
      <c r="P5968" s="33">
        <v>0</v>
      </c>
      <c r="Q5968"/>
    </row>
    <row r="5969" spans="1:17">
      <c r="A5969" s="38" t="str">
        <f t="shared" ca="1" si="93"/>
        <v>207718</v>
      </c>
      <c r="B5969" s="39" cm="1">
        <f t="array" aca="1" ref="B5969" ca="1">INDIRECT(_xlfn.CONCAT("D",ROW(C5969)-C5969-3))</f>
        <v>2077</v>
      </c>
      <c r="C5969" s="32">
        <v>18</v>
      </c>
      <c r="D5969" s="33">
        <v>4323849</v>
      </c>
      <c r="E5969" s="33"/>
      <c r="F5969" s="33">
        <v>2222277</v>
      </c>
      <c r="G5969" s="33">
        <v>2203657</v>
      </c>
      <c r="H5969" s="33">
        <v>17689</v>
      </c>
      <c r="I5969" s="33">
        <v>0</v>
      </c>
      <c r="J5969" s="33">
        <v>931</v>
      </c>
      <c r="K5969" s="33"/>
      <c r="L5969" s="33">
        <v>2101572</v>
      </c>
      <c r="M5969" s="33">
        <v>2070872</v>
      </c>
      <c r="N5969" s="33">
        <v>29770</v>
      </c>
      <c r="O5969" s="33">
        <v>930</v>
      </c>
      <c r="P5969" s="33">
        <v>0</v>
      </c>
      <c r="Q5969"/>
    </row>
    <row r="5970" spans="1:17">
      <c r="A5970" s="38" t="str">
        <f t="shared" ca="1" si="93"/>
        <v>207719</v>
      </c>
      <c r="B5970" s="39" cm="1">
        <f t="array" aca="1" ref="B5970" ca="1">INDIRECT(_xlfn.CONCAT("D",ROW(C5970)-C5970-3))</f>
        <v>2077</v>
      </c>
      <c r="C5970" s="32">
        <v>19</v>
      </c>
      <c r="D5970" s="33">
        <v>4344170</v>
      </c>
      <c r="E5970" s="33"/>
      <c r="F5970" s="33">
        <v>2234834</v>
      </c>
      <c r="G5970" s="33">
        <v>2208684</v>
      </c>
      <c r="H5970" s="33">
        <v>25215</v>
      </c>
      <c r="I5970" s="33">
        <v>0</v>
      </c>
      <c r="J5970" s="33">
        <v>934</v>
      </c>
      <c r="K5970" s="33"/>
      <c r="L5970" s="33">
        <v>2109337</v>
      </c>
      <c r="M5970" s="33">
        <v>2071104</v>
      </c>
      <c r="N5970" s="33">
        <v>37300</v>
      </c>
      <c r="O5970" s="33">
        <v>0</v>
      </c>
      <c r="P5970" s="33">
        <v>933</v>
      </c>
      <c r="Q5970"/>
    </row>
    <row r="5971" spans="1:17">
      <c r="A5971" s="38" t="str">
        <f t="shared" ca="1" si="93"/>
        <v>207720</v>
      </c>
      <c r="B5971" s="39" cm="1">
        <f t="array" aca="1" ref="B5971" ca="1">INDIRECT(_xlfn.CONCAT("D",ROW(C5971)-C5971-3))</f>
        <v>2077</v>
      </c>
      <c r="C5971" s="32">
        <v>20</v>
      </c>
      <c r="D5971" s="33">
        <v>4365372</v>
      </c>
      <c r="E5971" s="33"/>
      <c r="F5971" s="33">
        <v>2246579</v>
      </c>
      <c r="G5971" s="33">
        <v>2204403</v>
      </c>
      <c r="H5971" s="33">
        <v>39364</v>
      </c>
      <c r="I5971" s="33">
        <v>0</v>
      </c>
      <c r="J5971" s="33">
        <v>2812</v>
      </c>
      <c r="K5971" s="33"/>
      <c r="L5971" s="33">
        <v>2118793</v>
      </c>
      <c r="M5971" s="33">
        <v>2018655</v>
      </c>
      <c r="N5971" s="33">
        <v>96394</v>
      </c>
      <c r="O5971" s="33">
        <v>0</v>
      </c>
      <c r="P5971" s="33">
        <v>3743</v>
      </c>
      <c r="Q5971"/>
    </row>
    <row r="5972" spans="1:17">
      <c r="A5972" s="38" t="str">
        <f t="shared" ca="1" si="93"/>
        <v>207721</v>
      </c>
      <c r="B5972" s="39" cm="1">
        <f t="array" aca="1" ref="B5972" ca="1">INDIRECT(_xlfn.CONCAT("D",ROW(C5972)-C5972-3))</f>
        <v>2077</v>
      </c>
      <c r="C5972" s="32">
        <v>21</v>
      </c>
      <c r="D5972" s="33">
        <v>4390782</v>
      </c>
      <c r="E5972" s="33"/>
      <c r="F5972" s="33">
        <v>2260056</v>
      </c>
      <c r="G5972" s="33">
        <v>2200828</v>
      </c>
      <c r="H5972" s="33">
        <v>55467</v>
      </c>
      <c r="I5972" s="33">
        <v>0</v>
      </c>
      <c r="J5972" s="33">
        <v>3761</v>
      </c>
      <c r="K5972" s="33"/>
      <c r="L5972" s="33">
        <v>2130727</v>
      </c>
      <c r="M5972" s="33">
        <v>1976721</v>
      </c>
      <c r="N5972" s="33">
        <v>148371</v>
      </c>
      <c r="O5972" s="33">
        <v>0</v>
      </c>
      <c r="P5972" s="33">
        <v>5634</v>
      </c>
      <c r="Q5972"/>
    </row>
    <row r="5973" spans="1:17">
      <c r="A5973" s="38" t="str">
        <f t="shared" ca="1" si="93"/>
        <v>207722</v>
      </c>
      <c r="B5973" s="39" cm="1">
        <f t="array" aca="1" ref="B5973" ca="1">INDIRECT(_xlfn.CONCAT("D",ROW(C5973)-C5973-3))</f>
        <v>2077</v>
      </c>
      <c r="C5973" s="32">
        <v>22</v>
      </c>
      <c r="D5973" s="33">
        <v>4416094</v>
      </c>
      <c r="E5973" s="33"/>
      <c r="F5973" s="33">
        <v>2272710</v>
      </c>
      <c r="G5973" s="33">
        <v>2158509</v>
      </c>
      <c r="H5973" s="33">
        <v>108539</v>
      </c>
      <c r="I5973" s="33">
        <v>0</v>
      </c>
      <c r="J5973" s="33">
        <v>5663</v>
      </c>
      <c r="K5973" s="33"/>
      <c r="L5973" s="33">
        <v>2143384</v>
      </c>
      <c r="M5973" s="33">
        <v>1915184</v>
      </c>
      <c r="N5973" s="33">
        <v>214999</v>
      </c>
      <c r="O5973" s="33">
        <v>943</v>
      </c>
      <c r="P5973" s="33">
        <v>12259</v>
      </c>
      <c r="Q5973"/>
    </row>
    <row r="5974" spans="1:17">
      <c r="A5974" s="38" t="str">
        <f t="shared" ca="1" si="93"/>
        <v>207723</v>
      </c>
      <c r="B5974" s="39" cm="1">
        <f t="array" aca="1" ref="B5974" ca="1">INDIRECT(_xlfn.CONCAT("D",ROW(C5974)-C5974-3))</f>
        <v>2077</v>
      </c>
      <c r="C5974" s="32">
        <v>23</v>
      </c>
      <c r="D5974" s="33">
        <v>4441797</v>
      </c>
      <c r="E5974" s="33"/>
      <c r="F5974" s="33">
        <v>2284893</v>
      </c>
      <c r="G5974" s="33">
        <v>2106726</v>
      </c>
      <c r="H5974" s="33">
        <v>173428</v>
      </c>
      <c r="I5974" s="33">
        <v>0</v>
      </c>
      <c r="J5974" s="33">
        <v>4738</v>
      </c>
      <c r="K5974" s="33"/>
      <c r="L5974" s="33">
        <v>2156904</v>
      </c>
      <c r="M5974" s="33">
        <v>1820124</v>
      </c>
      <c r="N5974" s="33">
        <v>315021</v>
      </c>
      <c r="O5974" s="33">
        <v>946</v>
      </c>
      <c r="P5974" s="33">
        <v>20812</v>
      </c>
      <c r="Q5974"/>
    </row>
    <row r="5975" spans="1:17">
      <c r="A5975" s="38" t="str">
        <f t="shared" ca="1" si="93"/>
        <v>207724</v>
      </c>
      <c r="B5975" s="39" cm="1">
        <f t="array" aca="1" ref="B5975" ca="1">INDIRECT(_xlfn.CONCAT("D",ROW(C5975)-C5975-3))</f>
        <v>2077</v>
      </c>
      <c r="C5975" s="32">
        <v>24</v>
      </c>
      <c r="D5975" s="33">
        <v>4469916</v>
      </c>
      <c r="E5975" s="33"/>
      <c r="F5975" s="33">
        <v>2297841</v>
      </c>
      <c r="G5975" s="33">
        <v>2050863</v>
      </c>
      <c r="H5975" s="33">
        <v>238428</v>
      </c>
      <c r="I5975" s="33">
        <v>0</v>
      </c>
      <c r="J5975" s="33">
        <v>8549</v>
      </c>
      <c r="K5975" s="33"/>
      <c r="L5975" s="33">
        <v>2172075</v>
      </c>
      <c r="M5975" s="33">
        <v>1721895</v>
      </c>
      <c r="N5975" s="33">
        <v>423588</v>
      </c>
      <c r="O5975" s="33">
        <v>1899</v>
      </c>
      <c r="P5975" s="33">
        <v>24693</v>
      </c>
      <c r="Q5975"/>
    </row>
    <row r="5976" spans="1:17">
      <c r="A5976" s="38" t="str">
        <f t="shared" ca="1" si="93"/>
        <v>207725</v>
      </c>
      <c r="B5976" s="39" cm="1">
        <f t="array" aca="1" ref="B5976" ca="1">INDIRECT(_xlfn.CONCAT("D",ROW(C5976)-C5976-3))</f>
        <v>2077</v>
      </c>
      <c r="C5976" s="32">
        <v>25</v>
      </c>
      <c r="D5976" s="33">
        <v>4500817</v>
      </c>
      <c r="E5976" s="33"/>
      <c r="F5976" s="33">
        <v>2311689</v>
      </c>
      <c r="G5976" s="33">
        <v>1972858</v>
      </c>
      <c r="H5976" s="33">
        <v>321651</v>
      </c>
      <c r="I5976" s="33">
        <v>954</v>
      </c>
      <c r="J5976" s="33">
        <v>16226</v>
      </c>
      <c r="K5976" s="33"/>
      <c r="L5976" s="33">
        <v>2189128</v>
      </c>
      <c r="M5976" s="33">
        <v>1608222</v>
      </c>
      <c r="N5976" s="33">
        <v>547520</v>
      </c>
      <c r="O5976" s="33">
        <v>1908</v>
      </c>
      <c r="P5976" s="33">
        <v>31478</v>
      </c>
      <c r="Q5976"/>
    </row>
    <row r="5977" spans="1:17">
      <c r="A5977" s="38" t="str">
        <f t="shared" ca="1" si="93"/>
        <v>207726</v>
      </c>
      <c r="B5977" s="39" cm="1">
        <f t="array" aca="1" ref="B5977" ca="1">INDIRECT(_xlfn.CONCAT("D",ROW(C5977)-C5977-3))</f>
        <v>2077</v>
      </c>
      <c r="C5977" s="32">
        <v>26</v>
      </c>
      <c r="D5977" s="33">
        <v>4533628</v>
      </c>
      <c r="E5977" s="33"/>
      <c r="F5977" s="33">
        <v>2326205</v>
      </c>
      <c r="G5977" s="33">
        <v>1890460</v>
      </c>
      <c r="H5977" s="33">
        <v>414675</v>
      </c>
      <c r="I5977" s="33">
        <v>0</v>
      </c>
      <c r="J5977" s="33">
        <v>21069</v>
      </c>
      <c r="K5977" s="33"/>
      <c r="L5977" s="33">
        <v>2207424</v>
      </c>
      <c r="M5977" s="33">
        <v>1449937</v>
      </c>
      <c r="N5977" s="33">
        <v>717317</v>
      </c>
      <c r="O5977" s="33">
        <v>4782</v>
      </c>
      <c r="P5977" s="33">
        <v>35388</v>
      </c>
      <c r="Q5977"/>
    </row>
    <row r="5978" spans="1:17">
      <c r="A5978" s="38" t="str">
        <f t="shared" ca="1" si="93"/>
        <v>207727</v>
      </c>
      <c r="B5978" s="39" cm="1">
        <f t="array" aca="1" ref="B5978" ca="1">INDIRECT(_xlfn.CONCAT("D",ROW(C5978)-C5978-3))</f>
        <v>2077</v>
      </c>
      <c r="C5978" s="32">
        <v>27</v>
      </c>
      <c r="D5978" s="33">
        <v>4567895</v>
      </c>
      <c r="E5978" s="33"/>
      <c r="F5978" s="33">
        <v>2341428</v>
      </c>
      <c r="G5978" s="33">
        <v>1769762</v>
      </c>
      <c r="H5978" s="33">
        <v>541882</v>
      </c>
      <c r="I5978" s="33">
        <v>0</v>
      </c>
      <c r="J5978" s="33">
        <v>29784</v>
      </c>
      <c r="K5978" s="33"/>
      <c r="L5978" s="33">
        <v>2226467</v>
      </c>
      <c r="M5978" s="33">
        <v>1350071</v>
      </c>
      <c r="N5978" s="33">
        <v>816947</v>
      </c>
      <c r="O5978" s="33">
        <v>8630</v>
      </c>
      <c r="P5978" s="33">
        <v>50819</v>
      </c>
      <c r="Q5978"/>
    </row>
    <row r="5979" spans="1:17">
      <c r="A5979" s="38" t="str">
        <f t="shared" ca="1" si="93"/>
        <v>207728</v>
      </c>
      <c r="B5979" s="39" cm="1">
        <f t="array" aca="1" ref="B5979" ca="1">INDIRECT(_xlfn.CONCAT("D",ROW(C5979)-C5979-3))</f>
        <v>2077</v>
      </c>
      <c r="C5979" s="32">
        <v>28</v>
      </c>
      <c r="D5979" s="33">
        <v>4603019</v>
      </c>
      <c r="E5979" s="33"/>
      <c r="F5979" s="33">
        <v>2357268</v>
      </c>
      <c r="G5979" s="33">
        <v>1701240</v>
      </c>
      <c r="H5979" s="33">
        <v>610751</v>
      </c>
      <c r="I5979" s="33">
        <v>1927</v>
      </c>
      <c r="J5979" s="33">
        <v>43350</v>
      </c>
      <c r="K5979" s="33"/>
      <c r="L5979" s="33">
        <v>2245752</v>
      </c>
      <c r="M5979" s="33">
        <v>1273940</v>
      </c>
      <c r="N5979" s="33">
        <v>920816</v>
      </c>
      <c r="O5979" s="33">
        <v>1924</v>
      </c>
      <c r="P5979" s="33">
        <v>49072</v>
      </c>
      <c r="Q5979"/>
    </row>
    <row r="5980" spans="1:17">
      <c r="A5980" s="38" t="str">
        <f t="shared" ca="1" si="93"/>
        <v>207729</v>
      </c>
      <c r="B5980" s="39" cm="1">
        <f t="array" aca="1" ref="B5980" ca="1">INDIRECT(_xlfn.CONCAT("D",ROW(C5980)-C5980-3))</f>
        <v>2077</v>
      </c>
      <c r="C5980" s="32">
        <v>29</v>
      </c>
      <c r="D5980" s="33">
        <v>4637924</v>
      </c>
      <c r="E5980" s="33"/>
      <c r="F5980" s="33">
        <v>2373308</v>
      </c>
      <c r="G5980" s="33">
        <v>1609252</v>
      </c>
      <c r="H5980" s="33">
        <v>717692</v>
      </c>
      <c r="I5980" s="33">
        <v>966</v>
      </c>
      <c r="J5980" s="33">
        <v>45399</v>
      </c>
      <c r="K5980" s="33"/>
      <c r="L5980" s="33">
        <v>2264616</v>
      </c>
      <c r="M5980" s="33">
        <v>1163667</v>
      </c>
      <c r="N5980" s="33">
        <v>1015073</v>
      </c>
      <c r="O5980" s="33">
        <v>3860</v>
      </c>
      <c r="P5980" s="33">
        <v>82016</v>
      </c>
      <c r="Q5980"/>
    </row>
    <row r="5981" spans="1:17">
      <c r="A5981" s="38" t="str">
        <f t="shared" ca="1" si="93"/>
        <v>207730</v>
      </c>
      <c r="B5981" s="39" cm="1">
        <f t="array" aca="1" ref="B5981" ca="1">INDIRECT(_xlfn.CONCAT("D",ROW(C5981)-C5981-3))</f>
        <v>2077</v>
      </c>
      <c r="C5981" s="32">
        <v>30</v>
      </c>
      <c r="D5981" s="33">
        <v>4672981</v>
      </c>
      <c r="E5981" s="33"/>
      <c r="F5981" s="33">
        <v>2389886</v>
      </c>
      <c r="G5981" s="33">
        <v>1465642</v>
      </c>
      <c r="H5981" s="33">
        <v>852702</v>
      </c>
      <c r="I5981" s="33">
        <v>3867</v>
      </c>
      <c r="J5981" s="33">
        <v>67675</v>
      </c>
      <c r="K5981" s="33"/>
      <c r="L5981" s="33">
        <v>2283095</v>
      </c>
      <c r="M5981" s="33">
        <v>1064220</v>
      </c>
      <c r="N5981" s="33">
        <v>1134782</v>
      </c>
      <c r="O5981" s="33">
        <v>7733</v>
      </c>
      <c r="P5981" s="33">
        <v>76361</v>
      </c>
      <c r="Q5981"/>
    </row>
    <row r="5982" spans="1:17">
      <c r="A5982" s="38" t="str">
        <f t="shared" ca="1" si="93"/>
        <v>207731</v>
      </c>
      <c r="B5982" s="39" cm="1">
        <f t="array" aca="1" ref="B5982" ca="1">INDIRECT(_xlfn.CONCAT("D",ROW(C5982)-C5982-3))</f>
        <v>2077</v>
      </c>
      <c r="C5982" s="32">
        <v>31</v>
      </c>
      <c r="D5982" s="33">
        <v>4705880</v>
      </c>
      <c r="E5982" s="33"/>
      <c r="F5982" s="33">
        <v>2405580</v>
      </c>
      <c r="G5982" s="33">
        <v>1374340</v>
      </c>
      <c r="H5982" s="33">
        <v>948857</v>
      </c>
      <c r="I5982" s="33">
        <v>1938</v>
      </c>
      <c r="J5982" s="33">
        <v>80445</v>
      </c>
      <c r="K5982" s="33"/>
      <c r="L5982" s="33">
        <v>2300300</v>
      </c>
      <c r="M5982" s="33">
        <v>963051</v>
      </c>
      <c r="N5982" s="33">
        <v>1229921</v>
      </c>
      <c r="O5982" s="33">
        <v>10636</v>
      </c>
      <c r="P5982" s="33">
        <v>96692</v>
      </c>
      <c r="Q5982"/>
    </row>
    <row r="5983" spans="1:17">
      <c r="A5983" s="38" t="str">
        <f t="shared" ca="1" si="93"/>
        <v>207732</v>
      </c>
      <c r="B5983" s="39" cm="1">
        <f t="array" aca="1" ref="B5983" ca="1">INDIRECT(_xlfn.CONCAT("D",ROW(C5983)-C5983-3))</f>
        <v>2077</v>
      </c>
      <c r="C5983" s="32">
        <v>32</v>
      </c>
      <c r="D5983" s="33">
        <v>4735839</v>
      </c>
      <c r="E5983" s="33"/>
      <c r="F5983" s="33">
        <v>2419822</v>
      </c>
      <c r="G5983" s="33">
        <v>1286561</v>
      </c>
      <c r="H5983" s="33">
        <v>1041086</v>
      </c>
      <c r="I5983" s="33">
        <v>5822</v>
      </c>
      <c r="J5983" s="33">
        <v>86353</v>
      </c>
      <c r="K5983" s="33"/>
      <c r="L5983" s="33">
        <v>2316017</v>
      </c>
      <c r="M5983" s="33">
        <v>890925</v>
      </c>
      <c r="N5983" s="33">
        <v>1302941</v>
      </c>
      <c r="O5983" s="33">
        <v>11633</v>
      </c>
      <c r="P5983" s="33">
        <v>110517</v>
      </c>
      <c r="Q5983"/>
    </row>
    <row r="5984" spans="1:17">
      <c r="A5984" s="38" t="str">
        <f t="shared" ca="1" si="93"/>
        <v>207733</v>
      </c>
      <c r="B5984" s="39" cm="1">
        <f t="array" aca="1" ref="B5984" ca="1">INDIRECT(_xlfn.CONCAT("D",ROW(C5984)-C5984-3))</f>
        <v>2077</v>
      </c>
      <c r="C5984" s="32">
        <v>33</v>
      </c>
      <c r="D5984" s="33">
        <v>4762285</v>
      </c>
      <c r="E5984" s="33"/>
      <c r="F5984" s="33">
        <v>2432188</v>
      </c>
      <c r="G5984" s="33">
        <v>1217549</v>
      </c>
      <c r="H5984" s="33">
        <v>1090458</v>
      </c>
      <c r="I5984" s="33">
        <v>2910</v>
      </c>
      <c r="J5984" s="33">
        <v>121270</v>
      </c>
      <c r="K5984" s="33"/>
      <c r="L5984" s="33">
        <v>2330097</v>
      </c>
      <c r="M5984" s="33">
        <v>811901</v>
      </c>
      <c r="N5984" s="33">
        <v>1355429</v>
      </c>
      <c r="O5984" s="33">
        <v>6782</v>
      </c>
      <c r="P5984" s="33">
        <v>155986</v>
      </c>
      <c r="Q5984"/>
    </row>
    <row r="5985" spans="1:17">
      <c r="A5985" s="38" t="str">
        <f t="shared" ca="1" si="93"/>
        <v>207734</v>
      </c>
      <c r="B5985" s="39" cm="1">
        <f t="array" aca="1" ref="B5985" ca="1">INDIRECT(_xlfn.CONCAT("D",ROW(C5985)-C5985-3))</f>
        <v>2077</v>
      </c>
      <c r="C5985" s="32">
        <v>34</v>
      </c>
      <c r="D5985" s="33">
        <v>4784956</v>
      </c>
      <c r="E5985" s="33"/>
      <c r="F5985" s="33">
        <v>2442528</v>
      </c>
      <c r="G5985" s="33">
        <v>1188283</v>
      </c>
      <c r="H5985" s="33">
        <v>1106801</v>
      </c>
      <c r="I5985" s="33">
        <v>4850</v>
      </c>
      <c r="J5985" s="33">
        <v>142594</v>
      </c>
      <c r="K5985" s="33"/>
      <c r="L5985" s="33">
        <v>2342428</v>
      </c>
      <c r="M5985" s="33">
        <v>796948</v>
      </c>
      <c r="N5985" s="33">
        <v>1343095</v>
      </c>
      <c r="O5985" s="33">
        <v>12588</v>
      </c>
      <c r="P5985" s="33">
        <v>189796</v>
      </c>
      <c r="Q5985"/>
    </row>
    <row r="5986" spans="1:17">
      <c r="A5986" s="38" t="str">
        <f t="shared" ca="1" si="93"/>
        <v>207735</v>
      </c>
      <c r="B5986" s="39" cm="1">
        <f t="array" aca="1" ref="B5986" ca="1">INDIRECT(_xlfn.CONCAT("D",ROW(C5986)-C5986-3))</f>
        <v>2077</v>
      </c>
      <c r="C5986" s="32">
        <v>35</v>
      </c>
      <c r="D5986" s="33">
        <v>4804360</v>
      </c>
      <c r="E5986" s="33"/>
      <c r="F5986" s="33">
        <v>2451180</v>
      </c>
      <c r="G5986" s="33">
        <v>1154920</v>
      </c>
      <c r="H5986" s="33">
        <v>1120069</v>
      </c>
      <c r="I5986" s="33">
        <v>9681</v>
      </c>
      <c r="J5986" s="33">
        <v>166510</v>
      </c>
      <c r="K5986" s="33"/>
      <c r="L5986" s="33">
        <v>2353180</v>
      </c>
      <c r="M5986" s="33">
        <v>747333</v>
      </c>
      <c r="N5986" s="33">
        <v>1399920</v>
      </c>
      <c r="O5986" s="33">
        <v>25137</v>
      </c>
      <c r="P5986" s="33">
        <v>180791</v>
      </c>
      <c r="Q5986"/>
    </row>
    <row r="5987" spans="1:17">
      <c r="A5987" s="38" t="str">
        <f t="shared" ca="1" si="93"/>
        <v>207736</v>
      </c>
      <c r="B5987" s="39" cm="1">
        <f t="array" aca="1" ref="B5987" ca="1">INDIRECT(_xlfn.CONCAT("D",ROW(C5987)-C5987-3))</f>
        <v>2077</v>
      </c>
      <c r="C5987" s="32">
        <v>36</v>
      </c>
      <c r="D5987" s="33">
        <v>4820369</v>
      </c>
      <c r="E5987" s="33"/>
      <c r="F5987" s="33">
        <v>2458040</v>
      </c>
      <c r="G5987" s="33">
        <v>1101713</v>
      </c>
      <c r="H5987" s="33">
        <v>1174321</v>
      </c>
      <c r="I5987" s="33">
        <v>8713</v>
      </c>
      <c r="J5987" s="33">
        <v>173292</v>
      </c>
      <c r="K5987" s="33"/>
      <c r="L5987" s="33">
        <v>2362329</v>
      </c>
      <c r="M5987" s="33">
        <v>711020</v>
      </c>
      <c r="N5987" s="33">
        <v>1445258</v>
      </c>
      <c r="O5987" s="33">
        <v>21282</v>
      </c>
      <c r="P5987" s="33">
        <v>184769</v>
      </c>
      <c r="Q5987"/>
    </row>
    <row r="5988" spans="1:17">
      <c r="A5988" s="38" t="str">
        <f t="shared" ca="1" si="93"/>
        <v>207737</v>
      </c>
      <c r="B5988" s="39" cm="1">
        <f t="array" aca="1" ref="B5988" ca="1">INDIRECT(_xlfn.CONCAT("D",ROW(C5988)-C5988-3))</f>
        <v>2077</v>
      </c>
      <c r="C5988" s="32">
        <v>37</v>
      </c>
      <c r="D5988" s="33">
        <v>4832136</v>
      </c>
      <c r="E5988" s="33"/>
      <c r="F5988" s="33">
        <v>2462560</v>
      </c>
      <c r="G5988" s="33">
        <v>1030186</v>
      </c>
      <c r="H5988" s="33">
        <v>1241456</v>
      </c>
      <c r="I5988" s="33">
        <v>4846</v>
      </c>
      <c r="J5988" s="33">
        <v>186073</v>
      </c>
      <c r="K5988" s="33"/>
      <c r="L5988" s="33">
        <v>2369575</v>
      </c>
      <c r="M5988" s="33">
        <v>712611</v>
      </c>
      <c r="N5988" s="33">
        <v>1413634</v>
      </c>
      <c r="O5988" s="33">
        <v>11587</v>
      </c>
      <c r="P5988" s="33">
        <v>231743</v>
      </c>
      <c r="Q5988"/>
    </row>
    <row r="5989" spans="1:17">
      <c r="A5989" s="38" t="str">
        <f t="shared" ca="1" si="93"/>
        <v>207738</v>
      </c>
      <c r="B5989" s="39" cm="1">
        <f t="array" aca="1" ref="B5989" ca="1">INDIRECT(_xlfn.CONCAT("D",ROW(C5989)-C5989-3))</f>
        <v>2077</v>
      </c>
      <c r="C5989" s="32">
        <v>38</v>
      </c>
      <c r="D5989" s="33">
        <v>4839085</v>
      </c>
      <c r="E5989" s="33"/>
      <c r="F5989" s="33">
        <v>2464491</v>
      </c>
      <c r="G5989" s="33">
        <v>988893</v>
      </c>
      <c r="H5989" s="33">
        <v>1266595</v>
      </c>
      <c r="I5989" s="33">
        <v>10644</v>
      </c>
      <c r="J5989" s="33">
        <v>198359</v>
      </c>
      <c r="K5989" s="33"/>
      <c r="L5989" s="33">
        <v>2374594</v>
      </c>
      <c r="M5989" s="33">
        <v>641286</v>
      </c>
      <c r="N5989" s="33">
        <v>1476021</v>
      </c>
      <c r="O5989" s="33">
        <v>18378</v>
      </c>
      <c r="P5989" s="33">
        <v>238910</v>
      </c>
      <c r="Q5989"/>
    </row>
    <row r="5990" spans="1:17">
      <c r="A5990" s="38" t="str">
        <f t="shared" ca="1" si="93"/>
        <v>207739</v>
      </c>
      <c r="B5990" s="39" cm="1">
        <f t="array" aca="1" ref="B5990" ca="1">INDIRECT(_xlfn.CONCAT("D",ROW(C5990)-C5990-3))</f>
        <v>2077</v>
      </c>
      <c r="C5990" s="32">
        <v>39</v>
      </c>
      <c r="D5990" s="33">
        <v>4840985</v>
      </c>
      <c r="E5990" s="33"/>
      <c r="F5990" s="33">
        <v>2463689</v>
      </c>
      <c r="G5990" s="33">
        <v>921104</v>
      </c>
      <c r="H5990" s="33">
        <v>1331880</v>
      </c>
      <c r="I5990" s="33">
        <v>5799</v>
      </c>
      <c r="J5990" s="33">
        <v>204905</v>
      </c>
      <c r="K5990" s="33"/>
      <c r="L5990" s="33">
        <v>2377297</v>
      </c>
      <c r="M5990" s="33">
        <v>647212</v>
      </c>
      <c r="N5990" s="33">
        <v>1444152</v>
      </c>
      <c r="O5990" s="33">
        <v>17388</v>
      </c>
      <c r="P5990" s="33">
        <v>268545</v>
      </c>
      <c r="Q5990"/>
    </row>
    <row r="5991" spans="1:17">
      <c r="A5991" s="38" t="str">
        <f t="shared" ca="1" si="93"/>
        <v>207740</v>
      </c>
      <c r="B5991" s="39" cm="1">
        <f t="array" aca="1" ref="B5991" ca="1">INDIRECT(_xlfn.CONCAT("D",ROW(C5991)-C5991-3))</f>
        <v>2077</v>
      </c>
      <c r="C5991" s="32">
        <v>40</v>
      </c>
      <c r="D5991" s="33">
        <v>4839392</v>
      </c>
      <c r="E5991" s="33"/>
      <c r="F5991" s="33">
        <v>2461070</v>
      </c>
      <c r="G5991" s="33">
        <v>894057</v>
      </c>
      <c r="H5991" s="33">
        <v>1303431</v>
      </c>
      <c r="I5991" s="33">
        <v>12551</v>
      </c>
      <c r="J5991" s="33">
        <v>251031</v>
      </c>
      <c r="K5991" s="33"/>
      <c r="L5991" s="33">
        <v>2378322</v>
      </c>
      <c r="M5991" s="33">
        <v>658019</v>
      </c>
      <c r="N5991" s="33">
        <v>1421205</v>
      </c>
      <c r="O5991" s="33">
        <v>27015</v>
      </c>
      <c r="P5991" s="33">
        <v>272084</v>
      </c>
      <c r="Q5991"/>
    </row>
    <row r="5992" spans="1:17">
      <c r="A5992" s="38" t="str">
        <f t="shared" ca="1" si="93"/>
        <v>207741</v>
      </c>
      <c r="B5992" s="39" cm="1">
        <f t="array" aca="1" ref="B5992" ca="1">INDIRECT(_xlfn.CONCAT("D",ROW(C5992)-C5992-3))</f>
        <v>2077</v>
      </c>
      <c r="C5992" s="32">
        <v>41</v>
      </c>
      <c r="D5992" s="33">
        <v>4835404</v>
      </c>
      <c r="E5992" s="33"/>
      <c r="F5992" s="33">
        <v>2457234</v>
      </c>
      <c r="G5992" s="33">
        <v>914948</v>
      </c>
      <c r="H5992" s="33">
        <v>1297141</v>
      </c>
      <c r="I5992" s="33">
        <v>7721</v>
      </c>
      <c r="J5992" s="33">
        <v>237423</v>
      </c>
      <c r="K5992" s="33"/>
      <c r="L5992" s="33">
        <v>2378170</v>
      </c>
      <c r="M5992" s="33">
        <v>603704</v>
      </c>
      <c r="N5992" s="33">
        <v>1492866</v>
      </c>
      <c r="O5992" s="33">
        <v>27967</v>
      </c>
      <c r="P5992" s="33">
        <v>253633</v>
      </c>
      <c r="Q5992"/>
    </row>
    <row r="5993" spans="1:17">
      <c r="A5993" s="38" t="str">
        <f t="shared" ca="1" si="93"/>
        <v>207742</v>
      </c>
      <c r="B5993" s="39" cm="1">
        <f t="array" aca="1" ref="B5993" ca="1">INDIRECT(_xlfn.CONCAT("D",ROW(C5993)-C5993-3))</f>
        <v>2077</v>
      </c>
      <c r="C5993" s="32">
        <v>42</v>
      </c>
      <c r="D5993" s="33">
        <v>4829822</v>
      </c>
      <c r="E5993" s="33"/>
      <c r="F5993" s="33">
        <v>2452595</v>
      </c>
      <c r="G5993" s="33">
        <v>877720</v>
      </c>
      <c r="H5993" s="33">
        <v>1323822</v>
      </c>
      <c r="I5993" s="33">
        <v>13518</v>
      </c>
      <c r="J5993" s="33">
        <v>237535</v>
      </c>
      <c r="K5993" s="33"/>
      <c r="L5993" s="33">
        <v>2377227</v>
      </c>
      <c r="M5993" s="33">
        <v>568950</v>
      </c>
      <c r="N5993" s="33">
        <v>1459565</v>
      </c>
      <c r="O5993" s="33">
        <v>27047</v>
      </c>
      <c r="P5993" s="33">
        <v>321665</v>
      </c>
      <c r="Q5993"/>
    </row>
    <row r="5994" spans="1:17">
      <c r="A5994" s="38" t="str">
        <f t="shared" ca="1" si="93"/>
        <v>207743</v>
      </c>
      <c r="B5994" s="39" cm="1">
        <f t="array" aca="1" ref="B5994" ca="1">INDIRECT(_xlfn.CONCAT("D",ROW(C5994)-C5994-3))</f>
        <v>2077</v>
      </c>
      <c r="C5994" s="32">
        <v>43</v>
      </c>
      <c r="D5994" s="33">
        <v>4823792</v>
      </c>
      <c r="E5994" s="33"/>
      <c r="F5994" s="33">
        <v>2447717</v>
      </c>
      <c r="G5994" s="33">
        <v>821051</v>
      </c>
      <c r="H5994" s="33">
        <v>1314068</v>
      </c>
      <c r="I5994" s="33">
        <v>10613</v>
      </c>
      <c r="J5994" s="33">
        <v>301985</v>
      </c>
      <c r="K5994" s="33"/>
      <c r="L5994" s="33">
        <v>2376075</v>
      </c>
      <c r="M5994" s="33">
        <v>584850</v>
      </c>
      <c r="N5994" s="33">
        <v>1462126</v>
      </c>
      <c r="O5994" s="33">
        <v>39569</v>
      </c>
      <c r="P5994" s="33">
        <v>289530</v>
      </c>
      <c r="Q5994"/>
    </row>
    <row r="5995" spans="1:17">
      <c r="A5995" s="38" t="str">
        <f t="shared" ca="1" si="93"/>
        <v>207744</v>
      </c>
      <c r="B5995" s="39" cm="1">
        <f t="array" aca="1" ref="B5995" ca="1">INDIRECT(_xlfn.CONCAT("D",ROW(C5995)-C5995-3))</f>
        <v>2077</v>
      </c>
      <c r="C5995" s="32">
        <v>44</v>
      </c>
      <c r="D5995" s="33">
        <v>4817561</v>
      </c>
      <c r="E5995" s="33"/>
      <c r="F5995" s="33">
        <v>2442734</v>
      </c>
      <c r="G5995" s="33">
        <v>828422</v>
      </c>
      <c r="H5995" s="33">
        <v>1351382</v>
      </c>
      <c r="I5995" s="33">
        <v>8700</v>
      </c>
      <c r="J5995" s="33">
        <v>254230</v>
      </c>
      <c r="K5995" s="33"/>
      <c r="L5995" s="33">
        <v>2374826</v>
      </c>
      <c r="M5995" s="33">
        <v>559464</v>
      </c>
      <c r="N5995" s="33">
        <v>1453641</v>
      </c>
      <c r="O5995" s="33">
        <v>41478</v>
      </c>
      <c r="P5995" s="33">
        <v>320245</v>
      </c>
      <c r="Q5995"/>
    </row>
    <row r="5996" spans="1:17">
      <c r="A5996" s="38" t="str">
        <f t="shared" ca="1" si="93"/>
        <v>207745</v>
      </c>
      <c r="B5996" s="39" cm="1">
        <f t="array" aca="1" ref="B5996" ca="1">INDIRECT(_xlfn.CONCAT("D",ROW(C5996)-C5996-3))</f>
        <v>2077</v>
      </c>
      <c r="C5996" s="32">
        <v>45</v>
      </c>
      <c r="D5996" s="33">
        <v>4811058</v>
      </c>
      <c r="E5996" s="33"/>
      <c r="F5996" s="33">
        <v>2437722</v>
      </c>
      <c r="G5996" s="33">
        <v>834414</v>
      </c>
      <c r="H5996" s="33">
        <v>1326776</v>
      </c>
      <c r="I5996" s="33">
        <v>13489</v>
      </c>
      <c r="J5996" s="33">
        <v>263043</v>
      </c>
      <c r="K5996" s="33"/>
      <c r="L5996" s="33">
        <v>2373336</v>
      </c>
      <c r="M5996" s="33">
        <v>509399</v>
      </c>
      <c r="N5996" s="33">
        <v>1504078</v>
      </c>
      <c r="O5996" s="33">
        <v>42450</v>
      </c>
      <c r="P5996" s="33">
        <v>317410</v>
      </c>
      <c r="Q5996"/>
    </row>
    <row r="5997" spans="1:17">
      <c r="A5997" s="38" t="str">
        <f t="shared" ca="1" si="93"/>
        <v>207746</v>
      </c>
      <c r="B5997" s="39" cm="1">
        <f t="array" aca="1" ref="B5997" ca="1">INDIRECT(_xlfn.CONCAT("D",ROW(C5997)-C5997-3))</f>
        <v>2077</v>
      </c>
      <c r="C5997" s="32">
        <v>46</v>
      </c>
      <c r="D5997" s="33">
        <v>4795105</v>
      </c>
      <c r="E5997" s="33"/>
      <c r="F5997" s="33">
        <v>2427995</v>
      </c>
      <c r="G5997" s="33">
        <v>822183</v>
      </c>
      <c r="H5997" s="33">
        <v>1309903</v>
      </c>
      <c r="I5997" s="33">
        <v>11566</v>
      </c>
      <c r="J5997" s="33">
        <v>284342</v>
      </c>
      <c r="K5997" s="33"/>
      <c r="L5997" s="33">
        <v>2367110</v>
      </c>
      <c r="M5997" s="33">
        <v>524634</v>
      </c>
      <c r="N5997" s="33">
        <v>1433358</v>
      </c>
      <c r="O5997" s="33">
        <v>53907</v>
      </c>
      <c r="P5997" s="33">
        <v>355211</v>
      </c>
      <c r="Q5997"/>
    </row>
    <row r="5998" spans="1:17">
      <c r="A5998" s="38" t="str">
        <f t="shared" ca="1" si="93"/>
        <v>207747</v>
      </c>
      <c r="B5998" s="39" cm="1">
        <f t="array" aca="1" ref="B5998" ca="1">INDIRECT(_xlfn.CONCAT("D",ROW(C5998)-C5998-3))</f>
        <v>2077</v>
      </c>
      <c r="C5998" s="32">
        <v>47</v>
      </c>
      <c r="D5998" s="33">
        <v>4763823</v>
      </c>
      <c r="E5998" s="33"/>
      <c r="F5998" s="33">
        <v>2410537</v>
      </c>
      <c r="G5998" s="33">
        <v>753353</v>
      </c>
      <c r="H5998" s="33">
        <v>1316929</v>
      </c>
      <c r="I5998" s="33">
        <v>18211</v>
      </c>
      <c r="J5998" s="33">
        <v>322044</v>
      </c>
      <c r="K5998" s="33"/>
      <c r="L5998" s="33">
        <v>2353287</v>
      </c>
      <c r="M5998" s="33">
        <v>513671</v>
      </c>
      <c r="N5998" s="33">
        <v>1467083</v>
      </c>
      <c r="O5998" s="33">
        <v>36485</v>
      </c>
      <c r="P5998" s="33">
        <v>336047</v>
      </c>
      <c r="Q5998"/>
    </row>
    <row r="5999" spans="1:17">
      <c r="A5999" s="38" t="str">
        <f t="shared" ca="1" si="93"/>
        <v>207748</v>
      </c>
      <c r="B5999" s="39" cm="1">
        <f t="array" aca="1" ref="B5999" ca="1">INDIRECT(_xlfn.CONCAT("D",ROW(C5999)-C5999-3))</f>
        <v>2077</v>
      </c>
      <c r="C5999" s="32">
        <v>48</v>
      </c>
      <c r="D5999" s="33">
        <v>4721692</v>
      </c>
      <c r="E5999" s="33"/>
      <c r="F5999" s="33">
        <v>2387565</v>
      </c>
      <c r="G5999" s="33">
        <v>767773</v>
      </c>
      <c r="H5999" s="33">
        <v>1335466</v>
      </c>
      <c r="I5999" s="33">
        <v>13403</v>
      </c>
      <c r="J5999" s="33">
        <v>270922</v>
      </c>
      <c r="K5999" s="33"/>
      <c r="L5999" s="33">
        <v>2334127</v>
      </c>
      <c r="M5999" s="33">
        <v>520925</v>
      </c>
      <c r="N5999" s="33">
        <v>1440430</v>
      </c>
      <c r="O5999" s="33">
        <v>34410</v>
      </c>
      <c r="P5999" s="33">
        <v>338362</v>
      </c>
      <c r="Q5999"/>
    </row>
    <row r="6000" spans="1:17">
      <c r="A6000" s="38" t="str">
        <f t="shared" ca="1" si="93"/>
        <v>207749</v>
      </c>
      <c r="B6000" s="39" cm="1">
        <f t="array" aca="1" ref="B6000" ca="1">INDIRECT(_xlfn.CONCAT("D",ROW(C6000)-C6000-3))</f>
        <v>2077</v>
      </c>
      <c r="C6000" s="32">
        <v>49</v>
      </c>
      <c r="D6000" s="33">
        <v>4673207</v>
      </c>
      <c r="E6000" s="33"/>
      <c r="F6000" s="33">
        <v>2361328</v>
      </c>
      <c r="G6000" s="33">
        <v>715991</v>
      </c>
      <c r="H6000" s="33">
        <v>1349331</v>
      </c>
      <c r="I6000" s="33">
        <v>11533</v>
      </c>
      <c r="J6000" s="33">
        <v>284474</v>
      </c>
      <c r="K6000" s="33"/>
      <c r="L6000" s="33">
        <v>2311879</v>
      </c>
      <c r="M6000" s="33">
        <v>517485</v>
      </c>
      <c r="N6000" s="33">
        <v>1417082</v>
      </c>
      <c r="O6000" s="33">
        <v>63365</v>
      </c>
      <c r="P6000" s="33">
        <v>313947</v>
      </c>
      <c r="Q6000"/>
    </row>
    <row r="6001" spans="1:17">
      <c r="A6001" s="38" t="str">
        <f t="shared" ca="1" si="93"/>
        <v>207750</v>
      </c>
      <c r="B6001" s="39" cm="1">
        <f t="array" aca="1" ref="B6001" ca="1">INDIRECT(_xlfn.CONCAT("D",ROW(C6001)-C6001-3))</f>
        <v>2077</v>
      </c>
      <c r="C6001" s="32">
        <v>50</v>
      </c>
      <c r="D6001" s="33">
        <v>4622818</v>
      </c>
      <c r="E6001" s="33"/>
      <c r="F6001" s="33">
        <v>2334089</v>
      </c>
      <c r="G6001" s="33">
        <v>711424</v>
      </c>
      <c r="H6001" s="33">
        <v>1326319</v>
      </c>
      <c r="I6001" s="33">
        <v>17375</v>
      </c>
      <c r="J6001" s="33">
        <v>278971</v>
      </c>
      <c r="K6001" s="33"/>
      <c r="L6001" s="33">
        <v>2288729</v>
      </c>
      <c r="M6001" s="33">
        <v>489061</v>
      </c>
      <c r="N6001" s="33">
        <v>1399527</v>
      </c>
      <c r="O6001" s="33">
        <v>42527</v>
      </c>
      <c r="P6001" s="33">
        <v>357614</v>
      </c>
      <c r="Q6001"/>
    </row>
    <row r="6002" spans="1:17">
      <c r="A6002" s="38" t="str">
        <f t="shared" ca="1" si="93"/>
        <v>207751</v>
      </c>
      <c r="B6002" s="39" cm="1">
        <f t="array" aca="1" ref="B6002" ca="1">INDIRECT(_xlfn.CONCAT("D",ROW(C6002)-C6002-3))</f>
        <v>2077</v>
      </c>
      <c r="C6002" s="32">
        <v>51</v>
      </c>
      <c r="D6002" s="33">
        <v>4572407</v>
      </c>
      <c r="E6002" s="33"/>
      <c r="F6002" s="33">
        <v>2306677</v>
      </c>
      <c r="G6002" s="33">
        <v>720105</v>
      </c>
      <c r="H6002" s="33">
        <v>1290919</v>
      </c>
      <c r="I6002" s="33">
        <v>14636</v>
      </c>
      <c r="J6002" s="33">
        <v>281016</v>
      </c>
      <c r="K6002" s="33"/>
      <c r="L6002" s="33">
        <v>2265730</v>
      </c>
      <c r="M6002" s="33">
        <v>529550</v>
      </c>
      <c r="N6002" s="33">
        <v>1342438</v>
      </c>
      <c r="O6002" s="33">
        <v>65461</v>
      </c>
      <c r="P6002" s="33">
        <v>328282</v>
      </c>
      <c r="Q6002"/>
    </row>
    <row r="6003" spans="1:17">
      <c r="A6003" s="38" t="str">
        <f t="shared" ca="1" si="93"/>
        <v>207752</v>
      </c>
      <c r="B6003" s="39" cm="1">
        <f t="array" aca="1" ref="B6003" ca="1">INDIRECT(_xlfn.CONCAT("D",ROW(C6003)-C6003-3))</f>
        <v>2077</v>
      </c>
      <c r="C6003" s="32">
        <v>52</v>
      </c>
      <c r="D6003" s="33">
        <v>4527903</v>
      </c>
      <c r="E6003" s="33"/>
      <c r="F6003" s="33">
        <v>2281925</v>
      </c>
      <c r="G6003" s="33">
        <v>666674</v>
      </c>
      <c r="H6003" s="33">
        <v>1324446</v>
      </c>
      <c r="I6003" s="33">
        <v>16815</v>
      </c>
      <c r="J6003" s="33">
        <v>273989</v>
      </c>
      <c r="K6003" s="33"/>
      <c r="L6003" s="33">
        <v>2245979</v>
      </c>
      <c r="M6003" s="33">
        <v>475491</v>
      </c>
      <c r="N6003" s="33">
        <v>1370126</v>
      </c>
      <c r="O6003" s="33">
        <v>62279</v>
      </c>
      <c r="P6003" s="33">
        <v>338083</v>
      </c>
      <c r="Q6003"/>
    </row>
    <row r="6004" spans="1:17">
      <c r="A6004" s="38" t="str">
        <f t="shared" ca="1" si="93"/>
        <v>207753</v>
      </c>
      <c r="B6004" s="39" cm="1">
        <f t="array" aca="1" ref="B6004" ca="1">INDIRECT(_xlfn.CONCAT("D",ROW(C6004)-C6004-3))</f>
        <v>2077</v>
      </c>
      <c r="C6004" s="32">
        <v>53</v>
      </c>
      <c r="D6004" s="33">
        <v>4493882</v>
      </c>
      <c r="E6004" s="33"/>
      <c r="F6004" s="33">
        <v>2262469</v>
      </c>
      <c r="G6004" s="33">
        <v>646995</v>
      </c>
      <c r="H6004" s="33">
        <v>1293991</v>
      </c>
      <c r="I6004" s="33">
        <v>20156</v>
      </c>
      <c r="J6004" s="33">
        <v>301327</v>
      </c>
      <c r="K6004" s="33"/>
      <c r="L6004" s="33">
        <v>2231413</v>
      </c>
      <c r="M6004" s="33">
        <v>483473</v>
      </c>
      <c r="N6004" s="33">
        <v>1339853</v>
      </c>
      <c r="O6004" s="33">
        <v>63324</v>
      </c>
      <c r="P6004" s="33">
        <v>344763</v>
      </c>
      <c r="Q6004"/>
    </row>
    <row r="6005" spans="1:17">
      <c r="A6005" s="38" t="str">
        <f t="shared" ca="1" si="93"/>
        <v>207754</v>
      </c>
      <c r="B6005" s="39" cm="1">
        <f t="array" aca="1" ref="B6005" ca="1">INDIRECT(_xlfn.CONCAT("D",ROW(C6005)-C6005-3))</f>
        <v>2077</v>
      </c>
      <c r="C6005" s="32">
        <v>54</v>
      </c>
      <c r="D6005" s="33">
        <v>4459202</v>
      </c>
      <c r="E6005" s="33"/>
      <c r="F6005" s="33">
        <v>2242659</v>
      </c>
      <c r="G6005" s="33">
        <v>649030</v>
      </c>
      <c r="H6005" s="33">
        <v>1304155</v>
      </c>
      <c r="I6005" s="33">
        <v>23361</v>
      </c>
      <c r="J6005" s="33">
        <v>266113</v>
      </c>
      <c r="K6005" s="33"/>
      <c r="L6005" s="33">
        <v>2216543</v>
      </c>
      <c r="M6005" s="33">
        <v>454910</v>
      </c>
      <c r="N6005" s="33">
        <v>1355572</v>
      </c>
      <c r="O6005" s="33">
        <v>70221</v>
      </c>
      <c r="P6005" s="33">
        <v>335840</v>
      </c>
      <c r="Q6005"/>
    </row>
    <row r="6006" spans="1:17">
      <c r="A6006" s="38" t="str">
        <f t="shared" ca="1" si="93"/>
        <v>207755</v>
      </c>
      <c r="B6006" s="39" cm="1">
        <f t="array" aca="1" ref="B6006" ca="1">INDIRECT(_xlfn.CONCAT("D",ROW(C6006)-C6006-3))</f>
        <v>2077</v>
      </c>
      <c r="C6006" s="32">
        <v>55</v>
      </c>
      <c r="D6006" s="33">
        <v>4433933</v>
      </c>
      <c r="E6006" s="33"/>
      <c r="F6006" s="33">
        <v>2227230</v>
      </c>
      <c r="G6006" s="33">
        <v>666934</v>
      </c>
      <c r="H6006" s="33">
        <v>1260793</v>
      </c>
      <c r="I6006" s="33">
        <v>15438</v>
      </c>
      <c r="J6006" s="33">
        <v>284064</v>
      </c>
      <c r="K6006" s="33"/>
      <c r="L6006" s="33">
        <v>2206704</v>
      </c>
      <c r="M6006" s="33">
        <v>476763</v>
      </c>
      <c r="N6006" s="33">
        <v>1256266</v>
      </c>
      <c r="O6006" s="33">
        <v>83408</v>
      </c>
      <c r="P6006" s="33">
        <v>390266</v>
      </c>
      <c r="Q6006"/>
    </row>
    <row r="6007" spans="1:17">
      <c r="A6007" s="38" t="str">
        <f t="shared" ca="1" si="93"/>
        <v>207756</v>
      </c>
      <c r="B6007" s="39" cm="1">
        <f t="array" aca="1" ref="B6007" ca="1">INDIRECT(_xlfn.CONCAT("D",ROW(C6007)-C6007-3))</f>
        <v>2077</v>
      </c>
      <c r="C6007" s="32">
        <v>56</v>
      </c>
      <c r="D6007" s="33">
        <v>4355474</v>
      </c>
      <c r="E6007" s="33"/>
      <c r="F6007" s="33">
        <v>2182704</v>
      </c>
      <c r="G6007" s="33">
        <v>618482</v>
      </c>
      <c r="H6007" s="33">
        <v>1268130</v>
      </c>
      <c r="I6007" s="33">
        <v>23376</v>
      </c>
      <c r="J6007" s="33">
        <v>272716</v>
      </c>
      <c r="K6007" s="33"/>
      <c r="L6007" s="33">
        <v>2172770</v>
      </c>
      <c r="M6007" s="33">
        <v>436112</v>
      </c>
      <c r="N6007" s="33">
        <v>1269396</v>
      </c>
      <c r="O6007" s="33">
        <v>77877</v>
      </c>
      <c r="P6007" s="33">
        <v>389385</v>
      </c>
      <c r="Q6007"/>
    </row>
    <row r="6008" spans="1:17">
      <c r="A6008" s="38" t="str">
        <f t="shared" ca="1" si="93"/>
        <v>207757</v>
      </c>
      <c r="B6008" s="39" cm="1">
        <f t="array" aca="1" ref="B6008" ca="1">INDIRECT(_xlfn.CONCAT("D",ROW(C6008)-C6008-3))</f>
        <v>2077</v>
      </c>
      <c r="C6008" s="32">
        <v>57</v>
      </c>
      <c r="D6008" s="33">
        <v>4449245</v>
      </c>
      <c r="E6008" s="33"/>
      <c r="F6008" s="33">
        <v>2226523</v>
      </c>
      <c r="G6008" s="33">
        <v>652619</v>
      </c>
      <c r="H6008" s="33">
        <v>1291203</v>
      </c>
      <c r="I6008" s="33">
        <v>16040</v>
      </c>
      <c r="J6008" s="33">
        <v>266661</v>
      </c>
      <c r="K6008" s="33"/>
      <c r="L6008" s="33">
        <v>2222723</v>
      </c>
      <c r="M6008" s="33">
        <v>509688</v>
      </c>
      <c r="N6008" s="33">
        <v>1251601</v>
      </c>
      <c r="O6008" s="33">
        <v>82435</v>
      </c>
      <c r="P6008" s="33">
        <v>378999</v>
      </c>
      <c r="Q6008"/>
    </row>
    <row r="6009" spans="1:17">
      <c r="A6009" s="38" t="str">
        <f t="shared" ca="1" si="93"/>
        <v>207758</v>
      </c>
      <c r="B6009" s="39" cm="1">
        <f t="array" aca="1" ref="B6009" ca="1">INDIRECT(_xlfn.CONCAT("D",ROW(C6009)-C6009-3))</f>
        <v>2077</v>
      </c>
      <c r="C6009" s="32">
        <v>58</v>
      </c>
      <c r="D6009" s="33">
        <v>4477363</v>
      </c>
      <c r="E6009" s="33"/>
      <c r="F6009" s="33">
        <v>2236533</v>
      </c>
      <c r="G6009" s="33">
        <v>640595</v>
      </c>
      <c r="H6009" s="33">
        <v>1311454</v>
      </c>
      <c r="I6009" s="33">
        <v>25220</v>
      </c>
      <c r="J6009" s="33">
        <v>259264</v>
      </c>
      <c r="K6009" s="33"/>
      <c r="L6009" s="33">
        <v>2240830</v>
      </c>
      <c r="M6009" s="33">
        <v>477504</v>
      </c>
      <c r="N6009" s="33">
        <v>1292903</v>
      </c>
      <c r="O6009" s="33">
        <v>90038</v>
      </c>
      <c r="P6009" s="33">
        <v>380385</v>
      </c>
      <c r="Q6009"/>
    </row>
    <row r="6010" spans="1:17">
      <c r="A6010" s="38" t="str">
        <f t="shared" ca="1" si="93"/>
        <v>207759</v>
      </c>
      <c r="B6010" s="39" cm="1">
        <f t="array" aca="1" ref="B6010" ca="1">INDIRECT(_xlfn.CONCAT("D",ROW(C6010)-C6010-3))</f>
        <v>2077</v>
      </c>
      <c r="C6010" s="32">
        <v>59</v>
      </c>
      <c r="D6010" s="33">
        <v>4514583</v>
      </c>
      <c r="E6010" s="33"/>
      <c r="F6010" s="33">
        <v>2252922</v>
      </c>
      <c r="G6010" s="33">
        <v>634141</v>
      </c>
      <c r="H6010" s="33">
        <v>1316906</v>
      </c>
      <c r="I6010" s="33">
        <v>34442</v>
      </c>
      <c r="J6010" s="33">
        <v>267433</v>
      </c>
      <c r="K6010" s="33"/>
      <c r="L6010" s="33">
        <v>2261661</v>
      </c>
      <c r="M6010" s="33">
        <v>465904</v>
      </c>
      <c r="N6010" s="33">
        <v>1307570</v>
      </c>
      <c r="O6010" s="33">
        <v>101284</v>
      </c>
      <c r="P6010" s="33">
        <v>386903</v>
      </c>
      <c r="Q6010"/>
    </row>
    <row r="6011" spans="1:17">
      <c r="A6011" s="38" t="str">
        <f t="shared" ca="1" si="93"/>
        <v>207760</v>
      </c>
      <c r="B6011" s="39" cm="1">
        <f t="array" aca="1" ref="B6011" ca="1">INDIRECT(_xlfn.CONCAT("D",ROW(C6011)-C6011-3))</f>
        <v>2077</v>
      </c>
      <c r="C6011" s="32">
        <v>60</v>
      </c>
      <c r="D6011" s="33">
        <v>4574002</v>
      </c>
      <c r="E6011" s="33"/>
      <c r="F6011" s="33">
        <v>2277322</v>
      </c>
      <c r="G6011" s="33">
        <v>662750</v>
      </c>
      <c r="H6011" s="33">
        <v>1323486</v>
      </c>
      <c r="I6011" s="33">
        <v>20144</v>
      </c>
      <c r="J6011" s="33">
        <v>270942</v>
      </c>
      <c r="K6011" s="33"/>
      <c r="L6011" s="33">
        <v>2296680</v>
      </c>
      <c r="M6011" s="33">
        <v>523486</v>
      </c>
      <c r="N6011" s="33">
        <v>1249708</v>
      </c>
      <c r="O6011" s="33">
        <v>131124</v>
      </c>
      <c r="P6011" s="33">
        <v>392362</v>
      </c>
      <c r="Q6011"/>
    </row>
    <row r="6012" spans="1:17">
      <c r="A6012" s="38" t="str">
        <f t="shared" ca="1" si="93"/>
        <v>207761</v>
      </c>
      <c r="B6012" s="39" cm="1">
        <f t="array" aca="1" ref="B6012" ca="1">INDIRECT(_xlfn.CONCAT("D",ROW(C6012)-C6012-3))</f>
        <v>2077</v>
      </c>
      <c r="C6012" s="32">
        <v>61</v>
      </c>
      <c r="D6012" s="33">
        <v>4577206</v>
      </c>
      <c r="E6012" s="33"/>
      <c r="F6012" s="33">
        <v>2275358</v>
      </c>
      <c r="G6012" s="33">
        <v>611785</v>
      </c>
      <c r="H6012" s="33">
        <v>1371242</v>
      </c>
      <c r="I6012" s="33">
        <v>32146</v>
      </c>
      <c r="J6012" s="33">
        <v>260184</v>
      </c>
      <c r="K6012" s="33"/>
      <c r="L6012" s="33">
        <v>2301848</v>
      </c>
      <c r="M6012" s="33">
        <v>484864</v>
      </c>
      <c r="N6012" s="33">
        <v>1284939</v>
      </c>
      <c r="O6012" s="33">
        <v>120463</v>
      </c>
      <c r="P6012" s="33">
        <v>411582</v>
      </c>
      <c r="Q6012"/>
    </row>
    <row r="6013" spans="1:17">
      <c r="A6013" s="38" t="str">
        <f t="shared" ca="1" si="93"/>
        <v>207762</v>
      </c>
      <c r="B6013" s="39" cm="1">
        <f t="array" aca="1" ref="B6013" ca="1">INDIRECT(_xlfn.CONCAT("D",ROW(C6013)-C6013-3))</f>
        <v>2077</v>
      </c>
      <c r="C6013" s="32">
        <v>62</v>
      </c>
      <c r="D6013" s="33">
        <v>4557743</v>
      </c>
      <c r="E6013" s="33"/>
      <c r="F6013" s="33">
        <v>2260974</v>
      </c>
      <c r="G6013" s="33">
        <v>632912</v>
      </c>
      <c r="H6013" s="33">
        <v>1343302</v>
      </c>
      <c r="I6013" s="33">
        <v>39243</v>
      </c>
      <c r="J6013" s="33">
        <v>245517</v>
      </c>
      <c r="K6013" s="33"/>
      <c r="L6013" s="33">
        <v>2296769</v>
      </c>
      <c r="M6013" s="33">
        <v>472835</v>
      </c>
      <c r="N6013" s="33">
        <v>1263575</v>
      </c>
      <c r="O6013" s="33">
        <v>149899</v>
      </c>
      <c r="P6013" s="33">
        <v>410461</v>
      </c>
      <c r="Q6013"/>
    </row>
    <row r="6014" spans="1:17">
      <c r="A6014" s="38" t="str">
        <f t="shared" ca="1" si="93"/>
        <v>207763</v>
      </c>
      <c r="B6014" s="39" cm="1">
        <f t="array" aca="1" ref="B6014" ca="1">INDIRECT(_xlfn.CONCAT("D",ROW(C6014)-C6014-3))</f>
        <v>2077</v>
      </c>
      <c r="C6014" s="32">
        <v>63</v>
      </c>
      <c r="D6014" s="33">
        <v>4476506</v>
      </c>
      <c r="E6014" s="33"/>
      <c r="F6014" s="33">
        <v>2216985</v>
      </c>
      <c r="G6014" s="33">
        <v>620395</v>
      </c>
      <c r="H6014" s="33">
        <v>1325981</v>
      </c>
      <c r="I6014" s="33">
        <v>35079</v>
      </c>
      <c r="J6014" s="33">
        <v>235530</v>
      </c>
      <c r="K6014" s="33"/>
      <c r="L6014" s="33">
        <v>2259521</v>
      </c>
      <c r="M6014" s="33">
        <v>477066</v>
      </c>
      <c r="N6014" s="33">
        <v>1252047</v>
      </c>
      <c r="O6014" s="33">
        <v>147951</v>
      </c>
      <c r="P6014" s="33">
        <v>382458</v>
      </c>
      <c r="Q6014"/>
    </row>
    <row r="6015" spans="1:17">
      <c r="A6015" s="38" t="str">
        <f t="shared" ca="1" si="93"/>
        <v>207764</v>
      </c>
      <c r="B6015" s="39" cm="1">
        <f t="array" aca="1" ref="B6015" ca="1">INDIRECT(_xlfn.CONCAT("D",ROW(C6015)-C6015-3))</f>
        <v>2077</v>
      </c>
      <c r="C6015" s="32">
        <v>64</v>
      </c>
      <c r="D6015" s="33">
        <v>4459339</v>
      </c>
      <c r="E6015" s="33"/>
      <c r="F6015" s="33">
        <v>2201659</v>
      </c>
      <c r="G6015" s="33">
        <v>600270</v>
      </c>
      <c r="H6015" s="33">
        <v>1323801</v>
      </c>
      <c r="I6015" s="33">
        <v>38081</v>
      </c>
      <c r="J6015" s="33">
        <v>239507</v>
      </c>
      <c r="K6015" s="33"/>
      <c r="L6015" s="33">
        <v>2257681</v>
      </c>
      <c r="M6015" s="33">
        <v>464374</v>
      </c>
      <c r="N6015" s="33">
        <v>1282796</v>
      </c>
      <c r="O6015" s="33">
        <v>139412</v>
      </c>
      <c r="P6015" s="33">
        <v>371098</v>
      </c>
      <c r="Q6015"/>
    </row>
    <row r="6016" spans="1:17">
      <c r="A6016" s="38" t="str">
        <f t="shared" ca="1" si="93"/>
        <v>207765</v>
      </c>
      <c r="B6016" s="39" cm="1">
        <f t="array" aca="1" ref="B6016" ca="1">INDIRECT(_xlfn.CONCAT("D",ROW(C6016)-C6016-3))</f>
        <v>2077</v>
      </c>
      <c r="C6016" s="32">
        <v>65</v>
      </c>
      <c r="D6016" s="33">
        <v>4420067</v>
      </c>
      <c r="E6016" s="33"/>
      <c r="F6016" s="33">
        <v>2178823</v>
      </c>
      <c r="G6016" s="33">
        <v>545459</v>
      </c>
      <c r="H6016" s="33">
        <v>1350087</v>
      </c>
      <c r="I6016" s="33">
        <v>31140</v>
      </c>
      <c r="J6016" s="33">
        <v>252137</v>
      </c>
      <c r="K6016" s="33"/>
      <c r="L6016" s="33">
        <v>2241244</v>
      </c>
      <c r="M6016" s="33">
        <v>468350</v>
      </c>
      <c r="N6016" s="33">
        <v>1251277</v>
      </c>
      <c r="O6016" s="33">
        <v>172867</v>
      </c>
      <c r="P6016" s="33">
        <v>348750</v>
      </c>
      <c r="Q6016"/>
    </row>
    <row r="6017" spans="1:17">
      <c r="A6017" s="38" t="str">
        <f t="shared" ca="1" si="93"/>
        <v>207766</v>
      </c>
      <c r="B6017" s="39" cm="1">
        <f t="array" aca="1" ref="B6017" ca="1">INDIRECT(_xlfn.CONCAT("D",ROW(C6017)-C6017-3))</f>
        <v>2077</v>
      </c>
      <c r="C6017" s="32">
        <v>66</v>
      </c>
      <c r="D6017" s="33">
        <v>4461154</v>
      </c>
      <c r="E6017" s="33"/>
      <c r="F6017" s="33">
        <v>2192848</v>
      </c>
      <c r="G6017" s="33">
        <v>547962</v>
      </c>
      <c r="H6017" s="33">
        <v>1336345</v>
      </c>
      <c r="I6017" s="33">
        <v>33058</v>
      </c>
      <c r="J6017" s="33">
        <v>275483</v>
      </c>
      <c r="K6017" s="33"/>
      <c r="L6017" s="33">
        <v>2268306</v>
      </c>
      <c r="M6017" s="33">
        <v>459086</v>
      </c>
      <c r="N6017" s="33">
        <v>1218536</v>
      </c>
      <c r="O6017" s="33">
        <v>179817</v>
      </c>
      <c r="P6017" s="33">
        <v>410867</v>
      </c>
      <c r="Q6017"/>
    </row>
    <row r="6018" spans="1:17">
      <c r="A6018" s="38" t="str">
        <f t="shared" ca="1" si="93"/>
        <v>207767</v>
      </c>
      <c r="B6018" s="39" cm="1">
        <f t="array" aca="1" ref="B6018" ca="1">INDIRECT(_xlfn.CONCAT("D",ROW(C6018)-C6018-3))</f>
        <v>2077</v>
      </c>
      <c r="C6018" s="32">
        <v>67</v>
      </c>
      <c r="D6018" s="33">
        <v>4486791</v>
      </c>
      <c r="E6018" s="33"/>
      <c r="F6018" s="33">
        <v>2198977</v>
      </c>
      <c r="G6018" s="33">
        <v>561738</v>
      </c>
      <c r="H6018" s="33">
        <v>1325383</v>
      </c>
      <c r="I6018" s="33">
        <v>53975</v>
      </c>
      <c r="J6018" s="33">
        <v>257880</v>
      </c>
      <c r="K6018" s="33"/>
      <c r="L6018" s="33">
        <v>2287815</v>
      </c>
      <c r="M6018" s="33">
        <v>451161</v>
      </c>
      <c r="N6018" s="33">
        <v>1263450</v>
      </c>
      <c r="O6018" s="33">
        <v>200071</v>
      </c>
      <c r="P6018" s="33">
        <v>373133</v>
      </c>
      <c r="Q6018"/>
    </row>
    <row r="6019" spans="1:17">
      <c r="A6019" s="38" t="str">
        <f t="shared" ca="1" si="93"/>
        <v>207768</v>
      </c>
      <c r="B6019" s="39" cm="1">
        <f t="array" aca="1" ref="B6019" ca="1">INDIRECT(_xlfn.CONCAT("D",ROW(C6019)-C6019-3))</f>
        <v>2077</v>
      </c>
      <c r="C6019" s="32">
        <v>68</v>
      </c>
      <c r="D6019" s="33">
        <v>4586099</v>
      </c>
      <c r="E6019" s="33"/>
      <c r="F6019" s="33">
        <v>2242106</v>
      </c>
      <c r="G6019" s="33">
        <v>591082</v>
      </c>
      <c r="H6019" s="33">
        <v>1343460</v>
      </c>
      <c r="I6019" s="33">
        <v>55101</v>
      </c>
      <c r="J6019" s="33">
        <v>252462</v>
      </c>
      <c r="K6019" s="33"/>
      <c r="L6019" s="33">
        <v>2343993</v>
      </c>
      <c r="M6019" s="33">
        <v>494687</v>
      </c>
      <c r="N6019" s="33">
        <v>1241233</v>
      </c>
      <c r="O6019" s="33">
        <v>210719</v>
      </c>
      <c r="P6019" s="33">
        <v>397355</v>
      </c>
      <c r="Q6019"/>
    </row>
    <row r="6020" spans="1:17">
      <c r="A6020" s="38" t="str">
        <f t="shared" ca="1" si="93"/>
        <v>207769</v>
      </c>
      <c r="B6020" s="39" cm="1">
        <f t="array" aca="1" ref="B6020" ca="1">INDIRECT(_xlfn.CONCAT("D",ROW(C6020)-C6020-3))</f>
        <v>2077</v>
      </c>
      <c r="C6020" s="32">
        <v>69</v>
      </c>
      <c r="D6020" s="33">
        <v>4559590</v>
      </c>
      <c r="E6020" s="33"/>
      <c r="F6020" s="33">
        <v>2222702</v>
      </c>
      <c r="G6020" s="33">
        <v>518096</v>
      </c>
      <c r="H6020" s="33">
        <v>1392947</v>
      </c>
      <c r="I6020" s="33">
        <v>52110</v>
      </c>
      <c r="J6020" s="33">
        <v>259549</v>
      </c>
      <c r="K6020" s="33"/>
      <c r="L6020" s="33">
        <v>2336888</v>
      </c>
      <c r="M6020" s="33">
        <v>519978</v>
      </c>
      <c r="N6020" s="33">
        <v>1208597</v>
      </c>
      <c r="O6020" s="33">
        <v>228870</v>
      </c>
      <c r="P6020" s="33">
        <v>379443</v>
      </c>
      <c r="Q6020"/>
    </row>
    <row r="6021" spans="1:17">
      <c r="A6021" s="38" t="str">
        <f t="shared" ca="1" si="93"/>
        <v>207770</v>
      </c>
      <c r="B6021" s="39" cm="1">
        <f t="array" aca="1" ref="B6021" ca="1">INDIRECT(_xlfn.CONCAT("D",ROW(C6021)-C6021-3))</f>
        <v>2077</v>
      </c>
      <c r="C6021" s="32">
        <v>70</v>
      </c>
      <c r="D6021" s="33">
        <v>4454532</v>
      </c>
      <c r="E6021" s="33"/>
      <c r="F6021" s="33">
        <v>2167285</v>
      </c>
      <c r="G6021" s="33">
        <v>515544</v>
      </c>
      <c r="H6021" s="33">
        <v>1333406</v>
      </c>
      <c r="I6021" s="33">
        <v>54057</v>
      </c>
      <c r="J6021" s="33">
        <v>264279</v>
      </c>
      <c r="K6021" s="33"/>
      <c r="L6021" s="33">
        <v>2287247</v>
      </c>
      <c r="M6021" s="33">
        <v>453437</v>
      </c>
      <c r="N6021" s="33">
        <v>1157668</v>
      </c>
      <c r="O6021" s="33">
        <v>263836</v>
      </c>
      <c r="P6021" s="33">
        <v>412306</v>
      </c>
      <c r="Q6021"/>
    </row>
    <row r="6022" spans="1:17">
      <c r="A6022" s="38" t="str">
        <f t="shared" ca="1" si="93"/>
        <v>207771</v>
      </c>
      <c r="B6022" s="39" cm="1">
        <f t="array" aca="1" ref="B6022" ca="1">INDIRECT(_xlfn.CONCAT("D",ROW(C6022)-C6022-3))</f>
        <v>2077</v>
      </c>
      <c r="C6022" s="32">
        <v>71</v>
      </c>
      <c r="D6022" s="33">
        <v>4310442</v>
      </c>
      <c r="E6022" s="33"/>
      <c r="F6022" s="33">
        <v>2091744</v>
      </c>
      <c r="G6022" s="33">
        <v>493118</v>
      </c>
      <c r="H6022" s="33">
        <v>1288923</v>
      </c>
      <c r="I6022" s="33">
        <v>65148</v>
      </c>
      <c r="J6022" s="33">
        <v>244555</v>
      </c>
      <c r="K6022" s="33"/>
      <c r="L6022" s="33">
        <v>2218698</v>
      </c>
      <c r="M6022" s="33">
        <v>440728</v>
      </c>
      <c r="N6022" s="33">
        <v>1142479</v>
      </c>
      <c r="O6022" s="33">
        <v>253996</v>
      </c>
      <c r="P6022" s="33">
        <v>381496</v>
      </c>
      <c r="Q6022"/>
    </row>
    <row r="6023" spans="1:17">
      <c r="A6023" s="38" t="str">
        <f t="shared" ca="1" si="93"/>
        <v>207772</v>
      </c>
      <c r="B6023" s="39" cm="1">
        <f t="array" aca="1" ref="B6023" ca="1">INDIRECT(_xlfn.CONCAT("D",ROW(C6023)-C6023-3))</f>
        <v>2077</v>
      </c>
      <c r="C6023" s="32">
        <v>72</v>
      </c>
      <c r="D6023" s="33">
        <v>4215327</v>
      </c>
      <c r="E6023" s="33"/>
      <c r="F6023" s="33">
        <v>2039635</v>
      </c>
      <c r="G6023" s="33">
        <v>490837</v>
      </c>
      <c r="H6023" s="33">
        <v>1244659</v>
      </c>
      <c r="I6023" s="33">
        <v>64241</v>
      </c>
      <c r="J6023" s="33">
        <v>239898</v>
      </c>
      <c r="K6023" s="33"/>
      <c r="L6023" s="33">
        <v>2175692</v>
      </c>
      <c r="M6023" s="33">
        <v>423497</v>
      </c>
      <c r="N6023" s="33">
        <v>1150066</v>
      </c>
      <c r="O6023" s="33">
        <v>262930</v>
      </c>
      <c r="P6023" s="33">
        <v>339199</v>
      </c>
      <c r="Q6023"/>
    </row>
    <row r="6024" spans="1:17">
      <c r="A6024" s="38" t="str">
        <f t="shared" ca="1" si="93"/>
        <v>207773</v>
      </c>
      <c r="B6024" s="39" cm="1">
        <f t="array" aca="1" ref="B6024" ca="1">INDIRECT(_xlfn.CONCAT("D",ROW(C6024)-C6024-3))</f>
        <v>2077</v>
      </c>
      <c r="C6024" s="32">
        <v>73</v>
      </c>
      <c r="D6024" s="33">
        <v>4129112</v>
      </c>
      <c r="E6024" s="33"/>
      <c r="F6024" s="33">
        <v>1992679</v>
      </c>
      <c r="G6024" s="33">
        <v>445162</v>
      </c>
      <c r="H6024" s="33">
        <v>1243038</v>
      </c>
      <c r="I6024" s="33">
        <v>62303</v>
      </c>
      <c r="J6024" s="33">
        <v>242176</v>
      </c>
      <c r="K6024" s="33"/>
      <c r="L6024" s="33">
        <v>2136433</v>
      </c>
      <c r="M6024" s="33">
        <v>416645</v>
      </c>
      <c r="N6024" s="33">
        <v>1060185</v>
      </c>
      <c r="O6024" s="33">
        <v>320264</v>
      </c>
      <c r="P6024" s="33">
        <v>339340</v>
      </c>
      <c r="Q6024"/>
    </row>
    <row r="6025" spans="1:17">
      <c r="A6025" s="38" t="str">
        <f t="shared" ca="1" si="93"/>
        <v>207774</v>
      </c>
      <c r="B6025" s="39" cm="1">
        <f t="array" aca="1" ref="B6025" ca="1">INDIRECT(_xlfn.CONCAT("D",ROW(C6025)-C6025-3))</f>
        <v>2077</v>
      </c>
      <c r="C6025" s="32">
        <v>74</v>
      </c>
      <c r="D6025" s="33">
        <v>4025590</v>
      </c>
      <c r="E6025" s="33"/>
      <c r="F6025" s="33">
        <v>1935663</v>
      </c>
      <c r="G6025" s="33">
        <v>406499</v>
      </c>
      <c r="H6025" s="33">
        <v>1193272</v>
      </c>
      <c r="I6025" s="33">
        <v>82712</v>
      </c>
      <c r="J6025" s="33">
        <v>253179</v>
      </c>
      <c r="K6025" s="33"/>
      <c r="L6025" s="33">
        <v>2089928</v>
      </c>
      <c r="M6025" s="33">
        <v>395010</v>
      </c>
      <c r="N6025" s="33">
        <v>1098371</v>
      </c>
      <c r="O6025" s="33">
        <v>283158</v>
      </c>
      <c r="P6025" s="33">
        <v>313388</v>
      </c>
      <c r="Q6025"/>
    </row>
    <row r="6026" spans="1:17">
      <c r="A6026" s="38" t="str">
        <f t="shared" ca="1" si="93"/>
        <v>207775</v>
      </c>
      <c r="B6026" s="39" cm="1">
        <f t="array" aca="1" ref="B6026" ca="1">INDIRECT(_xlfn.CONCAT("D",ROW(C6026)-C6026-3))</f>
        <v>2077</v>
      </c>
      <c r="C6026" s="32">
        <v>75</v>
      </c>
      <c r="D6026" s="33">
        <v>3957682</v>
      </c>
      <c r="E6026" s="33"/>
      <c r="F6026" s="33">
        <v>1895730</v>
      </c>
      <c r="G6026" s="33">
        <v>392081</v>
      </c>
      <c r="H6026" s="33">
        <v>1171189</v>
      </c>
      <c r="I6026" s="33">
        <v>85894</v>
      </c>
      <c r="J6026" s="33">
        <v>246566</v>
      </c>
      <c r="K6026" s="33"/>
      <c r="L6026" s="33">
        <v>2061952</v>
      </c>
      <c r="M6026" s="33">
        <v>376829</v>
      </c>
      <c r="N6026" s="33">
        <v>1018348</v>
      </c>
      <c r="O6026" s="33">
        <v>313182</v>
      </c>
      <c r="P6026" s="33">
        <v>353593</v>
      </c>
      <c r="Q6026"/>
    </row>
    <row r="6027" spans="1:17">
      <c r="A6027" s="38" t="str">
        <f t="shared" ca="1" si="93"/>
        <v>207776</v>
      </c>
      <c r="B6027" s="39" cm="1">
        <f t="array" aca="1" ref="B6027" ca="1">INDIRECT(_xlfn.CONCAT("D",ROW(C6027)-C6027-3))</f>
        <v>2077</v>
      </c>
      <c r="C6027" s="32">
        <v>76</v>
      </c>
      <c r="D6027" s="33">
        <v>3952097</v>
      </c>
      <c r="E6027" s="33"/>
      <c r="F6027" s="33">
        <v>1887525</v>
      </c>
      <c r="G6027" s="33">
        <v>394332</v>
      </c>
      <c r="H6027" s="33">
        <v>1180970</v>
      </c>
      <c r="I6027" s="33">
        <v>91234</v>
      </c>
      <c r="J6027" s="33">
        <v>220988</v>
      </c>
      <c r="K6027" s="33"/>
      <c r="L6027" s="33">
        <v>2064572</v>
      </c>
      <c r="M6027" s="33">
        <v>398124</v>
      </c>
      <c r="N6027" s="33">
        <v>995817</v>
      </c>
      <c r="O6027" s="33">
        <v>360642</v>
      </c>
      <c r="P6027" s="33">
        <v>309990</v>
      </c>
      <c r="Q6027"/>
    </row>
    <row r="6028" spans="1:17">
      <c r="A6028" s="38" t="str">
        <f t="shared" ref="A6028:A6091" ca="1" si="94">B6028&amp;C6028</f>
        <v>207777</v>
      </c>
      <c r="B6028" s="39" cm="1">
        <f t="array" aca="1" ref="B6028" ca="1">INDIRECT(_xlfn.CONCAT("D",ROW(C6028)-C6028-3))</f>
        <v>2077</v>
      </c>
      <c r="C6028" s="32">
        <v>77</v>
      </c>
      <c r="D6028" s="33">
        <v>3815868</v>
      </c>
      <c r="E6028" s="33"/>
      <c r="F6028" s="33">
        <v>1816639</v>
      </c>
      <c r="G6028" s="33">
        <v>337129</v>
      </c>
      <c r="H6028" s="33">
        <v>1123087</v>
      </c>
      <c r="I6028" s="33">
        <v>115761</v>
      </c>
      <c r="J6028" s="33">
        <v>240661</v>
      </c>
      <c r="K6028" s="33"/>
      <c r="L6028" s="33">
        <v>1999229</v>
      </c>
      <c r="M6028" s="33">
        <v>378342</v>
      </c>
      <c r="N6028" s="33">
        <v>934191</v>
      </c>
      <c r="O6028" s="33">
        <v>377328</v>
      </c>
      <c r="P6028" s="33">
        <v>309368</v>
      </c>
      <c r="Q6028"/>
    </row>
    <row r="6029" spans="1:17">
      <c r="A6029" s="38" t="str">
        <f t="shared" ca="1" si="94"/>
        <v>207778</v>
      </c>
      <c r="B6029" s="39" cm="1">
        <f t="array" aca="1" ref="B6029" ca="1">INDIRECT(_xlfn.CONCAT("D",ROW(C6029)-C6029-3))</f>
        <v>2077</v>
      </c>
      <c r="C6029" s="32">
        <v>78</v>
      </c>
      <c r="D6029" s="33">
        <v>3723288</v>
      </c>
      <c r="E6029" s="33"/>
      <c r="F6029" s="33">
        <v>1763458</v>
      </c>
      <c r="G6029" s="33">
        <v>370934</v>
      </c>
      <c r="H6029" s="33">
        <v>1046927</v>
      </c>
      <c r="I6029" s="33">
        <v>104389</v>
      </c>
      <c r="J6029" s="33">
        <v>241209</v>
      </c>
      <c r="K6029" s="33"/>
      <c r="L6029" s="33">
        <v>1959830</v>
      </c>
      <c r="M6029" s="33">
        <v>361955</v>
      </c>
      <c r="N6029" s="33">
        <v>905395</v>
      </c>
      <c r="O6029" s="33">
        <v>410621</v>
      </c>
      <c r="P6029" s="33">
        <v>281859</v>
      </c>
      <c r="Q6029"/>
    </row>
    <row r="6030" spans="1:17">
      <c r="A6030" s="38" t="str">
        <f t="shared" ca="1" si="94"/>
        <v>207779</v>
      </c>
      <c r="B6030" s="39" cm="1">
        <f t="array" aca="1" ref="B6030" ca="1">INDIRECT(_xlfn.CONCAT("D",ROW(C6030)-C6030-3))</f>
        <v>2077</v>
      </c>
      <c r="C6030" s="32">
        <v>79</v>
      </c>
      <c r="D6030" s="33">
        <v>3577385</v>
      </c>
      <c r="E6030" s="33"/>
      <c r="F6030" s="33">
        <v>1686658</v>
      </c>
      <c r="G6030" s="33">
        <v>321750</v>
      </c>
      <c r="H6030" s="33">
        <v>1070477</v>
      </c>
      <c r="I6030" s="33">
        <v>104215</v>
      </c>
      <c r="J6030" s="33">
        <v>190217</v>
      </c>
      <c r="K6030" s="33"/>
      <c r="L6030" s="33">
        <v>1890727</v>
      </c>
      <c r="M6030" s="33">
        <v>355209</v>
      </c>
      <c r="N6030" s="33">
        <v>840323</v>
      </c>
      <c r="O6030" s="33">
        <v>412043</v>
      </c>
      <c r="P6030" s="33">
        <v>283152</v>
      </c>
      <c r="Q6030"/>
    </row>
    <row r="6031" spans="1:17">
      <c r="A6031" s="38" t="str">
        <f t="shared" ca="1" si="94"/>
        <v>207780</v>
      </c>
      <c r="B6031" s="39" cm="1">
        <f t="array" aca="1" ref="B6031" ca="1">INDIRECT(_xlfn.CONCAT("D",ROW(C6031)-C6031-3))</f>
        <v>2077</v>
      </c>
      <c r="C6031" s="32">
        <v>80</v>
      </c>
      <c r="D6031" s="33">
        <v>3478941</v>
      </c>
      <c r="E6031" s="33"/>
      <c r="F6031" s="33">
        <v>1628458</v>
      </c>
      <c r="G6031" s="33">
        <v>287434</v>
      </c>
      <c r="H6031" s="33">
        <v>1038407</v>
      </c>
      <c r="I6031" s="33">
        <v>134608</v>
      </c>
      <c r="J6031" s="33">
        <v>168007</v>
      </c>
      <c r="K6031" s="33"/>
      <c r="L6031" s="33">
        <v>1850484</v>
      </c>
      <c r="M6031" s="33">
        <v>338392</v>
      </c>
      <c r="N6031" s="33">
        <v>788564</v>
      </c>
      <c r="O6031" s="33">
        <v>453221</v>
      </c>
      <c r="P6031" s="33">
        <v>270307</v>
      </c>
      <c r="Q6031"/>
    </row>
    <row r="6032" spans="1:17">
      <c r="A6032" s="38" t="str">
        <f t="shared" ca="1" si="94"/>
        <v>207781</v>
      </c>
      <c r="B6032" s="39" cm="1">
        <f t="array" aca="1" ref="B6032" ca="1">INDIRECT(_xlfn.CONCAT("D",ROW(C6032)-C6032-3))</f>
        <v>2077</v>
      </c>
      <c r="C6032" s="32">
        <v>81</v>
      </c>
      <c r="D6032" s="33">
        <v>3370291</v>
      </c>
      <c r="E6032" s="33"/>
      <c r="F6032" s="33">
        <v>1568930</v>
      </c>
      <c r="G6032" s="33">
        <v>282955</v>
      </c>
      <c r="H6032" s="33">
        <v>1017218</v>
      </c>
      <c r="I6032" s="33">
        <v>119673</v>
      </c>
      <c r="J6032" s="33">
        <v>149084</v>
      </c>
      <c r="K6032" s="33"/>
      <c r="L6032" s="33">
        <v>1801361</v>
      </c>
      <c r="M6032" s="33">
        <v>312970</v>
      </c>
      <c r="N6032" s="33">
        <v>800265</v>
      </c>
      <c r="O6032" s="33">
        <v>427148</v>
      </c>
      <c r="P6032" s="33">
        <v>260978</v>
      </c>
      <c r="Q6032"/>
    </row>
    <row r="6033" spans="1:17">
      <c r="A6033" s="38" t="str">
        <f t="shared" ca="1" si="94"/>
        <v>207782</v>
      </c>
      <c r="B6033" s="39" cm="1">
        <f t="array" aca="1" ref="B6033" ca="1">INDIRECT(_xlfn.CONCAT("D",ROW(C6033)-C6033-3))</f>
        <v>2077</v>
      </c>
      <c r="C6033" s="32">
        <v>82</v>
      </c>
      <c r="D6033" s="33">
        <v>3262239</v>
      </c>
      <c r="E6033" s="33"/>
      <c r="F6033" s="33">
        <v>1508557</v>
      </c>
      <c r="G6033" s="33">
        <v>264962</v>
      </c>
      <c r="H6033" s="33">
        <v>956299</v>
      </c>
      <c r="I6033" s="33">
        <v>139080</v>
      </c>
      <c r="J6033" s="33">
        <v>148216</v>
      </c>
      <c r="K6033" s="33"/>
      <c r="L6033" s="33">
        <v>1753682</v>
      </c>
      <c r="M6033" s="33">
        <v>291089</v>
      </c>
      <c r="N6033" s="33">
        <v>702698</v>
      </c>
      <c r="O6033" s="33">
        <v>505575</v>
      </c>
      <c r="P6033" s="33">
        <v>254320</v>
      </c>
      <c r="Q6033"/>
    </row>
    <row r="6034" spans="1:17">
      <c r="A6034" s="38" t="str">
        <f t="shared" ca="1" si="94"/>
        <v>207783</v>
      </c>
      <c r="B6034" s="39" cm="1">
        <f t="array" aca="1" ref="B6034" ca="1">INDIRECT(_xlfn.CONCAT("D",ROW(C6034)-C6034-3))</f>
        <v>2077</v>
      </c>
      <c r="C6034" s="32">
        <v>83</v>
      </c>
      <c r="D6034" s="33">
        <v>3159933</v>
      </c>
      <c r="E6034" s="33"/>
      <c r="F6034" s="33">
        <v>1451359</v>
      </c>
      <c r="G6034" s="33">
        <v>251528</v>
      </c>
      <c r="H6034" s="33">
        <v>937145</v>
      </c>
      <c r="I6034" s="33">
        <v>131850</v>
      </c>
      <c r="J6034" s="33">
        <v>130835</v>
      </c>
      <c r="K6034" s="33"/>
      <c r="L6034" s="33">
        <v>1708575</v>
      </c>
      <c r="M6034" s="33">
        <v>322719</v>
      </c>
      <c r="N6034" s="33">
        <v>649524</v>
      </c>
      <c r="O6034" s="33">
        <v>508589</v>
      </c>
      <c r="P6034" s="33">
        <v>227742</v>
      </c>
      <c r="Q6034"/>
    </row>
    <row r="6035" spans="1:17">
      <c r="A6035" s="38" t="str">
        <f t="shared" ca="1" si="94"/>
        <v>207784</v>
      </c>
      <c r="B6035" s="39" cm="1">
        <f t="array" aca="1" ref="B6035" ca="1">INDIRECT(_xlfn.CONCAT("D",ROW(C6035)-C6035-3))</f>
        <v>2077</v>
      </c>
      <c r="C6035" s="32">
        <v>84</v>
      </c>
      <c r="D6035" s="33">
        <v>3068450</v>
      </c>
      <c r="E6035" s="33"/>
      <c r="F6035" s="33">
        <v>1399327</v>
      </c>
      <c r="G6035" s="33">
        <v>239479</v>
      </c>
      <c r="H6035" s="33">
        <v>921384</v>
      </c>
      <c r="I6035" s="33">
        <v>115680</v>
      </c>
      <c r="J6035" s="33">
        <v>122783</v>
      </c>
      <c r="K6035" s="33"/>
      <c r="L6035" s="33">
        <v>1669123</v>
      </c>
      <c r="M6035" s="33">
        <v>269675</v>
      </c>
      <c r="N6035" s="33">
        <v>655800</v>
      </c>
      <c r="O6035" s="33">
        <v>547521</v>
      </c>
      <c r="P6035" s="33">
        <v>196127</v>
      </c>
      <c r="Q6035"/>
    </row>
    <row r="6036" spans="1:17">
      <c r="A6036" s="38" t="str">
        <f t="shared" ca="1" si="94"/>
        <v>207785</v>
      </c>
      <c r="B6036" s="39" cm="1">
        <f t="array" aca="1" ref="B6036" ca="1">INDIRECT(_xlfn.CONCAT("D",ROW(C6036)-C6036-3))</f>
        <v>2077</v>
      </c>
      <c r="C6036" s="32">
        <v>85</v>
      </c>
      <c r="D6036" s="33">
        <v>2930148</v>
      </c>
      <c r="E6036" s="33"/>
      <c r="F6036" s="33">
        <v>1319991</v>
      </c>
      <c r="G6036" s="33">
        <v>187117</v>
      </c>
      <c r="H6036" s="33">
        <v>855249</v>
      </c>
      <c r="I6036" s="33">
        <v>159660</v>
      </c>
      <c r="J6036" s="33">
        <v>117965</v>
      </c>
      <c r="K6036" s="33"/>
      <c r="L6036" s="33">
        <v>1610157</v>
      </c>
      <c r="M6036" s="33">
        <v>302607</v>
      </c>
      <c r="N6036" s="33">
        <v>548987</v>
      </c>
      <c r="O6036" s="33">
        <v>552054</v>
      </c>
      <c r="P6036" s="33">
        <v>206509</v>
      </c>
      <c r="Q6036"/>
    </row>
    <row r="6037" spans="1:17">
      <c r="A6037" s="38" t="str">
        <f t="shared" ca="1" si="94"/>
        <v>207786</v>
      </c>
      <c r="B6037" s="39" cm="1">
        <f t="array" aca="1" ref="B6037" ca="1">INDIRECT(_xlfn.CONCAT("D",ROW(C6037)-C6037-3))</f>
        <v>2077</v>
      </c>
      <c r="C6037" s="32">
        <v>86</v>
      </c>
      <c r="D6037" s="33">
        <v>2774056</v>
      </c>
      <c r="E6037" s="33"/>
      <c r="F6037" s="33">
        <v>1236229</v>
      </c>
      <c r="G6037" s="33">
        <v>191442</v>
      </c>
      <c r="H6037" s="33">
        <v>748458</v>
      </c>
      <c r="I6037" s="33">
        <v>170058</v>
      </c>
      <c r="J6037" s="33">
        <v>126271</v>
      </c>
      <c r="K6037" s="33"/>
      <c r="L6037" s="33">
        <v>1537827</v>
      </c>
      <c r="M6037" s="33">
        <v>254431</v>
      </c>
      <c r="N6037" s="33">
        <v>472077</v>
      </c>
      <c r="O6037" s="33">
        <v>592651</v>
      </c>
      <c r="P6037" s="33">
        <v>218668</v>
      </c>
      <c r="Q6037"/>
    </row>
    <row r="6038" spans="1:17">
      <c r="A6038" s="38" t="str">
        <f t="shared" ca="1" si="94"/>
        <v>207787</v>
      </c>
      <c r="B6038" s="39" cm="1">
        <f t="array" aca="1" ref="B6038" ca="1">INDIRECT(_xlfn.CONCAT("D",ROW(C6038)-C6038-3))</f>
        <v>2077</v>
      </c>
      <c r="C6038" s="32">
        <v>87</v>
      </c>
      <c r="D6038" s="33">
        <v>2508981</v>
      </c>
      <c r="E6038" s="33"/>
      <c r="F6038" s="33">
        <v>1102071</v>
      </c>
      <c r="G6038" s="33">
        <v>158454</v>
      </c>
      <c r="H6038" s="33">
        <v>692731</v>
      </c>
      <c r="I6038" s="33">
        <v>160486</v>
      </c>
      <c r="J6038" s="33">
        <v>90400</v>
      </c>
      <c r="K6038" s="33"/>
      <c r="L6038" s="33">
        <v>1406909</v>
      </c>
      <c r="M6038" s="33">
        <v>242993</v>
      </c>
      <c r="N6038" s="33">
        <v>447189</v>
      </c>
      <c r="O6038" s="33">
        <v>559497</v>
      </c>
      <c r="P6038" s="33">
        <v>157231</v>
      </c>
      <c r="Q6038"/>
    </row>
    <row r="6039" spans="1:17">
      <c r="A6039" s="38" t="str">
        <f t="shared" ca="1" si="94"/>
        <v>207788</v>
      </c>
      <c r="B6039" s="39" cm="1">
        <f t="array" aca="1" ref="B6039" ca="1">INDIRECT(_xlfn.CONCAT("D",ROW(C6039)-C6039-3))</f>
        <v>2077</v>
      </c>
      <c r="C6039" s="32">
        <v>88</v>
      </c>
      <c r="D6039" s="33">
        <v>2259491</v>
      </c>
      <c r="E6039" s="33"/>
      <c r="F6039" s="33">
        <v>976698</v>
      </c>
      <c r="G6039" s="33">
        <v>133739</v>
      </c>
      <c r="H6039" s="33">
        <v>601824</v>
      </c>
      <c r="I6039" s="33">
        <v>162108</v>
      </c>
      <c r="J6039" s="33">
        <v>79027</v>
      </c>
      <c r="K6039" s="33"/>
      <c r="L6039" s="33">
        <v>1282793</v>
      </c>
      <c r="M6039" s="33">
        <v>232309</v>
      </c>
      <c r="N6039" s="33">
        <v>356614</v>
      </c>
      <c r="O6039" s="33">
        <v>544092</v>
      </c>
      <c r="P6039" s="33">
        <v>149778</v>
      </c>
      <c r="Q6039"/>
    </row>
    <row r="6040" spans="1:17">
      <c r="A6040" s="38" t="str">
        <f t="shared" ca="1" si="94"/>
        <v>207789</v>
      </c>
      <c r="B6040" s="39" cm="1">
        <f t="array" aca="1" ref="B6040" ca="1">INDIRECT(_xlfn.CONCAT("D",ROW(C6040)-C6040-3))</f>
        <v>2077</v>
      </c>
      <c r="C6040" s="32">
        <v>89</v>
      </c>
      <c r="D6040" s="33">
        <v>2012053</v>
      </c>
      <c r="E6040" s="33"/>
      <c r="F6040" s="33">
        <v>857405</v>
      </c>
      <c r="G6040" s="33">
        <v>125523</v>
      </c>
      <c r="H6040" s="33">
        <v>515253</v>
      </c>
      <c r="I6040" s="33">
        <v>149818</v>
      </c>
      <c r="J6040" s="33">
        <v>66811</v>
      </c>
      <c r="K6040" s="33"/>
      <c r="L6040" s="33">
        <v>1154647</v>
      </c>
      <c r="M6040" s="33">
        <v>175995</v>
      </c>
      <c r="N6040" s="33">
        <v>299089</v>
      </c>
      <c r="O6040" s="33">
        <v>526967</v>
      </c>
      <c r="P6040" s="33">
        <v>152597</v>
      </c>
      <c r="Q6040"/>
    </row>
    <row r="6041" spans="1:17">
      <c r="A6041" s="38" t="str">
        <f t="shared" ca="1" si="94"/>
        <v>207790</v>
      </c>
      <c r="B6041" s="39" cm="1">
        <f t="array" aca="1" ref="B6041" ca="1">INDIRECT(_xlfn.CONCAT("D",ROW(C6041)-C6041-3))</f>
        <v>2077</v>
      </c>
      <c r="C6041" s="32">
        <v>90</v>
      </c>
      <c r="D6041" s="33">
        <v>1784954</v>
      </c>
      <c r="E6041" s="33"/>
      <c r="F6041" s="33">
        <v>747546</v>
      </c>
      <c r="G6041" s="33">
        <v>82048</v>
      </c>
      <c r="H6041" s="33">
        <v>442653</v>
      </c>
      <c r="I6041" s="33">
        <v>160044</v>
      </c>
      <c r="J6041" s="33">
        <v>62802</v>
      </c>
      <c r="K6041" s="33"/>
      <c r="L6041" s="33">
        <v>1037408</v>
      </c>
      <c r="M6041" s="33">
        <v>166799</v>
      </c>
      <c r="N6041" s="33">
        <v>250198</v>
      </c>
      <c r="O6041" s="33">
        <v>494295</v>
      </c>
      <c r="P6041" s="33">
        <v>126116</v>
      </c>
      <c r="Q6041"/>
    </row>
    <row r="6042" spans="1:17">
      <c r="A6042" s="38" t="str">
        <f t="shared" ca="1" si="94"/>
        <v>207791</v>
      </c>
      <c r="B6042" s="39" cm="1">
        <f t="array" aca="1" ref="B6042" ca="1">INDIRECT(_xlfn.CONCAT("D",ROW(C6042)-C6042-3))</f>
        <v>2077</v>
      </c>
      <c r="C6042" s="32">
        <v>91</v>
      </c>
      <c r="D6042" s="33">
        <v>1569169</v>
      </c>
      <c r="E6042" s="33"/>
      <c r="F6042" s="33">
        <v>645626</v>
      </c>
      <c r="G6042" s="33">
        <v>63954</v>
      </c>
      <c r="H6042" s="33">
        <v>392857</v>
      </c>
      <c r="I6042" s="33">
        <v>142119</v>
      </c>
      <c r="J6042" s="33">
        <v>46696</v>
      </c>
      <c r="K6042" s="33"/>
      <c r="L6042" s="33">
        <v>923543</v>
      </c>
      <c r="M6042" s="33">
        <v>128440</v>
      </c>
      <c r="N6042" s="33">
        <v>200815</v>
      </c>
      <c r="O6042" s="33">
        <v>450559</v>
      </c>
      <c r="P6042" s="33">
        <v>143730</v>
      </c>
      <c r="Q6042"/>
    </row>
    <row r="6043" spans="1:17">
      <c r="A6043" s="38" t="str">
        <f t="shared" ca="1" si="94"/>
        <v>207792</v>
      </c>
      <c r="B6043" s="39" cm="1">
        <f t="array" aca="1" ref="B6043" ca="1">INDIRECT(_xlfn.CONCAT("D",ROW(C6043)-C6043-3))</f>
        <v>2077</v>
      </c>
      <c r="C6043" s="32">
        <v>92</v>
      </c>
      <c r="D6043" s="33">
        <v>1330300</v>
      </c>
      <c r="E6043" s="33"/>
      <c r="F6043" s="33">
        <v>535585</v>
      </c>
      <c r="G6043" s="33">
        <v>44802</v>
      </c>
      <c r="H6043" s="33">
        <v>302412</v>
      </c>
      <c r="I6043" s="33">
        <v>144588</v>
      </c>
      <c r="J6043" s="33">
        <v>43784</v>
      </c>
      <c r="K6043" s="33"/>
      <c r="L6043" s="33">
        <v>794716</v>
      </c>
      <c r="M6043" s="33">
        <v>102017</v>
      </c>
      <c r="N6043" s="33">
        <v>142824</v>
      </c>
      <c r="O6043" s="33">
        <v>446836</v>
      </c>
      <c r="P6043" s="33">
        <v>103038</v>
      </c>
      <c r="Q6043"/>
    </row>
    <row r="6044" spans="1:17">
      <c r="A6044" s="38" t="str">
        <f t="shared" ca="1" si="94"/>
        <v>207793</v>
      </c>
      <c r="B6044" s="39" cm="1">
        <f t="array" aca="1" ref="B6044" ca="1">INDIRECT(_xlfn.CONCAT("D",ROW(C6044)-C6044-3))</f>
        <v>2077</v>
      </c>
      <c r="C6044" s="32">
        <v>93</v>
      </c>
      <c r="D6044" s="33">
        <v>1125559</v>
      </c>
      <c r="E6044" s="33"/>
      <c r="F6044" s="33">
        <v>444858</v>
      </c>
      <c r="G6044" s="33">
        <v>24488</v>
      </c>
      <c r="H6044" s="33">
        <v>268344</v>
      </c>
      <c r="I6044" s="33">
        <v>132641</v>
      </c>
      <c r="J6044" s="33">
        <v>19386</v>
      </c>
      <c r="K6044" s="33"/>
      <c r="L6044" s="33">
        <v>680700</v>
      </c>
      <c r="M6044" s="33">
        <v>77678</v>
      </c>
      <c r="N6044" s="33">
        <v>99141</v>
      </c>
      <c r="O6044" s="33">
        <v>417006</v>
      </c>
      <c r="P6044" s="33">
        <v>86876</v>
      </c>
      <c r="Q6044"/>
    </row>
    <row r="6045" spans="1:17">
      <c r="A6045" s="38" t="str">
        <f t="shared" ca="1" si="94"/>
        <v>207794</v>
      </c>
      <c r="B6045" s="39" cm="1">
        <f t="array" aca="1" ref="B6045" ca="1">INDIRECT(_xlfn.CONCAT("D",ROW(C6045)-C6045-3))</f>
        <v>2077</v>
      </c>
      <c r="C6045" s="32">
        <v>94</v>
      </c>
      <c r="D6045" s="33">
        <v>957051</v>
      </c>
      <c r="E6045" s="33"/>
      <c r="F6045" s="33">
        <v>370384</v>
      </c>
      <c r="G6045" s="33">
        <v>25650</v>
      </c>
      <c r="H6045" s="33">
        <v>196991</v>
      </c>
      <c r="I6045" s="33">
        <v>123120</v>
      </c>
      <c r="J6045" s="33">
        <v>24624</v>
      </c>
      <c r="K6045" s="33"/>
      <c r="L6045" s="33">
        <v>586667</v>
      </c>
      <c r="M6045" s="33">
        <v>65526</v>
      </c>
      <c r="N6045" s="33">
        <v>79860</v>
      </c>
      <c r="O6045" s="33">
        <v>378825</v>
      </c>
      <c r="P6045" s="33">
        <v>62455</v>
      </c>
      <c r="Q6045"/>
    </row>
    <row r="6046" spans="1:17">
      <c r="A6046" s="38" t="str">
        <f t="shared" ca="1" si="94"/>
        <v>207795</v>
      </c>
      <c r="B6046" s="39" cm="1">
        <f t="array" aca="1" ref="B6046" ca="1">INDIRECT(_xlfn.CONCAT("D",ROW(C6046)-C6046-3))</f>
        <v>2077</v>
      </c>
      <c r="C6046" s="32">
        <v>95</v>
      </c>
      <c r="D6046" s="33">
        <v>765124</v>
      </c>
      <c r="E6046" s="33"/>
      <c r="F6046" s="33">
        <v>288241</v>
      </c>
      <c r="G6046" s="33">
        <v>20589</v>
      </c>
      <c r="H6046" s="33">
        <v>136915</v>
      </c>
      <c r="I6046" s="33">
        <v>115297</v>
      </c>
      <c r="J6046" s="33">
        <v>15441</v>
      </c>
      <c r="K6046" s="33"/>
      <c r="L6046" s="33">
        <v>476883</v>
      </c>
      <c r="M6046" s="33">
        <v>40083</v>
      </c>
      <c r="N6046" s="33">
        <v>49333</v>
      </c>
      <c r="O6046" s="33">
        <v>324774</v>
      </c>
      <c r="P6046" s="33">
        <v>62694</v>
      </c>
      <c r="Q6046"/>
    </row>
    <row r="6047" spans="1:17">
      <c r="A6047" s="38" t="str">
        <f t="shared" ca="1" si="94"/>
        <v>207796</v>
      </c>
      <c r="B6047" s="39" cm="1">
        <f t="array" aca="1" ref="B6047" ca="1">INDIRECT(_xlfn.CONCAT("D",ROW(C6047)-C6047-3))</f>
        <v>2077</v>
      </c>
      <c r="C6047" s="32">
        <v>96</v>
      </c>
      <c r="D6047" s="33">
        <v>611908</v>
      </c>
      <c r="E6047" s="33"/>
      <c r="F6047" s="33">
        <v>224163</v>
      </c>
      <c r="G6047" s="33">
        <v>13429</v>
      </c>
      <c r="H6047" s="33">
        <v>91938</v>
      </c>
      <c r="I6047" s="33">
        <v>101235</v>
      </c>
      <c r="J6047" s="33">
        <v>17561</v>
      </c>
      <c r="K6047" s="33"/>
      <c r="L6047" s="33">
        <v>387745</v>
      </c>
      <c r="M6047" s="33">
        <v>44461</v>
      </c>
      <c r="N6047" s="33">
        <v>40325</v>
      </c>
      <c r="O6047" s="33">
        <v>249191</v>
      </c>
      <c r="P6047" s="33">
        <v>53767</v>
      </c>
      <c r="Q6047"/>
    </row>
    <row r="6048" spans="1:17">
      <c r="A6048" s="38" t="str">
        <f t="shared" ca="1" si="94"/>
        <v>207797</v>
      </c>
      <c r="B6048" s="39" cm="1">
        <f t="array" aca="1" ref="B6048" ca="1">INDIRECT(_xlfn.CONCAT("D",ROW(C6048)-C6048-3))</f>
        <v>2077</v>
      </c>
      <c r="C6048" s="32">
        <v>97</v>
      </c>
      <c r="D6048" s="33">
        <v>456172</v>
      </c>
      <c r="E6048" s="33"/>
      <c r="F6048" s="33">
        <v>161288</v>
      </c>
      <c r="G6048" s="33">
        <v>11446</v>
      </c>
      <c r="H6048" s="33">
        <v>71799</v>
      </c>
      <c r="I6048" s="33">
        <v>66597</v>
      </c>
      <c r="J6048" s="33">
        <v>11446</v>
      </c>
      <c r="K6048" s="33"/>
      <c r="L6048" s="33">
        <v>294883</v>
      </c>
      <c r="M6048" s="33">
        <v>21805</v>
      </c>
      <c r="N6048" s="33">
        <v>26996</v>
      </c>
      <c r="O6048" s="33">
        <v>219086</v>
      </c>
      <c r="P6048" s="33">
        <v>26996</v>
      </c>
      <c r="Q6048"/>
    </row>
    <row r="6049" spans="1:17">
      <c r="A6049" s="38" t="str">
        <f t="shared" ca="1" si="94"/>
        <v>207798</v>
      </c>
      <c r="B6049" s="39" cm="1">
        <f t="array" aca="1" ref="B6049" ca="1">INDIRECT(_xlfn.CONCAT("D",ROW(C6049)-C6049-3))</f>
        <v>2077</v>
      </c>
      <c r="C6049" s="32">
        <v>98</v>
      </c>
      <c r="D6049" s="33">
        <v>335643</v>
      </c>
      <c r="E6049" s="33"/>
      <c r="F6049" s="33">
        <v>114284</v>
      </c>
      <c r="G6049" s="33">
        <v>4194</v>
      </c>
      <c r="H6049" s="33">
        <v>55569</v>
      </c>
      <c r="I6049" s="33">
        <v>51375</v>
      </c>
      <c r="J6049" s="33">
        <v>3145</v>
      </c>
      <c r="K6049" s="33"/>
      <c r="L6049" s="33">
        <v>221360</v>
      </c>
      <c r="M6049" s="33">
        <v>19933</v>
      </c>
      <c r="N6049" s="33">
        <v>20982</v>
      </c>
      <c r="O6049" s="33">
        <v>161561</v>
      </c>
      <c r="P6049" s="33">
        <v>18884</v>
      </c>
      <c r="Q6049"/>
    </row>
    <row r="6050" spans="1:17">
      <c r="A6050" s="38" t="str">
        <f t="shared" ca="1" si="94"/>
        <v>207799</v>
      </c>
      <c r="B6050" s="39" cm="1">
        <f t="array" aca="1" ref="B6050" ca="1">INDIRECT(_xlfn.CONCAT("D",ROW(C6050)-C6050-3))</f>
        <v>2077</v>
      </c>
      <c r="C6050" s="32">
        <v>99</v>
      </c>
      <c r="D6050" s="33">
        <v>248882</v>
      </c>
      <c r="E6050" s="33"/>
      <c r="F6050" s="33">
        <v>81419</v>
      </c>
      <c r="G6050" s="33">
        <v>6344</v>
      </c>
      <c r="H6050" s="33">
        <v>37009</v>
      </c>
      <c r="I6050" s="33">
        <v>34894</v>
      </c>
      <c r="J6050" s="33">
        <v>3172</v>
      </c>
      <c r="K6050" s="33"/>
      <c r="L6050" s="33">
        <v>167463</v>
      </c>
      <c r="M6050" s="33">
        <v>11586</v>
      </c>
      <c r="N6050" s="33">
        <v>8426</v>
      </c>
      <c r="O6050" s="33">
        <v>124281</v>
      </c>
      <c r="P6050" s="33">
        <v>23171</v>
      </c>
      <c r="Q6050"/>
    </row>
    <row r="6051" spans="1:17">
      <c r="A6051" s="38" t="str">
        <f t="shared" ca="1" si="94"/>
        <v>2077100</v>
      </c>
      <c r="B6051" s="39" cm="1">
        <f t="array" aca="1" ref="B6051" ca="1">INDIRECT(_xlfn.CONCAT("D",ROW(C6051)-C6051-3))</f>
        <v>2077</v>
      </c>
      <c r="C6051" s="32">
        <v>100</v>
      </c>
      <c r="D6051" s="33">
        <v>547252</v>
      </c>
      <c r="E6051" s="33"/>
      <c r="F6051" s="33">
        <v>158609</v>
      </c>
      <c r="G6051" s="33">
        <v>5395</v>
      </c>
      <c r="H6051" s="33">
        <v>49633</v>
      </c>
      <c r="I6051" s="33">
        <v>96028</v>
      </c>
      <c r="J6051" s="33">
        <v>7553</v>
      </c>
      <c r="K6051" s="33"/>
      <c r="L6051" s="33">
        <v>388643</v>
      </c>
      <c r="M6051" s="33">
        <v>28384</v>
      </c>
      <c r="N6051" s="33">
        <v>16375</v>
      </c>
      <c r="O6051" s="33">
        <v>291482</v>
      </c>
      <c r="P6051" s="33">
        <v>52401</v>
      </c>
      <c r="Q6051"/>
    </row>
    <row r="6052" spans="1:17">
      <c r="A6052" s="38" t="str">
        <f t="shared" ca="1" si="94"/>
        <v>335643</v>
      </c>
      <c r="B6052" s="39" cm="1">
        <f t="array" aca="1" ref="B6052" ca="1">INDIRECT(_xlfn.CONCAT("D",ROW(C6052)-C6052-3))</f>
        <v>335643</v>
      </c>
      <c r="C6052" s="34"/>
      <c r="D6052" s="31"/>
      <c r="E6052" s="31"/>
      <c r="F6052" s="31"/>
      <c r="G6052" s="31"/>
      <c r="H6052" s="31"/>
      <c r="I6052" s="31"/>
      <c r="J6052" s="31"/>
      <c r="K6052" s="31"/>
      <c r="L6052" s="31"/>
      <c r="M6052" s="31"/>
      <c r="N6052" s="31"/>
      <c r="O6052" s="31"/>
      <c r="P6052" s="31"/>
      <c r="Q6052"/>
    </row>
    <row r="6053" spans="1:17">
      <c r="A6053" s="38" t="str">
        <f t="shared" ca="1" si="94"/>
        <v>248882</v>
      </c>
      <c r="B6053" s="39" cm="1">
        <f t="array" aca="1" ref="B6053" ca="1">INDIRECT(_xlfn.CONCAT("D",ROW(C6053)-C6053-3))</f>
        <v>248882</v>
      </c>
      <c r="Q6053"/>
    </row>
    <row r="6054" spans="1:17">
      <c r="A6054" s="38" t="str">
        <f t="shared" ca="1" si="94"/>
        <v>547252</v>
      </c>
      <c r="B6054" s="39" cm="1">
        <f t="array" aca="1" ref="B6054" ca="1">INDIRECT(_xlfn.CONCAT("D",ROW(C6054)-C6054-3))</f>
        <v>547252</v>
      </c>
      <c r="Q6054"/>
    </row>
    <row r="6055" spans="1:17">
      <c r="A6055" s="38" t="str">
        <f t="shared" ca="1" si="94"/>
        <v>0</v>
      </c>
      <c r="B6055" s="39" cm="1">
        <f t="array" aca="1" ref="B6055" ca="1">INDIRECT(_xlfn.CONCAT("D",ROW(C6055)-C6055-3))</f>
        <v>0</v>
      </c>
      <c r="Q6055"/>
    </row>
    <row r="6056" spans="1:17">
      <c r="A6056" s="38" t="str">
        <f t="shared" ca="1" si="94"/>
        <v>0</v>
      </c>
      <c r="B6056" s="39" cm="1">
        <f t="array" aca="1" ref="B6056" ca="1">INDIRECT(_xlfn.CONCAT("D",ROW(C6056)-C6056-3))</f>
        <v>0</v>
      </c>
      <c r="Q6056"/>
    </row>
    <row r="6057" spans="1:17">
      <c r="A6057" s="38" t="str">
        <f t="shared" ca="1" si="94"/>
        <v>0</v>
      </c>
      <c r="B6057" s="39" cm="1">
        <f t="array" aca="1" ref="B6057" ca="1">INDIRECT(_xlfn.CONCAT("D",ROW(C6057)-C6057-3))</f>
        <v>0</v>
      </c>
      <c r="Q6057"/>
    </row>
    <row r="6058" spans="1:17">
      <c r="A6058" s="38" t="str">
        <f t="shared" ca="1" si="94"/>
        <v>0</v>
      </c>
      <c r="B6058" s="39" cm="1">
        <f t="array" aca="1" ref="B6058" ca="1">INDIRECT(_xlfn.CONCAT("D",ROW(C6058)-C6058-3))</f>
        <v>0</v>
      </c>
      <c r="D6058" s="47">
        <v>2078</v>
      </c>
      <c r="E6058" s="47"/>
      <c r="F6058" s="47"/>
      <c r="G6058" s="47"/>
      <c r="H6058" s="47"/>
      <c r="I6058" s="47"/>
      <c r="J6058" s="47"/>
      <c r="K6058" s="47"/>
      <c r="L6058" s="47"/>
      <c r="M6058" s="47"/>
      <c r="N6058" s="47"/>
      <c r="O6058" s="47"/>
      <c r="P6058" s="47"/>
      <c r="Q6058"/>
    </row>
    <row r="6059" spans="1:17">
      <c r="A6059" s="38" t="str">
        <f t="shared" ca="1" si="94"/>
        <v>0</v>
      </c>
      <c r="B6059" s="39" cm="1">
        <f t="array" aca="1" ref="B6059" ca="1">INDIRECT(_xlfn.CONCAT("D",ROW(C6059)-C6059-3))</f>
        <v>0</v>
      </c>
      <c r="F6059" s="48" t="s">
        <v>184</v>
      </c>
      <c r="G6059" s="48"/>
      <c r="H6059" s="48"/>
      <c r="I6059" s="48"/>
      <c r="J6059" s="48"/>
      <c r="K6059" s="30"/>
      <c r="L6059" s="48" t="s">
        <v>185</v>
      </c>
      <c r="M6059" s="48"/>
      <c r="N6059" s="48"/>
      <c r="O6059" s="48"/>
      <c r="P6059" s="48"/>
      <c r="Q6059"/>
    </row>
    <row r="6060" spans="1:17">
      <c r="A6060" s="38" t="e">
        <f t="shared" ca="1" si="94"/>
        <v>#VALUE!</v>
      </c>
      <c r="B6060" s="39" t="e" cm="1">
        <f t="array" aca="1" ref="B6060" ca="1">INDIRECT(_xlfn.CONCAT("D",ROW(C6060)-C6060-3))</f>
        <v>#VALUE!</v>
      </c>
      <c r="C6060" s="30" t="s">
        <v>186</v>
      </c>
      <c r="D6060" s="30" t="s">
        <v>0</v>
      </c>
      <c r="E6060" s="30"/>
      <c r="F6060" s="30" t="s">
        <v>0</v>
      </c>
      <c r="G6060" s="30" t="s">
        <v>187</v>
      </c>
      <c r="H6060" s="30" t="s">
        <v>188</v>
      </c>
      <c r="I6060" s="30" t="s">
        <v>189</v>
      </c>
      <c r="J6060" s="30" t="s">
        <v>190</v>
      </c>
      <c r="K6060" s="30"/>
      <c r="L6060" s="30" t="s">
        <v>0</v>
      </c>
      <c r="M6060" s="30" t="s">
        <v>187</v>
      </c>
      <c r="N6060" s="30" t="s">
        <v>188</v>
      </c>
      <c r="O6060" s="30" t="s">
        <v>189</v>
      </c>
      <c r="P6060" s="30" t="s">
        <v>190</v>
      </c>
      <c r="Q6060"/>
    </row>
    <row r="6061" spans="1:17">
      <c r="A6061" s="38" t="str">
        <f t="shared" ca="1" si="94"/>
        <v>20780</v>
      </c>
      <c r="B6061" s="39" cm="1">
        <f t="array" aca="1" ref="B6061" ca="1">INDIRECT(_xlfn.CONCAT("D",ROW(C6061)-C6061-3))</f>
        <v>2078</v>
      </c>
      <c r="C6061" s="32">
        <v>0</v>
      </c>
      <c r="D6061" s="33">
        <v>4009896</v>
      </c>
      <c r="E6061" s="33"/>
      <c r="F6061" s="33">
        <v>2051473</v>
      </c>
      <c r="G6061" s="33">
        <v>2051473</v>
      </c>
      <c r="H6061" s="33">
        <v>0</v>
      </c>
      <c r="I6061" s="33">
        <v>0</v>
      </c>
      <c r="J6061" s="33">
        <v>0</v>
      </c>
      <c r="K6061" s="33"/>
      <c r="L6061" s="33">
        <v>1958423</v>
      </c>
      <c r="M6061" s="33">
        <v>1958423</v>
      </c>
      <c r="N6061" s="33">
        <v>0</v>
      </c>
      <c r="O6061" s="33">
        <v>0</v>
      </c>
      <c r="P6061" s="33">
        <v>0</v>
      </c>
      <c r="Q6061"/>
    </row>
    <row r="6062" spans="1:17">
      <c r="A6062" s="38" t="str">
        <f t="shared" ca="1" si="94"/>
        <v>20781</v>
      </c>
      <c r="B6062" s="39" cm="1">
        <f t="array" aca="1" ref="B6062" ca="1">INDIRECT(_xlfn.CONCAT("D",ROW(C6062)-C6062-3))</f>
        <v>2078</v>
      </c>
      <c r="C6062" s="32">
        <v>1</v>
      </c>
      <c r="D6062" s="33">
        <v>4029755</v>
      </c>
      <c r="E6062" s="33"/>
      <c r="F6062" s="33">
        <v>2062279</v>
      </c>
      <c r="G6062" s="33">
        <v>2062279</v>
      </c>
      <c r="H6062" s="33">
        <v>0</v>
      </c>
      <c r="I6062" s="33">
        <v>0</v>
      </c>
      <c r="J6062" s="33">
        <v>0</v>
      </c>
      <c r="K6062" s="33"/>
      <c r="L6062" s="33">
        <v>1967476</v>
      </c>
      <c r="M6062" s="33">
        <v>1967476</v>
      </c>
      <c r="N6062" s="33">
        <v>0</v>
      </c>
      <c r="O6062" s="33">
        <v>0</v>
      </c>
      <c r="P6062" s="33">
        <v>0</v>
      </c>
      <c r="Q6062"/>
    </row>
    <row r="6063" spans="1:17">
      <c r="A6063" s="38" t="str">
        <f t="shared" ca="1" si="94"/>
        <v>20782</v>
      </c>
      <c r="B6063" s="39" cm="1">
        <f t="array" aca="1" ref="B6063" ca="1">INDIRECT(_xlfn.CONCAT("D",ROW(C6063)-C6063-3))</f>
        <v>2078</v>
      </c>
      <c r="C6063" s="32">
        <v>2</v>
      </c>
      <c r="D6063" s="33">
        <v>4057702</v>
      </c>
      <c r="E6063" s="33"/>
      <c r="F6063" s="33">
        <v>2076706</v>
      </c>
      <c r="G6063" s="33">
        <v>2076706</v>
      </c>
      <c r="H6063" s="33">
        <v>0</v>
      </c>
      <c r="I6063" s="33">
        <v>0</v>
      </c>
      <c r="J6063" s="33">
        <v>0</v>
      </c>
      <c r="K6063" s="33"/>
      <c r="L6063" s="33">
        <v>1980996</v>
      </c>
      <c r="M6063" s="33">
        <v>1980996</v>
      </c>
      <c r="N6063" s="33">
        <v>0</v>
      </c>
      <c r="O6063" s="33">
        <v>0</v>
      </c>
      <c r="P6063" s="33">
        <v>0</v>
      </c>
      <c r="Q6063"/>
    </row>
    <row r="6064" spans="1:17">
      <c r="A6064" s="38" t="str">
        <f t="shared" ca="1" si="94"/>
        <v>20783</v>
      </c>
      <c r="B6064" s="39" cm="1">
        <f t="array" aca="1" ref="B6064" ca="1">INDIRECT(_xlfn.CONCAT("D",ROW(C6064)-C6064-3))</f>
        <v>2078</v>
      </c>
      <c r="C6064" s="32">
        <v>3</v>
      </c>
      <c r="D6064" s="33">
        <v>4085619</v>
      </c>
      <c r="E6064" s="33"/>
      <c r="F6064" s="33">
        <v>2091114</v>
      </c>
      <c r="G6064" s="33">
        <v>2091114</v>
      </c>
      <c r="H6064" s="33">
        <v>0</v>
      </c>
      <c r="I6064" s="33">
        <v>0</v>
      </c>
      <c r="J6064" s="33">
        <v>0</v>
      </c>
      <c r="K6064" s="33"/>
      <c r="L6064" s="33">
        <v>1994506</v>
      </c>
      <c r="M6064" s="33">
        <v>1994506</v>
      </c>
      <c r="N6064" s="33">
        <v>0</v>
      </c>
      <c r="O6064" s="33">
        <v>0</v>
      </c>
      <c r="P6064" s="33">
        <v>0</v>
      </c>
      <c r="Q6064"/>
    </row>
    <row r="6065" spans="1:17">
      <c r="A6065" s="38" t="str">
        <f t="shared" ca="1" si="94"/>
        <v>20784</v>
      </c>
      <c r="B6065" s="39" cm="1">
        <f t="array" aca="1" ref="B6065" ca="1">INDIRECT(_xlfn.CONCAT("D",ROW(C6065)-C6065-3))</f>
        <v>2078</v>
      </c>
      <c r="C6065" s="32">
        <v>4</v>
      </c>
      <c r="D6065" s="33">
        <v>4110606</v>
      </c>
      <c r="E6065" s="33"/>
      <c r="F6065" s="33">
        <v>2104235</v>
      </c>
      <c r="G6065" s="33">
        <v>2104235</v>
      </c>
      <c r="H6065" s="33">
        <v>0</v>
      </c>
      <c r="I6065" s="33">
        <v>0</v>
      </c>
      <c r="J6065" s="33">
        <v>0</v>
      </c>
      <c r="K6065" s="33"/>
      <c r="L6065" s="33">
        <v>2006371</v>
      </c>
      <c r="M6065" s="33">
        <v>2006371</v>
      </c>
      <c r="N6065" s="33">
        <v>0</v>
      </c>
      <c r="O6065" s="33">
        <v>0</v>
      </c>
      <c r="P6065" s="33">
        <v>0</v>
      </c>
      <c r="Q6065"/>
    </row>
    <row r="6066" spans="1:17">
      <c r="A6066" s="38" t="str">
        <f t="shared" ca="1" si="94"/>
        <v>20785</v>
      </c>
      <c r="B6066" s="39" cm="1">
        <f t="array" aca="1" ref="B6066" ca="1">INDIRECT(_xlfn.CONCAT("D",ROW(C6066)-C6066-3))</f>
        <v>2078</v>
      </c>
      <c r="C6066" s="32">
        <v>5</v>
      </c>
      <c r="D6066" s="33">
        <v>4133317</v>
      </c>
      <c r="E6066" s="33"/>
      <c r="F6066" s="33">
        <v>2116116</v>
      </c>
      <c r="G6066" s="33">
        <v>2116116</v>
      </c>
      <c r="H6066" s="33">
        <v>0</v>
      </c>
      <c r="I6066" s="33">
        <v>0</v>
      </c>
      <c r="J6066" s="33">
        <v>0</v>
      </c>
      <c r="K6066" s="33"/>
      <c r="L6066" s="33">
        <v>2017201</v>
      </c>
      <c r="M6066" s="33">
        <v>2017201</v>
      </c>
      <c r="N6066" s="33">
        <v>0</v>
      </c>
      <c r="O6066" s="33">
        <v>0</v>
      </c>
      <c r="P6066" s="33">
        <v>0</v>
      </c>
      <c r="Q6066"/>
    </row>
    <row r="6067" spans="1:17">
      <c r="A6067" s="38" t="str">
        <f t="shared" ca="1" si="94"/>
        <v>20786</v>
      </c>
      <c r="B6067" s="39" cm="1">
        <f t="array" aca="1" ref="B6067" ca="1">INDIRECT(_xlfn.CONCAT("D",ROW(C6067)-C6067-3))</f>
        <v>2078</v>
      </c>
      <c r="C6067" s="32">
        <v>6</v>
      </c>
      <c r="D6067" s="33">
        <v>4155764</v>
      </c>
      <c r="E6067" s="33"/>
      <c r="F6067" s="33">
        <v>2127757</v>
      </c>
      <c r="G6067" s="33">
        <v>2127757</v>
      </c>
      <c r="H6067" s="33">
        <v>0</v>
      </c>
      <c r="I6067" s="33">
        <v>0</v>
      </c>
      <c r="J6067" s="33">
        <v>0</v>
      </c>
      <c r="K6067" s="33"/>
      <c r="L6067" s="33">
        <v>2028007</v>
      </c>
      <c r="M6067" s="33">
        <v>2028007</v>
      </c>
      <c r="N6067" s="33">
        <v>0</v>
      </c>
      <c r="O6067" s="33">
        <v>0</v>
      </c>
      <c r="P6067" s="33">
        <v>0</v>
      </c>
      <c r="Q6067"/>
    </row>
    <row r="6068" spans="1:17">
      <c r="A6068" s="38" t="str">
        <f t="shared" ca="1" si="94"/>
        <v>20787</v>
      </c>
      <c r="B6068" s="39" cm="1">
        <f t="array" aca="1" ref="B6068" ca="1">INDIRECT(_xlfn.CONCAT("D",ROW(C6068)-C6068-3))</f>
        <v>2078</v>
      </c>
      <c r="C6068" s="32">
        <v>7</v>
      </c>
      <c r="D6068" s="33">
        <v>4175878</v>
      </c>
      <c r="E6068" s="33"/>
      <c r="F6068" s="33">
        <v>2138046</v>
      </c>
      <c r="G6068" s="33">
        <v>2138046</v>
      </c>
      <c r="H6068" s="33">
        <v>0</v>
      </c>
      <c r="I6068" s="33">
        <v>0</v>
      </c>
      <c r="J6068" s="33">
        <v>0</v>
      </c>
      <c r="K6068" s="33"/>
      <c r="L6068" s="33">
        <v>2037832</v>
      </c>
      <c r="M6068" s="33">
        <v>2037832</v>
      </c>
      <c r="N6068" s="33">
        <v>0</v>
      </c>
      <c r="O6068" s="33">
        <v>0</v>
      </c>
      <c r="P6068" s="33">
        <v>0</v>
      </c>
      <c r="Q6068"/>
    </row>
    <row r="6069" spans="1:17">
      <c r="A6069" s="38" t="str">
        <f t="shared" ca="1" si="94"/>
        <v>20788</v>
      </c>
      <c r="B6069" s="39" cm="1">
        <f t="array" aca="1" ref="B6069" ca="1">INDIRECT(_xlfn.CONCAT("D",ROW(C6069)-C6069-3))</f>
        <v>2078</v>
      </c>
      <c r="C6069" s="32">
        <v>8</v>
      </c>
      <c r="D6069" s="33">
        <v>4194377</v>
      </c>
      <c r="E6069" s="33"/>
      <c r="F6069" s="33">
        <v>2147693</v>
      </c>
      <c r="G6069" s="33">
        <v>2147693</v>
      </c>
      <c r="H6069" s="33">
        <v>0</v>
      </c>
      <c r="I6069" s="33">
        <v>0</v>
      </c>
      <c r="J6069" s="33">
        <v>0</v>
      </c>
      <c r="K6069" s="33"/>
      <c r="L6069" s="33">
        <v>2046684</v>
      </c>
      <c r="M6069" s="33">
        <v>2046684</v>
      </c>
      <c r="N6069" s="33">
        <v>0</v>
      </c>
      <c r="O6069" s="33">
        <v>0</v>
      </c>
      <c r="P6069" s="33">
        <v>0</v>
      </c>
      <c r="Q6069"/>
    </row>
    <row r="6070" spans="1:17">
      <c r="A6070" s="38" t="str">
        <f t="shared" ca="1" si="94"/>
        <v>20789</v>
      </c>
      <c r="B6070" s="39" cm="1">
        <f t="array" aca="1" ref="B6070" ca="1">INDIRECT(_xlfn.CONCAT("D",ROW(C6070)-C6070-3))</f>
        <v>2078</v>
      </c>
      <c r="C6070" s="32">
        <v>9</v>
      </c>
      <c r="D6070" s="33">
        <v>4212065</v>
      </c>
      <c r="E6070" s="33"/>
      <c r="F6070" s="33">
        <v>2157278</v>
      </c>
      <c r="G6070" s="33">
        <v>2157278</v>
      </c>
      <c r="H6070" s="33">
        <v>0</v>
      </c>
      <c r="I6070" s="33">
        <v>0</v>
      </c>
      <c r="J6070" s="33">
        <v>0</v>
      </c>
      <c r="K6070" s="33"/>
      <c r="L6070" s="33">
        <v>2054787</v>
      </c>
      <c r="M6070" s="33">
        <v>2054787</v>
      </c>
      <c r="N6070" s="33">
        <v>0</v>
      </c>
      <c r="O6070" s="33">
        <v>0</v>
      </c>
      <c r="P6070" s="33">
        <v>0</v>
      </c>
      <c r="Q6070"/>
    </row>
    <row r="6071" spans="1:17">
      <c r="A6071" s="38" t="str">
        <f t="shared" ca="1" si="94"/>
        <v>207810</v>
      </c>
      <c r="B6071" s="39" cm="1">
        <f t="array" aca="1" ref="B6071" ca="1">INDIRECT(_xlfn.CONCAT("D",ROW(C6071)-C6071-3))</f>
        <v>2078</v>
      </c>
      <c r="C6071" s="32">
        <v>10</v>
      </c>
      <c r="D6071" s="33">
        <v>4228872</v>
      </c>
      <c r="E6071" s="33"/>
      <c r="F6071" s="33">
        <v>2166617</v>
      </c>
      <c r="G6071" s="33">
        <v>2166617</v>
      </c>
      <c r="H6071" s="33">
        <v>0</v>
      </c>
      <c r="I6071" s="33">
        <v>0</v>
      </c>
      <c r="J6071" s="33">
        <v>0</v>
      </c>
      <c r="K6071" s="33"/>
      <c r="L6071" s="33">
        <v>2062256</v>
      </c>
      <c r="M6071" s="33">
        <v>2062256</v>
      </c>
      <c r="N6071" s="33">
        <v>0</v>
      </c>
      <c r="O6071" s="33">
        <v>0</v>
      </c>
      <c r="P6071" s="33">
        <v>0</v>
      </c>
      <c r="Q6071"/>
    </row>
    <row r="6072" spans="1:17">
      <c r="A6072" s="38" t="str">
        <f t="shared" ca="1" si="94"/>
        <v>207811</v>
      </c>
      <c r="B6072" s="39" cm="1">
        <f t="array" aca="1" ref="B6072" ca="1">INDIRECT(_xlfn.CONCAT("D",ROW(C6072)-C6072-3))</f>
        <v>2078</v>
      </c>
      <c r="C6072" s="32">
        <v>11</v>
      </c>
      <c r="D6072" s="33">
        <v>4244223</v>
      </c>
      <c r="E6072" s="33"/>
      <c r="F6072" s="33">
        <v>2175094</v>
      </c>
      <c r="G6072" s="33">
        <v>2175094</v>
      </c>
      <c r="H6072" s="33">
        <v>0</v>
      </c>
      <c r="I6072" s="33">
        <v>0</v>
      </c>
      <c r="J6072" s="33">
        <v>0</v>
      </c>
      <c r="K6072" s="33"/>
      <c r="L6072" s="33">
        <v>2069130</v>
      </c>
      <c r="M6072" s="33">
        <v>2069130</v>
      </c>
      <c r="N6072" s="33">
        <v>0</v>
      </c>
      <c r="O6072" s="33">
        <v>0</v>
      </c>
      <c r="P6072" s="33">
        <v>0</v>
      </c>
      <c r="Q6072"/>
    </row>
    <row r="6073" spans="1:17">
      <c r="A6073" s="38" t="str">
        <f t="shared" ca="1" si="94"/>
        <v>207812</v>
      </c>
      <c r="B6073" s="39" cm="1">
        <f t="array" aca="1" ref="B6073" ca="1">INDIRECT(_xlfn.CONCAT("D",ROW(C6073)-C6073-3))</f>
        <v>2078</v>
      </c>
      <c r="C6073" s="32">
        <v>12</v>
      </c>
      <c r="D6073" s="33">
        <v>4258149</v>
      </c>
      <c r="E6073" s="33"/>
      <c r="F6073" s="33">
        <v>2182584</v>
      </c>
      <c r="G6073" s="33">
        <v>2182584</v>
      </c>
      <c r="H6073" s="33">
        <v>0</v>
      </c>
      <c r="I6073" s="33">
        <v>0</v>
      </c>
      <c r="J6073" s="33">
        <v>0</v>
      </c>
      <c r="K6073" s="33"/>
      <c r="L6073" s="33">
        <v>2075566</v>
      </c>
      <c r="M6073" s="33">
        <v>2075566</v>
      </c>
      <c r="N6073" s="33">
        <v>0</v>
      </c>
      <c r="O6073" s="33">
        <v>0</v>
      </c>
      <c r="P6073" s="33">
        <v>0</v>
      </c>
      <c r="Q6073"/>
    </row>
    <row r="6074" spans="1:17">
      <c r="A6074" s="38" t="str">
        <f t="shared" ca="1" si="94"/>
        <v>207813</v>
      </c>
      <c r="B6074" s="39" cm="1">
        <f t="array" aca="1" ref="B6074" ca="1">INDIRECT(_xlfn.CONCAT("D",ROW(C6074)-C6074-3))</f>
        <v>2078</v>
      </c>
      <c r="C6074" s="32">
        <v>13</v>
      </c>
      <c r="D6074" s="33">
        <v>4270881</v>
      </c>
      <c r="E6074" s="33"/>
      <c r="F6074" s="33">
        <v>2189310</v>
      </c>
      <c r="G6074" s="33">
        <v>2189310</v>
      </c>
      <c r="H6074" s="33">
        <v>0</v>
      </c>
      <c r="I6074" s="33">
        <v>0</v>
      </c>
      <c r="J6074" s="33">
        <v>0</v>
      </c>
      <c r="K6074" s="33"/>
      <c r="L6074" s="33">
        <v>2081571</v>
      </c>
      <c r="M6074" s="33">
        <v>2081571</v>
      </c>
      <c r="N6074" s="33">
        <v>0</v>
      </c>
      <c r="O6074" s="33">
        <v>0</v>
      </c>
      <c r="P6074" s="33">
        <v>0</v>
      </c>
      <c r="Q6074"/>
    </row>
    <row r="6075" spans="1:17">
      <c r="A6075" s="38" t="str">
        <f t="shared" ca="1" si="94"/>
        <v>207814</v>
      </c>
      <c r="B6075" s="39" cm="1">
        <f t="array" aca="1" ref="B6075" ca="1">INDIRECT(_xlfn.CONCAT("D",ROW(C6075)-C6075-3))</f>
        <v>2078</v>
      </c>
      <c r="C6075" s="32">
        <v>14</v>
      </c>
      <c r="D6075" s="33">
        <v>4282475</v>
      </c>
      <c r="E6075" s="33"/>
      <c r="F6075" s="33">
        <v>2195440</v>
      </c>
      <c r="G6075" s="33">
        <v>2195440</v>
      </c>
      <c r="H6075" s="33">
        <v>0</v>
      </c>
      <c r="I6075" s="33">
        <v>0</v>
      </c>
      <c r="J6075" s="33">
        <v>0</v>
      </c>
      <c r="K6075" s="33"/>
      <c r="L6075" s="33">
        <v>2087035</v>
      </c>
      <c r="M6075" s="33">
        <v>2087035</v>
      </c>
      <c r="N6075" s="33">
        <v>0</v>
      </c>
      <c r="O6075" s="33">
        <v>0</v>
      </c>
      <c r="P6075" s="33">
        <v>0</v>
      </c>
      <c r="Q6075"/>
    </row>
    <row r="6076" spans="1:17">
      <c r="A6076" s="38" t="str">
        <f t="shared" ca="1" si="94"/>
        <v>207815</v>
      </c>
      <c r="B6076" s="39" cm="1">
        <f t="array" aca="1" ref="B6076" ca="1">INDIRECT(_xlfn.CONCAT("D",ROW(C6076)-C6076-3))</f>
        <v>2078</v>
      </c>
      <c r="C6076" s="32">
        <v>15</v>
      </c>
      <c r="D6076" s="33">
        <v>4294063</v>
      </c>
      <c r="E6076" s="33"/>
      <c r="F6076" s="33">
        <v>2201747</v>
      </c>
      <c r="G6076" s="33">
        <v>2201747</v>
      </c>
      <c r="H6076" s="33">
        <v>0</v>
      </c>
      <c r="I6076" s="33">
        <v>0</v>
      </c>
      <c r="J6076" s="33">
        <v>0</v>
      </c>
      <c r="K6076" s="33"/>
      <c r="L6076" s="33">
        <v>2092316</v>
      </c>
      <c r="M6076" s="33">
        <v>2092316</v>
      </c>
      <c r="N6076" s="33">
        <v>0</v>
      </c>
      <c r="O6076" s="33">
        <v>0</v>
      </c>
      <c r="P6076" s="33">
        <v>0</v>
      </c>
      <c r="Q6076"/>
    </row>
    <row r="6077" spans="1:17">
      <c r="A6077" s="38" t="str">
        <f t="shared" ca="1" si="94"/>
        <v>207816</v>
      </c>
      <c r="B6077" s="39" cm="1">
        <f t="array" aca="1" ref="B6077" ca="1">INDIRECT(_xlfn.CONCAT("D",ROW(C6077)-C6077-3))</f>
        <v>2078</v>
      </c>
      <c r="C6077" s="32">
        <v>16</v>
      </c>
      <c r="D6077" s="33">
        <v>4306789</v>
      </c>
      <c r="E6077" s="33"/>
      <c r="F6077" s="33">
        <v>2209219</v>
      </c>
      <c r="G6077" s="33">
        <v>2202743</v>
      </c>
      <c r="H6077" s="33">
        <v>6476</v>
      </c>
      <c r="I6077" s="33">
        <v>0</v>
      </c>
      <c r="J6077" s="33">
        <v>0</v>
      </c>
      <c r="K6077" s="33"/>
      <c r="L6077" s="33">
        <v>2097570</v>
      </c>
      <c r="M6077" s="33">
        <v>2092931</v>
      </c>
      <c r="N6077" s="33">
        <v>4639</v>
      </c>
      <c r="O6077" s="33">
        <v>0</v>
      </c>
      <c r="P6077" s="33">
        <v>0</v>
      </c>
      <c r="Q6077"/>
    </row>
    <row r="6078" spans="1:17">
      <c r="A6078" s="38" t="str">
        <f t="shared" ca="1" si="94"/>
        <v>207817</v>
      </c>
      <c r="B6078" s="39" cm="1">
        <f t="array" aca="1" ref="B6078" ca="1">INDIRECT(_xlfn.CONCAT("D",ROW(C6078)-C6078-3))</f>
        <v>2078</v>
      </c>
      <c r="C6078" s="32">
        <v>17</v>
      </c>
      <c r="D6078" s="33">
        <v>4322335</v>
      </c>
      <c r="E6078" s="33"/>
      <c r="F6078" s="33">
        <v>2219046</v>
      </c>
      <c r="G6078" s="33">
        <v>2204197</v>
      </c>
      <c r="H6078" s="33">
        <v>13921</v>
      </c>
      <c r="I6078" s="33">
        <v>0</v>
      </c>
      <c r="J6078" s="33">
        <v>928</v>
      </c>
      <c r="K6078" s="33"/>
      <c r="L6078" s="33">
        <v>2103289</v>
      </c>
      <c r="M6078" s="33">
        <v>2091238</v>
      </c>
      <c r="N6078" s="33">
        <v>11124</v>
      </c>
      <c r="O6078" s="33">
        <v>0</v>
      </c>
      <c r="P6078" s="33">
        <v>927</v>
      </c>
      <c r="Q6078"/>
    </row>
    <row r="6079" spans="1:17">
      <c r="A6079" s="38" t="str">
        <f t="shared" ca="1" si="94"/>
        <v>207818</v>
      </c>
      <c r="B6079" s="39" cm="1">
        <f t="array" aca="1" ref="B6079" ca="1">INDIRECT(_xlfn.CONCAT("D",ROW(C6079)-C6079-3))</f>
        <v>2078</v>
      </c>
      <c r="C6079" s="32">
        <v>18</v>
      </c>
      <c r="D6079" s="33">
        <v>4340766</v>
      </c>
      <c r="E6079" s="33"/>
      <c r="F6079" s="33">
        <v>2230976</v>
      </c>
      <c r="G6079" s="33">
        <v>2216116</v>
      </c>
      <c r="H6079" s="33">
        <v>14861</v>
      </c>
      <c r="I6079" s="33">
        <v>0</v>
      </c>
      <c r="J6079" s="33">
        <v>0</v>
      </c>
      <c r="K6079" s="33"/>
      <c r="L6079" s="33">
        <v>2109790</v>
      </c>
      <c r="M6079" s="33">
        <v>2093075</v>
      </c>
      <c r="N6079" s="33">
        <v>16715</v>
      </c>
      <c r="O6079" s="33">
        <v>0</v>
      </c>
      <c r="P6079" s="33">
        <v>0</v>
      </c>
      <c r="Q6079"/>
    </row>
    <row r="6080" spans="1:17">
      <c r="A6080" s="38" t="str">
        <f t="shared" ca="1" si="94"/>
        <v>207819</v>
      </c>
      <c r="B6080" s="39" cm="1">
        <f t="array" aca="1" ref="B6080" ca="1">INDIRECT(_xlfn.CONCAT("D",ROW(C6080)-C6080-3))</f>
        <v>2078</v>
      </c>
      <c r="C6080" s="32">
        <v>19</v>
      </c>
      <c r="D6080" s="33">
        <v>4359610</v>
      </c>
      <c r="E6080" s="33"/>
      <c r="F6080" s="33">
        <v>2242785</v>
      </c>
      <c r="G6080" s="33">
        <v>2216695</v>
      </c>
      <c r="H6080" s="33">
        <v>24226</v>
      </c>
      <c r="I6080" s="33">
        <v>0</v>
      </c>
      <c r="J6080" s="33">
        <v>1864</v>
      </c>
      <c r="K6080" s="33"/>
      <c r="L6080" s="33">
        <v>2116826</v>
      </c>
      <c r="M6080" s="33">
        <v>2053554</v>
      </c>
      <c r="N6080" s="33">
        <v>62342</v>
      </c>
      <c r="O6080" s="33">
        <v>931</v>
      </c>
      <c r="P6080" s="33">
        <v>0</v>
      </c>
      <c r="Q6080"/>
    </row>
    <row r="6081" spans="1:17">
      <c r="A6081" s="38" t="str">
        <f t="shared" ca="1" si="94"/>
        <v>207820</v>
      </c>
      <c r="B6081" s="39" cm="1">
        <f t="array" aca="1" ref="B6081" ca="1">INDIRECT(_xlfn.CONCAT("D",ROW(C6081)-C6081-3))</f>
        <v>2078</v>
      </c>
      <c r="C6081" s="32">
        <v>20</v>
      </c>
      <c r="D6081" s="33">
        <v>4378515</v>
      </c>
      <c r="E6081" s="33"/>
      <c r="F6081" s="33">
        <v>2253365</v>
      </c>
      <c r="G6081" s="33">
        <v>2198245</v>
      </c>
      <c r="H6081" s="33">
        <v>54185</v>
      </c>
      <c r="I6081" s="33">
        <v>0</v>
      </c>
      <c r="J6081" s="33">
        <v>934</v>
      </c>
      <c r="K6081" s="33"/>
      <c r="L6081" s="33">
        <v>2125150</v>
      </c>
      <c r="M6081" s="33">
        <v>2016000</v>
      </c>
      <c r="N6081" s="33">
        <v>107284</v>
      </c>
      <c r="O6081" s="33">
        <v>933</v>
      </c>
      <c r="P6081" s="33">
        <v>933</v>
      </c>
      <c r="Q6081"/>
    </row>
    <row r="6082" spans="1:17">
      <c r="A6082" s="38" t="str">
        <f t="shared" ca="1" si="94"/>
        <v>207821</v>
      </c>
      <c r="B6082" s="39" cm="1">
        <f t="array" aca="1" ref="B6082" ca="1">INDIRECT(_xlfn.CONCAT("D",ROW(C6082)-C6082-3))</f>
        <v>2078</v>
      </c>
      <c r="C6082" s="32">
        <v>21</v>
      </c>
      <c r="D6082" s="33">
        <v>4400951</v>
      </c>
      <c r="E6082" s="33"/>
      <c r="F6082" s="33">
        <v>2265326</v>
      </c>
      <c r="G6082" s="33">
        <v>2204405</v>
      </c>
      <c r="H6082" s="33">
        <v>58109</v>
      </c>
      <c r="I6082" s="33">
        <v>0</v>
      </c>
      <c r="J6082" s="33">
        <v>2812</v>
      </c>
      <c r="K6082" s="33"/>
      <c r="L6082" s="33">
        <v>2135625</v>
      </c>
      <c r="M6082" s="33">
        <v>1994311</v>
      </c>
      <c r="N6082" s="33">
        <v>133827</v>
      </c>
      <c r="O6082" s="33">
        <v>0</v>
      </c>
      <c r="P6082" s="33">
        <v>7487</v>
      </c>
      <c r="Q6082"/>
    </row>
    <row r="6083" spans="1:17">
      <c r="A6083" s="38" t="str">
        <f t="shared" ca="1" si="94"/>
        <v>207822</v>
      </c>
      <c r="B6083" s="39" cm="1">
        <f t="array" aca="1" ref="B6083" ca="1">INDIRECT(_xlfn.CONCAT("D",ROW(C6083)-C6083-3))</f>
        <v>2078</v>
      </c>
      <c r="C6083" s="32">
        <v>22</v>
      </c>
      <c r="D6083" s="33">
        <v>4422912</v>
      </c>
      <c r="E6083" s="33"/>
      <c r="F6083" s="33">
        <v>2276276</v>
      </c>
      <c r="G6083" s="33">
        <v>2179434</v>
      </c>
      <c r="H6083" s="33">
        <v>94022</v>
      </c>
      <c r="I6083" s="33">
        <v>0</v>
      </c>
      <c r="J6083" s="33">
        <v>2821</v>
      </c>
      <c r="K6083" s="33"/>
      <c r="L6083" s="33">
        <v>2146636</v>
      </c>
      <c r="M6083" s="33">
        <v>1913653</v>
      </c>
      <c r="N6083" s="33">
        <v>225467</v>
      </c>
      <c r="O6083" s="33">
        <v>0</v>
      </c>
      <c r="P6083" s="33">
        <v>7516</v>
      </c>
      <c r="Q6083"/>
    </row>
    <row r="6084" spans="1:17">
      <c r="A6084" s="38" t="str">
        <f t="shared" ca="1" si="94"/>
        <v>207823</v>
      </c>
      <c r="B6084" s="39" cm="1">
        <f t="array" aca="1" ref="B6084" ca="1">INDIRECT(_xlfn.CONCAT("D",ROW(C6084)-C6084-3))</f>
        <v>2078</v>
      </c>
      <c r="C6084" s="32">
        <v>23</v>
      </c>
      <c r="D6084" s="33">
        <v>4445105</v>
      </c>
      <c r="E6084" s="33"/>
      <c r="F6084" s="33">
        <v>2286674</v>
      </c>
      <c r="G6084" s="33">
        <v>2117606</v>
      </c>
      <c r="H6084" s="33">
        <v>159623</v>
      </c>
      <c r="I6084" s="33">
        <v>0</v>
      </c>
      <c r="J6084" s="33">
        <v>9445</v>
      </c>
      <c r="K6084" s="33"/>
      <c r="L6084" s="33">
        <v>2158431</v>
      </c>
      <c r="M6084" s="33">
        <v>1833911</v>
      </c>
      <c r="N6084" s="33">
        <v>306595</v>
      </c>
      <c r="O6084" s="33">
        <v>1887</v>
      </c>
      <c r="P6084" s="33">
        <v>16037</v>
      </c>
      <c r="Q6084"/>
    </row>
    <row r="6085" spans="1:17">
      <c r="A6085" s="38" t="str">
        <f t="shared" ca="1" si="94"/>
        <v>207824</v>
      </c>
      <c r="B6085" s="39" cm="1">
        <f t="array" aca="1" ref="B6085" ca="1">INDIRECT(_xlfn.CONCAT("D",ROW(C6085)-C6085-3))</f>
        <v>2078</v>
      </c>
      <c r="C6085" s="32">
        <v>24</v>
      </c>
      <c r="D6085" s="33">
        <v>4469736</v>
      </c>
      <c r="E6085" s="33"/>
      <c r="F6085" s="33">
        <v>2297847</v>
      </c>
      <c r="G6085" s="33">
        <v>2030523</v>
      </c>
      <c r="H6085" s="33">
        <v>256896</v>
      </c>
      <c r="I6085" s="33">
        <v>0</v>
      </c>
      <c r="J6085" s="33">
        <v>10428</v>
      </c>
      <c r="K6085" s="33"/>
      <c r="L6085" s="33">
        <v>2171889</v>
      </c>
      <c r="M6085" s="33">
        <v>1725403</v>
      </c>
      <c r="N6085" s="33">
        <v>420945</v>
      </c>
      <c r="O6085" s="33">
        <v>0</v>
      </c>
      <c r="P6085" s="33">
        <v>25541</v>
      </c>
      <c r="Q6085"/>
    </row>
    <row r="6086" spans="1:17">
      <c r="A6086" s="38" t="str">
        <f t="shared" ca="1" si="94"/>
        <v>207825</v>
      </c>
      <c r="B6086" s="39" cm="1">
        <f t="array" aca="1" ref="B6086" ca="1">INDIRECT(_xlfn.CONCAT("D",ROW(C6086)-C6086-3))</f>
        <v>2078</v>
      </c>
      <c r="C6086" s="32">
        <v>25</v>
      </c>
      <c r="D6086" s="33">
        <v>4497200</v>
      </c>
      <c r="E6086" s="33"/>
      <c r="F6086" s="33">
        <v>2309947</v>
      </c>
      <c r="G6086" s="33">
        <v>1957421</v>
      </c>
      <c r="H6086" s="33">
        <v>336372</v>
      </c>
      <c r="I6086" s="33">
        <v>0</v>
      </c>
      <c r="J6086" s="33">
        <v>16153</v>
      </c>
      <c r="K6086" s="33"/>
      <c r="L6086" s="33">
        <v>2187253</v>
      </c>
      <c r="M6086" s="33">
        <v>1598414</v>
      </c>
      <c r="N6086" s="33">
        <v>557498</v>
      </c>
      <c r="O6086" s="33">
        <v>2849</v>
      </c>
      <c r="P6086" s="33">
        <v>28492</v>
      </c>
      <c r="Q6086"/>
    </row>
    <row r="6087" spans="1:17">
      <c r="A6087" s="38" t="str">
        <f t="shared" ca="1" si="94"/>
        <v>207826</v>
      </c>
      <c r="B6087" s="39" cm="1">
        <f t="array" aca="1" ref="B6087" ca="1">INDIRECT(_xlfn.CONCAT("D",ROW(C6087)-C6087-3))</f>
        <v>2078</v>
      </c>
      <c r="C6087" s="32">
        <v>26</v>
      </c>
      <c r="D6087" s="33">
        <v>4526860</v>
      </c>
      <c r="E6087" s="33"/>
      <c r="F6087" s="33">
        <v>2322864</v>
      </c>
      <c r="G6087" s="33">
        <v>1882913</v>
      </c>
      <c r="H6087" s="33">
        <v>418955</v>
      </c>
      <c r="I6087" s="33">
        <v>954</v>
      </c>
      <c r="J6087" s="33">
        <v>20041</v>
      </c>
      <c r="K6087" s="33"/>
      <c r="L6087" s="33">
        <v>2203996</v>
      </c>
      <c r="M6087" s="33">
        <v>1485840</v>
      </c>
      <c r="N6087" s="33">
        <v>679105</v>
      </c>
      <c r="O6087" s="33">
        <v>1905</v>
      </c>
      <c r="P6087" s="33">
        <v>37146</v>
      </c>
      <c r="Q6087"/>
    </row>
    <row r="6088" spans="1:17">
      <c r="A6088" s="38" t="str">
        <f t="shared" ca="1" si="94"/>
        <v>207827</v>
      </c>
      <c r="B6088" s="39" cm="1">
        <f t="array" aca="1" ref="B6088" ca="1">INDIRECT(_xlfn.CONCAT("D",ROW(C6088)-C6088-3))</f>
        <v>2078</v>
      </c>
      <c r="C6088" s="32">
        <v>27</v>
      </c>
      <c r="D6088" s="33">
        <v>4558358</v>
      </c>
      <c r="E6088" s="33"/>
      <c r="F6088" s="33">
        <v>2336680</v>
      </c>
      <c r="G6088" s="33">
        <v>1783155</v>
      </c>
      <c r="H6088" s="33">
        <v>521922</v>
      </c>
      <c r="I6088" s="33">
        <v>0</v>
      </c>
      <c r="J6088" s="33">
        <v>31603</v>
      </c>
      <c r="K6088" s="33"/>
      <c r="L6088" s="33">
        <v>2221678</v>
      </c>
      <c r="M6088" s="33">
        <v>1337210</v>
      </c>
      <c r="N6088" s="33">
        <v>836711</v>
      </c>
      <c r="O6088" s="33">
        <v>4776</v>
      </c>
      <c r="P6088" s="33">
        <v>42982</v>
      </c>
      <c r="Q6088"/>
    </row>
    <row r="6089" spans="1:17">
      <c r="A6089" s="38" t="str">
        <f t="shared" ca="1" si="94"/>
        <v>207828</v>
      </c>
      <c r="B6089" s="39" cm="1">
        <f t="array" aca="1" ref="B6089" ca="1">INDIRECT(_xlfn.CONCAT("D",ROW(C6089)-C6089-3))</f>
        <v>2078</v>
      </c>
      <c r="C6089" s="32">
        <v>28</v>
      </c>
      <c r="D6089" s="33">
        <v>4591444</v>
      </c>
      <c r="E6089" s="33"/>
      <c r="F6089" s="33">
        <v>2351488</v>
      </c>
      <c r="G6089" s="33">
        <v>1676204</v>
      </c>
      <c r="H6089" s="33">
        <v>636861</v>
      </c>
      <c r="I6089" s="33">
        <v>961</v>
      </c>
      <c r="J6089" s="33">
        <v>37462</v>
      </c>
      <c r="K6089" s="33"/>
      <c r="L6089" s="33">
        <v>2239956</v>
      </c>
      <c r="M6089" s="33">
        <v>1222056</v>
      </c>
      <c r="N6089" s="33">
        <v>941222</v>
      </c>
      <c r="O6089" s="33">
        <v>5751</v>
      </c>
      <c r="P6089" s="33">
        <v>70927</v>
      </c>
      <c r="Q6089"/>
    </row>
    <row r="6090" spans="1:17">
      <c r="A6090" s="38" t="str">
        <f t="shared" ca="1" si="94"/>
        <v>207829</v>
      </c>
      <c r="B6090" s="39" cm="1">
        <f t="array" aca="1" ref="B6090" ca="1">INDIRECT(_xlfn.CONCAT("D",ROW(C6090)-C6090-3))</f>
        <v>2078</v>
      </c>
      <c r="C6090" s="32">
        <v>29</v>
      </c>
      <c r="D6090" s="33">
        <v>4625256</v>
      </c>
      <c r="E6090" s="33"/>
      <c r="F6090" s="33">
        <v>2366983</v>
      </c>
      <c r="G6090" s="33">
        <v>1605926</v>
      </c>
      <c r="H6090" s="33">
        <v>704218</v>
      </c>
      <c r="I6090" s="33">
        <v>1927</v>
      </c>
      <c r="J6090" s="33">
        <v>54912</v>
      </c>
      <c r="K6090" s="33"/>
      <c r="L6090" s="33">
        <v>2258273</v>
      </c>
      <c r="M6090" s="33">
        <v>1184005</v>
      </c>
      <c r="N6090" s="33">
        <v>1007848</v>
      </c>
      <c r="O6090" s="33">
        <v>2888</v>
      </c>
      <c r="P6090" s="33">
        <v>63532</v>
      </c>
      <c r="Q6090"/>
    </row>
    <row r="6091" spans="1:17">
      <c r="A6091" s="38" t="str">
        <f t="shared" ca="1" si="94"/>
        <v>207830</v>
      </c>
      <c r="B6091" s="39" cm="1">
        <f t="array" aca="1" ref="B6091" ca="1">INDIRECT(_xlfn.CONCAT("D",ROW(C6091)-C6091-3))</f>
        <v>2078</v>
      </c>
      <c r="C6091" s="32">
        <v>30</v>
      </c>
      <c r="D6091" s="33">
        <v>4660018</v>
      </c>
      <c r="E6091" s="33"/>
      <c r="F6091" s="33">
        <v>2383420</v>
      </c>
      <c r="G6091" s="33">
        <v>1509596</v>
      </c>
      <c r="H6091" s="33">
        <v>818666</v>
      </c>
      <c r="I6091" s="33">
        <v>1935</v>
      </c>
      <c r="J6091" s="33">
        <v>53223</v>
      </c>
      <c r="K6091" s="33"/>
      <c r="L6091" s="33">
        <v>2276598</v>
      </c>
      <c r="M6091" s="33">
        <v>1078439</v>
      </c>
      <c r="N6091" s="33">
        <v>1090991</v>
      </c>
      <c r="O6091" s="33">
        <v>4827</v>
      </c>
      <c r="P6091" s="33">
        <v>102341</v>
      </c>
      <c r="Q6091"/>
    </row>
    <row r="6092" spans="1:17">
      <c r="A6092" s="38" t="str">
        <f t="shared" ref="A6092:A6155" ca="1" si="95">B6092&amp;C6092</f>
        <v>207831</v>
      </c>
      <c r="B6092" s="39" cm="1">
        <f t="array" aca="1" ref="B6092" ca="1">INDIRECT(_xlfn.CONCAT("D",ROW(C6092)-C6092-3))</f>
        <v>2078</v>
      </c>
      <c r="C6092" s="32">
        <v>31</v>
      </c>
      <c r="D6092" s="33">
        <v>4693275</v>
      </c>
      <c r="E6092" s="33"/>
      <c r="F6092" s="33">
        <v>2399307</v>
      </c>
      <c r="G6092" s="33">
        <v>1367025</v>
      </c>
      <c r="H6092" s="33">
        <v>942308</v>
      </c>
      <c r="I6092" s="33">
        <v>6772</v>
      </c>
      <c r="J6092" s="33">
        <v>83202</v>
      </c>
      <c r="K6092" s="33"/>
      <c r="L6092" s="33">
        <v>2293968</v>
      </c>
      <c r="M6092" s="33">
        <v>995021</v>
      </c>
      <c r="N6092" s="33">
        <v>1193444</v>
      </c>
      <c r="O6092" s="33">
        <v>10647</v>
      </c>
      <c r="P6092" s="33">
        <v>94856</v>
      </c>
      <c r="Q6092"/>
    </row>
    <row r="6093" spans="1:17">
      <c r="A6093" s="38" t="str">
        <f t="shared" ca="1" si="95"/>
        <v>207832</v>
      </c>
      <c r="B6093" s="39" cm="1">
        <f t="array" aca="1" ref="B6093" ca="1">INDIRECT(_xlfn.CONCAT("D",ROW(C6093)-C6093-3))</f>
        <v>2078</v>
      </c>
      <c r="C6093" s="32">
        <v>32</v>
      </c>
      <c r="D6093" s="33">
        <v>4724052</v>
      </c>
      <c r="E6093" s="33"/>
      <c r="F6093" s="33">
        <v>2413977</v>
      </c>
      <c r="G6093" s="33">
        <v>1290296</v>
      </c>
      <c r="H6093" s="33">
        <v>1026812</v>
      </c>
      <c r="I6093" s="33">
        <v>1937</v>
      </c>
      <c r="J6093" s="33">
        <v>94932</v>
      </c>
      <c r="K6093" s="33"/>
      <c r="L6093" s="33">
        <v>2310075</v>
      </c>
      <c r="M6093" s="33">
        <v>894223</v>
      </c>
      <c r="N6093" s="33">
        <v>1290042</v>
      </c>
      <c r="O6093" s="33">
        <v>10646</v>
      </c>
      <c r="P6093" s="33">
        <v>115165</v>
      </c>
      <c r="Q6093"/>
    </row>
    <row r="6094" spans="1:17">
      <c r="A6094" s="38" t="str">
        <f t="shared" ca="1" si="95"/>
        <v>207833</v>
      </c>
      <c r="B6094" s="39" cm="1">
        <f t="array" aca="1" ref="B6094" ca="1">INDIRECT(_xlfn.CONCAT("D",ROW(C6094)-C6094-3))</f>
        <v>2078</v>
      </c>
      <c r="C6094" s="32">
        <v>33</v>
      </c>
      <c r="D6094" s="33">
        <v>4751767</v>
      </c>
      <c r="E6094" s="33"/>
      <c r="F6094" s="33">
        <v>2426998</v>
      </c>
      <c r="G6094" s="33">
        <v>1216412</v>
      </c>
      <c r="H6094" s="33">
        <v>1097003</v>
      </c>
      <c r="I6094" s="33">
        <v>6796</v>
      </c>
      <c r="J6094" s="33">
        <v>106788</v>
      </c>
      <c r="K6094" s="33"/>
      <c r="L6094" s="33">
        <v>2324768</v>
      </c>
      <c r="M6094" s="33">
        <v>829790</v>
      </c>
      <c r="N6094" s="33">
        <v>1351677</v>
      </c>
      <c r="O6094" s="33">
        <v>9682</v>
      </c>
      <c r="P6094" s="33">
        <v>133619</v>
      </c>
      <c r="Q6094"/>
    </row>
    <row r="6095" spans="1:17">
      <c r="A6095" s="38" t="str">
        <f t="shared" ca="1" si="95"/>
        <v>207834</v>
      </c>
      <c r="B6095" s="39" cm="1">
        <f t="array" aca="1" ref="B6095" ca="1">INDIRECT(_xlfn.CONCAT("D",ROW(C6095)-C6095-3))</f>
        <v>2078</v>
      </c>
      <c r="C6095" s="32">
        <v>34</v>
      </c>
      <c r="D6095" s="33">
        <v>4775753</v>
      </c>
      <c r="E6095" s="33"/>
      <c r="F6095" s="33">
        <v>2438022</v>
      </c>
      <c r="G6095" s="33">
        <v>1152150</v>
      </c>
      <c r="H6095" s="33">
        <v>1140521</v>
      </c>
      <c r="I6095" s="33">
        <v>2907</v>
      </c>
      <c r="J6095" s="33">
        <v>142444</v>
      </c>
      <c r="K6095" s="33"/>
      <c r="L6095" s="33">
        <v>2337730</v>
      </c>
      <c r="M6095" s="33">
        <v>762451</v>
      </c>
      <c r="N6095" s="33">
        <v>1389269</v>
      </c>
      <c r="O6095" s="33">
        <v>7751</v>
      </c>
      <c r="P6095" s="33">
        <v>178260</v>
      </c>
      <c r="Q6095"/>
    </row>
    <row r="6096" spans="1:17">
      <c r="A6096" s="38" t="str">
        <f t="shared" ca="1" si="95"/>
        <v>207835</v>
      </c>
      <c r="B6096" s="39" cm="1">
        <f t="array" aca="1" ref="B6096" ca="1">INDIRECT(_xlfn.CONCAT("D",ROW(C6096)-C6096-3))</f>
        <v>2078</v>
      </c>
      <c r="C6096" s="32">
        <v>35</v>
      </c>
      <c r="D6096" s="33">
        <v>4796454</v>
      </c>
      <c r="E6096" s="33"/>
      <c r="F6096" s="33">
        <v>2447343</v>
      </c>
      <c r="G6096" s="33">
        <v>1130514</v>
      </c>
      <c r="H6096" s="33">
        <v>1150892</v>
      </c>
      <c r="I6096" s="33">
        <v>3881</v>
      </c>
      <c r="J6096" s="33">
        <v>162056</v>
      </c>
      <c r="K6096" s="33"/>
      <c r="L6096" s="33">
        <v>2349111</v>
      </c>
      <c r="M6096" s="33">
        <v>756247</v>
      </c>
      <c r="N6096" s="33">
        <v>1369185</v>
      </c>
      <c r="O6096" s="33">
        <v>14525</v>
      </c>
      <c r="P6096" s="33">
        <v>209154</v>
      </c>
      <c r="Q6096"/>
    </row>
    <row r="6097" spans="1:17">
      <c r="A6097" s="38" t="str">
        <f t="shared" ca="1" si="95"/>
        <v>207836</v>
      </c>
      <c r="B6097" s="39" cm="1">
        <f t="array" aca="1" ref="B6097" ca="1">INDIRECT(_xlfn.CONCAT("D",ROW(C6097)-C6097-3))</f>
        <v>2078</v>
      </c>
      <c r="C6097" s="32">
        <v>36</v>
      </c>
      <c r="D6097" s="33">
        <v>4814263</v>
      </c>
      <c r="E6097" s="33"/>
      <c r="F6097" s="33">
        <v>2455128</v>
      </c>
      <c r="G6097" s="33">
        <v>1101176</v>
      </c>
      <c r="H6097" s="33">
        <v>1169939</v>
      </c>
      <c r="I6097" s="33">
        <v>9685</v>
      </c>
      <c r="J6097" s="33">
        <v>174329</v>
      </c>
      <c r="K6097" s="33"/>
      <c r="L6097" s="33">
        <v>2359134</v>
      </c>
      <c r="M6097" s="33">
        <v>717030</v>
      </c>
      <c r="N6097" s="33">
        <v>1427286</v>
      </c>
      <c r="O6097" s="33">
        <v>26127</v>
      </c>
      <c r="P6097" s="33">
        <v>188692</v>
      </c>
      <c r="Q6097"/>
    </row>
    <row r="6098" spans="1:17">
      <c r="A6098" s="38" t="str">
        <f t="shared" ca="1" si="95"/>
        <v>207837</v>
      </c>
      <c r="B6098" s="39" cm="1">
        <f t="array" aca="1" ref="B6098" ca="1">INDIRECT(_xlfn.CONCAT("D",ROW(C6098)-C6098-3))</f>
        <v>2078</v>
      </c>
      <c r="C6098" s="32">
        <v>37</v>
      </c>
      <c r="D6098" s="33">
        <v>4828826</v>
      </c>
      <c r="E6098" s="33"/>
      <c r="F6098" s="33">
        <v>2461084</v>
      </c>
      <c r="G6098" s="33">
        <v>1061948</v>
      </c>
      <c r="H6098" s="33">
        <v>1190816</v>
      </c>
      <c r="I6098" s="33">
        <v>9689</v>
      </c>
      <c r="J6098" s="33">
        <v>198631</v>
      </c>
      <c r="K6098" s="33"/>
      <c r="L6098" s="33">
        <v>2367743</v>
      </c>
      <c r="M6098" s="33">
        <v>679674</v>
      </c>
      <c r="N6098" s="33">
        <v>1479235</v>
      </c>
      <c r="O6098" s="33">
        <v>22237</v>
      </c>
      <c r="P6098" s="33">
        <v>186596</v>
      </c>
      <c r="Q6098"/>
    </row>
    <row r="6099" spans="1:17">
      <c r="A6099" s="38" t="str">
        <f t="shared" ca="1" si="95"/>
        <v>207838</v>
      </c>
      <c r="B6099" s="39" cm="1">
        <f t="array" aca="1" ref="B6099" ca="1">INDIRECT(_xlfn.CONCAT("D",ROW(C6099)-C6099-3))</f>
        <v>2078</v>
      </c>
      <c r="C6099" s="32">
        <v>38</v>
      </c>
      <c r="D6099" s="33">
        <v>4839420</v>
      </c>
      <c r="E6099" s="33"/>
      <c r="F6099" s="33">
        <v>2464872</v>
      </c>
      <c r="G6099" s="33">
        <v>988274</v>
      </c>
      <c r="H6099" s="33">
        <v>1275067</v>
      </c>
      <c r="I6099" s="33">
        <v>6782</v>
      </c>
      <c r="J6099" s="33">
        <v>194748</v>
      </c>
      <c r="K6099" s="33"/>
      <c r="L6099" s="33">
        <v>2374549</v>
      </c>
      <c r="M6099" s="33">
        <v>687700</v>
      </c>
      <c r="N6099" s="33">
        <v>1437303</v>
      </c>
      <c r="O6099" s="33">
        <v>8705</v>
      </c>
      <c r="P6099" s="33">
        <v>240840</v>
      </c>
      <c r="Q6099"/>
    </row>
    <row r="6100" spans="1:17">
      <c r="A6100" s="38" t="str">
        <f t="shared" ca="1" si="95"/>
        <v>207839</v>
      </c>
      <c r="B6100" s="39" cm="1">
        <f t="array" aca="1" ref="B6100" ca="1">INDIRECT(_xlfn.CONCAT("D",ROW(C6100)-C6100-3))</f>
        <v>2078</v>
      </c>
      <c r="C6100" s="32">
        <v>39</v>
      </c>
      <c r="D6100" s="33">
        <v>4845163</v>
      </c>
      <c r="E6100" s="33"/>
      <c r="F6100" s="33">
        <v>2466032</v>
      </c>
      <c r="G6100" s="33">
        <v>951971</v>
      </c>
      <c r="H6100" s="33">
        <v>1285742</v>
      </c>
      <c r="I6100" s="33">
        <v>11609</v>
      </c>
      <c r="J6100" s="33">
        <v>216709</v>
      </c>
      <c r="K6100" s="33"/>
      <c r="L6100" s="33">
        <v>2379131</v>
      </c>
      <c r="M6100" s="33">
        <v>616991</v>
      </c>
      <c r="N6100" s="33">
        <v>1495647</v>
      </c>
      <c r="O6100" s="33">
        <v>19311</v>
      </c>
      <c r="P6100" s="33">
        <v>247182</v>
      </c>
      <c r="Q6100"/>
    </row>
    <row r="6101" spans="1:17">
      <c r="A6101" s="38" t="str">
        <f t="shared" ca="1" si="95"/>
        <v>207840</v>
      </c>
      <c r="B6101" s="39" cm="1">
        <f t="array" aca="1" ref="B6101" ca="1">INDIRECT(_xlfn.CONCAT("D",ROW(C6101)-C6101-3))</f>
        <v>2078</v>
      </c>
      <c r="C6101" s="32">
        <v>40</v>
      </c>
      <c r="D6101" s="33">
        <v>4846868</v>
      </c>
      <c r="E6101" s="33"/>
      <c r="F6101" s="33">
        <v>2465095</v>
      </c>
      <c r="G6101" s="33">
        <v>895341</v>
      </c>
      <c r="H6101" s="33">
        <v>1352702</v>
      </c>
      <c r="I6101" s="33">
        <v>5814</v>
      </c>
      <c r="J6101" s="33">
        <v>211238</v>
      </c>
      <c r="K6101" s="33"/>
      <c r="L6101" s="33">
        <v>2381773</v>
      </c>
      <c r="M6101" s="33">
        <v>622047</v>
      </c>
      <c r="N6101" s="33">
        <v>1470469</v>
      </c>
      <c r="O6101" s="33">
        <v>18381</v>
      </c>
      <c r="P6101" s="33">
        <v>270876</v>
      </c>
      <c r="Q6101"/>
    </row>
    <row r="6102" spans="1:17">
      <c r="A6102" s="38" t="str">
        <f t="shared" ca="1" si="95"/>
        <v>207841</v>
      </c>
      <c r="B6102" s="39" cm="1">
        <f t="array" aca="1" ref="B6102" ca="1">INDIRECT(_xlfn.CONCAT("D",ROW(C6102)-C6102-3))</f>
        <v>2078</v>
      </c>
      <c r="C6102" s="32">
        <v>41</v>
      </c>
      <c r="D6102" s="33">
        <v>4844944</v>
      </c>
      <c r="E6102" s="33"/>
      <c r="F6102" s="33">
        <v>2462313</v>
      </c>
      <c r="G6102" s="33">
        <v>863936</v>
      </c>
      <c r="H6102" s="33">
        <v>1318130</v>
      </c>
      <c r="I6102" s="33">
        <v>12563</v>
      </c>
      <c r="J6102" s="33">
        <v>267685</v>
      </c>
      <c r="K6102" s="33"/>
      <c r="L6102" s="33">
        <v>2382631</v>
      </c>
      <c r="M6102" s="33">
        <v>641032</v>
      </c>
      <c r="N6102" s="33">
        <v>1437495</v>
      </c>
      <c r="O6102" s="33">
        <v>24135</v>
      </c>
      <c r="P6102" s="33">
        <v>279969</v>
      </c>
      <c r="Q6102"/>
    </row>
    <row r="6103" spans="1:17">
      <c r="A6103" s="38" t="str">
        <f t="shared" ca="1" si="95"/>
        <v>207842</v>
      </c>
      <c r="B6103" s="39" cm="1">
        <f t="array" aca="1" ref="B6103" ca="1">INDIRECT(_xlfn.CONCAT("D",ROW(C6103)-C6103-3))</f>
        <v>2078</v>
      </c>
      <c r="C6103" s="32">
        <v>42</v>
      </c>
      <c r="D6103" s="33">
        <v>4840044</v>
      </c>
      <c r="E6103" s="33"/>
      <c r="F6103" s="33">
        <v>2458031</v>
      </c>
      <c r="G6103" s="33">
        <v>892689</v>
      </c>
      <c r="H6103" s="33">
        <v>1300913</v>
      </c>
      <c r="I6103" s="33">
        <v>13511</v>
      </c>
      <c r="J6103" s="33">
        <v>250918</v>
      </c>
      <c r="K6103" s="33"/>
      <c r="L6103" s="33">
        <v>2382013</v>
      </c>
      <c r="M6103" s="33">
        <v>589712</v>
      </c>
      <c r="N6103" s="33">
        <v>1500823</v>
      </c>
      <c r="O6103" s="33">
        <v>27990</v>
      </c>
      <c r="P6103" s="33">
        <v>263489</v>
      </c>
      <c r="Q6103"/>
    </row>
    <row r="6104" spans="1:17">
      <c r="A6104" s="38" t="str">
        <f t="shared" ca="1" si="95"/>
        <v>207843</v>
      </c>
      <c r="B6104" s="39" cm="1">
        <f t="array" aca="1" ref="B6104" ca="1">INDIRECT(_xlfn.CONCAT("D",ROW(C6104)-C6104-3))</f>
        <v>2078</v>
      </c>
      <c r="C6104" s="32">
        <v>43</v>
      </c>
      <c r="D6104" s="33">
        <v>4833566</v>
      </c>
      <c r="E6104" s="33"/>
      <c r="F6104" s="33">
        <v>2452939</v>
      </c>
      <c r="G6104" s="33">
        <v>852734</v>
      </c>
      <c r="H6104" s="33">
        <v>1347185</v>
      </c>
      <c r="I6104" s="33">
        <v>12554</v>
      </c>
      <c r="J6104" s="33">
        <v>240465</v>
      </c>
      <c r="K6104" s="33"/>
      <c r="L6104" s="33">
        <v>2380627</v>
      </c>
      <c r="M6104" s="33">
        <v>559693</v>
      </c>
      <c r="N6104" s="33">
        <v>1461958</v>
      </c>
      <c r="O6104" s="33">
        <v>30880</v>
      </c>
      <c r="P6104" s="33">
        <v>328096</v>
      </c>
      <c r="Q6104"/>
    </row>
    <row r="6105" spans="1:17">
      <c r="A6105" s="38" t="str">
        <f t="shared" ca="1" si="95"/>
        <v>207844</v>
      </c>
      <c r="B6105" s="39" cm="1">
        <f t="array" aca="1" ref="B6105" ca="1">INDIRECT(_xlfn.CONCAT("D",ROW(C6105)-C6105-3))</f>
        <v>2078</v>
      </c>
      <c r="C6105" s="32">
        <v>44</v>
      </c>
      <c r="D6105" s="33">
        <v>4826495</v>
      </c>
      <c r="E6105" s="33"/>
      <c r="F6105" s="33">
        <v>2447538</v>
      </c>
      <c r="G6105" s="33">
        <v>811984</v>
      </c>
      <c r="H6105" s="33">
        <v>1315974</v>
      </c>
      <c r="I6105" s="33">
        <v>10621</v>
      </c>
      <c r="J6105" s="33">
        <v>308959</v>
      </c>
      <c r="K6105" s="33"/>
      <c r="L6105" s="33">
        <v>2378958</v>
      </c>
      <c r="M6105" s="33">
        <v>567750</v>
      </c>
      <c r="N6105" s="33">
        <v>1481547</v>
      </c>
      <c r="O6105" s="33">
        <v>44340</v>
      </c>
      <c r="P6105" s="33">
        <v>285321</v>
      </c>
      <c r="Q6105"/>
    </row>
    <row r="6106" spans="1:17">
      <c r="A6106" s="38" t="str">
        <f t="shared" ca="1" si="95"/>
        <v>207845</v>
      </c>
      <c r="B6106" s="39" cm="1">
        <f t="array" aca="1" ref="B6106" ca="1">INDIRECT(_xlfn.CONCAT("D",ROW(C6106)-C6106-3))</f>
        <v>2078</v>
      </c>
      <c r="C6106" s="32">
        <v>45</v>
      </c>
      <c r="D6106" s="33">
        <v>4819522</v>
      </c>
      <c r="E6106" s="33"/>
      <c r="F6106" s="33">
        <v>2442304</v>
      </c>
      <c r="G6106" s="33">
        <v>814745</v>
      </c>
      <c r="H6106" s="33">
        <v>1356299</v>
      </c>
      <c r="I6106" s="33">
        <v>7723</v>
      </c>
      <c r="J6106" s="33">
        <v>263537</v>
      </c>
      <c r="K6106" s="33"/>
      <c r="L6106" s="33">
        <v>2377218</v>
      </c>
      <c r="M6106" s="33">
        <v>551113</v>
      </c>
      <c r="N6106" s="33">
        <v>1452583</v>
      </c>
      <c r="O6106" s="33">
        <v>48258</v>
      </c>
      <c r="P6106" s="33">
        <v>325263</v>
      </c>
      <c r="Q6106"/>
    </row>
    <row r="6107" spans="1:17">
      <c r="A6107" s="38" t="str">
        <f t="shared" ca="1" si="95"/>
        <v>207846</v>
      </c>
      <c r="B6107" s="39" cm="1">
        <f t="array" aca="1" ref="B6107" ca="1">INDIRECT(_xlfn.CONCAT("D",ROW(C6107)-C6107-3))</f>
        <v>2078</v>
      </c>
      <c r="C6107" s="32">
        <v>46</v>
      </c>
      <c r="D6107" s="33">
        <v>4811717</v>
      </c>
      <c r="E6107" s="33"/>
      <c r="F6107" s="33">
        <v>2436705</v>
      </c>
      <c r="G6107" s="33">
        <v>818988</v>
      </c>
      <c r="H6107" s="33">
        <v>1340863</v>
      </c>
      <c r="I6107" s="33">
        <v>11576</v>
      </c>
      <c r="J6107" s="33">
        <v>265279</v>
      </c>
      <c r="K6107" s="33"/>
      <c r="L6107" s="33">
        <v>2375011</v>
      </c>
      <c r="M6107" s="33">
        <v>506308</v>
      </c>
      <c r="N6107" s="33">
        <v>1492837</v>
      </c>
      <c r="O6107" s="33">
        <v>46379</v>
      </c>
      <c r="P6107" s="33">
        <v>329487</v>
      </c>
      <c r="Q6107"/>
    </row>
    <row r="6108" spans="1:17">
      <c r="A6108" s="38" t="str">
        <f t="shared" ca="1" si="95"/>
        <v>207847</v>
      </c>
      <c r="B6108" s="39" cm="1">
        <f t="array" aca="1" ref="B6108" ca="1">INDIRECT(_xlfn.CONCAT("D",ROW(C6108)-C6108-3))</f>
        <v>2078</v>
      </c>
      <c r="C6108" s="32">
        <v>47</v>
      </c>
      <c r="D6108" s="33">
        <v>4794374</v>
      </c>
      <c r="E6108" s="33"/>
      <c r="F6108" s="33">
        <v>2426309</v>
      </c>
      <c r="G6108" s="33">
        <v>797216</v>
      </c>
      <c r="H6108" s="33">
        <v>1321953</v>
      </c>
      <c r="I6108" s="33">
        <v>12517</v>
      </c>
      <c r="J6108" s="33">
        <v>294623</v>
      </c>
      <c r="K6108" s="33"/>
      <c r="L6108" s="33">
        <v>2368065</v>
      </c>
      <c r="M6108" s="33">
        <v>520782</v>
      </c>
      <c r="N6108" s="33">
        <v>1427578</v>
      </c>
      <c r="O6108" s="33">
        <v>53907</v>
      </c>
      <c r="P6108" s="33">
        <v>365799</v>
      </c>
      <c r="Q6108"/>
    </row>
    <row r="6109" spans="1:17">
      <c r="A6109" s="38" t="str">
        <f t="shared" ca="1" si="95"/>
        <v>207848</v>
      </c>
      <c r="B6109" s="39" cm="1">
        <f t="array" aca="1" ref="B6109" ca="1">INDIRECT(_xlfn.CONCAT("D",ROW(C6109)-C6109-3))</f>
        <v>2078</v>
      </c>
      <c r="C6109" s="32">
        <v>48</v>
      </c>
      <c r="D6109" s="33">
        <v>4762156</v>
      </c>
      <c r="E6109" s="33"/>
      <c r="F6109" s="33">
        <v>2408346</v>
      </c>
      <c r="G6109" s="33">
        <v>747087</v>
      </c>
      <c r="H6109" s="33">
        <v>1313644</v>
      </c>
      <c r="I6109" s="33">
        <v>23046</v>
      </c>
      <c r="J6109" s="33">
        <v>324570</v>
      </c>
      <c r="K6109" s="33"/>
      <c r="L6109" s="33">
        <v>2353809</v>
      </c>
      <c r="M6109" s="33">
        <v>509113</v>
      </c>
      <c r="N6109" s="33">
        <v>1447761</v>
      </c>
      <c r="O6109" s="33">
        <v>37392</v>
      </c>
      <c r="P6109" s="33">
        <v>359543</v>
      </c>
      <c r="Q6109"/>
    </row>
    <row r="6110" spans="1:17">
      <c r="A6110" s="38" t="str">
        <f t="shared" ca="1" si="95"/>
        <v>207849</v>
      </c>
      <c r="B6110" s="39" cm="1">
        <f t="array" aca="1" ref="B6110" ca="1">INDIRECT(_xlfn.CONCAT("D",ROW(C6110)-C6110-3))</f>
        <v>2078</v>
      </c>
      <c r="C6110" s="32">
        <v>49</v>
      </c>
      <c r="D6110" s="33">
        <v>4719340</v>
      </c>
      <c r="E6110" s="33"/>
      <c r="F6110" s="33">
        <v>2384978</v>
      </c>
      <c r="G6110" s="33">
        <v>754764</v>
      </c>
      <c r="H6110" s="33">
        <v>1345741</v>
      </c>
      <c r="I6110" s="33">
        <v>13410</v>
      </c>
      <c r="J6110" s="33">
        <v>271064</v>
      </c>
      <c r="K6110" s="33"/>
      <c r="L6110" s="33">
        <v>2334362</v>
      </c>
      <c r="M6110" s="33">
        <v>522046</v>
      </c>
      <c r="N6110" s="33">
        <v>1421499</v>
      </c>
      <c r="O6110" s="33">
        <v>33526</v>
      </c>
      <c r="P6110" s="33">
        <v>357290</v>
      </c>
      <c r="Q6110"/>
    </row>
    <row r="6111" spans="1:17">
      <c r="A6111" s="38" t="str">
        <f t="shared" ca="1" si="95"/>
        <v>207850</v>
      </c>
      <c r="B6111" s="39" cm="1">
        <f t="array" aca="1" ref="B6111" ca="1">INDIRECT(_xlfn.CONCAT("D",ROW(C6111)-C6111-3))</f>
        <v>2078</v>
      </c>
      <c r="C6111" s="32">
        <v>50</v>
      </c>
      <c r="D6111" s="33">
        <v>4670318</v>
      </c>
      <c r="E6111" s="33"/>
      <c r="F6111" s="33">
        <v>2358437</v>
      </c>
      <c r="G6111" s="33">
        <v>706475</v>
      </c>
      <c r="H6111" s="33">
        <v>1364956</v>
      </c>
      <c r="I6111" s="33">
        <v>9599</v>
      </c>
      <c r="J6111" s="33">
        <v>277407</v>
      </c>
      <c r="K6111" s="33"/>
      <c r="L6111" s="33">
        <v>2311881</v>
      </c>
      <c r="M6111" s="33">
        <v>517270</v>
      </c>
      <c r="N6111" s="33">
        <v>1406898</v>
      </c>
      <c r="O6111" s="33">
        <v>65259</v>
      </c>
      <c r="P6111" s="33">
        <v>322454</v>
      </c>
      <c r="Q6111"/>
    </row>
    <row r="6112" spans="1:17">
      <c r="A6112" s="38" t="str">
        <f t="shared" ca="1" si="95"/>
        <v>207851</v>
      </c>
      <c r="B6112" s="39" cm="1">
        <f t="array" aca="1" ref="B6112" ca="1">INDIRECT(_xlfn.CONCAT("D",ROW(C6112)-C6112-3))</f>
        <v>2078</v>
      </c>
      <c r="C6112" s="32">
        <v>51</v>
      </c>
      <c r="D6112" s="33">
        <v>4618876</v>
      </c>
      <c r="E6112" s="33"/>
      <c r="F6112" s="33">
        <v>2330506</v>
      </c>
      <c r="G6112" s="33">
        <v>704661</v>
      </c>
      <c r="H6112" s="33">
        <v>1325227</v>
      </c>
      <c r="I6112" s="33">
        <v>15466</v>
      </c>
      <c r="J6112" s="33">
        <v>285151</v>
      </c>
      <c r="K6112" s="33"/>
      <c r="L6112" s="33">
        <v>2288370</v>
      </c>
      <c r="M6112" s="33">
        <v>488366</v>
      </c>
      <c r="N6112" s="33">
        <v>1392711</v>
      </c>
      <c r="O6112" s="33">
        <v>44397</v>
      </c>
      <c r="P6112" s="33">
        <v>362896</v>
      </c>
      <c r="Q6112"/>
    </row>
    <row r="6113" spans="1:17">
      <c r="A6113" s="38" t="str">
        <f t="shared" ca="1" si="95"/>
        <v>207852</v>
      </c>
      <c r="B6113" s="39" cm="1">
        <f t="array" aca="1" ref="B6113" ca="1">INDIRECT(_xlfn.CONCAT("D",ROW(C6113)-C6113-3))</f>
        <v>2078</v>
      </c>
      <c r="C6113" s="32">
        <v>52</v>
      </c>
      <c r="D6113" s="33">
        <v>4567526</v>
      </c>
      <c r="E6113" s="33"/>
      <c r="F6113" s="33">
        <v>2302438</v>
      </c>
      <c r="G6113" s="33">
        <v>713775</v>
      </c>
      <c r="H6113" s="33">
        <v>1281085</v>
      </c>
      <c r="I6113" s="33">
        <v>19529</v>
      </c>
      <c r="J6113" s="33">
        <v>288049</v>
      </c>
      <c r="K6113" s="33"/>
      <c r="L6113" s="33">
        <v>2265088</v>
      </c>
      <c r="M6113" s="33">
        <v>527151</v>
      </c>
      <c r="N6113" s="33">
        <v>1329125</v>
      </c>
      <c r="O6113" s="33">
        <v>67483</v>
      </c>
      <c r="P6113" s="33">
        <v>341328</v>
      </c>
      <c r="Q6113"/>
    </row>
    <row r="6114" spans="1:17">
      <c r="A6114" s="38" t="str">
        <f t="shared" ca="1" si="95"/>
        <v>207853</v>
      </c>
      <c r="B6114" s="39" cm="1">
        <f t="array" aca="1" ref="B6114" ca="1">INDIRECT(_xlfn.CONCAT("D",ROW(C6114)-C6114-3))</f>
        <v>2078</v>
      </c>
      <c r="C6114" s="32">
        <v>53</v>
      </c>
      <c r="D6114" s="33">
        <v>4521718</v>
      </c>
      <c r="E6114" s="33"/>
      <c r="F6114" s="33">
        <v>2276859</v>
      </c>
      <c r="G6114" s="33">
        <v>662395</v>
      </c>
      <c r="H6114" s="33">
        <v>1319847</v>
      </c>
      <c r="I6114" s="33">
        <v>16807</v>
      </c>
      <c r="J6114" s="33">
        <v>277810</v>
      </c>
      <c r="K6114" s="33"/>
      <c r="L6114" s="33">
        <v>2244859</v>
      </c>
      <c r="M6114" s="33">
        <v>476033</v>
      </c>
      <c r="N6114" s="33">
        <v>1354026</v>
      </c>
      <c r="O6114" s="33">
        <v>66171</v>
      </c>
      <c r="P6114" s="33">
        <v>348630</v>
      </c>
      <c r="Q6114"/>
    </row>
    <row r="6115" spans="1:17">
      <c r="A6115" s="38" t="str">
        <f t="shared" ca="1" si="95"/>
        <v>207854</v>
      </c>
      <c r="B6115" s="39" cm="1">
        <f t="array" aca="1" ref="B6115" ca="1">INDIRECT(_xlfn.CONCAT("D",ROW(C6115)-C6115-3))</f>
        <v>2078</v>
      </c>
      <c r="C6115" s="32">
        <v>54</v>
      </c>
      <c r="D6115" s="33">
        <v>4486411</v>
      </c>
      <c r="E6115" s="33"/>
      <c r="F6115" s="33">
        <v>2256563</v>
      </c>
      <c r="G6115" s="33">
        <v>644876</v>
      </c>
      <c r="H6115" s="33">
        <v>1299813</v>
      </c>
      <c r="I6115" s="33">
        <v>19115</v>
      </c>
      <c r="J6115" s="33">
        <v>292760</v>
      </c>
      <c r="K6115" s="33"/>
      <c r="L6115" s="33">
        <v>2229847</v>
      </c>
      <c r="M6115" s="33">
        <v>481776</v>
      </c>
      <c r="N6115" s="33">
        <v>1317591</v>
      </c>
      <c r="O6115" s="33">
        <v>73423</v>
      </c>
      <c r="P6115" s="33">
        <v>357057</v>
      </c>
      <c r="Q6115"/>
    </row>
    <row r="6116" spans="1:17">
      <c r="A6116" s="38" t="str">
        <f t="shared" ca="1" si="95"/>
        <v>207855</v>
      </c>
      <c r="B6116" s="39" cm="1">
        <f t="array" aca="1" ref="B6116" ca="1">INDIRECT(_xlfn.CONCAT("D",ROW(C6116)-C6116-3))</f>
        <v>2078</v>
      </c>
      <c r="C6116" s="32">
        <v>55</v>
      </c>
      <c r="D6116" s="33">
        <v>4449703</v>
      </c>
      <c r="E6116" s="33"/>
      <c r="F6116" s="33">
        <v>2235482</v>
      </c>
      <c r="G6116" s="33">
        <v>645241</v>
      </c>
      <c r="H6116" s="33">
        <v>1297595</v>
      </c>
      <c r="I6116" s="33">
        <v>20323</v>
      </c>
      <c r="J6116" s="33">
        <v>272322</v>
      </c>
      <c r="K6116" s="33"/>
      <c r="L6116" s="33">
        <v>2214221</v>
      </c>
      <c r="M6116" s="33">
        <v>451196</v>
      </c>
      <c r="N6116" s="33">
        <v>1343403</v>
      </c>
      <c r="O6116" s="33">
        <v>79443</v>
      </c>
      <c r="P6116" s="33">
        <v>340179</v>
      </c>
      <c r="Q6116"/>
    </row>
    <row r="6117" spans="1:17">
      <c r="A6117" s="38" t="str">
        <f t="shared" ca="1" si="95"/>
        <v>207856</v>
      </c>
      <c r="B6117" s="39" cm="1">
        <f t="array" aca="1" ref="B6117" ca="1">INDIRECT(_xlfn.CONCAT("D",ROW(C6117)-C6117-3))</f>
        <v>2078</v>
      </c>
      <c r="C6117" s="32">
        <v>56</v>
      </c>
      <c r="D6117" s="33">
        <v>4422497</v>
      </c>
      <c r="E6117" s="33"/>
      <c r="F6117" s="33">
        <v>2218857</v>
      </c>
      <c r="G6117" s="33">
        <v>655642</v>
      </c>
      <c r="H6117" s="33">
        <v>1261723</v>
      </c>
      <c r="I6117" s="33">
        <v>17553</v>
      </c>
      <c r="J6117" s="33">
        <v>283939</v>
      </c>
      <c r="K6117" s="33"/>
      <c r="L6117" s="33">
        <v>2203639</v>
      </c>
      <c r="M6117" s="33">
        <v>470960</v>
      </c>
      <c r="N6117" s="33">
        <v>1252465</v>
      </c>
      <c r="O6117" s="33">
        <v>81235</v>
      </c>
      <c r="P6117" s="33">
        <v>398979</v>
      </c>
      <c r="Q6117"/>
    </row>
    <row r="6118" spans="1:17">
      <c r="A6118" s="38" t="str">
        <f t="shared" ca="1" si="95"/>
        <v>207857</v>
      </c>
      <c r="B6118" s="39" cm="1">
        <f t="array" aca="1" ref="B6118" ca="1">INDIRECT(_xlfn.CONCAT("D",ROW(C6118)-C6118-3))</f>
        <v>2078</v>
      </c>
      <c r="C6118" s="32">
        <v>57</v>
      </c>
      <c r="D6118" s="33">
        <v>4342645</v>
      </c>
      <c r="E6118" s="33"/>
      <c r="F6118" s="33">
        <v>2173501</v>
      </c>
      <c r="G6118" s="33">
        <v>608190</v>
      </c>
      <c r="H6118" s="33">
        <v>1271937</v>
      </c>
      <c r="I6118" s="33">
        <v>24367</v>
      </c>
      <c r="J6118" s="33">
        <v>269007</v>
      </c>
      <c r="K6118" s="33"/>
      <c r="L6118" s="33">
        <v>2169143</v>
      </c>
      <c r="M6118" s="33">
        <v>431292</v>
      </c>
      <c r="N6118" s="33">
        <v>1256796</v>
      </c>
      <c r="O6118" s="33">
        <v>82941</v>
      </c>
      <c r="P6118" s="33">
        <v>398115</v>
      </c>
      <c r="Q6118"/>
    </row>
    <row r="6119" spans="1:17">
      <c r="A6119" s="38" t="str">
        <f t="shared" ca="1" si="95"/>
        <v>207858</v>
      </c>
      <c r="B6119" s="39" cm="1">
        <f t="array" aca="1" ref="B6119" ca="1">INDIRECT(_xlfn.CONCAT("D",ROW(C6119)-C6119-3))</f>
        <v>2078</v>
      </c>
      <c r="C6119" s="32">
        <v>58</v>
      </c>
      <c r="D6119" s="33">
        <v>4434281</v>
      </c>
      <c r="E6119" s="33"/>
      <c r="F6119" s="33">
        <v>2216038</v>
      </c>
      <c r="G6119" s="33">
        <v>644174</v>
      </c>
      <c r="H6119" s="33">
        <v>1284340</v>
      </c>
      <c r="I6119" s="33">
        <v>19035</v>
      </c>
      <c r="J6119" s="33">
        <v>268489</v>
      </c>
      <c r="K6119" s="33"/>
      <c r="L6119" s="33">
        <v>2218243</v>
      </c>
      <c r="M6119" s="33">
        <v>503644</v>
      </c>
      <c r="N6119" s="33">
        <v>1240049</v>
      </c>
      <c r="O6119" s="33">
        <v>88288</v>
      </c>
      <c r="P6119" s="33">
        <v>386261</v>
      </c>
      <c r="Q6119"/>
    </row>
    <row r="6120" spans="1:17">
      <c r="A6120" s="38" t="str">
        <f t="shared" ca="1" si="95"/>
        <v>207859</v>
      </c>
      <c r="B6120" s="39" cm="1">
        <f t="array" aca="1" ref="B6120" ca="1">INDIRECT(_xlfn.CONCAT("D",ROW(C6120)-C6120-3))</f>
        <v>2078</v>
      </c>
      <c r="C6120" s="32">
        <v>59</v>
      </c>
      <c r="D6120" s="33">
        <v>4460384</v>
      </c>
      <c r="E6120" s="33"/>
      <c r="F6120" s="33">
        <v>2224853</v>
      </c>
      <c r="G6120" s="33">
        <v>629485</v>
      </c>
      <c r="H6120" s="33">
        <v>1297244</v>
      </c>
      <c r="I6120" s="33">
        <v>28201</v>
      </c>
      <c r="J6120" s="33">
        <v>269923</v>
      </c>
      <c r="K6120" s="33"/>
      <c r="L6120" s="33">
        <v>2235531</v>
      </c>
      <c r="M6120" s="33">
        <v>477237</v>
      </c>
      <c r="N6120" s="33">
        <v>1290157</v>
      </c>
      <c r="O6120" s="33">
        <v>94032</v>
      </c>
      <c r="P6120" s="33">
        <v>374105</v>
      </c>
      <c r="Q6120"/>
    </row>
    <row r="6121" spans="1:17">
      <c r="A6121" s="38" t="str">
        <f t="shared" ca="1" si="95"/>
        <v>207860</v>
      </c>
      <c r="B6121" s="39" cm="1">
        <f t="array" aca="1" ref="B6121" ca="1">INDIRECT(_xlfn.CONCAT("D",ROW(C6121)-C6121-3))</f>
        <v>2078</v>
      </c>
      <c r="C6121" s="32">
        <v>60</v>
      </c>
      <c r="D6121" s="33">
        <v>4495779</v>
      </c>
      <c r="E6121" s="33"/>
      <c r="F6121" s="33">
        <v>2240155</v>
      </c>
      <c r="G6121" s="33">
        <v>623109</v>
      </c>
      <c r="H6121" s="33">
        <v>1310050</v>
      </c>
      <c r="I6121" s="33">
        <v>39514</v>
      </c>
      <c r="J6121" s="33">
        <v>267481</v>
      </c>
      <c r="K6121" s="33"/>
      <c r="L6121" s="33">
        <v>2255624</v>
      </c>
      <c r="M6121" s="33">
        <v>462276</v>
      </c>
      <c r="N6121" s="33">
        <v>1295590</v>
      </c>
      <c r="O6121" s="33">
        <v>108473</v>
      </c>
      <c r="P6121" s="33">
        <v>389285</v>
      </c>
      <c r="Q6121"/>
    </row>
    <row r="6122" spans="1:17">
      <c r="A6122" s="38" t="str">
        <f t="shared" ca="1" si="95"/>
        <v>207861</v>
      </c>
      <c r="B6122" s="39" cm="1">
        <f t="array" aca="1" ref="B6122" ca="1">INDIRECT(_xlfn.CONCAT("D",ROW(C6122)-C6122-3))</f>
        <v>2078</v>
      </c>
      <c r="C6122" s="32">
        <v>61</v>
      </c>
      <c r="D6122" s="33">
        <v>4553099</v>
      </c>
      <c r="E6122" s="33"/>
      <c r="F6122" s="33">
        <v>2263293</v>
      </c>
      <c r="G6122" s="33">
        <v>651965</v>
      </c>
      <c r="H6122" s="33">
        <v>1322012</v>
      </c>
      <c r="I6122" s="33">
        <v>24110</v>
      </c>
      <c r="J6122" s="33">
        <v>265206</v>
      </c>
      <c r="K6122" s="33"/>
      <c r="L6122" s="33">
        <v>2289806</v>
      </c>
      <c r="M6122" s="33">
        <v>520685</v>
      </c>
      <c r="N6122" s="33">
        <v>1233359</v>
      </c>
      <c r="O6122" s="33">
        <v>140726</v>
      </c>
      <c r="P6122" s="33">
        <v>395037</v>
      </c>
      <c r="Q6122"/>
    </row>
    <row r="6123" spans="1:17">
      <c r="A6123" s="38" t="str">
        <f t="shared" ca="1" si="95"/>
        <v>207862</v>
      </c>
      <c r="B6123" s="39" cm="1">
        <f t="array" aca="1" ref="B6123" ca="1">INDIRECT(_xlfn.CONCAT("D",ROW(C6123)-C6123-3))</f>
        <v>2078</v>
      </c>
      <c r="C6123" s="32">
        <v>62</v>
      </c>
      <c r="D6123" s="33">
        <v>4554380</v>
      </c>
      <c r="E6123" s="33"/>
      <c r="F6123" s="33">
        <v>2260181</v>
      </c>
      <c r="G6123" s="33">
        <v>602715</v>
      </c>
      <c r="H6123" s="33">
        <v>1362136</v>
      </c>
      <c r="I6123" s="33">
        <v>32145</v>
      </c>
      <c r="J6123" s="33">
        <v>263185</v>
      </c>
      <c r="K6123" s="33"/>
      <c r="L6123" s="33">
        <v>2294199</v>
      </c>
      <c r="M6123" s="33">
        <v>485002</v>
      </c>
      <c r="N6123" s="33">
        <v>1276903</v>
      </c>
      <c r="O6123" s="33">
        <v>128797</v>
      </c>
      <c r="P6123" s="33">
        <v>403497</v>
      </c>
      <c r="Q6123"/>
    </row>
    <row r="6124" spans="1:17">
      <c r="A6124" s="38" t="str">
        <f t="shared" ca="1" si="95"/>
        <v>207863</v>
      </c>
      <c r="B6124" s="39" cm="1">
        <f t="array" aca="1" ref="B6124" ca="1">INDIRECT(_xlfn.CONCAT("D",ROW(C6124)-C6124-3))</f>
        <v>2078</v>
      </c>
      <c r="C6124" s="32">
        <v>63</v>
      </c>
      <c r="D6124" s="33">
        <v>4533075</v>
      </c>
      <c r="E6124" s="33"/>
      <c r="F6124" s="33">
        <v>2244754</v>
      </c>
      <c r="G6124" s="33">
        <v>621361</v>
      </c>
      <c r="H6124" s="33">
        <v>1336379</v>
      </c>
      <c r="I6124" s="33">
        <v>40283</v>
      </c>
      <c r="J6124" s="33">
        <v>246732</v>
      </c>
      <c r="K6124" s="33"/>
      <c r="L6124" s="33">
        <v>2288321</v>
      </c>
      <c r="M6124" s="33">
        <v>468134</v>
      </c>
      <c r="N6124" s="33">
        <v>1258425</v>
      </c>
      <c r="O6124" s="33">
        <v>155038</v>
      </c>
      <c r="P6124" s="33">
        <v>406723</v>
      </c>
      <c r="Q6124"/>
    </row>
    <row r="6125" spans="1:17">
      <c r="A6125" s="38" t="str">
        <f t="shared" ca="1" si="95"/>
        <v>207864</v>
      </c>
      <c r="B6125" s="39" cm="1">
        <f t="array" aca="1" ref="B6125" ca="1">INDIRECT(_xlfn.CONCAT("D",ROW(C6125)-C6125-3))</f>
        <v>2078</v>
      </c>
      <c r="C6125" s="32">
        <v>64</v>
      </c>
      <c r="D6125" s="33">
        <v>4450318</v>
      </c>
      <c r="E6125" s="33"/>
      <c r="F6125" s="33">
        <v>2199913</v>
      </c>
      <c r="G6125" s="33">
        <v>607080</v>
      </c>
      <c r="H6125" s="33">
        <v>1313336</v>
      </c>
      <c r="I6125" s="33">
        <v>36064</v>
      </c>
      <c r="J6125" s="33">
        <v>243433</v>
      </c>
      <c r="K6125" s="33"/>
      <c r="L6125" s="33">
        <v>2250405</v>
      </c>
      <c r="M6125" s="33">
        <v>473028</v>
      </c>
      <c r="N6125" s="33">
        <v>1236917</v>
      </c>
      <c r="O6125" s="33">
        <v>162037</v>
      </c>
      <c r="P6125" s="33">
        <v>378422</v>
      </c>
      <c r="Q6125"/>
    </row>
    <row r="6126" spans="1:17">
      <c r="A6126" s="38" t="str">
        <f t="shared" ca="1" si="95"/>
        <v>207865</v>
      </c>
      <c r="B6126" s="39" cm="1">
        <f t="array" aca="1" ref="B6126" ca="1">INDIRECT(_xlfn.CONCAT("D",ROW(C6126)-C6126-3))</f>
        <v>2078</v>
      </c>
      <c r="C6126" s="32">
        <v>65</v>
      </c>
      <c r="D6126" s="33">
        <v>4432539</v>
      </c>
      <c r="E6126" s="33"/>
      <c r="F6126" s="33">
        <v>2184298</v>
      </c>
      <c r="G6126" s="33">
        <v>592809</v>
      </c>
      <c r="H6126" s="33">
        <v>1308579</v>
      </c>
      <c r="I6126" s="33">
        <v>41987</v>
      </c>
      <c r="J6126" s="33">
        <v>240923</v>
      </c>
      <c r="K6126" s="33"/>
      <c r="L6126" s="33">
        <v>2248241</v>
      </c>
      <c r="M6126" s="33">
        <v>460278</v>
      </c>
      <c r="N6126" s="33">
        <v>1271530</v>
      </c>
      <c r="O6126" s="33">
        <v>144401</v>
      </c>
      <c r="P6126" s="33">
        <v>372033</v>
      </c>
      <c r="Q6126"/>
    </row>
    <row r="6127" spans="1:17">
      <c r="A6127" s="38" t="str">
        <f t="shared" ca="1" si="95"/>
        <v>207866</v>
      </c>
      <c r="B6127" s="39" cm="1">
        <f t="array" aca="1" ref="B6127" ca="1">INDIRECT(_xlfn.CONCAT("D",ROW(C6127)-C6127-3))</f>
        <v>2078</v>
      </c>
      <c r="C6127" s="32">
        <v>66</v>
      </c>
      <c r="D6127" s="33">
        <v>4392631</v>
      </c>
      <c r="E6127" s="33"/>
      <c r="F6127" s="33">
        <v>2161174</v>
      </c>
      <c r="G6127" s="33">
        <v>534268</v>
      </c>
      <c r="H6127" s="33">
        <v>1340691</v>
      </c>
      <c r="I6127" s="33">
        <v>37158</v>
      </c>
      <c r="J6127" s="33">
        <v>249057</v>
      </c>
      <c r="K6127" s="33"/>
      <c r="L6127" s="33">
        <v>2231457</v>
      </c>
      <c r="M6127" s="33">
        <v>457735</v>
      </c>
      <c r="N6127" s="33">
        <v>1243714</v>
      </c>
      <c r="O6127" s="33">
        <v>184700</v>
      </c>
      <c r="P6127" s="33">
        <v>345309</v>
      </c>
      <c r="Q6127"/>
    </row>
    <row r="6128" spans="1:17">
      <c r="A6128" s="38" t="str">
        <f t="shared" ca="1" si="95"/>
        <v>207867</v>
      </c>
      <c r="B6128" s="39" cm="1">
        <f t="array" aca="1" ref="B6128" ca="1">INDIRECT(_xlfn.CONCAT("D",ROW(C6128)-C6128-3))</f>
        <v>2078</v>
      </c>
      <c r="C6128" s="32">
        <v>67</v>
      </c>
      <c r="D6128" s="33">
        <v>4430996</v>
      </c>
      <c r="E6128" s="33"/>
      <c r="F6128" s="33">
        <v>2173688</v>
      </c>
      <c r="G6128" s="33">
        <v>530168</v>
      </c>
      <c r="H6128" s="33">
        <v>1338424</v>
      </c>
      <c r="I6128" s="33">
        <v>37012</v>
      </c>
      <c r="J6128" s="33">
        <v>268085</v>
      </c>
      <c r="K6128" s="33"/>
      <c r="L6128" s="33">
        <v>2257308</v>
      </c>
      <c r="M6128" s="33">
        <v>449056</v>
      </c>
      <c r="N6128" s="33">
        <v>1202828</v>
      </c>
      <c r="O6128" s="33">
        <v>192453</v>
      </c>
      <c r="P6128" s="33">
        <v>412971</v>
      </c>
      <c r="Q6128"/>
    </row>
    <row r="6129" spans="1:17">
      <c r="A6129" s="38" t="str">
        <f t="shared" ca="1" si="95"/>
        <v>207868</v>
      </c>
      <c r="B6129" s="39" cm="1">
        <f t="array" aca="1" ref="B6129" ca="1">INDIRECT(_xlfn.CONCAT("D",ROW(C6129)-C6129-3))</f>
        <v>2078</v>
      </c>
      <c r="C6129" s="32">
        <v>68</v>
      </c>
      <c r="D6129" s="33">
        <v>4453837</v>
      </c>
      <c r="E6129" s="33"/>
      <c r="F6129" s="33">
        <v>2178354</v>
      </c>
      <c r="G6129" s="33">
        <v>548096</v>
      </c>
      <c r="H6129" s="33">
        <v>1327654</v>
      </c>
      <c r="I6129" s="33">
        <v>53106</v>
      </c>
      <c r="J6129" s="33">
        <v>249499</v>
      </c>
      <c r="K6129" s="33"/>
      <c r="L6129" s="33">
        <v>2275483</v>
      </c>
      <c r="M6129" s="33">
        <v>435816</v>
      </c>
      <c r="N6129" s="33">
        <v>1256235</v>
      </c>
      <c r="O6129" s="33">
        <v>215900</v>
      </c>
      <c r="P6129" s="33">
        <v>367532</v>
      </c>
      <c r="Q6129"/>
    </row>
    <row r="6130" spans="1:17">
      <c r="A6130" s="38" t="str">
        <f t="shared" ca="1" si="95"/>
        <v>207869</v>
      </c>
      <c r="B6130" s="39" cm="1">
        <f t="array" aca="1" ref="B6130" ca="1">INDIRECT(_xlfn.CONCAT("D",ROW(C6130)-C6130-3))</f>
        <v>2078</v>
      </c>
      <c r="C6130" s="32">
        <v>69</v>
      </c>
      <c r="D6130" s="33">
        <v>4549536</v>
      </c>
      <c r="E6130" s="33"/>
      <c r="F6130" s="33">
        <v>2219579</v>
      </c>
      <c r="G6130" s="33">
        <v>574927</v>
      </c>
      <c r="H6130" s="33">
        <v>1339159</v>
      </c>
      <c r="I6130" s="33">
        <v>56091</v>
      </c>
      <c r="J6130" s="33">
        <v>249402</v>
      </c>
      <c r="K6130" s="33"/>
      <c r="L6130" s="33">
        <v>2329957</v>
      </c>
      <c r="M6130" s="33">
        <v>488880</v>
      </c>
      <c r="N6130" s="33">
        <v>1220693</v>
      </c>
      <c r="O6130" s="33">
        <v>226872</v>
      </c>
      <c r="P6130" s="33">
        <v>393513</v>
      </c>
      <c r="Q6130"/>
    </row>
    <row r="6131" spans="1:17">
      <c r="A6131" s="38" t="str">
        <f t="shared" ca="1" si="95"/>
        <v>207870</v>
      </c>
      <c r="B6131" s="39" cm="1">
        <f t="array" aca="1" ref="B6131" ca="1">INDIRECT(_xlfn.CONCAT("D",ROW(C6131)-C6131-3))</f>
        <v>2078</v>
      </c>
      <c r="C6131" s="32">
        <v>70</v>
      </c>
      <c r="D6131" s="33">
        <v>4520634</v>
      </c>
      <c r="E6131" s="33"/>
      <c r="F6131" s="33">
        <v>2199053</v>
      </c>
      <c r="G6131" s="33">
        <v>508475</v>
      </c>
      <c r="H6131" s="33">
        <v>1377286</v>
      </c>
      <c r="I6131" s="33">
        <v>57053</v>
      </c>
      <c r="J6131" s="33">
        <v>256239</v>
      </c>
      <c r="K6131" s="33"/>
      <c r="L6131" s="33">
        <v>2321581</v>
      </c>
      <c r="M6131" s="33">
        <v>510668</v>
      </c>
      <c r="N6131" s="33">
        <v>1191892</v>
      </c>
      <c r="O6131" s="33">
        <v>241790</v>
      </c>
      <c r="P6131" s="33">
        <v>377232</v>
      </c>
      <c r="Q6131"/>
    </row>
    <row r="6132" spans="1:17">
      <c r="A6132" s="38" t="str">
        <f t="shared" ca="1" si="95"/>
        <v>207871</v>
      </c>
      <c r="B6132" s="39" cm="1">
        <f t="array" aca="1" ref="B6132" ca="1">INDIRECT(_xlfn.CONCAT("D",ROW(C6132)-C6132-3))</f>
        <v>2078</v>
      </c>
      <c r="C6132" s="32">
        <v>71</v>
      </c>
      <c r="D6132" s="33">
        <v>4413512</v>
      </c>
      <c r="E6132" s="33"/>
      <c r="F6132" s="33">
        <v>2142732</v>
      </c>
      <c r="G6132" s="33">
        <v>501874</v>
      </c>
      <c r="H6132" s="33">
        <v>1323305</v>
      </c>
      <c r="I6132" s="33">
        <v>57100</v>
      </c>
      <c r="J6132" s="33">
        <v>260454</v>
      </c>
      <c r="K6132" s="33"/>
      <c r="L6132" s="33">
        <v>2270780</v>
      </c>
      <c r="M6132" s="33">
        <v>446727</v>
      </c>
      <c r="N6132" s="33">
        <v>1139406</v>
      </c>
      <c r="O6132" s="33">
        <v>275063</v>
      </c>
      <c r="P6132" s="33">
        <v>409584</v>
      </c>
      <c r="Q6132"/>
    </row>
    <row r="6133" spans="1:17">
      <c r="A6133" s="38" t="str">
        <f t="shared" ca="1" si="95"/>
        <v>207872</v>
      </c>
      <c r="B6133" s="39" cm="1">
        <f t="array" aca="1" ref="B6133" ca="1">INDIRECT(_xlfn.CONCAT("D",ROW(C6133)-C6133-3))</f>
        <v>2078</v>
      </c>
      <c r="C6133" s="32">
        <v>72</v>
      </c>
      <c r="D6133" s="33">
        <v>4266903</v>
      </c>
      <c r="E6133" s="33"/>
      <c r="F6133" s="33">
        <v>2066008</v>
      </c>
      <c r="G6133" s="33">
        <v>477927</v>
      </c>
      <c r="H6133" s="33">
        <v>1276477</v>
      </c>
      <c r="I6133" s="33">
        <v>67130</v>
      </c>
      <c r="J6133" s="33">
        <v>244474</v>
      </c>
      <c r="K6133" s="33"/>
      <c r="L6133" s="33">
        <v>2200895</v>
      </c>
      <c r="M6133" s="33">
        <v>435562</v>
      </c>
      <c r="N6133" s="33">
        <v>1122025</v>
      </c>
      <c r="O6133" s="33">
        <v>267961</v>
      </c>
      <c r="P6133" s="33">
        <v>375346</v>
      </c>
      <c r="Q6133"/>
    </row>
    <row r="6134" spans="1:17">
      <c r="A6134" s="38" t="str">
        <f t="shared" ca="1" si="95"/>
        <v>207873</v>
      </c>
      <c r="B6134" s="39" cm="1">
        <f t="array" aca="1" ref="B6134" ca="1">INDIRECT(_xlfn.CONCAT("D",ROW(C6134)-C6134-3))</f>
        <v>2078</v>
      </c>
      <c r="C6134" s="32">
        <v>73</v>
      </c>
      <c r="D6134" s="33">
        <v>4168470</v>
      </c>
      <c r="E6134" s="33"/>
      <c r="F6134" s="33">
        <v>2012223</v>
      </c>
      <c r="G6134" s="33">
        <v>478718</v>
      </c>
      <c r="H6134" s="33">
        <v>1231421</v>
      </c>
      <c r="I6134" s="33">
        <v>69249</v>
      </c>
      <c r="J6134" s="33">
        <v>232836</v>
      </c>
      <c r="K6134" s="33"/>
      <c r="L6134" s="33">
        <v>2156247</v>
      </c>
      <c r="M6134" s="33">
        <v>413582</v>
      </c>
      <c r="N6134" s="33">
        <v>1126308</v>
      </c>
      <c r="O6134" s="33">
        <v>281075</v>
      </c>
      <c r="P6134" s="33">
        <v>335282</v>
      </c>
      <c r="Q6134"/>
    </row>
    <row r="6135" spans="1:17">
      <c r="A6135" s="38" t="str">
        <f t="shared" ca="1" si="95"/>
        <v>207874</v>
      </c>
      <c r="B6135" s="39" cm="1">
        <f t="array" aca="1" ref="B6135" ca="1">INDIRECT(_xlfn.CONCAT("D",ROW(C6135)-C6135-3))</f>
        <v>2078</v>
      </c>
      <c r="C6135" s="32">
        <v>74</v>
      </c>
      <c r="D6135" s="33">
        <v>4078479</v>
      </c>
      <c r="E6135" s="33"/>
      <c r="F6135" s="33">
        <v>1963296</v>
      </c>
      <c r="G6135" s="33">
        <v>432488</v>
      </c>
      <c r="H6135" s="33">
        <v>1214990</v>
      </c>
      <c r="I6135" s="33">
        <v>71411</v>
      </c>
      <c r="J6135" s="33">
        <v>244406</v>
      </c>
      <c r="K6135" s="33"/>
      <c r="L6135" s="33">
        <v>2115183</v>
      </c>
      <c r="M6135" s="33">
        <v>410979</v>
      </c>
      <c r="N6135" s="33">
        <v>1025939</v>
      </c>
      <c r="O6135" s="33">
        <v>339635</v>
      </c>
      <c r="P6135" s="33">
        <v>338630</v>
      </c>
      <c r="Q6135"/>
    </row>
    <row r="6136" spans="1:17">
      <c r="A6136" s="38" t="str">
        <f t="shared" ca="1" si="95"/>
        <v>207875</v>
      </c>
      <c r="B6136" s="39" cm="1">
        <f t="array" aca="1" ref="B6136" ca="1">INDIRECT(_xlfn.CONCAT("D",ROW(C6136)-C6136-3))</f>
        <v>2078</v>
      </c>
      <c r="C6136" s="32">
        <v>75</v>
      </c>
      <c r="D6136" s="33">
        <v>3969858</v>
      </c>
      <c r="E6136" s="33"/>
      <c r="F6136" s="33">
        <v>1903569</v>
      </c>
      <c r="G6136" s="33">
        <v>393216</v>
      </c>
      <c r="H6136" s="33">
        <v>1175615</v>
      </c>
      <c r="I6136" s="33">
        <v>89734</v>
      </c>
      <c r="J6136" s="33">
        <v>245004</v>
      </c>
      <c r="K6136" s="33"/>
      <c r="L6136" s="33">
        <v>2066289</v>
      </c>
      <c r="M6136" s="33">
        <v>386862</v>
      </c>
      <c r="N6136" s="33">
        <v>1058835</v>
      </c>
      <c r="O6136" s="33">
        <v>309289</v>
      </c>
      <c r="P6136" s="33">
        <v>311303</v>
      </c>
      <c r="Q6136"/>
    </row>
    <row r="6137" spans="1:17">
      <c r="A6137" s="38" t="str">
        <f t="shared" ca="1" si="95"/>
        <v>207876</v>
      </c>
      <c r="B6137" s="39" cm="1">
        <f t="array" aca="1" ref="B6137" ca="1">INDIRECT(_xlfn.CONCAT("D",ROW(C6137)-C6137-3))</f>
        <v>2078</v>
      </c>
      <c r="C6137" s="32">
        <v>76</v>
      </c>
      <c r="D6137" s="33">
        <v>3895675</v>
      </c>
      <c r="E6137" s="33"/>
      <c r="F6137" s="33">
        <v>1860304</v>
      </c>
      <c r="G6137" s="33">
        <v>377116</v>
      </c>
      <c r="H6137" s="33">
        <v>1148535</v>
      </c>
      <c r="I6137" s="33">
        <v>95037</v>
      </c>
      <c r="J6137" s="33">
        <v>239615</v>
      </c>
      <c r="K6137" s="33"/>
      <c r="L6137" s="33">
        <v>2035372</v>
      </c>
      <c r="M6137" s="33">
        <v>369884</v>
      </c>
      <c r="N6137" s="33">
        <v>975240</v>
      </c>
      <c r="O6137" s="33">
        <v>339566</v>
      </c>
      <c r="P6137" s="33">
        <v>350682</v>
      </c>
      <c r="Q6137"/>
    </row>
    <row r="6138" spans="1:17">
      <c r="A6138" s="38" t="str">
        <f t="shared" ca="1" si="95"/>
        <v>207877</v>
      </c>
      <c r="B6138" s="39" cm="1">
        <f t="array" aca="1" ref="B6138" ca="1">INDIRECT(_xlfn.CONCAT("D",ROW(C6138)-C6138-3))</f>
        <v>2078</v>
      </c>
      <c r="C6138" s="32">
        <v>77</v>
      </c>
      <c r="D6138" s="33">
        <v>3883323</v>
      </c>
      <c r="E6138" s="33"/>
      <c r="F6138" s="33">
        <v>1848499</v>
      </c>
      <c r="G6138" s="33">
        <v>369092</v>
      </c>
      <c r="H6138" s="33">
        <v>1167100</v>
      </c>
      <c r="I6138" s="33">
        <v>96329</v>
      </c>
      <c r="J6138" s="33">
        <v>215979</v>
      </c>
      <c r="K6138" s="33"/>
      <c r="L6138" s="33">
        <v>2034824</v>
      </c>
      <c r="M6138" s="33">
        <v>389324</v>
      </c>
      <c r="N6138" s="33">
        <v>965198</v>
      </c>
      <c r="O6138" s="33">
        <v>385268</v>
      </c>
      <c r="P6138" s="33">
        <v>295034</v>
      </c>
      <c r="Q6138"/>
    </row>
    <row r="6139" spans="1:17">
      <c r="A6139" s="38" t="str">
        <f t="shared" ca="1" si="95"/>
        <v>207878</v>
      </c>
      <c r="B6139" s="39" cm="1">
        <f t="array" aca="1" ref="B6139" ca="1">INDIRECT(_xlfn.CONCAT("D",ROW(C6139)-C6139-3))</f>
        <v>2078</v>
      </c>
      <c r="C6139" s="32">
        <v>78</v>
      </c>
      <c r="D6139" s="33">
        <v>3742327</v>
      </c>
      <c r="E6139" s="33"/>
      <c r="F6139" s="33">
        <v>1775227</v>
      </c>
      <c r="G6139" s="33">
        <v>316025</v>
      </c>
      <c r="H6139" s="33">
        <v>1102531</v>
      </c>
      <c r="I6139" s="33">
        <v>114826</v>
      </c>
      <c r="J6139" s="33">
        <v>241845</v>
      </c>
      <c r="K6139" s="33"/>
      <c r="L6139" s="33">
        <v>1967100</v>
      </c>
      <c r="M6139" s="33">
        <v>366232</v>
      </c>
      <c r="N6139" s="33">
        <v>900869</v>
      </c>
      <c r="O6139" s="33">
        <v>398695</v>
      </c>
      <c r="P6139" s="33">
        <v>301304</v>
      </c>
      <c r="Q6139"/>
    </row>
    <row r="6140" spans="1:17">
      <c r="A6140" s="38" t="str">
        <f t="shared" ca="1" si="95"/>
        <v>207879</v>
      </c>
      <c r="B6140" s="39" cm="1">
        <f t="array" aca="1" ref="B6140" ca="1">INDIRECT(_xlfn.CONCAT("D",ROW(C6140)-C6140-3))</f>
        <v>2078</v>
      </c>
      <c r="C6140" s="32">
        <v>79</v>
      </c>
      <c r="D6140" s="33">
        <v>3643951</v>
      </c>
      <c r="E6140" s="33"/>
      <c r="F6140" s="33">
        <v>1719229</v>
      </c>
      <c r="G6140" s="33">
        <v>352766</v>
      </c>
      <c r="H6140" s="33">
        <v>1024847</v>
      </c>
      <c r="I6140" s="33">
        <v>112520</v>
      </c>
      <c r="J6140" s="33">
        <v>229095</v>
      </c>
      <c r="K6140" s="33"/>
      <c r="L6140" s="33">
        <v>1924722</v>
      </c>
      <c r="M6140" s="33">
        <v>349857</v>
      </c>
      <c r="N6140" s="33">
        <v>865009</v>
      </c>
      <c r="O6140" s="33">
        <v>435040</v>
      </c>
      <c r="P6140" s="33">
        <v>274815</v>
      </c>
      <c r="Q6140"/>
    </row>
    <row r="6141" spans="1:17">
      <c r="A6141" s="38" t="str">
        <f t="shared" ca="1" si="95"/>
        <v>207880</v>
      </c>
      <c r="B6141" s="39" cm="1">
        <f t="array" aca="1" ref="B6141" ca="1">INDIRECT(_xlfn.CONCAT("D",ROW(C6141)-C6141-3))</f>
        <v>2078</v>
      </c>
      <c r="C6141" s="32">
        <v>80</v>
      </c>
      <c r="D6141" s="33">
        <v>3486566</v>
      </c>
      <c r="E6141" s="33"/>
      <c r="F6141" s="33">
        <v>1636541</v>
      </c>
      <c r="G6141" s="33">
        <v>304826</v>
      </c>
      <c r="H6141" s="33">
        <v>1048156</v>
      </c>
      <c r="I6141" s="33">
        <v>110386</v>
      </c>
      <c r="J6141" s="33">
        <v>173174</v>
      </c>
      <c r="K6141" s="33"/>
      <c r="L6141" s="33">
        <v>1850024</v>
      </c>
      <c r="M6141" s="33">
        <v>343199</v>
      </c>
      <c r="N6141" s="33">
        <v>804182</v>
      </c>
      <c r="O6141" s="33">
        <v>430522</v>
      </c>
      <c r="P6141" s="33">
        <v>272122</v>
      </c>
      <c r="Q6141"/>
    </row>
    <row r="6142" spans="1:17">
      <c r="A6142" s="38" t="str">
        <f t="shared" ca="1" si="95"/>
        <v>207881</v>
      </c>
      <c r="B6142" s="39" cm="1">
        <f t="array" aca="1" ref="B6142" ca="1">INDIRECT(_xlfn.CONCAT("D",ROW(C6142)-C6142-3))</f>
        <v>2078</v>
      </c>
      <c r="C6142" s="32">
        <v>81</v>
      </c>
      <c r="D6142" s="33">
        <v>3374393</v>
      </c>
      <c r="E6142" s="33"/>
      <c r="F6142" s="33">
        <v>1571422</v>
      </c>
      <c r="G6142" s="33">
        <v>273555</v>
      </c>
      <c r="H6142" s="33">
        <v>997970</v>
      </c>
      <c r="I6142" s="33">
        <v>137791</v>
      </c>
      <c r="J6142" s="33">
        <v>162107</v>
      </c>
      <c r="K6142" s="33"/>
      <c r="L6142" s="33">
        <v>1802971</v>
      </c>
      <c r="M6142" s="33">
        <v>321523</v>
      </c>
      <c r="N6142" s="33">
        <v>751916</v>
      </c>
      <c r="O6142" s="33">
        <v>471092</v>
      </c>
      <c r="P6142" s="33">
        <v>258439</v>
      </c>
      <c r="Q6142"/>
    </row>
    <row r="6143" spans="1:17">
      <c r="A6143" s="38" t="str">
        <f t="shared" ca="1" si="95"/>
        <v>207882</v>
      </c>
      <c r="B6143" s="39" cm="1">
        <f t="array" aca="1" ref="B6143" ca="1">INDIRECT(_xlfn.CONCAT("D",ROW(C6143)-C6143-3))</f>
        <v>2078</v>
      </c>
      <c r="C6143" s="32">
        <v>82</v>
      </c>
      <c r="D6143" s="33">
        <v>3257316</v>
      </c>
      <c r="E6143" s="33"/>
      <c r="F6143" s="33">
        <v>1507902</v>
      </c>
      <c r="G6143" s="33">
        <v>262994</v>
      </c>
      <c r="H6143" s="33">
        <v>979882</v>
      </c>
      <c r="I6143" s="33">
        <v>127943</v>
      </c>
      <c r="J6143" s="33">
        <v>137082</v>
      </c>
      <c r="K6143" s="33"/>
      <c r="L6143" s="33">
        <v>1749414</v>
      </c>
      <c r="M6143" s="33">
        <v>302116</v>
      </c>
      <c r="N6143" s="33">
        <v>751207</v>
      </c>
      <c r="O6143" s="33">
        <v>453174</v>
      </c>
      <c r="P6143" s="33">
        <v>242918</v>
      </c>
      <c r="Q6143"/>
    </row>
    <row r="6144" spans="1:17">
      <c r="A6144" s="38" t="str">
        <f t="shared" ca="1" si="95"/>
        <v>207883</v>
      </c>
      <c r="B6144" s="39" cm="1">
        <f t="array" aca="1" ref="B6144" ca="1">INDIRECT(_xlfn.CONCAT("D",ROW(C6144)-C6144-3))</f>
        <v>2078</v>
      </c>
      <c r="C6144" s="32">
        <v>83</v>
      </c>
      <c r="D6144" s="33">
        <v>3140232</v>
      </c>
      <c r="E6144" s="33"/>
      <c r="F6144" s="33">
        <v>1443326</v>
      </c>
      <c r="G6144" s="33">
        <v>242926</v>
      </c>
      <c r="H6144" s="33">
        <v>920882</v>
      </c>
      <c r="I6144" s="33">
        <v>138234</v>
      </c>
      <c r="J6144" s="33">
        <v>141283</v>
      </c>
      <c r="K6144" s="33"/>
      <c r="L6144" s="33">
        <v>1696906</v>
      </c>
      <c r="M6144" s="33">
        <v>279069</v>
      </c>
      <c r="N6144" s="33">
        <v>650140</v>
      </c>
      <c r="O6144" s="33">
        <v>528494</v>
      </c>
      <c r="P6144" s="33">
        <v>239202</v>
      </c>
      <c r="Q6144"/>
    </row>
    <row r="6145" spans="1:17">
      <c r="A6145" s="38" t="str">
        <f t="shared" ca="1" si="95"/>
        <v>207884</v>
      </c>
      <c r="B6145" s="39" cm="1">
        <f t="array" aca="1" ref="B6145" ca="1">INDIRECT(_xlfn.CONCAT("D",ROW(C6145)-C6145-3))</f>
        <v>2078</v>
      </c>
      <c r="C6145" s="32">
        <v>84</v>
      </c>
      <c r="D6145" s="33">
        <v>3028070</v>
      </c>
      <c r="E6145" s="33"/>
      <c r="F6145" s="33">
        <v>1381565</v>
      </c>
      <c r="G6145" s="33">
        <v>231615</v>
      </c>
      <c r="H6145" s="33">
        <v>890906</v>
      </c>
      <c r="I6145" s="33">
        <v>138156</v>
      </c>
      <c r="J6145" s="33">
        <v>120887</v>
      </c>
      <c r="K6145" s="33"/>
      <c r="L6145" s="33">
        <v>1646506</v>
      </c>
      <c r="M6145" s="33">
        <v>312550</v>
      </c>
      <c r="N6145" s="33">
        <v>590372</v>
      </c>
      <c r="O6145" s="33">
        <v>531131</v>
      </c>
      <c r="P6145" s="33">
        <v>212452</v>
      </c>
      <c r="Q6145"/>
    </row>
    <row r="6146" spans="1:17">
      <c r="A6146" s="38" t="str">
        <f t="shared" ca="1" si="95"/>
        <v>207885</v>
      </c>
      <c r="B6146" s="39" cm="1">
        <f t="array" aca="1" ref="B6146" ca="1">INDIRECT(_xlfn.CONCAT("D",ROW(C6146)-C6146-3))</f>
        <v>2078</v>
      </c>
      <c r="C6146" s="32">
        <v>85</v>
      </c>
      <c r="D6146" s="33">
        <v>2916768</v>
      </c>
      <c r="E6146" s="33"/>
      <c r="F6146" s="33">
        <v>1319873</v>
      </c>
      <c r="G6146" s="33">
        <v>223535</v>
      </c>
      <c r="H6146" s="33">
        <v>850449</v>
      </c>
      <c r="I6146" s="33">
        <v>129041</v>
      </c>
      <c r="J6146" s="33">
        <v>116848</v>
      </c>
      <c r="K6146" s="33"/>
      <c r="L6146" s="33">
        <v>1596895</v>
      </c>
      <c r="M6146" s="33">
        <v>246226</v>
      </c>
      <c r="N6146" s="33">
        <v>606881</v>
      </c>
      <c r="O6146" s="33">
        <v>563971</v>
      </c>
      <c r="P6146" s="33">
        <v>179817</v>
      </c>
      <c r="Q6146"/>
    </row>
    <row r="6147" spans="1:17">
      <c r="A6147" s="38" t="str">
        <f t="shared" ca="1" si="95"/>
        <v>207886</v>
      </c>
      <c r="B6147" s="39" cm="1">
        <f t="array" aca="1" ref="B6147" ca="1">INDIRECT(_xlfn.CONCAT("D",ROW(C6147)-C6147-3))</f>
        <v>2078</v>
      </c>
      <c r="C6147" s="32">
        <v>86</v>
      </c>
      <c r="D6147" s="33">
        <v>2759780</v>
      </c>
      <c r="E6147" s="33"/>
      <c r="F6147" s="33">
        <v>1232025</v>
      </c>
      <c r="G6147" s="33">
        <v>165967</v>
      </c>
      <c r="H6147" s="33">
        <v>795216</v>
      </c>
      <c r="I6147" s="33">
        <v>166985</v>
      </c>
      <c r="J6147" s="33">
        <v>103857</v>
      </c>
      <c r="K6147" s="33"/>
      <c r="L6147" s="33">
        <v>1527755</v>
      </c>
      <c r="M6147" s="33">
        <v>289394</v>
      </c>
      <c r="N6147" s="33">
        <v>487777</v>
      </c>
      <c r="O6147" s="33">
        <v>553223</v>
      </c>
      <c r="P6147" s="33">
        <v>197361</v>
      </c>
      <c r="Q6147"/>
    </row>
    <row r="6148" spans="1:17">
      <c r="A6148" s="38" t="str">
        <f t="shared" ca="1" si="95"/>
        <v>207887</v>
      </c>
      <c r="B6148" s="39" cm="1">
        <f t="array" aca="1" ref="B6148" ca="1">INDIRECT(_xlfn.CONCAT("D",ROW(C6148)-C6148-3))</f>
        <v>2078</v>
      </c>
      <c r="C6148" s="32">
        <v>87</v>
      </c>
      <c r="D6148" s="33">
        <v>2593918</v>
      </c>
      <c r="E6148" s="33"/>
      <c r="F6148" s="33">
        <v>1144475</v>
      </c>
      <c r="G6148" s="33">
        <v>170194</v>
      </c>
      <c r="H6148" s="33">
        <v>698099</v>
      </c>
      <c r="I6148" s="33">
        <v>169174</v>
      </c>
      <c r="J6148" s="33">
        <v>107008</v>
      </c>
      <c r="K6148" s="33"/>
      <c r="L6148" s="33">
        <v>1449443</v>
      </c>
      <c r="M6148" s="33">
        <v>240211</v>
      </c>
      <c r="N6148" s="33">
        <v>409892</v>
      </c>
      <c r="O6148" s="33">
        <v>589794</v>
      </c>
      <c r="P6148" s="33">
        <v>209546</v>
      </c>
      <c r="Q6148"/>
    </row>
    <row r="6149" spans="1:17">
      <c r="A6149" s="38" t="str">
        <f t="shared" ca="1" si="95"/>
        <v>207888</v>
      </c>
      <c r="B6149" s="39" cm="1">
        <f t="array" aca="1" ref="B6149" ca="1">INDIRECT(_xlfn.CONCAT("D",ROW(C6149)-C6149-3))</f>
        <v>2078</v>
      </c>
      <c r="C6149" s="32">
        <v>88</v>
      </c>
      <c r="D6149" s="33">
        <v>2327102</v>
      </c>
      <c r="E6149" s="33"/>
      <c r="F6149" s="33">
        <v>1010990</v>
      </c>
      <c r="G6149" s="33">
        <v>137307</v>
      </c>
      <c r="H6149" s="33">
        <v>622460</v>
      </c>
      <c r="I6149" s="33">
        <v>169854</v>
      </c>
      <c r="J6149" s="33">
        <v>81367</v>
      </c>
      <c r="K6149" s="33"/>
      <c r="L6149" s="33">
        <v>1316112</v>
      </c>
      <c r="M6149" s="33">
        <v>229733</v>
      </c>
      <c r="N6149" s="33">
        <v>384930</v>
      </c>
      <c r="O6149" s="33">
        <v>551358</v>
      </c>
      <c r="P6149" s="33">
        <v>150092</v>
      </c>
      <c r="Q6149"/>
    </row>
    <row r="6150" spans="1:17">
      <c r="A6150" s="38" t="str">
        <f t="shared" ca="1" si="95"/>
        <v>207889</v>
      </c>
      <c r="B6150" s="39" cm="1">
        <f t="array" aca="1" ref="B6150" ca="1">INDIRECT(_xlfn.CONCAT("D",ROW(C6150)-C6150-3))</f>
        <v>2078</v>
      </c>
      <c r="C6150" s="32">
        <v>89</v>
      </c>
      <c r="D6150" s="33">
        <v>2076843</v>
      </c>
      <c r="E6150" s="33"/>
      <c r="F6150" s="33">
        <v>886912</v>
      </c>
      <c r="G6150" s="33">
        <v>118729</v>
      </c>
      <c r="H6150" s="33">
        <v>548993</v>
      </c>
      <c r="I6150" s="33">
        <v>154246</v>
      </c>
      <c r="J6150" s="33">
        <v>64945</v>
      </c>
      <c r="K6150" s="33"/>
      <c r="L6150" s="33">
        <v>1189930</v>
      </c>
      <c r="M6150" s="33">
        <v>214126</v>
      </c>
      <c r="N6150" s="33">
        <v>297738</v>
      </c>
      <c r="O6150" s="33">
        <v>536335</v>
      </c>
      <c r="P6150" s="33">
        <v>141731</v>
      </c>
      <c r="Q6150"/>
    </row>
    <row r="6151" spans="1:17">
      <c r="A6151" s="38" t="str">
        <f t="shared" ca="1" si="95"/>
        <v>207890</v>
      </c>
      <c r="B6151" s="39" cm="1">
        <f t="array" aca="1" ref="B6151" ca="1">INDIRECT(_xlfn.CONCAT("D",ROW(C6151)-C6151-3))</f>
        <v>2078</v>
      </c>
      <c r="C6151" s="32">
        <v>90</v>
      </c>
      <c r="D6151" s="33">
        <v>1817122</v>
      </c>
      <c r="E6151" s="33"/>
      <c r="F6151" s="33">
        <v>763249</v>
      </c>
      <c r="G6151" s="33">
        <v>108601</v>
      </c>
      <c r="H6151" s="33">
        <v>448612</v>
      </c>
      <c r="I6151" s="33">
        <v>150214</v>
      </c>
      <c r="J6151" s="33">
        <v>55823</v>
      </c>
      <c r="K6151" s="33"/>
      <c r="L6151" s="33">
        <v>1053873</v>
      </c>
      <c r="M6151" s="33">
        <v>152735</v>
      </c>
      <c r="N6151" s="33">
        <v>252522</v>
      </c>
      <c r="O6151" s="33">
        <v>510136</v>
      </c>
      <c r="P6151" s="33">
        <v>138480</v>
      </c>
      <c r="Q6151"/>
    </row>
    <row r="6152" spans="1:17">
      <c r="A6152" s="38" t="str">
        <f t="shared" ca="1" si="95"/>
        <v>207891</v>
      </c>
      <c r="B6152" s="39" cm="1">
        <f t="array" aca="1" ref="B6152" ca="1">INDIRECT(_xlfn.CONCAT("D",ROW(C6152)-C6152-3))</f>
        <v>2078</v>
      </c>
      <c r="C6152" s="32">
        <v>91</v>
      </c>
      <c r="D6152" s="33">
        <v>1579600</v>
      </c>
      <c r="E6152" s="33"/>
      <c r="F6152" s="33">
        <v>650245</v>
      </c>
      <c r="G6152" s="33">
        <v>62992</v>
      </c>
      <c r="H6152" s="33">
        <v>379987</v>
      </c>
      <c r="I6152" s="33">
        <v>153417</v>
      </c>
      <c r="J6152" s="33">
        <v>53848</v>
      </c>
      <c r="K6152" s="33"/>
      <c r="L6152" s="33">
        <v>929355</v>
      </c>
      <c r="M6152" s="33">
        <v>145721</v>
      </c>
      <c r="N6152" s="33">
        <v>203806</v>
      </c>
      <c r="O6152" s="33">
        <v>463659</v>
      </c>
      <c r="P6152" s="33">
        <v>116169</v>
      </c>
      <c r="Q6152"/>
    </row>
    <row r="6153" spans="1:17">
      <c r="A6153" s="38" t="str">
        <f t="shared" ca="1" si="95"/>
        <v>207892</v>
      </c>
      <c r="B6153" s="39" cm="1">
        <f t="array" aca="1" ref="B6153" ca="1">INDIRECT(_xlfn.CONCAT("D",ROW(C6153)-C6153-3))</f>
        <v>2078</v>
      </c>
      <c r="C6153" s="32">
        <v>92</v>
      </c>
      <c r="D6153" s="33">
        <v>1369258</v>
      </c>
      <c r="E6153" s="33"/>
      <c r="F6153" s="33">
        <v>552778</v>
      </c>
      <c r="G6153" s="33">
        <v>51918</v>
      </c>
      <c r="H6153" s="33">
        <v>329834</v>
      </c>
      <c r="I6153" s="33">
        <v>133359</v>
      </c>
      <c r="J6153" s="33">
        <v>37666</v>
      </c>
      <c r="K6153" s="33"/>
      <c r="L6153" s="33">
        <v>816480</v>
      </c>
      <c r="M6153" s="33">
        <v>108319</v>
      </c>
      <c r="N6153" s="33">
        <v>165544</v>
      </c>
      <c r="O6153" s="33">
        <v>417948</v>
      </c>
      <c r="P6153" s="33">
        <v>124669</v>
      </c>
      <c r="Q6153"/>
    </row>
    <row r="6154" spans="1:17">
      <c r="A6154" s="38" t="str">
        <f t="shared" ca="1" si="95"/>
        <v>207893</v>
      </c>
      <c r="B6154" s="39" cm="1">
        <f t="array" aca="1" ref="B6154" ca="1">INDIRECT(_xlfn.CONCAT("D",ROW(C6154)-C6154-3))</f>
        <v>2078</v>
      </c>
      <c r="C6154" s="32">
        <v>93</v>
      </c>
      <c r="D6154" s="33">
        <v>1143272</v>
      </c>
      <c r="E6154" s="33"/>
      <c r="F6154" s="33">
        <v>450742</v>
      </c>
      <c r="G6154" s="33">
        <v>35773</v>
      </c>
      <c r="H6154" s="33">
        <v>245302</v>
      </c>
      <c r="I6154" s="33">
        <v>135938</v>
      </c>
      <c r="J6154" s="33">
        <v>33729</v>
      </c>
      <c r="K6154" s="33"/>
      <c r="L6154" s="33">
        <v>692530</v>
      </c>
      <c r="M6154" s="33">
        <v>84904</v>
      </c>
      <c r="N6154" s="33">
        <v>112523</v>
      </c>
      <c r="O6154" s="33">
        <v>406107</v>
      </c>
      <c r="P6154" s="33">
        <v>88996</v>
      </c>
      <c r="Q6154"/>
    </row>
    <row r="6155" spans="1:17">
      <c r="A6155" s="38" t="str">
        <f t="shared" ca="1" si="95"/>
        <v>207894</v>
      </c>
      <c r="B6155" s="39" cm="1">
        <f t="array" aca="1" ref="B6155" ca="1">INDIRECT(_xlfn.CONCAT("D",ROW(C6155)-C6155-3))</f>
        <v>2078</v>
      </c>
      <c r="C6155" s="32">
        <v>94</v>
      </c>
      <c r="D6155" s="33">
        <v>951458</v>
      </c>
      <c r="E6155" s="33"/>
      <c r="F6155" s="33">
        <v>367483</v>
      </c>
      <c r="G6155" s="33">
        <v>19449</v>
      </c>
      <c r="H6155" s="33">
        <v>208821</v>
      </c>
      <c r="I6155" s="33">
        <v>123859</v>
      </c>
      <c r="J6155" s="33">
        <v>15354</v>
      </c>
      <c r="K6155" s="33"/>
      <c r="L6155" s="33">
        <v>583975</v>
      </c>
      <c r="M6155" s="33">
        <v>60553</v>
      </c>
      <c r="N6155" s="33">
        <v>76974</v>
      </c>
      <c r="O6155" s="33">
        <v>370501</v>
      </c>
      <c r="P6155" s="33">
        <v>75948</v>
      </c>
      <c r="Q6155"/>
    </row>
    <row r="6156" spans="1:17">
      <c r="A6156" s="38" t="str">
        <f t="shared" ref="A6156:A6219" ca="1" si="96">B6156&amp;C6156</f>
        <v>207895</v>
      </c>
      <c r="B6156" s="39" cm="1">
        <f t="array" aca="1" ref="B6156" ca="1">INDIRECT(_xlfn.CONCAT("D",ROW(C6156)-C6156-3))</f>
        <v>2078</v>
      </c>
      <c r="C6156" s="32">
        <v>95</v>
      </c>
      <c r="D6156" s="33">
        <v>788283</v>
      </c>
      <c r="E6156" s="33"/>
      <c r="F6156" s="33">
        <v>297130</v>
      </c>
      <c r="G6156" s="33">
        <v>21666</v>
      </c>
      <c r="H6156" s="33">
        <v>157850</v>
      </c>
      <c r="I6156" s="33">
        <v>100075</v>
      </c>
      <c r="J6156" s="33">
        <v>17539</v>
      </c>
      <c r="K6156" s="33"/>
      <c r="L6156" s="33">
        <v>491153</v>
      </c>
      <c r="M6156" s="33">
        <v>52513</v>
      </c>
      <c r="N6156" s="33">
        <v>62810</v>
      </c>
      <c r="O6156" s="33">
        <v>327436</v>
      </c>
      <c r="P6156" s="33">
        <v>48395</v>
      </c>
      <c r="Q6156"/>
    </row>
    <row r="6157" spans="1:17">
      <c r="A6157" s="38" t="str">
        <f t="shared" ca="1" si="96"/>
        <v>207896</v>
      </c>
      <c r="B6157" s="39" cm="1">
        <f t="array" aca="1" ref="B6157" ca="1">INDIRECT(_xlfn.CONCAT("D",ROW(C6157)-C6157-3))</f>
        <v>2078</v>
      </c>
      <c r="C6157" s="32">
        <v>96</v>
      </c>
      <c r="D6157" s="33">
        <v>612337</v>
      </c>
      <c r="E6157" s="33"/>
      <c r="F6157" s="33">
        <v>223784</v>
      </c>
      <c r="G6157" s="33">
        <v>17613</v>
      </c>
      <c r="H6157" s="33">
        <v>101531</v>
      </c>
      <c r="I6157" s="33">
        <v>92207</v>
      </c>
      <c r="J6157" s="33">
        <v>12432</v>
      </c>
      <c r="K6157" s="33"/>
      <c r="L6157" s="33">
        <v>388553</v>
      </c>
      <c r="M6157" s="33">
        <v>31084</v>
      </c>
      <c r="N6157" s="33">
        <v>33157</v>
      </c>
      <c r="O6157" s="33">
        <v>273541</v>
      </c>
      <c r="P6157" s="33">
        <v>50771</v>
      </c>
      <c r="Q6157"/>
    </row>
    <row r="6158" spans="1:17">
      <c r="A6158" s="38" t="str">
        <f t="shared" ca="1" si="96"/>
        <v>207897</v>
      </c>
      <c r="B6158" s="39" cm="1">
        <f t="array" aca="1" ref="B6158" ca="1">INDIRECT(_xlfn.CONCAT("D",ROW(C6158)-C6158-3))</f>
        <v>2078</v>
      </c>
      <c r="C6158" s="32">
        <v>97</v>
      </c>
      <c r="D6158" s="33">
        <v>480431</v>
      </c>
      <c r="E6158" s="33"/>
      <c r="F6158" s="33">
        <v>170366</v>
      </c>
      <c r="G6158" s="33">
        <v>10388</v>
      </c>
      <c r="H6158" s="33">
        <v>62329</v>
      </c>
      <c r="I6158" s="33">
        <v>79989</v>
      </c>
      <c r="J6158" s="33">
        <v>17660</v>
      </c>
      <c r="K6158" s="33"/>
      <c r="L6158" s="33">
        <v>310065</v>
      </c>
      <c r="M6158" s="33">
        <v>35377</v>
      </c>
      <c r="N6158" s="33">
        <v>30174</v>
      </c>
      <c r="O6158" s="33">
        <v>198733</v>
      </c>
      <c r="P6158" s="33">
        <v>45781</v>
      </c>
      <c r="Q6158"/>
    </row>
    <row r="6159" spans="1:17">
      <c r="A6159" s="38" t="str">
        <f t="shared" ca="1" si="96"/>
        <v>207898</v>
      </c>
      <c r="B6159" s="39" cm="1">
        <f t="array" aca="1" ref="B6159" ca="1">INDIRECT(_xlfn.CONCAT("D",ROW(C6159)-C6159-3))</f>
        <v>2078</v>
      </c>
      <c r="C6159" s="32">
        <v>98</v>
      </c>
      <c r="D6159" s="33">
        <v>351604</v>
      </c>
      <c r="E6159" s="33"/>
      <c r="F6159" s="33">
        <v>120105</v>
      </c>
      <c r="G6159" s="33">
        <v>9400</v>
      </c>
      <c r="H6159" s="33">
        <v>43865</v>
      </c>
      <c r="I6159" s="33">
        <v>60575</v>
      </c>
      <c r="J6159" s="33">
        <v>6266</v>
      </c>
      <c r="K6159" s="33"/>
      <c r="L6159" s="33">
        <v>231499</v>
      </c>
      <c r="M6159" s="33">
        <v>16760</v>
      </c>
      <c r="N6159" s="33">
        <v>15713</v>
      </c>
      <c r="O6159" s="33">
        <v>175981</v>
      </c>
      <c r="P6159" s="33">
        <v>23045</v>
      </c>
      <c r="Q6159"/>
    </row>
    <row r="6160" spans="1:17">
      <c r="A6160" s="38" t="str">
        <f t="shared" ca="1" si="96"/>
        <v>207899</v>
      </c>
      <c r="B6160" s="39" cm="1">
        <f t="array" aca="1" ref="B6160" ca="1">INDIRECT(_xlfn.CONCAT("D",ROW(C6160)-C6160-3))</f>
        <v>2078</v>
      </c>
      <c r="C6160" s="32">
        <v>99</v>
      </c>
      <c r="D6160" s="33">
        <v>254227</v>
      </c>
      <c r="E6160" s="33"/>
      <c r="F6160" s="33">
        <v>83507</v>
      </c>
      <c r="G6160" s="33">
        <v>3171</v>
      </c>
      <c r="H6160" s="33">
        <v>40168</v>
      </c>
      <c r="I6160" s="33">
        <v>39111</v>
      </c>
      <c r="J6160" s="33">
        <v>1057</v>
      </c>
      <c r="K6160" s="33"/>
      <c r="L6160" s="33">
        <v>170720</v>
      </c>
      <c r="M6160" s="33">
        <v>14754</v>
      </c>
      <c r="N6160" s="33">
        <v>13700</v>
      </c>
      <c r="O6160" s="33">
        <v>129621</v>
      </c>
      <c r="P6160" s="33">
        <v>12646</v>
      </c>
      <c r="Q6160"/>
    </row>
    <row r="6161" spans="1:17">
      <c r="A6161" s="38" t="str">
        <f t="shared" ca="1" si="96"/>
        <v>2078100</v>
      </c>
      <c r="B6161" s="39" cm="1">
        <f t="array" aca="1" ref="B6161" ca="1">INDIRECT(_xlfn.CONCAT("D",ROW(C6161)-C6161-3))</f>
        <v>2078</v>
      </c>
      <c r="C6161" s="32">
        <v>100</v>
      </c>
      <c r="D6161" s="33">
        <v>563220</v>
      </c>
      <c r="E6161" s="33"/>
      <c r="F6161" s="33">
        <v>164043</v>
      </c>
      <c r="G6161" s="33">
        <v>6475</v>
      </c>
      <c r="H6161" s="33">
        <v>58279</v>
      </c>
      <c r="I6161" s="33">
        <v>90655</v>
      </c>
      <c r="J6161" s="33">
        <v>8634</v>
      </c>
      <c r="K6161" s="33"/>
      <c r="L6161" s="33">
        <v>399176</v>
      </c>
      <c r="M6161" s="33">
        <v>28357</v>
      </c>
      <c r="N6161" s="33">
        <v>8725</v>
      </c>
      <c r="O6161" s="33">
        <v>309743</v>
      </c>
      <c r="P6161" s="33">
        <v>52351</v>
      </c>
      <c r="Q6161"/>
    </row>
    <row r="6162" spans="1:17">
      <c r="A6162" s="38" t="str">
        <f t="shared" ca="1" si="96"/>
        <v>351604</v>
      </c>
      <c r="B6162" s="39" cm="1">
        <f t="array" aca="1" ref="B6162" ca="1">INDIRECT(_xlfn.CONCAT("D",ROW(C6162)-C6162-3))</f>
        <v>351604</v>
      </c>
      <c r="C6162" s="34"/>
      <c r="D6162" s="31"/>
      <c r="E6162" s="31"/>
      <c r="F6162" s="31"/>
      <c r="G6162" s="31"/>
      <c r="H6162" s="31"/>
      <c r="I6162" s="31"/>
      <c r="J6162" s="31"/>
      <c r="K6162" s="31"/>
      <c r="L6162" s="31"/>
      <c r="M6162" s="31"/>
      <c r="N6162" s="31"/>
      <c r="O6162" s="31"/>
      <c r="P6162" s="31"/>
      <c r="Q6162"/>
    </row>
    <row r="6163" spans="1:17">
      <c r="A6163" s="38" t="str">
        <f t="shared" ca="1" si="96"/>
        <v>254227</v>
      </c>
      <c r="B6163" s="39" cm="1">
        <f t="array" aca="1" ref="B6163" ca="1">INDIRECT(_xlfn.CONCAT("D",ROW(C6163)-C6163-3))</f>
        <v>254227</v>
      </c>
      <c r="Q6163"/>
    </row>
    <row r="6164" spans="1:17">
      <c r="A6164" s="38" t="str">
        <f t="shared" ca="1" si="96"/>
        <v>563220</v>
      </c>
      <c r="B6164" s="39" cm="1">
        <f t="array" aca="1" ref="B6164" ca="1">INDIRECT(_xlfn.CONCAT("D",ROW(C6164)-C6164-3))</f>
        <v>563220</v>
      </c>
      <c r="Q6164"/>
    </row>
    <row r="6165" spans="1:17">
      <c r="A6165" s="38" t="str">
        <f t="shared" ca="1" si="96"/>
        <v>0</v>
      </c>
      <c r="B6165" s="39" cm="1">
        <f t="array" aca="1" ref="B6165" ca="1">INDIRECT(_xlfn.CONCAT("D",ROW(C6165)-C6165-3))</f>
        <v>0</v>
      </c>
      <c r="Q6165"/>
    </row>
    <row r="6166" spans="1:17">
      <c r="A6166" s="38" t="str">
        <f t="shared" ca="1" si="96"/>
        <v>0</v>
      </c>
      <c r="B6166" s="39" cm="1">
        <f t="array" aca="1" ref="B6166" ca="1">INDIRECT(_xlfn.CONCAT("D",ROW(C6166)-C6166-3))</f>
        <v>0</v>
      </c>
      <c r="Q6166"/>
    </row>
    <row r="6167" spans="1:17">
      <c r="A6167" s="38" t="str">
        <f t="shared" ca="1" si="96"/>
        <v>0</v>
      </c>
      <c r="B6167" s="39" cm="1">
        <f t="array" aca="1" ref="B6167" ca="1">INDIRECT(_xlfn.CONCAT("D",ROW(C6167)-C6167-3))</f>
        <v>0</v>
      </c>
      <c r="Q6167"/>
    </row>
    <row r="6168" spans="1:17">
      <c r="A6168" s="38" t="str">
        <f t="shared" ca="1" si="96"/>
        <v>0</v>
      </c>
      <c r="B6168" s="39" cm="1">
        <f t="array" aca="1" ref="B6168" ca="1">INDIRECT(_xlfn.CONCAT("D",ROW(C6168)-C6168-3))</f>
        <v>0</v>
      </c>
      <c r="D6168" s="47">
        <v>2079</v>
      </c>
      <c r="E6168" s="47"/>
      <c r="F6168" s="47"/>
      <c r="G6168" s="47"/>
      <c r="H6168" s="47"/>
      <c r="I6168" s="47"/>
      <c r="J6168" s="47"/>
      <c r="K6168" s="47"/>
      <c r="L6168" s="47"/>
      <c r="M6168" s="47"/>
      <c r="N6168" s="47"/>
      <c r="O6168" s="47"/>
      <c r="P6168" s="47"/>
      <c r="Q6168"/>
    </row>
    <row r="6169" spans="1:17">
      <c r="A6169" s="38" t="str">
        <f t="shared" ca="1" si="96"/>
        <v>0</v>
      </c>
      <c r="B6169" s="39" cm="1">
        <f t="array" aca="1" ref="B6169" ca="1">INDIRECT(_xlfn.CONCAT("D",ROW(C6169)-C6169-3))</f>
        <v>0</v>
      </c>
      <c r="F6169" s="48" t="s">
        <v>184</v>
      </c>
      <c r="G6169" s="48"/>
      <c r="H6169" s="48"/>
      <c r="I6169" s="48"/>
      <c r="J6169" s="48"/>
      <c r="K6169" s="30"/>
      <c r="L6169" s="48" t="s">
        <v>185</v>
      </c>
      <c r="M6169" s="48"/>
      <c r="N6169" s="48"/>
      <c r="O6169" s="48"/>
      <c r="P6169" s="48"/>
      <c r="Q6169"/>
    </row>
    <row r="6170" spans="1:17">
      <c r="A6170" s="38" t="e">
        <f t="shared" ca="1" si="96"/>
        <v>#VALUE!</v>
      </c>
      <c r="B6170" s="39" t="e" cm="1">
        <f t="array" aca="1" ref="B6170" ca="1">INDIRECT(_xlfn.CONCAT("D",ROW(C6170)-C6170-3))</f>
        <v>#VALUE!</v>
      </c>
      <c r="C6170" s="30" t="s">
        <v>186</v>
      </c>
      <c r="D6170" s="30" t="s">
        <v>0</v>
      </c>
      <c r="E6170" s="30"/>
      <c r="F6170" s="30" t="s">
        <v>0</v>
      </c>
      <c r="G6170" s="30" t="s">
        <v>187</v>
      </c>
      <c r="H6170" s="30" t="s">
        <v>188</v>
      </c>
      <c r="I6170" s="30" t="s">
        <v>189</v>
      </c>
      <c r="J6170" s="30" t="s">
        <v>190</v>
      </c>
      <c r="K6170" s="30"/>
      <c r="L6170" s="30" t="s">
        <v>0</v>
      </c>
      <c r="M6170" s="30" t="s">
        <v>187</v>
      </c>
      <c r="N6170" s="30" t="s">
        <v>188</v>
      </c>
      <c r="O6170" s="30" t="s">
        <v>189</v>
      </c>
      <c r="P6170" s="30" t="s">
        <v>190</v>
      </c>
      <c r="Q6170"/>
    </row>
    <row r="6171" spans="1:17">
      <c r="A6171" s="38" t="str">
        <f t="shared" ca="1" si="96"/>
        <v>20790</v>
      </c>
      <c r="B6171" s="39" cm="1">
        <f t="array" aca="1" ref="B6171" ca="1">INDIRECT(_xlfn.CONCAT("D",ROW(C6171)-C6171-3))</f>
        <v>2079</v>
      </c>
      <c r="C6171" s="32">
        <v>0</v>
      </c>
      <c r="D6171" s="33">
        <v>4005029</v>
      </c>
      <c r="E6171" s="33"/>
      <c r="F6171" s="33">
        <v>2048988</v>
      </c>
      <c r="G6171" s="33">
        <v>2048988</v>
      </c>
      <c r="H6171" s="33">
        <v>0</v>
      </c>
      <c r="I6171" s="33">
        <v>0</v>
      </c>
      <c r="J6171" s="33">
        <v>0</v>
      </c>
      <c r="K6171" s="33"/>
      <c r="L6171" s="33">
        <v>1956042</v>
      </c>
      <c r="M6171" s="33">
        <v>1956042</v>
      </c>
      <c r="N6171" s="33">
        <v>0</v>
      </c>
      <c r="O6171" s="33">
        <v>0</v>
      </c>
      <c r="P6171" s="33">
        <v>0</v>
      </c>
      <c r="Q6171"/>
    </row>
    <row r="6172" spans="1:17">
      <c r="A6172" s="38" t="str">
        <f t="shared" ca="1" si="96"/>
        <v>20791</v>
      </c>
      <c r="B6172" s="39" cm="1">
        <f t="array" aca="1" ref="B6172" ca="1">INDIRECT(_xlfn.CONCAT("D",ROW(C6172)-C6172-3))</f>
        <v>2079</v>
      </c>
      <c r="C6172" s="32">
        <v>1</v>
      </c>
      <c r="D6172" s="33">
        <v>4024903</v>
      </c>
      <c r="E6172" s="33"/>
      <c r="F6172" s="33">
        <v>2059806</v>
      </c>
      <c r="G6172" s="33">
        <v>2059806</v>
      </c>
      <c r="H6172" s="33">
        <v>0</v>
      </c>
      <c r="I6172" s="33">
        <v>0</v>
      </c>
      <c r="J6172" s="33">
        <v>0</v>
      </c>
      <c r="K6172" s="33"/>
      <c r="L6172" s="33">
        <v>1965097</v>
      </c>
      <c r="M6172" s="33">
        <v>1965097</v>
      </c>
      <c r="N6172" s="33">
        <v>0</v>
      </c>
      <c r="O6172" s="33">
        <v>0</v>
      </c>
      <c r="P6172" s="33">
        <v>0</v>
      </c>
      <c r="Q6172"/>
    </row>
    <row r="6173" spans="1:17">
      <c r="A6173" s="38" t="str">
        <f t="shared" ca="1" si="96"/>
        <v>20792</v>
      </c>
      <c r="B6173" s="39" cm="1">
        <f t="array" aca="1" ref="B6173" ca="1">INDIRECT(_xlfn.CONCAT("D",ROW(C6173)-C6173-3))</f>
        <v>2079</v>
      </c>
      <c r="C6173" s="32">
        <v>2</v>
      </c>
      <c r="D6173" s="33">
        <v>4053127</v>
      </c>
      <c r="E6173" s="33"/>
      <c r="F6173" s="33">
        <v>2074375</v>
      </c>
      <c r="G6173" s="33">
        <v>2074375</v>
      </c>
      <c r="H6173" s="33">
        <v>0</v>
      </c>
      <c r="I6173" s="33">
        <v>0</v>
      </c>
      <c r="J6173" s="33">
        <v>0</v>
      </c>
      <c r="K6173" s="33"/>
      <c r="L6173" s="33">
        <v>1978752</v>
      </c>
      <c r="M6173" s="33">
        <v>1978752</v>
      </c>
      <c r="N6173" s="33">
        <v>0</v>
      </c>
      <c r="O6173" s="33">
        <v>0</v>
      </c>
      <c r="P6173" s="33">
        <v>0</v>
      </c>
      <c r="Q6173"/>
    </row>
    <row r="6174" spans="1:17">
      <c r="A6174" s="38" t="str">
        <f t="shared" ca="1" si="96"/>
        <v>20793</v>
      </c>
      <c r="B6174" s="39" cm="1">
        <f t="array" aca="1" ref="B6174" ca="1">INDIRECT(_xlfn.CONCAT("D",ROW(C6174)-C6174-3))</f>
        <v>2079</v>
      </c>
      <c r="C6174" s="32">
        <v>3</v>
      </c>
      <c r="D6174" s="33">
        <v>4081581</v>
      </c>
      <c r="E6174" s="33"/>
      <c r="F6174" s="33">
        <v>2089058</v>
      </c>
      <c r="G6174" s="33">
        <v>2089058</v>
      </c>
      <c r="H6174" s="33">
        <v>0</v>
      </c>
      <c r="I6174" s="33">
        <v>0</v>
      </c>
      <c r="J6174" s="33">
        <v>0</v>
      </c>
      <c r="K6174" s="33"/>
      <c r="L6174" s="33">
        <v>1992523</v>
      </c>
      <c r="M6174" s="33">
        <v>1992523</v>
      </c>
      <c r="N6174" s="33">
        <v>0</v>
      </c>
      <c r="O6174" s="33">
        <v>0</v>
      </c>
      <c r="P6174" s="33">
        <v>0</v>
      </c>
      <c r="Q6174"/>
    </row>
    <row r="6175" spans="1:17">
      <c r="A6175" s="38" t="str">
        <f t="shared" ca="1" si="96"/>
        <v>20794</v>
      </c>
      <c r="B6175" s="39" cm="1">
        <f t="array" aca="1" ref="B6175" ca="1">INDIRECT(_xlfn.CONCAT("D",ROW(C6175)-C6175-3))</f>
        <v>2079</v>
      </c>
      <c r="C6175" s="32">
        <v>4</v>
      </c>
      <c r="D6175" s="33">
        <v>4107347</v>
      </c>
      <c r="E6175" s="33"/>
      <c r="F6175" s="33">
        <v>2102580</v>
      </c>
      <c r="G6175" s="33">
        <v>2102580</v>
      </c>
      <c r="H6175" s="33">
        <v>0</v>
      </c>
      <c r="I6175" s="33">
        <v>0</v>
      </c>
      <c r="J6175" s="33">
        <v>0</v>
      </c>
      <c r="K6175" s="33"/>
      <c r="L6175" s="33">
        <v>2004767</v>
      </c>
      <c r="M6175" s="33">
        <v>2004767</v>
      </c>
      <c r="N6175" s="33">
        <v>0</v>
      </c>
      <c r="O6175" s="33">
        <v>0</v>
      </c>
      <c r="P6175" s="33">
        <v>0</v>
      </c>
      <c r="Q6175"/>
    </row>
    <row r="6176" spans="1:17">
      <c r="A6176" s="38" t="str">
        <f t="shared" ca="1" si="96"/>
        <v>20795</v>
      </c>
      <c r="B6176" s="39" cm="1">
        <f t="array" aca="1" ref="B6176" ca="1">INDIRECT(_xlfn.CONCAT("D",ROW(C6176)-C6176-3))</f>
        <v>2079</v>
      </c>
      <c r="C6176" s="32">
        <v>5</v>
      </c>
      <c r="D6176" s="33">
        <v>4131079</v>
      </c>
      <c r="E6176" s="33"/>
      <c r="F6176" s="33">
        <v>2114984</v>
      </c>
      <c r="G6176" s="33">
        <v>2114984</v>
      </c>
      <c r="H6176" s="33">
        <v>0</v>
      </c>
      <c r="I6176" s="33">
        <v>0</v>
      </c>
      <c r="J6176" s="33">
        <v>0</v>
      </c>
      <c r="K6176" s="33"/>
      <c r="L6176" s="33">
        <v>2016095</v>
      </c>
      <c r="M6176" s="33">
        <v>2016095</v>
      </c>
      <c r="N6176" s="33">
        <v>0</v>
      </c>
      <c r="O6176" s="33">
        <v>0</v>
      </c>
      <c r="P6176" s="33">
        <v>0</v>
      </c>
      <c r="Q6176"/>
    </row>
    <row r="6177" spans="1:17">
      <c r="A6177" s="38" t="str">
        <f t="shared" ca="1" si="96"/>
        <v>20796</v>
      </c>
      <c r="B6177" s="39" cm="1">
        <f t="array" aca="1" ref="B6177" ca="1">INDIRECT(_xlfn.CONCAT("D",ROW(C6177)-C6177-3))</f>
        <v>2079</v>
      </c>
      <c r="C6177" s="32">
        <v>6</v>
      </c>
      <c r="D6177" s="33">
        <v>4154782</v>
      </c>
      <c r="E6177" s="33"/>
      <c r="F6177" s="33">
        <v>2127267</v>
      </c>
      <c r="G6177" s="33">
        <v>2127267</v>
      </c>
      <c r="H6177" s="33">
        <v>0</v>
      </c>
      <c r="I6177" s="33">
        <v>0</v>
      </c>
      <c r="J6177" s="33">
        <v>0</v>
      </c>
      <c r="K6177" s="33"/>
      <c r="L6177" s="33">
        <v>2027514</v>
      </c>
      <c r="M6177" s="33">
        <v>2027514</v>
      </c>
      <c r="N6177" s="33">
        <v>0</v>
      </c>
      <c r="O6177" s="33">
        <v>0</v>
      </c>
      <c r="P6177" s="33">
        <v>0</v>
      </c>
      <c r="Q6177"/>
    </row>
    <row r="6178" spans="1:17">
      <c r="A6178" s="38" t="str">
        <f t="shared" ca="1" si="96"/>
        <v>20797</v>
      </c>
      <c r="B6178" s="39" cm="1">
        <f t="array" aca="1" ref="B6178" ca="1">INDIRECT(_xlfn.CONCAT("D",ROW(C6178)-C6178-3))</f>
        <v>2079</v>
      </c>
      <c r="C6178" s="32">
        <v>7</v>
      </c>
      <c r="D6178" s="33">
        <v>4176389</v>
      </c>
      <c r="E6178" s="33"/>
      <c r="F6178" s="33">
        <v>2138321</v>
      </c>
      <c r="G6178" s="33">
        <v>2138321</v>
      </c>
      <c r="H6178" s="33">
        <v>0</v>
      </c>
      <c r="I6178" s="33">
        <v>0</v>
      </c>
      <c r="J6178" s="33">
        <v>0</v>
      </c>
      <c r="K6178" s="33"/>
      <c r="L6178" s="33">
        <v>2038068</v>
      </c>
      <c r="M6178" s="33">
        <v>2038068</v>
      </c>
      <c r="N6178" s="33">
        <v>0</v>
      </c>
      <c r="O6178" s="33">
        <v>0</v>
      </c>
      <c r="P6178" s="33">
        <v>0</v>
      </c>
      <c r="Q6178"/>
    </row>
    <row r="6179" spans="1:17">
      <c r="A6179" s="38" t="str">
        <f t="shared" ca="1" si="96"/>
        <v>20798</v>
      </c>
      <c r="B6179" s="39" cm="1">
        <f t="array" aca="1" ref="B6179" ca="1">INDIRECT(_xlfn.CONCAT("D",ROW(C6179)-C6179-3))</f>
        <v>2079</v>
      </c>
      <c r="C6179" s="32">
        <v>8</v>
      </c>
      <c r="D6179" s="33">
        <v>4196541</v>
      </c>
      <c r="E6179" s="33"/>
      <c r="F6179" s="33">
        <v>2148814</v>
      </c>
      <c r="G6179" s="33">
        <v>2148814</v>
      </c>
      <c r="H6179" s="33">
        <v>0</v>
      </c>
      <c r="I6179" s="33">
        <v>0</v>
      </c>
      <c r="J6179" s="33">
        <v>0</v>
      </c>
      <c r="K6179" s="33"/>
      <c r="L6179" s="33">
        <v>2047727</v>
      </c>
      <c r="M6179" s="33">
        <v>2047727</v>
      </c>
      <c r="N6179" s="33">
        <v>0</v>
      </c>
      <c r="O6179" s="33">
        <v>0</v>
      </c>
      <c r="P6179" s="33">
        <v>0</v>
      </c>
      <c r="Q6179"/>
    </row>
    <row r="6180" spans="1:17">
      <c r="A6180" s="38" t="str">
        <f t="shared" ca="1" si="96"/>
        <v>20799</v>
      </c>
      <c r="B6180" s="39" cm="1">
        <f t="array" aca="1" ref="B6180" ca="1">INDIRECT(_xlfn.CONCAT("D",ROW(C6180)-C6180-3))</f>
        <v>2079</v>
      </c>
      <c r="C6180" s="32">
        <v>9</v>
      </c>
      <c r="D6180" s="33">
        <v>4216056</v>
      </c>
      <c r="E6180" s="33"/>
      <c r="F6180" s="33">
        <v>2159336</v>
      </c>
      <c r="G6180" s="33">
        <v>2159336</v>
      </c>
      <c r="H6180" s="33">
        <v>0</v>
      </c>
      <c r="I6180" s="33">
        <v>0</v>
      </c>
      <c r="J6180" s="33">
        <v>0</v>
      </c>
      <c r="K6180" s="33"/>
      <c r="L6180" s="33">
        <v>2056720</v>
      </c>
      <c r="M6180" s="33">
        <v>2056720</v>
      </c>
      <c r="N6180" s="33">
        <v>0</v>
      </c>
      <c r="O6180" s="33">
        <v>0</v>
      </c>
      <c r="P6180" s="33">
        <v>0</v>
      </c>
      <c r="Q6180"/>
    </row>
    <row r="6181" spans="1:17">
      <c r="A6181" s="38" t="str">
        <f t="shared" ca="1" si="96"/>
        <v>207910</v>
      </c>
      <c r="B6181" s="39" cm="1">
        <f t="array" aca="1" ref="B6181" ca="1">INDIRECT(_xlfn.CONCAT("D",ROW(C6181)-C6181-3))</f>
        <v>2079</v>
      </c>
      <c r="C6181" s="32">
        <v>10</v>
      </c>
      <c r="D6181" s="33">
        <v>4234874</v>
      </c>
      <c r="E6181" s="33"/>
      <c r="F6181" s="33">
        <v>2169705</v>
      </c>
      <c r="G6181" s="33">
        <v>2169705</v>
      </c>
      <c r="H6181" s="33">
        <v>0</v>
      </c>
      <c r="I6181" s="33">
        <v>0</v>
      </c>
      <c r="J6181" s="33">
        <v>0</v>
      </c>
      <c r="K6181" s="33"/>
      <c r="L6181" s="33">
        <v>2065169</v>
      </c>
      <c r="M6181" s="33">
        <v>2065169</v>
      </c>
      <c r="N6181" s="33">
        <v>0</v>
      </c>
      <c r="O6181" s="33">
        <v>0</v>
      </c>
      <c r="P6181" s="33">
        <v>0</v>
      </c>
      <c r="Q6181"/>
    </row>
    <row r="6182" spans="1:17">
      <c r="A6182" s="38" t="str">
        <f t="shared" ca="1" si="96"/>
        <v>207911</v>
      </c>
      <c r="B6182" s="39" cm="1">
        <f t="array" aca="1" ref="B6182" ca="1">INDIRECT(_xlfn.CONCAT("D",ROW(C6182)-C6182-3))</f>
        <v>2079</v>
      </c>
      <c r="C6182" s="32">
        <v>11</v>
      </c>
      <c r="D6182" s="33">
        <v>4252295</v>
      </c>
      <c r="E6182" s="33"/>
      <c r="F6182" s="33">
        <v>2179243</v>
      </c>
      <c r="G6182" s="33">
        <v>2179243</v>
      </c>
      <c r="H6182" s="33">
        <v>0</v>
      </c>
      <c r="I6182" s="33">
        <v>0</v>
      </c>
      <c r="J6182" s="33">
        <v>0</v>
      </c>
      <c r="K6182" s="33"/>
      <c r="L6182" s="33">
        <v>2073052</v>
      </c>
      <c r="M6182" s="33">
        <v>2073052</v>
      </c>
      <c r="N6182" s="33">
        <v>0</v>
      </c>
      <c r="O6182" s="33">
        <v>0</v>
      </c>
      <c r="P6182" s="33">
        <v>0</v>
      </c>
      <c r="Q6182"/>
    </row>
    <row r="6183" spans="1:17">
      <c r="A6183" s="38" t="str">
        <f t="shared" ca="1" si="96"/>
        <v>207912</v>
      </c>
      <c r="B6183" s="39" cm="1">
        <f t="array" aca="1" ref="B6183" ca="1">INDIRECT(_xlfn.CONCAT("D",ROW(C6183)-C6183-3))</f>
        <v>2079</v>
      </c>
      <c r="C6183" s="32">
        <v>12</v>
      </c>
      <c r="D6183" s="33">
        <v>4268329</v>
      </c>
      <c r="E6183" s="33"/>
      <c r="F6183" s="33">
        <v>2187812</v>
      </c>
      <c r="G6183" s="33">
        <v>2187812</v>
      </c>
      <c r="H6183" s="33">
        <v>0</v>
      </c>
      <c r="I6183" s="33">
        <v>0</v>
      </c>
      <c r="J6183" s="33">
        <v>0</v>
      </c>
      <c r="K6183" s="33"/>
      <c r="L6183" s="33">
        <v>2080516</v>
      </c>
      <c r="M6183" s="33">
        <v>2080516</v>
      </c>
      <c r="N6183" s="33">
        <v>0</v>
      </c>
      <c r="O6183" s="33">
        <v>0</v>
      </c>
      <c r="P6183" s="33">
        <v>0</v>
      </c>
      <c r="Q6183"/>
    </row>
    <row r="6184" spans="1:17">
      <c r="A6184" s="38" t="str">
        <f t="shared" ca="1" si="96"/>
        <v>207913</v>
      </c>
      <c r="B6184" s="39" cm="1">
        <f t="array" aca="1" ref="B6184" ca="1">INDIRECT(_xlfn.CONCAT("D",ROW(C6184)-C6184-3))</f>
        <v>2079</v>
      </c>
      <c r="C6184" s="32">
        <v>13</v>
      </c>
      <c r="D6184" s="33">
        <v>4283117</v>
      </c>
      <c r="E6184" s="33"/>
      <c r="F6184" s="33">
        <v>2195591</v>
      </c>
      <c r="G6184" s="33">
        <v>2195591</v>
      </c>
      <c r="H6184" s="33">
        <v>0</v>
      </c>
      <c r="I6184" s="33">
        <v>0</v>
      </c>
      <c r="J6184" s="33">
        <v>0</v>
      </c>
      <c r="K6184" s="33"/>
      <c r="L6184" s="33">
        <v>2087526</v>
      </c>
      <c r="M6184" s="33">
        <v>2087526</v>
      </c>
      <c r="N6184" s="33">
        <v>0</v>
      </c>
      <c r="O6184" s="33">
        <v>0</v>
      </c>
      <c r="P6184" s="33">
        <v>0</v>
      </c>
      <c r="Q6184"/>
    </row>
    <row r="6185" spans="1:17">
      <c r="A6185" s="38" t="str">
        <f t="shared" ca="1" si="96"/>
        <v>207914</v>
      </c>
      <c r="B6185" s="39" cm="1">
        <f t="array" aca="1" ref="B6185" ca="1">INDIRECT(_xlfn.CONCAT("D",ROW(C6185)-C6185-3))</f>
        <v>2079</v>
      </c>
      <c r="C6185" s="32">
        <v>14</v>
      </c>
      <c r="D6185" s="33">
        <v>4296612</v>
      </c>
      <c r="E6185" s="33"/>
      <c r="F6185" s="33">
        <v>2202696</v>
      </c>
      <c r="G6185" s="33">
        <v>2202696</v>
      </c>
      <c r="H6185" s="33">
        <v>0</v>
      </c>
      <c r="I6185" s="33">
        <v>0</v>
      </c>
      <c r="J6185" s="33">
        <v>0</v>
      </c>
      <c r="K6185" s="33"/>
      <c r="L6185" s="33">
        <v>2093916</v>
      </c>
      <c r="M6185" s="33">
        <v>2093916</v>
      </c>
      <c r="N6185" s="33">
        <v>0</v>
      </c>
      <c r="O6185" s="33">
        <v>0</v>
      </c>
      <c r="P6185" s="33">
        <v>0</v>
      </c>
      <c r="Q6185"/>
    </row>
    <row r="6186" spans="1:17">
      <c r="A6186" s="38" t="str">
        <f t="shared" ca="1" si="96"/>
        <v>207915</v>
      </c>
      <c r="B6186" s="39" cm="1">
        <f t="array" aca="1" ref="B6186" ca="1">INDIRECT(_xlfn.CONCAT("D",ROW(C6186)-C6186-3))</f>
        <v>2079</v>
      </c>
      <c r="C6186" s="32">
        <v>15</v>
      </c>
      <c r="D6186" s="33">
        <v>4309813</v>
      </c>
      <c r="E6186" s="33"/>
      <c r="F6186" s="33">
        <v>2209829</v>
      </c>
      <c r="G6186" s="33">
        <v>2209829</v>
      </c>
      <c r="H6186" s="33">
        <v>0</v>
      </c>
      <c r="I6186" s="33">
        <v>0</v>
      </c>
      <c r="J6186" s="33">
        <v>0</v>
      </c>
      <c r="K6186" s="33"/>
      <c r="L6186" s="33">
        <v>2099983</v>
      </c>
      <c r="M6186" s="33">
        <v>2099983</v>
      </c>
      <c r="N6186" s="33">
        <v>0</v>
      </c>
      <c r="O6186" s="33">
        <v>0</v>
      </c>
      <c r="P6186" s="33">
        <v>0</v>
      </c>
      <c r="Q6186"/>
    </row>
    <row r="6187" spans="1:17">
      <c r="A6187" s="38" t="str">
        <f t="shared" ca="1" si="96"/>
        <v>207916</v>
      </c>
      <c r="B6187" s="39" cm="1">
        <f t="array" aca="1" ref="B6187" ca="1">INDIRECT(_xlfn.CONCAT("D",ROW(C6187)-C6187-3))</f>
        <v>2079</v>
      </c>
      <c r="C6187" s="32">
        <v>16</v>
      </c>
      <c r="D6187" s="33">
        <v>4323748</v>
      </c>
      <c r="E6187" s="33"/>
      <c r="F6187" s="33">
        <v>2217925</v>
      </c>
      <c r="G6187" s="33">
        <v>2215150</v>
      </c>
      <c r="H6187" s="33">
        <v>2775</v>
      </c>
      <c r="I6187" s="33">
        <v>0</v>
      </c>
      <c r="J6187" s="33">
        <v>0</v>
      </c>
      <c r="K6187" s="33"/>
      <c r="L6187" s="33">
        <v>2105823</v>
      </c>
      <c r="M6187" s="33">
        <v>2097511</v>
      </c>
      <c r="N6187" s="33">
        <v>8313</v>
      </c>
      <c r="O6187" s="33">
        <v>0</v>
      </c>
      <c r="P6187" s="33">
        <v>0</v>
      </c>
      <c r="Q6187"/>
    </row>
    <row r="6188" spans="1:17">
      <c r="A6188" s="38" t="str">
        <f t="shared" ca="1" si="96"/>
        <v>207917</v>
      </c>
      <c r="B6188" s="39" cm="1">
        <f t="array" aca="1" ref="B6188" ca="1">INDIRECT(_xlfn.CONCAT("D",ROW(C6188)-C6188-3))</f>
        <v>2079</v>
      </c>
      <c r="C6188" s="32">
        <v>17</v>
      </c>
      <c r="D6188" s="33">
        <v>4339969</v>
      </c>
      <c r="E6188" s="33"/>
      <c r="F6188" s="33">
        <v>2228103</v>
      </c>
      <c r="G6188" s="33">
        <v>2217929</v>
      </c>
      <c r="H6188" s="33">
        <v>10174</v>
      </c>
      <c r="I6188" s="33">
        <v>0</v>
      </c>
      <c r="J6188" s="33">
        <v>0</v>
      </c>
      <c r="K6188" s="33"/>
      <c r="L6188" s="33">
        <v>2111866</v>
      </c>
      <c r="M6188" s="33">
        <v>2096141</v>
      </c>
      <c r="N6188" s="33">
        <v>15726</v>
      </c>
      <c r="O6188" s="33">
        <v>0</v>
      </c>
      <c r="P6188" s="33">
        <v>0</v>
      </c>
      <c r="Q6188"/>
    </row>
    <row r="6189" spans="1:17">
      <c r="A6189" s="38" t="str">
        <f t="shared" ca="1" si="96"/>
        <v>207918</v>
      </c>
      <c r="B6189" s="39" cm="1">
        <f t="array" aca="1" ref="B6189" ca="1">INDIRECT(_xlfn.CONCAT("D",ROW(C6189)-C6189-3))</f>
        <v>2079</v>
      </c>
      <c r="C6189" s="32">
        <v>18</v>
      </c>
      <c r="D6189" s="33">
        <v>4358448</v>
      </c>
      <c r="E6189" s="33"/>
      <c r="F6189" s="33">
        <v>2240065</v>
      </c>
      <c r="G6189" s="33">
        <v>2219659</v>
      </c>
      <c r="H6189" s="33">
        <v>19479</v>
      </c>
      <c r="I6189" s="33">
        <v>0</v>
      </c>
      <c r="J6189" s="33">
        <v>928</v>
      </c>
      <c r="K6189" s="33"/>
      <c r="L6189" s="33">
        <v>2118383</v>
      </c>
      <c r="M6189" s="33">
        <v>2098923</v>
      </c>
      <c r="N6189" s="33">
        <v>17607</v>
      </c>
      <c r="O6189" s="33">
        <v>0</v>
      </c>
      <c r="P6189" s="33">
        <v>1853</v>
      </c>
      <c r="Q6189"/>
    </row>
    <row r="6190" spans="1:17">
      <c r="A6190" s="38" t="str">
        <f t="shared" ca="1" si="96"/>
        <v>207919</v>
      </c>
      <c r="B6190" s="39" cm="1">
        <f t="array" aca="1" ref="B6190" ca="1">INDIRECT(_xlfn.CONCAT("D",ROW(C6190)-C6190-3))</f>
        <v>2079</v>
      </c>
      <c r="C6190" s="32">
        <v>19</v>
      </c>
      <c r="D6190" s="33">
        <v>4376606</v>
      </c>
      <c r="E6190" s="33"/>
      <c r="F6190" s="33">
        <v>2251532</v>
      </c>
      <c r="G6190" s="33">
        <v>2228292</v>
      </c>
      <c r="H6190" s="33">
        <v>23240</v>
      </c>
      <c r="I6190" s="33">
        <v>0</v>
      </c>
      <c r="J6190" s="33">
        <v>0</v>
      </c>
      <c r="K6190" s="33"/>
      <c r="L6190" s="33">
        <v>2125074</v>
      </c>
      <c r="M6190" s="33">
        <v>2088852</v>
      </c>
      <c r="N6190" s="33">
        <v>35294</v>
      </c>
      <c r="O6190" s="33">
        <v>0</v>
      </c>
      <c r="P6190" s="33">
        <v>929</v>
      </c>
      <c r="Q6190"/>
    </row>
    <row r="6191" spans="1:17">
      <c r="A6191" s="38" t="str">
        <f t="shared" ca="1" si="96"/>
        <v>207920</v>
      </c>
      <c r="B6191" s="39" cm="1">
        <f t="array" aca="1" ref="B6191" ca="1">INDIRECT(_xlfn.CONCAT("D",ROW(C6191)-C6191-3))</f>
        <v>2079</v>
      </c>
      <c r="C6191" s="32">
        <v>20</v>
      </c>
      <c r="D6191" s="33">
        <v>4394033</v>
      </c>
      <c r="E6191" s="33"/>
      <c r="F6191" s="33">
        <v>2261361</v>
      </c>
      <c r="G6191" s="33">
        <v>2213822</v>
      </c>
      <c r="H6191" s="33">
        <v>45675</v>
      </c>
      <c r="I6191" s="33">
        <v>0</v>
      </c>
      <c r="J6191" s="33">
        <v>1864</v>
      </c>
      <c r="K6191" s="33"/>
      <c r="L6191" s="33">
        <v>2132671</v>
      </c>
      <c r="M6191" s="33">
        <v>1996702</v>
      </c>
      <c r="N6191" s="33">
        <v>131313</v>
      </c>
      <c r="O6191" s="33">
        <v>931</v>
      </c>
      <c r="P6191" s="33">
        <v>3725</v>
      </c>
      <c r="Q6191"/>
    </row>
    <row r="6192" spans="1:17">
      <c r="A6192" s="38" t="str">
        <f t="shared" ca="1" si="96"/>
        <v>207921</v>
      </c>
      <c r="B6192" s="39" cm="1">
        <f t="array" aca="1" ref="B6192" ca="1">INDIRECT(_xlfn.CONCAT("D",ROW(C6192)-C6192-3))</f>
        <v>2079</v>
      </c>
      <c r="C6192" s="32">
        <v>21</v>
      </c>
      <c r="D6192" s="33">
        <v>4414179</v>
      </c>
      <c r="E6192" s="33"/>
      <c r="F6192" s="33">
        <v>2272161</v>
      </c>
      <c r="G6192" s="33">
        <v>2196485</v>
      </c>
      <c r="H6192" s="33">
        <v>73808</v>
      </c>
      <c r="I6192" s="33">
        <v>0</v>
      </c>
      <c r="J6192" s="33">
        <v>1869</v>
      </c>
      <c r="K6192" s="33"/>
      <c r="L6192" s="33">
        <v>2142018</v>
      </c>
      <c r="M6192" s="33">
        <v>1984146</v>
      </c>
      <c r="N6192" s="33">
        <v>155070</v>
      </c>
      <c r="O6192" s="33">
        <v>0</v>
      </c>
      <c r="P6192" s="33">
        <v>2802</v>
      </c>
      <c r="Q6192"/>
    </row>
    <row r="6193" spans="1:17">
      <c r="A6193" s="38" t="str">
        <f t="shared" ca="1" si="96"/>
        <v>207922</v>
      </c>
      <c r="B6193" s="39" cm="1">
        <f t="array" aca="1" ref="B6193" ca="1">INDIRECT(_xlfn.CONCAT("D",ROW(C6193)-C6193-3))</f>
        <v>2079</v>
      </c>
      <c r="C6193" s="32">
        <v>22</v>
      </c>
      <c r="D6193" s="33">
        <v>4433170</v>
      </c>
      <c r="E6193" s="33"/>
      <c r="F6193" s="33">
        <v>2281598</v>
      </c>
      <c r="G6193" s="33">
        <v>2183132</v>
      </c>
      <c r="H6193" s="33">
        <v>95653</v>
      </c>
      <c r="I6193" s="33">
        <v>0</v>
      </c>
      <c r="J6193" s="33">
        <v>2813</v>
      </c>
      <c r="K6193" s="33"/>
      <c r="L6193" s="33">
        <v>2151572</v>
      </c>
      <c r="M6193" s="33">
        <v>1933324</v>
      </c>
      <c r="N6193" s="33">
        <v>207945</v>
      </c>
      <c r="O6193" s="33">
        <v>937</v>
      </c>
      <c r="P6193" s="33">
        <v>9367</v>
      </c>
      <c r="Q6193"/>
    </row>
    <row r="6194" spans="1:17">
      <c r="A6194" s="38" t="str">
        <f t="shared" ca="1" si="96"/>
        <v>207923</v>
      </c>
      <c r="B6194" s="39" cm="1">
        <f t="array" aca="1" ref="B6194" ca="1">INDIRECT(_xlfn.CONCAT("D",ROW(C6194)-C6194-3))</f>
        <v>2079</v>
      </c>
      <c r="C6194" s="32">
        <v>23</v>
      </c>
      <c r="D6194" s="33">
        <v>4452014</v>
      </c>
      <c r="E6194" s="33"/>
      <c r="F6194" s="33">
        <v>2290293</v>
      </c>
      <c r="G6194" s="33">
        <v>2136728</v>
      </c>
      <c r="H6194" s="33">
        <v>148855</v>
      </c>
      <c r="I6194" s="33">
        <v>0</v>
      </c>
      <c r="J6194" s="33">
        <v>4711</v>
      </c>
      <c r="K6194" s="33"/>
      <c r="L6194" s="33">
        <v>2161721</v>
      </c>
      <c r="M6194" s="33">
        <v>1833704</v>
      </c>
      <c r="N6194" s="33">
        <v>316739</v>
      </c>
      <c r="O6194" s="33">
        <v>940</v>
      </c>
      <c r="P6194" s="33">
        <v>10339</v>
      </c>
      <c r="Q6194"/>
    </row>
    <row r="6195" spans="1:17">
      <c r="A6195" s="38" t="str">
        <f t="shared" ca="1" si="96"/>
        <v>207924</v>
      </c>
      <c r="B6195" s="39" cm="1">
        <f t="array" aca="1" ref="B6195" ca="1">INDIRECT(_xlfn.CONCAT("D",ROW(C6195)-C6195-3))</f>
        <v>2079</v>
      </c>
      <c r="C6195" s="32">
        <v>24</v>
      </c>
      <c r="D6195" s="33">
        <v>4473136</v>
      </c>
      <c r="E6195" s="33"/>
      <c r="F6195" s="33">
        <v>2299680</v>
      </c>
      <c r="G6195" s="33">
        <v>2037859</v>
      </c>
      <c r="H6195" s="33">
        <v>251424</v>
      </c>
      <c r="I6195" s="33">
        <v>0</v>
      </c>
      <c r="J6195" s="33">
        <v>10397</v>
      </c>
      <c r="K6195" s="33"/>
      <c r="L6195" s="33">
        <v>2173456</v>
      </c>
      <c r="M6195" s="33">
        <v>1736689</v>
      </c>
      <c r="N6195" s="33">
        <v>413183</v>
      </c>
      <c r="O6195" s="33">
        <v>1887</v>
      </c>
      <c r="P6195" s="33">
        <v>21697</v>
      </c>
      <c r="Q6195"/>
    </row>
    <row r="6196" spans="1:17">
      <c r="A6196" s="38" t="str">
        <f t="shared" ca="1" si="96"/>
        <v>207925</v>
      </c>
      <c r="B6196" s="39" cm="1">
        <f t="array" aca="1" ref="B6196" ca="1">INDIRECT(_xlfn.CONCAT("D",ROW(C6196)-C6196-3))</f>
        <v>2079</v>
      </c>
      <c r="C6196" s="32">
        <v>25</v>
      </c>
      <c r="D6196" s="33">
        <v>4497114</v>
      </c>
      <c r="E6196" s="33"/>
      <c r="F6196" s="33">
        <v>2310006</v>
      </c>
      <c r="G6196" s="33">
        <v>1943324</v>
      </c>
      <c r="H6196" s="33">
        <v>355313</v>
      </c>
      <c r="I6196" s="33">
        <v>0</v>
      </c>
      <c r="J6196" s="33">
        <v>11370</v>
      </c>
      <c r="K6196" s="33"/>
      <c r="L6196" s="33">
        <v>2187108</v>
      </c>
      <c r="M6196" s="33">
        <v>1592260</v>
      </c>
      <c r="N6196" s="33">
        <v>561695</v>
      </c>
      <c r="O6196" s="33">
        <v>2842</v>
      </c>
      <c r="P6196" s="33">
        <v>30311</v>
      </c>
      <c r="Q6196"/>
    </row>
    <row r="6197" spans="1:17">
      <c r="A6197" s="38" t="str">
        <f t="shared" ca="1" si="96"/>
        <v>207926</v>
      </c>
      <c r="B6197" s="39" cm="1">
        <f t="array" aca="1" ref="B6197" ca="1">INDIRECT(_xlfn.CONCAT("D",ROW(C6197)-C6197-3))</f>
        <v>2079</v>
      </c>
      <c r="C6197" s="32">
        <v>26</v>
      </c>
      <c r="D6197" s="33">
        <v>4523337</v>
      </c>
      <c r="E6197" s="33"/>
      <c r="F6197" s="33">
        <v>2321174</v>
      </c>
      <c r="G6197" s="33">
        <v>1878819</v>
      </c>
      <c r="H6197" s="33">
        <v>416670</v>
      </c>
      <c r="I6197" s="33">
        <v>0</v>
      </c>
      <c r="J6197" s="33">
        <v>25685</v>
      </c>
      <c r="K6197" s="33"/>
      <c r="L6197" s="33">
        <v>2202163</v>
      </c>
      <c r="M6197" s="33">
        <v>1467159</v>
      </c>
      <c r="N6197" s="33">
        <v>689422</v>
      </c>
      <c r="O6197" s="33">
        <v>3799</v>
      </c>
      <c r="P6197" s="33">
        <v>41783</v>
      </c>
      <c r="Q6197"/>
    </row>
    <row r="6198" spans="1:17">
      <c r="A6198" s="38" t="str">
        <f t="shared" ca="1" si="96"/>
        <v>207927</v>
      </c>
      <c r="B6198" s="39" cm="1">
        <f t="array" aca="1" ref="B6198" ca="1">INDIRECT(_xlfn.CONCAT("D",ROW(C6198)-C6198-3))</f>
        <v>2079</v>
      </c>
      <c r="C6198" s="32">
        <v>27</v>
      </c>
      <c r="D6198" s="33">
        <v>4551685</v>
      </c>
      <c r="E6198" s="33"/>
      <c r="F6198" s="33">
        <v>2333393</v>
      </c>
      <c r="G6198" s="33">
        <v>1805636</v>
      </c>
      <c r="H6198" s="33">
        <v>495309</v>
      </c>
      <c r="I6198" s="33">
        <v>1909</v>
      </c>
      <c r="J6198" s="33">
        <v>30539</v>
      </c>
      <c r="K6198" s="33"/>
      <c r="L6198" s="33">
        <v>2218292</v>
      </c>
      <c r="M6198" s="33">
        <v>1371550</v>
      </c>
      <c r="N6198" s="33">
        <v>801023</v>
      </c>
      <c r="O6198" s="33">
        <v>2857</v>
      </c>
      <c r="P6198" s="33">
        <v>42861</v>
      </c>
      <c r="Q6198"/>
    </row>
    <row r="6199" spans="1:17">
      <c r="A6199" s="38" t="str">
        <f t="shared" ca="1" si="96"/>
        <v>207928</v>
      </c>
      <c r="B6199" s="39" cm="1">
        <f t="array" aca="1" ref="B6199" ca="1">INDIRECT(_xlfn.CONCAT("D",ROW(C6199)-C6199-3))</f>
        <v>2079</v>
      </c>
      <c r="C6199" s="32">
        <v>28</v>
      </c>
      <c r="D6199" s="33">
        <v>4582003</v>
      </c>
      <c r="E6199" s="33"/>
      <c r="F6199" s="33">
        <v>2346795</v>
      </c>
      <c r="G6199" s="33">
        <v>1699271</v>
      </c>
      <c r="H6199" s="33">
        <v>605377</v>
      </c>
      <c r="I6199" s="33">
        <v>958</v>
      </c>
      <c r="J6199" s="33">
        <v>41189</v>
      </c>
      <c r="K6199" s="33"/>
      <c r="L6199" s="33">
        <v>2235208</v>
      </c>
      <c r="M6199" s="33">
        <v>1215472</v>
      </c>
      <c r="N6199" s="33">
        <v>951945</v>
      </c>
      <c r="O6199" s="33">
        <v>5729</v>
      </c>
      <c r="P6199" s="33">
        <v>62063</v>
      </c>
      <c r="Q6199"/>
    </row>
    <row r="6200" spans="1:17">
      <c r="A6200" s="38" t="str">
        <f t="shared" ca="1" si="96"/>
        <v>207929</v>
      </c>
      <c r="B6200" s="39" cm="1">
        <f t="array" aca="1" ref="B6200" ca="1">INDIRECT(_xlfn.CONCAT("D",ROW(C6200)-C6200-3))</f>
        <v>2079</v>
      </c>
      <c r="C6200" s="32">
        <v>29</v>
      </c>
      <c r="D6200" s="33">
        <v>4613778</v>
      </c>
      <c r="E6200" s="33"/>
      <c r="F6200" s="33">
        <v>2361261</v>
      </c>
      <c r="G6200" s="33">
        <v>1553360</v>
      </c>
      <c r="H6200" s="33">
        <v>753144</v>
      </c>
      <c r="I6200" s="33">
        <v>1921</v>
      </c>
      <c r="J6200" s="33">
        <v>52835</v>
      </c>
      <c r="K6200" s="33"/>
      <c r="L6200" s="33">
        <v>2252517</v>
      </c>
      <c r="M6200" s="33">
        <v>1109463</v>
      </c>
      <c r="N6200" s="33">
        <v>1039402</v>
      </c>
      <c r="O6200" s="33">
        <v>9598</v>
      </c>
      <c r="P6200" s="33">
        <v>94055</v>
      </c>
      <c r="Q6200"/>
    </row>
    <row r="6201" spans="1:17">
      <c r="A6201" s="38" t="str">
        <f t="shared" ca="1" si="96"/>
        <v>207930</v>
      </c>
      <c r="B6201" s="39" cm="1">
        <f t="array" aca="1" ref="B6201" ca="1">INDIRECT(_xlfn.CONCAT("D",ROW(C6201)-C6201-3))</f>
        <v>2079</v>
      </c>
      <c r="C6201" s="32">
        <v>30</v>
      </c>
      <c r="D6201" s="33">
        <v>4647446</v>
      </c>
      <c r="E6201" s="33"/>
      <c r="F6201" s="33">
        <v>2377153</v>
      </c>
      <c r="G6201" s="33">
        <v>1498870</v>
      </c>
      <c r="H6201" s="33">
        <v>810722</v>
      </c>
      <c r="I6201" s="33">
        <v>2895</v>
      </c>
      <c r="J6201" s="33">
        <v>64665</v>
      </c>
      <c r="K6201" s="33"/>
      <c r="L6201" s="33">
        <v>2270293</v>
      </c>
      <c r="M6201" s="33">
        <v>1104337</v>
      </c>
      <c r="N6201" s="33">
        <v>1077378</v>
      </c>
      <c r="O6201" s="33">
        <v>6740</v>
      </c>
      <c r="P6201" s="33">
        <v>81838</v>
      </c>
      <c r="Q6201"/>
    </row>
    <row r="6202" spans="1:17">
      <c r="A6202" s="38" t="str">
        <f t="shared" ca="1" si="96"/>
        <v>207931</v>
      </c>
      <c r="B6202" s="39" cm="1">
        <f t="array" aca="1" ref="B6202" ca="1">INDIRECT(_xlfn.CONCAT("D",ROW(C6202)-C6202-3))</f>
        <v>2079</v>
      </c>
      <c r="C6202" s="32">
        <v>31</v>
      </c>
      <c r="D6202" s="33">
        <v>4680408</v>
      </c>
      <c r="E6202" s="33"/>
      <c r="F6202" s="33">
        <v>2392899</v>
      </c>
      <c r="G6202" s="33">
        <v>1430716</v>
      </c>
      <c r="H6202" s="33">
        <v>891662</v>
      </c>
      <c r="I6202" s="33">
        <v>1932</v>
      </c>
      <c r="J6202" s="33">
        <v>68589</v>
      </c>
      <c r="K6202" s="33"/>
      <c r="L6202" s="33">
        <v>2287509</v>
      </c>
      <c r="M6202" s="33">
        <v>1011950</v>
      </c>
      <c r="N6202" s="33">
        <v>1155825</v>
      </c>
      <c r="O6202" s="33">
        <v>5794</v>
      </c>
      <c r="P6202" s="33">
        <v>113941</v>
      </c>
      <c r="Q6202"/>
    </row>
    <row r="6203" spans="1:17">
      <c r="A6203" s="38" t="str">
        <f t="shared" ca="1" si="96"/>
        <v>207932</v>
      </c>
      <c r="B6203" s="39" cm="1">
        <f t="array" aca="1" ref="B6203" ca="1">INDIRECT(_xlfn.CONCAT("D",ROW(C6203)-C6203-3))</f>
        <v>2079</v>
      </c>
      <c r="C6203" s="32">
        <v>32</v>
      </c>
      <c r="D6203" s="33">
        <v>4711542</v>
      </c>
      <c r="E6203" s="33"/>
      <c r="F6203" s="33">
        <v>2407762</v>
      </c>
      <c r="G6203" s="33">
        <v>1277034</v>
      </c>
      <c r="H6203" s="33">
        <v>1026084</v>
      </c>
      <c r="I6203" s="33">
        <v>6782</v>
      </c>
      <c r="J6203" s="33">
        <v>97861</v>
      </c>
      <c r="K6203" s="33"/>
      <c r="L6203" s="33">
        <v>2303780</v>
      </c>
      <c r="M6203" s="33">
        <v>923448</v>
      </c>
      <c r="N6203" s="33">
        <v>1258367</v>
      </c>
      <c r="O6203" s="33">
        <v>10648</v>
      </c>
      <c r="P6203" s="33">
        <v>111317</v>
      </c>
      <c r="Q6203"/>
    </row>
    <row r="6204" spans="1:17">
      <c r="A6204" s="38" t="str">
        <f t="shared" ca="1" si="96"/>
        <v>207933</v>
      </c>
      <c r="B6204" s="39" cm="1">
        <f t="array" aca="1" ref="B6204" ca="1">INDIRECT(_xlfn.CONCAT("D",ROW(C6204)-C6204-3))</f>
        <v>2079</v>
      </c>
      <c r="C6204" s="32">
        <v>33</v>
      </c>
      <c r="D6204" s="33">
        <v>4740073</v>
      </c>
      <c r="E6204" s="33"/>
      <c r="F6204" s="33">
        <v>2421210</v>
      </c>
      <c r="G6204" s="33">
        <v>1213999</v>
      </c>
      <c r="H6204" s="33">
        <v>1078248</v>
      </c>
      <c r="I6204" s="33">
        <v>2909</v>
      </c>
      <c r="J6204" s="33">
        <v>126054</v>
      </c>
      <c r="K6204" s="33"/>
      <c r="L6204" s="33">
        <v>2318863</v>
      </c>
      <c r="M6204" s="33">
        <v>833008</v>
      </c>
      <c r="N6204" s="33">
        <v>1329908</v>
      </c>
      <c r="O6204" s="33">
        <v>10655</v>
      </c>
      <c r="P6204" s="33">
        <v>145292</v>
      </c>
      <c r="Q6204"/>
    </row>
    <row r="6205" spans="1:17">
      <c r="A6205" s="38" t="str">
        <f t="shared" ca="1" si="96"/>
        <v>207934</v>
      </c>
      <c r="B6205" s="39" cm="1">
        <f t="array" aca="1" ref="B6205" ca="1">INDIRECT(_xlfn.CONCAT("D",ROW(C6205)-C6205-3))</f>
        <v>2079</v>
      </c>
      <c r="C6205" s="32">
        <v>34</v>
      </c>
      <c r="D6205" s="33">
        <v>4765325</v>
      </c>
      <c r="E6205" s="33"/>
      <c r="F6205" s="33">
        <v>2432887</v>
      </c>
      <c r="G6205" s="33">
        <v>1170421</v>
      </c>
      <c r="H6205" s="33">
        <v>1125852</v>
      </c>
      <c r="I6205" s="33">
        <v>7751</v>
      </c>
      <c r="J6205" s="33">
        <v>128862</v>
      </c>
      <c r="K6205" s="33"/>
      <c r="L6205" s="33">
        <v>2332438</v>
      </c>
      <c r="M6205" s="33">
        <v>786846</v>
      </c>
      <c r="N6205" s="33">
        <v>1376012</v>
      </c>
      <c r="O6205" s="33">
        <v>11628</v>
      </c>
      <c r="P6205" s="33">
        <v>157951</v>
      </c>
      <c r="Q6205"/>
    </row>
    <row r="6206" spans="1:17">
      <c r="A6206" s="38" t="str">
        <f t="shared" ca="1" si="96"/>
        <v>207935</v>
      </c>
      <c r="B6206" s="39" cm="1">
        <f t="array" aca="1" ref="B6206" ca="1">INDIRECT(_xlfn.CONCAT("D",ROW(C6206)-C6206-3))</f>
        <v>2079</v>
      </c>
      <c r="C6206" s="32">
        <v>35</v>
      </c>
      <c r="D6206" s="33">
        <v>4787341</v>
      </c>
      <c r="E6206" s="33"/>
      <c r="F6206" s="33">
        <v>2442892</v>
      </c>
      <c r="G6206" s="33">
        <v>1101487</v>
      </c>
      <c r="H6206" s="33">
        <v>1170451</v>
      </c>
      <c r="I6206" s="33">
        <v>3885</v>
      </c>
      <c r="J6206" s="33">
        <v>167069</v>
      </c>
      <c r="K6206" s="33"/>
      <c r="L6206" s="33">
        <v>2344448</v>
      </c>
      <c r="M6206" s="33">
        <v>724648</v>
      </c>
      <c r="N6206" s="33">
        <v>1417326</v>
      </c>
      <c r="O6206" s="33">
        <v>9688</v>
      </c>
      <c r="P6206" s="33">
        <v>192787</v>
      </c>
      <c r="Q6206"/>
    </row>
    <row r="6207" spans="1:17">
      <c r="A6207" s="38" t="str">
        <f t="shared" ca="1" si="96"/>
        <v>207936</v>
      </c>
      <c r="B6207" s="39" cm="1">
        <f t="array" aca="1" ref="B6207" ca="1">INDIRECT(_xlfn.CONCAT("D",ROW(C6207)-C6207-3))</f>
        <v>2079</v>
      </c>
      <c r="C6207" s="32">
        <v>36</v>
      </c>
      <c r="D6207" s="33">
        <v>4806449</v>
      </c>
      <c r="E6207" s="33"/>
      <c r="F6207" s="33">
        <v>2451348</v>
      </c>
      <c r="G6207" s="33">
        <v>1084530</v>
      </c>
      <c r="H6207" s="33">
        <v>1191237</v>
      </c>
      <c r="I6207" s="33">
        <v>4850</v>
      </c>
      <c r="J6207" s="33">
        <v>170731</v>
      </c>
      <c r="K6207" s="33"/>
      <c r="L6207" s="33">
        <v>2355101</v>
      </c>
      <c r="M6207" s="33">
        <v>729859</v>
      </c>
      <c r="N6207" s="33">
        <v>1386151</v>
      </c>
      <c r="O6207" s="33">
        <v>15488</v>
      </c>
      <c r="P6207" s="33">
        <v>223604</v>
      </c>
      <c r="Q6207"/>
    </row>
    <row r="6208" spans="1:17">
      <c r="A6208" s="38" t="str">
        <f t="shared" ca="1" si="96"/>
        <v>207937</v>
      </c>
      <c r="B6208" s="39" cm="1">
        <f t="array" aca="1" ref="B6208" ca="1">INDIRECT(_xlfn.CONCAT("D",ROW(C6208)-C6208-3))</f>
        <v>2079</v>
      </c>
      <c r="C6208" s="32">
        <v>37</v>
      </c>
      <c r="D6208" s="33">
        <v>4822809</v>
      </c>
      <c r="E6208" s="33"/>
      <c r="F6208" s="33">
        <v>2458227</v>
      </c>
      <c r="G6208" s="33">
        <v>1049928</v>
      </c>
      <c r="H6208" s="33">
        <v>1211679</v>
      </c>
      <c r="I6208" s="33">
        <v>11623</v>
      </c>
      <c r="J6208" s="33">
        <v>184997</v>
      </c>
      <c r="K6208" s="33"/>
      <c r="L6208" s="33">
        <v>2364582</v>
      </c>
      <c r="M6208" s="33">
        <v>686523</v>
      </c>
      <c r="N6208" s="33">
        <v>1447604</v>
      </c>
      <c r="O6208" s="33">
        <v>25176</v>
      </c>
      <c r="P6208" s="33">
        <v>205279</v>
      </c>
      <c r="Q6208"/>
    </row>
    <row r="6209" spans="1:17">
      <c r="A6209" s="38" t="str">
        <f t="shared" ca="1" si="96"/>
        <v>207938</v>
      </c>
      <c r="B6209" s="39" cm="1">
        <f t="array" aca="1" ref="B6209" ca="1">INDIRECT(_xlfn.CONCAT("D",ROW(C6209)-C6209-3))</f>
        <v>2079</v>
      </c>
      <c r="C6209" s="32">
        <v>38</v>
      </c>
      <c r="D6209" s="33">
        <v>4836197</v>
      </c>
      <c r="E6209" s="33"/>
      <c r="F6209" s="33">
        <v>2463447</v>
      </c>
      <c r="G6209" s="33">
        <v>1018690</v>
      </c>
      <c r="H6209" s="33">
        <v>1221072</v>
      </c>
      <c r="I6209" s="33">
        <v>10652</v>
      </c>
      <c r="J6209" s="33">
        <v>213034</v>
      </c>
      <c r="K6209" s="33"/>
      <c r="L6209" s="33">
        <v>2372750</v>
      </c>
      <c r="M6209" s="33">
        <v>658614</v>
      </c>
      <c r="N6209" s="33">
        <v>1502645</v>
      </c>
      <c r="O6209" s="33">
        <v>22211</v>
      </c>
      <c r="P6209" s="33">
        <v>189279</v>
      </c>
      <c r="Q6209"/>
    </row>
    <row r="6210" spans="1:17">
      <c r="A6210" s="38" t="str">
        <f t="shared" ca="1" si="96"/>
        <v>207939</v>
      </c>
      <c r="B6210" s="39" cm="1">
        <f t="array" aca="1" ref="B6210" ca="1">INDIRECT(_xlfn.CONCAT("D",ROW(C6210)-C6210-3))</f>
        <v>2079</v>
      </c>
      <c r="C6210" s="32">
        <v>39</v>
      </c>
      <c r="D6210" s="33">
        <v>4845579</v>
      </c>
      <c r="E6210" s="33"/>
      <c r="F6210" s="33">
        <v>2466461</v>
      </c>
      <c r="G6210" s="33">
        <v>957727</v>
      </c>
      <c r="H6210" s="33">
        <v>1297628</v>
      </c>
      <c r="I6210" s="33">
        <v>10652</v>
      </c>
      <c r="J6210" s="33">
        <v>200454</v>
      </c>
      <c r="K6210" s="33"/>
      <c r="L6210" s="33">
        <v>2379118</v>
      </c>
      <c r="M6210" s="33">
        <v>672422</v>
      </c>
      <c r="N6210" s="33">
        <v>1434824</v>
      </c>
      <c r="O6210" s="33">
        <v>10643</v>
      </c>
      <c r="P6210" s="33">
        <v>261229</v>
      </c>
      <c r="Q6210"/>
    </row>
    <row r="6211" spans="1:17">
      <c r="A6211" s="38" t="str">
        <f t="shared" ca="1" si="96"/>
        <v>207940</v>
      </c>
      <c r="B6211" s="39" cm="1">
        <f t="array" aca="1" ref="B6211" ca="1">INDIRECT(_xlfn.CONCAT("D",ROW(C6211)-C6211-3))</f>
        <v>2079</v>
      </c>
      <c r="C6211" s="32">
        <v>40</v>
      </c>
      <c r="D6211" s="33">
        <v>4851124</v>
      </c>
      <c r="E6211" s="33"/>
      <c r="F6211" s="33">
        <v>2467487</v>
      </c>
      <c r="G6211" s="33">
        <v>922035</v>
      </c>
      <c r="H6211" s="33">
        <v>1302096</v>
      </c>
      <c r="I6211" s="33">
        <v>13574</v>
      </c>
      <c r="J6211" s="33">
        <v>229782</v>
      </c>
      <c r="K6211" s="33"/>
      <c r="L6211" s="33">
        <v>2383637</v>
      </c>
      <c r="M6211" s="33">
        <v>590114</v>
      </c>
      <c r="N6211" s="33">
        <v>1518265</v>
      </c>
      <c r="O6211" s="33">
        <v>19316</v>
      </c>
      <c r="P6211" s="33">
        <v>255942</v>
      </c>
      <c r="Q6211"/>
    </row>
    <row r="6212" spans="1:17">
      <c r="A6212" s="38" t="str">
        <f t="shared" ca="1" si="96"/>
        <v>207941</v>
      </c>
      <c r="B6212" s="39" cm="1">
        <f t="array" aca="1" ref="B6212" ca="1">INDIRECT(_xlfn.CONCAT("D",ROW(C6212)-C6212-3))</f>
        <v>2079</v>
      </c>
      <c r="C6212" s="32">
        <v>41</v>
      </c>
      <c r="D6212" s="33">
        <v>4852497</v>
      </c>
      <c r="E6212" s="33"/>
      <c r="F6212" s="33">
        <v>2466385</v>
      </c>
      <c r="G6212" s="33">
        <v>875044</v>
      </c>
      <c r="H6212" s="33">
        <v>1377420</v>
      </c>
      <c r="I6212" s="33">
        <v>6776</v>
      </c>
      <c r="J6212" s="33">
        <v>207145</v>
      </c>
      <c r="K6212" s="33"/>
      <c r="L6212" s="33">
        <v>2386112</v>
      </c>
      <c r="M6212" s="33">
        <v>596770</v>
      </c>
      <c r="N6212" s="33">
        <v>1502080</v>
      </c>
      <c r="O6212" s="33">
        <v>23213</v>
      </c>
      <c r="P6212" s="33">
        <v>264049</v>
      </c>
      <c r="Q6212"/>
    </row>
    <row r="6213" spans="1:17">
      <c r="A6213" s="38" t="str">
        <f t="shared" ca="1" si="96"/>
        <v>207942</v>
      </c>
      <c r="B6213" s="39" cm="1">
        <f t="array" aca="1" ref="B6213" ca="1">INDIRECT(_xlfn.CONCAT("D",ROW(C6213)-C6213-3))</f>
        <v>2079</v>
      </c>
      <c r="C6213" s="32">
        <v>42</v>
      </c>
      <c r="D6213" s="33">
        <v>4849660</v>
      </c>
      <c r="E6213" s="33"/>
      <c r="F6213" s="33">
        <v>2463155</v>
      </c>
      <c r="G6213" s="33">
        <v>840041</v>
      </c>
      <c r="H6213" s="33">
        <v>1329582</v>
      </c>
      <c r="I6213" s="33">
        <v>12552</v>
      </c>
      <c r="J6213" s="33">
        <v>280979</v>
      </c>
      <c r="K6213" s="33"/>
      <c r="L6213" s="33">
        <v>2386505</v>
      </c>
      <c r="M6213" s="33">
        <v>626808</v>
      </c>
      <c r="N6213" s="33">
        <v>1450640</v>
      </c>
      <c r="O6213" s="33">
        <v>25111</v>
      </c>
      <c r="P6213" s="33">
        <v>283947</v>
      </c>
      <c r="Q6213"/>
    </row>
    <row r="6214" spans="1:17">
      <c r="A6214" s="38" t="str">
        <f t="shared" ca="1" si="96"/>
        <v>207943</v>
      </c>
      <c r="B6214" s="39" cm="1">
        <f t="array" aca="1" ref="B6214" ca="1">INDIRECT(_xlfn.CONCAT("D",ROW(C6214)-C6214-3))</f>
        <v>2079</v>
      </c>
      <c r="C6214" s="32">
        <v>43</v>
      </c>
      <c r="D6214" s="33">
        <v>4843863</v>
      </c>
      <c r="E6214" s="33"/>
      <c r="F6214" s="33">
        <v>2458422</v>
      </c>
      <c r="G6214" s="33">
        <v>875179</v>
      </c>
      <c r="H6214" s="33">
        <v>1318564</v>
      </c>
      <c r="I6214" s="33">
        <v>12558</v>
      </c>
      <c r="J6214" s="33">
        <v>252121</v>
      </c>
      <c r="K6214" s="33"/>
      <c r="L6214" s="33">
        <v>2385442</v>
      </c>
      <c r="M6214" s="33">
        <v>573470</v>
      </c>
      <c r="N6214" s="33">
        <v>1494877</v>
      </c>
      <c r="O6214" s="33">
        <v>32770</v>
      </c>
      <c r="P6214" s="33">
        <v>284325</v>
      </c>
      <c r="Q6214"/>
    </row>
    <row r="6215" spans="1:17">
      <c r="A6215" s="38" t="str">
        <f t="shared" ca="1" si="96"/>
        <v>207944</v>
      </c>
      <c r="B6215" s="39" cm="1">
        <f t="array" aca="1" ref="B6215" ca="1">INDIRECT(_xlfn.CONCAT("D",ROW(C6215)-C6215-3))</f>
        <v>2079</v>
      </c>
      <c r="C6215" s="32">
        <v>44</v>
      </c>
      <c r="D6215" s="33">
        <v>4836349</v>
      </c>
      <c r="E6215" s="33"/>
      <c r="F6215" s="33">
        <v>2452808</v>
      </c>
      <c r="G6215" s="33">
        <v>838204</v>
      </c>
      <c r="H6215" s="33">
        <v>1350976</v>
      </c>
      <c r="I6215" s="33">
        <v>11588</v>
      </c>
      <c r="J6215" s="33">
        <v>252040</v>
      </c>
      <c r="K6215" s="33"/>
      <c r="L6215" s="33">
        <v>2383541</v>
      </c>
      <c r="M6215" s="33">
        <v>546188</v>
      </c>
      <c r="N6215" s="33">
        <v>1475479</v>
      </c>
      <c r="O6215" s="33">
        <v>32810</v>
      </c>
      <c r="P6215" s="33">
        <v>329064</v>
      </c>
      <c r="Q6215"/>
    </row>
    <row r="6216" spans="1:17">
      <c r="A6216" s="38" t="str">
        <f t="shared" ca="1" si="96"/>
        <v>207945</v>
      </c>
      <c r="B6216" s="39" cm="1">
        <f t="array" aca="1" ref="B6216" ca="1">INDIRECT(_xlfn.CONCAT("D",ROW(C6216)-C6216-3))</f>
        <v>2079</v>
      </c>
      <c r="C6216" s="32">
        <v>45</v>
      </c>
      <c r="D6216" s="33">
        <v>4828537</v>
      </c>
      <c r="E6216" s="33"/>
      <c r="F6216" s="33">
        <v>2447156</v>
      </c>
      <c r="G6216" s="33">
        <v>797063</v>
      </c>
      <c r="H6216" s="33">
        <v>1315250</v>
      </c>
      <c r="I6216" s="33">
        <v>9650</v>
      </c>
      <c r="J6216" s="33">
        <v>325194</v>
      </c>
      <c r="K6216" s="33"/>
      <c r="L6216" s="33">
        <v>2381381</v>
      </c>
      <c r="M6216" s="33">
        <v>556523</v>
      </c>
      <c r="N6216" s="33">
        <v>1485349</v>
      </c>
      <c r="O6216" s="33">
        <v>44368</v>
      </c>
      <c r="P6216" s="33">
        <v>295141</v>
      </c>
      <c r="Q6216"/>
    </row>
    <row r="6217" spans="1:17">
      <c r="A6217" s="38" t="str">
        <f t="shared" ca="1" si="96"/>
        <v>207946</v>
      </c>
      <c r="B6217" s="39" cm="1">
        <f t="array" aca="1" ref="B6217" ca="1">INDIRECT(_xlfn.CONCAT("D",ROW(C6217)-C6217-3))</f>
        <v>2079</v>
      </c>
      <c r="C6217" s="32">
        <v>46</v>
      </c>
      <c r="D6217" s="33">
        <v>4820266</v>
      </c>
      <c r="E6217" s="33"/>
      <c r="F6217" s="33">
        <v>2441340</v>
      </c>
      <c r="G6217" s="33">
        <v>799949</v>
      </c>
      <c r="H6217" s="33">
        <v>1360589</v>
      </c>
      <c r="I6217" s="33">
        <v>8685</v>
      </c>
      <c r="J6217" s="33">
        <v>272118</v>
      </c>
      <c r="K6217" s="33"/>
      <c r="L6217" s="33">
        <v>2378926</v>
      </c>
      <c r="M6217" s="33">
        <v>545793</v>
      </c>
      <c r="N6217" s="33">
        <v>1458985</v>
      </c>
      <c r="O6217" s="33">
        <v>48215</v>
      </c>
      <c r="P6217" s="33">
        <v>325933</v>
      </c>
      <c r="Q6217"/>
    </row>
    <row r="6218" spans="1:17">
      <c r="A6218" s="38" t="str">
        <f t="shared" ca="1" si="96"/>
        <v>207947</v>
      </c>
      <c r="B6218" s="39" cm="1">
        <f t="array" aca="1" ref="B6218" ca="1">INDIRECT(_xlfn.CONCAT("D",ROW(C6218)-C6218-3))</f>
        <v>2079</v>
      </c>
      <c r="C6218" s="32">
        <v>47</v>
      </c>
      <c r="D6218" s="33">
        <v>4811061</v>
      </c>
      <c r="E6218" s="33"/>
      <c r="F6218" s="33">
        <v>2435066</v>
      </c>
      <c r="G6218" s="33">
        <v>806863</v>
      </c>
      <c r="H6218" s="33">
        <v>1350241</v>
      </c>
      <c r="I6218" s="33">
        <v>13512</v>
      </c>
      <c r="J6218" s="33">
        <v>264450</v>
      </c>
      <c r="K6218" s="33"/>
      <c r="L6218" s="33">
        <v>2375996</v>
      </c>
      <c r="M6218" s="33">
        <v>499905</v>
      </c>
      <c r="N6218" s="33">
        <v>1496819</v>
      </c>
      <c r="O6218" s="33">
        <v>47288</v>
      </c>
      <c r="P6218" s="33">
        <v>331983</v>
      </c>
      <c r="Q6218"/>
    </row>
    <row r="6219" spans="1:17">
      <c r="A6219" s="38" t="str">
        <f t="shared" ca="1" si="96"/>
        <v>207948</v>
      </c>
      <c r="B6219" s="39" cm="1">
        <f t="array" aca="1" ref="B6219" ca="1">INDIRECT(_xlfn.CONCAT("D",ROW(C6219)-C6219-3))</f>
        <v>2079</v>
      </c>
      <c r="C6219" s="32">
        <v>48</v>
      </c>
      <c r="D6219" s="33">
        <v>4792763</v>
      </c>
      <c r="E6219" s="33"/>
      <c r="F6219" s="33">
        <v>2424152</v>
      </c>
      <c r="G6219" s="33">
        <v>780087</v>
      </c>
      <c r="H6219" s="33">
        <v>1324895</v>
      </c>
      <c r="I6219" s="33">
        <v>12535</v>
      </c>
      <c r="J6219" s="33">
        <v>306635</v>
      </c>
      <c r="K6219" s="33"/>
      <c r="L6219" s="33">
        <v>2368611</v>
      </c>
      <c r="M6219" s="33">
        <v>520362</v>
      </c>
      <c r="N6219" s="33">
        <v>1410759</v>
      </c>
      <c r="O6219" s="33">
        <v>55891</v>
      </c>
      <c r="P6219" s="33">
        <v>381599</v>
      </c>
      <c r="Q6219"/>
    </row>
    <row r="6220" spans="1:17">
      <c r="A6220" s="38" t="str">
        <f t="shared" ref="A6220:A6283" ca="1" si="97">B6220&amp;C6220</f>
        <v>207949</v>
      </c>
      <c r="B6220" s="39" cm="1">
        <f t="array" aca="1" ref="B6220" ca="1">INDIRECT(_xlfn.CONCAT("D",ROW(C6220)-C6220-3))</f>
        <v>2079</v>
      </c>
      <c r="C6220" s="32">
        <v>49</v>
      </c>
      <c r="D6220" s="33">
        <v>4759843</v>
      </c>
      <c r="E6220" s="33"/>
      <c r="F6220" s="33">
        <v>2405784</v>
      </c>
      <c r="G6220" s="33">
        <v>736993</v>
      </c>
      <c r="H6220" s="33">
        <v>1326204</v>
      </c>
      <c r="I6220" s="33">
        <v>22071</v>
      </c>
      <c r="J6220" s="33">
        <v>320515</v>
      </c>
      <c r="K6220" s="33"/>
      <c r="L6220" s="33">
        <v>2354060</v>
      </c>
      <c r="M6220" s="33">
        <v>503619</v>
      </c>
      <c r="N6220" s="33">
        <v>1433156</v>
      </c>
      <c r="O6220" s="33">
        <v>47004</v>
      </c>
      <c r="P6220" s="33">
        <v>370280</v>
      </c>
      <c r="Q6220"/>
    </row>
    <row r="6221" spans="1:17">
      <c r="A6221" s="38" t="str">
        <f t="shared" ca="1" si="97"/>
        <v>207950</v>
      </c>
      <c r="B6221" s="39" cm="1">
        <f t="array" aca="1" ref="B6221" ca="1">INDIRECT(_xlfn.CONCAT("D",ROW(C6221)-C6221-3))</f>
        <v>2079</v>
      </c>
      <c r="C6221" s="32">
        <v>50</v>
      </c>
      <c r="D6221" s="33">
        <v>4716478</v>
      </c>
      <c r="E6221" s="33"/>
      <c r="F6221" s="33">
        <v>2382102</v>
      </c>
      <c r="G6221" s="33">
        <v>748524</v>
      </c>
      <c r="H6221" s="33">
        <v>1359565</v>
      </c>
      <c r="I6221" s="33">
        <v>14321</v>
      </c>
      <c r="J6221" s="33">
        <v>259692</v>
      </c>
      <c r="K6221" s="33"/>
      <c r="L6221" s="33">
        <v>2334376</v>
      </c>
      <c r="M6221" s="33">
        <v>515344</v>
      </c>
      <c r="N6221" s="33">
        <v>1419592</v>
      </c>
      <c r="O6221" s="33">
        <v>40231</v>
      </c>
      <c r="P6221" s="33">
        <v>359208</v>
      </c>
      <c r="Q6221"/>
    </row>
    <row r="6222" spans="1:17">
      <c r="A6222" s="38" t="str">
        <f t="shared" ca="1" si="97"/>
        <v>207951</v>
      </c>
      <c r="B6222" s="39" cm="1">
        <f t="array" aca="1" ref="B6222" ca="1">INDIRECT(_xlfn.CONCAT("D",ROW(C6222)-C6222-3))</f>
        <v>2079</v>
      </c>
      <c r="C6222" s="32">
        <v>51</v>
      </c>
      <c r="D6222" s="33">
        <v>4666398</v>
      </c>
      <c r="E6222" s="33"/>
      <c r="F6222" s="33">
        <v>2354866</v>
      </c>
      <c r="G6222" s="33">
        <v>698770</v>
      </c>
      <c r="H6222" s="33">
        <v>1380240</v>
      </c>
      <c r="I6222" s="33">
        <v>10573</v>
      </c>
      <c r="J6222" s="33">
        <v>265283</v>
      </c>
      <c r="K6222" s="33"/>
      <c r="L6222" s="33">
        <v>2311533</v>
      </c>
      <c r="M6222" s="33">
        <v>516978</v>
      </c>
      <c r="N6222" s="33">
        <v>1399388</v>
      </c>
      <c r="O6222" s="33">
        <v>68099</v>
      </c>
      <c r="P6222" s="33">
        <v>327067</v>
      </c>
      <c r="Q6222"/>
    </row>
    <row r="6223" spans="1:17">
      <c r="A6223" s="38" t="str">
        <f t="shared" ca="1" si="97"/>
        <v>207952</v>
      </c>
      <c r="B6223" s="39" cm="1">
        <f t="array" aca="1" ref="B6223" ca="1">INDIRECT(_xlfn.CONCAT("D",ROW(C6223)-C6223-3))</f>
        <v>2079</v>
      </c>
      <c r="C6223" s="32">
        <v>52</v>
      </c>
      <c r="D6223" s="33">
        <v>4614039</v>
      </c>
      <c r="E6223" s="33"/>
      <c r="F6223" s="33">
        <v>2326290</v>
      </c>
      <c r="G6223" s="33">
        <v>699433</v>
      </c>
      <c r="H6223" s="33">
        <v>1332207</v>
      </c>
      <c r="I6223" s="33">
        <v>21253</v>
      </c>
      <c r="J6223" s="33">
        <v>273397</v>
      </c>
      <c r="K6223" s="33"/>
      <c r="L6223" s="33">
        <v>2287749</v>
      </c>
      <c r="M6223" s="33">
        <v>489265</v>
      </c>
      <c r="N6223" s="33">
        <v>1372069</v>
      </c>
      <c r="O6223" s="33">
        <v>54148</v>
      </c>
      <c r="P6223" s="33">
        <v>372267</v>
      </c>
      <c r="Q6223"/>
    </row>
    <row r="6224" spans="1:17">
      <c r="A6224" s="38" t="str">
        <f t="shared" ca="1" si="97"/>
        <v>207953</v>
      </c>
      <c r="B6224" s="39" cm="1">
        <f t="array" aca="1" ref="B6224" ca="1">INDIRECT(_xlfn.CONCAT("D",ROW(C6224)-C6224-3))</f>
        <v>2079</v>
      </c>
      <c r="C6224" s="32">
        <v>53</v>
      </c>
      <c r="D6224" s="33">
        <v>4561406</v>
      </c>
      <c r="E6224" s="33"/>
      <c r="F6224" s="33">
        <v>2297408</v>
      </c>
      <c r="G6224" s="33">
        <v>710055</v>
      </c>
      <c r="H6224" s="33">
        <v>1278294</v>
      </c>
      <c r="I6224" s="33">
        <v>20539</v>
      </c>
      <c r="J6224" s="33">
        <v>288521</v>
      </c>
      <c r="K6224" s="33"/>
      <c r="L6224" s="33">
        <v>2263997</v>
      </c>
      <c r="M6224" s="33">
        <v>527192</v>
      </c>
      <c r="N6224" s="33">
        <v>1323838</v>
      </c>
      <c r="O6224" s="33">
        <v>67363</v>
      </c>
      <c r="P6224" s="33">
        <v>345604</v>
      </c>
      <c r="Q6224"/>
    </row>
    <row r="6225" spans="1:17">
      <c r="A6225" s="38" t="str">
        <f t="shared" ca="1" si="97"/>
        <v>207954</v>
      </c>
      <c r="B6225" s="39" cm="1">
        <f t="array" aca="1" ref="B6225" ca="1">INDIRECT(_xlfn.CONCAT("D",ROW(C6225)-C6225-3))</f>
        <v>2079</v>
      </c>
      <c r="C6225" s="32">
        <v>54</v>
      </c>
      <c r="D6225" s="33">
        <v>4514338</v>
      </c>
      <c r="E6225" s="33"/>
      <c r="F6225" s="33">
        <v>2271007</v>
      </c>
      <c r="G6225" s="33">
        <v>656486</v>
      </c>
      <c r="H6225" s="33">
        <v>1321870</v>
      </c>
      <c r="I6225" s="33">
        <v>15819</v>
      </c>
      <c r="J6225" s="33">
        <v>276831</v>
      </c>
      <c r="K6225" s="33"/>
      <c r="L6225" s="33">
        <v>2243331</v>
      </c>
      <c r="M6225" s="33">
        <v>477957</v>
      </c>
      <c r="N6225" s="33">
        <v>1326010</v>
      </c>
      <c r="O6225" s="33">
        <v>72238</v>
      </c>
      <c r="P6225" s="33">
        <v>367127</v>
      </c>
      <c r="Q6225"/>
    </row>
    <row r="6226" spans="1:17">
      <c r="A6226" s="38" t="str">
        <f t="shared" ca="1" si="97"/>
        <v>207955</v>
      </c>
      <c r="B6226" s="39" cm="1">
        <f t="array" aca="1" ref="B6226" ca="1">INDIRECT(_xlfn.CONCAT("D",ROW(C6226)-C6226-3))</f>
        <v>2079</v>
      </c>
      <c r="C6226" s="32">
        <v>55</v>
      </c>
      <c r="D6226" s="33">
        <v>4476991</v>
      </c>
      <c r="E6226" s="33"/>
      <c r="F6226" s="33">
        <v>2249433</v>
      </c>
      <c r="G6226" s="33">
        <v>636518</v>
      </c>
      <c r="H6226" s="33">
        <v>1299180</v>
      </c>
      <c r="I6226" s="33">
        <v>23128</v>
      </c>
      <c r="J6226" s="33">
        <v>290606</v>
      </c>
      <c r="K6226" s="33"/>
      <c r="L6226" s="33">
        <v>2227558</v>
      </c>
      <c r="M6226" s="33">
        <v>480060</v>
      </c>
      <c r="N6226" s="33">
        <v>1305602</v>
      </c>
      <c r="O6226" s="33">
        <v>82353</v>
      </c>
      <c r="P6226" s="33">
        <v>359543</v>
      </c>
      <c r="Q6226"/>
    </row>
    <row r="6227" spans="1:17">
      <c r="A6227" s="38" t="str">
        <f t="shared" ca="1" si="97"/>
        <v>207956</v>
      </c>
      <c r="B6227" s="39" cm="1">
        <f t="array" aca="1" ref="B6227" ca="1">INDIRECT(_xlfn.CONCAT("D",ROW(C6227)-C6227-3))</f>
        <v>2079</v>
      </c>
      <c r="C6227" s="32">
        <v>56</v>
      </c>
      <c r="D6227" s="33">
        <v>4438356</v>
      </c>
      <c r="E6227" s="33"/>
      <c r="F6227" s="33">
        <v>2227168</v>
      </c>
      <c r="G6227" s="33">
        <v>634301</v>
      </c>
      <c r="H6227" s="33">
        <v>1307228</v>
      </c>
      <c r="I6227" s="33">
        <v>20330</v>
      </c>
      <c r="J6227" s="33">
        <v>265308</v>
      </c>
      <c r="K6227" s="33"/>
      <c r="L6227" s="33">
        <v>2211189</v>
      </c>
      <c r="M6227" s="33">
        <v>447527</v>
      </c>
      <c r="N6227" s="33">
        <v>1329357</v>
      </c>
      <c r="O6227" s="33">
        <v>84420</v>
      </c>
      <c r="P6227" s="33">
        <v>349885</v>
      </c>
      <c r="Q6227"/>
    </row>
    <row r="6228" spans="1:17">
      <c r="A6228" s="38" t="str">
        <f t="shared" ca="1" si="97"/>
        <v>207957</v>
      </c>
      <c r="B6228" s="39" cm="1">
        <f t="array" aca="1" ref="B6228" ca="1">INDIRECT(_xlfn.CONCAT("D",ROW(C6228)-C6228-3))</f>
        <v>2079</v>
      </c>
      <c r="C6228" s="32">
        <v>57</v>
      </c>
      <c r="D6228" s="33">
        <v>4409562</v>
      </c>
      <c r="E6228" s="33"/>
      <c r="F6228" s="33">
        <v>2209580</v>
      </c>
      <c r="G6228" s="33">
        <v>645276</v>
      </c>
      <c r="H6228" s="33">
        <v>1259677</v>
      </c>
      <c r="I6228" s="33">
        <v>17495</v>
      </c>
      <c r="J6228" s="33">
        <v>287132</v>
      </c>
      <c r="K6228" s="33"/>
      <c r="L6228" s="33">
        <v>2199982</v>
      </c>
      <c r="M6228" s="33">
        <v>468410</v>
      </c>
      <c r="N6228" s="33">
        <v>1241543</v>
      </c>
      <c r="O6228" s="33">
        <v>91623</v>
      </c>
      <c r="P6228" s="33">
        <v>398406</v>
      </c>
      <c r="Q6228"/>
    </row>
    <row r="6229" spans="1:17">
      <c r="A6229" s="38" t="str">
        <f t="shared" ca="1" si="97"/>
        <v>207958</v>
      </c>
      <c r="B6229" s="39" cm="1">
        <f t="array" aca="1" ref="B6229" ca="1">INDIRECT(_xlfn.CONCAT("D",ROW(C6229)-C6229-3))</f>
        <v>2079</v>
      </c>
      <c r="C6229" s="32">
        <v>58</v>
      </c>
      <c r="D6229" s="33">
        <v>4328273</v>
      </c>
      <c r="E6229" s="33"/>
      <c r="F6229" s="33">
        <v>2163393</v>
      </c>
      <c r="G6229" s="33">
        <v>599048</v>
      </c>
      <c r="H6229" s="33">
        <v>1265307</v>
      </c>
      <c r="I6229" s="33">
        <v>28248</v>
      </c>
      <c r="J6229" s="33">
        <v>270789</v>
      </c>
      <c r="K6229" s="33"/>
      <c r="L6229" s="33">
        <v>2164881</v>
      </c>
      <c r="M6229" s="33">
        <v>426741</v>
      </c>
      <c r="N6229" s="33">
        <v>1242225</v>
      </c>
      <c r="O6229" s="33">
        <v>89635</v>
      </c>
      <c r="P6229" s="33">
        <v>406281</v>
      </c>
      <c r="Q6229"/>
    </row>
    <row r="6230" spans="1:17">
      <c r="A6230" s="38" t="str">
        <f t="shared" ca="1" si="97"/>
        <v>207959</v>
      </c>
      <c r="B6230" s="39" cm="1">
        <f t="array" aca="1" ref="B6230" ca="1">INDIRECT(_xlfn.CONCAT("D",ROW(C6230)-C6230-3))</f>
        <v>2079</v>
      </c>
      <c r="C6230" s="32">
        <v>59</v>
      </c>
      <c r="D6230" s="33">
        <v>4417661</v>
      </c>
      <c r="E6230" s="33"/>
      <c r="F6230" s="33">
        <v>2204584</v>
      </c>
      <c r="G6230" s="33">
        <v>633317</v>
      </c>
      <c r="H6230" s="33">
        <v>1284671</v>
      </c>
      <c r="I6230" s="33">
        <v>19040</v>
      </c>
      <c r="J6230" s="33">
        <v>267556</v>
      </c>
      <c r="K6230" s="33"/>
      <c r="L6230" s="33">
        <v>2213077</v>
      </c>
      <c r="M6230" s="33">
        <v>500278</v>
      </c>
      <c r="N6230" s="33">
        <v>1231608</v>
      </c>
      <c r="O6230" s="33">
        <v>87398</v>
      </c>
      <c r="P6230" s="33">
        <v>393793</v>
      </c>
      <c r="Q6230"/>
    </row>
    <row r="6231" spans="1:17">
      <c r="A6231" s="38" t="str">
        <f t="shared" ca="1" si="97"/>
        <v>207960</v>
      </c>
      <c r="B6231" s="39" cm="1">
        <f t="array" aca="1" ref="B6231" ca="1">INDIRECT(_xlfn.CONCAT("D",ROW(C6231)-C6231-3))</f>
        <v>2079</v>
      </c>
      <c r="C6231" s="32">
        <v>60</v>
      </c>
      <c r="D6231" s="33">
        <v>4442047</v>
      </c>
      <c r="E6231" s="33"/>
      <c r="F6231" s="33">
        <v>2212386</v>
      </c>
      <c r="G6231" s="33">
        <v>614832</v>
      </c>
      <c r="H6231" s="33">
        <v>1291146</v>
      </c>
      <c r="I6231" s="33">
        <v>33261</v>
      </c>
      <c r="J6231" s="33">
        <v>273146</v>
      </c>
      <c r="K6231" s="33"/>
      <c r="L6231" s="33">
        <v>2229661</v>
      </c>
      <c r="M6231" s="33">
        <v>474245</v>
      </c>
      <c r="N6231" s="33">
        <v>1275103</v>
      </c>
      <c r="O6231" s="33">
        <v>101118</v>
      </c>
      <c r="P6231" s="33">
        <v>379194</v>
      </c>
      <c r="Q6231"/>
    </row>
    <row r="6232" spans="1:17">
      <c r="A6232" s="38" t="str">
        <f t="shared" ca="1" si="97"/>
        <v>207961</v>
      </c>
      <c r="B6232" s="39" cm="1">
        <f t="array" aca="1" ref="B6232" ca="1">INDIRECT(_xlfn.CONCAT("D",ROW(C6232)-C6232-3))</f>
        <v>2079</v>
      </c>
      <c r="C6232" s="32">
        <v>61</v>
      </c>
      <c r="D6232" s="33">
        <v>4475518</v>
      </c>
      <c r="E6232" s="33"/>
      <c r="F6232" s="33">
        <v>2226520</v>
      </c>
      <c r="G6232" s="33">
        <v>616622</v>
      </c>
      <c r="H6232" s="33">
        <v>1316269</v>
      </c>
      <c r="I6232" s="33">
        <v>41513</v>
      </c>
      <c r="J6232" s="33">
        <v>252116</v>
      </c>
      <c r="K6232" s="33"/>
      <c r="L6232" s="33">
        <v>2248997</v>
      </c>
      <c r="M6232" s="33">
        <v>454466</v>
      </c>
      <c r="N6232" s="33">
        <v>1291373</v>
      </c>
      <c r="O6232" s="33">
        <v>115645</v>
      </c>
      <c r="P6232" s="33">
        <v>387513</v>
      </c>
      <c r="Q6232"/>
    </row>
    <row r="6233" spans="1:17">
      <c r="A6233" s="38" t="str">
        <f t="shared" ca="1" si="97"/>
        <v>207962</v>
      </c>
      <c r="B6233" s="39" cm="1">
        <f t="array" aca="1" ref="B6233" ca="1">INDIRECT(_xlfn.CONCAT("D",ROW(C6233)-C6233-3))</f>
        <v>2079</v>
      </c>
      <c r="C6233" s="32">
        <v>62</v>
      </c>
      <c r="D6233" s="33">
        <v>4530672</v>
      </c>
      <c r="E6233" s="33"/>
      <c r="F6233" s="33">
        <v>2248368</v>
      </c>
      <c r="G6233" s="33">
        <v>643682</v>
      </c>
      <c r="H6233" s="33">
        <v>1323514</v>
      </c>
      <c r="I6233" s="33">
        <v>22092</v>
      </c>
      <c r="J6233" s="33">
        <v>259079</v>
      </c>
      <c r="K6233" s="33"/>
      <c r="L6233" s="33">
        <v>2282304</v>
      </c>
      <c r="M6233" s="33">
        <v>517927</v>
      </c>
      <c r="N6233" s="33">
        <v>1223275</v>
      </c>
      <c r="O6233" s="33">
        <v>151146</v>
      </c>
      <c r="P6233" s="33">
        <v>389957</v>
      </c>
      <c r="Q6233"/>
    </row>
    <row r="6234" spans="1:17">
      <c r="A6234" s="38" t="str">
        <f t="shared" ca="1" si="97"/>
        <v>207963</v>
      </c>
      <c r="B6234" s="39" cm="1">
        <f t="array" aca="1" ref="B6234" ca="1">INDIRECT(_xlfn.CONCAT("D",ROW(C6234)-C6234-3))</f>
        <v>2079</v>
      </c>
      <c r="C6234" s="32">
        <v>63</v>
      </c>
      <c r="D6234" s="33">
        <v>4530011</v>
      </c>
      <c r="E6234" s="33"/>
      <c r="F6234" s="33">
        <v>2244145</v>
      </c>
      <c r="G6234" s="33">
        <v>586744</v>
      </c>
      <c r="H6234" s="33">
        <v>1369069</v>
      </c>
      <c r="I6234" s="33">
        <v>29236</v>
      </c>
      <c r="J6234" s="33">
        <v>259095</v>
      </c>
      <c r="K6234" s="33"/>
      <c r="L6234" s="33">
        <v>2285866</v>
      </c>
      <c r="M6234" s="33">
        <v>482661</v>
      </c>
      <c r="N6234" s="33">
        <v>1264351</v>
      </c>
      <c r="O6234" s="33">
        <v>138477</v>
      </c>
      <c r="P6234" s="33">
        <v>400378</v>
      </c>
      <c r="Q6234"/>
    </row>
    <row r="6235" spans="1:17">
      <c r="A6235" s="38" t="str">
        <f t="shared" ca="1" si="97"/>
        <v>207964</v>
      </c>
      <c r="B6235" s="39" cm="1">
        <f t="array" aca="1" ref="B6235" ca="1">INDIRECT(_xlfn.CONCAT("D",ROW(C6235)-C6235-3))</f>
        <v>2079</v>
      </c>
      <c r="C6235" s="32">
        <v>64</v>
      </c>
      <c r="D6235" s="33">
        <v>4506815</v>
      </c>
      <c r="E6235" s="33"/>
      <c r="F6235" s="33">
        <v>2227642</v>
      </c>
      <c r="G6235" s="33">
        <v>609459</v>
      </c>
      <c r="H6235" s="33">
        <v>1333568</v>
      </c>
      <c r="I6235" s="33">
        <v>42240</v>
      </c>
      <c r="J6235" s="33">
        <v>242375</v>
      </c>
      <c r="K6235" s="33"/>
      <c r="L6235" s="33">
        <v>2279173</v>
      </c>
      <c r="M6235" s="33">
        <v>460663</v>
      </c>
      <c r="N6235" s="33">
        <v>1246203</v>
      </c>
      <c r="O6235" s="33">
        <v>171994</v>
      </c>
      <c r="P6235" s="33">
        <v>400314</v>
      </c>
      <c r="Q6235"/>
    </row>
    <row r="6236" spans="1:17">
      <c r="A6236" s="38" t="str">
        <f t="shared" ca="1" si="97"/>
        <v>207965</v>
      </c>
      <c r="B6236" s="39" cm="1">
        <f t="array" aca="1" ref="B6236" ca="1">INDIRECT(_xlfn.CONCAT("D",ROW(C6236)-C6236-3))</f>
        <v>2079</v>
      </c>
      <c r="C6236" s="32">
        <v>65</v>
      </c>
      <c r="D6236" s="33">
        <v>4423867</v>
      </c>
      <c r="E6236" s="33"/>
      <c r="F6236" s="33">
        <v>2182754</v>
      </c>
      <c r="G6236" s="33">
        <v>596025</v>
      </c>
      <c r="H6236" s="33">
        <v>1303242</v>
      </c>
      <c r="I6236" s="33">
        <v>41071</v>
      </c>
      <c r="J6236" s="33">
        <v>242417</v>
      </c>
      <c r="K6236" s="33"/>
      <c r="L6236" s="33">
        <v>2241113</v>
      </c>
      <c r="M6236" s="33">
        <v>469327</v>
      </c>
      <c r="N6236" s="33">
        <v>1228090</v>
      </c>
      <c r="O6236" s="33">
        <v>172857</v>
      </c>
      <c r="P6236" s="33">
        <v>370839</v>
      </c>
      <c r="Q6236"/>
    </row>
    <row r="6237" spans="1:17">
      <c r="A6237" s="38" t="str">
        <f t="shared" ca="1" si="97"/>
        <v>207966</v>
      </c>
      <c r="B6237" s="39" cm="1">
        <f t="array" aca="1" ref="B6237" ca="1">INDIRECT(_xlfn.CONCAT("D",ROW(C6237)-C6237-3))</f>
        <v>2079</v>
      </c>
      <c r="C6237" s="32">
        <v>66</v>
      </c>
      <c r="D6237" s="33">
        <v>4405337</v>
      </c>
      <c r="E6237" s="33"/>
      <c r="F6237" s="33">
        <v>2166799</v>
      </c>
      <c r="G6237" s="33">
        <v>583754</v>
      </c>
      <c r="H6237" s="33">
        <v>1303684</v>
      </c>
      <c r="I6237" s="33">
        <v>44057</v>
      </c>
      <c r="J6237" s="33">
        <v>235304</v>
      </c>
      <c r="K6237" s="33"/>
      <c r="L6237" s="33">
        <v>2238538</v>
      </c>
      <c r="M6237" s="33">
        <v>455534</v>
      </c>
      <c r="N6237" s="33">
        <v>1258237</v>
      </c>
      <c r="O6237" s="33">
        <v>160541</v>
      </c>
      <c r="P6237" s="33">
        <v>364227</v>
      </c>
      <c r="Q6237"/>
    </row>
    <row r="6238" spans="1:17">
      <c r="A6238" s="38" t="str">
        <f t="shared" ca="1" si="97"/>
        <v>207967</v>
      </c>
      <c r="B6238" s="39" cm="1">
        <f t="array" aca="1" ref="B6238" ca="1">INDIRECT(_xlfn.CONCAT("D",ROW(C6238)-C6238-3))</f>
        <v>2079</v>
      </c>
      <c r="C6238" s="32">
        <v>67</v>
      </c>
      <c r="D6238" s="33">
        <v>4363322</v>
      </c>
      <c r="E6238" s="33"/>
      <c r="F6238" s="33">
        <v>2142522</v>
      </c>
      <c r="G6238" s="33">
        <v>526620</v>
      </c>
      <c r="H6238" s="33">
        <v>1331567</v>
      </c>
      <c r="I6238" s="33">
        <v>39046</v>
      </c>
      <c r="J6238" s="33">
        <v>245289</v>
      </c>
      <c r="K6238" s="33"/>
      <c r="L6238" s="33">
        <v>2220800</v>
      </c>
      <c r="M6238" s="33">
        <v>446569</v>
      </c>
      <c r="N6238" s="33">
        <v>1230321</v>
      </c>
      <c r="O6238" s="33">
        <v>197694</v>
      </c>
      <c r="P6238" s="33">
        <v>346216</v>
      </c>
      <c r="Q6238"/>
    </row>
    <row r="6239" spans="1:17">
      <c r="A6239" s="38" t="str">
        <f t="shared" ca="1" si="97"/>
        <v>207968</v>
      </c>
      <c r="B6239" s="39" cm="1">
        <f t="array" aca="1" ref="B6239" ca="1">INDIRECT(_xlfn.CONCAT("D",ROW(C6239)-C6239-3))</f>
        <v>2079</v>
      </c>
      <c r="C6239" s="32">
        <v>68</v>
      </c>
      <c r="D6239" s="33">
        <v>4398859</v>
      </c>
      <c r="E6239" s="33"/>
      <c r="F6239" s="33">
        <v>2153549</v>
      </c>
      <c r="G6239" s="33">
        <v>513084</v>
      </c>
      <c r="H6239" s="33">
        <v>1340832</v>
      </c>
      <c r="I6239" s="33">
        <v>42089</v>
      </c>
      <c r="J6239" s="33">
        <v>257544</v>
      </c>
      <c r="K6239" s="33"/>
      <c r="L6239" s="33">
        <v>2245310</v>
      </c>
      <c r="M6239" s="33">
        <v>442836</v>
      </c>
      <c r="N6239" s="33">
        <v>1193951</v>
      </c>
      <c r="O6239" s="33">
        <v>201837</v>
      </c>
      <c r="P6239" s="33">
        <v>406686</v>
      </c>
      <c r="Q6239"/>
    </row>
    <row r="6240" spans="1:17">
      <c r="A6240" s="38" t="str">
        <f t="shared" ca="1" si="97"/>
        <v>207969</v>
      </c>
      <c r="B6240" s="39" cm="1">
        <f t="array" aca="1" ref="B6240" ca="1">INDIRECT(_xlfn.CONCAT("D",ROW(C6240)-C6240-3))</f>
        <v>2079</v>
      </c>
      <c r="C6240" s="32">
        <v>69</v>
      </c>
      <c r="D6240" s="33">
        <v>4418791</v>
      </c>
      <c r="E6240" s="33"/>
      <c r="F6240" s="33">
        <v>2156737</v>
      </c>
      <c r="G6240" s="33">
        <v>536930</v>
      </c>
      <c r="H6240" s="33">
        <v>1316280</v>
      </c>
      <c r="I6240" s="33">
        <v>54094</v>
      </c>
      <c r="J6240" s="33">
        <v>249432</v>
      </c>
      <c r="K6240" s="33"/>
      <c r="L6240" s="33">
        <v>2262055</v>
      </c>
      <c r="M6240" s="33">
        <v>433736</v>
      </c>
      <c r="N6240" s="33">
        <v>1226911</v>
      </c>
      <c r="O6240" s="33">
        <v>237953</v>
      </c>
      <c r="P6240" s="33">
        <v>363455</v>
      </c>
      <c r="Q6240"/>
    </row>
    <row r="6241" spans="1:17">
      <c r="A6241" s="38" t="str">
        <f t="shared" ca="1" si="97"/>
        <v>207970</v>
      </c>
      <c r="B6241" s="39" cm="1">
        <f t="array" aca="1" ref="B6241" ca="1">INDIRECT(_xlfn.CONCAT("D",ROW(C6241)-C6241-3))</f>
        <v>2079</v>
      </c>
      <c r="C6241" s="32">
        <v>70</v>
      </c>
      <c r="D6241" s="33">
        <v>4511131</v>
      </c>
      <c r="E6241" s="33"/>
      <c r="F6241" s="33">
        <v>2196243</v>
      </c>
      <c r="G6241" s="33">
        <v>564834</v>
      </c>
      <c r="H6241" s="33">
        <v>1325958</v>
      </c>
      <c r="I6241" s="33">
        <v>62092</v>
      </c>
      <c r="J6241" s="33">
        <v>243359</v>
      </c>
      <c r="K6241" s="33"/>
      <c r="L6241" s="33">
        <v>2314888</v>
      </c>
      <c r="M6241" s="33">
        <v>480051</v>
      </c>
      <c r="N6241" s="33">
        <v>1198118</v>
      </c>
      <c r="O6241" s="33">
        <v>241030</v>
      </c>
      <c r="P6241" s="33">
        <v>395690</v>
      </c>
      <c r="Q6241"/>
    </row>
    <row r="6242" spans="1:17">
      <c r="A6242" s="38" t="str">
        <f t="shared" ca="1" si="97"/>
        <v>207971</v>
      </c>
      <c r="B6242" s="39" cm="1">
        <f t="array" aca="1" ref="B6242" ca="1">INDIRECT(_xlfn.CONCAT("D",ROW(C6242)-C6242-3))</f>
        <v>2079</v>
      </c>
      <c r="C6242" s="32">
        <v>71</v>
      </c>
      <c r="D6242" s="33">
        <v>4479497</v>
      </c>
      <c r="E6242" s="33"/>
      <c r="F6242" s="33">
        <v>2174434</v>
      </c>
      <c r="G6242" s="33">
        <v>495555</v>
      </c>
      <c r="H6242" s="33">
        <v>1360523</v>
      </c>
      <c r="I6242" s="33">
        <v>61068</v>
      </c>
      <c r="J6242" s="33">
        <v>257288</v>
      </c>
      <c r="K6242" s="33"/>
      <c r="L6242" s="33">
        <v>2305064</v>
      </c>
      <c r="M6242" s="33">
        <v>507436</v>
      </c>
      <c r="N6242" s="33">
        <v>1177652</v>
      </c>
      <c r="O6242" s="33">
        <v>244172</v>
      </c>
      <c r="P6242" s="33">
        <v>375804</v>
      </c>
      <c r="Q6242"/>
    </row>
    <row r="6243" spans="1:17">
      <c r="A6243" s="38" t="str">
        <f t="shared" ca="1" si="97"/>
        <v>207972</v>
      </c>
      <c r="B6243" s="39" cm="1">
        <f t="array" aca="1" ref="B6243" ca="1">INDIRECT(_xlfn.CONCAT("D",ROW(C6243)-C6243-3))</f>
        <v>2079</v>
      </c>
      <c r="C6243" s="32">
        <v>72</v>
      </c>
      <c r="D6243" s="33">
        <v>4369445</v>
      </c>
      <c r="E6243" s="33"/>
      <c r="F6243" s="33">
        <v>2116676</v>
      </c>
      <c r="G6243" s="33">
        <v>485072</v>
      </c>
      <c r="H6243" s="33">
        <v>1307889</v>
      </c>
      <c r="I6243" s="33">
        <v>68151</v>
      </c>
      <c r="J6243" s="33">
        <v>255564</v>
      </c>
      <c r="K6243" s="33"/>
      <c r="L6243" s="33">
        <v>2252769</v>
      </c>
      <c r="M6243" s="33">
        <v>436700</v>
      </c>
      <c r="N6243" s="33">
        <v>1124377</v>
      </c>
      <c r="O6243" s="33">
        <v>288121</v>
      </c>
      <c r="P6243" s="33">
        <v>403571</v>
      </c>
      <c r="Q6243"/>
    </row>
    <row r="6244" spans="1:17">
      <c r="A6244" s="38" t="str">
        <f t="shared" ca="1" si="97"/>
        <v>207973</v>
      </c>
      <c r="B6244" s="39" cm="1">
        <f t="array" aca="1" ref="B6244" ca="1">INDIRECT(_xlfn.CONCAT("D",ROW(C6244)-C6244-3))</f>
        <v>2079</v>
      </c>
      <c r="C6244" s="32">
        <v>73</v>
      </c>
      <c r="D6244" s="33">
        <v>4220031</v>
      </c>
      <c r="E6244" s="33"/>
      <c r="F6244" s="33">
        <v>2038568</v>
      </c>
      <c r="G6244" s="33">
        <v>459480</v>
      </c>
      <c r="H6244" s="33">
        <v>1262066</v>
      </c>
      <c r="I6244" s="33">
        <v>75242</v>
      </c>
      <c r="J6244" s="33">
        <v>241779</v>
      </c>
      <c r="K6244" s="33"/>
      <c r="L6244" s="33">
        <v>2181464</v>
      </c>
      <c r="M6244" s="33">
        <v>425651</v>
      </c>
      <c r="N6244" s="33">
        <v>1098261</v>
      </c>
      <c r="O6244" s="33">
        <v>289122</v>
      </c>
      <c r="P6244" s="33">
        <v>368429</v>
      </c>
      <c r="Q6244"/>
    </row>
    <row r="6245" spans="1:17">
      <c r="A6245" s="38" t="str">
        <f t="shared" ca="1" si="97"/>
        <v>207974</v>
      </c>
      <c r="B6245" s="39" cm="1">
        <f t="array" aca="1" ref="B6245" ca="1">INDIRECT(_xlfn.CONCAT("D",ROW(C6245)-C6245-3))</f>
        <v>2079</v>
      </c>
      <c r="C6245" s="32">
        <v>74</v>
      </c>
      <c r="D6245" s="33">
        <v>4117956</v>
      </c>
      <c r="E6245" s="33"/>
      <c r="F6245" s="33">
        <v>1982897</v>
      </c>
      <c r="G6245" s="33">
        <v>461069</v>
      </c>
      <c r="H6245" s="33">
        <v>1224494</v>
      </c>
      <c r="I6245" s="33">
        <v>71320</v>
      </c>
      <c r="J6245" s="33">
        <v>226014</v>
      </c>
      <c r="K6245" s="33"/>
      <c r="L6245" s="33">
        <v>2135059</v>
      </c>
      <c r="M6245" s="33">
        <v>400889</v>
      </c>
      <c r="N6245" s="33">
        <v>1110231</v>
      </c>
      <c r="O6245" s="33">
        <v>293382</v>
      </c>
      <c r="P6245" s="33">
        <v>330557</v>
      </c>
      <c r="Q6245"/>
    </row>
    <row r="6246" spans="1:17">
      <c r="A6246" s="38" t="str">
        <f t="shared" ca="1" si="97"/>
        <v>207975</v>
      </c>
      <c r="B6246" s="39" cm="1">
        <f t="array" aca="1" ref="B6246" ca="1">INDIRECT(_xlfn.CONCAT("D",ROW(C6246)-C6246-3))</f>
        <v>2079</v>
      </c>
      <c r="C6246" s="32">
        <v>75</v>
      </c>
      <c r="D6246" s="33">
        <v>4022638</v>
      </c>
      <c r="E6246" s="33"/>
      <c r="F6246" s="33">
        <v>1931108</v>
      </c>
      <c r="G6246" s="33">
        <v>418625</v>
      </c>
      <c r="H6246" s="33">
        <v>1192476</v>
      </c>
      <c r="I6246" s="33">
        <v>78492</v>
      </c>
      <c r="J6246" s="33">
        <v>241514</v>
      </c>
      <c r="K6246" s="33"/>
      <c r="L6246" s="33">
        <v>2091530</v>
      </c>
      <c r="M6246" s="33">
        <v>399822</v>
      </c>
      <c r="N6246" s="33">
        <v>995536</v>
      </c>
      <c r="O6246" s="33">
        <v>365666</v>
      </c>
      <c r="P6246" s="33">
        <v>330506</v>
      </c>
      <c r="Q6246"/>
    </row>
    <row r="6247" spans="1:17">
      <c r="A6247" s="38" t="str">
        <f t="shared" ca="1" si="97"/>
        <v>207976</v>
      </c>
      <c r="B6247" s="39" cm="1">
        <f t="array" aca="1" ref="B6247" ca="1">INDIRECT(_xlfn.CONCAT("D",ROW(C6247)-C6247-3))</f>
        <v>2079</v>
      </c>
      <c r="C6247" s="32">
        <v>76</v>
      </c>
      <c r="D6247" s="33">
        <v>3908340</v>
      </c>
      <c r="E6247" s="33"/>
      <c r="F6247" s="33">
        <v>1868387</v>
      </c>
      <c r="G6247" s="33">
        <v>373072</v>
      </c>
      <c r="H6247" s="33">
        <v>1160558</v>
      </c>
      <c r="I6247" s="33">
        <v>96797</v>
      </c>
      <c r="J6247" s="33">
        <v>237960</v>
      </c>
      <c r="K6247" s="33"/>
      <c r="L6247" s="33">
        <v>2039953</v>
      </c>
      <c r="M6247" s="33">
        <v>381799</v>
      </c>
      <c r="N6247" s="33">
        <v>1025517</v>
      </c>
      <c r="O6247" s="33">
        <v>326392</v>
      </c>
      <c r="P6247" s="33">
        <v>306245</v>
      </c>
      <c r="Q6247"/>
    </row>
    <row r="6248" spans="1:17">
      <c r="A6248" s="38" t="str">
        <f t="shared" ca="1" si="97"/>
        <v>207977</v>
      </c>
      <c r="B6248" s="39" cm="1">
        <f t="array" aca="1" ref="B6248" ca="1">INDIRECT(_xlfn.CONCAT("D",ROW(C6248)-C6248-3))</f>
        <v>2079</v>
      </c>
      <c r="C6248" s="32">
        <v>77</v>
      </c>
      <c r="D6248" s="33">
        <v>3828639</v>
      </c>
      <c r="E6248" s="33"/>
      <c r="F6248" s="33">
        <v>1822265</v>
      </c>
      <c r="G6248" s="33">
        <v>358992</v>
      </c>
      <c r="H6248" s="33">
        <v>1132595</v>
      </c>
      <c r="I6248" s="33">
        <v>95057</v>
      </c>
      <c r="J6248" s="33">
        <v>235620</v>
      </c>
      <c r="K6248" s="33"/>
      <c r="L6248" s="33">
        <v>2006374</v>
      </c>
      <c r="M6248" s="33">
        <v>361673</v>
      </c>
      <c r="N6248" s="33">
        <v>932469</v>
      </c>
      <c r="O6248" s="33">
        <v>362683</v>
      </c>
      <c r="P6248" s="33">
        <v>349549</v>
      </c>
      <c r="Q6248"/>
    </row>
    <row r="6249" spans="1:17">
      <c r="A6249" s="38" t="str">
        <f t="shared" ca="1" si="97"/>
        <v>207978</v>
      </c>
      <c r="B6249" s="39" cm="1">
        <f t="array" aca="1" ref="B6249" ca="1">INDIRECT(_xlfn.CONCAT("D",ROW(C6249)-C6249-3))</f>
        <v>2079</v>
      </c>
      <c r="C6249" s="32">
        <v>78</v>
      </c>
      <c r="D6249" s="33">
        <v>3809306</v>
      </c>
      <c r="E6249" s="33"/>
      <c r="F6249" s="33">
        <v>1806823</v>
      </c>
      <c r="G6249" s="33">
        <v>351017</v>
      </c>
      <c r="H6249" s="33">
        <v>1137254</v>
      </c>
      <c r="I6249" s="33">
        <v>102464</v>
      </c>
      <c r="J6249" s="33">
        <v>216088</v>
      </c>
      <c r="K6249" s="33"/>
      <c r="L6249" s="33">
        <v>2002483</v>
      </c>
      <c r="M6249" s="33">
        <v>378190</v>
      </c>
      <c r="N6249" s="33">
        <v>925705</v>
      </c>
      <c r="O6249" s="33">
        <v>409622</v>
      </c>
      <c r="P6249" s="33">
        <v>288966</v>
      </c>
      <c r="Q6249"/>
    </row>
    <row r="6250" spans="1:17">
      <c r="A6250" s="38" t="str">
        <f t="shared" ca="1" si="97"/>
        <v>207979</v>
      </c>
      <c r="B6250" s="39" cm="1">
        <f t="array" aca="1" ref="B6250" ca="1">INDIRECT(_xlfn.CONCAT("D",ROW(C6250)-C6250-3))</f>
        <v>2079</v>
      </c>
      <c r="C6250" s="32">
        <v>79</v>
      </c>
      <c r="D6250" s="33">
        <v>3663452</v>
      </c>
      <c r="E6250" s="33"/>
      <c r="F6250" s="33">
        <v>1731197</v>
      </c>
      <c r="G6250" s="33">
        <v>308198</v>
      </c>
      <c r="H6250" s="33">
        <v>1069029</v>
      </c>
      <c r="I6250" s="33">
        <v>126127</v>
      </c>
      <c r="J6250" s="33">
        <v>227843</v>
      </c>
      <c r="K6250" s="33"/>
      <c r="L6250" s="33">
        <v>1932255</v>
      </c>
      <c r="M6250" s="33">
        <v>352334</v>
      </c>
      <c r="N6250" s="33">
        <v>861036</v>
      </c>
      <c r="O6250" s="33">
        <v>422395</v>
      </c>
      <c r="P6250" s="33">
        <v>296489</v>
      </c>
      <c r="Q6250"/>
    </row>
    <row r="6251" spans="1:17">
      <c r="A6251" s="38" t="str">
        <f t="shared" ca="1" si="97"/>
        <v>207980</v>
      </c>
      <c r="B6251" s="39" cm="1">
        <f t="array" aca="1" ref="B6251" ca="1">INDIRECT(_xlfn.CONCAT("D",ROW(C6251)-C6251-3))</f>
        <v>2079</v>
      </c>
      <c r="C6251" s="32">
        <v>80</v>
      </c>
      <c r="D6251" s="33">
        <v>3552343</v>
      </c>
      <c r="E6251" s="33"/>
      <c r="F6251" s="33">
        <v>1668648</v>
      </c>
      <c r="G6251" s="33">
        <v>334948</v>
      </c>
      <c r="H6251" s="33">
        <v>1000783</v>
      </c>
      <c r="I6251" s="33">
        <v>118754</v>
      </c>
      <c r="J6251" s="33">
        <v>214163</v>
      </c>
      <c r="K6251" s="33"/>
      <c r="L6251" s="33">
        <v>1883695</v>
      </c>
      <c r="M6251" s="33">
        <v>337969</v>
      </c>
      <c r="N6251" s="33">
        <v>838325</v>
      </c>
      <c r="O6251" s="33">
        <v>443521</v>
      </c>
      <c r="P6251" s="33">
        <v>263880</v>
      </c>
      <c r="Q6251"/>
    </row>
    <row r="6252" spans="1:17">
      <c r="A6252" s="38" t="str">
        <f t="shared" ca="1" si="97"/>
        <v>207981</v>
      </c>
      <c r="B6252" s="39" cm="1">
        <f t="array" aca="1" ref="B6252" ca="1">INDIRECT(_xlfn.CONCAT("D",ROW(C6252)-C6252-3))</f>
        <v>2079</v>
      </c>
      <c r="C6252" s="32">
        <v>81</v>
      </c>
      <c r="D6252" s="33">
        <v>3382691</v>
      </c>
      <c r="E6252" s="33"/>
      <c r="F6252" s="33">
        <v>1579739</v>
      </c>
      <c r="G6252" s="33">
        <v>286118</v>
      </c>
      <c r="H6252" s="33">
        <v>1009531</v>
      </c>
      <c r="I6252" s="33">
        <v>118709</v>
      </c>
      <c r="J6252" s="33">
        <v>165380</v>
      </c>
      <c r="K6252" s="33"/>
      <c r="L6252" s="33">
        <v>1802952</v>
      </c>
      <c r="M6252" s="33">
        <v>327440</v>
      </c>
      <c r="N6252" s="33">
        <v>768771</v>
      </c>
      <c r="O6252" s="33">
        <v>448450</v>
      </c>
      <c r="P6252" s="33">
        <v>258291</v>
      </c>
      <c r="Q6252"/>
    </row>
    <row r="6253" spans="1:17">
      <c r="A6253" s="38" t="str">
        <f t="shared" ca="1" si="97"/>
        <v>207982</v>
      </c>
      <c r="B6253" s="39" cm="1">
        <f t="array" aca="1" ref="B6253" ca="1">INDIRECT(_xlfn.CONCAT("D",ROW(C6253)-C6253-3))</f>
        <v>2079</v>
      </c>
      <c r="C6253" s="32">
        <v>82</v>
      </c>
      <c r="D6253" s="33">
        <v>3262288</v>
      </c>
      <c r="E6253" s="33"/>
      <c r="F6253" s="33">
        <v>1510847</v>
      </c>
      <c r="G6253" s="33">
        <v>256712</v>
      </c>
      <c r="H6253" s="33">
        <v>965968</v>
      </c>
      <c r="I6253" s="33">
        <v>139010</v>
      </c>
      <c r="J6253" s="33">
        <v>149157</v>
      </c>
      <c r="K6253" s="33"/>
      <c r="L6253" s="33">
        <v>1751441</v>
      </c>
      <c r="M6253" s="33">
        <v>307520</v>
      </c>
      <c r="N6253" s="33">
        <v>698540</v>
      </c>
      <c r="O6253" s="33">
        <v>493866</v>
      </c>
      <c r="P6253" s="33">
        <v>251515</v>
      </c>
      <c r="Q6253"/>
    </row>
    <row r="6254" spans="1:17">
      <c r="A6254" s="38" t="str">
        <f t="shared" ca="1" si="97"/>
        <v>207983</v>
      </c>
      <c r="B6254" s="39" cm="1">
        <f t="array" aca="1" ref="B6254" ca="1">INDIRECT(_xlfn.CONCAT("D",ROW(C6254)-C6254-3))</f>
        <v>2079</v>
      </c>
      <c r="C6254" s="32">
        <v>83</v>
      </c>
      <c r="D6254" s="33">
        <v>3136565</v>
      </c>
      <c r="E6254" s="33"/>
      <c r="F6254" s="33">
        <v>1443284</v>
      </c>
      <c r="G6254" s="33">
        <v>238005</v>
      </c>
      <c r="H6254" s="33">
        <v>936762</v>
      </c>
      <c r="I6254" s="33">
        <v>140362</v>
      </c>
      <c r="J6254" s="33">
        <v>128156</v>
      </c>
      <c r="K6254" s="33"/>
      <c r="L6254" s="33">
        <v>1693281</v>
      </c>
      <c r="M6254" s="33">
        <v>290043</v>
      </c>
      <c r="N6254" s="33">
        <v>692427</v>
      </c>
      <c r="O6254" s="33">
        <v>477959</v>
      </c>
      <c r="P6254" s="33">
        <v>232852</v>
      </c>
      <c r="Q6254"/>
    </row>
    <row r="6255" spans="1:17">
      <c r="A6255" s="38" t="str">
        <f t="shared" ca="1" si="97"/>
        <v>207984</v>
      </c>
      <c r="B6255" s="39" cm="1">
        <f t="array" aca="1" ref="B6255" ca="1">INDIRECT(_xlfn.CONCAT("D",ROW(C6255)-C6255-3))</f>
        <v>2079</v>
      </c>
      <c r="C6255" s="32">
        <v>84</v>
      </c>
      <c r="D6255" s="33">
        <v>3010354</v>
      </c>
      <c r="E6255" s="33"/>
      <c r="F6255" s="33">
        <v>1374543</v>
      </c>
      <c r="G6255" s="33">
        <v>218747</v>
      </c>
      <c r="H6255" s="33">
        <v>877022</v>
      </c>
      <c r="I6255" s="33">
        <v>148544</v>
      </c>
      <c r="J6255" s="33">
        <v>130231</v>
      </c>
      <c r="K6255" s="33"/>
      <c r="L6255" s="33">
        <v>1635811</v>
      </c>
      <c r="M6255" s="33">
        <v>264962</v>
      </c>
      <c r="N6255" s="33">
        <v>605629</v>
      </c>
      <c r="O6255" s="33">
        <v>540155</v>
      </c>
      <c r="P6255" s="33">
        <v>225065</v>
      </c>
      <c r="Q6255"/>
    </row>
    <row r="6256" spans="1:17">
      <c r="A6256" s="38" t="str">
        <f t="shared" ca="1" si="97"/>
        <v>207985</v>
      </c>
      <c r="B6256" s="39" cm="1">
        <f t="array" aca="1" ref="B6256" ca="1">INDIRECT(_xlfn.CONCAT("D",ROW(C6256)-C6256-3))</f>
        <v>2079</v>
      </c>
      <c r="C6256" s="32">
        <v>85</v>
      </c>
      <c r="D6256" s="33">
        <v>2879557</v>
      </c>
      <c r="E6256" s="33"/>
      <c r="F6256" s="33">
        <v>1303742</v>
      </c>
      <c r="G6256" s="33">
        <v>218646</v>
      </c>
      <c r="H6256" s="33">
        <v>838992</v>
      </c>
      <c r="I6256" s="33">
        <v>145425</v>
      </c>
      <c r="J6256" s="33">
        <v>100679</v>
      </c>
      <c r="K6256" s="33"/>
      <c r="L6256" s="33">
        <v>1575815</v>
      </c>
      <c r="M6256" s="33">
        <v>296360</v>
      </c>
      <c r="N6256" s="33">
        <v>543666</v>
      </c>
      <c r="O6256" s="33">
        <v>537535</v>
      </c>
      <c r="P6256" s="33">
        <v>198254</v>
      </c>
      <c r="Q6256"/>
    </row>
    <row r="6257" spans="1:17">
      <c r="A6257" s="38" t="str">
        <f t="shared" ca="1" si="97"/>
        <v>207986</v>
      </c>
      <c r="B6257" s="39" cm="1">
        <f t="array" aca="1" ref="B6257" ca="1">INDIRECT(_xlfn.CONCAT("D",ROW(C6257)-C6257-3))</f>
        <v>2079</v>
      </c>
      <c r="C6257" s="32">
        <v>86</v>
      </c>
      <c r="D6257" s="33">
        <v>2748274</v>
      </c>
      <c r="E6257" s="33"/>
      <c r="F6257" s="33">
        <v>1232530</v>
      </c>
      <c r="G6257" s="33">
        <v>197286</v>
      </c>
      <c r="H6257" s="33">
        <v>788128</v>
      </c>
      <c r="I6257" s="33">
        <v>140338</v>
      </c>
      <c r="J6257" s="33">
        <v>106779</v>
      </c>
      <c r="K6257" s="33"/>
      <c r="L6257" s="33">
        <v>1515744</v>
      </c>
      <c r="M6257" s="33">
        <v>230990</v>
      </c>
      <c r="N6257" s="33">
        <v>547835</v>
      </c>
      <c r="O6257" s="33">
        <v>570320</v>
      </c>
      <c r="P6257" s="33">
        <v>166599</v>
      </c>
      <c r="Q6257"/>
    </row>
    <row r="6258" spans="1:17">
      <c r="A6258" s="38" t="str">
        <f t="shared" ca="1" si="97"/>
        <v>207987</v>
      </c>
      <c r="B6258" s="39" cm="1">
        <f t="array" aca="1" ref="B6258" ca="1">INDIRECT(_xlfn.CONCAT("D",ROW(C6258)-C6258-3))</f>
        <v>2079</v>
      </c>
      <c r="C6258" s="32">
        <v>87</v>
      </c>
      <c r="D6258" s="33">
        <v>2581790</v>
      </c>
      <c r="E6258" s="33"/>
      <c r="F6258" s="33">
        <v>1141225</v>
      </c>
      <c r="G6258" s="33">
        <v>144691</v>
      </c>
      <c r="H6258" s="33">
        <v>731607</v>
      </c>
      <c r="I6258" s="33">
        <v>175260</v>
      </c>
      <c r="J6258" s="33">
        <v>89668</v>
      </c>
      <c r="K6258" s="33"/>
      <c r="L6258" s="33">
        <v>1440565</v>
      </c>
      <c r="M6258" s="33">
        <v>272981</v>
      </c>
      <c r="N6258" s="33">
        <v>427364</v>
      </c>
      <c r="O6258" s="33">
        <v>555164</v>
      </c>
      <c r="P6258" s="33">
        <v>185055</v>
      </c>
      <c r="Q6258"/>
    </row>
    <row r="6259" spans="1:17">
      <c r="A6259" s="38" t="str">
        <f t="shared" ca="1" si="97"/>
        <v>207988</v>
      </c>
      <c r="B6259" s="39" cm="1">
        <f t="array" aca="1" ref="B6259" ca="1">INDIRECT(_xlfn.CONCAT("D",ROW(C6259)-C6259-3))</f>
        <v>2079</v>
      </c>
      <c r="C6259" s="32">
        <v>88</v>
      </c>
      <c r="D6259" s="33">
        <v>2407103</v>
      </c>
      <c r="E6259" s="33"/>
      <c r="F6259" s="33">
        <v>1050551</v>
      </c>
      <c r="G6259" s="33">
        <v>147893</v>
      </c>
      <c r="H6259" s="33">
        <v>629311</v>
      </c>
      <c r="I6259" s="33">
        <v>175432</v>
      </c>
      <c r="J6259" s="33">
        <v>97915</v>
      </c>
      <c r="K6259" s="33"/>
      <c r="L6259" s="33">
        <v>1356552</v>
      </c>
      <c r="M6259" s="33">
        <v>210588</v>
      </c>
      <c r="N6259" s="33">
        <v>358817</v>
      </c>
      <c r="O6259" s="33">
        <v>591894</v>
      </c>
      <c r="P6259" s="33">
        <v>195254</v>
      </c>
      <c r="Q6259"/>
    </row>
    <row r="6260" spans="1:17">
      <c r="A6260" s="38" t="str">
        <f t="shared" ca="1" si="97"/>
        <v>207989</v>
      </c>
      <c r="B6260" s="39" cm="1">
        <f t="array" aca="1" ref="B6260" ca="1">INDIRECT(_xlfn.CONCAT("D",ROW(C6260)-C6260-3))</f>
        <v>2079</v>
      </c>
      <c r="C6260" s="32">
        <v>89</v>
      </c>
      <c r="D6260" s="33">
        <v>2140210</v>
      </c>
      <c r="E6260" s="33"/>
      <c r="F6260" s="33">
        <v>918704</v>
      </c>
      <c r="G6260" s="33">
        <v>118017</v>
      </c>
      <c r="H6260" s="33">
        <v>565669</v>
      </c>
      <c r="I6260" s="33">
        <v>166852</v>
      </c>
      <c r="J6260" s="33">
        <v>68165</v>
      </c>
      <c r="K6260" s="33"/>
      <c r="L6260" s="33">
        <v>1221506</v>
      </c>
      <c r="M6260" s="33">
        <v>210393</v>
      </c>
      <c r="N6260" s="33">
        <v>328867</v>
      </c>
      <c r="O6260" s="33">
        <v>546410</v>
      </c>
      <c r="P6260" s="33">
        <v>135836</v>
      </c>
      <c r="Q6260"/>
    </row>
    <row r="6261" spans="1:17">
      <c r="A6261" s="38" t="str">
        <f t="shared" ca="1" si="97"/>
        <v>207990</v>
      </c>
      <c r="B6261" s="39" cm="1">
        <f t="array" aca="1" ref="B6261" ca="1">INDIRECT(_xlfn.CONCAT("D",ROW(C6261)-C6261-3))</f>
        <v>2079</v>
      </c>
      <c r="C6261" s="32">
        <v>90</v>
      </c>
      <c r="D6261" s="33">
        <v>1876732</v>
      </c>
      <c r="E6261" s="33"/>
      <c r="F6261" s="33">
        <v>790068</v>
      </c>
      <c r="G6261" s="33">
        <v>102699</v>
      </c>
      <c r="H6261" s="33">
        <v>484006</v>
      </c>
      <c r="I6261" s="33">
        <v>147439</v>
      </c>
      <c r="J6261" s="33">
        <v>55925</v>
      </c>
      <c r="K6261" s="33"/>
      <c r="L6261" s="33">
        <v>1086664</v>
      </c>
      <c r="M6261" s="33">
        <v>190804</v>
      </c>
      <c r="N6261" s="33">
        <v>251004</v>
      </c>
      <c r="O6261" s="33">
        <v>515273</v>
      </c>
      <c r="P6261" s="33">
        <v>129583</v>
      </c>
      <c r="Q6261"/>
    </row>
    <row r="6262" spans="1:17">
      <c r="A6262" s="38" t="str">
        <f t="shared" ca="1" si="97"/>
        <v>207991</v>
      </c>
      <c r="B6262" s="39" cm="1">
        <f t="array" aca="1" ref="B6262" ca="1">INDIRECT(_xlfn.CONCAT("D",ROW(C6262)-C6262-3))</f>
        <v>2079</v>
      </c>
      <c r="C6262" s="32">
        <v>91</v>
      </c>
      <c r="D6262" s="33">
        <v>1608965</v>
      </c>
      <c r="E6262" s="33"/>
      <c r="F6262" s="33">
        <v>664358</v>
      </c>
      <c r="G6262" s="33">
        <v>90548</v>
      </c>
      <c r="H6262" s="33">
        <v>378471</v>
      </c>
      <c r="I6262" s="33">
        <v>149557</v>
      </c>
      <c r="J6262" s="33">
        <v>45783</v>
      </c>
      <c r="K6262" s="33"/>
      <c r="L6262" s="33">
        <v>944607</v>
      </c>
      <c r="M6262" s="33">
        <v>134798</v>
      </c>
      <c r="N6262" s="33">
        <v>196070</v>
      </c>
      <c r="O6262" s="33">
        <v>490174</v>
      </c>
      <c r="P6262" s="33">
        <v>123565</v>
      </c>
      <c r="Q6262"/>
    </row>
    <row r="6263" spans="1:17">
      <c r="A6263" s="38" t="str">
        <f t="shared" ca="1" si="97"/>
        <v>207992</v>
      </c>
      <c r="B6263" s="39" cm="1">
        <f t="array" aca="1" ref="B6263" ca="1">INDIRECT(_xlfn.CONCAT("D",ROW(C6263)-C6263-3))</f>
        <v>2079</v>
      </c>
      <c r="C6263" s="32">
        <v>92</v>
      </c>
      <c r="D6263" s="33">
        <v>1379271</v>
      </c>
      <c r="E6263" s="33"/>
      <c r="F6263" s="33">
        <v>557161</v>
      </c>
      <c r="G6263" s="33">
        <v>45836</v>
      </c>
      <c r="H6263" s="33">
        <v>322889</v>
      </c>
      <c r="I6263" s="33">
        <v>146675</v>
      </c>
      <c r="J6263" s="33">
        <v>41762</v>
      </c>
      <c r="K6263" s="33"/>
      <c r="L6263" s="33">
        <v>822110</v>
      </c>
      <c r="M6263" s="33">
        <v>121680</v>
      </c>
      <c r="N6263" s="33">
        <v>155424</v>
      </c>
      <c r="O6263" s="33">
        <v>441731</v>
      </c>
      <c r="P6263" s="33">
        <v>103275</v>
      </c>
      <c r="Q6263"/>
    </row>
    <row r="6264" spans="1:17">
      <c r="A6264" s="38" t="str">
        <f t="shared" ca="1" si="97"/>
        <v>207993</v>
      </c>
      <c r="B6264" s="39" cm="1">
        <f t="array" aca="1" ref="B6264" ca="1">INDIRECT(_xlfn.CONCAT("D",ROW(C6264)-C6264-3))</f>
        <v>2079</v>
      </c>
      <c r="C6264" s="32">
        <v>93</v>
      </c>
      <c r="D6264" s="33">
        <v>1177586</v>
      </c>
      <c r="E6264" s="33"/>
      <c r="F6264" s="33">
        <v>465611</v>
      </c>
      <c r="G6264" s="33">
        <v>39822</v>
      </c>
      <c r="H6264" s="33">
        <v>270585</v>
      </c>
      <c r="I6264" s="33">
        <v>119466</v>
      </c>
      <c r="J6264" s="33">
        <v>35738</v>
      </c>
      <c r="K6264" s="33"/>
      <c r="L6264" s="33">
        <v>711975</v>
      </c>
      <c r="M6264" s="33">
        <v>92198</v>
      </c>
      <c r="N6264" s="33">
        <v>128053</v>
      </c>
      <c r="O6264" s="33">
        <v>376988</v>
      </c>
      <c r="P6264" s="33">
        <v>114736</v>
      </c>
      <c r="Q6264"/>
    </row>
    <row r="6265" spans="1:17">
      <c r="A6265" s="38" t="str">
        <f t="shared" ca="1" si="97"/>
        <v>207994</v>
      </c>
      <c r="B6265" s="39" cm="1">
        <f t="array" aca="1" ref="B6265" ca="1">INDIRECT(_xlfn.CONCAT("D",ROW(C6265)-C6265-3))</f>
        <v>2079</v>
      </c>
      <c r="C6265" s="32">
        <v>94</v>
      </c>
      <c r="D6265" s="33">
        <v>967275</v>
      </c>
      <c r="E6265" s="33"/>
      <c r="F6265" s="33">
        <v>372701</v>
      </c>
      <c r="G6265" s="33">
        <v>31741</v>
      </c>
      <c r="H6265" s="33">
        <v>194542</v>
      </c>
      <c r="I6265" s="33">
        <v>122869</v>
      </c>
      <c r="J6265" s="33">
        <v>23550</v>
      </c>
      <c r="K6265" s="33"/>
      <c r="L6265" s="33">
        <v>594574</v>
      </c>
      <c r="M6265" s="33">
        <v>69829</v>
      </c>
      <c r="N6265" s="33">
        <v>80098</v>
      </c>
      <c r="O6265" s="33">
        <v>369683</v>
      </c>
      <c r="P6265" s="33">
        <v>74964</v>
      </c>
      <c r="Q6265"/>
    </row>
    <row r="6266" spans="1:17">
      <c r="A6266" s="38" t="str">
        <f t="shared" ca="1" si="97"/>
        <v>207995</v>
      </c>
      <c r="B6266" s="39" cm="1">
        <f t="array" aca="1" ref="B6266" ca="1">INDIRECT(_xlfn.CONCAT("D",ROW(C6266)-C6266-3))</f>
        <v>2079</v>
      </c>
      <c r="C6266" s="32">
        <v>95</v>
      </c>
      <c r="D6266" s="33">
        <v>784340</v>
      </c>
      <c r="E6266" s="33"/>
      <c r="F6266" s="33">
        <v>295078</v>
      </c>
      <c r="G6266" s="33">
        <v>17478</v>
      </c>
      <c r="H6266" s="33">
        <v>158334</v>
      </c>
      <c r="I6266" s="33">
        <v>103843</v>
      </c>
      <c r="J6266" s="33">
        <v>15422</v>
      </c>
      <c r="K6266" s="33"/>
      <c r="L6266" s="33">
        <v>489263</v>
      </c>
      <c r="M6266" s="33">
        <v>45321</v>
      </c>
      <c r="N6266" s="33">
        <v>57681</v>
      </c>
      <c r="O6266" s="33">
        <v>321368</v>
      </c>
      <c r="P6266" s="33">
        <v>64892</v>
      </c>
      <c r="Q6266"/>
    </row>
    <row r="6267" spans="1:17">
      <c r="A6267" s="38" t="str">
        <f t="shared" ca="1" si="97"/>
        <v>207996</v>
      </c>
      <c r="B6267" s="39" cm="1">
        <f t="array" aca="1" ref="B6267" ca="1">INDIRECT(_xlfn.CONCAT("D",ROW(C6267)-C6267-3))</f>
        <v>2079</v>
      </c>
      <c r="C6267" s="32">
        <v>96</v>
      </c>
      <c r="D6267" s="33">
        <v>631346</v>
      </c>
      <c r="E6267" s="33"/>
      <c r="F6267" s="33">
        <v>230887</v>
      </c>
      <c r="G6267" s="33">
        <v>17601</v>
      </c>
      <c r="H6267" s="33">
        <v>113891</v>
      </c>
      <c r="I6267" s="33">
        <v>88006</v>
      </c>
      <c r="J6267" s="33">
        <v>11389</v>
      </c>
      <c r="K6267" s="33"/>
      <c r="L6267" s="33">
        <v>400459</v>
      </c>
      <c r="M6267" s="33">
        <v>42536</v>
      </c>
      <c r="N6267" s="33">
        <v>40461</v>
      </c>
      <c r="O6267" s="33">
        <v>277001</v>
      </c>
      <c r="P6267" s="33">
        <v>40461</v>
      </c>
      <c r="Q6267"/>
    </row>
    <row r="6268" spans="1:17">
      <c r="A6268" s="38" t="str">
        <f t="shared" ca="1" si="97"/>
        <v>207997</v>
      </c>
      <c r="B6268" s="39" cm="1">
        <f t="array" aca="1" ref="B6268" ca="1">INDIRECT(_xlfn.CONCAT("D",ROW(C6268)-C6268-3))</f>
        <v>2079</v>
      </c>
      <c r="C6268" s="32">
        <v>97</v>
      </c>
      <c r="D6268" s="33">
        <v>481193</v>
      </c>
      <c r="E6268" s="33"/>
      <c r="F6268" s="33">
        <v>170243</v>
      </c>
      <c r="G6268" s="33">
        <v>15667</v>
      </c>
      <c r="H6268" s="33">
        <v>71022</v>
      </c>
      <c r="I6268" s="33">
        <v>76244</v>
      </c>
      <c r="J6268" s="33">
        <v>7311</v>
      </c>
      <c r="K6268" s="33"/>
      <c r="L6268" s="33">
        <v>310950</v>
      </c>
      <c r="M6268" s="33">
        <v>19826</v>
      </c>
      <c r="N6268" s="33">
        <v>23999</v>
      </c>
      <c r="O6268" s="33">
        <v>229560</v>
      </c>
      <c r="P6268" s="33">
        <v>37564</v>
      </c>
      <c r="Q6268"/>
    </row>
    <row r="6269" spans="1:17">
      <c r="A6269" s="38" t="str">
        <f t="shared" ca="1" si="97"/>
        <v>207998</v>
      </c>
      <c r="B6269" s="39" cm="1">
        <f t="array" aca="1" ref="B6269" ca="1">INDIRECT(_xlfn.CONCAT("D",ROW(C6269)-C6269-3))</f>
        <v>2079</v>
      </c>
      <c r="C6269" s="32">
        <v>98</v>
      </c>
      <c r="D6269" s="33">
        <v>370617</v>
      </c>
      <c r="E6269" s="33"/>
      <c r="F6269" s="33">
        <v>126997</v>
      </c>
      <c r="G6269" s="33">
        <v>9446</v>
      </c>
      <c r="H6269" s="33">
        <v>39883</v>
      </c>
      <c r="I6269" s="33">
        <v>62974</v>
      </c>
      <c r="J6269" s="33">
        <v>14694</v>
      </c>
      <c r="K6269" s="33"/>
      <c r="L6269" s="33">
        <v>243620</v>
      </c>
      <c r="M6269" s="33">
        <v>27302</v>
      </c>
      <c r="N6269" s="33">
        <v>22052</v>
      </c>
      <c r="O6269" s="33">
        <v>160663</v>
      </c>
      <c r="P6269" s="33">
        <v>33603</v>
      </c>
      <c r="Q6269"/>
    </row>
    <row r="6270" spans="1:17">
      <c r="A6270" s="38" t="str">
        <f t="shared" ca="1" si="97"/>
        <v>207999</v>
      </c>
      <c r="B6270" s="39" cm="1">
        <f t="array" aca="1" ref="B6270" ca="1">INDIRECT(_xlfn.CONCAT("D",ROW(C6270)-C6270-3))</f>
        <v>2079</v>
      </c>
      <c r="C6270" s="32">
        <v>99</v>
      </c>
      <c r="D6270" s="33">
        <v>266559</v>
      </c>
      <c r="E6270" s="33"/>
      <c r="F6270" s="33">
        <v>87858</v>
      </c>
      <c r="G6270" s="33">
        <v>7410</v>
      </c>
      <c r="H6270" s="33">
        <v>26463</v>
      </c>
      <c r="I6270" s="33">
        <v>48692</v>
      </c>
      <c r="J6270" s="33">
        <v>5293</v>
      </c>
      <c r="K6270" s="33"/>
      <c r="L6270" s="33">
        <v>178701</v>
      </c>
      <c r="M6270" s="33">
        <v>10574</v>
      </c>
      <c r="N6270" s="33">
        <v>9517</v>
      </c>
      <c r="O6270" s="33">
        <v>141692</v>
      </c>
      <c r="P6270" s="33">
        <v>16918</v>
      </c>
      <c r="Q6270"/>
    </row>
    <row r="6271" spans="1:17">
      <c r="A6271" s="38" t="str">
        <f t="shared" ca="1" si="97"/>
        <v>2079100</v>
      </c>
      <c r="B6271" s="39" cm="1">
        <f t="array" aca="1" ref="B6271" ca="1">INDIRECT(_xlfn.CONCAT("D",ROW(C6271)-C6271-3))</f>
        <v>2079</v>
      </c>
      <c r="C6271" s="32">
        <v>100</v>
      </c>
      <c r="D6271" s="33">
        <v>579112</v>
      </c>
      <c r="E6271" s="33"/>
      <c r="F6271" s="33">
        <v>169449</v>
      </c>
      <c r="G6271" s="33">
        <v>7603</v>
      </c>
      <c r="H6271" s="33">
        <v>67345</v>
      </c>
      <c r="I6271" s="33">
        <v>87983</v>
      </c>
      <c r="J6271" s="33">
        <v>6517</v>
      </c>
      <c r="K6271" s="33"/>
      <c r="L6271" s="33">
        <v>409662</v>
      </c>
      <c r="M6271" s="33">
        <v>36050</v>
      </c>
      <c r="N6271" s="33">
        <v>10924</v>
      </c>
      <c r="O6271" s="33">
        <v>313528</v>
      </c>
      <c r="P6271" s="33">
        <v>49160</v>
      </c>
      <c r="Q6271"/>
    </row>
    <row r="6272" spans="1:17">
      <c r="A6272" s="38" t="str">
        <f t="shared" ca="1" si="97"/>
        <v>370617</v>
      </c>
      <c r="B6272" s="39" cm="1">
        <f t="array" aca="1" ref="B6272" ca="1">INDIRECT(_xlfn.CONCAT("D",ROW(C6272)-C6272-3))</f>
        <v>370617</v>
      </c>
      <c r="C6272" s="34"/>
      <c r="D6272" s="31"/>
      <c r="E6272" s="31"/>
      <c r="F6272" s="31"/>
      <c r="G6272" s="31"/>
      <c r="H6272" s="31"/>
      <c r="I6272" s="31"/>
      <c r="J6272" s="31"/>
      <c r="K6272" s="31"/>
      <c r="L6272" s="31"/>
      <c r="M6272" s="31"/>
      <c r="N6272" s="31"/>
      <c r="O6272" s="31"/>
      <c r="P6272" s="31"/>
      <c r="Q6272"/>
    </row>
    <row r="6273" spans="1:17">
      <c r="A6273" s="38" t="str">
        <f t="shared" ca="1" si="97"/>
        <v>266559</v>
      </c>
      <c r="B6273" s="39" cm="1">
        <f t="array" aca="1" ref="B6273" ca="1">INDIRECT(_xlfn.CONCAT("D",ROW(C6273)-C6273-3))</f>
        <v>266559</v>
      </c>
      <c r="Q6273"/>
    </row>
    <row r="6274" spans="1:17">
      <c r="A6274" s="38" t="str">
        <f t="shared" ca="1" si="97"/>
        <v>579112</v>
      </c>
      <c r="B6274" s="39" cm="1">
        <f t="array" aca="1" ref="B6274" ca="1">INDIRECT(_xlfn.CONCAT("D",ROW(C6274)-C6274-3))</f>
        <v>579112</v>
      </c>
      <c r="Q6274"/>
    </row>
    <row r="6275" spans="1:17">
      <c r="A6275" s="38" t="str">
        <f t="shared" ca="1" si="97"/>
        <v>0</v>
      </c>
      <c r="B6275" s="39" cm="1">
        <f t="array" aca="1" ref="B6275" ca="1">INDIRECT(_xlfn.CONCAT("D",ROW(C6275)-C6275-3))</f>
        <v>0</v>
      </c>
      <c r="Q6275"/>
    </row>
    <row r="6276" spans="1:17">
      <c r="A6276" s="38" t="str">
        <f t="shared" ca="1" si="97"/>
        <v>0</v>
      </c>
      <c r="B6276" s="39" cm="1">
        <f t="array" aca="1" ref="B6276" ca="1">INDIRECT(_xlfn.CONCAT("D",ROW(C6276)-C6276-3))</f>
        <v>0</v>
      </c>
      <c r="Q6276"/>
    </row>
    <row r="6277" spans="1:17">
      <c r="A6277" s="38" t="str">
        <f t="shared" ca="1" si="97"/>
        <v>0</v>
      </c>
      <c r="B6277" s="39" cm="1">
        <f t="array" aca="1" ref="B6277" ca="1">INDIRECT(_xlfn.CONCAT("D",ROW(C6277)-C6277-3))</f>
        <v>0</v>
      </c>
      <c r="Q6277"/>
    </row>
    <row r="6278" spans="1:17">
      <c r="A6278" s="38" t="str">
        <f t="shared" ca="1" si="97"/>
        <v>0</v>
      </c>
      <c r="B6278" s="39" cm="1">
        <f t="array" aca="1" ref="B6278" ca="1">INDIRECT(_xlfn.CONCAT("D",ROW(C6278)-C6278-3))</f>
        <v>0</v>
      </c>
      <c r="D6278" s="47">
        <v>2080</v>
      </c>
      <c r="E6278" s="47"/>
      <c r="F6278" s="47"/>
      <c r="G6278" s="47"/>
      <c r="H6278" s="47"/>
      <c r="I6278" s="47"/>
      <c r="J6278" s="47"/>
      <c r="K6278" s="47"/>
      <c r="L6278" s="47"/>
      <c r="M6278" s="47"/>
      <c r="N6278" s="47"/>
      <c r="O6278" s="47"/>
      <c r="P6278" s="47"/>
      <c r="Q6278"/>
    </row>
    <row r="6279" spans="1:17">
      <c r="A6279" s="38" t="str">
        <f t="shared" ca="1" si="97"/>
        <v>0</v>
      </c>
      <c r="B6279" s="39" cm="1">
        <f t="array" aca="1" ref="B6279" ca="1">INDIRECT(_xlfn.CONCAT("D",ROW(C6279)-C6279-3))</f>
        <v>0</v>
      </c>
      <c r="F6279" s="48" t="s">
        <v>184</v>
      </c>
      <c r="G6279" s="48"/>
      <c r="H6279" s="48"/>
      <c r="I6279" s="48"/>
      <c r="J6279" s="48"/>
      <c r="K6279" s="30"/>
      <c r="L6279" s="48" t="s">
        <v>185</v>
      </c>
      <c r="M6279" s="48"/>
      <c r="N6279" s="48"/>
      <c r="O6279" s="48"/>
      <c r="P6279" s="48"/>
      <c r="Q6279"/>
    </row>
    <row r="6280" spans="1:17">
      <c r="A6280" s="38" t="e">
        <f t="shared" ca="1" si="97"/>
        <v>#VALUE!</v>
      </c>
      <c r="B6280" s="39" t="e" cm="1">
        <f t="array" aca="1" ref="B6280" ca="1">INDIRECT(_xlfn.CONCAT("D",ROW(C6280)-C6280-3))</f>
        <v>#VALUE!</v>
      </c>
      <c r="C6280" s="30" t="s">
        <v>186</v>
      </c>
      <c r="D6280" s="30" t="s">
        <v>0</v>
      </c>
      <c r="E6280" s="30"/>
      <c r="F6280" s="30" t="s">
        <v>0</v>
      </c>
      <c r="G6280" s="30" t="s">
        <v>187</v>
      </c>
      <c r="H6280" s="30" t="s">
        <v>188</v>
      </c>
      <c r="I6280" s="30" t="s">
        <v>189</v>
      </c>
      <c r="J6280" s="30" t="s">
        <v>190</v>
      </c>
      <c r="K6280" s="30"/>
      <c r="L6280" s="30" t="s">
        <v>0</v>
      </c>
      <c r="M6280" s="30" t="s">
        <v>187</v>
      </c>
      <c r="N6280" s="30" t="s">
        <v>188</v>
      </c>
      <c r="O6280" s="30" t="s">
        <v>189</v>
      </c>
      <c r="P6280" s="30" t="s">
        <v>190</v>
      </c>
      <c r="Q6280"/>
    </row>
    <row r="6281" spans="1:17">
      <c r="A6281" s="38" t="str">
        <f t="shared" ca="1" si="97"/>
        <v>20800</v>
      </c>
      <c r="B6281" s="39" cm="1">
        <f t="array" aca="1" ref="B6281" ca="1">INDIRECT(_xlfn.CONCAT("D",ROW(C6281)-C6281-3))</f>
        <v>2080</v>
      </c>
      <c r="C6281" s="32">
        <v>0</v>
      </c>
      <c r="D6281" s="33">
        <v>4000479</v>
      </c>
      <c r="E6281" s="33"/>
      <c r="F6281" s="33">
        <v>2046666</v>
      </c>
      <c r="G6281" s="33">
        <v>2046666</v>
      </c>
      <c r="H6281" s="33">
        <v>0</v>
      </c>
      <c r="I6281" s="33">
        <v>0</v>
      </c>
      <c r="J6281" s="33">
        <v>0</v>
      </c>
      <c r="K6281" s="33"/>
      <c r="L6281" s="33">
        <v>1953813</v>
      </c>
      <c r="M6281" s="33">
        <v>1953813</v>
      </c>
      <c r="N6281" s="33">
        <v>0</v>
      </c>
      <c r="O6281" s="33">
        <v>0</v>
      </c>
      <c r="P6281" s="33">
        <v>0</v>
      </c>
      <c r="Q6281"/>
    </row>
    <row r="6282" spans="1:17">
      <c r="A6282" s="38" t="str">
        <f t="shared" ca="1" si="97"/>
        <v>20801</v>
      </c>
      <c r="B6282" s="39" cm="1">
        <f t="array" aca="1" ref="B6282" ca="1">INDIRECT(_xlfn.CONCAT("D",ROW(C6282)-C6282-3))</f>
        <v>2080</v>
      </c>
      <c r="C6282" s="32">
        <v>1</v>
      </c>
      <c r="D6282" s="33">
        <v>4020093</v>
      </c>
      <c r="E6282" s="33"/>
      <c r="F6282" s="33">
        <v>2057353</v>
      </c>
      <c r="G6282" s="33">
        <v>2057353</v>
      </c>
      <c r="H6282" s="33">
        <v>0</v>
      </c>
      <c r="I6282" s="33">
        <v>0</v>
      </c>
      <c r="J6282" s="33">
        <v>0</v>
      </c>
      <c r="K6282" s="33"/>
      <c r="L6282" s="33">
        <v>1962740</v>
      </c>
      <c r="M6282" s="33">
        <v>1962740</v>
      </c>
      <c r="N6282" s="33">
        <v>0</v>
      </c>
      <c r="O6282" s="33">
        <v>0</v>
      </c>
      <c r="P6282" s="33">
        <v>0</v>
      </c>
      <c r="Q6282"/>
    </row>
    <row r="6283" spans="1:17">
      <c r="A6283" s="38" t="str">
        <f t="shared" ca="1" si="97"/>
        <v>20802</v>
      </c>
      <c r="B6283" s="39" cm="1">
        <f t="array" aca="1" ref="B6283" ca="1">INDIRECT(_xlfn.CONCAT("D",ROW(C6283)-C6283-3))</f>
        <v>2080</v>
      </c>
      <c r="C6283" s="32">
        <v>2</v>
      </c>
      <c r="D6283" s="33">
        <v>4048322</v>
      </c>
      <c r="E6283" s="33"/>
      <c r="F6283" s="33">
        <v>2071927</v>
      </c>
      <c r="G6283" s="33">
        <v>2071927</v>
      </c>
      <c r="H6283" s="33">
        <v>0</v>
      </c>
      <c r="I6283" s="33">
        <v>0</v>
      </c>
      <c r="J6283" s="33">
        <v>0</v>
      </c>
      <c r="K6283" s="33"/>
      <c r="L6283" s="33">
        <v>1976395</v>
      </c>
      <c r="M6283" s="33">
        <v>1976395</v>
      </c>
      <c r="N6283" s="33">
        <v>0</v>
      </c>
      <c r="O6283" s="33">
        <v>0</v>
      </c>
      <c r="P6283" s="33">
        <v>0</v>
      </c>
      <c r="Q6283"/>
    </row>
    <row r="6284" spans="1:17">
      <c r="A6284" s="38" t="str">
        <f t="shared" ref="A6284:A6347" ca="1" si="98">B6284&amp;C6284</f>
        <v>20803</v>
      </c>
      <c r="B6284" s="39" cm="1">
        <f t="array" aca="1" ref="B6284" ca="1">INDIRECT(_xlfn.CONCAT("D",ROW(C6284)-C6284-3))</f>
        <v>2080</v>
      </c>
      <c r="C6284" s="32">
        <v>3</v>
      </c>
      <c r="D6284" s="33">
        <v>4077050</v>
      </c>
      <c r="E6284" s="33"/>
      <c r="F6284" s="33">
        <v>2086750</v>
      </c>
      <c r="G6284" s="33">
        <v>2086750</v>
      </c>
      <c r="H6284" s="33">
        <v>0</v>
      </c>
      <c r="I6284" s="33">
        <v>0</v>
      </c>
      <c r="J6284" s="33">
        <v>0</v>
      </c>
      <c r="K6284" s="33"/>
      <c r="L6284" s="33">
        <v>1990300</v>
      </c>
      <c r="M6284" s="33">
        <v>1990300</v>
      </c>
      <c r="N6284" s="33">
        <v>0</v>
      </c>
      <c r="O6284" s="33">
        <v>0</v>
      </c>
      <c r="P6284" s="33">
        <v>0</v>
      </c>
      <c r="Q6284"/>
    </row>
    <row r="6285" spans="1:17">
      <c r="A6285" s="38" t="str">
        <f t="shared" ca="1" si="98"/>
        <v>20804</v>
      </c>
      <c r="B6285" s="39" cm="1">
        <f t="array" aca="1" ref="B6285" ca="1">INDIRECT(_xlfn.CONCAT("D",ROW(C6285)-C6285-3))</f>
        <v>2080</v>
      </c>
      <c r="C6285" s="32">
        <v>4</v>
      </c>
      <c r="D6285" s="33">
        <v>4103348</v>
      </c>
      <c r="E6285" s="33"/>
      <c r="F6285" s="33">
        <v>2100545</v>
      </c>
      <c r="G6285" s="33">
        <v>2100545</v>
      </c>
      <c r="H6285" s="33">
        <v>0</v>
      </c>
      <c r="I6285" s="33">
        <v>0</v>
      </c>
      <c r="J6285" s="33">
        <v>0</v>
      </c>
      <c r="K6285" s="33"/>
      <c r="L6285" s="33">
        <v>2002803</v>
      </c>
      <c r="M6285" s="33">
        <v>2002803</v>
      </c>
      <c r="N6285" s="33">
        <v>0</v>
      </c>
      <c r="O6285" s="33">
        <v>0</v>
      </c>
      <c r="P6285" s="33">
        <v>0</v>
      </c>
      <c r="Q6285"/>
    </row>
    <row r="6286" spans="1:17">
      <c r="A6286" s="38" t="str">
        <f t="shared" ca="1" si="98"/>
        <v>20805</v>
      </c>
      <c r="B6286" s="39" cm="1">
        <f t="array" aca="1" ref="B6286" ca="1">INDIRECT(_xlfn.CONCAT("D",ROW(C6286)-C6286-3))</f>
        <v>2080</v>
      </c>
      <c r="C6286" s="32">
        <v>5</v>
      </c>
      <c r="D6286" s="33">
        <v>4127857</v>
      </c>
      <c r="E6286" s="33"/>
      <c r="F6286" s="33">
        <v>2113348</v>
      </c>
      <c r="G6286" s="33">
        <v>2113348</v>
      </c>
      <c r="H6286" s="33">
        <v>0</v>
      </c>
      <c r="I6286" s="33">
        <v>0</v>
      </c>
      <c r="J6286" s="33">
        <v>0</v>
      </c>
      <c r="K6286" s="33"/>
      <c r="L6286" s="33">
        <v>2014509</v>
      </c>
      <c r="M6286" s="33">
        <v>2014509</v>
      </c>
      <c r="N6286" s="33">
        <v>0</v>
      </c>
      <c r="O6286" s="33">
        <v>0</v>
      </c>
      <c r="P6286" s="33">
        <v>0</v>
      </c>
      <c r="Q6286"/>
    </row>
    <row r="6287" spans="1:17">
      <c r="A6287" s="38" t="str">
        <f t="shared" ca="1" si="98"/>
        <v>20806</v>
      </c>
      <c r="B6287" s="39" cm="1">
        <f t="array" aca="1" ref="B6287" ca="1">INDIRECT(_xlfn.CONCAT("D",ROW(C6287)-C6287-3))</f>
        <v>2080</v>
      </c>
      <c r="C6287" s="32">
        <v>6</v>
      </c>
      <c r="D6287" s="33">
        <v>4152581</v>
      </c>
      <c r="E6287" s="33"/>
      <c r="F6287" s="33">
        <v>2126155</v>
      </c>
      <c r="G6287" s="33">
        <v>2126155</v>
      </c>
      <c r="H6287" s="33">
        <v>0</v>
      </c>
      <c r="I6287" s="33">
        <v>0</v>
      </c>
      <c r="J6287" s="33">
        <v>0</v>
      </c>
      <c r="K6287" s="33"/>
      <c r="L6287" s="33">
        <v>2026427</v>
      </c>
      <c r="M6287" s="33">
        <v>2026427</v>
      </c>
      <c r="N6287" s="33">
        <v>0</v>
      </c>
      <c r="O6287" s="33">
        <v>0</v>
      </c>
      <c r="P6287" s="33">
        <v>0</v>
      </c>
      <c r="Q6287"/>
    </row>
    <row r="6288" spans="1:17">
      <c r="A6288" s="38" t="str">
        <f t="shared" ca="1" si="98"/>
        <v>20807</v>
      </c>
      <c r="B6288" s="39" cm="1">
        <f t="array" aca="1" ref="B6288" ca="1">INDIRECT(_xlfn.CONCAT("D",ROW(C6288)-C6288-3))</f>
        <v>2080</v>
      </c>
      <c r="C6288" s="32">
        <v>7</v>
      </c>
      <c r="D6288" s="33">
        <v>4175443</v>
      </c>
      <c r="E6288" s="33"/>
      <c r="F6288" s="33">
        <v>2137851</v>
      </c>
      <c r="G6288" s="33">
        <v>2137851</v>
      </c>
      <c r="H6288" s="33">
        <v>0</v>
      </c>
      <c r="I6288" s="33">
        <v>0</v>
      </c>
      <c r="J6288" s="33">
        <v>0</v>
      </c>
      <c r="K6288" s="33"/>
      <c r="L6288" s="33">
        <v>2037593</v>
      </c>
      <c r="M6288" s="33">
        <v>2037593</v>
      </c>
      <c r="N6288" s="33">
        <v>0</v>
      </c>
      <c r="O6288" s="33">
        <v>0</v>
      </c>
      <c r="P6288" s="33">
        <v>0</v>
      </c>
      <c r="Q6288"/>
    </row>
    <row r="6289" spans="1:17">
      <c r="A6289" s="38" t="str">
        <f t="shared" ca="1" si="98"/>
        <v>20808</v>
      </c>
      <c r="B6289" s="39" cm="1">
        <f t="array" aca="1" ref="B6289" ca="1">INDIRECT(_xlfn.CONCAT("D",ROW(C6289)-C6289-3))</f>
        <v>2080</v>
      </c>
      <c r="C6289" s="32">
        <v>8</v>
      </c>
      <c r="D6289" s="33">
        <v>4197088</v>
      </c>
      <c r="E6289" s="33"/>
      <c r="F6289" s="33">
        <v>2149108</v>
      </c>
      <c r="G6289" s="33">
        <v>2149108</v>
      </c>
      <c r="H6289" s="33">
        <v>0</v>
      </c>
      <c r="I6289" s="33">
        <v>0</v>
      </c>
      <c r="J6289" s="33">
        <v>0</v>
      </c>
      <c r="K6289" s="33"/>
      <c r="L6289" s="33">
        <v>2047980</v>
      </c>
      <c r="M6289" s="33">
        <v>2047980</v>
      </c>
      <c r="N6289" s="33">
        <v>0</v>
      </c>
      <c r="O6289" s="33">
        <v>0</v>
      </c>
      <c r="P6289" s="33">
        <v>0</v>
      </c>
      <c r="Q6289"/>
    </row>
    <row r="6290" spans="1:17">
      <c r="A6290" s="38" t="str">
        <f t="shared" ca="1" si="98"/>
        <v>20809</v>
      </c>
      <c r="B6290" s="39" cm="1">
        <f t="array" aca="1" ref="B6290" ca="1">INDIRECT(_xlfn.CONCAT("D",ROW(C6290)-C6290-3))</f>
        <v>2080</v>
      </c>
      <c r="C6290" s="32">
        <v>9</v>
      </c>
      <c r="D6290" s="33">
        <v>4218258</v>
      </c>
      <c r="E6290" s="33"/>
      <c r="F6290" s="33">
        <v>2160478</v>
      </c>
      <c r="G6290" s="33">
        <v>2160478</v>
      </c>
      <c r="H6290" s="33">
        <v>0</v>
      </c>
      <c r="I6290" s="33">
        <v>0</v>
      </c>
      <c r="J6290" s="33">
        <v>0</v>
      </c>
      <c r="K6290" s="33"/>
      <c r="L6290" s="33">
        <v>2057780</v>
      </c>
      <c r="M6290" s="33">
        <v>2057780</v>
      </c>
      <c r="N6290" s="33">
        <v>0</v>
      </c>
      <c r="O6290" s="33">
        <v>0</v>
      </c>
      <c r="P6290" s="33">
        <v>0</v>
      </c>
      <c r="Q6290"/>
    </row>
    <row r="6291" spans="1:17">
      <c r="A6291" s="38" t="str">
        <f t="shared" ca="1" si="98"/>
        <v>208010</v>
      </c>
      <c r="B6291" s="39" cm="1">
        <f t="array" aca="1" ref="B6291" ca="1">INDIRECT(_xlfn.CONCAT("D",ROW(C6291)-C6291-3))</f>
        <v>2080</v>
      </c>
      <c r="C6291" s="32">
        <v>10</v>
      </c>
      <c r="D6291" s="33">
        <v>4238905</v>
      </c>
      <c r="E6291" s="33"/>
      <c r="F6291" s="33">
        <v>2171785</v>
      </c>
      <c r="G6291" s="33">
        <v>2171785</v>
      </c>
      <c r="H6291" s="33">
        <v>0</v>
      </c>
      <c r="I6291" s="33">
        <v>0</v>
      </c>
      <c r="J6291" s="33">
        <v>0</v>
      </c>
      <c r="K6291" s="33"/>
      <c r="L6291" s="33">
        <v>2067120</v>
      </c>
      <c r="M6291" s="33">
        <v>2067120</v>
      </c>
      <c r="N6291" s="33">
        <v>0</v>
      </c>
      <c r="O6291" s="33">
        <v>0</v>
      </c>
      <c r="P6291" s="33">
        <v>0</v>
      </c>
      <c r="Q6291"/>
    </row>
    <row r="6292" spans="1:17">
      <c r="A6292" s="38" t="str">
        <f t="shared" ca="1" si="98"/>
        <v>208011</v>
      </c>
      <c r="B6292" s="39" cm="1">
        <f t="array" aca="1" ref="B6292" ca="1">INDIRECT(_xlfn.CONCAT("D",ROW(C6292)-C6292-3))</f>
        <v>2080</v>
      </c>
      <c r="C6292" s="32">
        <v>11</v>
      </c>
      <c r="D6292" s="33">
        <v>4258338</v>
      </c>
      <c r="E6292" s="33"/>
      <c r="F6292" s="33">
        <v>2182354</v>
      </c>
      <c r="G6292" s="33">
        <v>2182354</v>
      </c>
      <c r="H6292" s="33">
        <v>0</v>
      </c>
      <c r="I6292" s="33">
        <v>0</v>
      </c>
      <c r="J6292" s="33">
        <v>0</v>
      </c>
      <c r="K6292" s="33"/>
      <c r="L6292" s="33">
        <v>2075984</v>
      </c>
      <c r="M6292" s="33">
        <v>2075984</v>
      </c>
      <c r="N6292" s="33">
        <v>0</v>
      </c>
      <c r="O6292" s="33">
        <v>0</v>
      </c>
      <c r="P6292" s="33">
        <v>0</v>
      </c>
      <c r="Q6292"/>
    </row>
    <row r="6293" spans="1:17">
      <c r="A6293" s="38" t="str">
        <f t="shared" ca="1" si="98"/>
        <v>208012</v>
      </c>
      <c r="B6293" s="39" cm="1">
        <f t="array" aca="1" ref="B6293" ca="1">INDIRECT(_xlfn.CONCAT("D",ROW(C6293)-C6293-3))</f>
        <v>2080</v>
      </c>
      <c r="C6293" s="32">
        <v>12</v>
      </c>
      <c r="D6293" s="33">
        <v>4276443</v>
      </c>
      <c r="E6293" s="33"/>
      <c r="F6293" s="33">
        <v>2191985</v>
      </c>
      <c r="G6293" s="33">
        <v>2191985</v>
      </c>
      <c r="H6293" s="33">
        <v>0</v>
      </c>
      <c r="I6293" s="33">
        <v>0</v>
      </c>
      <c r="J6293" s="33">
        <v>0</v>
      </c>
      <c r="K6293" s="33"/>
      <c r="L6293" s="33">
        <v>2084459</v>
      </c>
      <c r="M6293" s="33">
        <v>2084459</v>
      </c>
      <c r="N6293" s="33">
        <v>0</v>
      </c>
      <c r="O6293" s="33">
        <v>0</v>
      </c>
      <c r="P6293" s="33">
        <v>0</v>
      </c>
      <c r="Q6293"/>
    </row>
    <row r="6294" spans="1:17">
      <c r="A6294" s="38" t="str">
        <f t="shared" ca="1" si="98"/>
        <v>208013</v>
      </c>
      <c r="B6294" s="39" cm="1">
        <f t="array" aca="1" ref="B6294" ca="1">INDIRECT(_xlfn.CONCAT("D",ROW(C6294)-C6294-3))</f>
        <v>2080</v>
      </c>
      <c r="C6294" s="32">
        <v>13</v>
      </c>
      <c r="D6294" s="33">
        <v>4293341</v>
      </c>
      <c r="E6294" s="33"/>
      <c r="F6294" s="33">
        <v>2200843</v>
      </c>
      <c r="G6294" s="33">
        <v>2200843</v>
      </c>
      <c r="H6294" s="33">
        <v>0</v>
      </c>
      <c r="I6294" s="33">
        <v>0</v>
      </c>
      <c r="J6294" s="33">
        <v>0</v>
      </c>
      <c r="K6294" s="33"/>
      <c r="L6294" s="33">
        <v>2092498</v>
      </c>
      <c r="M6294" s="33">
        <v>2092498</v>
      </c>
      <c r="N6294" s="33">
        <v>0</v>
      </c>
      <c r="O6294" s="33">
        <v>0</v>
      </c>
      <c r="P6294" s="33">
        <v>0</v>
      </c>
      <c r="Q6294"/>
    </row>
    <row r="6295" spans="1:17">
      <c r="A6295" s="38" t="str">
        <f t="shared" ca="1" si="98"/>
        <v>208014</v>
      </c>
      <c r="B6295" s="39" cm="1">
        <f t="array" aca="1" ref="B6295" ca="1">INDIRECT(_xlfn.CONCAT("D",ROW(C6295)-C6295-3))</f>
        <v>2080</v>
      </c>
      <c r="C6295" s="32">
        <v>14</v>
      </c>
      <c r="D6295" s="33">
        <v>4308897</v>
      </c>
      <c r="E6295" s="33"/>
      <c r="F6295" s="33">
        <v>2209004</v>
      </c>
      <c r="G6295" s="33">
        <v>2209004</v>
      </c>
      <c r="H6295" s="33">
        <v>0</v>
      </c>
      <c r="I6295" s="33">
        <v>0</v>
      </c>
      <c r="J6295" s="33">
        <v>0</v>
      </c>
      <c r="K6295" s="33"/>
      <c r="L6295" s="33">
        <v>2099893</v>
      </c>
      <c r="M6295" s="33">
        <v>2099893</v>
      </c>
      <c r="N6295" s="33">
        <v>0</v>
      </c>
      <c r="O6295" s="33">
        <v>0</v>
      </c>
      <c r="P6295" s="33">
        <v>0</v>
      </c>
      <c r="Q6295"/>
    </row>
    <row r="6296" spans="1:17">
      <c r="A6296" s="38" t="str">
        <f t="shared" ca="1" si="98"/>
        <v>208015</v>
      </c>
      <c r="B6296" s="39" cm="1">
        <f t="array" aca="1" ref="B6296" ca="1">INDIRECT(_xlfn.CONCAT("D",ROW(C6296)-C6296-3))</f>
        <v>2080</v>
      </c>
      <c r="C6296" s="32">
        <v>15</v>
      </c>
      <c r="D6296" s="33">
        <v>4324002</v>
      </c>
      <c r="E6296" s="33"/>
      <c r="F6296" s="33">
        <v>2217115</v>
      </c>
      <c r="G6296" s="33">
        <v>2217115</v>
      </c>
      <c r="H6296" s="33">
        <v>0</v>
      </c>
      <c r="I6296" s="33">
        <v>0</v>
      </c>
      <c r="J6296" s="33">
        <v>0</v>
      </c>
      <c r="K6296" s="33"/>
      <c r="L6296" s="33">
        <v>2106887</v>
      </c>
      <c r="M6296" s="33">
        <v>2106887</v>
      </c>
      <c r="N6296" s="33">
        <v>0</v>
      </c>
      <c r="O6296" s="33">
        <v>0</v>
      </c>
      <c r="P6296" s="33">
        <v>0</v>
      </c>
      <c r="Q6296"/>
    </row>
    <row r="6297" spans="1:17">
      <c r="A6297" s="38" t="str">
        <f t="shared" ca="1" si="98"/>
        <v>208016</v>
      </c>
      <c r="B6297" s="39" cm="1">
        <f t="array" aca="1" ref="B6297" ca="1">INDIRECT(_xlfn.CONCAT("D",ROW(C6297)-C6297-3))</f>
        <v>2080</v>
      </c>
      <c r="C6297" s="32">
        <v>16</v>
      </c>
      <c r="D6297" s="33">
        <v>4339556</v>
      </c>
      <c r="E6297" s="33"/>
      <c r="F6297" s="33">
        <v>2226041</v>
      </c>
      <c r="G6297" s="33">
        <v>2220499</v>
      </c>
      <c r="H6297" s="33">
        <v>5542</v>
      </c>
      <c r="I6297" s="33">
        <v>0</v>
      </c>
      <c r="J6297" s="33">
        <v>0</v>
      </c>
      <c r="K6297" s="33"/>
      <c r="L6297" s="33">
        <v>2113515</v>
      </c>
      <c r="M6297" s="33">
        <v>2108882</v>
      </c>
      <c r="N6297" s="33">
        <v>4633</v>
      </c>
      <c r="O6297" s="33">
        <v>0</v>
      </c>
      <c r="P6297" s="33">
        <v>0</v>
      </c>
      <c r="Q6297"/>
    </row>
    <row r="6298" spans="1:17">
      <c r="A6298" s="38" t="str">
        <f t="shared" ca="1" si="98"/>
        <v>208017</v>
      </c>
      <c r="B6298" s="39" cm="1">
        <f t="array" aca="1" ref="B6298" ca="1">INDIRECT(_xlfn.CONCAT("D",ROW(C6298)-C6298-3))</f>
        <v>2080</v>
      </c>
      <c r="C6298" s="32">
        <v>17</v>
      </c>
      <c r="D6298" s="33">
        <v>4356994</v>
      </c>
      <c r="E6298" s="33"/>
      <c r="F6298" s="33">
        <v>2236848</v>
      </c>
      <c r="G6298" s="33">
        <v>2228526</v>
      </c>
      <c r="H6298" s="33">
        <v>8322</v>
      </c>
      <c r="I6298" s="33">
        <v>0</v>
      </c>
      <c r="J6298" s="33">
        <v>0</v>
      </c>
      <c r="K6298" s="33"/>
      <c r="L6298" s="33">
        <v>2120146</v>
      </c>
      <c r="M6298" s="33">
        <v>2103510</v>
      </c>
      <c r="N6298" s="33">
        <v>15712</v>
      </c>
      <c r="O6298" s="33">
        <v>0</v>
      </c>
      <c r="P6298" s="33">
        <v>924</v>
      </c>
      <c r="Q6298"/>
    </row>
    <row r="6299" spans="1:17">
      <c r="A6299" s="38" t="str">
        <f t="shared" ca="1" si="98"/>
        <v>208018</v>
      </c>
      <c r="B6299" s="39" cm="1">
        <f t="array" aca="1" ref="B6299" ca="1">INDIRECT(_xlfn.CONCAT("D",ROW(C6299)-C6299-3))</f>
        <v>2080</v>
      </c>
      <c r="C6299" s="32">
        <v>18</v>
      </c>
      <c r="D6299" s="33">
        <v>4376155</v>
      </c>
      <c r="E6299" s="33"/>
      <c r="F6299" s="33">
        <v>2249166</v>
      </c>
      <c r="G6299" s="33">
        <v>2233418</v>
      </c>
      <c r="H6299" s="33">
        <v>15748</v>
      </c>
      <c r="I6299" s="33">
        <v>0</v>
      </c>
      <c r="J6299" s="33">
        <v>0</v>
      </c>
      <c r="K6299" s="33"/>
      <c r="L6299" s="33">
        <v>2126988</v>
      </c>
      <c r="M6299" s="33">
        <v>2102913</v>
      </c>
      <c r="N6299" s="33">
        <v>24076</v>
      </c>
      <c r="O6299" s="33">
        <v>0</v>
      </c>
      <c r="P6299" s="33">
        <v>0</v>
      </c>
      <c r="Q6299"/>
    </row>
    <row r="6300" spans="1:17">
      <c r="A6300" s="38" t="str">
        <f t="shared" ca="1" si="98"/>
        <v>208019</v>
      </c>
      <c r="B6300" s="39" cm="1">
        <f t="array" aca="1" ref="B6300" ca="1">INDIRECT(_xlfn.CONCAT("D",ROW(C6300)-C6300-3))</f>
        <v>2080</v>
      </c>
      <c r="C6300" s="32">
        <v>19</v>
      </c>
      <c r="D6300" s="33">
        <v>4394364</v>
      </c>
      <c r="E6300" s="33"/>
      <c r="F6300" s="33">
        <v>2260667</v>
      </c>
      <c r="G6300" s="33">
        <v>2232815</v>
      </c>
      <c r="H6300" s="33">
        <v>27852</v>
      </c>
      <c r="I6300" s="33">
        <v>0</v>
      </c>
      <c r="J6300" s="33">
        <v>0</v>
      </c>
      <c r="K6300" s="33"/>
      <c r="L6300" s="33">
        <v>2133697</v>
      </c>
      <c r="M6300" s="33">
        <v>2093841</v>
      </c>
      <c r="N6300" s="33">
        <v>39856</v>
      </c>
      <c r="O6300" s="33">
        <v>0</v>
      </c>
      <c r="P6300" s="33">
        <v>0</v>
      </c>
      <c r="Q6300"/>
    </row>
    <row r="6301" spans="1:17">
      <c r="A6301" s="38" t="str">
        <f t="shared" ca="1" si="98"/>
        <v>208020</v>
      </c>
      <c r="B6301" s="39" cm="1">
        <f t="array" aca="1" ref="B6301" ca="1">INDIRECT(_xlfn.CONCAT("D",ROW(C6301)-C6301-3))</f>
        <v>2080</v>
      </c>
      <c r="C6301" s="32">
        <v>20</v>
      </c>
      <c r="D6301" s="33">
        <v>4411104</v>
      </c>
      <c r="E6301" s="33"/>
      <c r="F6301" s="33">
        <v>2270153</v>
      </c>
      <c r="G6301" s="33">
        <v>2224582</v>
      </c>
      <c r="H6301" s="33">
        <v>44641</v>
      </c>
      <c r="I6301" s="33">
        <v>0</v>
      </c>
      <c r="J6301" s="33">
        <v>930</v>
      </c>
      <c r="K6301" s="33"/>
      <c r="L6301" s="33">
        <v>2140951</v>
      </c>
      <c r="M6301" s="33">
        <v>2049926</v>
      </c>
      <c r="N6301" s="33">
        <v>89168</v>
      </c>
      <c r="O6301" s="33">
        <v>0</v>
      </c>
      <c r="P6301" s="33">
        <v>1858</v>
      </c>
      <c r="Q6301"/>
    </row>
    <row r="6302" spans="1:17">
      <c r="A6302" s="38" t="str">
        <f t="shared" ca="1" si="98"/>
        <v>208021</v>
      </c>
      <c r="B6302" s="39" cm="1">
        <f t="array" aca="1" ref="B6302" ca="1">INDIRECT(_xlfn.CONCAT("D",ROW(C6302)-C6302-3))</f>
        <v>2080</v>
      </c>
      <c r="C6302" s="32">
        <v>21</v>
      </c>
      <c r="D6302" s="33">
        <v>4429780</v>
      </c>
      <c r="E6302" s="33"/>
      <c r="F6302" s="33">
        <v>2280205</v>
      </c>
      <c r="G6302" s="33">
        <v>2212153</v>
      </c>
      <c r="H6302" s="33">
        <v>65255</v>
      </c>
      <c r="I6302" s="33">
        <v>0</v>
      </c>
      <c r="J6302" s="33">
        <v>2797</v>
      </c>
      <c r="K6302" s="33"/>
      <c r="L6302" s="33">
        <v>2149575</v>
      </c>
      <c r="M6302" s="33">
        <v>1962290</v>
      </c>
      <c r="N6302" s="33">
        <v>178898</v>
      </c>
      <c r="O6302" s="33">
        <v>932</v>
      </c>
      <c r="P6302" s="33">
        <v>7454</v>
      </c>
      <c r="Q6302"/>
    </row>
    <row r="6303" spans="1:17">
      <c r="A6303" s="38" t="str">
        <f t="shared" ca="1" si="98"/>
        <v>208022</v>
      </c>
      <c r="B6303" s="39" cm="1">
        <f t="array" aca="1" ref="B6303" ca="1">INDIRECT(_xlfn.CONCAT("D",ROW(C6303)-C6303-3))</f>
        <v>2080</v>
      </c>
      <c r="C6303" s="32">
        <v>22</v>
      </c>
      <c r="D6303" s="33">
        <v>4446484</v>
      </c>
      <c r="E6303" s="33"/>
      <c r="F6303" s="33">
        <v>2288483</v>
      </c>
      <c r="G6303" s="33">
        <v>2167888</v>
      </c>
      <c r="H6303" s="33">
        <v>117790</v>
      </c>
      <c r="I6303" s="33">
        <v>0</v>
      </c>
      <c r="J6303" s="33">
        <v>2805</v>
      </c>
      <c r="K6303" s="33"/>
      <c r="L6303" s="33">
        <v>2158001</v>
      </c>
      <c r="M6303" s="33">
        <v>1928089</v>
      </c>
      <c r="N6303" s="33">
        <v>220567</v>
      </c>
      <c r="O6303" s="33">
        <v>0</v>
      </c>
      <c r="P6303" s="33">
        <v>9346</v>
      </c>
      <c r="Q6303"/>
    </row>
    <row r="6304" spans="1:17">
      <c r="A6304" s="38" t="str">
        <f t="shared" ca="1" si="98"/>
        <v>208023</v>
      </c>
      <c r="B6304" s="39" cm="1">
        <f t="array" aca="1" ref="B6304" ca="1">INDIRECT(_xlfn.CONCAT("D",ROW(C6304)-C6304-3))</f>
        <v>2080</v>
      </c>
      <c r="C6304" s="32">
        <v>23</v>
      </c>
      <c r="D6304" s="33">
        <v>4462359</v>
      </c>
      <c r="E6304" s="33"/>
      <c r="F6304" s="33">
        <v>2295664</v>
      </c>
      <c r="G6304" s="33">
        <v>2122903</v>
      </c>
      <c r="H6304" s="33">
        <v>168067</v>
      </c>
      <c r="I6304" s="33">
        <v>0</v>
      </c>
      <c r="J6304" s="33">
        <v>4695</v>
      </c>
      <c r="K6304" s="33"/>
      <c r="L6304" s="33">
        <v>2166694</v>
      </c>
      <c r="M6304" s="33">
        <v>1849800</v>
      </c>
      <c r="N6304" s="33">
        <v>300956</v>
      </c>
      <c r="O6304" s="33">
        <v>938</v>
      </c>
      <c r="P6304" s="33">
        <v>15001</v>
      </c>
      <c r="Q6304"/>
    </row>
    <row r="6305" spans="1:17">
      <c r="A6305" s="38" t="str">
        <f t="shared" ca="1" si="98"/>
        <v>208024</v>
      </c>
      <c r="B6305" s="39" cm="1">
        <f t="array" aca="1" ref="B6305" ca="1">INDIRECT(_xlfn.CONCAT("D",ROW(C6305)-C6305-3))</f>
        <v>2080</v>
      </c>
      <c r="C6305" s="32">
        <v>24</v>
      </c>
      <c r="D6305" s="33">
        <v>4480134</v>
      </c>
      <c r="E6305" s="33"/>
      <c r="F6305" s="33">
        <v>2303349</v>
      </c>
      <c r="G6305" s="33">
        <v>2065949</v>
      </c>
      <c r="H6305" s="33">
        <v>228922</v>
      </c>
      <c r="I6305" s="33">
        <v>0</v>
      </c>
      <c r="J6305" s="33">
        <v>8479</v>
      </c>
      <c r="K6305" s="33"/>
      <c r="L6305" s="33">
        <v>2176784</v>
      </c>
      <c r="M6305" s="33">
        <v>1719058</v>
      </c>
      <c r="N6305" s="33">
        <v>447388</v>
      </c>
      <c r="O6305" s="33">
        <v>940</v>
      </c>
      <c r="P6305" s="33">
        <v>9399</v>
      </c>
      <c r="Q6305"/>
    </row>
    <row r="6306" spans="1:17">
      <c r="A6306" s="38" t="str">
        <f t="shared" ca="1" si="98"/>
        <v>208025</v>
      </c>
      <c r="B6306" s="39" cm="1">
        <f t="array" aca="1" ref="B6306" ca="1">INDIRECT(_xlfn.CONCAT("D",ROW(C6306)-C6306-3))</f>
        <v>2080</v>
      </c>
      <c r="C6306" s="32">
        <v>25</v>
      </c>
      <c r="D6306" s="33">
        <v>4500603</v>
      </c>
      <c r="E6306" s="33"/>
      <c r="F6306" s="33">
        <v>2311890</v>
      </c>
      <c r="G6306" s="33">
        <v>1952871</v>
      </c>
      <c r="H6306" s="33">
        <v>343902</v>
      </c>
      <c r="I6306" s="33">
        <v>0</v>
      </c>
      <c r="J6306" s="33">
        <v>15117</v>
      </c>
      <c r="K6306" s="33"/>
      <c r="L6306" s="33">
        <v>2188713</v>
      </c>
      <c r="M6306" s="33">
        <v>1602417</v>
      </c>
      <c r="N6306" s="33">
        <v>554248</v>
      </c>
      <c r="O6306" s="33">
        <v>1885</v>
      </c>
      <c r="P6306" s="33">
        <v>30163</v>
      </c>
      <c r="Q6306"/>
    </row>
    <row r="6307" spans="1:17">
      <c r="A6307" s="38" t="str">
        <f t="shared" ca="1" si="98"/>
        <v>208026</v>
      </c>
      <c r="B6307" s="39" cm="1">
        <f t="array" aca="1" ref="B6307" ca="1">INDIRECT(_xlfn.CONCAT("D",ROW(C6307)-C6307-3))</f>
        <v>2080</v>
      </c>
      <c r="C6307" s="32">
        <v>26</v>
      </c>
      <c r="D6307" s="33">
        <v>4523340</v>
      </c>
      <c r="E6307" s="33"/>
      <c r="F6307" s="33">
        <v>2321284</v>
      </c>
      <c r="G6307" s="33">
        <v>1838275</v>
      </c>
      <c r="H6307" s="33">
        <v>462173</v>
      </c>
      <c r="I6307" s="33">
        <v>0</v>
      </c>
      <c r="J6307" s="33">
        <v>20836</v>
      </c>
      <c r="K6307" s="33"/>
      <c r="L6307" s="33">
        <v>2202055</v>
      </c>
      <c r="M6307" s="33">
        <v>1449718</v>
      </c>
      <c r="N6307" s="33">
        <v>711593</v>
      </c>
      <c r="O6307" s="33">
        <v>2843</v>
      </c>
      <c r="P6307" s="33">
        <v>37901</v>
      </c>
      <c r="Q6307"/>
    </row>
    <row r="6308" spans="1:17">
      <c r="A6308" s="38" t="str">
        <f t="shared" ca="1" si="98"/>
        <v>208027</v>
      </c>
      <c r="B6308" s="39" cm="1">
        <f t="array" aca="1" ref="B6308" ca="1">INDIRECT(_xlfn.CONCAT("D",ROW(C6308)-C6308-3))</f>
        <v>2080</v>
      </c>
      <c r="C6308" s="32">
        <v>27</v>
      </c>
      <c r="D6308" s="33">
        <v>4548254</v>
      </c>
      <c r="E6308" s="33"/>
      <c r="F6308" s="33">
        <v>2331756</v>
      </c>
      <c r="G6308" s="33">
        <v>1785459</v>
      </c>
      <c r="H6308" s="33">
        <v>516793</v>
      </c>
      <c r="I6308" s="33">
        <v>952</v>
      </c>
      <c r="J6308" s="33">
        <v>28552</v>
      </c>
      <c r="K6308" s="33"/>
      <c r="L6308" s="33">
        <v>2216498</v>
      </c>
      <c r="M6308" s="33">
        <v>1331609</v>
      </c>
      <c r="N6308" s="33">
        <v>824058</v>
      </c>
      <c r="O6308" s="33">
        <v>4752</v>
      </c>
      <c r="P6308" s="33">
        <v>56078</v>
      </c>
      <c r="Q6308"/>
    </row>
    <row r="6309" spans="1:17">
      <c r="A6309" s="38" t="str">
        <f t="shared" ca="1" si="98"/>
        <v>208028</v>
      </c>
      <c r="B6309" s="39" cm="1">
        <f t="array" aca="1" ref="B6309" ca="1">INDIRECT(_xlfn.CONCAT("D",ROW(C6309)-C6309-3))</f>
        <v>2080</v>
      </c>
      <c r="C6309" s="32">
        <v>28</v>
      </c>
      <c r="D6309" s="33">
        <v>4575422</v>
      </c>
      <c r="E6309" s="33"/>
      <c r="F6309" s="33">
        <v>2343562</v>
      </c>
      <c r="G6309" s="33">
        <v>1692945</v>
      </c>
      <c r="H6309" s="33">
        <v>611447</v>
      </c>
      <c r="I6309" s="33">
        <v>1911</v>
      </c>
      <c r="J6309" s="33">
        <v>37260</v>
      </c>
      <c r="K6309" s="33"/>
      <c r="L6309" s="33">
        <v>2231860</v>
      </c>
      <c r="M6309" s="33">
        <v>1241722</v>
      </c>
      <c r="N6309" s="33">
        <v>932959</v>
      </c>
      <c r="O6309" s="33">
        <v>1906</v>
      </c>
      <c r="P6309" s="33">
        <v>55272</v>
      </c>
      <c r="Q6309"/>
    </row>
    <row r="6310" spans="1:17">
      <c r="A6310" s="38" t="str">
        <f t="shared" ca="1" si="98"/>
        <v>208029</v>
      </c>
      <c r="B6310" s="39" cm="1">
        <f t="array" aca="1" ref="B6310" ca="1">INDIRECT(_xlfn.CONCAT("D",ROW(C6310)-C6310-3))</f>
        <v>2080</v>
      </c>
      <c r="C6310" s="32">
        <v>29</v>
      </c>
      <c r="D6310" s="33">
        <v>4604430</v>
      </c>
      <c r="E6310" s="33"/>
      <c r="F6310" s="33">
        <v>2356622</v>
      </c>
      <c r="G6310" s="33">
        <v>1581632</v>
      </c>
      <c r="H6310" s="33">
        <v>717441</v>
      </c>
      <c r="I6310" s="33">
        <v>4796</v>
      </c>
      <c r="J6310" s="33">
        <v>52753</v>
      </c>
      <c r="K6310" s="33"/>
      <c r="L6310" s="33">
        <v>2247808</v>
      </c>
      <c r="M6310" s="33">
        <v>1103365</v>
      </c>
      <c r="N6310" s="33">
        <v>1062287</v>
      </c>
      <c r="O6310" s="33">
        <v>6687</v>
      </c>
      <c r="P6310" s="33">
        <v>75468</v>
      </c>
      <c r="Q6310"/>
    </row>
    <row r="6311" spans="1:17">
      <c r="A6311" s="38" t="str">
        <f t="shared" ca="1" si="98"/>
        <v>208030</v>
      </c>
      <c r="B6311" s="39" cm="1">
        <f t="array" aca="1" ref="B6311" ca="1">INDIRECT(_xlfn.CONCAT("D",ROW(C6311)-C6311-3))</f>
        <v>2080</v>
      </c>
      <c r="C6311" s="32">
        <v>30</v>
      </c>
      <c r="D6311" s="33">
        <v>4636064</v>
      </c>
      <c r="E6311" s="33"/>
      <c r="F6311" s="33">
        <v>2371488</v>
      </c>
      <c r="G6311" s="33">
        <v>1455166</v>
      </c>
      <c r="H6311" s="33">
        <v>856771</v>
      </c>
      <c r="I6311" s="33">
        <v>3842</v>
      </c>
      <c r="J6311" s="33">
        <v>55709</v>
      </c>
      <c r="K6311" s="33"/>
      <c r="L6311" s="33">
        <v>2264576</v>
      </c>
      <c r="M6311" s="33">
        <v>1029527</v>
      </c>
      <c r="N6311" s="33">
        <v>1125565</v>
      </c>
      <c r="O6311" s="33">
        <v>9604</v>
      </c>
      <c r="P6311" s="33">
        <v>99880</v>
      </c>
      <c r="Q6311"/>
    </row>
    <row r="6312" spans="1:17">
      <c r="A6312" s="38" t="str">
        <f t="shared" ca="1" si="98"/>
        <v>208031</v>
      </c>
      <c r="B6312" s="39" cm="1">
        <f t="array" aca="1" ref="B6312" ca="1">INDIRECT(_xlfn.CONCAT("D",ROW(C6312)-C6312-3))</f>
        <v>2080</v>
      </c>
      <c r="C6312" s="32">
        <v>31</v>
      </c>
      <c r="D6312" s="33">
        <v>4667932</v>
      </c>
      <c r="E6312" s="33"/>
      <c r="F6312" s="33">
        <v>2386690</v>
      </c>
      <c r="G6312" s="33">
        <v>1394405</v>
      </c>
      <c r="H6312" s="33">
        <v>896817</v>
      </c>
      <c r="I6312" s="33">
        <v>3857</v>
      </c>
      <c r="J6312" s="33">
        <v>91610</v>
      </c>
      <c r="K6312" s="33"/>
      <c r="L6312" s="33">
        <v>2281242</v>
      </c>
      <c r="M6312" s="33">
        <v>1005978</v>
      </c>
      <c r="N6312" s="33">
        <v>1160818</v>
      </c>
      <c r="O6312" s="33">
        <v>8656</v>
      </c>
      <c r="P6312" s="33">
        <v>105791</v>
      </c>
      <c r="Q6312"/>
    </row>
    <row r="6313" spans="1:17">
      <c r="A6313" s="38" t="str">
        <f t="shared" ca="1" si="98"/>
        <v>208032</v>
      </c>
      <c r="B6313" s="39" cm="1">
        <f t="array" aca="1" ref="B6313" ca="1">INDIRECT(_xlfn.CONCAT("D",ROW(C6313)-C6313-3))</f>
        <v>2080</v>
      </c>
      <c r="C6313" s="32">
        <v>32</v>
      </c>
      <c r="D6313" s="33">
        <v>4698768</v>
      </c>
      <c r="E6313" s="33"/>
      <c r="F6313" s="33">
        <v>2401411</v>
      </c>
      <c r="G6313" s="33">
        <v>1357739</v>
      </c>
      <c r="H6313" s="33">
        <v>956699</v>
      </c>
      <c r="I6313" s="33">
        <v>3866</v>
      </c>
      <c r="J6313" s="33">
        <v>83107</v>
      </c>
      <c r="K6313" s="33"/>
      <c r="L6313" s="33">
        <v>2297358</v>
      </c>
      <c r="M6313" s="33">
        <v>934207</v>
      </c>
      <c r="N6313" s="33">
        <v>1226932</v>
      </c>
      <c r="O6313" s="33">
        <v>6763</v>
      </c>
      <c r="P6313" s="33">
        <v>129456</v>
      </c>
      <c r="Q6313"/>
    </row>
    <row r="6314" spans="1:17">
      <c r="A6314" s="38" t="str">
        <f t="shared" ca="1" si="98"/>
        <v>208033</v>
      </c>
      <c r="B6314" s="39" cm="1">
        <f t="array" aca="1" ref="B6314" ca="1">INDIRECT(_xlfn.CONCAT("D",ROW(C6314)-C6314-3))</f>
        <v>2080</v>
      </c>
      <c r="C6314" s="32">
        <v>33</v>
      </c>
      <c r="D6314" s="33">
        <v>4727655</v>
      </c>
      <c r="E6314" s="33"/>
      <c r="F6314" s="33">
        <v>2415051</v>
      </c>
      <c r="G6314" s="33">
        <v>1226416</v>
      </c>
      <c r="H6314" s="33">
        <v>1061731</v>
      </c>
      <c r="I6314" s="33">
        <v>7750</v>
      </c>
      <c r="J6314" s="33">
        <v>119154</v>
      </c>
      <c r="K6314" s="33"/>
      <c r="L6314" s="33">
        <v>2312605</v>
      </c>
      <c r="M6314" s="33">
        <v>864082</v>
      </c>
      <c r="N6314" s="33">
        <v>1300477</v>
      </c>
      <c r="O6314" s="33">
        <v>13547</v>
      </c>
      <c r="P6314" s="33">
        <v>134499</v>
      </c>
      <c r="Q6314"/>
    </row>
    <row r="6315" spans="1:17">
      <c r="A6315" s="38" t="str">
        <f t="shared" ca="1" si="98"/>
        <v>208034</v>
      </c>
      <c r="B6315" s="39" cm="1">
        <f t="array" aca="1" ref="B6315" ca="1">INDIRECT(_xlfn.CONCAT("D",ROW(C6315)-C6315-3))</f>
        <v>2080</v>
      </c>
      <c r="C6315" s="32">
        <v>34</v>
      </c>
      <c r="D6315" s="33">
        <v>4753721</v>
      </c>
      <c r="E6315" s="33"/>
      <c r="F6315" s="33">
        <v>2427154</v>
      </c>
      <c r="G6315" s="33">
        <v>1151032</v>
      </c>
      <c r="H6315" s="33">
        <v>1126789</v>
      </c>
      <c r="I6315" s="33">
        <v>2909</v>
      </c>
      <c r="J6315" s="33">
        <v>146424</v>
      </c>
      <c r="K6315" s="33"/>
      <c r="L6315" s="33">
        <v>2326567</v>
      </c>
      <c r="M6315" s="33">
        <v>790063</v>
      </c>
      <c r="N6315" s="33">
        <v>1365889</v>
      </c>
      <c r="O6315" s="33">
        <v>10663</v>
      </c>
      <c r="P6315" s="33">
        <v>159951</v>
      </c>
      <c r="Q6315"/>
    </row>
    <row r="6316" spans="1:17">
      <c r="A6316" s="38" t="str">
        <f t="shared" ca="1" si="98"/>
        <v>208035</v>
      </c>
      <c r="B6316" s="39" cm="1">
        <f t="array" aca="1" ref="B6316" ca="1">INDIRECT(_xlfn.CONCAT("D",ROW(C6316)-C6316-3))</f>
        <v>2080</v>
      </c>
      <c r="C6316" s="32">
        <v>35</v>
      </c>
      <c r="D6316" s="33">
        <v>4777002</v>
      </c>
      <c r="E6316" s="33"/>
      <c r="F6316" s="33">
        <v>2437812</v>
      </c>
      <c r="G6316" s="33">
        <v>1114012</v>
      </c>
      <c r="H6316" s="33">
        <v>1165488</v>
      </c>
      <c r="I6316" s="33">
        <v>7770</v>
      </c>
      <c r="J6316" s="33">
        <v>150542</v>
      </c>
      <c r="K6316" s="33"/>
      <c r="L6316" s="33">
        <v>2339190</v>
      </c>
      <c r="M6316" s="33">
        <v>746138</v>
      </c>
      <c r="N6316" s="33">
        <v>1399251</v>
      </c>
      <c r="O6316" s="33">
        <v>13566</v>
      </c>
      <c r="P6316" s="33">
        <v>180236</v>
      </c>
      <c r="Q6316"/>
    </row>
    <row r="6317" spans="1:17">
      <c r="A6317" s="38" t="str">
        <f t="shared" ca="1" si="98"/>
        <v>208036</v>
      </c>
      <c r="B6317" s="39" cm="1">
        <f t="array" aca="1" ref="B6317" ca="1">INDIRECT(_xlfn.CONCAT("D",ROW(C6317)-C6317-3))</f>
        <v>2080</v>
      </c>
      <c r="C6317" s="32">
        <v>36</v>
      </c>
      <c r="D6317" s="33">
        <v>4797424</v>
      </c>
      <c r="E6317" s="33"/>
      <c r="F6317" s="33">
        <v>2446951</v>
      </c>
      <c r="G6317" s="33">
        <v>1058403</v>
      </c>
      <c r="H6317" s="33">
        <v>1189490</v>
      </c>
      <c r="I6317" s="33">
        <v>5826</v>
      </c>
      <c r="J6317" s="33">
        <v>193232</v>
      </c>
      <c r="K6317" s="33"/>
      <c r="L6317" s="33">
        <v>2350473</v>
      </c>
      <c r="M6317" s="33">
        <v>693026</v>
      </c>
      <c r="N6317" s="33">
        <v>1426761</v>
      </c>
      <c r="O6317" s="33">
        <v>10662</v>
      </c>
      <c r="P6317" s="33">
        <v>220024</v>
      </c>
      <c r="Q6317"/>
    </row>
    <row r="6318" spans="1:17">
      <c r="A6318" s="38" t="str">
        <f t="shared" ca="1" si="98"/>
        <v>208037</v>
      </c>
      <c r="B6318" s="39" cm="1">
        <f t="array" aca="1" ref="B6318" ca="1">INDIRECT(_xlfn.CONCAT("D",ROW(C6318)-C6318-3))</f>
        <v>2080</v>
      </c>
      <c r="C6318" s="32">
        <v>37</v>
      </c>
      <c r="D6318" s="33">
        <v>4815084</v>
      </c>
      <c r="E6318" s="33"/>
      <c r="F6318" s="33">
        <v>2454501</v>
      </c>
      <c r="G6318" s="33">
        <v>1041538</v>
      </c>
      <c r="H6318" s="33">
        <v>1221917</v>
      </c>
      <c r="I6318" s="33">
        <v>5819</v>
      </c>
      <c r="J6318" s="33">
        <v>185227</v>
      </c>
      <c r="K6318" s="33"/>
      <c r="L6318" s="33">
        <v>2360584</v>
      </c>
      <c r="M6318" s="33">
        <v>707110</v>
      </c>
      <c r="N6318" s="33">
        <v>1416156</v>
      </c>
      <c r="O6318" s="33">
        <v>15498</v>
      </c>
      <c r="P6318" s="33">
        <v>221819</v>
      </c>
      <c r="Q6318"/>
    </row>
    <row r="6319" spans="1:17">
      <c r="A6319" s="38" t="str">
        <f t="shared" ca="1" si="98"/>
        <v>208038</v>
      </c>
      <c r="B6319" s="39" cm="1">
        <f t="array" aca="1" ref="B6319" ca="1">INDIRECT(_xlfn.CONCAT("D",ROW(C6319)-C6319-3))</f>
        <v>2080</v>
      </c>
      <c r="C6319" s="32">
        <v>38</v>
      </c>
      <c r="D6319" s="33">
        <v>4830267</v>
      </c>
      <c r="E6319" s="33"/>
      <c r="F6319" s="33">
        <v>2460644</v>
      </c>
      <c r="G6319" s="33">
        <v>1001695</v>
      </c>
      <c r="H6319" s="33">
        <v>1251634</v>
      </c>
      <c r="I6319" s="33">
        <v>10656</v>
      </c>
      <c r="J6319" s="33">
        <v>196658</v>
      </c>
      <c r="K6319" s="33"/>
      <c r="L6319" s="33">
        <v>2369624</v>
      </c>
      <c r="M6319" s="33">
        <v>661831</v>
      </c>
      <c r="N6319" s="33">
        <v>1459123</v>
      </c>
      <c r="O6319" s="33">
        <v>27092</v>
      </c>
      <c r="P6319" s="33">
        <v>221578</v>
      </c>
      <c r="Q6319"/>
    </row>
    <row r="6320" spans="1:17">
      <c r="A6320" s="38" t="str">
        <f t="shared" ca="1" si="98"/>
        <v>208039</v>
      </c>
      <c r="B6320" s="39" cm="1">
        <f t="array" aca="1" ref="B6320" ca="1">INDIRECT(_xlfn.CONCAT("D",ROW(C6320)-C6320-3))</f>
        <v>2080</v>
      </c>
      <c r="C6320" s="32">
        <v>39</v>
      </c>
      <c r="D6320" s="33">
        <v>4842440</v>
      </c>
      <c r="E6320" s="33"/>
      <c r="F6320" s="33">
        <v>2465087</v>
      </c>
      <c r="G6320" s="33">
        <v>970948</v>
      </c>
      <c r="H6320" s="33">
        <v>1262039</v>
      </c>
      <c r="I6320" s="33">
        <v>14506</v>
      </c>
      <c r="J6320" s="33">
        <v>217593</v>
      </c>
      <c r="K6320" s="33"/>
      <c r="L6320" s="33">
        <v>2377353</v>
      </c>
      <c r="M6320" s="33">
        <v>638345</v>
      </c>
      <c r="N6320" s="33">
        <v>1518488</v>
      </c>
      <c r="O6320" s="33">
        <v>23212</v>
      </c>
      <c r="P6320" s="33">
        <v>197307</v>
      </c>
      <c r="Q6320"/>
    </row>
    <row r="6321" spans="1:17">
      <c r="A6321" s="38" t="str">
        <f t="shared" ca="1" si="98"/>
        <v>208040</v>
      </c>
      <c r="B6321" s="39" cm="1">
        <f t="array" aca="1" ref="B6321" ca="1">INDIRECT(_xlfn.CONCAT("D",ROW(C6321)-C6321-3))</f>
        <v>2080</v>
      </c>
      <c r="C6321" s="32">
        <v>40</v>
      </c>
      <c r="D6321" s="33">
        <v>4851621</v>
      </c>
      <c r="E6321" s="33"/>
      <c r="F6321" s="33">
        <v>2467964</v>
      </c>
      <c r="G6321" s="33">
        <v>922585</v>
      </c>
      <c r="H6321" s="33">
        <v>1311348</v>
      </c>
      <c r="I6321" s="33">
        <v>14506</v>
      </c>
      <c r="J6321" s="33">
        <v>219525</v>
      </c>
      <c r="K6321" s="33"/>
      <c r="L6321" s="33">
        <v>2383657</v>
      </c>
      <c r="M6321" s="33">
        <v>648858</v>
      </c>
      <c r="N6321" s="33">
        <v>1460171</v>
      </c>
      <c r="O6321" s="33">
        <v>11604</v>
      </c>
      <c r="P6321" s="33">
        <v>263024</v>
      </c>
      <c r="Q6321"/>
    </row>
    <row r="6322" spans="1:17">
      <c r="A6322" s="38" t="str">
        <f t="shared" ca="1" si="98"/>
        <v>208041</v>
      </c>
      <c r="B6322" s="39" cm="1">
        <f t="array" aca="1" ref="B6322" ca="1">INDIRECT(_xlfn.CONCAT("D",ROW(C6322)-C6322-3))</f>
        <v>2080</v>
      </c>
      <c r="C6322" s="32">
        <v>41</v>
      </c>
      <c r="D6322" s="33">
        <v>4856832</v>
      </c>
      <c r="E6322" s="33"/>
      <c r="F6322" s="33">
        <v>2468824</v>
      </c>
      <c r="G6322" s="33">
        <v>895639</v>
      </c>
      <c r="H6322" s="33">
        <v>1313411</v>
      </c>
      <c r="I6322" s="33">
        <v>14540</v>
      </c>
      <c r="J6322" s="33">
        <v>245234</v>
      </c>
      <c r="K6322" s="33"/>
      <c r="L6322" s="33">
        <v>2388008</v>
      </c>
      <c r="M6322" s="33">
        <v>579116</v>
      </c>
      <c r="N6322" s="33">
        <v>1524651</v>
      </c>
      <c r="O6322" s="33">
        <v>22236</v>
      </c>
      <c r="P6322" s="33">
        <v>262004</v>
      </c>
      <c r="Q6322"/>
    </row>
    <row r="6323" spans="1:17">
      <c r="A6323" s="38" t="str">
        <f t="shared" ca="1" si="98"/>
        <v>208042</v>
      </c>
      <c r="B6323" s="39" cm="1">
        <f t="array" aca="1" ref="B6323" ca="1">INDIRECT(_xlfn.CONCAT("D",ROW(C6323)-C6323-3))</f>
        <v>2080</v>
      </c>
      <c r="C6323" s="32">
        <v>42</v>
      </c>
      <c r="D6323" s="33">
        <v>4857289</v>
      </c>
      <c r="E6323" s="33"/>
      <c r="F6323" s="33">
        <v>2467273</v>
      </c>
      <c r="G6323" s="33">
        <v>851750</v>
      </c>
      <c r="H6323" s="33">
        <v>1388324</v>
      </c>
      <c r="I6323" s="33">
        <v>8701</v>
      </c>
      <c r="J6323" s="33">
        <v>218497</v>
      </c>
      <c r="K6323" s="33"/>
      <c r="L6323" s="33">
        <v>2390016</v>
      </c>
      <c r="M6323" s="33">
        <v>582506</v>
      </c>
      <c r="N6323" s="33">
        <v>1495937</v>
      </c>
      <c r="O6323" s="33">
        <v>29996</v>
      </c>
      <c r="P6323" s="33">
        <v>281577</v>
      </c>
      <c r="Q6323"/>
    </row>
    <row r="6324" spans="1:17">
      <c r="A6324" s="38" t="str">
        <f t="shared" ca="1" si="98"/>
        <v>208043</v>
      </c>
      <c r="B6324" s="39" cm="1">
        <f t="array" aca="1" ref="B6324" ca="1">INDIRECT(_xlfn.CONCAT("D",ROW(C6324)-C6324-3))</f>
        <v>2080</v>
      </c>
      <c r="C6324" s="32">
        <v>43</v>
      </c>
      <c r="D6324" s="33">
        <v>4853555</v>
      </c>
      <c r="E6324" s="33"/>
      <c r="F6324" s="33">
        <v>2463591</v>
      </c>
      <c r="G6324" s="33">
        <v>820875</v>
      </c>
      <c r="H6324" s="33">
        <v>1344304</v>
      </c>
      <c r="I6324" s="33">
        <v>13520</v>
      </c>
      <c r="J6324" s="33">
        <v>284892</v>
      </c>
      <c r="K6324" s="33"/>
      <c r="L6324" s="33">
        <v>2389964</v>
      </c>
      <c r="M6324" s="33">
        <v>612193</v>
      </c>
      <c r="N6324" s="33">
        <v>1460587</v>
      </c>
      <c r="O6324" s="33">
        <v>27959</v>
      </c>
      <c r="P6324" s="33">
        <v>289225</v>
      </c>
      <c r="Q6324"/>
    </row>
    <row r="6325" spans="1:17">
      <c r="A6325" s="38" t="str">
        <f t="shared" ca="1" si="98"/>
        <v>208044</v>
      </c>
      <c r="B6325" s="39" cm="1">
        <f t="array" aca="1" ref="B6325" ca="1">INDIRECT(_xlfn.CONCAT("D",ROW(C6325)-C6325-3))</f>
        <v>2080</v>
      </c>
      <c r="C6325" s="32">
        <v>44</v>
      </c>
      <c r="D6325" s="33">
        <v>4846723</v>
      </c>
      <c r="E6325" s="33"/>
      <c r="F6325" s="33">
        <v>2458335</v>
      </c>
      <c r="G6325" s="33">
        <v>859018</v>
      </c>
      <c r="H6325" s="33">
        <v>1322308</v>
      </c>
      <c r="I6325" s="33">
        <v>14478</v>
      </c>
      <c r="J6325" s="33">
        <v>262531</v>
      </c>
      <c r="K6325" s="33"/>
      <c r="L6325" s="33">
        <v>2388387</v>
      </c>
      <c r="M6325" s="33">
        <v>565721</v>
      </c>
      <c r="N6325" s="33">
        <v>1487674</v>
      </c>
      <c r="O6325" s="33">
        <v>41512</v>
      </c>
      <c r="P6325" s="33">
        <v>293480</v>
      </c>
      <c r="Q6325"/>
    </row>
    <row r="6326" spans="1:17">
      <c r="A6326" s="38" t="str">
        <f t="shared" ca="1" si="98"/>
        <v>208045</v>
      </c>
      <c r="B6326" s="39" cm="1">
        <f t="array" aca="1" ref="B6326" ca="1">INDIRECT(_xlfn.CONCAT("D",ROW(C6326)-C6326-3))</f>
        <v>2080</v>
      </c>
      <c r="C6326" s="32">
        <v>45</v>
      </c>
      <c r="D6326" s="33">
        <v>4838471</v>
      </c>
      <c r="E6326" s="33"/>
      <c r="F6326" s="33">
        <v>2452474</v>
      </c>
      <c r="G6326" s="33">
        <v>820387</v>
      </c>
      <c r="H6326" s="33">
        <v>1358947</v>
      </c>
      <c r="I6326" s="33">
        <v>12547</v>
      </c>
      <c r="J6326" s="33">
        <v>260594</v>
      </c>
      <c r="K6326" s="33"/>
      <c r="L6326" s="33">
        <v>2385996</v>
      </c>
      <c r="M6326" s="33">
        <v>528507</v>
      </c>
      <c r="N6326" s="33">
        <v>1491971</v>
      </c>
      <c r="O6326" s="33">
        <v>34719</v>
      </c>
      <c r="P6326" s="33">
        <v>330799</v>
      </c>
      <c r="Q6326"/>
    </row>
    <row r="6327" spans="1:17">
      <c r="A6327" s="38" t="str">
        <f t="shared" ca="1" si="98"/>
        <v>208046</v>
      </c>
      <c r="B6327" s="39" cm="1">
        <f t="array" aca="1" ref="B6327" ca="1">INDIRECT(_xlfn.CONCAT("D",ROW(C6327)-C6327-3))</f>
        <v>2080</v>
      </c>
      <c r="C6327" s="32">
        <v>46</v>
      </c>
      <c r="D6327" s="33">
        <v>4829365</v>
      </c>
      <c r="E6327" s="33"/>
      <c r="F6327" s="33">
        <v>2446242</v>
      </c>
      <c r="G6327" s="33">
        <v>790324</v>
      </c>
      <c r="H6327" s="33">
        <v>1317207</v>
      </c>
      <c r="I6327" s="33">
        <v>9650</v>
      </c>
      <c r="J6327" s="33">
        <v>329061</v>
      </c>
      <c r="K6327" s="33"/>
      <c r="L6327" s="33">
        <v>2383123</v>
      </c>
      <c r="M6327" s="33">
        <v>545348</v>
      </c>
      <c r="N6327" s="33">
        <v>1482575</v>
      </c>
      <c r="O6327" s="33">
        <v>48261</v>
      </c>
      <c r="P6327" s="33">
        <v>306939</v>
      </c>
      <c r="Q6327"/>
    </row>
    <row r="6328" spans="1:17">
      <c r="A6328" s="38" t="str">
        <f t="shared" ca="1" si="98"/>
        <v>208047</v>
      </c>
      <c r="B6328" s="39" cm="1">
        <f t="array" aca="1" ref="B6328" ca="1">INDIRECT(_xlfn.CONCAT("D",ROW(C6328)-C6328-3))</f>
        <v>2080</v>
      </c>
      <c r="C6328" s="32">
        <v>47</v>
      </c>
      <c r="D6328" s="33">
        <v>4819697</v>
      </c>
      <c r="E6328" s="33"/>
      <c r="F6328" s="33">
        <v>2439752</v>
      </c>
      <c r="G6328" s="33">
        <v>788821</v>
      </c>
      <c r="H6328" s="33">
        <v>1363561</v>
      </c>
      <c r="I6328" s="33">
        <v>9643</v>
      </c>
      <c r="J6328" s="33">
        <v>277727</v>
      </c>
      <c r="K6328" s="33"/>
      <c r="L6328" s="33">
        <v>2379945</v>
      </c>
      <c r="M6328" s="33">
        <v>537127</v>
      </c>
      <c r="N6328" s="33">
        <v>1459018</v>
      </c>
      <c r="O6328" s="33">
        <v>48216</v>
      </c>
      <c r="P6328" s="33">
        <v>335584</v>
      </c>
      <c r="Q6328"/>
    </row>
    <row r="6329" spans="1:17">
      <c r="A6329" s="38" t="str">
        <f t="shared" ca="1" si="98"/>
        <v>208048</v>
      </c>
      <c r="B6329" s="39" cm="1">
        <f t="array" aca="1" ref="B6329" ca="1">INDIRECT(_xlfn.CONCAT("D",ROW(C6329)-C6329-3))</f>
        <v>2080</v>
      </c>
      <c r="C6329" s="32">
        <v>48</v>
      </c>
      <c r="D6329" s="33">
        <v>4809528</v>
      </c>
      <c r="E6329" s="33"/>
      <c r="F6329" s="33">
        <v>2432955</v>
      </c>
      <c r="G6329" s="33">
        <v>798434</v>
      </c>
      <c r="H6329" s="33">
        <v>1349711</v>
      </c>
      <c r="I6329" s="33">
        <v>11585</v>
      </c>
      <c r="J6329" s="33">
        <v>273225</v>
      </c>
      <c r="K6329" s="33"/>
      <c r="L6329" s="33">
        <v>2376573</v>
      </c>
      <c r="M6329" s="33">
        <v>491538</v>
      </c>
      <c r="N6329" s="33">
        <v>1490066</v>
      </c>
      <c r="O6329" s="33">
        <v>49250</v>
      </c>
      <c r="P6329" s="33">
        <v>345718</v>
      </c>
      <c r="Q6329"/>
    </row>
    <row r="6330" spans="1:17">
      <c r="A6330" s="38" t="str">
        <f t="shared" ca="1" si="98"/>
        <v>208049</v>
      </c>
      <c r="B6330" s="39" cm="1">
        <f t="array" aca="1" ref="B6330" ca="1">INDIRECT(_xlfn.CONCAT("D",ROW(C6330)-C6330-3))</f>
        <v>2080</v>
      </c>
      <c r="C6330" s="32">
        <v>49</v>
      </c>
      <c r="D6330" s="33">
        <v>4790509</v>
      </c>
      <c r="E6330" s="33"/>
      <c r="F6330" s="33">
        <v>2421624</v>
      </c>
      <c r="G6330" s="33">
        <v>760367</v>
      </c>
      <c r="H6330" s="33">
        <v>1350373</v>
      </c>
      <c r="I6330" s="33">
        <v>11550</v>
      </c>
      <c r="J6330" s="33">
        <v>299334</v>
      </c>
      <c r="K6330" s="33"/>
      <c r="L6330" s="33">
        <v>2368885</v>
      </c>
      <c r="M6330" s="33">
        <v>513130</v>
      </c>
      <c r="N6330" s="33">
        <v>1404356</v>
      </c>
      <c r="O6330" s="33">
        <v>61730</v>
      </c>
      <c r="P6330" s="33">
        <v>389670</v>
      </c>
      <c r="Q6330"/>
    </row>
    <row r="6331" spans="1:17">
      <c r="A6331" s="38" t="str">
        <f t="shared" ca="1" si="98"/>
        <v>208050</v>
      </c>
      <c r="B6331" s="39" cm="1">
        <f t="array" aca="1" ref="B6331" ca="1">INDIRECT(_xlfn.CONCAT("D",ROW(C6331)-C6331-3))</f>
        <v>2080</v>
      </c>
      <c r="C6331" s="32">
        <v>50</v>
      </c>
      <c r="D6331" s="33">
        <v>4757023</v>
      </c>
      <c r="E6331" s="33"/>
      <c r="F6331" s="33">
        <v>2402931</v>
      </c>
      <c r="G6331" s="33">
        <v>730284</v>
      </c>
      <c r="H6331" s="33">
        <v>1331017</v>
      </c>
      <c r="I6331" s="33">
        <v>21112</v>
      </c>
      <c r="J6331" s="33">
        <v>320519</v>
      </c>
      <c r="K6331" s="33"/>
      <c r="L6331" s="33">
        <v>2354091</v>
      </c>
      <c r="M6331" s="33">
        <v>503626</v>
      </c>
      <c r="N6331" s="33">
        <v>1418786</v>
      </c>
      <c r="O6331" s="33">
        <v>51802</v>
      </c>
      <c r="P6331" s="33">
        <v>379878</v>
      </c>
      <c r="Q6331"/>
    </row>
    <row r="6332" spans="1:17">
      <c r="A6332" s="38" t="str">
        <f t="shared" ca="1" si="98"/>
        <v>208051</v>
      </c>
      <c r="B6332" s="39" cm="1">
        <f t="array" aca="1" ref="B6332" ca="1">INDIRECT(_xlfn.CONCAT("D",ROW(C6332)-C6332-3))</f>
        <v>2080</v>
      </c>
      <c r="C6332" s="32">
        <v>51</v>
      </c>
      <c r="D6332" s="33">
        <v>4712584</v>
      </c>
      <c r="E6332" s="33"/>
      <c r="F6332" s="33">
        <v>2378545</v>
      </c>
      <c r="G6332" s="33">
        <v>744855</v>
      </c>
      <c r="H6332" s="33">
        <v>1344771</v>
      </c>
      <c r="I6332" s="33">
        <v>15358</v>
      </c>
      <c r="J6332" s="33">
        <v>273561</v>
      </c>
      <c r="K6332" s="33"/>
      <c r="L6332" s="33">
        <v>2334039</v>
      </c>
      <c r="M6332" s="33">
        <v>516016</v>
      </c>
      <c r="N6332" s="33">
        <v>1412103</v>
      </c>
      <c r="O6332" s="33">
        <v>44038</v>
      </c>
      <c r="P6332" s="33">
        <v>361881</v>
      </c>
      <c r="Q6332"/>
    </row>
    <row r="6333" spans="1:17">
      <c r="A6333" s="38" t="str">
        <f t="shared" ca="1" si="98"/>
        <v>208052</v>
      </c>
      <c r="B6333" s="39" cm="1">
        <f t="array" aca="1" ref="B6333" ca="1">INDIRECT(_xlfn.CONCAT("D",ROW(C6333)-C6333-3))</f>
        <v>2080</v>
      </c>
      <c r="C6333" s="32">
        <v>52</v>
      </c>
      <c r="D6333" s="33">
        <v>4661586</v>
      </c>
      <c r="E6333" s="33"/>
      <c r="F6333" s="33">
        <v>2350663</v>
      </c>
      <c r="G6333" s="33">
        <v>693120</v>
      </c>
      <c r="H6333" s="33">
        <v>1373777</v>
      </c>
      <c r="I6333" s="33">
        <v>9587</v>
      </c>
      <c r="J6333" s="33">
        <v>274180</v>
      </c>
      <c r="K6333" s="33"/>
      <c r="L6333" s="33">
        <v>2310923</v>
      </c>
      <c r="M6333" s="33">
        <v>514178</v>
      </c>
      <c r="N6333" s="33">
        <v>1392885</v>
      </c>
      <c r="O6333" s="33">
        <v>70987</v>
      </c>
      <c r="P6333" s="33">
        <v>332873</v>
      </c>
      <c r="Q6333"/>
    </row>
    <row r="6334" spans="1:17">
      <c r="A6334" s="38" t="str">
        <f t="shared" ca="1" si="98"/>
        <v>208053</v>
      </c>
      <c r="B6334" s="39" cm="1">
        <f t="array" aca="1" ref="B6334" ca="1">INDIRECT(_xlfn.CONCAT("D",ROW(C6334)-C6334-3))</f>
        <v>2080</v>
      </c>
      <c r="C6334" s="32">
        <v>53</v>
      </c>
      <c r="D6334" s="33">
        <v>4607964</v>
      </c>
      <c r="E6334" s="33"/>
      <c r="F6334" s="33">
        <v>2321283</v>
      </c>
      <c r="G6334" s="33">
        <v>695128</v>
      </c>
      <c r="H6334" s="33">
        <v>1340950</v>
      </c>
      <c r="I6334" s="33">
        <v>21269</v>
      </c>
      <c r="J6334" s="33">
        <v>263936</v>
      </c>
      <c r="K6334" s="33"/>
      <c r="L6334" s="33">
        <v>2286681</v>
      </c>
      <c r="M6334" s="33">
        <v>490970</v>
      </c>
      <c r="N6334" s="33">
        <v>1358864</v>
      </c>
      <c r="O6334" s="33">
        <v>58955</v>
      </c>
      <c r="P6334" s="33">
        <v>377892</v>
      </c>
      <c r="Q6334"/>
    </row>
    <row r="6335" spans="1:17">
      <c r="A6335" s="38" t="str">
        <f t="shared" ca="1" si="98"/>
        <v>208054</v>
      </c>
      <c r="B6335" s="39" cm="1">
        <f t="array" aca="1" ref="B6335" ca="1">INDIRECT(_xlfn.CONCAT("D",ROW(C6335)-C6335-3))</f>
        <v>2080</v>
      </c>
      <c r="C6335" s="32">
        <v>54</v>
      </c>
      <c r="D6335" s="33">
        <v>4554091</v>
      </c>
      <c r="E6335" s="33"/>
      <c r="F6335" s="33">
        <v>2291592</v>
      </c>
      <c r="G6335" s="33">
        <v>709093</v>
      </c>
      <c r="H6335" s="33">
        <v>1283213</v>
      </c>
      <c r="I6335" s="33">
        <v>18583</v>
      </c>
      <c r="J6335" s="33">
        <v>280703</v>
      </c>
      <c r="K6335" s="33"/>
      <c r="L6335" s="33">
        <v>2262499</v>
      </c>
      <c r="M6335" s="33">
        <v>525799</v>
      </c>
      <c r="N6335" s="33">
        <v>1308633</v>
      </c>
      <c r="O6335" s="33">
        <v>74276</v>
      </c>
      <c r="P6335" s="33">
        <v>353790</v>
      </c>
      <c r="Q6335"/>
    </row>
    <row r="6336" spans="1:17">
      <c r="A6336" s="38" t="str">
        <f t="shared" ca="1" si="98"/>
        <v>208055</v>
      </c>
      <c r="B6336" s="39" cm="1">
        <f t="array" aca="1" ref="B6336" ca="1">INDIRECT(_xlfn.CONCAT("D",ROW(C6336)-C6336-3))</f>
        <v>2080</v>
      </c>
      <c r="C6336" s="32">
        <v>55</v>
      </c>
      <c r="D6336" s="33">
        <v>4505012</v>
      </c>
      <c r="E6336" s="33"/>
      <c r="F6336" s="33">
        <v>2263931</v>
      </c>
      <c r="G6336" s="33">
        <v>649658</v>
      </c>
      <c r="H6336" s="33">
        <v>1325974</v>
      </c>
      <c r="I6336" s="33">
        <v>17772</v>
      </c>
      <c r="J6336" s="33">
        <v>270526</v>
      </c>
      <c r="K6336" s="33"/>
      <c r="L6336" s="33">
        <v>2241082</v>
      </c>
      <c r="M6336" s="33">
        <v>474303</v>
      </c>
      <c r="N6336" s="33">
        <v>1313227</v>
      </c>
      <c r="O6336" s="33">
        <v>78062</v>
      </c>
      <c r="P6336" s="33">
        <v>375490</v>
      </c>
      <c r="Q6336"/>
    </row>
    <row r="6337" spans="1:17">
      <c r="A6337" s="38" t="str">
        <f t="shared" ca="1" si="98"/>
        <v>208056</v>
      </c>
      <c r="B6337" s="39" cm="1">
        <f t="array" aca="1" ref="B6337" ca="1">INDIRECT(_xlfn.CONCAT("D",ROW(C6337)-C6337-3))</f>
        <v>2080</v>
      </c>
      <c r="C6337" s="32">
        <v>56</v>
      </c>
      <c r="D6337" s="33">
        <v>4465725</v>
      </c>
      <c r="E6337" s="33"/>
      <c r="F6337" s="33">
        <v>2241166</v>
      </c>
      <c r="G6337" s="33">
        <v>625115</v>
      </c>
      <c r="H6337" s="33">
        <v>1310529</v>
      </c>
      <c r="I6337" s="33">
        <v>20100</v>
      </c>
      <c r="J6337" s="33">
        <v>285422</v>
      </c>
      <c r="K6337" s="33"/>
      <c r="L6337" s="33">
        <v>2224559</v>
      </c>
      <c r="M6337" s="33">
        <v>472882</v>
      </c>
      <c r="N6337" s="33">
        <v>1300930</v>
      </c>
      <c r="O6337" s="33">
        <v>86527</v>
      </c>
      <c r="P6337" s="33">
        <v>364220</v>
      </c>
      <c r="Q6337"/>
    </row>
    <row r="6338" spans="1:17">
      <c r="A6338" s="38" t="str">
        <f t="shared" ca="1" si="98"/>
        <v>208057</v>
      </c>
      <c r="B6338" s="39" cm="1">
        <f t="array" aca="1" ref="B6338" ca="1">INDIRECT(_xlfn.CONCAT("D",ROW(C6338)-C6338-3))</f>
        <v>2080</v>
      </c>
      <c r="C6338" s="32">
        <v>57</v>
      </c>
      <c r="D6338" s="33">
        <v>4425517</v>
      </c>
      <c r="E6338" s="33"/>
      <c r="F6338" s="33">
        <v>2217953</v>
      </c>
      <c r="G6338" s="33">
        <v>629048</v>
      </c>
      <c r="H6338" s="33">
        <v>1310007</v>
      </c>
      <c r="I6338" s="33">
        <v>16286</v>
      </c>
      <c r="J6338" s="33">
        <v>262612</v>
      </c>
      <c r="K6338" s="33"/>
      <c r="L6338" s="33">
        <v>2207564</v>
      </c>
      <c r="M6338" s="33">
        <v>443547</v>
      </c>
      <c r="N6338" s="33">
        <v>1313348</v>
      </c>
      <c r="O6338" s="33">
        <v>93593</v>
      </c>
      <c r="P6338" s="33">
        <v>357076</v>
      </c>
      <c r="Q6338"/>
    </row>
    <row r="6339" spans="1:17">
      <c r="A6339" s="38" t="str">
        <f t="shared" ca="1" si="98"/>
        <v>208058</v>
      </c>
      <c r="B6339" s="39" cm="1">
        <f t="array" aca="1" ref="B6339" ca="1">INDIRECT(_xlfn.CONCAT("D",ROW(C6339)-C6339-3))</f>
        <v>2080</v>
      </c>
      <c r="C6339" s="32">
        <v>58</v>
      </c>
      <c r="D6339" s="33">
        <v>4395079</v>
      </c>
      <c r="E6339" s="33"/>
      <c r="F6339" s="33">
        <v>2199394</v>
      </c>
      <c r="G6339" s="33">
        <v>628104</v>
      </c>
      <c r="H6339" s="33">
        <v>1263416</v>
      </c>
      <c r="I6339" s="33">
        <v>19564</v>
      </c>
      <c r="J6339" s="33">
        <v>288310</v>
      </c>
      <c r="K6339" s="33"/>
      <c r="L6339" s="33">
        <v>2195685</v>
      </c>
      <c r="M6339" s="33">
        <v>468152</v>
      </c>
      <c r="N6339" s="33">
        <v>1226456</v>
      </c>
      <c r="O6339" s="33">
        <v>99804</v>
      </c>
      <c r="P6339" s="33">
        <v>401273</v>
      </c>
      <c r="Q6339"/>
    </row>
    <row r="6340" spans="1:17">
      <c r="A6340" s="38" t="str">
        <f t="shared" ca="1" si="98"/>
        <v>208059</v>
      </c>
      <c r="B6340" s="39" cm="1">
        <f t="array" aca="1" ref="B6340" ca="1">INDIRECT(_xlfn.CONCAT("D",ROW(C6340)-C6340-3))</f>
        <v>2080</v>
      </c>
      <c r="C6340" s="32">
        <v>59</v>
      </c>
      <c r="D6340" s="33">
        <v>4312290</v>
      </c>
      <c r="E6340" s="33"/>
      <c r="F6340" s="33">
        <v>2152341</v>
      </c>
      <c r="G6340" s="33">
        <v>588417</v>
      </c>
      <c r="H6340" s="33">
        <v>1269229</v>
      </c>
      <c r="I6340" s="33">
        <v>27232</v>
      </c>
      <c r="J6340" s="33">
        <v>267462</v>
      </c>
      <c r="K6340" s="33"/>
      <c r="L6340" s="33">
        <v>2159949</v>
      </c>
      <c r="M6340" s="33">
        <v>420693</v>
      </c>
      <c r="N6340" s="33">
        <v>1227996</v>
      </c>
      <c r="O6340" s="33">
        <v>101278</v>
      </c>
      <c r="P6340" s="33">
        <v>409981</v>
      </c>
      <c r="Q6340"/>
    </row>
    <row r="6341" spans="1:17">
      <c r="A6341" s="38" t="str">
        <f t="shared" ca="1" si="98"/>
        <v>208060</v>
      </c>
      <c r="B6341" s="39" cm="1">
        <f t="array" aca="1" ref="B6341" ca="1">INDIRECT(_xlfn.CONCAT("D",ROW(C6341)-C6341-3))</f>
        <v>2080</v>
      </c>
      <c r="C6341" s="32">
        <v>60</v>
      </c>
      <c r="D6341" s="33">
        <v>4399715</v>
      </c>
      <c r="E6341" s="33"/>
      <c r="F6341" s="33">
        <v>2192362</v>
      </c>
      <c r="G6341" s="33">
        <v>624813</v>
      </c>
      <c r="H6341" s="33">
        <v>1296763</v>
      </c>
      <c r="I6341" s="33">
        <v>22064</v>
      </c>
      <c r="J6341" s="33">
        <v>248722</v>
      </c>
      <c r="K6341" s="33"/>
      <c r="L6341" s="33">
        <v>2207353</v>
      </c>
      <c r="M6341" s="33">
        <v>495651</v>
      </c>
      <c r="N6341" s="33">
        <v>1230098</v>
      </c>
      <c r="O6341" s="33">
        <v>88294</v>
      </c>
      <c r="P6341" s="33">
        <v>393310</v>
      </c>
      <c r="Q6341"/>
    </row>
    <row r="6342" spans="1:17">
      <c r="A6342" s="38" t="str">
        <f t="shared" ca="1" si="98"/>
        <v>208061</v>
      </c>
      <c r="B6342" s="39" cm="1">
        <f t="array" aca="1" ref="B6342" ca="1">INDIRECT(_xlfn.CONCAT("D",ROW(C6342)-C6342-3))</f>
        <v>2080</v>
      </c>
      <c r="C6342" s="32">
        <v>61</v>
      </c>
      <c r="D6342" s="33">
        <v>4422287</v>
      </c>
      <c r="E6342" s="33"/>
      <c r="F6342" s="33">
        <v>2199073</v>
      </c>
      <c r="G6342" s="33">
        <v>604796</v>
      </c>
      <c r="H6342" s="33">
        <v>1295414</v>
      </c>
      <c r="I6342" s="33">
        <v>32310</v>
      </c>
      <c r="J6342" s="33">
        <v>266554</v>
      </c>
      <c r="K6342" s="33"/>
      <c r="L6342" s="33">
        <v>2223214</v>
      </c>
      <c r="M6342" s="33">
        <v>473734</v>
      </c>
      <c r="N6342" s="33">
        <v>1258576</v>
      </c>
      <c r="O6342" s="33">
        <v>110100</v>
      </c>
      <c r="P6342" s="33">
        <v>380805</v>
      </c>
      <c r="Q6342"/>
    </row>
    <row r="6343" spans="1:17">
      <c r="A6343" s="38" t="str">
        <f t="shared" ca="1" si="98"/>
        <v>208062</v>
      </c>
      <c r="B6343" s="39" cm="1">
        <f t="array" aca="1" ref="B6343" ca="1">INDIRECT(_xlfn.CONCAT("D",ROW(C6343)-C6343-3))</f>
        <v>2080</v>
      </c>
      <c r="C6343" s="32">
        <v>62</v>
      </c>
      <c r="D6343" s="33">
        <v>4453773</v>
      </c>
      <c r="E6343" s="33"/>
      <c r="F6343" s="33">
        <v>2212013</v>
      </c>
      <c r="G6343" s="33">
        <v>608607</v>
      </c>
      <c r="H6343" s="33">
        <v>1306180</v>
      </c>
      <c r="I6343" s="33">
        <v>42461</v>
      </c>
      <c r="J6343" s="33">
        <v>254766</v>
      </c>
      <c r="K6343" s="33"/>
      <c r="L6343" s="33">
        <v>2241760</v>
      </c>
      <c r="M6343" s="33">
        <v>453412</v>
      </c>
      <c r="N6343" s="33">
        <v>1275222</v>
      </c>
      <c r="O6343" s="33">
        <v>127522</v>
      </c>
      <c r="P6343" s="33">
        <v>385603</v>
      </c>
      <c r="Q6343"/>
    </row>
    <row r="6344" spans="1:17">
      <c r="A6344" s="38" t="str">
        <f t="shared" ca="1" si="98"/>
        <v>208063</v>
      </c>
      <c r="B6344" s="39" cm="1">
        <f t="array" aca="1" ref="B6344" ca="1">INDIRECT(_xlfn.CONCAT("D",ROW(C6344)-C6344-3))</f>
        <v>2080</v>
      </c>
      <c r="C6344" s="32">
        <v>63</v>
      </c>
      <c r="D6344" s="33">
        <v>4506719</v>
      </c>
      <c r="E6344" s="33"/>
      <c r="F6344" s="33">
        <v>2232593</v>
      </c>
      <c r="G6344" s="33">
        <v>622840</v>
      </c>
      <c r="H6344" s="33">
        <v>1324913</v>
      </c>
      <c r="I6344" s="33">
        <v>27080</v>
      </c>
      <c r="J6344" s="33">
        <v>257761</v>
      </c>
      <c r="K6344" s="33"/>
      <c r="L6344" s="33">
        <v>2274125</v>
      </c>
      <c r="M6344" s="33">
        <v>513317</v>
      </c>
      <c r="N6344" s="33">
        <v>1203118</v>
      </c>
      <c r="O6344" s="33">
        <v>161357</v>
      </c>
      <c r="P6344" s="33">
        <v>396333</v>
      </c>
      <c r="Q6344"/>
    </row>
    <row r="6345" spans="1:17">
      <c r="A6345" s="38" t="str">
        <f t="shared" ca="1" si="98"/>
        <v>208064</v>
      </c>
      <c r="B6345" s="39" cm="1">
        <f t="array" aca="1" ref="B6345" ca="1">INDIRECT(_xlfn.CONCAT("D",ROW(C6345)-C6345-3))</f>
        <v>2080</v>
      </c>
      <c r="C6345" s="32">
        <v>64</v>
      </c>
      <c r="D6345" s="33">
        <v>4504062</v>
      </c>
      <c r="E6345" s="33"/>
      <c r="F6345" s="33">
        <v>2227222</v>
      </c>
      <c r="G6345" s="33">
        <v>576647</v>
      </c>
      <c r="H6345" s="33">
        <v>1375312</v>
      </c>
      <c r="I6345" s="33">
        <v>30138</v>
      </c>
      <c r="J6345" s="33">
        <v>245125</v>
      </c>
      <c r="K6345" s="33"/>
      <c r="L6345" s="33">
        <v>2276840</v>
      </c>
      <c r="M6345" s="33">
        <v>481658</v>
      </c>
      <c r="N6345" s="33">
        <v>1248298</v>
      </c>
      <c r="O6345" s="33">
        <v>148511</v>
      </c>
      <c r="P6345" s="33">
        <v>398372</v>
      </c>
      <c r="Q6345"/>
    </row>
    <row r="6346" spans="1:17">
      <c r="A6346" s="38" t="str">
        <f t="shared" ca="1" si="98"/>
        <v>208065</v>
      </c>
      <c r="B6346" s="39" cm="1">
        <f t="array" aca="1" ref="B6346" ca="1">INDIRECT(_xlfn.CONCAT("D",ROW(C6346)-C6346-3))</f>
        <v>2080</v>
      </c>
      <c r="C6346" s="32">
        <v>65</v>
      </c>
      <c r="D6346" s="33">
        <v>4480298</v>
      </c>
      <c r="E6346" s="33"/>
      <c r="F6346" s="33">
        <v>2210444</v>
      </c>
      <c r="G6346" s="33">
        <v>594850</v>
      </c>
      <c r="H6346" s="33">
        <v>1331665</v>
      </c>
      <c r="I6346" s="33">
        <v>44989</v>
      </c>
      <c r="J6346" s="33">
        <v>238940</v>
      </c>
      <c r="K6346" s="33"/>
      <c r="L6346" s="33">
        <v>2269854</v>
      </c>
      <c r="M6346" s="33">
        <v>457794</v>
      </c>
      <c r="N6346" s="33">
        <v>1236547</v>
      </c>
      <c r="O6346" s="33">
        <v>179093</v>
      </c>
      <c r="P6346" s="33">
        <v>396420</v>
      </c>
      <c r="Q6346"/>
    </row>
    <row r="6347" spans="1:17">
      <c r="A6347" s="38" t="str">
        <f t="shared" ca="1" si="98"/>
        <v>208066</v>
      </c>
      <c r="B6347" s="39" cm="1">
        <f t="array" aca="1" ref="B6347" ca="1">INDIRECT(_xlfn.CONCAT("D",ROW(C6347)-C6347-3))</f>
        <v>2080</v>
      </c>
      <c r="C6347" s="32">
        <v>66</v>
      </c>
      <c r="D6347" s="33">
        <v>4397024</v>
      </c>
      <c r="E6347" s="33"/>
      <c r="F6347" s="33">
        <v>2165461</v>
      </c>
      <c r="G6347" s="33">
        <v>581420</v>
      </c>
      <c r="H6347" s="33">
        <v>1299881</v>
      </c>
      <c r="I6347" s="33">
        <v>48368</v>
      </c>
      <c r="J6347" s="33">
        <v>235793</v>
      </c>
      <c r="K6347" s="33"/>
      <c r="L6347" s="33">
        <v>2231563</v>
      </c>
      <c r="M6347" s="33">
        <v>462604</v>
      </c>
      <c r="N6347" s="33">
        <v>1214839</v>
      </c>
      <c r="O6347" s="33">
        <v>182025</v>
      </c>
      <c r="P6347" s="33">
        <v>372095</v>
      </c>
      <c r="Q6347"/>
    </row>
    <row r="6348" spans="1:17">
      <c r="A6348" s="38" t="str">
        <f t="shared" ref="A6348:A6411" ca="1" si="99">B6348&amp;C6348</f>
        <v>208067</v>
      </c>
      <c r="B6348" s="39" cm="1">
        <f t="array" aca="1" ref="B6348" ca="1">INDIRECT(_xlfn.CONCAT("D",ROW(C6348)-C6348-3))</f>
        <v>2080</v>
      </c>
      <c r="C6348" s="32">
        <v>67</v>
      </c>
      <c r="D6348" s="33">
        <v>4376275</v>
      </c>
      <c r="E6348" s="33"/>
      <c r="F6348" s="33">
        <v>2148304</v>
      </c>
      <c r="G6348" s="33">
        <v>567288</v>
      </c>
      <c r="H6348" s="33">
        <v>1295374</v>
      </c>
      <c r="I6348" s="33">
        <v>45942</v>
      </c>
      <c r="J6348" s="33">
        <v>239699</v>
      </c>
      <c r="K6348" s="33"/>
      <c r="L6348" s="33">
        <v>2227971</v>
      </c>
      <c r="M6348" s="33">
        <v>451006</v>
      </c>
      <c r="N6348" s="33">
        <v>1239766</v>
      </c>
      <c r="O6348" s="33">
        <v>174389</v>
      </c>
      <c r="P6348" s="33">
        <v>362810</v>
      </c>
      <c r="Q6348"/>
    </row>
    <row r="6349" spans="1:17">
      <c r="A6349" s="38" t="str">
        <f t="shared" ca="1" si="99"/>
        <v>208068</v>
      </c>
      <c r="B6349" s="39" cm="1">
        <f t="array" aca="1" ref="B6349" ca="1">INDIRECT(_xlfn.CONCAT("D",ROW(C6349)-C6349-3))</f>
        <v>2080</v>
      </c>
      <c r="C6349" s="32">
        <v>68</v>
      </c>
      <c r="D6349" s="33">
        <v>4332077</v>
      </c>
      <c r="E6349" s="33"/>
      <c r="F6349" s="33">
        <v>2122911</v>
      </c>
      <c r="G6349" s="33">
        <v>511907</v>
      </c>
      <c r="H6349" s="33">
        <v>1327948</v>
      </c>
      <c r="I6349" s="33">
        <v>42157</v>
      </c>
      <c r="J6349" s="33">
        <v>240898</v>
      </c>
      <c r="K6349" s="33"/>
      <c r="L6349" s="33">
        <v>2209166</v>
      </c>
      <c r="M6349" s="33">
        <v>440425</v>
      </c>
      <c r="N6349" s="33">
        <v>1217706</v>
      </c>
      <c r="O6349" s="33">
        <v>209152</v>
      </c>
      <c r="P6349" s="33">
        <v>341883</v>
      </c>
      <c r="Q6349"/>
    </row>
    <row r="6350" spans="1:17">
      <c r="A6350" s="38" t="str">
        <f t="shared" ca="1" si="99"/>
        <v>208069</v>
      </c>
      <c r="B6350" s="39" cm="1">
        <f t="array" aca="1" ref="B6350" ca="1">INDIRECT(_xlfn.CONCAT("D",ROW(C6350)-C6350-3))</f>
        <v>2080</v>
      </c>
      <c r="C6350" s="32">
        <v>69</v>
      </c>
      <c r="D6350" s="33">
        <v>4364672</v>
      </c>
      <c r="E6350" s="33"/>
      <c r="F6350" s="33">
        <v>2132433</v>
      </c>
      <c r="G6350" s="33">
        <v>497033</v>
      </c>
      <c r="H6350" s="33">
        <v>1324754</v>
      </c>
      <c r="I6350" s="33">
        <v>55115</v>
      </c>
      <c r="J6350" s="33">
        <v>255531</v>
      </c>
      <c r="K6350" s="33"/>
      <c r="L6350" s="33">
        <v>2232239</v>
      </c>
      <c r="M6350" s="33">
        <v>437615</v>
      </c>
      <c r="N6350" s="33">
        <v>1184371</v>
      </c>
      <c r="O6350" s="33">
        <v>209774</v>
      </c>
      <c r="P6350" s="33">
        <v>400478</v>
      </c>
      <c r="Q6350"/>
    </row>
    <row r="6351" spans="1:17">
      <c r="A6351" s="38" t="str">
        <f t="shared" ca="1" si="99"/>
        <v>208070</v>
      </c>
      <c r="B6351" s="39" cm="1">
        <f t="array" aca="1" ref="B6351" ca="1">INDIRECT(_xlfn.CONCAT("D",ROW(C6351)-C6351-3))</f>
        <v>2080</v>
      </c>
      <c r="C6351" s="32">
        <v>70</v>
      </c>
      <c r="D6351" s="33">
        <v>4381972</v>
      </c>
      <c r="E6351" s="33"/>
      <c r="F6351" s="33">
        <v>2134340</v>
      </c>
      <c r="G6351" s="33">
        <v>520815</v>
      </c>
      <c r="H6351" s="33">
        <v>1303039</v>
      </c>
      <c r="I6351" s="33">
        <v>59092</v>
      </c>
      <c r="J6351" s="33">
        <v>251393</v>
      </c>
      <c r="K6351" s="33"/>
      <c r="L6351" s="33">
        <v>2247632</v>
      </c>
      <c r="M6351" s="33">
        <v>425825</v>
      </c>
      <c r="N6351" s="33">
        <v>1213199</v>
      </c>
      <c r="O6351" s="33">
        <v>249067</v>
      </c>
      <c r="P6351" s="33">
        <v>359541</v>
      </c>
      <c r="Q6351"/>
    </row>
    <row r="6352" spans="1:17">
      <c r="A6352" s="38" t="str">
        <f t="shared" ca="1" si="99"/>
        <v>208071</v>
      </c>
      <c r="B6352" s="39" cm="1">
        <f t="array" aca="1" ref="B6352" ca="1">INDIRECT(_xlfn.CONCAT("D",ROW(C6352)-C6352-3))</f>
        <v>2080</v>
      </c>
      <c r="C6352" s="32">
        <v>71</v>
      </c>
      <c r="D6352" s="33">
        <v>4470577</v>
      </c>
      <c r="E6352" s="33"/>
      <c r="F6352" s="33">
        <v>2171950</v>
      </c>
      <c r="G6352" s="33">
        <v>557757</v>
      </c>
      <c r="H6352" s="33">
        <v>1301768</v>
      </c>
      <c r="I6352" s="33">
        <v>67091</v>
      </c>
      <c r="J6352" s="33">
        <v>245333</v>
      </c>
      <c r="K6352" s="33"/>
      <c r="L6352" s="33">
        <v>2298627</v>
      </c>
      <c r="M6352" s="33">
        <v>472183</v>
      </c>
      <c r="N6352" s="33">
        <v>1169407</v>
      </c>
      <c r="O6352" s="33">
        <v>262212</v>
      </c>
      <c r="P6352" s="33">
        <v>394825</v>
      </c>
      <c r="Q6352"/>
    </row>
    <row r="6353" spans="1:17">
      <c r="A6353" s="38" t="str">
        <f t="shared" ca="1" si="99"/>
        <v>208072</v>
      </c>
      <c r="B6353" s="39" cm="1">
        <f t="array" aca="1" ref="B6353" ca="1">INDIRECT(_xlfn.CONCAT("D",ROW(C6353)-C6353-3))</f>
        <v>2080</v>
      </c>
      <c r="C6353" s="32">
        <v>72</v>
      </c>
      <c r="D6353" s="33">
        <v>4435302</v>
      </c>
      <c r="E6353" s="33"/>
      <c r="F6353" s="33">
        <v>2148305</v>
      </c>
      <c r="G6353" s="33">
        <v>482743</v>
      </c>
      <c r="H6353" s="33">
        <v>1349076</v>
      </c>
      <c r="I6353" s="33">
        <v>64099</v>
      </c>
      <c r="J6353" s="33">
        <v>252388</v>
      </c>
      <c r="K6353" s="33"/>
      <c r="L6353" s="33">
        <v>2286997</v>
      </c>
      <c r="M6353" s="33">
        <v>498744</v>
      </c>
      <c r="N6353" s="33">
        <v>1165074</v>
      </c>
      <c r="O6353" s="33">
        <v>252884</v>
      </c>
      <c r="P6353" s="33">
        <v>370295</v>
      </c>
      <c r="Q6353"/>
    </row>
    <row r="6354" spans="1:17">
      <c r="A6354" s="38" t="str">
        <f t="shared" ca="1" si="99"/>
        <v>208073</v>
      </c>
      <c r="B6354" s="39" cm="1">
        <f t="array" aca="1" ref="B6354" ca="1">INDIRECT(_xlfn.CONCAT("D",ROW(C6354)-C6354-3))</f>
        <v>2080</v>
      </c>
      <c r="C6354" s="32">
        <v>73</v>
      </c>
      <c r="D6354" s="33">
        <v>4321999</v>
      </c>
      <c r="E6354" s="33"/>
      <c r="F6354" s="33">
        <v>2088888</v>
      </c>
      <c r="G6354" s="33">
        <v>464086</v>
      </c>
      <c r="H6354" s="33">
        <v>1296033</v>
      </c>
      <c r="I6354" s="33">
        <v>73171</v>
      </c>
      <c r="J6354" s="33">
        <v>255598</v>
      </c>
      <c r="K6354" s="33"/>
      <c r="L6354" s="33">
        <v>2233111</v>
      </c>
      <c r="M6354" s="33">
        <v>427745</v>
      </c>
      <c r="N6354" s="33">
        <v>1101494</v>
      </c>
      <c r="O6354" s="33">
        <v>307254</v>
      </c>
      <c r="P6354" s="33">
        <v>396618</v>
      </c>
      <c r="Q6354"/>
    </row>
    <row r="6355" spans="1:17">
      <c r="A6355" s="38" t="str">
        <f t="shared" ca="1" si="99"/>
        <v>208074</v>
      </c>
      <c r="B6355" s="39" cm="1">
        <f t="array" aca="1" ref="B6355" ca="1">INDIRECT(_xlfn.CONCAT("D",ROW(C6355)-C6355-3))</f>
        <v>2080</v>
      </c>
      <c r="C6355" s="32">
        <v>74</v>
      </c>
      <c r="D6355" s="33">
        <v>4169490</v>
      </c>
      <c r="E6355" s="33"/>
      <c r="F6355" s="33">
        <v>2009205</v>
      </c>
      <c r="G6355" s="33">
        <v>442366</v>
      </c>
      <c r="H6355" s="33">
        <v>1243842</v>
      </c>
      <c r="I6355" s="33">
        <v>81251</v>
      </c>
      <c r="J6355" s="33">
        <v>241747</v>
      </c>
      <c r="K6355" s="33"/>
      <c r="L6355" s="33">
        <v>2160285</v>
      </c>
      <c r="M6355" s="33">
        <v>417796</v>
      </c>
      <c r="N6355" s="33">
        <v>1086671</v>
      </c>
      <c r="O6355" s="33">
        <v>299286</v>
      </c>
      <c r="P6355" s="33">
        <v>356532</v>
      </c>
      <c r="Q6355"/>
    </row>
    <row r="6356" spans="1:17">
      <c r="A6356" s="38" t="str">
        <f t="shared" ca="1" si="99"/>
        <v>208075</v>
      </c>
      <c r="B6356" s="39" cm="1">
        <f t="array" aca="1" ref="B6356" ca="1">INDIRECT(_xlfn.CONCAT("D",ROW(C6356)-C6356-3))</f>
        <v>2080</v>
      </c>
      <c r="C6356" s="32">
        <v>75</v>
      </c>
      <c r="D6356" s="33">
        <v>4062219</v>
      </c>
      <c r="E6356" s="33"/>
      <c r="F6356" s="33">
        <v>1950757</v>
      </c>
      <c r="G6356" s="33">
        <v>447237</v>
      </c>
      <c r="H6356" s="33">
        <v>1205027</v>
      </c>
      <c r="I6356" s="33">
        <v>80402</v>
      </c>
      <c r="J6356" s="33">
        <v>218091</v>
      </c>
      <c r="K6356" s="33"/>
      <c r="L6356" s="33">
        <v>2111462</v>
      </c>
      <c r="M6356" s="33">
        <v>395962</v>
      </c>
      <c r="N6356" s="33">
        <v>1073318</v>
      </c>
      <c r="O6356" s="33">
        <v>321593</v>
      </c>
      <c r="P6356" s="33">
        <v>320589</v>
      </c>
      <c r="Q6356"/>
    </row>
    <row r="6357" spans="1:17">
      <c r="A6357" s="38" t="str">
        <f t="shared" ca="1" si="99"/>
        <v>208076</v>
      </c>
      <c r="B6357" s="39" cm="1">
        <f t="array" aca="1" ref="B6357" ca="1">INDIRECT(_xlfn.CONCAT("D",ROW(C6357)-C6357-3))</f>
        <v>2080</v>
      </c>
      <c r="C6357" s="32">
        <v>76</v>
      </c>
      <c r="D6357" s="33">
        <v>3960977</v>
      </c>
      <c r="E6357" s="33"/>
      <c r="F6357" s="33">
        <v>1895809</v>
      </c>
      <c r="G6357" s="33">
        <v>400495</v>
      </c>
      <c r="H6357" s="33">
        <v>1177333</v>
      </c>
      <c r="I6357" s="33">
        <v>86539</v>
      </c>
      <c r="J6357" s="33">
        <v>231442</v>
      </c>
      <c r="K6357" s="33"/>
      <c r="L6357" s="33">
        <v>2065168</v>
      </c>
      <c r="M6357" s="33">
        <v>394131</v>
      </c>
      <c r="N6357" s="33">
        <v>964214</v>
      </c>
      <c r="O6357" s="33">
        <v>390110</v>
      </c>
      <c r="P6357" s="33">
        <v>316713</v>
      </c>
      <c r="Q6357"/>
    </row>
    <row r="6358" spans="1:17">
      <c r="A6358" s="38" t="str">
        <f t="shared" ca="1" si="99"/>
        <v>208077</v>
      </c>
      <c r="B6358" s="39" cm="1">
        <f t="array" aca="1" ref="B6358" ca="1">INDIRECT(_xlfn.CONCAT("D",ROW(C6358)-C6358-3))</f>
        <v>2080</v>
      </c>
      <c r="C6358" s="32">
        <v>77</v>
      </c>
      <c r="D6358" s="33">
        <v>3841823</v>
      </c>
      <c r="E6358" s="33"/>
      <c r="F6358" s="33">
        <v>1830607</v>
      </c>
      <c r="G6358" s="33">
        <v>356035</v>
      </c>
      <c r="H6358" s="33">
        <v>1143751</v>
      </c>
      <c r="I6358" s="33">
        <v>97834</v>
      </c>
      <c r="J6358" s="33">
        <v>232986</v>
      </c>
      <c r="K6358" s="33"/>
      <c r="L6358" s="33">
        <v>2011216</v>
      </c>
      <c r="M6358" s="33">
        <v>378048</v>
      </c>
      <c r="N6358" s="33">
        <v>973852</v>
      </c>
      <c r="O6358" s="33">
        <v>352845</v>
      </c>
      <c r="P6358" s="33">
        <v>306471</v>
      </c>
      <c r="Q6358"/>
    </row>
    <row r="6359" spans="1:17">
      <c r="A6359" s="38" t="str">
        <f t="shared" ca="1" si="99"/>
        <v>208078</v>
      </c>
      <c r="B6359" s="39" cm="1">
        <f t="array" aca="1" ref="B6359" ca="1">INDIRECT(_xlfn.CONCAT("D",ROW(C6359)-C6359-3))</f>
        <v>2080</v>
      </c>
      <c r="C6359" s="32">
        <v>78</v>
      </c>
      <c r="D6359" s="33">
        <v>3756478</v>
      </c>
      <c r="E6359" s="33"/>
      <c r="F6359" s="33">
        <v>1781635</v>
      </c>
      <c r="G6359" s="33">
        <v>343984</v>
      </c>
      <c r="H6359" s="33">
        <v>1094679</v>
      </c>
      <c r="I6359" s="33">
        <v>109266</v>
      </c>
      <c r="J6359" s="33">
        <v>233707</v>
      </c>
      <c r="K6359" s="33"/>
      <c r="L6359" s="33">
        <v>1974844</v>
      </c>
      <c r="M6359" s="33">
        <v>354926</v>
      </c>
      <c r="N6359" s="33">
        <v>913100</v>
      </c>
      <c r="O6359" s="33">
        <v>379194</v>
      </c>
      <c r="P6359" s="33">
        <v>327624</v>
      </c>
      <c r="Q6359"/>
    </row>
    <row r="6360" spans="1:17">
      <c r="A6360" s="38" t="str">
        <f t="shared" ca="1" si="99"/>
        <v>208079</v>
      </c>
      <c r="B6360" s="39" cm="1">
        <f t="array" aca="1" ref="B6360" ca="1">INDIRECT(_xlfn.CONCAT("D",ROW(C6360)-C6360-3))</f>
        <v>2080</v>
      </c>
      <c r="C6360" s="32">
        <v>79</v>
      </c>
      <c r="D6360" s="33">
        <v>3729906</v>
      </c>
      <c r="E6360" s="33"/>
      <c r="F6360" s="33">
        <v>1762503</v>
      </c>
      <c r="G6360" s="33">
        <v>336874</v>
      </c>
      <c r="H6360" s="33">
        <v>1102960</v>
      </c>
      <c r="I6360" s="33">
        <v>113644</v>
      </c>
      <c r="J6360" s="33">
        <v>209025</v>
      </c>
      <c r="K6360" s="33"/>
      <c r="L6360" s="33">
        <v>1967403</v>
      </c>
      <c r="M6360" s="33">
        <v>368317</v>
      </c>
      <c r="N6360" s="33">
        <v>894920</v>
      </c>
      <c r="O6360" s="33">
        <v>430211</v>
      </c>
      <c r="P6360" s="33">
        <v>273955</v>
      </c>
      <c r="Q6360"/>
    </row>
    <row r="6361" spans="1:17">
      <c r="A6361" s="38" t="str">
        <f t="shared" ca="1" si="99"/>
        <v>208080</v>
      </c>
      <c r="B6361" s="39" cm="1">
        <f t="array" aca="1" ref="B6361" ca="1">INDIRECT(_xlfn.CONCAT("D",ROW(C6361)-C6361-3))</f>
        <v>2080</v>
      </c>
      <c r="C6361" s="32">
        <v>80</v>
      </c>
      <c r="D6361" s="33">
        <v>3572241</v>
      </c>
      <c r="E6361" s="33"/>
      <c r="F6361" s="33">
        <v>1680764</v>
      </c>
      <c r="G6361" s="33">
        <v>290980</v>
      </c>
      <c r="H6361" s="33">
        <v>1052004</v>
      </c>
      <c r="I6361" s="33">
        <v>131246</v>
      </c>
      <c r="J6361" s="33">
        <v>206535</v>
      </c>
      <c r="K6361" s="33"/>
      <c r="L6361" s="33">
        <v>1891476</v>
      </c>
      <c r="M6361" s="33">
        <v>339470</v>
      </c>
      <c r="N6361" s="33">
        <v>840543</v>
      </c>
      <c r="O6361" s="33">
        <v>435009</v>
      </c>
      <c r="P6361" s="33">
        <v>276454</v>
      </c>
      <c r="Q6361"/>
    </row>
    <row r="6362" spans="1:17">
      <c r="A6362" s="38" t="str">
        <f t="shared" ca="1" si="99"/>
        <v>208081</v>
      </c>
      <c r="B6362" s="39" cm="1">
        <f t="array" aca="1" ref="B6362" ca="1">INDIRECT(_xlfn.CONCAT("D",ROW(C6362)-C6362-3))</f>
        <v>2080</v>
      </c>
      <c r="C6362" s="32">
        <v>81</v>
      </c>
      <c r="D6362" s="33">
        <v>3447429</v>
      </c>
      <c r="E6362" s="33"/>
      <c r="F6362" s="33">
        <v>1611242</v>
      </c>
      <c r="G6362" s="33">
        <v>315133</v>
      </c>
      <c r="H6362" s="33">
        <v>967762</v>
      </c>
      <c r="I6362" s="33">
        <v>126053</v>
      </c>
      <c r="J6362" s="33">
        <v>202295</v>
      </c>
      <c r="K6362" s="33"/>
      <c r="L6362" s="33">
        <v>1836187</v>
      </c>
      <c r="M6362" s="33">
        <v>319248</v>
      </c>
      <c r="N6362" s="33">
        <v>792021</v>
      </c>
      <c r="O6362" s="33">
        <v>469722</v>
      </c>
      <c r="P6362" s="33">
        <v>255195</v>
      </c>
      <c r="Q6362"/>
    </row>
    <row r="6363" spans="1:17">
      <c r="A6363" s="38" t="str">
        <f t="shared" ca="1" si="99"/>
        <v>208082</v>
      </c>
      <c r="B6363" s="39" cm="1">
        <f t="array" aca="1" ref="B6363" ca="1">INDIRECT(_xlfn.CONCAT("D",ROW(C6363)-C6363-3))</f>
        <v>2080</v>
      </c>
      <c r="C6363" s="32">
        <v>82</v>
      </c>
      <c r="D6363" s="33">
        <v>3271279</v>
      </c>
      <c r="E6363" s="33"/>
      <c r="F6363" s="33">
        <v>1519391</v>
      </c>
      <c r="G6363" s="33">
        <v>271175</v>
      </c>
      <c r="H6363" s="33">
        <v>975011</v>
      </c>
      <c r="I6363" s="33">
        <v>117814</v>
      </c>
      <c r="J6363" s="33">
        <v>155392</v>
      </c>
      <c r="K6363" s="33"/>
      <c r="L6363" s="33">
        <v>1751887</v>
      </c>
      <c r="M6363" s="33">
        <v>318617</v>
      </c>
      <c r="N6363" s="33">
        <v>717653</v>
      </c>
      <c r="O6363" s="33">
        <v>473345</v>
      </c>
      <c r="P6363" s="33">
        <v>242271</v>
      </c>
      <c r="Q6363"/>
    </row>
    <row r="6364" spans="1:17">
      <c r="A6364" s="38" t="str">
        <f t="shared" ca="1" si="99"/>
        <v>208083</v>
      </c>
      <c r="B6364" s="39" cm="1">
        <f t="array" aca="1" ref="B6364" ca="1">INDIRECT(_xlfn.CONCAT("D",ROW(C6364)-C6364-3))</f>
        <v>2080</v>
      </c>
      <c r="C6364" s="32">
        <v>83</v>
      </c>
      <c r="D6364" s="33">
        <v>3142428</v>
      </c>
      <c r="E6364" s="33"/>
      <c r="F6364" s="33">
        <v>1446685</v>
      </c>
      <c r="G6364" s="33">
        <v>239759</v>
      </c>
      <c r="H6364" s="33">
        <v>914337</v>
      </c>
      <c r="I6364" s="33">
        <v>150358</v>
      </c>
      <c r="J6364" s="33">
        <v>142230</v>
      </c>
      <c r="K6364" s="33"/>
      <c r="L6364" s="33">
        <v>1695744</v>
      </c>
      <c r="M6364" s="33">
        <v>295532</v>
      </c>
      <c r="N6364" s="33">
        <v>652209</v>
      </c>
      <c r="O6364" s="33">
        <v>510557</v>
      </c>
      <c r="P6364" s="33">
        <v>237445</v>
      </c>
      <c r="Q6364"/>
    </row>
    <row r="6365" spans="1:17">
      <c r="A6365" s="38" t="str">
        <f t="shared" ca="1" si="99"/>
        <v>208084</v>
      </c>
      <c r="B6365" s="39" cm="1">
        <f t="array" aca="1" ref="B6365" ca="1">INDIRECT(_xlfn.CONCAT("D",ROW(C6365)-C6365-3))</f>
        <v>2080</v>
      </c>
      <c r="C6365" s="32">
        <v>84</v>
      </c>
      <c r="D6365" s="33">
        <v>3007980</v>
      </c>
      <c r="E6365" s="33"/>
      <c r="F6365" s="33">
        <v>1375120</v>
      </c>
      <c r="G6365" s="33">
        <v>220874</v>
      </c>
      <c r="H6365" s="33">
        <v>892657</v>
      </c>
      <c r="I6365" s="33">
        <v>147589</v>
      </c>
      <c r="J6365" s="33">
        <v>114000</v>
      </c>
      <c r="K6365" s="33"/>
      <c r="L6365" s="33">
        <v>1632860</v>
      </c>
      <c r="M6365" s="33">
        <v>275040</v>
      </c>
      <c r="N6365" s="33">
        <v>635967</v>
      </c>
      <c r="O6365" s="33">
        <v>498958</v>
      </c>
      <c r="P6365" s="33">
        <v>222895</v>
      </c>
      <c r="Q6365"/>
    </row>
    <row r="6366" spans="1:17">
      <c r="A6366" s="38" t="str">
        <f t="shared" ca="1" si="99"/>
        <v>208085</v>
      </c>
      <c r="B6366" s="39" cm="1">
        <f t="array" aca="1" ref="B6366" ca="1">INDIRECT(_xlfn.CONCAT("D",ROW(C6366)-C6366-3))</f>
        <v>2080</v>
      </c>
      <c r="C6366" s="32">
        <v>85</v>
      </c>
      <c r="D6366" s="33">
        <v>2863862</v>
      </c>
      <c r="E6366" s="33"/>
      <c r="F6366" s="33">
        <v>1297729</v>
      </c>
      <c r="G6366" s="33">
        <v>198632</v>
      </c>
      <c r="H6366" s="33">
        <v>831199</v>
      </c>
      <c r="I6366" s="33">
        <v>149738</v>
      </c>
      <c r="J6366" s="33">
        <v>118161</v>
      </c>
      <c r="K6366" s="33"/>
      <c r="L6366" s="33">
        <v>1566133</v>
      </c>
      <c r="M6366" s="33">
        <v>242597</v>
      </c>
      <c r="N6366" s="33">
        <v>543540</v>
      </c>
      <c r="O6366" s="33">
        <v>570154</v>
      </c>
      <c r="P6366" s="33">
        <v>209841</v>
      </c>
      <c r="Q6366"/>
    </row>
    <row r="6367" spans="1:17">
      <c r="A6367" s="38" t="str">
        <f t="shared" ca="1" si="99"/>
        <v>208086</v>
      </c>
      <c r="B6367" s="39" cm="1">
        <f t="array" aca="1" ref="B6367" ca="1">INDIRECT(_xlfn.CONCAT("D",ROW(C6367)-C6367-3))</f>
        <v>2080</v>
      </c>
      <c r="C6367" s="32">
        <v>86</v>
      </c>
      <c r="D6367" s="33">
        <v>2714376</v>
      </c>
      <c r="E6367" s="33"/>
      <c r="F6367" s="33">
        <v>1218077</v>
      </c>
      <c r="G6367" s="33">
        <v>187240</v>
      </c>
      <c r="H6367" s="33">
        <v>782541</v>
      </c>
      <c r="I6367" s="33">
        <v>153659</v>
      </c>
      <c r="J6367" s="33">
        <v>94638</v>
      </c>
      <c r="K6367" s="33"/>
      <c r="L6367" s="33">
        <v>1496299</v>
      </c>
      <c r="M6367" s="33">
        <v>280236</v>
      </c>
      <c r="N6367" s="33">
        <v>486834</v>
      </c>
      <c r="O6367" s="33">
        <v>542063</v>
      </c>
      <c r="P6367" s="33">
        <v>187165</v>
      </c>
      <c r="Q6367"/>
    </row>
    <row r="6368" spans="1:17">
      <c r="A6368" s="38" t="str">
        <f t="shared" ca="1" si="99"/>
        <v>208087</v>
      </c>
      <c r="B6368" s="39" cm="1">
        <f t="array" aca="1" ref="B6368" ca="1">INDIRECT(_xlfn.CONCAT("D",ROW(C6368)-C6368-3))</f>
        <v>2080</v>
      </c>
      <c r="C6368" s="32">
        <v>87</v>
      </c>
      <c r="D6368" s="33">
        <v>2572174</v>
      </c>
      <c r="E6368" s="33"/>
      <c r="F6368" s="33">
        <v>1142330</v>
      </c>
      <c r="G6368" s="33">
        <v>173080</v>
      </c>
      <c r="H6368" s="33">
        <v>731010</v>
      </c>
      <c r="I6368" s="33">
        <v>142537</v>
      </c>
      <c r="J6368" s="33">
        <v>95703</v>
      </c>
      <c r="K6368" s="33"/>
      <c r="L6368" s="33">
        <v>1429844</v>
      </c>
      <c r="M6368" s="33">
        <v>207624</v>
      </c>
      <c r="N6368" s="33">
        <v>480706</v>
      </c>
      <c r="O6368" s="33">
        <v>586052</v>
      </c>
      <c r="P6368" s="33">
        <v>155462</v>
      </c>
      <c r="Q6368"/>
    </row>
    <row r="6369" spans="1:17">
      <c r="A6369" s="38" t="str">
        <f t="shared" ca="1" si="99"/>
        <v>208088</v>
      </c>
      <c r="B6369" s="39" cm="1">
        <f t="array" aca="1" ref="B6369" ca="1">INDIRECT(_xlfn.CONCAT("D",ROW(C6369)-C6369-3))</f>
        <v>2080</v>
      </c>
      <c r="C6369" s="32">
        <v>88</v>
      </c>
      <c r="D6369" s="33">
        <v>2397115</v>
      </c>
      <c r="E6369" s="33"/>
      <c r="F6369" s="33">
        <v>1048225</v>
      </c>
      <c r="G6369" s="33">
        <v>124400</v>
      </c>
      <c r="H6369" s="33">
        <v>666867</v>
      </c>
      <c r="I6369" s="33">
        <v>178443</v>
      </c>
      <c r="J6369" s="33">
        <v>78515</v>
      </c>
      <c r="K6369" s="33"/>
      <c r="L6369" s="33">
        <v>1348891</v>
      </c>
      <c r="M6369" s="33">
        <v>258733</v>
      </c>
      <c r="N6369" s="33">
        <v>376339</v>
      </c>
      <c r="O6369" s="33">
        <v>537920</v>
      </c>
      <c r="P6369" s="33">
        <v>175898</v>
      </c>
      <c r="Q6369"/>
    </row>
    <row r="6370" spans="1:17">
      <c r="A6370" s="38" t="str">
        <f t="shared" ca="1" si="99"/>
        <v>208089</v>
      </c>
      <c r="B6370" s="39" cm="1">
        <f t="array" aca="1" ref="B6370" ca="1">INDIRECT(_xlfn.CONCAT("D",ROW(C6370)-C6370-3))</f>
        <v>2080</v>
      </c>
      <c r="C6370" s="32">
        <v>89</v>
      </c>
      <c r="D6370" s="33">
        <v>2215046</v>
      </c>
      <c r="E6370" s="33"/>
      <c r="F6370" s="33">
        <v>955326</v>
      </c>
      <c r="G6370" s="33">
        <v>128602</v>
      </c>
      <c r="H6370" s="33">
        <v>556253</v>
      </c>
      <c r="I6370" s="33">
        <v>185758</v>
      </c>
      <c r="J6370" s="33">
        <v>84714</v>
      </c>
      <c r="K6370" s="33"/>
      <c r="L6370" s="33">
        <v>1259720</v>
      </c>
      <c r="M6370" s="33">
        <v>190185</v>
      </c>
      <c r="N6370" s="33">
        <v>313907</v>
      </c>
      <c r="O6370" s="33">
        <v>577712</v>
      </c>
      <c r="P6370" s="33">
        <v>177915</v>
      </c>
      <c r="Q6370"/>
    </row>
    <row r="6371" spans="1:17">
      <c r="A6371" s="38" t="str">
        <f t="shared" ca="1" si="99"/>
        <v>208090</v>
      </c>
      <c r="B6371" s="39" cm="1">
        <f t="array" aca="1" ref="B6371" ca="1">INDIRECT(_xlfn.CONCAT("D",ROW(C6371)-C6371-3))</f>
        <v>2080</v>
      </c>
      <c r="C6371" s="32">
        <v>90</v>
      </c>
      <c r="D6371" s="33">
        <v>1935054</v>
      </c>
      <c r="E6371" s="33"/>
      <c r="F6371" s="33">
        <v>818957</v>
      </c>
      <c r="G6371" s="33">
        <v>96888</v>
      </c>
      <c r="H6371" s="33">
        <v>497697</v>
      </c>
      <c r="I6371" s="33">
        <v>167259</v>
      </c>
      <c r="J6371" s="33">
        <v>57113</v>
      </c>
      <c r="K6371" s="33"/>
      <c r="L6371" s="33">
        <v>1116097</v>
      </c>
      <c r="M6371" s="33">
        <v>188060</v>
      </c>
      <c r="N6371" s="33">
        <v>269826</v>
      </c>
      <c r="O6371" s="33">
        <v>531475</v>
      </c>
      <c r="P6371" s="33">
        <v>126736</v>
      </c>
      <c r="Q6371"/>
    </row>
    <row r="6372" spans="1:17">
      <c r="A6372" s="38" t="str">
        <f t="shared" ca="1" si="99"/>
        <v>208091</v>
      </c>
      <c r="B6372" s="39" cm="1">
        <f t="array" aca="1" ref="B6372" ca="1">INDIRECT(_xlfn.CONCAT("D",ROW(C6372)-C6372-3))</f>
        <v>2080</v>
      </c>
      <c r="C6372" s="32">
        <v>91</v>
      </c>
      <c r="D6372" s="33">
        <v>1662681</v>
      </c>
      <c r="E6372" s="33"/>
      <c r="F6372" s="33">
        <v>688170</v>
      </c>
      <c r="G6372" s="33">
        <v>88697</v>
      </c>
      <c r="H6372" s="33">
        <v>411882</v>
      </c>
      <c r="I6372" s="33">
        <v>139673</v>
      </c>
      <c r="J6372" s="33">
        <v>47917</v>
      </c>
      <c r="K6372" s="33"/>
      <c r="L6372" s="33">
        <v>974511</v>
      </c>
      <c r="M6372" s="33">
        <v>163612</v>
      </c>
      <c r="N6372" s="33">
        <v>209627</v>
      </c>
      <c r="O6372" s="33">
        <v>489812</v>
      </c>
      <c r="P6372" s="33">
        <v>111460</v>
      </c>
      <c r="Q6372"/>
    </row>
    <row r="6373" spans="1:17">
      <c r="A6373" s="38" t="str">
        <f t="shared" ca="1" si="99"/>
        <v>208092</v>
      </c>
      <c r="B6373" s="39" cm="1">
        <f t="array" aca="1" ref="B6373" ca="1">INDIRECT(_xlfn.CONCAT("D",ROW(C6373)-C6373-3))</f>
        <v>2080</v>
      </c>
      <c r="C6373" s="32">
        <v>92</v>
      </c>
      <c r="D6373" s="33">
        <v>1405788</v>
      </c>
      <c r="E6373" s="33"/>
      <c r="F6373" s="33">
        <v>569689</v>
      </c>
      <c r="G6373" s="33">
        <v>74529</v>
      </c>
      <c r="H6373" s="33">
        <v>318536</v>
      </c>
      <c r="I6373" s="33">
        <v>139870</v>
      </c>
      <c r="J6373" s="33">
        <v>36754</v>
      </c>
      <c r="K6373" s="33"/>
      <c r="L6373" s="33">
        <v>836099</v>
      </c>
      <c r="M6373" s="33">
        <v>119735</v>
      </c>
      <c r="N6373" s="33">
        <v>152483</v>
      </c>
      <c r="O6373" s="33">
        <v>456426</v>
      </c>
      <c r="P6373" s="33">
        <v>107455</v>
      </c>
      <c r="Q6373"/>
    </row>
    <row r="6374" spans="1:17">
      <c r="A6374" s="38" t="str">
        <f t="shared" ca="1" si="99"/>
        <v>208093</v>
      </c>
      <c r="B6374" s="39" cm="1">
        <f t="array" aca="1" ref="B6374" ca="1">INDIRECT(_xlfn.CONCAT("D",ROW(C6374)-C6374-3))</f>
        <v>2080</v>
      </c>
      <c r="C6374" s="32">
        <v>93</v>
      </c>
      <c r="D6374" s="33">
        <v>1187068</v>
      </c>
      <c r="E6374" s="33"/>
      <c r="F6374" s="33">
        <v>469704</v>
      </c>
      <c r="G6374" s="33">
        <v>33770</v>
      </c>
      <c r="H6374" s="33">
        <v>272203</v>
      </c>
      <c r="I6374" s="33">
        <v>127915</v>
      </c>
      <c r="J6374" s="33">
        <v>35816</v>
      </c>
      <c r="K6374" s="33"/>
      <c r="L6374" s="33">
        <v>717364</v>
      </c>
      <c r="M6374" s="33">
        <v>110679</v>
      </c>
      <c r="N6374" s="33">
        <v>109654</v>
      </c>
      <c r="O6374" s="33">
        <v>403773</v>
      </c>
      <c r="P6374" s="33">
        <v>93257</v>
      </c>
      <c r="Q6374"/>
    </row>
    <row r="6375" spans="1:17">
      <c r="A6375" s="38" t="str">
        <f t="shared" ca="1" si="99"/>
        <v>208094</v>
      </c>
      <c r="B6375" s="39" cm="1">
        <f t="array" aca="1" ref="B6375" ca="1">INDIRECT(_xlfn.CONCAT("D",ROW(C6375)-C6375-3))</f>
        <v>2080</v>
      </c>
      <c r="C6375" s="32">
        <v>94</v>
      </c>
      <c r="D6375" s="33">
        <v>997088</v>
      </c>
      <c r="E6375" s="33"/>
      <c r="F6375" s="33">
        <v>385362</v>
      </c>
      <c r="G6375" s="33">
        <v>30747</v>
      </c>
      <c r="H6375" s="33">
        <v>213179</v>
      </c>
      <c r="I6375" s="33">
        <v>112739</v>
      </c>
      <c r="J6375" s="33">
        <v>28697</v>
      </c>
      <c r="K6375" s="33"/>
      <c r="L6375" s="33">
        <v>611727</v>
      </c>
      <c r="M6375" s="33">
        <v>80193</v>
      </c>
      <c r="N6375" s="33">
        <v>96643</v>
      </c>
      <c r="O6375" s="33">
        <v>336193</v>
      </c>
      <c r="P6375" s="33">
        <v>98699</v>
      </c>
      <c r="Q6375"/>
    </row>
    <row r="6376" spans="1:17">
      <c r="A6376" s="38" t="str">
        <f t="shared" ca="1" si="99"/>
        <v>208095</v>
      </c>
      <c r="B6376" s="39" cm="1">
        <f t="array" aca="1" ref="B6376" ca="1">INDIRECT(_xlfn.CONCAT("D",ROW(C6376)-C6376-3))</f>
        <v>2080</v>
      </c>
      <c r="C6376" s="32">
        <v>95</v>
      </c>
      <c r="D6376" s="33">
        <v>798055</v>
      </c>
      <c r="E6376" s="33"/>
      <c r="F6376" s="33">
        <v>299548</v>
      </c>
      <c r="G6376" s="33">
        <v>21617</v>
      </c>
      <c r="H6376" s="33">
        <v>145142</v>
      </c>
      <c r="I6376" s="33">
        <v>116319</v>
      </c>
      <c r="J6376" s="33">
        <v>16470</v>
      </c>
      <c r="K6376" s="33"/>
      <c r="L6376" s="33">
        <v>498507</v>
      </c>
      <c r="M6376" s="33">
        <v>59862</v>
      </c>
      <c r="N6376" s="33">
        <v>51605</v>
      </c>
      <c r="O6376" s="33">
        <v>317889</v>
      </c>
      <c r="P6376" s="33">
        <v>69151</v>
      </c>
      <c r="Q6376"/>
    </row>
    <row r="6377" spans="1:17">
      <c r="A6377" s="38" t="str">
        <f t="shared" ca="1" si="99"/>
        <v>208096</v>
      </c>
      <c r="B6377" s="39" cm="1">
        <f t="array" aca="1" ref="B6377" ca="1">INDIRECT(_xlfn.CONCAT("D",ROW(C6377)-C6377-3))</f>
        <v>2080</v>
      </c>
      <c r="C6377" s="32">
        <v>96</v>
      </c>
      <c r="D6377" s="33">
        <v>628688</v>
      </c>
      <c r="E6377" s="33"/>
      <c r="F6377" s="33">
        <v>229494</v>
      </c>
      <c r="G6377" s="33">
        <v>15506</v>
      </c>
      <c r="H6377" s="33">
        <v>118882</v>
      </c>
      <c r="I6377" s="33">
        <v>81667</v>
      </c>
      <c r="J6377" s="33">
        <v>13439</v>
      </c>
      <c r="K6377" s="33"/>
      <c r="L6377" s="33">
        <v>399195</v>
      </c>
      <c r="M6377" s="33">
        <v>39401</v>
      </c>
      <c r="N6377" s="33">
        <v>36290</v>
      </c>
      <c r="O6377" s="33">
        <v>274770</v>
      </c>
      <c r="P6377" s="33">
        <v>48733</v>
      </c>
      <c r="Q6377"/>
    </row>
    <row r="6378" spans="1:17">
      <c r="A6378" s="38" t="str">
        <f t="shared" ca="1" si="99"/>
        <v>208097</v>
      </c>
      <c r="B6378" s="39" cm="1">
        <f t="array" aca="1" ref="B6378" ca="1">INDIRECT(_xlfn.CONCAT("D",ROW(C6378)-C6378-3))</f>
        <v>2080</v>
      </c>
      <c r="C6378" s="32">
        <v>97</v>
      </c>
      <c r="D6378" s="33">
        <v>496539</v>
      </c>
      <c r="E6378" s="33"/>
      <c r="F6378" s="33">
        <v>175816</v>
      </c>
      <c r="G6378" s="33">
        <v>8372</v>
      </c>
      <c r="H6378" s="33">
        <v>87908</v>
      </c>
      <c r="I6378" s="33">
        <v>72210</v>
      </c>
      <c r="J6378" s="33">
        <v>7326</v>
      </c>
      <c r="K6378" s="33"/>
      <c r="L6378" s="33">
        <v>320723</v>
      </c>
      <c r="M6378" s="33">
        <v>36564</v>
      </c>
      <c r="N6378" s="33">
        <v>25073</v>
      </c>
      <c r="O6378" s="33">
        <v>225655</v>
      </c>
      <c r="P6378" s="33">
        <v>33430</v>
      </c>
      <c r="Q6378"/>
    </row>
    <row r="6379" spans="1:17">
      <c r="A6379" s="38" t="str">
        <f t="shared" ca="1" si="99"/>
        <v>208098</v>
      </c>
      <c r="B6379" s="39" cm="1">
        <f t="array" aca="1" ref="B6379" ca="1">INDIRECT(_xlfn.CONCAT("D",ROW(C6379)-C6379-3))</f>
        <v>2080</v>
      </c>
      <c r="C6379" s="32">
        <v>98</v>
      </c>
      <c r="D6379" s="33">
        <v>371559</v>
      </c>
      <c r="E6379" s="33"/>
      <c r="F6379" s="33">
        <v>127039</v>
      </c>
      <c r="G6379" s="33">
        <v>12599</v>
      </c>
      <c r="H6379" s="33">
        <v>50395</v>
      </c>
      <c r="I6379" s="33">
        <v>60895</v>
      </c>
      <c r="J6379" s="33">
        <v>3150</v>
      </c>
      <c r="K6379" s="33"/>
      <c r="L6379" s="33">
        <v>244521</v>
      </c>
      <c r="M6379" s="33">
        <v>13702</v>
      </c>
      <c r="N6379" s="33">
        <v>11594</v>
      </c>
      <c r="O6379" s="33">
        <v>191822</v>
      </c>
      <c r="P6379" s="33">
        <v>27403</v>
      </c>
      <c r="Q6379"/>
    </row>
    <row r="6380" spans="1:17">
      <c r="A6380" s="38" t="str">
        <f t="shared" ca="1" si="99"/>
        <v>208099</v>
      </c>
      <c r="B6380" s="39" cm="1">
        <f t="array" aca="1" ref="B6380" ca="1">INDIRECT(_xlfn.CONCAT("D",ROW(C6380)-C6380-3))</f>
        <v>2080</v>
      </c>
      <c r="C6380" s="32">
        <v>99</v>
      </c>
      <c r="D6380" s="33">
        <v>281229</v>
      </c>
      <c r="E6380" s="33"/>
      <c r="F6380" s="33">
        <v>93002</v>
      </c>
      <c r="G6380" s="33">
        <v>6341</v>
      </c>
      <c r="H6380" s="33">
        <v>24307</v>
      </c>
      <c r="I6380" s="33">
        <v>52842</v>
      </c>
      <c r="J6380" s="33">
        <v>9512</v>
      </c>
      <c r="K6380" s="33"/>
      <c r="L6380" s="33">
        <v>188227</v>
      </c>
      <c r="M6380" s="33">
        <v>19034</v>
      </c>
      <c r="N6380" s="33">
        <v>15862</v>
      </c>
      <c r="O6380" s="33">
        <v>127952</v>
      </c>
      <c r="P6380" s="33">
        <v>25379</v>
      </c>
      <c r="Q6380"/>
    </row>
    <row r="6381" spans="1:17">
      <c r="A6381" s="38" t="str">
        <f t="shared" ca="1" si="99"/>
        <v>2080100</v>
      </c>
      <c r="B6381" s="39" cm="1">
        <f t="array" aca="1" ref="B6381" ca="1">INDIRECT(_xlfn.CONCAT("D",ROW(C6381)-C6381-3))</f>
        <v>2080</v>
      </c>
      <c r="C6381" s="32">
        <v>100</v>
      </c>
      <c r="D6381" s="33">
        <v>600051</v>
      </c>
      <c r="E6381" s="33"/>
      <c r="F6381" s="33">
        <v>176432</v>
      </c>
      <c r="G6381" s="33">
        <v>8713</v>
      </c>
      <c r="H6381" s="33">
        <v>54454</v>
      </c>
      <c r="I6381" s="33">
        <v>104552</v>
      </c>
      <c r="J6381" s="33">
        <v>8713</v>
      </c>
      <c r="K6381" s="33"/>
      <c r="L6381" s="33">
        <v>423619</v>
      </c>
      <c r="M6381" s="33">
        <v>37217</v>
      </c>
      <c r="N6381" s="33">
        <v>15325</v>
      </c>
      <c r="O6381" s="33">
        <v>329482</v>
      </c>
      <c r="P6381" s="33">
        <v>41596</v>
      </c>
      <c r="Q6381"/>
    </row>
    <row r="6382" spans="1:17">
      <c r="A6382" s="38" t="str">
        <f t="shared" ca="1" si="99"/>
        <v>371559</v>
      </c>
      <c r="B6382" s="39" cm="1">
        <f t="array" aca="1" ref="B6382" ca="1">INDIRECT(_xlfn.CONCAT("D",ROW(C6382)-C6382-3))</f>
        <v>371559</v>
      </c>
      <c r="C6382" s="34"/>
      <c r="D6382" s="31"/>
      <c r="E6382" s="31"/>
      <c r="F6382" s="31"/>
      <c r="G6382" s="31"/>
      <c r="H6382" s="31"/>
      <c r="I6382" s="31"/>
      <c r="J6382" s="31"/>
      <c r="K6382" s="31"/>
      <c r="L6382" s="31"/>
      <c r="M6382" s="31"/>
      <c r="N6382" s="31"/>
      <c r="O6382" s="31"/>
      <c r="P6382" s="31"/>
      <c r="Q6382"/>
    </row>
    <row r="6383" spans="1:17">
      <c r="A6383" s="38" t="str">
        <f t="shared" ca="1" si="99"/>
        <v>281229</v>
      </c>
      <c r="B6383" s="39" cm="1">
        <f t="array" aca="1" ref="B6383" ca="1">INDIRECT(_xlfn.CONCAT("D",ROW(C6383)-C6383-3))</f>
        <v>281229</v>
      </c>
      <c r="Q6383"/>
    </row>
    <row r="6384" spans="1:17">
      <c r="A6384" s="38" t="str">
        <f t="shared" ca="1" si="99"/>
        <v>600051</v>
      </c>
      <c r="B6384" s="39" cm="1">
        <f t="array" aca="1" ref="B6384" ca="1">INDIRECT(_xlfn.CONCAT("D",ROW(C6384)-C6384-3))</f>
        <v>600051</v>
      </c>
      <c r="Q6384"/>
    </row>
    <row r="6385" spans="1:17">
      <c r="A6385" s="38" t="str">
        <f t="shared" ca="1" si="99"/>
        <v>0</v>
      </c>
      <c r="B6385" s="39" cm="1">
        <f t="array" aca="1" ref="B6385" ca="1">INDIRECT(_xlfn.CONCAT("D",ROW(C6385)-C6385-3))</f>
        <v>0</v>
      </c>
      <c r="Q6385"/>
    </row>
    <row r="6386" spans="1:17">
      <c r="A6386" s="38" t="str">
        <f t="shared" ca="1" si="99"/>
        <v>0</v>
      </c>
      <c r="B6386" s="39" cm="1">
        <f t="array" aca="1" ref="B6386" ca="1">INDIRECT(_xlfn.CONCAT("D",ROW(C6386)-C6386-3))</f>
        <v>0</v>
      </c>
      <c r="Q6386"/>
    </row>
    <row r="6387" spans="1:17">
      <c r="A6387" s="38" t="str">
        <f t="shared" ca="1" si="99"/>
        <v>0</v>
      </c>
      <c r="B6387" s="39" cm="1">
        <f t="array" aca="1" ref="B6387" ca="1">INDIRECT(_xlfn.CONCAT("D",ROW(C6387)-C6387-3))</f>
        <v>0</v>
      </c>
      <c r="Q6387"/>
    </row>
    <row r="6388" spans="1:17">
      <c r="A6388" s="38" t="str">
        <f t="shared" ca="1" si="99"/>
        <v>0</v>
      </c>
      <c r="B6388" s="39" cm="1">
        <f t="array" aca="1" ref="B6388" ca="1">INDIRECT(_xlfn.CONCAT("D",ROW(C6388)-C6388-3))</f>
        <v>0</v>
      </c>
      <c r="D6388" s="47">
        <v>2081</v>
      </c>
      <c r="E6388" s="47"/>
      <c r="F6388" s="47"/>
      <c r="G6388" s="47"/>
      <c r="H6388" s="47"/>
      <c r="I6388" s="47"/>
      <c r="J6388" s="47"/>
      <c r="K6388" s="47"/>
      <c r="L6388" s="47"/>
      <c r="M6388" s="47"/>
      <c r="N6388" s="47"/>
      <c r="O6388" s="47"/>
      <c r="P6388" s="47"/>
      <c r="Q6388"/>
    </row>
    <row r="6389" spans="1:17">
      <c r="A6389" s="38" t="str">
        <f t="shared" ca="1" si="99"/>
        <v>0</v>
      </c>
      <c r="B6389" s="39" cm="1">
        <f t="array" aca="1" ref="B6389" ca="1">INDIRECT(_xlfn.CONCAT("D",ROW(C6389)-C6389-3))</f>
        <v>0</v>
      </c>
      <c r="F6389" s="48" t="s">
        <v>184</v>
      </c>
      <c r="G6389" s="48"/>
      <c r="H6389" s="48"/>
      <c r="I6389" s="48"/>
      <c r="J6389" s="48"/>
      <c r="K6389" s="30"/>
      <c r="L6389" s="48" t="s">
        <v>185</v>
      </c>
      <c r="M6389" s="48"/>
      <c r="N6389" s="48"/>
      <c r="O6389" s="48"/>
      <c r="P6389" s="48"/>
      <c r="Q6389"/>
    </row>
    <row r="6390" spans="1:17">
      <c r="A6390" s="38" t="e">
        <f t="shared" ca="1" si="99"/>
        <v>#VALUE!</v>
      </c>
      <c r="B6390" s="39" t="e" cm="1">
        <f t="array" aca="1" ref="B6390" ca="1">INDIRECT(_xlfn.CONCAT("D",ROW(C6390)-C6390-3))</f>
        <v>#VALUE!</v>
      </c>
      <c r="C6390" s="30" t="s">
        <v>186</v>
      </c>
      <c r="D6390" s="30" t="s">
        <v>0</v>
      </c>
      <c r="E6390" s="30"/>
      <c r="F6390" s="30" t="s">
        <v>0</v>
      </c>
      <c r="G6390" s="30" t="s">
        <v>187</v>
      </c>
      <c r="H6390" s="30" t="s">
        <v>188</v>
      </c>
      <c r="I6390" s="30" t="s">
        <v>189</v>
      </c>
      <c r="J6390" s="30" t="s">
        <v>190</v>
      </c>
      <c r="K6390" s="30"/>
      <c r="L6390" s="30" t="s">
        <v>0</v>
      </c>
      <c r="M6390" s="30" t="s">
        <v>187</v>
      </c>
      <c r="N6390" s="30" t="s">
        <v>188</v>
      </c>
      <c r="O6390" s="30" t="s">
        <v>189</v>
      </c>
      <c r="P6390" s="30" t="s">
        <v>190</v>
      </c>
      <c r="Q6390"/>
    </row>
    <row r="6391" spans="1:17">
      <c r="A6391" s="38" t="str">
        <f t="shared" ca="1" si="99"/>
        <v>20810</v>
      </c>
      <c r="B6391" s="39" cm="1">
        <f t="array" aca="1" ref="B6391" ca="1">INDIRECT(_xlfn.CONCAT("D",ROW(C6391)-C6391-3))</f>
        <v>2081</v>
      </c>
      <c r="C6391" s="32">
        <v>0</v>
      </c>
      <c r="D6391" s="33">
        <v>3996511</v>
      </c>
      <c r="E6391" s="33"/>
      <c r="F6391" s="33">
        <v>2044641</v>
      </c>
      <c r="G6391" s="33">
        <v>2044641</v>
      </c>
      <c r="H6391" s="33">
        <v>0</v>
      </c>
      <c r="I6391" s="33">
        <v>0</v>
      </c>
      <c r="J6391" s="33">
        <v>0</v>
      </c>
      <c r="K6391" s="33"/>
      <c r="L6391" s="33">
        <v>1951870</v>
      </c>
      <c r="M6391" s="33">
        <v>1951870</v>
      </c>
      <c r="N6391" s="33">
        <v>0</v>
      </c>
      <c r="O6391" s="33">
        <v>0</v>
      </c>
      <c r="P6391" s="33">
        <v>0</v>
      </c>
      <c r="Q6391"/>
    </row>
    <row r="6392" spans="1:17">
      <c r="A6392" s="38" t="str">
        <f t="shared" ca="1" si="99"/>
        <v>20811</v>
      </c>
      <c r="B6392" s="39" cm="1">
        <f t="array" aca="1" ref="B6392" ca="1">INDIRECT(_xlfn.CONCAT("D",ROW(C6392)-C6392-3))</f>
        <v>2081</v>
      </c>
      <c r="C6392" s="32">
        <v>1</v>
      </c>
      <c r="D6392" s="33">
        <v>4015598</v>
      </c>
      <c r="E6392" s="33"/>
      <c r="F6392" s="33">
        <v>2055063</v>
      </c>
      <c r="G6392" s="33">
        <v>2055063</v>
      </c>
      <c r="H6392" s="33">
        <v>0</v>
      </c>
      <c r="I6392" s="33">
        <v>0</v>
      </c>
      <c r="J6392" s="33">
        <v>0</v>
      </c>
      <c r="K6392" s="33"/>
      <c r="L6392" s="33">
        <v>1960536</v>
      </c>
      <c r="M6392" s="33">
        <v>1960536</v>
      </c>
      <c r="N6392" s="33">
        <v>0</v>
      </c>
      <c r="O6392" s="33">
        <v>0</v>
      </c>
      <c r="P6392" s="33">
        <v>0</v>
      </c>
      <c r="Q6392"/>
    </row>
    <row r="6393" spans="1:17">
      <c r="A6393" s="38" t="str">
        <f t="shared" ca="1" si="99"/>
        <v>20812</v>
      </c>
      <c r="B6393" s="39" cm="1">
        <f t="array" aca="1" ref="B6393" ca="1">INDIRECT(_xlfn.CONCAT("D",ROW(C6393)-C6393-3))</f>
        <v>2081</v>
      </c>
      <c r="C6393" s="32">
        <v>2</v>
      </c>
      <c r="D6393" s="33">
        <v>4043557</v>
      </c>
      <c r="E6393" s="33"/>
      <c r="F6393" s="33">
        <v>2069497</v>
      </c>
      <c r="G6393" s="33">
        <v>2069497</v>
      </c>
      <c r="H6393" s="33">
        <v>0</v>
      </c>
      <c r="I6393" s="33">
        <v>0</v>
      </c>
      <c r="J6393" s="33">
        <v>0</v>
      </c>
      <c r="K6393" s="33"/>
      <c r="L6393" s="33">
        <v>1974059</v>
      </c>
      <c r="M6393" s="33">
        <v>1974059</v>
      </c>
      <c r="N6393" s="33">
        <v>0</v>
      </c>
      <c r="O6393" s="33">
        <v>0</v>
      </c>
      <c r="P6393" s="33">
        <v>0</v>
      </c>
      <c r="Q6393"/>
    </row>
    <row r="6394" spans="1:17">
      <c r="A6394" s="38" t="str">
        <f t="shared" ca="1" si="99"/>
        <v>20813</v>
      </c>
      <c r="B6394" s="39" cm="1">
        <f t="array" aca="1" ref="B6394" ca="1">INDIRECT(_xlfn.CONCAT("D",ROW(C6394)-C6394-3))</f>
        <v>2081</v>
      </c>
      <c r="C6394" s="32">
        <v>3</v>
      </c>
      <c r="D6394" s="33">
        <v>4072287</v>
      </c>
      <c r="E6394" s="33"/>
      <c r="F6394" s="33">
        <v>2084324</v>
      </c>
      <c r="G6394" s="33">
        <v>2084324</v>
      </c>
      <c r="H6394" s="33">
        <v>0</v>
      </c>
      <c r="I6394" s="33">
        <v>0</v>
      </c>
      <c r="J6394" s="33">
        <v>0</v>
      </c>
      <c r="K6394" s="33"/>
      <c r="L6394" s="33">
        <v>1987963</v>
      </c>
      <c r="M6394" s="33">
        <v>1987963</v>
      </c>
      <c r="N6394" s="33">
        <v>0</v>
      </c>
      <c r="O6394" s="33">
        <v>0</v>
      </c>
      <c r="P6394" s="33">
        <v>0</v>
      </c>
      <c r="Q6394"/>
    </row>
    <row r="6395" spans="1:17">
      <c r="A6395" s="38" t="str">
        <f t="shared" ca="1" si="99"/>
        <v>20814</v>
      </c>
      <c r="B6395" s="39" cm="1">
        <f t="array" aca="1" ref="B6395" ca="1">INDIRECT(_xlfn.CONCAT("D",ROW(C6395)-C6395-3))</f>
        <v>2081</v>
      </c>
      <c r="C6395" s="32">
        <v>4</v>
      </c>
      <c r="D6395" s="33">
        <v>4098855</v>
      </c>
      <c r="E6395" s="33"/>
      <c r="F6395" s="33">
        <v>2098257</v>
      </c>
      <c r="G6395" s="33">
        <v>2098257</v>
      </c>
      <c r="H6395" s="33">
        <v>0</v>
      </c>
      <c r="I6395" s="33">
        <v>0</v>
      </c>
      <c r="J6395" s="33">
        <v>0</v>
      </c>
      <c r="K6395" s="33"/>
      <c r="L6395" s="33">
        <v>2000597</v>
      </c>
      <c r="M6395" s="33">
        <v>2000597</v>
      </c>
      <c r="N6395" s="33">
        <v>0</v>
      </c>
      <c r="O6395" s="33">
        <v>0</v>
      </c>
      <c r="P6395" s="33">
        <v>0</v>
      </c>
      <c r="Q6395"/>
    </row>
    <row r="6396" spans="1:17">
      <c r="A6396" s="38" t="str">
        <f t="shared" ca="1" si="99"/>
        <v>20815</v>
      </c>
      <c r="B6396" s="39" cm="1">
        <f t="array" aca="1" ref="B6396" ca="1">INDIRECT(_xlfn.CONCAT("D",ROW(C6396)-C6396-3))</f>
        <v>2081</v>
      </c>
      <c r="C6396" s="32">
        <v>5</v>
      </c>
      <c r="D6396" s="33">
        <v>4123892</v>
      </c>
      <c r="E6396" s="33"/>
      <c r="F6396" s="33">
        <v>2111331</v>
      </c>
      <c r="G6396" s="33">
        <v>2111331</v>
      </c>
      <c r="H6396" s="33">
        <v>0</v>
      </c>
      <c r="I6396" s="33">
        <v>0</v>
      </c>
      <c r="J6396" s="33">
        <v>0</v>
      </c>
      <c r="K6396" s="33"/>
      <c r="L6396" s="33">
        <v>2012561</v>
      </c>
      <c r="M6396" s="33">
        <v>2012561</v>
      </c>
      <c r="N6396" s="33">
        <v>0</v>
      </c>
      <c r="O6396" s="33">
        <v>0</v>
      </c>
      <c r="P6396" s="33">
        <v>0</v>
      </c>
      <c r="Q6396"/>
    </row>
    <row r="6397" spans="1:17">
      <c r="A6397" s="38" t="str">
        <f t="shared" ca="1" si="99"/>
        <v>20816</v>
      </c>
      <c r="B6397" s="39" cm="1">
        <f t="array" aca="1" ref="B6397" ca="1">INDIRECT(_xlfn.CONCAT("D",ROW(C6397)-C6397-3))</f>
        <v>2081</v>
      </c>
      <c r="C6397" s="32">
        <v>6</v>
      </c>
      <c r="D6397" s="33">
        <v>4149396</v>
      </c>
      <c r="E6397" s="33"/>
      <c r="F6397" s="33">
        <v>2124538</v>
      </c>
      <c r="G6397" s="33">
        <v>2124538</v>
      </c>
      <c r="H6397" s="33">
        <v>0</v>
      </c>
      <c r="I6397" s="33">
        <v>0</v>
      </c>
      <c r="J6397" s="33">
        <v>0</v>
      </c>
      <c r="K6397" s="33"/>
      <c r="L6397" s="33">
        <v>2024858</v>
      </c>
      <c r="M6397" s="33">
        <v>2024858</v>
      </c>
      <c r="N6397" s="33">
        <v>0</v>
      </c>
      <c r="O6397" s="33">
        <v>0</v>
      </c>
      <c r="P6397" s="33">
        <v>0</v>
      </c>
      <c r="Q6397"/>
    </row>
    <row r="6398" spans="1:17">
      <c r="A6398" s="38" t="str">
        <f t="shared" ca="1" si="99"/>
        <v>20817</v>
      </c>
      <c r="B6398" s="39" cm="1">
        <f t="array" aca="1" ref="B6398" ca="1">INDIRECT(_xlfn.CONCAT("D",ROW(C6398)-C6398-3))</f>
        <v>2081</v>
      </c>
      <c r="C6398" s="32">
        <v>7</v>
      </c>
      <c r="D6398" s="33">
        <v>4173278</v>
      </c>
      <c r="E6398" s="33"/>
      <c r="F6398" s="33">
        <v>2136756</v>
      </c>
      <c r="G6398" s="33">
        <v>2136756</v>
      </c>
      <c r="H6398" s="33">
        <v>0</v>
      </c>
      <c r="I6398" s="33">
        <v>0</v>
      </c>
      <c r="J6398" s="33">
        <v>0</v>
      </c>
      <c r="K6398" s="33"/>
      <c r="L6398" s="33">
        <v>2036522</v>
      </c>
      <c r="M6398" s="33">
        <v>2036522</v>
      </c>
      <c r="N6398" s="33">
        <v>0</v>
      </c>
      <c r="O6398" s="33">
        <v>0</v>
      </c>
      <c r="P6398" s="33">
        <v>0</v>
      </c>
      <c r="Q6398"/>
    </row>
    <row r="6399" spans="1:17">
      <c r="A6399" s="38" t="str">
        <f t="shared" ca="1" si="99"/>
        <v>20818</v>
      </c>
      <c r="B6399" s="39" cm="1">
        <f t="array" aca="1" ref="B6399" ca="1">INDIRECT(_xlfn.CONCAT("D",ROW(C6399)-C6399-3))</f>
        <v>2081</v>
      </c>
      <c r="C6399" s="32">
        <v>8</v>
      </c>
      <c r="D6399" s="33">
        <v>4196177</v>
      </c>
      <c r="E6399" s="33"/>
      <c r="F6399" s="33">
        <v>2148656</v>
      </c>
      <c r="G6399" s="33">
        <v>2148656</v>
      </c>
      <c r="H6399" s="33">
        <v>0</v>
      </c>
      <c r="I6399" s="33">
        <v>0</v>
      </c>
      <c r="J6399" s="33">
        <v>0</v>
      </c>
      <c r="K6399" s="33"/>
      <c r="L6399" s="33">
        <v>2047521</v>
      </c>
      <c r="M6399" s="33">
        <v>2047521</v>
      </c>
      <c r="N6399" s="33">
        <v>0</v>
      </c>
      <c r="O6399" s="33">
        <v>0</v>
      </c>
      <c r="P6399" s="33">
        <v>0</v>
      </c>
      <c r="Q6399"/>
    </row>
    <row r="6400" spans="1:17">
      <c r="A6400" s="38" t="str">
        <f t="shared" ca="1" si="99"/>
        <v>20819</v>
      </c>
      <c r="B6400" s="39" cm="1">
        <f t="array" aca="1" ref="B6400" ca="1">INDIRECT(_xlfn.CONCAT("D",ROW(C6400)-C6400-3))</f>
        <v>2081</v>
      </c>
      <c r="C6400" s="32">
        <v>9</v>
      </c>
      <c r="D6400" s="33">
        <v>4218841</v>
      </c>
      <c r="E6400" s="33"/>
      <c r="F6400" s="33">
        <v>2160792</v>
      </c>
      <c r="G6400" s="33">
        <v>2160792</v>
      </c>
      <c r="H6400" s="33">
        <v>0</v>
      </c>
      <c r="I6400" s="33">
        <v>0</v>
      </c>
      <c r="J6400" s="33">
        <v>0</v>
      </c>
      <c r="K6400" s="33"/>
      <c r="L6400" s="33">
        <v>2058050</v>
      </c>
      <c r="M6400" s="33">
        <v>2058050</v>
      </c>
      <c r="N6400" s="33">
        <v>0</v>
      </c>
      <c r="O6400" s="33">
        <v>0</v>
      </c>
      <c r="P6400" s="33">
        <v>0</v>
      </c>
      <c r="Q6400"/>
    </row>
    <row r="6401" spans="1:17">
      <c r="A6401" s="38" t="str">
        <f t="shared" ca="1" si="99"/>
        <v>208110</v>
      </c>
      <c r="B6401" s="39" cm="1">
        <f t="array" aca="1" ref="B6401" ca="1">INDIRECT(_xlfn.CONCAT("D",ROW(C6401)-C6401-3))</f>
        <v>2081</v>
      </c>
      <c r="C6401" s="32">
        <v>10</v>
      </c>
      <c r="D6401" s="33">
        <v>4241145</v>
      </c>
      <c r="E6401" s="33"/>
      <c r="F6401" s="33">
        <v>2172947</v>
      </c>
      <c r="G6401" s="33">
        <v>2172947</v>
      </c>
      <c r="H6401" s="33">
        <v>0</v>
      </c>
      <c r="I6401" s="33">
        <v>0</v>
      </c>
      <c r="J6401" s="33">
        <v>0</v>
      </c>
      <c r="K6401" s="33"/>
      <c r="L6401" s="33">
        <v>2068198</v>
      </c>
      <c r="M6401" s="33">
        <v>2068198</v>
      </c>
      <c r="N6401" s="33">
        <v>0</v>
      </c>
      <c r="O6401" s="33">
        <v>0</v>
      </c>
      <c r="P6401" s="33">
        <v>0</v>
      </c>
      <c r="Q6401"/>
    </row>
    <row r="6402" spans="1:17">
      <c r="A6402" s="38" t="str">
        <f t="shared" ca="1" si="99"/>
        <v>208111</v>
      </c>
      <c r="B6402" s="39" cm="1">
        <f t="array" aca="1" ref="B6402" ca="1">INDIRECT(_xlfn.CONCAT("D",ROW(C6402)-C6402-3))</f>
        <v>2081</v>
      </c>
      <c r="C6402" s="32">
        <v>11</v>
      </c>
      <c r="D6402" s="33">
        <v>4262408</v>
      </c>
      <c r="E6402" s="33"/>
      <c r="F6402" s="33">
        <v>2184455</v>
      </c>
      <c r="G6402" s="33">
        <v>2184455</v>
      </c>
      <c r="H6402" s="33">
        <v>0</v>
      </c>
      <c r="I6402" s="33">
        <v>0</v>
      </c>
      <c r="J6402" s="33">
        <v>0</v>
      </c>
      <c r="K6402" s="33"/>
      <c r="L6402" s="33">
        <v>2077953</v>
      </c>
      <c r="M6402" s="33">
        <v>2077953</v>
      </c>
      <c r="N6402" s="33">
        <v>0</v>
      </c>
      <c r="O6402" s="33">
        <v>0</v>
      </c>
      <c r="P6402" s="33">
        <v>0</v>
      </c>
      <c r="Q6402"/>
    </row>
    <row r="6403" spans="1:17">
      <c r="A6403" s="38" t="str">
        <f t="shared" ca="1" si="99"/>
        <v>208112</v>
      </c>
      <c r="B6403" s="39" cm="1">
        <f t="array" aca="1" ref="B6403" ca="1">INDIRECT(_xlfn.CONCAT("D",ROW(C6403)-C6403-3))</f>
        <v>2081</v>
      </c>
      <c r="C6403" s="32">
        <v>12</v>
      </c>
      <c r="D6403" s="33">
        <v>4282528</v>
      </c>
      <c r="E6403" s="33"/>
      <c r="F6403" s="33">
        <v>2195117</v>
      </c>
      <c r="G6403" s="33">
        <v>2195117</v>
      </c>
      <c r="H6403" s="33">
        <v>0</v>
      </c>
      <c r="I6403" s="33">
        <v>0</v>
      </c>
      <c r="J6403" s="33">
        <v>0</v>
      </c>
      <c r="K6403" s="33"/>
      <c r="L6403" s="33">
        <v>2087411</v>
      </c>
      <c r="M6403" s="33">
        <v>2087411</v>
      </c>
      <c r="N6403" s="33">
        <v>0</v>
      </c>
      <c r="O6403" s="33">
        <v>0</v>
      </c>
      <c r="P6403" s="33">
        <v>0</v>
      </c>
      <c r="Q6403"/>
    </row>
    <row r="6404" spans="1:17">
      <c r="A6404" s="38" t="str">
        <f t="shared" ca="1" si="99"/>
        <v>208113</v>
      </c>
      <c r="B6404" s="39" cm="1">
        <f t="array" aca="1" ref="B6404" ca="1">INDIRECT(_xlfn.CONCAT("D",ROW(C6404)-C6404-3))</f>
        <v>2081</v>
      </c>
      <c r="C6404" s="32">
        <v>13</v>
      </c>
      <c r="D6404" s="33">
        <v>4301500</v>
      </c>
      <c r="E6404" s="33"/>
      <c r="F6404" s="33">
        <v>2205039</v>
      </c>
      <c r="G6404" s="33">
        <v>2205039</v>
      </c>
      <c r="H6404" s="33">
        <v>0</v>
      </c>
      <c r="I6404" s="33">
        <v>0</v>
      </c>
      <c r="J6404" s="33">
        <v>0</v>
      </c>
      <c r="K6404" s="33"/>
      <c r="L6404" s="33">
        <v>2096461</v>
      </c>
      <c r="M6404" s="33">
        <v>2096461</v>
      </c>
      <c r="N6404" s="33">
        <v>0</v>
      </c>
      <c r="O6404" s="33">
        <v>0</v>
      </c>
      <c r="P6404" s="33">
        <v>0</v>
      </c>
      <c r="Q6404"/>
    </row>
    <row r="6405" spans="1:17">
      <c r="A6405" s="38" t="str">
        <f t="shared" ca="1" si="99"/>
        <v>208114</v>
      </c>
      <c r="B6405" s="39" cm="1">
        <f t="array" aca="1" ref="B6405" ca="1">INDIRECT(_xlfn.CONCAT("D",ROW(C6405)-C6405-3))</f>
        <v>2081</v>
      </c>
      <c r="C6405" s="32">
        <v>14</v>
      </c>
      <c r="D6405" s="33">
        <v>4319168</v>
      </c>
      <c r="E6405" s="33"/>
      <c r="F6405" s="33">
        <v>2214282</v>
      </c>
      <c r="G6405" s="33">
        <v>2214282</v>
      </c>
      <c r="H6405" s="33">
        <v>0</v>
      </c>
      <c r="I6405" s="33">
        <v>0</v>
      </c>
      <c r="J6405" s="33">
        <v>0</v>
      </c>
      <c r="K6405" s="33"/>
      <c r="L6405" s="33">
        <v>2104887</v>
      </c>
      <c r="M6405" s="33">
        <v>2104887</v>
      </c>
      <c r="N6405" s="33">
        <v>0</v>
      </c>
      <c r="O6405" s="33">
        <v>0</v>
      </c>
      <c r="P6405" s="33">
        <v>0</v>
      </c>
      <c r="Q6405"/>
    </row>
    <row r="6406" spans="1:17">
      <c r="A6406" s="38" t="str">
        <f t="shared" ca="1" si="99"/>
        <v>208115</v>
      </c>
      <c r="B6406" s="39" cm="1">
        <f t="array" aca="1" ref="B6406" ca="1">INDIRECT(_xlfn.CONCAT("D",ROW(C6406)-C6406-3))</f>
        <v>2081</v>
      </c>
      <c r="C6406" s="32">
        <v>15</v>
      </c>
      <c r="D6406" s="33">
        <v>4336338</v>
      </c>
      <c r="E6406" s="33"/>
      <c r="F6406" s="33">
        <v>2223450</v>
      </c>
      <c r="G6406" s="33">
        <v>2223450</v>
      </c>
      <c r="H6406" s="33">
        <v>0</v>
      </c>
      <c r="I6406" s="33">
        <v>0</v>
      </c>
      <c r="J6406" s="33">
        <v>0</v>
      </c>
      <c r="K6406" s="33"/>
      <c r="L6406" s="33">
        <v>2112888</v>
      </c>
      <c r="M6406" s="33">
        <v>2112888</v>
      </c>
      <c r="N6406" s="33">
        <v>0</v>
      </c>
      <c r="O6406" s="33">
        <v>0</v>
      </c>
      <c r="P6406" s="33">
        <v>0</v>
      </c>
      <c r="Q6406"/>
    </row>
    <row r="6407" spans="1:17">
      <c r="A6407" s="38" t="str">
        <f t="shared" ca="1" si="99"/>
        <v>208116</v>
      </c>
      <c r="B6407" s="39" cm="1">
        <f t="array" aca="1" ref="B6407" ca="1">INDIRECT(_xlfn.CONCAT("D",ROW(C6407)-C6407-3))</f>
        <v>2081</v>
      </c>
      <c r="C6407" s="32">
        <v>16</v>
      </c>
      <c r="D6407" s="33">
        <v>4353801</v>
      </c>
      <c r="E6407" s="33"/>
      <c r="F6407" s="33">
        <v>2233358</v>
      </c>
      <c r="G6407" s="33">
        <v>2229658</v>
      </c>
      <c r="H6407" s="33">
        <v>3701</v>
      </c>
      <c r="I6407" s="33">
        <v>0</v>
      </c>
      <c r="J6407" s="33">
        <v>0</v>
      </c>
      <c r="K6407" s="33"/>
      <c r="L6407" s="33">
        <v>2120443</v>
      </c>
      <c r="M6407" s="33">
        <v>2115823</v>
      </c>
      <c r="N6407" s="33">
        <v>4620</v>
      </c>
      <c r="O6407" s="33">
        <v>0</v>
      </c>
      <c r="P6407" s="33">
        <v>0</v>
      </c>
      <c r="Q6407"/>
    </row>
    <row r="6408" spans="1:17">
      <c r="A6408" s="38" t="str">
        <f t="shared" ca="1" si="99"/>
        <v>208117</v>
      </c>
      <c r="B6408" s="39" cm="1">
        <f t="array" aca="1" ref="B6408" ca="1">INDIRECT(_xlfn.CONCAT("D",ROW(C6408)-C6408-3))</f>
        <v>2081</v>
      </c>
      <c r="C6408" s="32">
        <v>17</v>
      </c>
      <c r="D6408" s="33">
        <v>4372865</v>
      </c>
      <c r="E6408" s="33"/>
      <c r="F6408" s="33">
        <v>2245002</v>
      </c>
      <c r="G6408" s="33">
        <v>2232957</v>
      </c>
      <c r="H6408" s="33">
        <v>12045</v>
      </c>
      <c r="I6408" s="33">
        <v>0</v>
      </c>
      <c r="J6408" s="33">
        <v>0</v>
      </c>
      <c r="K6408" s="33"/>
      <c r="L6408" s="33">
        <v>2127864</v>
      </c>
      <c r="M6408" s="33">
        <v>2114911</v>
      </c>
      <c r="N6408" s="33">
        <v>12952</v>
      </c>
      <c r="O6408" s="33">
        <v>0</v>
      </c>
      <c r="P6408" s="33">
        <v>0</v>
      </c>
      <c r="Q6408"/>
    </row>
    <row r="6409" spans="1:17">
      <c r="A6409" s="38" t="str">
        <f t="shared" ca="1" si="99"/>
        <v>208118</v>
      </c>
      <c r="B6409" s="39" cm="1">
        <f t="array" aca="1" ref="B6409" ca="1">INDIRECT(_xlfn.CONCAT("D",ROW(C6409)-C6409-3))</f>
        <v>2081</v>
      </c>
      <c r="C6409" s="32">
        <v>18</v>
      </c>
      <c r="D6409" s="33">
        <v>4393250</v>
      </c>
      <c r="E6409" s="33"/>
      <c r="F6409" s="33">
        <v>2257955</v>
      </c>
      <c r="G6409" s="33">
        <v>2243142</v>
      </c>
      <c r="H6409" s="33">
        <v>14812</v>
      </c>
      <c r="I6409" s="33">
        <v>0</v>
      </c>
      <c r="J6409" s="33">
        <v>0</v>
      </c>
      <c r="K6409" s="33"/>
      <c r="L6409" s="33">
        <v>2135296</v>
      </c>
      <c r="M6409" s="33">
        <v>2111241</v>
      </c>
      <c r="N6409" s="33">
        <v>22204</v>
      </c>
      <c r="O6409" s="33">
        <v>0</v>
      </c>
      <c r="P6409" s="33">
        <v>1850</v>
      </c>
      <c r="Q6409"/>
    </row>
    <row r="6410" spans="1:17">
      <c r="A6410" s="38" t="str">
        <f t="shared" ca="1" si="99"/>
        <v>208119</v>
      </c>
      <c r="B6410" s="39" cm="1">
        <f t="array" aca="1" ref="B6410" ca="1">INDIRECT(_xlfn.CONCAT("D",ROW(C6410)-C6410-3))</f>
        <v>2081</v>
      </c>
      <c r="C6410" s="32">
        <v>19</v>
      </c>
      <c r="D6410" s="33">
        <v>4412144</v>
      </c>
      <c r="E6410" s="33"/>
      <c r="F6410" s="33">
        <v>2269813</v>
      </c>
      <c r="G6410" s="33">
        <v>2247560</v>
      </c>
      <c r="H6410" s="33">
        <v>22253</v>
      </c>
      <c r="I6410" s="33">
        <v>0</v>
      </c>
      <c r="J6410" s="33">
        <v>0</v>
      </c>
      <c r="K6410" s="33"/>
      <c r="L6410" s="33">
        <v>2142331</v>
      </c>
      <c r="M6410" s="33">
        <v>2098818</v>
      </c>
      <c r="N6410" s="33">
        <v>41661</v>
      </c>
      <c r="O6410" s="33">
        <v>0</v>
      </c>
      <c r="P6410" s="33">
        <v>1852</v>
      </c>
      <c r="Q6410"/>
    </row>
    <row r="6411" spans="1:17">
      <c r="A6411" s="38" t="str">
        <f t="shared" ca="1" si="99"/>
        <v>208120</v>
      </c>
      <c r="B6411" s="39" cm="1">
        <f t="array" aca="1" ref="B6411" ca="1">INDIRECT(_xlfn.CONCAT("D",ROW(C6411)-C6411-3))</f>
        <v>2081</v>
      </c>
      <c r="C6411" s="32">
        <v>20</v>
      </c>
      <c r="D6411" s="33">
        <v>4428934</v>
      </c>
      <c r="E6411" s="33"/>
      <c r="F6411" s="33">
        <v>2279330</v>
      </c>
      <c r="G6411" s="33">
        <v>2225480</v>
      </c>
      <c r="H6411" s="33">
        <v>51993</v>
      </c>
      <c r="I6411" s="33">
        <v>0</v>
      </c>
      <c r="J6411" s="33">
        <v>1857</v>
      </c>
      <c r="K6411" s="33"/>
      <c r="L6411" s="33">
        <v>2149604</v>
      </c>
      <c r="M6411" s="33">
        <v>2038321</v>
      </c>
      <c r="N6411" s="33">
        <v>108500</v>
      </c>
      <c r="O6411" s="33">
        <v>0</v>
      </c>
      <c r="P6411" s="33">
        <v>2782</v>
      </c>
      <c r="Q6411"/>
    </row>
    <row r="6412" spans="1:17">
      <c r="A6412" s="38" t="str">
        <f t="shared" ref="A6412:A6475" ca="1" si="100">B6412&amp;C6412</f>
        <v>208121</v>
      </c>
      <c r="B6412" s="39" cm="1">
        <f t="array" aca="1" ref="B6412" ca="1">INDIRECT(_xlfn.CONCAT("D",ROW(C6412)-C6412-3))</f>
        <v>2081</v>
      </c>
      <c r="C6412" s="32">
        <v>21</v>
      </c>
      <c r="D6412" s="33">
        <v>4446928</v>
      </c>
      <c r="E6412" s="33"/>
      <c r="F6412" s="33">
        <v>2289042</v>
      </c>
      <c r="G6412" s="33">
        <v>2215532</v>
      </c>
      <c r="H6412" s="33">
        <v>69788</v>
      </c>
      <c r="I6412" s="33">
        <v>0</v>
      </c>
      <c r="J6412" s="33">
        <v>3722</v>
      </c>
      <c r="K6412" s="33"/>
      <c r="L6412" s="33">
        <v>2157887</v>
      </c>
      <c r="M6412" s="33">
        <v>2017499</v>
      </c>
      <c r="N6412" s="33">
        <v>137599</v>
      </c>
      <c r="O6412" s="33">
        <v>0</v>
      </c>
      <c r="P6412" s="33">
        <v>2789</v>
      </c>
      <c r="Q6412"/>
    </row>
    <row r="6413" spans="1:17">
      <c r="A6413" s="38" t="str">
        <f t="shared" ca="1" si="100"/>
        <v>208122</v>
      </c>
      <c r="B6413" s="39" cm="1">
        <f t="array" aca="1" ref="B6413" ca="1">INDIRECT(_xlfn.CONCAT("D",ROW(C6413)-C6413-3))</f>
        <v>2081</v>
      </c>
      <c r="C6413" s="32">
        <v>22</v>
      </c>
      <c r="D6413" s="33">
        <v>4462165</v>
      </c>
      <c r="E6413" s="33"/>
      <c r="F6413" s="33">
        <v>2296573</v>
      </c>
      <c r="G6413" s="33">
        <v>2196722</v>
      </c>
      <c r="H6413" s="33">
        <v>96118</v>
      </c>
      <c r="I6413" s="33">
        <v>0</v>
      </c>
      <c r="J6413" s="33">
        <v>3733</v>
      </c>
      <c r="K6413" s="33"/>
      <c r="L6413" s="33">
        <v>2165592</v>
      </c>
      <c r="M6413" s="33">
        <v>1920519</v>
      </c>
      <c r="N6413" s="33">
        <v>232960</v>
      </c>
      <c r="O6413" s="33">
        <v>932</v>
      </c>
      <c r="P6413" s="33">
        <v>11182</v>
      </c>
      <c r="Q6413"/>
    </row>
    <row r="6414" spans="1:17">
      <c r="A6414" s="38" t="str">
        <f t="shared" ca="1" si="100"/>
        <v>208123</v>
      </c>
      <c r="B6414" s="39" cm="1">
        <f t="array" aca="1" ref="B6414" ca="1">INDIRECT(_xlfn.CONCAT("D",ROW(C6414)-C6414-3))</f>
        <v>2081</v>
      </c>
      <c r="C6414" s="32">
        <v>23</v>
      </c>
      <c r="D6414" s="33">
        <v>4475753</v>
      </c>
      <c r="E6414" s="33"/>
      <c r="F6414" s="33">
        <v>2302595</v>
      </c>
      <c r="G6414" s="33">
        <v>2108682</v>
      </c>
      <c r="H6414" s="33">
        <v>184545</v>
      </c>
      <c r="I6414" s="33">
        <v>0</v>
      </c>
      <c r="J6414" s="33">
        <v>9368</v>
      </c>
      <c r="K6414" s="33"/>
      <c r="L6414" s="33">
        <v>2173158</v>
      </c>
      <c r="M6414" s="33">
        <v>1854566</v>
      </c>
      <c r="N6414" s="33">
        <v>304579</v>
      </c>
      <c r="O6414" s="33">
        <v>934</v>
      </c>
      <c r="P6414" s="33">
        <v>13080</v>
      </c>
      <c r="Q6414"/>
    </row>
    <row r="6415" spans="1:17">
      <c r="A6415" s="38" t="str">
        <f t="shared" ca="1" si="100"/>
        <v>208124</v>
      </c>
      <c r="B6415" s="39" cm="1">
        <f t="array" aca="1" ref="B6415" ca="1">INDIRECT(_xlfn.CONCAT("D",ROW(C6415)-C6415-3))</f>
        <v>2081</v>
      </c>
      <c r="C6415" s="32">
        <v>24</v>
      </c>
      <c r="D6415" s="33">
        <v>4490561</v>
      </c>
      <c r="E6415" s="33"/>
      <c r="F6415" s="33">
        <v>2308768</v>
      </c>
      <c r="G6415" s="33">
        <v>2051403</v>
      </c>
      <c r="H6415" s="33">
        <v>249850</v>
      </c>
      <c r="I6415" s="33">
        <v>0</v>
      </c>
      <c r="J6415" s="33">
        <v>7514</v>
      </c>
      <c r="K6415" s="33"/>
      <c r="L6415" s="33">
        <v>2181793</v>
      </c>
      <c r="M6415" s="33">
        <v>1734006</v>
      </c>
      <c r="N6415" s="33">
        <v>422494</v>
      </c>
      <c r="O6415" s="33">
        <v>1874</v>
      </c>
      <c r="P6415" s="33">
        <v>23420</v>
      </c>
      <c r="Q6415"/>
    </row>
    <row r="6416" spans="1:17">
      <c r="A6416" s="38" t="str">
        <f t="shared" ca="1" si="100"/>
        <v>208125</v>
      </c>
      <c r="B6416" s="39" cm="1">
        <f t="array" aca="1" ref="B6416" ca="1">INDIRECT(_xlfn.CONCAT("D",ROW(C6416)-C6416-3))</f>
        <v>2081</v>
      </c>
      <c r="C6416" s="32">
        <v>25</v>
      </c>
      <c r="D6416" s="33">
        <v>4507683</v>
      </c>
      <c r="E6416" s="33"/>
      <c r="F6416" s="33">
        <v>2315605</v>
      </c>
      <c r="G6416" s="33">
        <v>1988840</v>
      </c>
      <c r="H6416" s="33">
        <v>313581</v>
      </c>
      <c r="I6416" s="33">
        <v>0</v>
      </c>
      <c r="J6416" s="33">
        <v>13184</v>
      </c>
      <c r="K6416" s="33"/>
      <c r="L6416" s="33">
        <v>2192078</v>
      </c>
      <c r="M6416" s="33">
        <v>1613039</v>
      </c>
      <c r="N6416" s="33">
        <v>562119</v>
      </c>
      <c r="O6416" s="33">
        <v>2820</v>
      </c>
      <c r="P6416" s="33">
        <v>14100</v>
      </c>
      <c r="Q6416"/>
    </row>
    <row r="6417" spans="1:17">
      <c r="A6417" s="38" t="str">
        <f t="shared" ca="1" si="100"/>
        <v>208126</v>
      </c>
      <c r="B6417" s="39" cm="1">
        <f t="array" aca="1" ref="B6417" ca="1">INDIRECT(_xlfn.CONCAT("D",ROW(C6417)-C6417-3))</f>
        <v>2081</v>
      </c>
      <c r="C6417" s="32">
        <v>26</v>
      </c>
      <c r="D6417" s="33">
        <v>4526911</v>
      </c>
      <c r="E6417" s="33"/>
      <c r="F6417" s="33">
        <v>2323214</v>
      </c>
      <c r="G6417" s="33">
        <v>1861216</v>
      </c>
      <c r="H6417" s="33">
        <v>442157</v>
      </c>
      <c r="I6417" s="33">
        <v>0</v>
      </c>
      <c r="J6417" s="33">
        <v>19840</v>
      </c>
      <c r="K6417" s="33"/>
      <c r="L6417" s="33">
        <v>2203697</v>
      </c>
      <c r="M6417" s="33">
        <v>1457497</v>
      </c>
      <c r="N6417" s="33">
        <v>700919</v>
      </c>
      <c r="O6417" s="33">
        <v>3773</v>
      </c>
      <c r="P6417" s="33">
        <v>41508</v>
      </c>
      <c r="Q6417"/>
    </row>
    <row r="6418" spans="1:17">
      <c r="A6418" s="38" t="str">
        <f t="shared" ca="1" si="100"/>
        <v>208127</v>
      </c>
      <c r="B6418" s="39" cm="1">
        <f t="array" aca="1" ref="B6418" ca="1">INDIRECT(_xlfn.CONCAT("D",ROW(C6418)-C6418-3))</f>
        <v>2081</v>
      </c>
      <c r="C6418" s="32">
        <v>27</v>
      </c>
      <c r="D6418" s="33">
        <v>4548340</v>
      </c>
      <c r="E6418" s="33"/>
      <c r="F6418" s="33">
        <v>2331914</v>
      </c>
      <c r="G6418" s="33">
        <v>1734012</v>
      </c>
      <c r="H6418" s="33">
        <v>560948</v>
      </c>
      <c r="I6418" s="33">
        <v>0</v>
      </c>
      <c r="J6418" s="33">
        <v>36954</v>
      </c>
      <c r="K6418" s="33"/>
      <c r="L6418" s="33">
        <v>2216426</v>
      </c>
      <c r="M6418" s="33">
        <v>1312246</v>
      </c>
      <c r="N6418" s="33">
        <v>848320</v>
      </c>
      <c r="O6418" s="33">
        <v>1893</v>
      </c>
      <c r="P6418" s="33">
        <v>53967</v>
      </c>
      <c r="Q6418"/>
    </row>
    <row r="6419" spans="1:17">
      <c r="A6419" s="38" t="str">
        <f t="shared" ca="1" si="100"/>
        <v>208128</v>
      </c>
      <c r="B6419" s="39" cm="1">
        <f t="array" aca="1" ref="B6419" ca="1">INDIRECT(_xlfn.CONCAT("D",ROW(C6419)-C6419-3))</f>
        <v>2081</v>
      </c>
      <c r="C6419" s="32">
        <v>28</v>
      </c>
      <c r="D6419" s="33">
        <v>4572076</v>
      </c>
      <c r="E6419" s="33"/>
      <c r="F6419" s="33">
        <v>2341975</v>
      </c>
      <c r="G6419" s="33">
        <v>1706459</v>
      </c>
      <c r="H6419" s="33">
        <v>601215</v>
      </c>
      <c r="I6419" s="33">
        <v>953</v>
      </c>
      <c r="J6419" s="33">
        <v>33348</v>
      </c>
      <c r="K6419" s="33"/>
      <c r="L6419" s="33">
        <v>2230102</v>
      </c>
      <c r="M6419" s="33">
        <v>1210545</v>
      </c>
      <c r="N6419" s="33">
        <v>946392</v>
      </c>
      <c r="O6419" s="33">
        <v>3801</v>
      </c>
      <c r="P6419" s="33">
        <v>69364</v>
      </c>
      <c r="Q6419"/>
    </row>
    <row r="6420" spans="1:17">
      <c r="A6420" s="38" t="str">
        <f t="shared" ca="1" si="100"/>
        <v>208129</v>
      </c>
      <c r="B6420" s="39" cm="1">
        <f t="array" aca="1" ref="B6420" ca="1">INDIRECT(_xlfn.CONCAT("D",ROW(C6420)-C6420-3))</f>
        <v>2081</v>
      </c>
      <c r="C6420" s="32">
        <v>29</v>
      </c>
      <c r="D6420" s="33">
        <v>4597936</v>
      </c>
      <c r="E6420" s="33"/>
      <c r="F6420" s="33">
        <v>2353441</v>
      </c>
      <c r="G6420" s="33">
        <v>1590938</v>
      </c>
      <c r="H6420" s="33">
        <v>714728</v>
      </c>
      <c r="I6420" s="33">
        <v>1911</v>
      </c>
      <c r="J6420" s="33">
        <v>45865</v>
      </c>
      <c r="K6420" s="33"/>
      <c r="L6420" s="33">
        <v>2244495</v>
      </c>
      <c r="M6420" s="33">
        <v>1108887</v>
      </c>
      <c r="N6420" s="33">
        <v>1056401</v>
      </c>
      <c r="O6420" s="33">
        <v>2863</v>
      </c>
      <c r="P6420" s="33">
        <v>76343</v>
      </c>
      <c r="Q6420"/>
    </row>
    <row r="6421" spans="1:17">
      <c r="A6421" s="38" t="str">
        <f t="shared" ca="1" si="100"/>
        <v>208130</v>
      </c>
      <c r="B6421" s="39" cm="1">
        <f t="array" aca="1" ref="B6421" ca="1">INDIRECT(_xlfn.CONCAT("D",ROW(C6421)-C6421-3))</f>
        <v>2081</v>
      </c>
      <c r="C6421" s="32">
        <v>30</v>
      </c>
      <c r="D6421" s="33">
        <v>4626806</v>
      </c>
      <c r="E6421" s="33"/>
      <c r="F6421" s="33">
        <v>2366903</v>
      </c>
      <c r="G6421" s="33">
        <v>1483630</v>
      </c>
      <c r="H6421" s="33">
        <v>809427</v>
      </c>
      <c r="I6421" s="33">
        <v>5754</v>
      </c>
      <c r="J6421" s="33">
        <v>68092</v>
      </c>
      <c r="K6421" s="33"/>
      <c r="L6421" s="33">
        <v>2259903</v>
      </c>
      <c r="M6421" s="33">
        <v>1007588</v>
      </c>
      <c r="N6421" s="33">
        <v>1148115</v>
      </c>
      <c r="O6421" s="33">
        <v>7648</v>
      </c>
      <c r="P6421" s="33">
        <v>96553</v>
      </c>
      <c r="Q6421"/>
    </row>
    <row r="6422" spans="1:17">
      <c r="A6422" s="38" t="str">
        <f t="shared" ca="1" si="100"/>
        <v>208131</v>
      </c>
      <c r="B6422" s="39" cm="1">
        <f t="array" aca="1" ref="B6422" ca="1">INDIRECT(_xlfn.CONCAT("D",ROW(C6422)-C6422-3))</f>
        <v>2081</v>
      </c>
      <c r="C6422" s="32">
        <v>31</v>
      </c>
      <c r="D6422" s="33">
        <v>4656641</v>
      </c>
      <c r="E6422" s="33"/>
      <c r="F6422" s="33">
        <v>2381080</v>
      </c>
      <c r="G6422" s="33">
        <v>1356080</v>
      </c>
      <c r="H6422" s="33">
        <v>951855</v>
      </c>
      <c r="I6422" s="33">
        <v>2887</v>
      </c>
      <c r="J6422" s="33">
        <v>70258</v>
      </c>
      <c r="K6422" s="33"/>
      <c r="L6422" s="33">
        <v>2275561</v>
      </c>
      <c r="M6422" s="33">
        <v>958232</v>
      </c>
      <c r="N6422" s="33">
        <v>1179067</v>
      </c>
      <c r="O6422" s="33">
        <v>10562</v>
      </c>
      <c r="P6422" s="33">
        <v>127700</v>
      </c>
      <c r="Q6422"/>
    </row>
    <row r="6423" spans="1:17">
      <c r="A6423" s="38" t="str">
        <f t="shared" ca="1" si="100"/>
        <v>208132</v>
      </c>
      <c r="B6423" s="39" cm="1">
        <f t="array" aca="1" ref="B6423" ca="1">INDIRECT(_xlfn.CONCAT("D",ROW(C6423)-C6423-3))</f>
        <v>2081</v>
      </c>
      <c r="C6423" s="32">
        <v>32</v>
      </c>
      <c r="D6423" s="33">
        <v>4686383</v>
      </c>
      <c r="E6423" s="33"/>
      <c r="F6423" s="33">
        <v>2395256</v>
      </c>
      <c r="G6423" s="33">
        <v>1301686</v>
      </c>
      <c r="H6423" s="33">
        <v>981805</v>
      </c>
      <c r="I6423" s="33">
        <v>3854</v>
      </c>
      <c r="J6423" s="33">
        <v>107912</v>
      </c>
      <c r="K6423" s="33"/>
      <c r="L6423" s="33">
        <v>2291126</v>
      </c>
      <c r="M6423" s="33">
        <v>932457</v>
      </c>
      <c r="N6423" s="33">
        <v>1233313</v>
      </c>
      <c r="O6423" s="33">
        <v>9643</v>
      </c>
      <c r="P6423" s="33">
        <v>115713</v>
      </c>
      <c r="Q6423"/>
    </row>
    <row r="6424" spans="1:17">
      <c r="A6424" s="38" t="str">
        <f t="shared" ca="1" si="100"/>
        <v>208133</v>
      </c>
      <c r="B6424" s="39" cm="1">
        <f t="array" aca="1" ref="B6424" ca="1">INDIRECT(_xlfn.CONCAT("D",ROW(C6424)-C6424-3))</f>
        <v>2081</v>
      </c>
      <c r="C6424" s="32">
        <v>33</v>
      </c>
      <c r="D6424" s="33">
        <v>4714971</v>
      </c>
      <c r="E6424" s="33"/>
      <c r="F6424" s="33">
        <v>2408753</v>
      </c>
      <c r="G6424" s="33">
        <v>1290921</v>
      </c>
      <c r="H6424" s="33">
        <v>1012431</v>
      </c>
      <c r="I6424" s="33">
        <v>4835</v>
      </c>
      <c r="J6424" s="33">
        <v>100566</v>
      </c>
      <c r="K6424" s="33"/>
      <c r="L6424" s="33">
        <v>2306217</v>
      </c>
      <c r="M6424" s="33">
        <v>875338</v>
      </c>
      <c r="N6424" s="33">
        <v>1275328</v>
      </c>
      <c r="O6424" s="33">
        <v>6763</v>
      </c>
      <c r="P6424" s="33">
        <v>148788</v>
      </c>
      <c r="Q6424"/>
    </row>
    <row r="6425" spans="1:17">
      <c r="A6425" s="38" t="str">
        <f t="shared" ca="1" si="100"/>
        <v>208134</v>
      </c>
      <c r="B6425" s="39" cm="1">
        <f t="array" aca="1" ref="B6425" ca="1">INDIRECT(_xlfn.CONCAT("D",ROW(C6425)-C6425-3))</f>
        <v>2081</v>
      </c>
      <c r="C6425" s="32">
        <v>34</v>
      </c>
      <c r="D6425" s="33">
        <v>4741392</v>
      </c>
      <c r="E6425" s="33"/>
      <c r="F6425" s="33">
        <v>2421048</v>
      </c>
      <c r="G6425" s="33">
        <v>1162142</v>
      </c>
      <c r="H6425" s="33">
        <v>1110857</v>
      </c>
      <c r="I6425" s="33">
        <v>8709</v>
      </c>
      <c r="J6425" s="33">
        <v>139341</v>
      </c>
      <c r="K6425" s="33"/>
      <c r="L6425" s="33">
        <v>2320343</v>
      </c>
      <c r="M6425" s="33">
        <v>813087</v>
      </c>
      <c r="N6425" s="33">
        <v>1330330</v>
      </c>
      <c r="O6425" s="33">
        <v>13535</v>
      </c>
      <c r="P6425" s="33">
        <v>163391</v>
      </c>
      <c r="Q6425"/>
    </row>
    <row r="6426" spans="1:17">
      <c r="A6426" s="38" t="str">
        <f t="shared" ca="1" si="100"/>
        <v>208135</v>
      </c>
      <c r="B6426" s="39" cm="1">
        <f t="array" aca="1" ref="B6426" ca="1">INDIRECT(_xlfn.CONCAT("D",ROW(C6426)-C6426-3))</f>
        <v>2081</v>
      </c>
      <c r="C6426" s="32">
        <v>35</v>
      </c>
      <c r="D6426" s="33">
        <v>4765488</v>
      </c>
      <c r="E6426" s="33"/>
      <c r="F6426" s="33">
        <v>2432134</v>
      </c>
      <c r="G6426" s="33">
        <v>1099790</v>
      </c>
      <c r="H6426" s="33">
        <v>1153083</v>
      </c>
      <c r="I6426" s="33">
        <v>5814</v>
      </c>
      <c r="J6426" s="33">
        <v>173447</v>
      </c>
      <c r="K6426" s="33"/>
      <c r="L6426" s="33">
        <v>2333354</v>
      </c>
      <c r="M6426" s="33">
        <v>759697</v>
      </c>
      <c r="N6426" s="33">
        <v>1377919</v>
      </c>
      <c r="O6426" s="33">
        <v>13566</v>
      </c>
      <c r="P6426" s="33">
        <v>182172</v>
      </c>
      <c r="Q6426"/>
    </row>
    <row r="6427" spans="1:17">
      <c r="A6427" s="38" t="str">
        <f t="shared" ca="1" si="100"/>
        <v>208136</v>
      </c>
      <c r="B6427" s="39" cm="1">
        <f t="array" aca="1" ref="B6427" ca="1">INDIRECT(_xlfn.CONCAT("D",ROW(C6427)-C6427-3))</f>
        <v>2081</v>
      </c>
      <c r="C6427" s="32">
        <v>36</v>
      </c>
      <c r="D6427" s="33">
        <v>4787176</v>
      </c>
      <c r="E6427" s="33"/>
      <c r="F6427" s="33">
        <v>2441926</v>
      </c>
      <c r="G6427" s="33">
        <v>1062636</v>
      </c>
      <c r="H6427" s="33">
        <v>1198622</v>
      </c>
      <c r="I6427" s="33">
        <v>10685</v>
      </c>
      <c r="J6427" s="33">
        <v>169983</v>
      </c>
      <c r="K6427" s="33"/>
      <c r="L6427" s="33">
        <v>2345250</v>
      </c>
      <c r="M6427" s="33">
        <v>709300</v>
      </c>
      <c r="N6427" s="33">
        <v>1433155</v>
      </c>
      <c r="O6427" s="33">
        <v>12614</v>
      </c>
      <c r="P6427" s="33">
        <v>190182</v>
      </c>
      <c r="Q6427"/>
    </row>
    <row r="6428" spans="1:17">
      <c r="A6428" s="38" t="str">
        <f t="shared" ca="1" si="100"/>
        <v>208137</v>
      </c>
      <c r="B6428" s="39" cm="1">
        <f t="array" aca="1" ref="B6428" ca="1">INDIRECT(_xlfn.CONCAT("D",ROW(C6428)-C6428-3))</f>
        <v>2081</v>
      </c>
      <c r="C6428" s="32">
        <v>37</v>
      </c>
      <c r="D6428" s="33">
        <v>4806148</v>
      </c>
      <c r="E6428" s="33"/>
      <c r="F6428" s="33">
        <v>2450158</v>
      </c>
      <c r="G6428" s="33">
        <v>1025106</v>
      </c>
      <c r="H6428" s="33">
        <v>1202752</v>
      </c>
      <c r="I6428" s="33">
        <v>4854</v>
      </c>
      <c r="J6428" s="33">
        <v>217447</v>
      </c>
      <c r="K6428" s="33"/>
      <c r="L6428" s="33">
        <v>2355991</v>
      </c>
      <c r="M6428" s="33">
        <v>672310</v>
      </c>
      <c r="N6428" s="33">
        <v>1434713</v>
      </c>
      <c r="O6428" s="33">
        <v>13562</v>
      </c>
      <c r="P6428" s="33">
        <v>235405</v>
      </c>
      <c r="Q6428"/>
    </row>
    <row r="6429" spans="1:17">
      <c r="A6429" s="38" t="str">
        <f t="shared" ca="1" si="100"/>
        <v>208138</v>
      </c>
      <c r="B6429" s="39" cm="1">
        <f t="array" aca="1" ref="B6429" ca="1">INDIRECT(_xlfn.CONCAT("D",ROW(C6429)-C6429-3))</f>
        <v>2081</v>
      </c>
      <c r="C6429" s="32">
        <v>38</v>
      </c>
      <c r="D6429" s="33">
        <v>4822632</v>
      </c>
      <c r="E6429" s="33"/>
      <c r="F6429" s="33">
        <v>2456972</v>
      </c>
      <c r="G6429" s="33">
        <v>1007465</v>
      </c>
      <c r="H6429" s="33">
        <v>1243544</v>
      </c>
      <c r="I6429" s="33">
        <v>5829</v>
      </c>
      <c r="J6429" s="33">
        <v>200133</v>
      </c>
      <c r="K6429" s="33"/>
      <c r="L6429" s="33">
        <v>2365661</v>
      </c>
      <c r="M6429" s="33">
        <v>674658</v>
      </c>
      <c r="N6429" s="33">
        <v>1440304</v>
      </c>
      <c r="O6429" s="33">
        <v>20327</v>
      </c>
      <c r="P6429" s="33">
        <v>230371</v>
      </c>
      <c r="Q6429"/>
    </row>
    <row r="6430" spans="1:17">
      <c r="A6430" s="38" t="str">
        <f t="shared" ca="1" si="100"/>
        <v>208139</v>
      </c>
      <c r="B6430" s="39" cm="1">
        <f t="array" aca="1" ref="B6430" ca="1">INDIRECT(_xlfn.CONCAT("D",ROW(C6430)-C6430-3))</f>
        <v>2081</v>
      </c>
      <c r="C6430" s="32">
        <v>39</v>
      </c>
      <c r="D6430" s="33">
        <v>4836596</v>
      </c>
      <c r="E6430" s="33"/>
      <c r="F6430" s="33">
        <v>2462336</v>
      </c>
      <c r="G6430" s="33">
        <v>980285</v>
      </c>
      <c r="H6430" s="33">
        <v>1264102</v>
      </c>
      <c r="I6430" s="33">
        <v>10655</v>
      </c>
      <c r="J6430" s="33">
        <v>207293</v>
      </c>
      <c r="K6430" s="33"/>
      <c r="L6430" s="33">
        <v>2374260</v>
      </c>
      <c r="M6430" s="33">
        <v>634234</v>
      </c>
      <c r="N6430" s="33">
        <v>1474714</v>
      </c>
      <c r="O6430" s="33">
        <v>28081</v>
      </c>
      <c r="P6430" s="33">
        <v>237232</v>
      </c>
      <c r="Q6430"/>
    </row>
    <row r="6431" spans="1:17">
      <c r="A6431" s="38" t="str">
        <f t="shared" ca="1" si="100"/>
        <v>208140</v>
      </c>
      <c r="B6431" s="39" cm="1">
        <f t="array" aca="1" ref="B6431" ca="1">INDIRECT(_xlfn.CONCAT("D",ROW(C6431)-C6431-3))</f>
        <v>2081</v>
      </c>
      <c r="C6431" s="32">
        <v>40</v>
      </c>
      <c r="D6431" s="33">
        <v>4848567</v>
      </c>
      <c r="E6431" s="33"/>
      <c r="F6431" s="33">
        <v>2466641</v>
      </c>
      <c r="G6431" s="33">
        <v>930680</v>
      </c>
      <c r="H6431" s="33">
        <v>1288038</v>
      </c>
      <c r="I6431" s="33">
        <v>12590</v>
      </c>
      <c r="J6431" s="33">
        <v>235333</v>
      </c>
      <c r="K6431" s="33"/>
      <c r="L6431" s="33">
        <v>2381926</v>
      </c>
      <c r="M6431" s="33">
        <v>616749</v>
      </c>
      <c r="N6431" s="33">
        <v>1522538</v>
      </c>
      <c r="O6431" s="33">
        <v>30934</v>
      </c>
      <c r="P6431" s="33">
        <v>211705</v>
      </c>
      <c r="Q6431"/>
    </row>
    <row r="6432" spans="1:17">
      <c r="A6432" s="38" t="str">
        <f t="shared" ca="1" si="100"/>
        <v>208141</v>
      </c>
      <c r="B6432" s="39" cm="1">
        <f t="array" aca="1" ref="B6432" ca="1">INDIRECT(_xlfn.CONCAT("D",ROW(C6432)-C6432-3))</f>
        <v>2081</v>
      </c>
      <c r="C6432" s="32">
        <v>41</v>
      </c>
      <c r="D6432" s="33">
        <v>4857413</v>
      </c>
      <c r="E6432" s="33"/>
      <c r="F6432" s="33">
        <v>2469351</v>
      </c>
      <c r="G6432" s="33">
        <v>891791</v>
      </c>
      <c r="H6432" s="33">
        <v>1333817</v>
      </c>
      <c r="I6432" s="33">
        <v>17410</v>
      </c>
      <c r="J6432" s="33">
        <v>226333</v>
      </c>
      <c r="K6432" s="33"/>
      <c r="L6432" s="33">
        <v>2388061</v>
      </c>
      <c r="M6432" s="33">
        <v>638814</v>
      </c>
      <c r="N6432" s="33">
        <v>1454485</v>
      </c>
      <c r="O6432" s="33">
        <v>16429</v>
      </c>
      <c r="P6432" s="33">
        <v>278333</v>
      </c>
      <c r="Q6432"/>
    </row>
    <row r="6433" spans="1:17">
      <c r="A6433" s="38" t="str">
        <f t="shared" ca="1" si="100"/>
        <v>208142</v>
      </c>
      <c r="B6433" s="39" cm="1">
        <f t="array" aca="1" ref="B6433" ca="1">INDIRECT(_xlfn.CONCAT("D",ROW(C6433)-C6433-3))</f>
        <v>2081</v>
      </c>
      <c r="C6433" s="32">
        <v>42</v>
      </c>
      <c r="D6433" s="33">
        <v>4861704</v>
      </c>
      <c r="E6433" s="33"/>
      <c r="F6433" s="33">
        <v>2469759</v>
      </c>
      <c r="G6433" s="33">
        <v>871964</v>
      </c>
      <c r="H6433" s="33">
        <v>1331657</v>
      </c>
      <c r="I6433" s="33">
        <v>12581</v>
      </c>
      <c r="J6433" s="33">
        <v>253557</v>
      </c>
      <c r="K6433" s="33"/>
      <c r="L6433" s="33">
        <v>2391945</v>
      </c>
      <c r="M6433" s="33">
        <v>562469</v>
      </c>
      <c r="N6433" s="33">
        <v>1540509</v>
      </c>
      <c r="O6433" s="33">
        <v>25128</v>
      </c>
      <c r="P6433" s="33">
        <v>263839</v>
      </c>
      <c r="Q6433"/>
    </row>
    <row r="6434" spans="1:17">
      <c r="A6434" s="38" t="str">
        <f t="shared" ca="1" si="100"/>
        <v>208143</v>
      </c>
      <c r="B6434" s="39" cm="1">
        <f t="array" aca="1" ref="B6434" ca="1">INDIRECT(_xlfn.CONCAT("D",ROW(C6434)-C6434-3))</f>
        <v>2081</v>
      </c>
      <c r="C6434" s="32">
        <v>43</v>
      </c>
      <c r="D6434" s="33">
        <v>4861261</v>
      </c>
      <c r="E6434" s="33"/>
      <c r="F6434" s="33">
        <v>2467754</v>
      </c>
      <c r="G6434" s="33">
        <v>839036</v>
      </c>
      <c r="H6434" s="33">
        <v>1383878</v>
      </c>
      <c r="I6434" s="33">
        <v>8710</v>
      </c>
      <c r="J6434" s="33">
        <v>236130</v>
      </c>
      <c r="K6434" s="33"/>
      <c r="L6434" s="33">
        <v>2393506</v>
      </c>
      <c r="M6434" s="33">
        <v>571079</v>
      </c>
      <c r="N6434" s="33">
        <v>1495821</v>
      </c>
      <c r="O6434" s="33">
        <v>29955</v>
      </c>
      <c r="P6434" s="33">
        <v>296652</v>
      </c>
      <c r="Q6434"/>
    </row>
    <row r="6435" spans="1:17">
      <c r="A6435" s="38" t="str">
        <f t="shared" ca="1" si="100"/>
        <v>208144</v>
      </c>
      <c r="B6435" s="39" cm="1">
        <f t="array" aca="1" ref="B6435" ca="1">INDIRECT(_xlfn.CONCAT("D",ROW(C6435)-C6435-3))</f>
        <v>2081</v>
      </c>
      <c r="C6435" s="32">
        <v>44</v>
      </c>
      <c r="D6435" s="33">
        <v>4856488</v>
      </c>
      <c r="E6435" s="33"/>
      <c r="F6435" s="33">
        <v>2463548</v>
      </c>
      <c r="G6435" s="33">
        <v>803793</v>
      </c>
      <c r="H6435" s="33">
        <v>1351570</v>
      </c>
      <c r="I6435" s="33">
        <v>12559</v>
      </c>
      <c r="J6435" s="33">
        <v>295626</v>
      </c>
      <c r="K6435" s="33"/>
      <c r="L6435" s="33">
        <v>2392940</v>
      </c>
      <c r="M6435" s="33">
        <v>593410</v>
      </c>
      <c r="N6435" s="33">
        <v>1472430</v>
      </c>
      <c r="O6435" s="33">
        <v>35701</v>
      </c>
      <c r="P6435" s="33">
        <v>291398</v>
      </c>
      <c r="Q6435"/>
    </row>
    <row r="6436" spans="1:17">
      <c r="A6436" s="38" t="str">
        <f t="shared" ca="1" si="100"/>
        <v>208145</v>
      </c>
      <c r="B6436" s="39" cm="1">
        <f t="array" aca="1" ref="B6436" ca="1">INDIRECT(_xlfn.CONCAT("D",ROW(C6436)-C6436-3))</f>
        <v>2081</v>
      </c>
      <c r="C6436" s="32">
        <v>45</v>
      </c>
      <c r="D6436" s="33">
        <v>4848922</v>
      </c>
      <c r="E6436" s="33"/>
      <c r="F6436" s="33">
        <v>2458049</v>
      </c>
      <c r="G6436" s="33">
        <v>839310</v>
      </c>
      <c r="H6436" s="33">
        <v>1327056</v>
      </c>
      <c r="I6436" s="33">
        <v>13522</v>
      </c>
      <c r="J6436" s="33">
        <v>278160</v>
      </c>
      <c r="K6436" s="33"/>
      <c r="L6436" s="33">
        <v>2390874</v>
      </c>
      <c r="M6436" s="33">
        <v>556938</v>
      </c>
      <c r="N6436" s="33">
        <v>1492245</v>
      </c>
      <c r="O6436" s="33">
        <v>40540</v>
      </c>
      <c r="P6436" s="33">
        <v>301152</v>
      </c>
      <c r="Q6436"/>
    </row>
    <row r="6437" spans="1:17">
      <c r="A6437" s="38" t="str">
        <f t="shared" ca="1" si="100"/>
        <v>208146</v>
      </c>
      <c r="B6437" s="39" cm="1">
        <f t="array" aca="1" ref="B6437" ca="1">INDIRECT(_xlfn.CONCAT("D",ROW(C6437)-C6437-3))</f>
        <v>2081</v>
      </c>
      <c r="C6437" s="32">
        <v>46</v>
      </c>
      <c r="D6437" s="33">
        <v>4839377</v>
      </c>
      <c r="E6437" s="33"/>
      <c r="F6437" s="33">
        <v>2451606</v>
      </c>
      <c r="G6437" s="33">
        <v>805955</v>
      </c>
      <c r="H6437" s="33">
        <v>1370894</v>
      </c>
      <c r="I6437" s="33">
        <v>11569</v>
      </c>
      <c r="J6437" s="33">
        <v>263189</v>
      </c>
      <c r="K6437" s="33"/>
      <c r="L6437" s="33">
        <v>2387771</v>
      </c>
      <c r="M6437" s="33">
        <v>514972</v>
      </c>
      <c r="N6437" s="33">
        <v>1502483</v>
      </c>
      <c r="O6437" s="33">
        <v>31824</v>
      </c>
      <c r="P6437" s="33">
        <v>338493</v>
      </c>
      <c r="Q6437"/>
    </row>
    <row r="6438" spans="1:17">
      <c r="A6438" s="38" t="str">
        <f t="shared" ca="1" si="100"/>
        <v>208147</v>
      </c>
      <c r="B6438" s="39" cm="1">
        <f t="array" aca="1" ref="B6438" ca="1">INDIRECT(_xlfn.CONCAT("D",ROW(C6438)-C6438-3))</f>
        <v>2081</v>
      </c>
      <c r="C6438" s="32">
        <v>47</v>
      </c>
      <c r="D6438" s="33">
        <v>4828881</v>
      </c>
      <c r="E6438" s="33"/>
      <c r="F6438" s="33">
        <v>2444705</v>
      </c>
      <c r="G6438" s="33">
        <v>780184</v>
      </c>
      <c r="H6438" s="33">
        <v>1315415</v>
      </c>
      <c r="I6438" s="33">
        <v>9644</v>
      </c>
      <c r="J6438" s="33">
        <v>339462</v>
      </c>
      <c r="K6438" s="33"/>
      <c r="L6438" s="33">
        <v>2384176</v>
      </c>
      <c r="M6438" s="33">
        <v>542340</v>
      </c>
      <c r="N6438" s="33">
        <v>1474817</v>
      </c>
      <c r="O6438" s="33">
        <v>49129</v>
      </c>
      <c r="P6438" s="33">
        <v>317890</v>
      </c>
      <c r="Q6438"/>
    </row>
    <row r="6439" spans="1:17">
      <c r="A6439" s="38" t="str">
        <f t="shared" ca="1" si="100"/>
        <v>208148</v>
      </c>
      <c r="B6439" s="39" cm="1">
        <f t="array" aca="1" ref="B6439" ca="1">INDIRECT(_xlfn.CONCAT("D",ROW(C6439)-C6439-3))</f>
        <v>2081</v>
      </c>
      <c r="C6439" s="32">
        <v>48</v>
      </c>
      <c r="D6439" s="33">
        <v>4818253</v>
      </c>
      <c r="E6439" s="33"/>
      <c r="F6439" s="33">
        <v>2437696</v>
      </c>
      <c r="G6439" s="33">
        <v>781375</v>
      </c>
      <c r="H6439" s="33">
        <v>1364030</v>
      </c>
      <c r="I6439" s="33">
        <v>10611</v>
      </c>
      <c r="J6439" s="33">
        <v>281681</v>
      </c>
      <c r="K6439" s="33"/>
      <c r="L6439" s="33">
        <v>2380557</v>
      </c>
      <c r="M6439" s="33">
        <v>533090</v>
      </c>
      <c r="N6439" s="33">
        <v>1434129</v>
      </c>
      <c r="O6439" s="33">
        <v>51184</v>
      </c>
      <c r="P6439" s="33">
        <v>362154</v>
      </c>
      <c r="Q6439"/>
    </row>
    <row r="6440" spans="1:17">
      <c r="A6440" s="38" t="str">
        <f t="shared" ca="1" si="100"/>
        <v>208149</v>
      </c>
      <c r="B6440" s="39" cm="1">
        <f t="array" aca="1" ref="B6440" ca="1">INDIRECT(_xlfn.CONCAT("D",ROW(C6440)-C6440-3))</f>
        <v>2081</v>
      </c>
      <c r="C6440" s="32">
        <v>49</v>
      </c>
      <c r="D6440" s="33">
        <v>4807356</v>
      </c>
      <c r="E6440" s="33"/>
      <c r="F6440" s="33">
        <v>2430477</v>
      </c>
      <c r="G6440" s="33">
        <v>787637</v>
      </c>
      <c r="H6440" s="33">
        <v>1360990</v>
      </c>
      <c r="I6440" s="33">
        <v>9652</v>
      </c>
      <c r="J6440" s="33">
        <v>272198</v>
      </c>
      <c r="K6440" s="33"/>
      <c r="L6440" s="33">
        <v>2376879</v>
      </c>
      <c r="M6440" s="33">
        <v>488875</v>
      </c>
      <c r="N6440" s="33">
        <v>1481089</v>
      </c>
      <c r="O6440" s="33">
        <v>53034</v>
      </c>
      <c r="P6440" s="33">
        <v>353880</v>
      </c>
      <c r="Q6440"/>
    </row>
    <row r="6441" spans="1:17">
      <c r="A6441" s="38" t="str">
        <f t="shared" ca="1" si="100"/>
        <v>208150</v>
      </c>
      <c r="B6441" s="39" cm="1">
        <f t="array" aca="1" ref="B6441" ca="1">INDIRECT(_xlfn.CONCAT("D",ROW(C6441)-C6441-3))</f>
        <v>2081</v>
      </c>
      <c r="C6441" s="32">
        <v>50</v>
      </c>
      <c r="D6441" s="33">
        <v>4787747</v>
      </c>
      <c r="E6441" s="33"/>
      <c r="F6441" s="33">
        <v>2418806</v>
      </c>
      <c r="G6441" s="33">
        <v>751361</v>
      </c>
      <c r="H6441" s="33">
        <v>1375570</v>
      </c>
      <c r="I6441" s="33">
        <v>10596</v>
      </c>
      <c r="J6441" s="33">
        <v>281279</v>
      </c>
      <c r="K6441" s="33"/>
      <c r="L6441" s="33">
        <v>2368940</v>
      </c>
      <c r="M6441" s="33">
        <v>513560</v>
      </c>
      <c r="N6441" s="33">
        <v>1395879</v>
      </c>
      <c r="O6441" s="33">
        <v>63712</v>
      </c>
      <c r="P6441" s="33">
        <v>395789</v>
      </c>
      <c r="Q6441"/>
    </row>
    <row r="6442" spans="1:17">
      <c r="A6442" s="38" t="str">
        <f t="shared" ca="1" si="100"/>
        <v>208151</v>
      </c>
      <c r="B6442" s="39" cm="1">
        <f t="array" aca="1" ref="B6442" ca="1">INDIRECT(_xlfn.CONCAT("D",ROW(C6442)-C6442-3))</f>
        <v>2081</v>
      </c>
      <c r="C6442" s="32">
        <v>51</v>
      </c>
      <c r="D6442" s="33">
        <v>4753168</v>
      </c>
      <c r="E6442" s="33"/>
      <c r="F6442" s="33">
        <v>2399397</v>
      </c>
      <c r="G6442" s="33">
        <v>730084</v>
      </c>
      <c r="H6442" s="33">
        <v>1332572</v>
      </c>
      <c r="I6442" s="33">
        <v>20147</v>
      </c>
      <c r="J6442" s="33">
        <v>316594</v>
      </c>
      <c r="K6442" s="33"/>
      <c r="L6442" s="33">
        <v>2353771</v>
      </c>
      <c r="M6442" s="33">
        <v>502394</v>
      </c>
      <c r="N6442" s="33">
        <v>1412263</v>
      </c>
      <c r="O6442" s="33">
        <v>56567</v>
      </c>
      <c r="P6442" s="33">
        <v>382548</v>
      </c>
      <c r="Q6442"/>
    </row>
    <row r="6443" spans="1:17">
      <c r="A6443" s="38" t="str">
        <f t="shared" ca="1" si="100"/>
        <v>208152</v>
      </c>
      <c r="B6443" s="39" cm="1">
        <f t="array" aca="1" ref="B6443" ca="1">INDIRECT(_xlfn.CONCAT("D",ROW(C6443)-C6443-3))</f>
        <v>2081</v>
      </c>
      <c r="C6443" s="32">
        <v>52</v>
      </c>
      <c r="D6443" s="33">
        <v>4707800</v>
      </c>
      <c r="E6443" s="33"/>
      <c r="F6443" s="33">
        <v>2374358</v>
      </c>
      <c r="G6443" s="33">
        <v>741627</v>
      </c>
      <c r="H6443" s="33">
        <v>1345278</v>
      </c>
      <c r="I6443" s="33">
        <v>17247</v>
      </c>
      <c r="J6443" s="33">
        <v>270205</v>
      </c>
      <c r="K6443" s="33"/>
      <c r="L6443" s="33">
        <v>2333443</v>
      </c>
      <c r="M6443" s="33">
        <v>512802</v>
      </c>
      <c r="N6443" s="33">
        <v>1390116</v>
      </c>
      <c r="O6443" s="33">
        <v>55490</v>
      </c>
      <c r="P6443" s="33">
        <v>375035</v>
      </c>
      <c r="Q6443"/>
    </row>
    <row r="6444" spans="1:17">
      <c r="A6444" s="38" t="str">
        <f t="shared" ca="1" si="100"/>
        <v>208153</v>
      </c>
      <c r="B6444" s="39" cm="1">
        <f t="array" aca="1" ref="B6444" ca="1">INDIRECT(_xlfn.CONCAT("D",ROW(C6444)-C6444-3))</f>
        <v>2081</v>
      </c>
      <c r="C6444" s="32">
        <v>53</v>
      </c>
      <c r="D6444" s="33">
        <v>4655532</v>
      </c>
      <c r="E6444" s="33"/>
      <c r="F6444" s="33">
        <v>2345667</v>
      </c>
      <c r="G6444" s="33">
        <v>690749</v>
      </c>
      <c r="H6444" s="33">
        <v>1379579</v>
      </c>
      <c r="I6444" s="33">
        <v>9594</v>
      </c>
      <c r="J6444" s="33">
        <v>265746</v>
      </c>
      <c r="K6444" s="33"/>
      <c r="L6444" s="33">
        <v>2309865</v>
      </c>
      <c r="M6444" s="33">
        <v>511807</v>
      </c>
      <c r="N6444" s="33">
        <v>1386304</v>
      </c>
      <c r="O6444" s="33">
        <v>73115</v>
      </c>
      <c r="P6444" s="33">
        <v>338639</v>
      </c>
      <c r="Q6444"/>
    </row>
    <row r="6445" spans="1:17">
      <c r="A6445" s="38" t="str">
        <f t="shared" ca="1" si="100"/>
        <v>208154</v>
      </c>
      <c r="B6445" s="39" cm="1">
        <f t="array" aca="1" ref="B6445" ca="1">INDIRECT(_xlfn.CONCAT("D",ROW(C6445)-C6445-3))</f>
        <v>2081</v>
      </c>
      <c r="C6445" s="32">
        <v>54</v>
      </c>
      <c r="D6445" s="33">
        <v>4600692</v>
      </c>
      <c r="E6445" s="33"/>
      <c r="F6445" s="33">
        <v>2315487</v>
      </c>
      <c r="G6445" s="33">
        <v>691161</v>
      </c>
      <c r="H6445" s="33">
        <v>1339730</v>
      </c>
      <c r="I6445" s="33">
        <v>17424</v>
      </c>
      <c r="J6445" s="33">
        <v>267172</v>
      </c>
      <c r="K6445" s="33"/>
      <c r="L6445" s="33">
        <v>2285204</v>
      </c>
      <c r="M6445" s="33">
        <v>484653</v>
      </c>
      <c r="N6445" s="33">
        <v>1341001</v>
      </c>
      <c r="O6445" s="33">
        <v>66616</v>
      </c>
      <c r="P6445" s="33">
        <v>392935</v>
      </c>
      <c r="Q6445"/>
    </row>
    <row r="6446" spans="1:17">
      <c r="A6446" s="38" t="str">
        <f t="shared" ca="1" si="100"/>
        <v>208155</v>
      </c>
      <c r="B6446" s="39" cm="1">
        <f t="array" aca="1" ref="B6446" ca="1">INDIRECT(_xlfn.CONCAT("D",ROW(C6446)-C6446-3))</f>
        <v>2081</v>
      </c>
      <c r="C6446" s="32">
        <v>55</v>
      </c>
      <c r="D6446" s="33">
        <v>4544830</v>
      </c>
      <c r="E6446" s="33"/>
      <c r="F6446" s="33">
        <v>2284552</v>
      </c>
      <c r="G6446" s="33">
        <v>699333</v>
      </c>
      <c r="H6446" s="33">
        <v>1288296</v>
      </c>
      <c r="I6446" s="33">
        <v>16604</v>
      </c>
      <c r="J6446" s="33">
        <v>280319</v>
      </c>
      <c r="K6446" s="33"/>
      <c r="L6446" s="33">
        <v>2260278</v>
      </c>
      <c r="M6446" s="33">
        <v>522280</v>
      </c>
      <c r="N6446" s="33">
        <v>1306677</v>
      </c>
      <c r="O6446" s="33">
        <v>75310</v>
      </c>
      <c r="P6446" s="33">
        <v>356011</v>
      </c>
      <c r="Q6446"/>
    </row>
    <row r="6447" spans="1:17">
      <c r="A6447" s="38" t="str">
        <f t="shared" ca="1" si="100"/>
        <v>208156</v>
      </c>
      <c r="B6447" s="39" cm="1">
        <f t="array" aca="1" ref="B6447" ca="1">INDIRECT(_xlfn.CONCAT("D",ROW(C6447)-C6447-3))</f>
        <v>2081</v>
      </c>
      <c r="C6447" s="32">
        <v>56</v>
      </c>
      <c r="D6447" s="33">
        <v>4493843</v>
      </c>
      <c r="E6447" s="33"/>
      <c r="F6447" s="33">
        <v>2255721</v>
      </c>
      <c r="G6447" s="33">
        <v>638972</v>
      </c>
      <c r="H6447" s="33">
        <v>1335402</v>
      </c>
      <c r="I6447" s="33">
        <v>20804</v>
      </c>
      <c r="J6447" s="33">
        <v>260542</v>
      </c>
      <c r="K6447" s="33"/>
      <c r="L6447" s="33">
        <v>2238122</v>
      </c>
      <c r="M6447" s="33">
        <v>470402</v>
      </c>
      <c r="N6447" s="33">
        <v>1296328</v>
      </c>
      <c r="O6447" s="33">
        <v>85167</v>
      </c>
      <c r="P6447" s="33">
        <v>386225</v>
      </c>
      <c r="Q6447"/>
    </row>
    <row r="6448" spans="1:17">
      <c r="A6448" s="38" t="str">
        <f t="shared" ca="1" si="100"/>
        <v>208157</v>
      </c>
      <c r="B6448" s="39" cm="1">
        <f t="array" aca="1" ref="B6448" ca="1">INDIRECT(_xlfn.CONCAT("D",ROW(C6448)-C6448-3))</f>
        <v>2081</v>
      </c>
      <c r="C6448" s="32">
        <v>57</v>
      </c>
      <c r="D6448" s="33">
        <v>4452970</v>
      </c>
      <c r="E6448" s="33"/>
      <c r="F6448" s="33">
        <v>2232001</v>
      </c>
      <c r="G6448" s="33">
        <v>616036</v>
      </c>
      <c r="H6448" s="33">
        <v>1306439</v>
      </c>
      <c r="I6448" s="33">
        <v>19094</v>
      </c>
      <c r="J6448" s="33">
        <v>290432</v>
      </c>
      <c r="K6448" s="33"/>
      <c r="L6448" s="33">
        <v>2220969</v>
      </c>
      <c r="M6448" s="33">
        <v>468950</v>
      </c>
      <c r="N6448" s="33">
        <v>1299171</v>
      </c>
      <c r="O6448" s="33">
        <v>89563</v>
      </c>
      <c r="P6448" s="33">
        <v>363285</v>
      </c>
      <c r="Q6448"/>
    </row>
    <row r="6449" spans="1:17">
      <c r="A6449" s="38" t="str">
        <f t="shared" ca="1" si="100"/>
        <v>208158</v>
      </c>
      <c r="B6449" s="39" cm="1">
        <f t="array" aca="1" ref="B6449" ca="1">INDIRECT(_xlfn.CONCAT("D",ROW(C6449)-C6449-3))</f>
        <v>2081</v>
      </c>
      <c r="C6449" s="32">
        <v>58</v>
      </c>
      <c r="D6449" s="33">
        <v>4411138</v>
      </c>
      <c r="E6449" s="33"/>
      <c r="F6449" s="33">
        <v>2207834</v>
      </c>
      <c r="G6449" s="33">
        <v>621239</v>
      </c>
      <c r="H6449" s="33">
        <v>1311504</v>
      </c>
      <c r="I6449" s="33">
        <v>15227</v>
      </c>
      <c r="J6449" s="33">
        <v>259865</v>
      </c>
      <c r="K6449" s="33"/>
      <c r="L6449" s="33">
        <v>2203304</v>
      </c>
      <c r="M6449" s="33">
        <v>437413</v>
      </c>
      <c r="N6449" s="33">
        <v>1302091</v>
      </c>
      <c r="O6449" s="33">
        <v>95399</v>
      </c>
      <c r="P6449" s="33">
        <v>368401</v>
      </c>
      <c r="Q6449"/>
    </row>
    <row r="6450" spans="1:17">
      <c r="A6450" s="38" t="str">
        <f t="shared" ca="1" si="100"/>
        <v>208159</v>
      </c>
      <c r="B6450" s="39" cm="1">
        <f t="array" aca="1" ref="B6450" ca="1">INDIRECT(_xlfn.CONCAT("D",ROW(C6450)-C6450-3))</f>
        <v>2081</v>
      </c>
      <c r="C6450" s="32">
        <v>59</v>
      </c>
      <c r="D6450" s="33">
        <v>4378975</v>
      </c>
      <c r="E6450" s="33"/>
      <c r="F6450" s="33">
        <v>2188258</v>
      </c>
      <c r="G6450" s="33">
        <v>625805</v>
      </c>
      <c r="H6450" s="33">
        <v>1263961</v>
      </c>
      <c r="I6450" s="33">
        <v>15439</v>
      </c>
      <c r="J6450" s="33">
        <v>283053</v>
      </c>
      <c r="K6450" s="33"/>
      <c r="L6450" s="33">
        <v>2190717</v>
      </c>
      <c r="M6450" s="33">
        <v>463263</v>
      </c>
      <c r="N6450" s="33">
        <v>1212718</v>
      </c>
      <c r="O6450" s="33">
        <v>103977</v>
      </c>
      <c r="P6450" s="33">
        <v>410759</v>
      </c>
      <c r="Q6450"/>
    </row>
    <row r="6451" spans="1:17">
      <c r="A6451" s="38" t="str">
        <f t="shared" ca="1" si="100"/>
        <v>208160</v>
      </c>
      <c r="B6451" s="39" cm="1">
        <f t="array" aca="1" ref="B6451" ca="1">INDIRECT(_xlfn.CONCAT("D",ROW(C6451)-C6451-3))</f>
        <v>2081</v>
      </c>
      <c r="C6451" s="32">
        <v>60</v>
      </c>
      <c r="D6451" s="33">
        <v>4295026</v>
      </c>
      <c r="E6451" s="33"/>
      <c r="F6451" s="33">
        <v>2140548</v>
      </c>
      <c r="G6451" s="33">
        <v>577577</v>
      </c>
      <c r="H6451" s="33">
        <v>1269304</v>
      </c>
      <c r="I6451" s="33">
        <v>29269</v>
      </c>
      <c r="J6451" s="33">
        <v>264398</v>
      </c>
      <c r="K6451" s="33"/>
      <c r="L6451" s="33">
        <v>2154478</v>
      </c>
      <c r="M6451" s="33">
        <v>414510</v>
      </c>
      <c r="N6451" s="33">
        <v>1232803</v>
      </c>
      <c r="O6451" s="33">
        <v>105334</v>
      </c>
      <c r="P6451" s="33">
        <v>401831</v>
      </c>
      <c r="Q6451"/>
    </row>
    <row r="6452" spans="1:17">
      <c r="A6452" s="38" t="str">
        <f t="shared" ca="1" si="100"/>
        <v>208161</v>
      </c>
      <c r="B6452" s="39" cm="1">
        <f t="array" aca="1" ref="B6452" ca="1">INDIRECT(_xlfn.CONCAT("D",ROW(C6452)-C6452-3))</f>
        <v>2081</v>
      </c>
      <c r="C6452" s="32">
        <v>61</v>
      </c>
      <c r="D6452" s="33">
        <v>4380379</v>
      </c>
      <c r="E6452" s="33"/>
      <c r="F6452" s="33">
        <v>2179313</v>
      </c>
      <c r="G6452" s="33">
        <v>617372</v>
      </c>
      <c r="H6452" s="33">
        <v>1302785</v>
      </c>
      <c r="I6452" s="33">
        <v>27016</v>
      </c>
      <c r="J6452" s="33">
        <v>232140</v>
      </c>
      <c r="K6452" s="33"/>
      <c r="L6452" s="33">
        <v>2201067</v>
      </c>
      <c r="M6452" s="33">
        <v>491909</v>
      </c>
      <c r="N6452" s="33">
        <v>1215245</v>
      </c>
      <c r="O6452" s="33">
        <v>100185</v>
      </c>
      <c r="P6452" s="33">
        <v>393728</v>
      </c>
      <c r="Q6452"/>
    </row>
    <row r="6453" spans="1:17">
      <c r="A6453" s="38" t="str">
        <f t="shared" ca="1" si="100"/>
        <v>208162</v>
      </c>
      <c r="B6453" s="39" cm="1">
        <f t="array" aca="1" ref="B6453" ca="1">INDIRECT(_xlfn.CONCAT("D",ROW(C6453)-C6453-3))</f>
        <v>2081</v>
      </c>
      <c r="C6453" s="32">
        <v>62</v>
      </c>
      <c r="D6453" s="33">
        <v>4401076</v>
      </c>
      <c r="E6453" s="33"/>
      <c r="F6453" s="33">
        <v>2184906</v>
      </c>
      <c r="G6453" s="33">
        <v>593132</v>
      </c>
      <c r="H6453" s="33">
        <v>1299243</v>
      </c>
      <c r="I6453" s="33">
        <v>35305</v>
      </c>
      <c r="J6453" s="33">
        <v>257226</v>
      </c>
      <c r="K6453" s="33"/>
      <c r="L6453" s="33">
        <v>2216169</v>
      </c>
      <c r="M6453" s="33">
        <v>471633</v>
      </c>
      <c r="N6453" s="33">
        <v>1237404</v>
      </c>
      <c r="O6453" s="33">
        <v>121712</v>
      </c>
      <c r="P6453" s="33">
        <v>385421</v>
      </c>
      <c r="Q6453"/>
    </row>
    <row r="6454" spans="1:17">
      <c r="A6454" s="38" t="str">
        <f t="shared" ca="1" si="100"/>
        <v>208163</v>
      </c>
      <c r="B6454" s="39" cm="1">
        <f t="array" aca="1" ref="B6454" ca="1">INDIRECT(_xlfn.CONCAT("D",ROW(C6454)-C6454-3))</f>
        <v>2081</v>
      </c>
      <c r="C6454" s="32">
        <v>63</v>
      </c>
      <c r="D6454" s="33">
        <v>4430536</v>
      </c>
      <c r="E6454" s="33"/>
      <c r="F6454" s="33">
        <v>2196678</v>
      </c>
      <c r="G6454" s="33">
        <v>600009</v>
      </c>
      <c r="H6454" s="33">
        <v>1297671</v>
      </c>
      <c r="I6454" s="33">
        <v>48323</v>
      </c>
      <c r="J6454" s="33">
        <v>250675</v>
      </c>
      <c r="K6454" s="33"/>
      <c r="L6454" s="33">
        <v>2233859</v>
      </c>
      <c r="M6454" s="33">
        <v>448590</v>
      </c>
      <c r="N6454" s="33">
        <v>1263934</v>
      </c>
      <c r="O6454" s="33">
        <v>136396</v>
      </c>
      <c r="P6454" s="33">
        <v>384939</v>
      </c>
      <c r="Q6454"/>
    </row>
    <row r="6455" spans="1:17">
      <c r="A6455" s="38" t="str">
        <f t="shared" ca="1" si="100"/>
        <v>208164</v>
      </c>
      <c r="B6455" s="39" cm="1">
        <f t="array" aca="1" ref="B6455" ca="1">INDIRECT(_xlfn.CONCAT("D",ROW(C6455)-C6455-3))</f>
        <v>2081</v>
      </c>
      <c r="C6455" s="32">
        <v>64</v>
      </c>
      <c r="D6455" s="33">
        <v>4481208</v>
      </c>
      <c r="E6455" s="33"/>
      <c r="F6455" s="33">
        <v>2215946</v>
      </c>
      <c r="G6455" s="33">
        <v>615764</v>
      </c>
      <c r="H6455" s="33">
        <v>1311888</v>
      </c>
      <c r="I6455" s="33">
        <v>27122</v>
      </c>
      <c r="J6455" s="33">
        <v>261172</v>
      </c>
      <c r="K6455" s="33"/>
      <c r="L6455" s="33">
        <v>2265263</v>
      </c>
      <c r="M6455" s="33">
        <v>507419</v>
      </c>
      <c r="N6455" s="33">
        <v>1199079</v>
      </c>
      <c r="O6455" s="33">
        <v>166119</v>
      </c>
      <c r="P6455" s="33">
        <v>392645</v>
      </c>
      <c r="Q6455"/>
    </row>
    <row r="6456" spans="1:17">
      <c r="A6456" s="38" t="str">
        <f t="shared" ca="1" si="100"/>
        <v>208165</v>
      </c>
      <c r="B6456" s="39" cm="1">
        <f t="array" aca="1" ref="B6456" ca="1">INDIRECT(_xlfn.CONCAT("D",ROW(C6456)-C6456-3))</f>
        <v>2081</v>
      </c>
      <c r="C6456" s="32">
        <v>65</v>
      </c>
      <c r="D6456" s="33">
        <v>4477864</v>
      </c>
      <c r="E6456" s="33"/>
      <c r="F6456" s="33">
        <v>2210219</v>
      </c>
      <c r="G6456" s="33">
        <v>570120</v>
      </c>
      <c r="H6456" s="33">
        <v>1371098</v>
      </c>
      <c r="I6456" s="33">
        <v>30112</v>
      </c>
      <c r="J6456" s="33">
        <v>238888</v>
      </c>
      <c r="K6456" s="33"/>
      <c r="L6456" s="33">
        <v>2267645</v>
      </c>
      <c r="M6456" s="33">
        <v>472636</v>
      </c>
      <c r="N6456" s="33">
        <v>1240920</v>
      </c>
      <c r="O6456" s="33">
        <v>156875</v>
      </c>
      <c r="P6456" s="33">
        <v>397215</v>
      </c>
      <c r="Q6456"/>
    </row>
    <row r="6457" spans="1:17">
      <c r="A6457" s="38" t="str">
        <f t="shared" ca="1" si="100"/>
        <v>208166</v>
      </c>
      <c r="B6457" s="39" cm="1">
        <f t="array" aca="1" ref="B6457" ca="1">INDIRECT(_xlfn.CONCAT("D",ROW(C6457)-C6457-3))</f>
        <v>2081</v>
      </c>
      <c r="C6457" s="32">
        <v>66</v>
      </c>
      <c r="D6457" s="33">
        <v>4453396</v>
      </c>
      <c r="E6457" s="33"/>
      <c r="F6457" s="33">
        <v>2193118</v>
      </c>
      <c r="G6457" s="33">
        <v>573600</v>
      </c>
      <c r="H6457" s="33">
        <v>1328707</v>
      </c>
      <c r="I6457" s="33">
        <v>48134</v>
      </c>
      <c r="J6457" s="33">
        <v>242677</v>
      </c>
      <c r="K6457" s="33"/>
      <c r="L6457" s="33">
        <v>2260278</v>
      </c>
      <c r="M6457" s="33">
        <v>451253</v>
      </c>
      <c r="N6457" s="33">
        <v>1225404</v>
      </c>
      <c r="O6457" s="33">
        <v>190529</v>
      </c>
      <c r="P6457" s="33">
        <v>393092</v>
      </c>
      <c r="Q6457"/>
    </row>
    <row r="6458" spans="1:17">
      <c r="A6458" s="38" t="str">
        <f t="shared" ca="1" si="100"/>
        <v>208167</v>
      </c>
      <c r="B6458" s="39" cm="1">
        <f t="array" aca="1" ref="B6458" ca="1">INDIRECT(_xlfn.CONCAT("D",ROW(C6458)-C6458-3))</f>
        <v>2081</v>
      </c>
      <c r="C6458" s="32">
        <v>67</v>
      </c>
      <c r="D6458" s="33">
        <v>4368339</v>
      </c>
      <c r="E6458" s="33"/>
      <c r="F6458" s="33">
        <v>2147183</v>
      </c>
      <c r="G6458" s="33">
        <v>572515</v>
      </c>
      <c r="H6458" s="33">
        <v>1282914</v>
      </c>
      <c r="I6458" s="33">
        <v>54953</v>
      </c>
      <c r="J6458" s="33">
        <v>236800</v>
      </c>
      <c r="K6458" s="33"/>
      <c r="L6458" s="33">
        <v>2221157</v>
      </c>
      <c r="M6458" s="33">
        <v>455673</v>
      </c>
      <c r="N6458" s="33">
        <v>1207434</v>
      </c>
      <c r="O6458" s="33">
        <v>190700</v>
      </c>
      <c r="P6458" s="33">
        <v>367349</v>
      </c>
      <c r="Q6458"/>
    </row>
    <row r="6459" spans="1:17">
      <c r="A6459" s="38" t="str">
        <f t="shared" ca="1" si="100"/>
        <v>208168</v>
      </c>
      <c r="B6459" s="39" cm="1">
        <f t="array" aca="1" ref="B6459" ca="1">INDIRECT(_xlfn.CONCAT("D",ROW(C6459)-C6459-3))</f>
        <v>2081</v>
      </c>
      <c r="C6459" s="32">
        <v>68</v>
      </c>
      <c r="D6459" s="33">
        <v>4345290</v>
      </c>
      <c r="E6459" s="33"/>
      <c r="F6459" s="33">
        <v>2128857</v>
      </c>
      <c r="G6459" s="33">
        <v>552520</v>
      </c>
      <c r="H6459" s="33">
        <v>1293559</v>
      </c>
      <c r="I6459" s="33">
        <v>48132</v>
      </c>
      <c r="J6459" s="33">
        <v>234646</v>
      </c>
      <c r="K6459" s="33"/>
      <c r="L6459" s="33">
        <v>2216433</v>
      </c>
      <c r="M6459" s="33">
        <v>449318</v>
      </c>
      <c r="N6459" s="33">
        <v>1220295</v>
      </c>
      <c r="O6459" s="33">
        <v>189980</v>
      </c>
      <c r="P6459" s="33">
        <v>356841</v>
      </c>
      <c r="Q6459"/>
    </row>
    <row r="6460" spans="1:17">
      <c r="A6460" s="38" t="str">
        <f t="shared" ca="1" si="100"/>
        <v>208169</v>
      </c>
      <c r="B6460" s="39" cm="1">
        <f t="array" aca="1" ref="B6460" ca="1">INDIRECT(_xlfn.CONCAT("D",ROW(C6460)-C6460-3))</f>
        <v>2081</v>
      </c>
      <c r="C6460" s="32">
        <v>69</v>
      </c>
      <c r="D6460" s="33">
        <v>4298828</v>
      </c>
      <c r="E6460" s="33"/>
      <c r="F6460" s="33">
        <v>2102345</v>
      </c>
      <c r="G6460" s="33">
        <v>501753</v>
      </c>
      <c r="H6460" s="33">
        <v>1314593</v>
      </c>
      <c r="I6460" s="33">
        <v>49172</v>
      </c>
      <c r="J6460" s="33">
        <v>236827</v>
      </c>
      <c r="K6460" s="33"/>
      <c r="L6460" s="33">
        <v>2196483</v>
      </c>
      <c r="M6460" s="33">
        <v>435276</v>
      </c>
      <c r="N6460" s="33">
        <v>1194243</v>
      </c>
      <c r="O6460" s="33">
        <v>227188</v>
      </c>
      <c r="P6460" s="33">
        <v>339776</v>
      </c>
      <c r="Q6460"/>
    </row>
    <row r="6461" spans="1:17">
      <c r="A6461" s="38" t="str">
        <f t="shared" ca="1" si="100"/>
        <v>208170</v>
      </c>
      <c r="B6461" s="39" cm="1">
        <f t="array" aca="1" ref="B6461" ca="1">INDIRECT(_xlfn.CONCAT("D",ROW(C6461)-C6461-3))</f>
        <v>2081</v>
      </c>
      <c r="C6461" s="32">
        <v>70</v>
      </c>
      <c r="D6461" s="33">
        <v>4328753</v>
      </c>
      <c r="E6461" s="33"/>
      <c r="F6461" s="33">
        <v>2110555</v>
      </c>
      <c r="G6461" s="33">
        <v>480810</v>
      </c>
      <c r="H6461" s="33">
        <v>1321226</v>
      </c>
      <c r="I6461" s="33">
        <v>56095</v>
      </c>
      <c r="J6461" s="33">
        <v>252425</v>
      </c>
      <c r="K6461" s="33"/>
      <c r="L6461" s="33">
        <v>2218197</v>
      </c>
      <c r="M6461" s="33">
        <v>431986</v>
      </c>
      <c r="N6461" s="33">
        <v>1169376</v>
      </c>
      <c r="O6461" s="33">
        <v>223025</v>
      </c>
      <c r="P6461" s="33">
        <v>393810</v>
      </c>
      <c r="Q6461"/>
    </row>
    <row r="6462" spans="1:17">
      <c r="A6462" s="38" t="str">
        <f t="shared" ca="1" si="100"/>
        <v>208171</v>
      </c>
      <c r="B6462" s="39" cm="1">
        <f t="array" aca="1" ref="B6462" ca="1">INDIRECT(_xlfn.CONCAT("D",ROW(C6462)-C6462-3))</f>
        <v>2081</v>
      </c>
      <c r="C6462" s="32">
        <v>71</v>
      </c>
      <c r="D6462" s="33">
        <v>4343086</v>
      </c>
      <c r="E6462" s="33"/>
      <c r="F6462" s="33">
        <v>2111022</v>
      </c>
      <c r="G6462" s="33">
        <v>510731</v>
      </c>
      <c r="H6462" s="33">
        <v>1291849</v>
      </c>
      <c r="I6462" s="33">
        <v>60086</v>
      </c>
      <c r="J6462" s="33">
        <v>248356</v>
      </c>
      <c r="K6462" s="33"/>
      <c r="L6462" s="33">
        <v>2232065</v>
      </c>
      <c r="M6462" s="33">
        <v>422717</v>
      </c>
      <c r="N6462" s="33">
        <v>1187824</v>
      </c>
      <c r="O6462" s="33">
        <v>265076</v>
      </c>
      <c r="P6462" s="33">
        <v>356448</v>
      </c>
      <c r="Q6462"/>
    </row>
    <row r="6463" spans="1:17">
      <c r="A6463" s="38" t="str">
        <f t="shared" ca="1" si="100"/>
        <v>208172</v>
      </c>
      <c r="B6463" s="39" cm="1">
        <f t="array" aca="1" ref="B6463" ca="1">INDIRECT(_xlfn.CONCAT("D",ROW(C6463)-C6463-3))</f>
        <v>2081</v>
      </c>
      <c r="C6463" s="32">
        <v>72</v>
      </c>
      <c r="D6463" s="33">
        <v>4426998</v>
      </c>
      <c r="E6463" s="33"/>
      <c r="F6463" s="33">
        <v>2146161</v>
      </c>
      <c r="G6463" s="33">
        <v>545311</v>
      </c>
      <c r="H6463" s="33">
        <v>1283086</v>
      </c>
      <c r="I6463" s="33">
        <v>69166</v>
      </c>
      <c r="J6463" s="33">
        <v>248598</v>
      </c>
      <c r="K6463" s="33"/>
      <c r="L6463" s="33">
        <v>2280836</v>
      </c>
      <c r="M6463" s="33">
        <v>465210</v>
      </c>
      <c r="N6463" s="33">
        <v>1161518</v>
      </c>
      <c r="O6463" s="33">
        <v>266265</v>
      </c>
      <c r="P6463" s="33">
        <v>387843</v>
      </c>
      <c r="Q6463"/>
    </row>
    <row r="6464" spans="1:17">
      <c r="A6464" s="38" t="str">
        <f t="shared" ca="1" si="100"/>
        <v>208173</v>
      </c>
      <c r="B6464" s="39" cm="1">
        <f t="array" aca="1" ref="B6464" ca="1">INDIRECT(_xlfn.CONCAT("D",ROW(C6464)-C6464-3))</f>
        <v>2081</v>
      </c>
      <c r="C6464" s="32">
        <v>73</v>
      </c>
      <c r="D6464" s="33">
        <v>4387712</v>
      </c>
      <c r="E6464" s="33"/>
      <c r="F6464" s="33">
        <v>2120435</v>
      </c>
      <c r="G6464" s="33">
        <v>467979</v>
      </c>
      <c r="H6464" s="33">
        <v>1326775</v>
      </c>
      <c r="I6464" s="33">
        <v>72151</v>
      </c>
      <c r="J6464" s="33">
        <v>253530</v>
      </c>
      <c r="K6464" s="33"/>
      <c r="L6464" s="33">
        <v>2267277</v>
      </c>
      <c r="M6464" s="33">
        <v>490005</v>
      </c>
      <c r="N6464" s="33">
        <v>1122593</v>
      </c>
      <c r="O6464" s="33">
        <v>282154</v>
      </c>
      <c r="P6464" s="33">
        <v>372524</v>
      </c>
      <c r="Q6464"/>
    </row>
    <row r="6465" spans="1:17">
      <c r="A6465" s="38" t="str">
        <f t="shared" ca="1" si="100"/>
        <v>208174</v>
      </c>
      <c r="B6465" s="39" cm="1">
        <f t="array" aca="1" ref="B6465" ca="1">INDIRECT(_xlfn.CONCAT("D",ROW(C6465)-C6465-3))</f>
        <v>2081</v>
      </c>
      <c r="C6465" s="32">
        <v>74</v>
      </c>
      <c r="D6465" s="33">
        <v>4270838</v>
      </c>
      <c r="E6465" s="33"/>
      <c r="F6465" s="33">
        <v>2059153</v>
      </c>
      <c r="G6465" s="33">
        <v>446116</v>
      </c>
      <c r="H6465" s="33">
        <v>1284214</v>
      </c>
      <c r="I6465" s="33">
        <v>80201</v>
      </c>
      <c r="J6465" s="33">
        <v>248622</v>
      </c>
      <c r="K6465" s="33"/>
      <c r="L6465" s="33">
        <v>2211685</v>
      </c>
      <c r="M6465" s="33">
        <v>420843</v>
      </c>
      <c r="N6465" s="33">
        <v>1081737</v>
      </c>
      <c r="O6465" s="33">
        <v>322412</v>
      </c>
      <c r="P6465" s="33">
        <v>386693</v>
      </c>
      <c r="Q6465"/>
    </row>
    <row r="6466" spans="1:17">
      <c r="A6466" s="38" t="str">
        <f t="shared" ca="1" si="100"/>
        <v>208175</v>
      </c>
      <c r="B6466" s="39" cm="1">
        <f t="array" aca="1" ref="B6466" ca="1">INDIRECT(_xlfn.CONCAT("D",ROW(C6466)-C6466-3))</f>
        <v>2081</v>
      </c>
      <c r="C6466" s="32">
        <v>75</v>
      </c>
      <c r="D6466" s="33">
        <v>4113701</v>
      </c>
      <c r="E6466" s="33"/>
      <c r="F6466" s="33">
        <v>1977012</v>
      </c>
      <c r="G6466" s="33">
        <v>421709</v>
      </c>
      <c r="H6466" s="33">
        <v>1227977</v>
      </c>
      <c r="I6466" s="33">
        <v>88358</v>
      </c>
      <c r="J6466" s="33">
        <v>238968</v>
      </c>
      <c r="K6466" s="33"/>
      <c r="L6466" s="33">
        <v>2136690</v>
      </c>
      <c r="M6466" s="33">
        <v>412678</v>
      </c>
      <c r="N6466" s="33">
        <v>1047259</v>
      </c>
      <c r="O6466" s="33">
        <v>318295</v>
      </c>
      <c r="P6466" s="33">
        <v>358458</v>
      </c>
      <c r="Q6466"/>
    </row>
    <row r="6467" spans="1:17">
      <c r="A6467" s="38" t="str">
        <f t="shared" ca="1" si="100"/>
        <v>208176</v>
      </c>
      <c r="B6467" s="39" cm="1">
        <f t="array" aca="1" ref="B6467" ca="1">INDIRECT(_xlfn.CONCAT("D",ROW(C6467)-C6467-3))</f>
        <v>2081</v>
      </c>
      <c r="C6467" s="32">
        <v>76</v>
      </c>
      <c r="D6467" s="33">
        <v>4000645</v>
      </c>
      <c r="E6467" s="33"/>
      <c r="F6467" s="33">
        <v>1915495</v>
      </c>
      <c r="G6467" s="33">
        <v>435933</v>
      </c>
      <c r="H6467" s="33">
        <v>1176216</v>
      </c>
      <c r="I6467" s="33">
        <v>89397</v>
      </c>
      <c r="J6467" s="33">
        <v>213949</v>
      </c>
      <c r="K6467" s="33"/>
      <c r="L6467" s="33">
        <v>2085150</v>
      </c>
      <c r="M6467" s="33">
        <v>389268</v>
      </c>
      <c r="N6467" s="33">
        <v>1035031</v>
      </c>
      <c r="O6467" s="33">
        <v>341993</v>
      </c>
      <c r="P6467" s="33">
        <v>318858</v>
      </c>
      <c r="Q6467"/>
    </row>
    <row r="6468" spans="1:17">
      <c r="A6468" s="38" t="str">
        <f t="shared" ca="1" si="100"/>
        <v>208177</v>
      </c>
      <c r="B6468" s="39" cm="1">
        <f t="array" aca="1" ref="B6468" ca="1">INDIRECT(_xlfn.CONCAT("D",ROW(C6468)-C6468-3))</f>
        <v>2081</v>
      </c>
      <c r="C6468" s="32">
        <v>77</v>
      </c>
      <c r="D6468" s="33">
        <v>3894293</v>
      </c>
      <c r="E6468" s="33"/>
      <c r="F6468" s="33">
        <v>1857894</v>
      </c>
      <c r="G6468" s="33">
        <v>384461</v>
      </c>
      <c r="H6468" s="33">
        <v>1156403</v>
      </c>
      <c r="I6468" s="33">
        <v>89573</v>
      </c>
      <c r="J6468" s="33">
        <v>227456</v>
      </c>
      <c r="K6468" s="33"/>
      <c r="L6468" s="33">
        <v>2036400</v>
      </c>
      <c r="M6468" s="33">
        <v>389992</v>
      </c>
      <c r="N6468" s="33">
        <v>920702</v>
      </c>
      <c r="O6468" s="33">
        <v>421151</v>
      </c>
      <c r="P6468" s="33">
        <v>304555</v>
      </c>
      <c r="Q6468"/>
    </row>
    <row r="6469" spans="1:17">
      <c r="A6469" s="38" t="str">
        <f t="shared" ca="1" si="100"/>
        <v>208178</v>
      </c>
      <c r="B6469" s="39" cm="1">
        <f t="array" aca="1" ref="B6469" ca="1">INDIRECT(_xlfn.CONCAT("D",ROW(C6469)-C6469-3))</f>
        <v>2081</v>
      </c>
      <c r="C6469" s="32">
        <v>78</v>
      </c>
      <c r="D6469" s="33">
        <v>3770207</v>
      </c>
      <c r="E6469" s="33"/>
      <c r="F6469" s="33">
        <v>1790243</v>
      </c>
      <c r="G6469" s="33">
        <v>339076</v>
      </c>
      <c r="H6469" s="33">
        <v>1126218</v>
      </c>
      <c r="I6469" s="33">
        <v>102934</v>
      </c>
      <c r="J6469" s="33">
        <v>222014</v>
      </c>
      <c r="K6469" s="33"/>
      <c r="L6469" s="33">
        <v>1979964</v>
      </c>
      <c r="M6469" s="33">
        <v>365128</v>
      </c>
      <c r="N6469" s="33">
        <v>938037</v>
      </c>
      <c r="O6469" s="33">
        <v>383284</v>
      </c>
      <c r="P6469" s="33">
        <v>293515</v>
      </c>
      <c r="Q6469"/>
    </row>
    <row r="6470" spans="1:17">
      <c r="A6470" s="38" t="str">
        <f t="shared" ca="1" si="100"/>
        <v>208179</v>
      </c>
      <c r="B6470" s="39" cm="1">
        <f t="array" aca="1" ref="B6470" ca="1">INDIRECT(_xlfn.CONCAT("D",ROW(C6470)-C6470-3))</f>
        <v>2081</v>
      </c>
      <c r="C6470" s="32">
        <v>79</v>
      </c>
      <c r="D6470" s="33">
        <v>3679057</v>
      </c>
      <c r="E6470" s="33"/>
      <c r="F6470" s="33">
        <v>1738419</v>
      </c>
      <c r="G6470" s="33">
        <v>334934</v>
      </c>
      <c r="H6470" s="33">
        <v>1052361</v>
      </c>
      <c r="I6470" s="33">
        <v>119402</v>
      </c>
      <c r="J6470" s="33">
        <v>231722</v>
      </c>
      <c r="K6470" s="33"/>
      <c r="L6470" s="33">
        <v>1940638</v>
      </c>
      <c r="M6470" s="33">
        <v>343180</v>
      </c>
      <c r="N6470" s="33">
        <v>876679</v>
      </c>
      <c r="O6470" s="33">
        <v>404932</v>
      </c>
      <c r="P6470" s="33">
        <v>315847</v>
      </c>
      <c r="Q6470"/>
    </row>
    <row r="6471" spans="1:17">
      <c r="A6471" s="38" t="str">
        <f t="shared" ca="1" si="100"/>
        <v>208180</v>
      </c>
      <c r="B6471" s="39" cm="1">
        <f t="array" aca="1" ref="B6471" ca="1">INDIRECT(_xlfn.CONCAT("D",ROW(C6471)-C6471-3))</f>
        <v>2081</v>
      </c>
      <c r="C6471" s="32">
        <v>80</v>
      </c>
      <c r="D6471" s="33">
        <v>3637951</v>
      </c>
      <c r="E6471" s="33"/>
      <c r="F6471" s="33">
        <v>1711662</v>
      </c>
      <c r="G6471" s="33">
        <v>318969</v>
      </c>
      <c r="H6471" s="33">
        <v>1065598</v>
      </c>
      <c r="I6471" s="33">
        <v>123930</v>
      </c>
      <c r="J6471" s="33">
        <v>203165</v>
      </c>
      <c r="K6471" s="33"/>
      <c r="L6471" s="33">
        <v>1926289</v>
      </c>
      <c r="M6471" s="33">
        <v>359655</v>
      </c>
      <c r="N6471" s="33">
        <v>852403</v>
      </c>
      <c r="O6471" s="33">
        <v>452109</v>
      </c>
      <c r="P6471" s="33">
        <v>262121</v>
      </c>
      <c r="Q6471"/>
    </row>
    <row r="6472" spans="1:17">
      <c r="A6472" s="38" t="str">
        <f t="shared" ca="1" si="100"/>
        <v>208181</v>
      </c>
      <c r="B6472" s="39" cm="1">
        <f t="array" aca="1" ref="B6472" ca="1">INDIRECT(_xlfn.CONCAT("D",ROW(C6472)-C6472-3))</f>
        <v>2081</v>
      </c>
      <c r="C6472" s="32">
        <v>81</v>
      </c>
      <c r="D6472" s="33">
        <v>3467652</v>
      </c>
      <c r="E6472" s="33"/>
      <c r="F6472" s="33">
        <v>1623454</v>
      </c>
      <c r="G6472" s="33">
        <v>271934</v>
      </c>
      <c r="H6472" s="33">
        <v>1017460</v>
      </c>
      <c r="I6472" s="33">
        <v>136476</v>
      </c>
      <c r="J6472" s="33">
        <v>197585</v>
      </c>
      <c r="K6472" s="33"/>
      <c r="L6472" s="33">
        <v>1844198</v>
      </c>
      <c r="M6472" s="33">
        <v>332627</v>
      </c>
      <c r="N6472" s="33">
        <v>790370</v>
      </c>
      <c r="O6472" s="33">
        <v>458761</v>
      </c>
      <c r="P6472" s="33">
        <v>262440</v>
      </c>
      <c r="Q6472"/>
    </row>
    <row r="6473" spans="1:17">
      <c r="A6473" s="38" t="str">
        <f t="shared" ca="1" si="100"/>
        <v>208182</v>
      </c>
      <c r="B6473" s="39" cm="1">
        <f t="array" aca="1" ref="B6473" ca="1">INDIRECT(_xlfn.CONCAT("D",ROW(C6473)-C6473-3))</f>
        <v>2081</v>
      </c>
      <c r="C6473" s="32">
        <v>82</v>
      </c>
      <c r="D6473" s="33">
        <v>3334876</v>
      </c>
      <c r="E6473" s="33"/>
      <c r="F6473" s="33">
        <v>1550237</v>
      </c>
      <c r="G6473" s="33">
        <v>290097</v>
      </c>
      <c r="H6473" s="33">
        <v>935435</v>
      </c>
      <c r="I6473" s="33">
        <v>133343</v>
      </c>
      <c r="J6473" s="33">
        <v>191362</v>
      </c>
      <c r="K6473" s="33"/>
      <c r="L6473" s="33">
        <v>1784640</v>
      </c>
      <c r="M6473" s="33">
        <v>311345</v>
      </c>
      <c r="N6473" s="33">
        <v>740717</v>
      </c>
      <c r="O6473" s="33">
        <v>489402</v>
      </c>
      <c r="P6473" s="33">
        <v>243175</v>
      </c>
      <c r="Q6473"/>
    </row>
    <row r="6474" spans="1:17">
      <c r="A6474" s="38" t="str">
        <f t="shared" ca="1" si="100"/>
        <v>208183</v>
      </c>
      <c r="B6474" s="39" cm="1">
        <f t="array" aca="1" ref="B6474" ca="1">INDIRECT(_xlfn.CONCAT("D",ROW(C6474)-C6474-3))</f>
        <v>2081</v>
      </c>
      <c r="C6474" s="32">
        <v>83</v>
      </c>
      <c r="D6474" s="33">
        <v>3152123</v>
      </c>
      <c r="E6474" s="33"/>
      <c r="F6474" s="33">
        <v>1455447</v>
      </c>
      <c r="G6474" s="33">
        <v>253254</v>
      </c>
      <c r="H6474" s="33">
        <v>933683</v>
      </c>
      <c r="I6474" s="33">
        <v>121033</v>
      </c>
      <c r="J6474" s="33">
        <v>147477</v>
      </c>
      <c r="K6474" s="33"/>
      <c r="L6474" s="33">
        <v>1696677</v>
      </c>
      <c r="M6474" s="33">
        <v>303669</v>
      </c>
      <c r="N6474" s="33">
        <v>658290</v>
      </c>
      <c r="O6474" s="33">
        <v>502379</v>
      </c>
      <c r="P6474" s="33">
        <v>232338</v>
      </c>
      <c r="Q6474"/>
    </row>
    <row r="6475" spans="1:17">
      <c r="A6475" s="38" t="str">
        <f t="shared" ca="1" si="100"/>
        <v>208184</v>
      </c>
      <c r="B6475" s="39" cm="1">
        <f t="array" aca="1" ref="B6475" ca="1">INDIRECT(_xlfn.CONCAT("D",ROW(C6475)-C6475-3))</f>
        <v>2081</v>
      </c>
      <c r="C6475" s="32">
        <v>84</v>
      </c>
      <c r="D6475" s="33">
        <v>3014747</v>
      </c>
      <c r="E6475" s="33"/>
      <c r="F6475" s="33">
        <v>1378974</v>
      </c>
      <c r="G6475" s="33">
        <v>220676</v>
      </c>
      <c r="H6475" s="33">
        <v>876604</v>
      </c>
      <c r="I6475" s="33">
        <v>149491</v>
      </c>
      <c r="J6475" s="33">
        <v>132202</v>
      </c>
      <c r="K6475" s="33"/>
      <c r="L6475" s="33">
        <v>1635773</v>
      </c>
      <c r="M6475" s="33">
        <v>279428</v>
      </c>
      <c r="N6475" s="33">
        <v>595568</v>
      </c>
      <c r="O6475" s="33">
        <v>535400</v>
      </c>
      <c r="P6475" s="33">
        <v>225378</v>
      </c>
      <c r="Q6475"/>
    </row>
    <row r="6476" spans="1:17">
      <c r="A6476" s="38" t="str">
        <f t="shared" ref="A6476:A6539" ca="1" si="101">B6476&amp;C6476</f>
        <v>208185</v>
      </c>
      <c r="B6476" s="39" cm="1">
        <f t="array" aca="1" ref="B6476" ca="1">INDIRECT(_xlfn.CONCAT("D",ROW(C6476)-C6476-3))</f>
        <v>2081</v>
      </c>
      <c r="C6476" s="32">
        <v>85</v>
      </c>
      <c r="D6476" s="33">
        <v>2862737</v>
      </c>
      <c r="E6476" s="33"/>
      <c r="F6476" s="33">
        <v>1298883</v>
      </c>
      <c r="G6476" s="33">
        <v>197789</v>
      </c>
      <c r="H6476" s="33">
        <v>841113</v>
      </c>
      <c r="I6476" s="33">
        <v>152930</v>
      </c>
      <c r="J6476" s="33">
        <v>107051</v>
      </c>
      <c r="K6476" s="33"/>
      <c r="L6476" s="33">
        <v>1563854</v>
      </c>
      <c r="M6476" s="33">
        <v>258767</v>
      </c>
      <c r="N6476" s="33">
        <v>590153</v>
      </c>
      <c r="O6476" s="33">
        <v>511398</v>
      </c>
      <c r="P6476" s="33">
        <v>203536</v>
      </c>
      <c r="Q6476"/>
    </row>
    <row r="6477" spans="1:17">
      <c r="A6477" s="38" t="str">
        <f t="shared" ca="1" si="101"/>
        <v>208186</v>
      </c>
      <c r="B6477" s="39" cm="1">
        <f t="array" aca="1" ref="B6477" ca="1">INDIRECT(_xlfn.CONCAT("D",ROW(C6477)-C6477-3))</f>
        <v>2081</v>
      </c>
      <c r="C6477" s="32">
        <v>86</v>
      </c>
      <c r="D6477" s="33">
        <v>2700723</v>
      </c>
      <c r="E6477" s="33"/>
      <c r="F6477" s="33">
        <v>1213063</v>
      </c>
      <c r="G6477" s="33">
        <v>180582</v>
      </c>
      <c r="H6477" s="33">
        <v>771300</v>
      </c>
      <c r="I6477" s="33">
        <v>161198</v>
      </c>
      <c r="J6477" s="33">
        <v>99983</v>
      </c>
      <c r="K6477" s="33"/>
      <c r="L6477" s="33">
        <v>1487659</v>
      </c>
      <c r="M6477" s="33">
        <v>225248</v>
      </c>
      <c r="N6477" s="33">
        <v>490426</v>
      </c>
      <c r="O6477" s="33">
        <v>578477</v>
      </c>
      <c r="P6477" s="33">
        <v>193508</v>
      </c>
      <c r="Q6477"/>
    </row>
    <row r="6478" spans="1:17">
      <c r="A6478" s="38" t="str">
        <f t="shared" ca="1" si="101"/>
        <v>208187</v>
      </c>
      <c r="B6478" s="39" cm="1">
        <f t="array" aca="1" ref="B6478" ca="1">INDIRECT(_xlfn.CONCAT("D",ROW(C6478)-C6478-3))</f>
        <v>2081</v>
      </c>
      <c r="C6478" s="32">
        <v>87</v>
      </c>
      <c r="D6478" s="33">
        <v>2541663</v>
      </c>
      <c r="E6478" s="33"/>
      <c r="F6478" s="33">
        <v>1129566</v>
      </c>
      <c r="G6478" s="33">
        <v>158893</v>
      </c>
      <c r="H6478" s="33">
        <v>735389</v>
      </c>
      <c r="I6478" s="33">
        <v>156856</v>
      </c>
      <c r="J6478" s="33">
        <v>78428</v>
      </c>
      <c r="K6478" s="33"/>
      <c r="L6478" s="33">
        <v>1412097</v>
      </c>
      <c r="M6478" s="33">
        <v>255815</v>
      </c>
      <c r="N6478" s="33">
        <v>433862</v>
      </c>
      <c r="O6478" s="33">
        <v>543350</v>
      </c>
      <c r="P6478" s="33">
        <v>179070</v>
      </c>
      <c r="Q6478"/>
    </row>
    <row r="6479" spans="1:17">
      <c r="A6479" s="38" t="str">
        <f t="shared" ca="1" si="101"/>
        <v>208188</v>
      </c>
      <c r="B6479" s="39" cm="1">
        <f t="array" aca="1" ref="B6479" ca="1">INDIRECT(_xlfn.CONCAT("D",ROW(C6479)-C6479-3))</f>
        <v>2081</v>
      </c>
      <c r="C6479" s="32">
        <v>88</v>
      </c>
      <c r="D6479" s="33">
        <v>2389383</v>
      </c>
      <c r="E6479" s="33"/>
      <c r="F6479" s="33">
        <v>1049894</v>
      </c>
      <c r="G6479" s="33">
        <v>157994</v>
      </c>
      <c r="H6479" s="33">
        <v>667651</v>
      </c>
      <c r="I6479" s="33">
        <v>144743</v>
      </c>
      <c r="J6479" s="33">
        <v>79507</v>
      </c>
      <c r="K6479" s="33"/>
      <c r="L6479" s="33">
        <v>1339489</v>
      </c>
      <c r="M6479" s="33">
        <v>191210</v>
      </c>
      <c r="N6479" s="33">
        <v>424342</v>
      </c>
      <c r="O6479" s="33">
        <v>574651</v>
      </c>
      <c r="P6479" s="33">
        <v>149287</v>
      </c>
      <c r="Q6479"/>
    </row>
    <row r="6480" spans="1:17">
      <c r="A6480" s="38" t="str">
        <f t="shared" ca="1" si="101"/>
        <v>208189</v>
      </c>
      <c r="B6480" s="39" cm="1">
        <f t="array" aca="1" ref="B6480" ca="1">INDIRECT(_xlfn.CONCAT("D",ROW(C6480)-C6480-3))</f>
        <v>2081</v>
      </c>
      <c r="C6480" s="32">
        <v>89</v>
      </c>
      <c r="D6480" s="33">
        <v>2207158</v>
      </c>
      <c r="E6480" s="33"/>
      <c r="F6480" s="33">
        <v>953877</v>
      </c>
      <c r="G6480" s="33">
        <v>110298</v>
      </c>
      <c r="H6480" s="33">
        <v>598471</v>
      </c>
      <c r="I6480" s="33">
        <v>175660</v>
      </c>
      <c r="J6480" s="33">
        <v>69447</v>
      </c>
      <c r="K6480" s="33"/>
      <c r="L6480" s="33">
        <v>1253281</v>
      </c>
      <c r="M6480" s="33">
        <v>240425</v>
      </c>
      <c r="N6480" s="33">
        <v>319203</v>
      </c>
      <c r="O6480" s="33">
        <v>537120</v>
      </c>
      <c r="P6480" s="33">
        <v>156532</v>
      </c>
      <c r="Q6480"/>
    </row>
    <row r="6481" spans="1:17">
      <c r="A6481" s="38" t="str">
        <f t="shared" ca="1" si="101"/>
        <v>208190</v>
      </c>
      <c r="B6481" s="39" cm="1">
        <f t="array" aca="1" ref="B6481" ca="1">INDIRECT(_xlfn.CONCAT("D",ROW(C6481)-C6481-3))</f>
        <v>2081</v>
      </c>
      <c r="C6481" s="32">
        <v>90</v>
      </c>
      <c r="D6481" s="33">
        <v>2003813</v>
      </c>
      <c r="E6481" s="33"/>
      <c r="F6481" s="33">
        <v>852189</v>
      </c>
      <c r="G6481" s="33">
        <v>114580</v>
      </c>
      <c r="H6481" s="33">
        <v>490034</v>
      </c>
      <c r="I6481" s="33">
        <v>178008</v>
      </c>
      <c r="J6481" s="33">
        <v>69567</v>
      </c>
      <c r="K6481" s="33"/>
      <c r="L6481" s="33">
        <v>1151623</v>
      </c>
      <c r="M6481" s="33">
        <v>164810</v>
      </c>
      <c r="N6481" s="33">
        <v>262058</v>
      </c>
      <c r="O6481" s="33">
        <v>557898</v>
      </c>
      <c r="P6481" s="33">
        <v>166857</v>
      </c>
      <c r="Q6481"/>
    </row>
    <row r="6482" spans="1:17">
      <c r="A6482" s="38" t="str">
        <f t="shared" ca="1" si="101"/>
        <v>208191</v>
      </c>
      <c r="B6482" s="39" cm="1">
        <f t="array" aca="1" ref="B6482" ca="1">INDIRECT(_xlfn.CONCAT("D",ROW(C6482)-C6482-3))</f>
        <v>2081</v>
      </c>
      <c r="C6482" s="32">
        <v>91</v>
      </c>
      <c r="D6482" s="33">
        <v>1715241</v>
      </c>
      <c r="E6482" s="33"/>
      <c r="F6482" s="33">
        <v>713813</v>
      </c>
      <c r="G6482" s="33">
        <v>81812</v>
      </c>
      <c r="H6482" s="33">
        <v>428492</v>
      </c>
      <c r="I6482" s="33">
        <v>160557</v>
      </c>
      <c r="J6482" s="33">
        <v>42951</v>
      </c>
      <c r="K6482" s="33"/>
      <c r="L6482" s="33">
        <v>1001428</v>
      </c>
      <c r="M6482" s="33">
        <v>164001</v>
      </c>
      <c r="N6482" s="33">
        <v>220376</v>
      </c>
      <c r="O6482" s="33">
        <v>506352</v>
      </c>
      <c r="P6482" s="33">
        <v>110700</v>
      </c>
      <c r="Q6482"/>
    </row>
    <row r="6483" spans="1:17">
      <c r="A6483" s="38" t="str">
        <f t="shared" ca="1" si="101"/>
        <v>208192</v>
      </c>
      <c r="B6483" s="39" cm="1">
        <f t="array" aca="1" ref="B6483" ca="1">INDIRECT(_xlfn.CONCAT("D",ROW(C6483)-C6483-3))</f>
        <v>2081</v>
      </c>
      <c r="C6483" s="32">
        <v>92</v>
      </c>
      <c r="D6483" s="33">
        <v>1453630</v>
      </c>
      <c r="E6483" s="33"/>
      <c r="F6483" s="33">
        <v>590553</v>
      </c>
      <c r="G6483" s="33">
        <v>67550</v>
      </c>
      <c r="H6483" s="33">
        <v>355151</v>
      </c>
      <c r="I6483" s="33">
        <v>125889</v>
      </c>
      <c r="J6483" s="33">
        <v>41963</v>
      </c>
      <c r="K6483" s="33"/>
      <c r="L6483" s="33">
        <v>863077</v>
      </c>
      <c r="M6483" s="33">
        <v>146580</v>
      </c>
      <c r="N6483" s="33">
        <v>173230</v>
      </c>
      <c r="O6483" s="33">
        <v>447939</v>
      </c>
      <c r="P6483" s="33">
        <v>95328</v>
      </c>
      <c r="Q6483"/>
    </row>
    <row r="6484" spans="1:17">
      <c r="A6484" s="38" t="str">
        <f t="shared" ca="1" si="101"/>
        <v>208193</v>
      </c>
      <c r="B6484" s="39" cm="1">
        <f t="array" aca="1" ref="B6484" ca="1">INDIRECT(_xlfn.CONCAT("D",ROW(C6484)-C6484-3))</f>
        <v>2081</v>
      </c>
      <c r="C6484" s="32">
        <v>93</v>
      </c>
      <c r="D6484" s="33">
        <v>1210730</v>
      </c>
      <c r="E6484" s="33"/>
      <c r="F6484" s="33">
        <v>480675</v>
      </c>
      <c r="G6484" s="33">
        <v>60469</v>
      </c>
      <c r="H6484" s="33">
        <v>261348</v>
      </c>
      <c r="I6484" s="33">
        <v>128112</v>
      </c>
      <c r="J6484" s="33">
        <v>30747</v>
      </c>
      <c r="K6484" s="33"/>
      <c r="L6484" s="33">
        <v>730056</v>
      </c>
      <c r="M6484" s="33">
        <v>100626</v>
      </c>
      <c r="N6484" s="33">
        <v>119109</v>
      </c>
      <c r="O6484" s="33">
        <v>414828</v>
      </c>
      <c r="P6484" s="33">
        <v>95493</v>
      </c>
      <c r="Q6484"/>
    </row>
    <row r="6485" spans="1:17">
      <c r="A6485" s="38" t="str">
        <f t="shared" ca="1" si="101"/>
        <v>208194</v>
      </c>
      <c r="B6485" s="39" cm="1">
        <f t="array" aca="1" ref="B6485" ca="1">INDIRECT(_xlfn.CONCAT("D",ROW(C6485)-C6485-3))</f>
        <v>2081</v>
      </c>
      <c r="C6485" s="32">
        <v>94</v>
      </c>
      <c r="D6485" s="33">
        <v>1005937</v>
      </c>
      <c r="E6485" s="33"/>
      <c r="F6485" s="33">
        <v>389120</v>
      </c>
      <c r="G6485" s="33">
        <v>29774</v>
      </c>
      <c r="H6485" s="33">
        <v>211500</v>
      </c>
      <c r="I6485" s="33">
        <v>121151</v>
      </c>
      <c r="J6485" s="33">
        <v>26694</v>
      </c>
      <c r="K6485" s="33"/>
      <c r="L6485" s="33">
        <v>616817</v>
      </c>
      <c r="M6485" s="33">
        <v>86354</v>
      </c>
      <c r="N6485" s="33">
        <v>81214</v>
      </c>
      <c r="O6485" s="33">
        <v>367006</v>
      </c>
      <c r="P6485" s="33">
        <v>82242</v>
      </c>
      <c r="Q6485"/>
    </row>
    <row r="6486" spans="1:17">
      <c r="A6486" s="38" t="str">
        <f t="shared" ca="1" si="101"/>
        <v>208195</v>
      </c>
      <c r="B6486" s="39" cm="1">
        <f t="array" aca="1" ref="B6486" ca="1">INDIRECT(_xlfn.CONCAT("D",ROW(C6486)-C6486-3))</f>
        <v>2081</v>
      </c>
      <c r="C6486" s="32">
        <v>95</v>
      </c>
      <c r="D6486" s="33">
        <v>823273</v>
      </c>
      <c r="E6486" s="33"/>
      <c r="F6486" s="33">
        <v>310010</v>
      </c>
      <c r="G6486" s="33">
        <v>23688</v>
      </c>
      <c r="H6486" s="33">
        <v>166849</v>
      </c>
      <c r="I6486" s="33">
        <v>96814</v>
      </c>
      <c r="J6486" s="33">
        <v>22659</v>
      </c>
      <c r="K6486" s="33"/>
      <c r="L6486" s="33">
        <v>513263</v>
      </c>
      <c r="M6486" s="33">
        <v>62996</v>
      </c>
      <c r="N6486" s="33">
        <v>68160</v>
      </c>
      <c r="O6486" s="33">
        <v>295358</v>
      </c>
      <c r="P6486" s="33">
        <v>86749</v>
      </c>
      <c r="Q6486"/>
    </row>
    <row r="6487" spans="1:17">
      <c r="A6487" s="38" t="str">
        <f t="shared" ca="1" si="101"/>
        <v>208196</v>
      </c>
      <c r="B6487" s="39" cm="1">
        <f t="array" aca="1" ref="B6487" ca="1">INDIRECT(_xlfn.CONCAT("D",ROW(C6487)-C6487-3))</f>
        <v>2081</v>
      </c>
      <c r="C6487" s="32">
        <v>96</v>
      </c>
      <c r="D6487" s="33">
        <v>640195</v>
      </c>
      <c r="E6487" s="33"/>
      <c r="F6487" s="33">
        <v>233175</v>
      </c>
      <c r="G6487" s="33">
        <v>17618</v>
      </c>
      <c r="H6487" s="33">
        <v>105706</v>
      </c>
      <c r="I6487" s="33">
        <v>92234</v>
      </c>
      <c r="J6487" s="33">
        <v>17618</v>
      </c>
      <c r="K6487" s="33"/>
      <c r="L6487" s="33">
        <v>407020</v>
      </c>
      <c r="M6487" s="33">
        <v>52954</v>
      </c>
      <c r="N6487" s="33">
        <v>34264</v>
      </c>
      <c r="O6487" s="33">
        <v>263732</v>
      </c>
      <c r="P6487" s="33">
        <v>56069</v>
      </c>
      <c r="Q6487"/>
    </row>
    <row r="6488" spans="1:17">
      <c r="A6488" s="38" t="str">
        <f t="shared" ca="1" si="101"/>
        <v>208197</v>
      </c>
      <c r="B6488" s="39" cm="1">
        <f t="array" aca="1" ref="B6488" ca="1">INDIRECT(_xlfn.CONCAT("D",ROW(C6488)-C6488-3))</f>
        <v>2081</v>
      </c>
      <c r="C6488" s="32">
        <v>97</v>
      </c>
      <c r="D6488" s="33">
        <v>494877</v>
      </c>
      <c r="E6488" s="33"/>
      <c r="F6488" s="33">
        <v>174922</v>
      </c>
      <c r="G6488" s="33">
        <v>11453</v>
      </c>
      <c r="H6488" s="33">
        <v>83296</v>
      </c>
      <c r="I6488" s="33">
        <v>71843</v>
      </c>
      <c r="J6488" s="33">
        <v>8330</v>
      </c>
      <c r="K6488" s="33"/>
      <c r="L6488" s="33">
        <v>319955</v>
      </c>
      <c r="M6488" s="33">
        <v>32414</v>
      </c>
      <c r="N6488" s="33">
        <v>26140</v>
      </c>
      <c r="O6488" s="33">
        <v>219577</v>
      </c>
      <c r="P6488" s="33">
        <v>41824</v>
      </c>
      <c r="Q6488"/>
    </row>
    <row r="6489" spans="1:17">
      <c r="A6489" s="38" t="str">
        <f t="shared" ca="1" si="101"/>
        <v>208198</v>
      </c>
      <c r="B6489" s="39" cm="1">
        <f t="array" aca="1" ref="B6489" ca="1">INDIRECT(_xlfn.CONCAT("D",ROW(C6489)-C6489-3))</f>
        <v>2081</v>
      </c>
      <c r="C6489" s="32">
        <v>98</v>
      </c>
      <c r="D6489" s="33">
        <v>383749</v>
      </c>
      <c r="E6489" s="33"/>
      <c r="F6489" s="33">
        <v>131333</v>
      </c>
      <c r="G6489" s="33">
        <v>7355</v>
      </c>
      <c r="H6489" s="33">
        <v>60939</v>
      </c>
      <c r="I6489" s="33">
        <v>58837</v>
      </c>
      <c r="J6489" s="33">
        <v>4203</v>
      </c>
      <c r="K6489" s="33"/>
      <c r="L6489" s="33">
        <v>252416</v>
      </c>
      <c r="M6489" s="33">
        <v>28397</v>
      </c>
      <c r="N6489" s="33">
        <v>21035</v>
      </c>
      <c r="O6489" s="33">
        <v>177743</v>
      </c>
      <c r="P6489" s="33">
        <v>25242</v>
      </c>
      <c r="Q6489"/>
    </row>
    <row r="6490" spans="1:17">
      <c r="A6490" s="38" t="str">
        <f t="shared" ca="1" si="101"/>
        <v>208199</v>
      </c>
      <c r="B6490" s="39" cm="1">
        <f t="array" aca="1" ref="B6490" ca="1">INDIRECT(_xlfn.CONCAT("D",ROW(C6490)-C6490-3))</f>
        <v>2081</v>
      </c>
      <c r="C6490" s="32">
        <v>99</v>
      </c>
      <c r="D6490" s="33">
        <v>282231</v>
      </c>
      <c r="E6490" s="33"/>
      <c r="F6490" s="33">
        <v>93138</v>
      </c>
      <c r="G6490" s="33">
        <v>8467</v>
      </c>
      <c r="H6490" s="33">
        <v>38102</v>
      </c>
      <c r="I6490" s="33">
        <v>44452</v>
      </c>
      <c r="J6490" s="33">
        <v>2117</v>
      </c>
      <c r="K6490" s="33"/>
      <c r="L6490" s="33">
        <v>189093</v>
      </c>
      <c r="M6490" s="33">
        <v>10623</v>
      </c>
      <c r="N6490" s="33">
        <v>9561</v>
      </c>
      <c r="O6490" s="33">
        <v>149787</v>
      </c>
      <c r="P6490" s="33">
        <v>19122</v>
      </c>
      <c r="Q6490"/>
    </row>
    <row r="6491" spans="1:17">
      <c r="A6491" s="38" t="str">
        <f t="shared" ca="1" si="101"/>
        <v>2081100</v>
      </c>
      <c r="B6491" s="39" cm="1">
        <f t="array" aca="1" ref="B6491" ca="1">INDIRECT(_xlfn.CONCAT("D",ROW(C6491)-C6491-3))</f>
        <v>2081</v>
      </c>
      <c r="C6491" s="32">
        <v>100</v>
      </c>
      <c r="D6491" s="33">
        <v>626344</v>
      </c>
      <c r="E6491" s="33"/>
      <c r="F6491" s="33">
        <v>185073</v>
      </c>
      <c r="G6491" s="33">
        <v>13064</v>
      </c>
      <c r="H6491" s="33">
        <v>51167</v>
      </c>
      <c r="I6491" s="33">
        <v>108867</v>
      </c>
      <c r="J6491" s="33">
        <v>11975</v>
      </c>
      <c r="K6491" s="33"/>
      <c r="L6491" s="33">
        <v>441271</v>
      </c>
      <c r="M6491" s="33">
        <v>37321</v>
      </c>
      <c r="N6491" s="33">
        <v>17563</v>
      </c>
      <c r="O6491" s="33">
        <v>335893</v>
      </c>
      <c r="P6491" s="33">
        <v>50494</v>
      </c>
      <c r="Q6491"/>
    </row>
    <row r="6492" spans="1:17">
      <c r="A6492" s="38" t="str">
        <f t="shared" ca="1" si="101"/>
        <v>383749</v>
      </c>
      <c r="B6492" s="39" cm="1">
        <f t="array" aca="1" ref="B6492" ca="1">INDIRECT(_xlfn.CONCAT("D",ROW(C6492)-C6492-3))</f>
        <v>383749</v>
      </c>
      <c r="C6492" s="34"/>
      <c r="D6492" s="31"/>
      <c r="E6492" s="31"/>
      <c r="F6492" s="31"/>
      <c r="G6492" s="31"/>
      <c r="H6492" s="31"/>
      <c r="I6492" s="31"/>
      <c r="J6492" s="31"/>
      <c r="K6492" s="31"/>
      <c r="L6492" s="31"/>
      <c r="M6492" s="31"/>
      <c r="N6492" s="31"/>
      <c r="O6492" s="31"/>
      <c r="P6492" s="31"/>
      <c r="Q6492"/>
    </row>
    <row r="6493" spans="1:17">
      <c r="A6493" s="38" t="str">
        <f t="shared" ca="1" si="101"/>
        <v>282231</v>
      </c>
      <c r="B6493" s="39" cm="1">
        <f t="array" aca="1" ref="B6493" ca="1">INDIRECT(_xlfn.CONCAT("D",ROW(C6493)-C6493-3))</f>
        <v>282231</v>
      </c>
      <c r="Q6493"/>
    </row>
    <row r="6494" spans="1:17">
      <c r="A6494" s="38" t="str">
        <f t="shared" ca="1" si="101"/>
        <v>626344</v>
      </c>
      <c r="B6494" s="39" cm="1">
        <f t="array" aca="1" ref="B6494" ca="1">INDIRECT(_xlfn.CONCAT("D",ROW(C6494)-C6494-3))</f>
        <v>626344</v>
      </c>
      <c r="Q6494"/>
    </row>
    <row r="6495" spans="1:17">
      <c r="A6495" s="38" t="str">
        <f t="shared" ca="1" si="101"/>
        <v>0</v>
      </c>
      <c r="B6495" s="39" cm="1">
        <f t="array" aca="1" ref="B6495" ca="1">INDIRECT(_xlfn.CONCAT("D",ROW(C6495)-C6495-3))</f>
        <v>0</v>
      </c>
      <c r="Q6495"/>
    </row>
    <row r="6496" spans="1:17">
      <c r="A6496" s="38" t="str">
        <f t="shared" ca="1" si="101"/>
        <v>0</v>
      </c>
      <c r="B6496" s="39" cm="1">
        <f t="array" aca="1" ref="B6496" ca="1">INDIRECT(_xlfn.CONCAT("D",ROW(C6496)-C6496-3))</f>
        <v>0</v>
      </c>
      <c r="Q6496"/>
    </row>
    <row r="6497" spans="1:17">
      <c r="A6497" s="38" t="str">
        <f t="shared" ca="1" si="101"/>
        <v>0</v>
      </c>
      <c r="B6497" s="39" cm="1">
        <f t="array" aca="1" ref="B6497" ca="1">INDIRECT(_xlfn.CONCAT("D",ROW(C6497)-C6497-3))</f>
        <v>0</v>
      </c>
      <c r="Q6497"/>
    </row>
    <row r="6498" spans="1:17">
      <c r="A6498" s="38" t="str">
        <f t="shared" ca="1" si="101"/>
        <v>0</v>
      </c>
      <c r="B6498" s="39" cm="1">
        <f t="array" aca="1" ref="B6498" ca="1">INDIRECT(_xlfn.CONCAT("D",ROW(C6498)-C6498-3))</f>
        <v>0</v>
      </c>
      <c r="D6498" s="47">
        <v>2082</v>
      </c>
      <c r="E6498" s="47"/>
      <c r="F6498" s="47"/>
      <c r="G6498" s="47"/>
      <c r="H6498" s="47"/>
      <c r="I6498" s="47"/>
      <c r="J6498" s="47"/>
      <c r="K6498" s="47"/>
      <c r="L6498" s="47"/>
      <c r="M6498" s="47"/>
      <c r="N6498" s="47"/>
      <c r="O6498" s="47"/>
      <c r="P6498" s="47"/>
      <c r="Q6498"/>
    </row>
    <row r="6499" spans="1:17">
      <c r="A6499" s="38" t="str">
        <f t="shared" ca="1" si="101"/>
        <v>0</v>
      </c>
      <c r="B6499" s="39" cm="1">
        <f t="array" aca="1" ref="B6499" ca="1">INDIRECT(_xlfn.CONCAT("D",ROW(C6499)-C6499-3))</f>
        <v>0</v>
      </c>
      <c r="F6499" s="48" t="s">
        <v>184</v>
      </c>
      <c r="G6499" s="48"/>
      <c r="H6499" s="48"/>
      <c r="I6499" s="48"/>
      <c r="J6499" s="48"/>
      <c r="K6499" s="30"/>
      <c r="L6499" s="48" t="s">
        <v>185</v>
      </c>
      <c r="M6499" s="48"/>
      <c r="N6499" s="48"/>
      <c r="O6499" s="48"/>
      <c r="P6499" s="48"/>
      <c r="Q6499"/>
    </row>
    <row r="6500" spans="1:17">
      <c r="A6500" s="38" t="e">
        <f t="shared" ca="1" si="101"/>
        <v>#VALUE!</v>
      </c>
      <c r="B6500" s="39" t="e" cm="1">
        <f t="array" aca="1" ref="B6500" ca="1">INDIRECT(_xlfn.CONCAT("D",ROW(C6500)-C6500-3))</f>
        <v>#VALUE!</v>
      </c>
      <c r="C6500" s="30" t="s">
        <v>186</v>
      </c>
      <c r="D6500" s="30" t="s">
        <v>0</v>
      </c>
      <c r="E6500" s="30"/>
      <c r="F6500" s="30" t="s">
        <v>0</v>
      </c>
      <c r="G6500" s="30" t="s">
        <v>187</v>
      </c>
      <c r="H6500" s="30" t="s">
        <v>188</v>
      </c>
      <c r="I6500" s="30" t="s">
        <v>189</v>
      </c>
      <c r="J6500" s="30" t="s">
        <v>190</v>
      </c>
      <c r="K6500" s="30"/>
      <c r="L6500" s="30" t="s">
        <v>0</v>
      </c>
      <c r="M6500" s="30" t="s">
        <v>187</v>
      </c>
      <c r="N6500" s="30" t="s">
        <v>188</v>
      </c>
      <c r="O6500" s="30" t="s">
        <v>189</v>
      </c>
      <c r="P6500" s="30" t="s">
        <v>190</v>
      </c>
      <c r="Q6500"/>
    </row>
    <row r="6501" spans="1:17">
      <c r="A6501" s="38" t="str">
        <f t="shared" ca="1" si="101"/>
        <v>20820</v>
      </c>
      <c r="B6501" s="39" cm="1">
        <f t="array" aca="1" ref="B6501" ca="1">INDIRECT(_xlfn.CONCAT("D",ROW(C6501)-C6501-3))</f>
        <v>2082</v>
      </c>
      <c r="C6501" s="32">
        <v>0</v>
      </c>
      <c r="D6501" s="33">
        <v>3993373</v>
      </c>
      <c r="E6501" s="33"/>
      <c r="F6501" s="33">
        <v>2043041</v>
      </c>
      <c r="G6501" s="33">
        <v>2043041</v>
      </c>
      <c r="H6501" s="33">
        <v>0</v>
      </c>
      <c r="I6501" s="33">
        <v>0</v>
      </c>
      <c r="J6501" s="33">
        <v>0</v>
      </c>
      <c r="K6501" s="33"/>
      <c r="L6501" s="33">
        <v>1950332</v>
      </c>
      <c r="M6501" s="33">
        <v>1950332</v>
      </c>
      <c r="N6501" s="33">
        <v>0</v>
      </c>
      <c r="O6501" s="33">
        <v>0</v>
      </c>
      <c r="P6501" s="33">
        <v>0</v>
      </c>
      <c r="Q6501"/>
    </row>
    <row r="6502" spans="1:17">
      <c r="A6502" s="38" t="str">
        <f t="shared" ca="1" si="101"/>
        <v>20821</v>
      </c>
      <c r="B6502" s="39" cm="1">
        <f t="array" aca="1" ref="B6502" ca="1">INDIRECT(_xlfn.CONCAT("D",ROW(C6502)-C6502-3))</f>
        <v>2082</v>
      </c>
      <c r="C6502" s="32">
        <v>1</v>
      </c>
      <c r="D6502" s="33">
        <v>4011684</v>
      </c>
      <c r="E6502" s="33"/>
      <c r="F6502" s="33">
        <v>2053067</v>
      </c>
      <c r="G6502" s="33">
        <v>2053067</v>
      </c>
      <c r="H6502" s="33">
        <v>0</v>
      </c>
      <c r="I6502" s="33">
        <v>0</v>
      </c>
      <c r="J6502" s="33">
        <v>0</v>
      </c>
      <c r="K6502" s="33"/>
      <c r="L6502" s="33">
        <v>1958617</v>
      </c>
      <c r="M6502" s="33">
        <v>1958617</v>
      </c>
      <c r="N6502" s="33">
        <v>0</v>
      </c>
      <c r="O6502" s="33">
        <v>0</v>
      </c>
      <c r="P6502" s="33">
        <v>0</v>
      </c>
      <c r="Q6502"/>
    </row>
    <row r="6503" spans="1:17">
      <c r="A6503" s="38" t="str">
        <f t="shared" ca="1" si="101"/>
        <v>20822</v>
      </c>
      <c r="B6503" s="39" cm="1">
        <f t="array" aca="1" ref="B6503" ca="1">INDIRECT(_xlfn.CONCAT("D",ROW(C6503)-C6503-3))</f>
        <v>2082</v>
      </c>
      <c r="C6503" s="32">
        <v>2</v>
      </c>
      <c r="D6503" s="33">
        <v>4039106</v>
      </c>
      <c r="E6503" s="33"/>
      <c r="F6503" s="33">
        <v>2067230</v>
      </c>
      <c r="G6503" s="33">
        <v>2067230</v>
      </c>
      <c r="H6503" s="33">
        <v>0</v>
      </c>
      <c r="I6503" s="33">
        <v>0</v>
      </c>
      <c r="J6503" s="33">
        <v>0</v>
      </c>
      <c r="K6503" s="33"/>
      <c r="L6503" s="33">
        <v>1971876</v>
      </c>
      <c r="M6503" s="33">
        <v>1971876</v>
      </c>
      <c r="N6503" s="33">
        <v>0</v>
      </c>
      <c r="O6503" s="33">
        <v>0</v>
      </c>
      <c r="P6503" s="33">
        <v>0</v>
      </c>
      <c r="Q6503"/>
    </row>
    <row r="6504" spans="1:17">
      <c r="A6504" s="38" t="str">
        <f t="shared" ca="1" si="101"/>
        <v>20823</v>
      </c>
      <c r="B6504" s="39" cm="1">
        <f t="array" aca="1" ref="B6504" ca="1">INDIRECT(_xlfn.CONCAT("D",ROW(C6504)-C6504-3))</f>
        <v>2082</v>
      </c>
      <c r="C6504" s="32">
        <v>3</v>
      </c>
      <c r="D6504" s="33">
        <v>4067564</v>
      </c>
      <c r="E6504" s="33"/>
      <c r="F6504" s="33">
        <v>2081916</v>
      </c>
      <c r="G6504" s="33">
        <v>2081916</v>
      </c>
      <c r="H6504" s="33">
        <v>0</v>
      </c>
      <c r="I6504" s="33">
        <v>0</v>
      </c>
      <c r="J6504" s="33">
        <v>0</v>
      </c>
      <c r="K6504" s="33"/>
      <c r="L6504" s="33">
        <v>1985648</v>
      </c>
      <c r="M6504" s="33">
        <v>1985648</v>
      </c>
      <c r="N6504" s="33">
        <v>0</v>
      </c>
      <c r="O6504" s="33">
        <v>0</v>
      </c>
      <c r="P6504" s="33">
        <v>0</v>
      </c>
      <c r="Q6504"/>
    </row>
    <row r="6505" spans="1:17">
      <c r="A6505" s="38" t="str">
        <f t="shared" ca="1" si="101"/>
        <v>20824</v>
      </c>
      <c r="B6505" s="39" cm="1">
        <f t="array" aca="1" ref="B6505" ca="1">INDIRECT(_xlfn.CONCAT("D",ROW(C6505)-C6505-3))</f>
        <v>2082</v>
      </c>
      <c r="C6505" s="32">
        <v>4</v>
      </c>
      <c r="D6505" s="33">
        <v>4094128</v>
      </c>
      <c r="E6505" s="33"/>
      <c r="F6505" s="33">
        <v>2095851</v>
      </c>
      <c r="G6505" s="33">
        <v>2095851</v>
      </c>
      <c r="H6505" s="33">
        <v>0</v>
      </c>
      <c r="I6505" s="33">
        <v>0</v>
      </c>
      <c r="J6505" s="33">
        <v>0</v>
      </c>
      <c r="K6505" s="33"/>
      <c r="L6505" s="33">
        <v>1998278</v>
      </c>
      <c r="M6505" s="33">
        <v>1998278</v>
      </c>
      <c r="N6505" s="33">
        <v>0</v>
      </c>
      <c r="O6505" s="33">
        <v>0</v>
      </c>
      <c r="P6505" s="33">
        <v>0</v>
      </c>
      <c r="Q6505"/>
    </row>
    <row r="6506" spans="1:17">
      <c r="A6506" s="38" t="str">
        <f t="shared" ca="1" si="101"/>
        <v>20825</v>
      </c>
      <c r="B6506" s="39" cm="1">
        <f t="array" aca="1" ref="B6506" ca="1">INDIRECT(_xlfn.CONCAT("D",ROW(C6506)-C6506-3))</f>
        <v>2082</v>
      </c>
      <c r="C6506" s="32">
        <v>5</v>
      </c>
      <c r="D6506" s="33">
        <v>4119433</v>
      </c>
      <c r="E6506" s="33"/>
      <c r="F6506" s="33">
        <v>2109061</v>
      </c>
      <c r="G6506" s="33">
        <v>2109061</v>
      </c>
      <c r="H6506" s="33">
        <v>0</v>
      </c>
      <c r="I6506" s="33">
        <v>0</v>
      </c>
      <c r="J6506" s="33">
        <v>0</v>
      </c>
      <c r="K6506" s="33"/>
      <c r="L6506" s="33">
        <v>2010371</v>
      </c>
      <c r="M6506" s="33">
        <v>2010371</v>
      </c>
      <c r="N6506" s="33">
        <v>0</v>
      </c>
      <c r="O6506" s="33">
        <v>0</v>
      </c>
      <c r="P6506" s="33">
        <v>0</v>
      </c>
      <c r="Q6506"/>
    </row>
    <row r="6507" spans="1:17">
      <c r="A6507" s="38" t="str">
        <f t="shared" ca="1" si="101"/>
        <v>20826</v>
      </c>
      <c r="B6507" s="39" cm="1">
        <f t="array" aca="1" ref="B6507" ca="1">INDIRECT(_xlfn.CONCAT("D",ROW(C6507)-C6507-3))</f>
        <v>2082</v>
      </c>
      <c r="C6507" s="32">
        <v>6</v>
      </c>
      <c r="D6507" s="33">
        <v>4145466</v>
      </c>
      <c r="E6507" s="33"/>
      <c r="F6507" s="33">
        <v>2122540</v>
      </c>
      <c r="G6507" s="33">
        <v>2122540</v>
      </c>
      <c r="H6507" s="33">
        <v>0</v>
      </c>
      <c r="I6507" s="33">
        <v>0</v>
      </c>
      <c r="J6507" s="33">
        <v>0</v>
      </c>
      <c r="K6507" s="33"/>
      <c r="L6507" s="33">
        <v>2022926</v>
      </c>
      <c r="M6507" s="33">
        <v>2022926</v>
      </c>
      <c r="N6507" s="33">
        <v>0</v>
      </c>
      <c r="O6507" s="33">
        <v>0</v>
      </c>
      <c r="P6507" s="33">
        <v>0</v>
      </c>
      <c r="Q6507"/>
    </row>
    <row r="6508" spans="1:17">
      <c r="A6508" s="38" t="str">
        <f t="shared" ca="1" si="101"/>
        <v>20827</v>
      </c>
      <c r="B6508" s="39" cm="1">
        <f t="array" aca="1" ref="B6508" ca="1">INDIRECT(_xlfn.CONCAT("D",ROW(C6508)-C6508-3))</f>
        <v>2082</v>
      </c>
      <c r="C6508" s="32">
        <v>7</v>
      </c>
      <c r="D6508" s="33">
        <v>4170126</v>
      </c>
      <c r="E6508" s="33"/>
      <c r="F6508" s="33">
        <v>2135157</v>
      </c>
      <c r="G6508" s="33">
        <v>2135157</v>
      </c>
      <c r="H6508" s="33">
        <v>0</v>
      </c>
      <c r="I6508" s="33">
        <v>0</v>
      </c>
      <c r="J6508" s="33">
        <v>0</v>
      </c>
      <c r="K6508" s="33"/>
      <c r="L6508" s="33">
        <v>2034969</v>
      </c>
      <c r="M6508" s="33">
        <v>2034969</v>
      </c>
      <c r="N6508" s="33">
        <v>0</v>
      </c>
      <c r="O6508" s="33">
        <v>0</v>
      </c>
      <c r="P6508" s="33">
        <v>0</v>
      </c>
      <c r="Q6508"/>
    </row>
    <row r="6509" spans="1:17">
      <c r="A6509" s="38" t="str">
        <f t="shared" ca="1" si="101"/>
        <v>20828</v>
      </c>
      <c r="B6509" s="39" cm="1">
        <f t="array" aca="1" ref="B6509" ca="1">INDIRECT(_xlfn.CONCAT("D",ROW(C6509)-C6509-3))</f>
        <v>2082</v>
      </c>
      <c r="C6509" s="32">
        <v>8</v>
      </c>
      <c r="D6509" s="33">
        <v>4194045</v>
      </c>
      <c r="E6509" s="33"/>
      <c r="F6509" s="33">
        <v>2147579</v>
      </c>
      <c r="G6509" s="33">
        <v>2147579</v>
      </c>
      <c r="H6509" s="33">
        <v>0</v>
      </c>
      <c r="I6509" s="33">
        <v>0</v>
      </c>
      <c r="J6509" s="33">
        <v>0</v>
      </c>
      <c r="K6509" s="33"/>
      <c r="L6509" s="33">
        <v>2046466</v>
      </c>
      <c r="M6509" s="33">
        <v>2046466</v>
      </c>
      <c r="N6509" s="33">
        <v>0</v>
      </c>
      <c r="O6509" s="33">
        <v>0</v>
      </c>
      <c r="P6509" s="33">
        <v>0</v>
      </c>
      <c r="Q6509"/>
    </row>
    <row r="6510" spans="1:17">
      <c r="A6510" s="38" t="str">
        <f t="shared" ca="1" si="101"/>
        <v>20829</v>
      </c>
      <c r="B6510" s="39" cm="1">
        <f t="array" aca="1" ref="B6510" ca="1">INDIRECT(_xlfn.CONCAT("D",ROW(C6510)-C6510-3))</f>
        <v>2082</v>
      </c>
      <c r="C6510" s="32">
        <v>9</v>
      </c>
      <c r="D6510" s="33">
        <v>4217966</v>
      </c>
      <c r="E6510" s="33"/>
      <c r="F6510" s="33">
        <v>2160358</v>
      </c>
      <c r="G6510" s="33">
        <v>2160358</v>
      </c>
      <c r="H6510" s="33">
        <v>0</v>
      </c>
      <c r="I6510" s="33">
        <v>0</v>
      </c>
      <c r="J6510" s="33">
        <v>0</v>
      </c>
      <c r="K6510" s="33"/>
      <c r="L6510" s="33">
        <v>2057607</v>
      </c>
      <c r="M6510" s="33">
        <v>2057607</v>
      </c>
      <c r="N6510" s="33">
        <v>0</v>
      </c>
      <c r="O6510" s="33">
        <v>0</v>
      </c>
      <c r="P6510" s="33">
        <v>0</v>
      </c>
      <c r="Q6510"/>
    </row>
    <row r="6511" spans="1:17">
      <c r="A6511" s="38" t="str">
        <f t="shared" ca="1" si="101"/>
        <v>208210</v>
      </c>
      <c r="B6511" s="39" cm="1">
        <f t="array" aca="1" ref="B6511" ca="1">INDIRECT(_xlfn.CONCAT("D",ROW(C6511)-C6511-3))</f>
        <v>2082</v>
      </c>
      <c r="C6511" s="32">
        <v>10</v>
      </c>
      <c r="D6511" s="33">
        <v>4241766</v>
      </c>
      <c r="E6511" s="33"/>
      <c r="F6511" s="33">
        <v>2173282</v>
      </c>
      <c r="G6511" s="33">
        <v>2173282</v>
      </c>
      <c r="H6511" s="33">
        <v>0</v>
      </c>
      <c r="I6511" s="33">
        <v>0</v>
      </c>
      <c r="J6511" s="33">
        <v>0</v>
      </c>
      <c r="K6511" s="33"/>
      <c r="L6511" s="33">
        <v>2068484</v>
      </c>
      <c r="M6511" s="33">
        <v>2068484</v>
      </c>
      <c r="N6511" s="33">
        <v>0</v>
      </c>
      <c r="O6511" s="33">
        <v>0</v>
      </c>
      <c r="P6511" s="33">
        <v>0</v>
      </c>
      <c r="Q6511"/>
    </row>
    <row r="6512" spans="1:17">
      <c r="A6512" s="38" t="str">
        <f t="shared" ca="1" si="101"/>
        <v>208211</v>
      </c>
      <c r="B6512" s="39" cm="1">
        <f t="array" aca="1" ref="B6512" ca="1">INDIRECT(_xlfn.CONCAT("D",ROW(C6512)-C6512-3))</f>
        <v>2082</v>
      </c>
      <c r="C6512" s="32">
        <v>11</v>
      </c>
      <c r="D6512" s="33">
        <v>4264687</v>
      </c>
      <c r="E6512" s="33"/>
      <c r="F6512" s="33">
        <v>2185638</v>
      </c>
      <c r="G6512" s="33">
        <v>2185638</v>
      </c>
      <c r="H6512" s="33">
        <v>0</v>
      </c>
      <c r="I6512" s="33">
        <v>0</v>
      </c>
      <c r="J6512" s="33">
        <v>0</v>
      </c>
      <c r="K6512" s="33"/>
      <c r="L6512" s="33">
        <v>2079049</v>
      </c>
      <c r="M6512" s="33">
        <v>2079049</v>
      </c>
      <c r="N6512" s="33">
        <v>0</v>
      </c>
      <c r="O6512" s="33">
        <v>0</v>
      </c>
      <c r="P6512" s="33">
        <v>0</v>
      </c>
      <c r="Q6512"/>
    </row>
    <row r="6513" spans="1:17">
      <c r="A6513" s="38" t="str">
        <f t="shared" ca="1" si="101"/>
        <v>208212</v>
      </c>
      <c r="B6513" s="39" cm="1">
        <f t="array" aca="1" ref="B6513" ca="1">INDIRECT(_xlfn.CONCAT("D",ROW(C6513)-C6513-3))</f>
        <v>2082</v>
      </c>
      <c r="C6513" s="32">
        <v>12</v>
      </c>
      <c r="D6513" s="33">
        <v>4286638</v>
      </c>
      <c r="E6513" s="33"/>
      <c r="F6513" s="33">
        <v>2197240</v>
      </c>
      <c r="G6513" s="33">
        <v>2197240</v>
      </c>
      <c r="H6513" s="33">
        <v>0</v>
      </c>
      <c r="I6513" s="33">
        <v>0</v>
      </c>
      <c r="J6513" s="33">
        <v>0</v>
      </c>
      <c r="K6513" s="33"/>
      <c r="L6513" s="33">
        <v>2089399</v>
      </c>
      <c r="M6513" s="33">
        <v>2089399</v>
      </c>
      <c r="N6513" s="33">
        <v>0</v>
      </c>
      <c r="O6513" s="33">
        <v>0</v>
      </c>
      <c r="P6513" s="33">
        <v>0</v>
      </c>
      <c r="Q6513"/>
    </row>
    <row r="6514" spans="1:17">
      <c r="A6514" s="38" t="str">
        <f t="shared" ca="1" si="101"/>
        <v>208213</v>
      </c>
      <c r="B6514" s="39" cm="1">
        <f t="array" aca="1" ref="B6514" ca="1">INDIRECT(_xlfn.CONCAT("D",ROW(C6514)-C6514-3))</f>
        <v>2082</v>
      </c>
      <c r="C6514" s="32">
        <v>13</v>
      </c>
      <c r="D6514" s="33">
        <v>4307627</v>
      </c>
      <c r="E6514" s="33"/>
      <c r="F6514" s="33">
        <v>2208194</v>
      </c>
      <c r="G6514" s="33">
        <v>2208194</v>
      </c>
      <c r="H6514" s="33">
        <v>0</v>
      </c>
      <c r="I6514" s="33">
        <v>0</v>
      </c>
      <c r="J6514" s="33">
        <v>0</v>
      </c>
      <c r="K6514" s="33"/>
      <c r="L6514" s="33">
        <v>2099433</v>
      </c>
      <c r="M6514" s="33">
        <v>2099433</v>
      </c>
      <c r="N6514" s="33">
        <v>0</v>
      </c>
      <c r="O6514" s="33">
        <v>0</v>
      </c>
      <c r="P6514" s="33">
        <v>0</v>
      </c>
      <c r="Q6514"/>
    </row>
    <row r="6515" spans="1:17">
      <c r="A6515" s="38" t="str">
        <f t="shared" ca="1" si="101"/>
        <v>208214</v>
      </c>
      <c r="B6515" s="39" cm="1">
        <f t="array" aca="1" ref="B6515" ca="1">INDIRECT(_xlfn.CONCAT("D",ROW(C6515)-C6515-3))</f>
        <v>2082</v>
      </c>
      <c r="C6515" s="32">
        <v>14</v>
      </c>
      <c r="D6515" s="33">
        <v>4327373</v>
      </c>
      <c r="E6515" s="33"/>
      <c r="F6515" s="33">
        <v>2218502</v>
      </c>
      <c r="G6515" s="33">
        <v>2218502</v>
      </c>
      <c r="H6515" s="33">
        <v>0</v>
      </c>
      <c r="I6515" s="33">
        <v>0</v>
      </c>
      <c r="J6515" s="33">
        <v>0</v>
      </c>
      <c r="K6515" s="33"/>
      <c r="L6515" s="33">
        <v>2108871</v>
      </c>
      <c r="M6515" s="33">
        <v>2108871</v>
      </c>
      <c r="N6515" s="33">
        <v>0</v>
      </c>
      <c r="O6515" s="33">
        <v>0</v>
      </c>
      <c r="P6515" s="33">
        <v>0</v>
      </c>
      <c r="Q6515"/>
    </row>
    <row r="6516" spans="1:17">
      <c r="A6516" s="38" t="str">
        <f t="shared" ca="1" si="101"/>
        <v>208215</v>
      </c>
      <c r="B6516" s="39" cm="1">
        <f t="array" aca="1" ref="B6516" ca="1">INDIRECT(_xlfn.CONCAT("D",ROW(C6516)-C6516-3))</f>
        <v>2082</v>
      </c>
      <c r="C6516" s="32">
        <v>15</v>
      </c>
      <c r="D6516" s="33">
        <v>4346659</v>
      </c>
      <c r="E6516" s="33"/>
      <c r="F6516" s="33">
        <v>2228756</v>
      </c>
      <c r="G6516" s="33">
        <v>2228756</v>
      </c>
      <c r="H6516" s="33">
        <v>0</v>
      </c>
      <c r="I6516" s="33">
        <v>0</v>
      </c>
      <c r="J6516" s="33">
        <v>0</v>
      </c>
      <c r="K6516" s="33"/>
      <c r="L6516" s="33">
        <v>2117904</v>
      </c>
      <c r="M6516" s="33">
        <v>2117904</v>
      </c>
      <c r="N6516" s="33">
        <v>0</v>
      </c>
      <c r="O6516" s="33">
        <v>0</v>
      </c>
      <c r="P6516" s="33">
        <v>0</v>
      </c>
      <c r="Q6516"/>
    </row>
    <row r="6517" spans="1:17">
      <c r="A6517" s="38" t="str">
        <f t="shared" ca="1" si="101"/>
        <v>208216</v>
      </c>
      <c r="B6517" s="39" cm="1">
        <f t="array" aca="1" ref="B6517" ca="1">INDIRECT(_xlfn.CONCAT("D",ROW(C6517)-C6517-3))</f>
        <v>2082</v>
      </c>
      <c r="C6517" s="32">
        <v>16</v>
      </c>
      <c r="D6517" s="33">
        <v>4366192</v>
      </c>
      <c r="E6517" s="33"/>
      <c r="F6517" s="33">
        <v>2239725</v>
      </c>
      <c r="G6517" s="33">
        <v>2233247</v>
      </c>
      <c r="H6517" s="33">
        <v>6479</v>
      </c>
      <c r="I6517" s="33">
        <v>0</v>
      </c>
      <c r="J6517" s="33">
        <v>0</v>
      </c>
      <c r="K6517" s="33"/>
      <c r="L6517" s="33">
        <v>2126467</v>
      </c>
      <c r="M6517" s="33">
        <v>2118142</v>
      </c>
      <c r="N6517" s="33">
        <v>8324</v>
      </c>
      <c r="O6517" s="33">
        <v>0</v>
      </c>
      <c r="P6517" s="33">
        <v>0</v>
      </c>
      <c r="Q6517"/>
    </row>
    <row r="6518" spans="1:17">
      <c r="A6518" s="38" t="str">
        <f t="shared" ca="1" si="101"/>
        <v>208217</v>
      </c>
      <c r="B6518" s="39" cm="1">
        <f t="array" aca="1" ref="B6518" ca="1">INDIRECT(_xlfn.CONCAT("D",ROW(C6518)-C6518-3))</f>
        <v>2082</v>
      </c>
      <c r="C6518" s="32">
        <v>17</v>
      </c>
      <c r="D6518" s="33">
        <v>4387173</v>
      </c>
      <c r="E6518" s="33"/>
      <c r="F6518" s="33">
        <v>2252357</v>
      </c>
      <c r="G6518" s="33">
        <v>2242174</v>
      </c>
      <c r="H6518" s="33">
        <v>9258</v>
      </c>
      <c r="I6518" s="33">
        <v>0</v>
      </c>
      <c r="J6518" s="33">
        <v>926</v>
      </c>
      <c r="K6518" s="33"/>
      <c r="L6518" s="33">
        <v>2134816</v>
      </c>
      <c r="M6518" s="33">
        <v>2117265</v>
      </c>
      <c r="N6518" s="33">
        <v>17551</v>
      </c>
      <c r="O6518" s="33">
        <v>0</v>
      </c>
      <c r="P6518" s="33">
        <v>0</v>
      </c>
      <c r="Q6518"/>
    </row>
    <row r="6519" spans="1:17">
      <c r="A6519" s="38" t="str">
        <f t="shared" ca="1" si="101"/>
        <v>208218</v>
      </c>
      <c r="B6519" s="39" cm="1">
        <f t="array" aca="1" ref="B6519" ca="1">INDIRECT(_xlfn.CONCAT("D",ROW(C6519)-C6519-3))</f>
        <v>2082</v>
      </c>
      <c r="C6519" s="32">
        <v>18</v>
      </c>
      <c r="D6519" s="33">
        <v>4409191</v>
      </c>
      <c r="E6519" s="33"/>
      <c r="F6519" s="33">
        <v>2266151</v>
      </c>
      <c r="G6519" s="33">
        <v>2249495</v>
      </c>
      <c r="H6519" s="33">
        <v>14805</v>
      </c>
      <c r="I6519" s="33">
        <v>0</v>
      </c>
      <c r="J6519" s="33">
        <v>1851</v>
      </c>
      <c r="K6519" s="33"/>
      <c r="L6519" s="33">
        <v>2143040</v>
      </c>
      <c r="M6519" s="33">
        <v>2119917</v>
      </c>
      <c r="N6519" s="33">
        <v>23123</v>
      </c>
      <c r="O6519" s="33">
        <v>0</v>
      </c>
      <c r="P6519" s="33">
        <v>0</v>
      </c>
      <c r="Q6519"/>
    </row>
    <row r="6520" spans="1:17">
      <c r="A6520" s="38" t="str">
        <f t="shared" ca="1" si="101"/>
        <v>208219</v>
      </c>
      <c r="B6520" s="39" cm="1">
        <f t="array" aca="1" ref="B6520" ca="1">INDIRECT(_xlfn.CONCAT("D",ROW(C6520)-C6520-3))</f>
        <v>2082</v>
      </c>
      <c r="C6520" s="32">
        <v>19</v>
      </c>
      <c r="D6520" s="33">
        <v>4429312</v>
      </c>
      <c r="E6520" s="33"/>
      <c r="F6520" s="33">
        <v>2278645</v>
      </c>
      <c r="G6520" s="33">
        <v>2256415</v>
      </c>
      <c r="H6520" s="33">
        <v>22231</v>
      </c>
      <c r="I6520" s="33">
        <v>0</v>
      </c>
      <c r="J6520" s="33">
        <v>0</v>
      </c>
      <c r="K6520" s="33"/>
      <c r="L6520" s="33">
        <v>2150666</v>
      </c>
      <c r="M6520" s="33">
        <v>2103470</v>
      </c>
      <c r="N6520" s="33">
        <v>44420</v>
      </c>
      <c r="O6520" s="33">
        <v>0</v>
      </c>
      <c r="P6520" s="33">
        <v>2776</v>
      </c>
      <c r="Q6520"/>
    </row>
    <row r="6521" spans="1:17">
      <c r="A6521" s="38" t="str">
        <f t="shared" ca="1" si="101"/>
        <v>208220</v>
      </c>
      <c r="B6521" s="39" cm="1">
        <f t="array" aca="1" ref="B6521" ca="1">INDIRECT(_xlfn.CONCAT("D",ROW(C6521)-C6521-3))</f>
        <v>2082</v>
      </c>
      <c r="C6521" s="32">
        <v>20</v>
      </c>
      <c r="D6521" s="33">
        <v>4446785</v>
      </c>
      <c r="E6521" s="33"/>
      <c r="F6521" s="33">
        <v>2288518</v>
      </c>
      <c r="G6521" s="33">
        <v>2240280</v>
      </c>
      <c r="H6521" s="33">
        <v>48238</v>
      </c>
      <c r="I6521" s="33">
        <v>0</v>
      </c>
      <c r="J6521" s="33">
        <v>0</v>
      </c>
      <c r="K6521" s="33"/>
      <c r="L6521" s="33">
        <v>2158267</v>
      </c>
      <c r="M6521" s="33">
        <v>2040628</v>
      </c>
      <c r="N6521" s="33">
        <v>115787</v>
      </c>
      <c r="O6521" s="33">
        <v>0</v>
      </c>
      <c r="P6521" s="33">
        <v>1853</v>
      </c>
      <c r="Q6521"/>
    </row>
    <row r="6522" spans="1:17">
      <c r="A6522" s="38" t="str">
        <f t="shared" ca="1" si="101"/>
        <v>208221</v>
      </c>
      <c r="B6522" s="39" cm="1">
        <f t="array" aca="1" ref="B6522" ca="1">INDIRECT(_xlfn.CONCAT("D",ROW(C6522)-C6522-3))</f>
        <v>2082</v>
      </c>
      <c r="C6522" s="32">
        <v>21</v>
      </c>
      <c r="D6522" s="33">
        <v>4464835</v>
      </c>
      <c r="E6522" s="33"/>
      <c r="F6522" s="33">
        <v>2298263</v>
      </c>
      <c r="G6522" s="33">
        <v>2229519</v>
      </c>
      <c r="H6522" s="33">
        <v>65028</v>
      </c>
      <c r="I6522" s="33">
        <v>0</v>
      </c>
      <c r="J6522" s="33">
        <v>3716</v>
      </c>
      <c r="K6522" s="33"/>
      <c r="L6522" s="33">
        <v>2166572</v>
      </c>
      <c r="M6522" s="33">
        <v>2015264</v>
      </c>
      <c r="N6522" s="33">
        <v>142025</v>
      </c>
      <c r="O6522" s="33">
        <v>0</v>
      </c>
      <c r="P6522" s="33">
        <v>9283</v>
      </c>
      <c r="Q6522"/>
    </row>
    <row r="6523" spans="1:17">
      <c r="A6523" s="38" t="str">
        <f t="shared" ca="1" si="101"/>
        <v>208222</v>
      </c>
      <c r="B6523" s="39" cm="1">
        <f t="array" aca="1" ref="B6523" ca="1">INDIRECT(_xlfn.CONCAT("D",ROW(C6523)-C6523-3))</f>
        <v>2082</v>
      </c>
      <c r="C6523" s="32">
        <v>22</v>
      </c>
      <c r="D6523" s="33">
        <v>4479390</v>
      </c>
      <c r="E6523" s="33"/>
      <c r="F6523" s="33">
        <v>2305453</v>
      </c>
      <c r="G6523" s="33">
        <v>2200194</v>
      </c>
      <c r="H6523" s="33">
        <v>100602</v>
      </c>
      <c r="I6523" s="33">
        <v>0</v>
      </c>
      <c r="J6523" s="33">
        <v>4657</v>
      </c>
      <c r="K6523" s="33"/>
      <c r="L6523" s="33">
        <v>2173938</v>
      </c>
      <c r="M6523" s="33">
        <v>1958218</v>
      </c>
      <c r="N6523" s="33">
        <v>212001</v>
      </c>
      <c r="O6523" s="33">
        <v>0</v>
      </c>
      <c r="P6523" s="33">
        <v>3719</v>
      </c>
      <c r="Q6523"/>
    </row>
    <row r="6524" spans="1:17">
      <c r="A6524" s="38" t="str">
        <f t="shared" ca="1" si="101"/>
        <v>208223</v>
      </c>
      <c r="B6524" s="39" cm="1">
        <f t="array" aca="1" ref="B6524" ca="1">INDIRECT(_xlfn.CONCAT("D",ROW(C6524)-C6524-3))</f>
        <v>2082</v>
      </c>
      <c r="C6524" s="32">
        <v>23</v>
      </c>
      <c r="D6524" s="33">
        <v>4491511</v>
      </c>
      <c r="E6524" s="33"/>
      <c r="F6524" s="33">
        <v>2310729</v>
      </c>
      <c r="G6524" s="33">
        <v>2156867</v>
      </c>
      <c r="H6524" s="33">
        <v>147335</v>
      </c>
      <c r="I6524" s="33">
        <v>0</v>
      </c>
      <c r="J6524" s="33">
        <v>6528</v>
      </c>
      <c r="K6524" s="33"/>
      <c r="L6524" s="33">
        <v>2180782</v>
      </c>
      <c r="M6524" s="33">
        <v>1846856</v>
      </c>
      <c r="N6524" s="33">
        <v>319935</v>
      </c>
      <c r="O6524" s="33">
        <v>0</v>
      </c>
      <c r="P6524" s="33">
        <v>13991</v>
      </c>
      <c r="Q6524"/>
    </row>
    <row r="6525" spans="1:17">
      <c r="A6525" s="38" t="str">
        <f t="shared" ca="1" si="101"/>
        <v>208224</v>
      </c>
      <c r="B6525" s="39" cm="1">
        <f t="array" aca="1" ref="B6525" ca="1">INDIRECT(_xlfn.CONCAT("D",ROW(C6525)-C6525-3))</f>
        <v>2082</v>
      </c>
      <c r="C6525" s="32">
        <v>24</v>
      </c>
      <c r="D6525" s="33">
        <v>4504034</v>
      </c>
      <c r="E6525" s="33"/>
      <c r="F6525" s="33">
        <v>2315743</v>
      </c>
      <c r="G6525" s="33">
        <v>2033997</v>
      </c>
      <c r="H6525" s="33">
        <v>268641</v>
      </c>
      <c r="I6525" s="33">
        <v>0</v>
      </c>
      <c r="J6525" s="33">
        <v>13105</v>
      </c>
      <c r="K6525" s="33"/>
      <c r="L6525" s="33">
        <v>2188291</v>
      </c>
      <c r="M6525" s="33">
        <v>1764088</v>
      </c>
      <c r="N6525" s="33">
        <v>405516</v>
      </c>
      <c r="O6525" s="33">
        <v>934</v>
      </c>
      <c r="P6525" s="33">
        <v>17753</v>
      </c>
      <c r="Q6525"/>
    </row>
    <row r="6526" spans="1:17">
      <c r="A6526" s="38" t="str">
        <f t="shared" ca="1" si="101"/>
        <v>208225</v>
      </c>
      <c r="B6526" s="39" cm="1">
        <f t="array" aca="1" ref="B6526" ca="1">INDIRECT(_xlfn.CONCAT("D",ROW(C6526)-C6526-3))</f>
        <v>2082</v>
      </c>
      <c r="C6526" s="32">
        <v>25</v>
      </c>
      <c r="D6526" s="33">
        <v>4518189</v>
      </c>
      <c r="E6526" s="33"/>
      <c r="F6526" s="33">
        <v>2321067</v>
      </c>
      <c r="G6526" s="33">
        <v>1968678</v>
      </c>
      <c r="H6526" s="33">
        <v>339233</v>
      </c>
      <c r="I6526" s="33">
        <v>0</v>
      </c>
      <c r="J6526" s="33">
        <v>13156</v>
      </c>
      <c r="K6526" s="33"/>
      <c r="L6526" s="33">
        <v>2197121</v>
      </c>
      <c r="M6526" s="33">
        <v>1621350</v>
      </c>
      <c r="N6526" s="33">
        <v>539200</v>
      </c>
      <c r="O6526" s="33">
        <v>1875</v>
      </c>
      <c r="P6526" s="33">
        <v>34696</v>
      </c>
      <c r="Q6526"/>
    </row>
    <row r="6527" spans="1:17">
      <c r="A6527" s="38" t="str">
        <f t="shared" ca="1" si="101"/>
        <v>208226</v>
      </c>
      <c r="B6527" s="39" cm="1">
        <f t="array" aca="1" ref="B6527" ca="1">INDIRECT(_xlfn.CONCAT("D",ROW(C6527)-C6527-3))</f>
        <v>2082</v>
      </c>
      <c r="C6527" s="32">
        <v>26</v>
      </c>
      <c r="D6527" s="33">
        <v>4534069</v>
      </c>
      <c r="E6527" s="33"/>
      <c r="F6527" s="33">
        <v>2326972</v>
      </c>
      <c r="G6527" s="33">
        <v>1908683</v>
      </c>
      <c r="H6527" s="33">
        <v>403216</v>
      </c>
      <c r="I6527" s="33">
        <v>0</v>
      </c>
      <c r="J6527" s="33">
        <v>15073</v>
      </c>
      <c r="K6527" s="33"/>
      <c r="L6527" s="33">
        <v>2207097</v>
      </c>
      <c r="M6527" s="33">
        <v>1461990</v>
      </c>
      <c r="N6527" s="33">
        <v>720646</v>
      </c>
      <c r="O6527" s="33">
        <v>2822</v>
      </c>
      <c r="P6527" s="33">
        <v>21638</v>
      </c>
      <c r="Q6527"/>
    </row>
    <row r="6528" spans="1:17">
      <c r="A6528" s="38" t="str">
        <f t="shared" ca="1" si="101"/>
        <v>208227</v>
      </c>
      <c r="B6528" s="39" cm="1">
        <f t="array" aca="1" ref="B6528" ca="1">INDIRECT(_xlfn.CONCAT("D",ROW(C6528)-C6528-3))</f>
        <v>2082</v>
      </c>
      <c r="C6528" s="32">
        <v>27</v>
      </c>
      <c r="D6528" s="33">
        <v>4551990</v>
      </c>
      <c r="E6528" s="33"/>
      <c r="F6528" s="33">
        <v>2333888</v>
      </c>
      <c r="G6528" s="33">
        <v>1746633</v>
      </c>
      <c r="H6528" s="33">
        <v>556048</v>
      </c>
      <c r="I6528" s="33">
        <v>946</v>
      </c>
      <c r="J6528" s="33">
        <v>30261</v>
      </c>
      <c r="K6528" s="33"/>
      <c r="L6528" s="33">
        <v>2218103</v>
      </c>
      <c r="M6528" s="33">
        <v>1325947</v>
      </c>
      <c r="N6528" s="33">
        <v>828835</v>
      </c>
      <c r="O6528" s="33">
        <v>9451</v>
      </c>
      <c r="P6528" s="33">
        <v>53870</v>
      </c>
      <c r="Q6528"/>
    </row>
    <row r="6529" spans="1:17">
      <c r="A6529" s="38" t="str">
        <f t="shared" ca="1" si="101"/>
        <v>208228</v>
      </c>
      <c r="B6529" s="39" cm="1">
        <f t="array" aca="1" ref="B6529" ca="1">INDIRECT(_xlfn.CONCAT("D",ROW(C6529)-C6529-3))</f>
        <v>2082</v>
      </c>
      <c r="C6529" s="32">
        <v>28</v>
      </c>
      <c r="D6529" s="33">
        <v>4572243</v>
      </c>
      <c r="E6529" s="33"/>
      <c r="F6529" s="33">
        <v>2342178</v>
      </c>
      <c r="G6529" s="33">
        <v>1638291</v>
      </c>
      <c r="H6529" s="33">
        <v>661198</v>
      </c>
      <c r="I6529" s="33">
        <v>949</v>
      </c>
      <c r="J6529" s="33">
        <v>41740</v>
      </c>
      <c r="K6529" s="33"/>
      <c r="L6529" s="33">
        <v>2230065</v>
      </c>
      <c r="M6529" s="33">
        <v>1194543</v>
      </c>
      <c r="N6529" s="33">
        <v>961692</v>
      </c>
      <c r="O6529" s="33">
        <v>2840</v>
      </c>
      <c r="P6529" s="33">
        <v>70991</v>
      </c>
      <c r="Q6529"/>
    </row>
    <row r="6530" spans="1:17">
      <c r="A6530" s="38" t="str">
        <f t="shared" ca="1" si="101"/>
        <v>208229</v>
      </c>
      <c r="B6530" s="39" cm="1">
        <f t="array" aca="1" ref="B6530" ca="1">INDIRECT(_xlfn.CONCAT("D",ROW(C6530)-C6530-3))</f>
        <v>2082</v>
      </c>
      <c r="C6530" s="32">
        <v>29</v>
      </c>
      <c r="D6530" s="33">
        <v>4594673</v>
      </c>
      <c r="E6530" s="33"/>
      <c r="F6530" s="33">
        <v>2351901</v>
      </c>
      <c r="G6530" s="33">
        <v>1609546</v>
      </c>
      <c r="H6530" s="33">
        <v>694707</v>
      </c>
      <c r="I6530" s="33">
        <v>953</v>
      </c>
      <c r="J6530" s="33">
        <v>46695</v>
      </c>
      <c r="K6530" s="33"/>
      <c r="L6530" s="33">
        <v>2242772</v>
      </c>
      <c r="M6530" s="33">
        <v>1110443</v>
      </c>
      <c r="N6530" s="33">
        <v>1042884</v>
      </c>
      <c r="O6530" s="33">
        <v>3806</v>
      </c>
      <c r="P6530" s="33">
        <v>85638</v>
      </c>
      <c r="Q6530"/>
    </row>
    <row r="6531" spans="1:17">
      <c r="A6531" s="38" t="str">
        <f t="shared" ca="1" si="101"/>
        <v>208230</v>
      </c>
      <c r="B6531" s="39" cm="1">
        <f t="array" aca="1" ref="B6531" ca="1">INDIRECT(_xlfn.CONCAT("D",ROW(C6531)-C6531-3))</f>
        <v>2082</v>
      </c>
      <c r="C6531" s="32">
        <v>30</v>
      </c>
      <c r="D6531" s="33">
        <v>4620396</v>
      </c>
      <c r="E6531" s="33"/>
      <c r="F6531" s="33">
        <v>2363771</v>
      </c>
      <c r="G6531" s="33">
        <v>1497532</v>
      </c>
      <c r="H6531" s="33">
        <v>800339</v>
      </c>
      <c r="I6531" s="33">
        <v>2865</v>
      </c>
      <c r="J6531" s="33">
        <v>63034</v>
      </c>
      <c r="K6531" s="33"/>
      <c r="L6531" s="33">
        <v>2256625</v>
      </c>
      <c r="M6531" s="33">
        <v>1023398</v>
      </c>
      <c r="N6531" s="33">
        <v>1139758</v>
      </c>
      <c r="O6531" s="33">
        <v>4769</v>
      </c>
      <c r="P6531" s="33">
        <v>88701</v>
      </c>
      <c r="Q6531"/>
    </row>
    <row r="6532" spans="1:17">
      <c r="A6532" s="38" t="str">
        <f t="shared" ca="1" si="101"/>
        <v>208231</v>
      </c>
      <c r="B6532" s="39" cm="1">
        <f t="array" aca="1" ref="B6532" ca="1">INDIRECT(_xlfn.CONCAT("D",ROW(C6532)-C6532-3))</f>
        <v>2082</v>
      </c>
      <c r="C6532" s="32">
        <v>31</v>
      </c>
      <c r="D6532" s="33">
        <v>4647468</v>
      </c>
      <c r="E6532" s="33"/>
      <c r="F6532" s="33">
        <v>2376546</v>
      </c>
      <c r="G6532" s="33">
        <v>1398701</v>
      </c>
      <c r="H6532" s="33">
        <v>892523</v>
      </c>
      <c r="I6532" s="33">
        <v>7669</v>
      </c>
      <c r="J6532" s="33">
        <v>77652</v>
      </c>
      <c r="K6532" s="33"/>
      <c r="L6532" s="33">
        <v>2270922</v>
      </c>
      <c r="M6532" s="33">
        <v>930580</v>
      </c>
      <c r="N6532" s="33">
        <v>1219711</v>
      </c>
      <c r="O6532" s="33">
        <v>10531</v>
      </c>
      <c r="P6532" s="33">
        <v>110099</v>
      </c>
      <c r="Q6532"/>
    </row>
    <row r="6533" spans="1:17">
      <c r="A6533" s="38" t="str">
        <f t="shared" ca="1" si="101"/>
        <v>208232</v>
      </c>
      <c r="B6533" s="39" cm="1">
        <f t="array" aca="1" ref="B6533" ca="1">INDIRECT(_xlfn.CONCAT("D",ROW(C6533)-C6533-3))</f>
        <v>2082</v>
      </c>
      <c r="C6533" s="32">
        <v>32</v>
      </c>
      <c r="D6533" s="33">
        <v>4675180</v>
      </c>
      <c r="E6533" s="33"/>
      <c r="F6533" s="33">
        <v>2389700</v>
      </c>
      <c r="G6533" s="33">
        <v>1249183</v>
      </c>
      <c r="H6533" s="33">
        <v>1044352</v>
      </c>
      <c r="I6533" s="33">
        <v>4808</v>
      </c>
      <c r="J6533" s="33">
        <v>91357</v>
      </c>
      <c r="K6533" s="33"/>
      <c r="L6533" s="33">
        <v>2285479</v>
      </c>
      <c r="M6533" s="33">
        <v>877847</v>
      </c>
      <c r="N6533" s="33">
        <v>1235524</v>
      </c>
      <c r="O6533" s="33">
        <v>13461</v>
      </c>
      <c r="P6533" s="33">
        <v>158647</v>
      </c>
      <c r="Q6533"/>
    </row>
    <row r="6534" spans="1:17">
      <c r="A6534" s="38" t="str">
        <f t="shared" ca="1" si="101"/>
        <v>208233</v>
      </c>
      <c r="B6534" s="39" cm="1">
        <f t="array" aca="1" ref="B6534" ca="1">INDIRECT(_xlfn.CONCAT("D",ROW(C6534)-C6534-3))</f>
        <v>2082</v>
      </c>
      <c r="C6534" s="32">
        <v>33</v>
      </c>
      <c r="D6534" s="33">
        <v>4702673</v>
      </c>
      <c r="E6534" s="33"/>
      <c r="F6534" s="33">
        <v>2402653</v>
      </c>
      <c r="G6534" s="33">
        <v>1215301</v>
      </c>
      <c r="H6534" s="33">
        <v>1057245</v>
      </c>
      <c r="I6534" s="33">
        <v>1927</v>
      </c>
      <c r="J6534" s="33">
        <v>128180</v>
      </c>
      <c r="K6534" s="33"/>
      <c r="L6534" s="33">
        <v>2300020</v>
      </c>
      <c r="M6534" s="33">
        <v>871556</v>
      </c>
      <c r="N6534" s="33">
        <v>1290443</v>
      </c>
      <c r="O6534" s="33">
        <v>6756</v>
      </c>
      <c r="P6534" s="33">
        <v>131264</v>
      </c>
      <c r="Q6534"/>
    </row>
    <row r="6535" spans="1:17">
      <c r="A6535" s="38" t="str">
        <f t="shared" ca="1" si="101"/>
        <v>208234</v>
      </c>
      <c r="B6535" s="39" cm="1">
        <f t="array" aca="1" ref="B6535" ca="1">INDIRECT(_xlfn.CONCAT("D",ROW(C6535)-C6535-3))</f>
        <v>2082</v>
      </c>
      <c r="C6535" s="32">
        <v>34</v>
      </c>
      <c r="D6535" s="33">
        <v>4728794</v>
      </c>
      <c r="E6535" s="33"/>
      <c r="F6535" s="33">
        <v>2414804</v>
      </c>
      <c r="G6535" s="33">
        <v>1235459</v>
      </c>
      <c r="H6535" s="33">
        <v>1056477</v>
      </c>
      <c r="I6535" s="33">
        <v>4837</v>
      </c>
      <c r="J6535" s="33">
        <v>118031</v>
      </c>
      <c r="K6535" s="33"/>
      <c r="L6535" s="33">
        <v>2313990</v>
      </c>
      <c r="M6535" s="33">
        <v>832148</v>
      </c>
      <c r="N6535" s="33">
        <v>1310971</v>
      </c>
      <c r="O6535" s="33">
        <v>8688</v>
      </c>
      <c r="P6535" s="33">
        <v>162182</v>
      </c>
      <c r="Q6535"/>
    </row>
    <row r="6536" spans="1:17">
      <c r="A6536" s="38" t="str">
        <f t="shared" ca="1" si="101"/>
        <v>208235</v>
      </c>
      <c r="B6536" s="39" cm="1">
        <f t="array" aca="1" ref="B6536" ca="1">INDIRECT(_xlfn.CONCAT("D",ROW(C6536)-C6536-3))</f>
        <v>2082</v>
      </c>
      <c r="C6536" s="32">
        <v>35</v>
      </c>
      <c r="D6536" s="33">
        <v>4753246</v>
      </c>
      <c r="E6536" s="33"/>
      <c r="F6536" s="33">
        <v>2426081</v>
      </c>
      <c r="G6536" s="33">
        <v>1105495</v>
      </c>
      <c r="H6536" s="33">
        <v>1145219</v>
      </c>
      <c r="I6536" s="33">
        <v>8720</v>
      </c>
      <c r="J6536" s="33">
        <v>166648</v>
      </c>
      <c r="K6536" s="33"/>
      <c r="L6536" s="33">
        <v>2327165</v>
      </c>
      <c r="M6536" s="33">
        <v>772178</v>
      </c>
      <c r="N6536" s="33">
        <v>1357835</v>
      </c>
      <c r="O6536" s="33">
        <v>14496</v>
      </c>
      <c r="P6536" s="33">
        <v>182655</v>
      </c>
      <c r="Q6536"/>
    </row>
    <row r="6537" spans="1:17">
      <c r="A6537" s="38" t="str">
        <f t="shared" ca="1" si="101"/>
        <v>208236</v>
      </c>
      <c r="B6537" s="39" cm="1">
        <f t="array" aca="1" ref="B6537" ca="1">INDIRECT(_xlfn.CONCAT("D",ROW(C6537)-C6537-3))</f>
        <v>2082</v>
      </c>
      <c r="C6537" s="32">
        <v>36</v>
      </c>
      <c r="D6537" s="33">
        <v>4775751</v>
      </c>
      <c r="E6537" s="33"/>
      <c r="F6537" s="33">
        <v>2436303</v>
      </c>
      <c r="G6537" s="33">
        <v>1046342</v>
      </c>
      <c r="H6537" s="33">
        <v>1192501</v>
      </c>
      <c r="I6537" s="33">
        <v>6776</v>
      </c>
      <c r="J6537" s="33">
        <v>190684</v>
      </c>
      <c r="K6537" s="33"/>
      <c r="L6537" s="33">
        <v>2339448</v>
      </c>
      <c r="M6537" s="33">
        <v>717741</v>
      </c>
      <c r="N6537" s="33">
        <v>1396686</v>
      </c>
      <c r="O6537" s="33">
        <v>14549</v>
      </c>
      <c r="P6537" s="33">
        <v>210473</v>
      </c>
      <c r="Q6537"/>
    </row>
    <row r="6538" spans="1:17">
      <c r="A6538" s="38" t="str">
        <f t="shared" ca="1" si="101"/>
        <v>208237</v>
      </c>
      <c r="B6538" s="39" cm="1">
        <f t="array" aca="1" ref="B6538" ca="1">INDIRECT(_xlfn.CONCAT("D",ROW(C6538)-C6538-3))</f>
        <v>2082</v>
      </c>
      <c r="C6538" s="32">
        <v>37</v>
      </c>
      <c r="D6538" s="33">
        <v>4795988</v>
      </c>
      <c r="E6538" s="33"/>
      <c r="F6538" s="33">
        <v>2445186</v>
      </c>
      <c r="G6538" s="33">
        <v>1006269</v>
      </c>
      <c r="H6538" s="33">
        <v>1244468</v>
      </c>
      <c r="I6538" s="33">
        <v>12639</v>
      </c>
      <c r="J6538" s="33">
        <v>181809</v>
      </c>
      <c r="K6538" s="33"/>
      <c r="L6538" s="33">
        <v>2350802</v>
      </c>
      <c r="M6538" s="33">
        <v>681616</v>
      </c>
      <c r="N6538" s="33">
        <v>1450371</v>
      </c>
      <c r="O6538" s="33">
        <v>13555</v>
      </c>
      <c r="P6538" s="33">
        <v>205260</v>
      </c>
      <c r="Q6538"/>
    </row>
    <row r="6539" spans="1:17">
      <c r="A6539" s="38" t="str">
        <f t="shared" ca="1" si="101"/>
        <v>208238</v>
      </c>
      <c r="B6539" s="39" cm="1">
        <f t="array" aca="1" ref="B6539" ca="1">INDIRECT(_xlfn.CONCAT("D",ROW(C6539)-C6539-3))</f>
        <v>2082</v>
      </c>
      <c r="C6539" s="32">
        <v>38</v>
      </c>
      <c r="D6539" s="33">
        <v>4813783</v>
      </c>
      <c r="E6539" s="33"/>
      <c r="F6539" s="33">
        <v>2452681</v>
      </c>
      <c r="G6539" s="33">
        <v>979716</v>
      </c>
      <c r="H6539" s="33">
        <v>1237485</v>
      </c>
      <c r="I6539" s="33">
        <v>4845</v>
      </c>
      <c r="J6539" s="33">
        <v>230635</v>
      </c>
      <c r="K6539" s="33"/>
      <c r="L6539" s="33">
        <v>2361102</v>
      </c>
      <c r="M6539" s="33">
        <v>653545</v>
      </c>
      <c r="N6539" s="33">
        <v>1456417</v>
      </c>
      <c r="O6539" s="33">
        <v>14545</v>
      </c>
      <c r="P6539" s="33">
        <v>236595</v>
      </c>
      <c r="Q6539"/>
    </row>
    <row r="6540" spans="1:17">
      <c r="A6540" s="38" t="str">
        <f t="shared" ref="A6540:A6603" ca="1" si="102">B6540&amp;C6540</f>
        <v>208239</v>
      </c>
      <c r="B6540" s="39" cm="1">
        <f t="array" aca="1" ref="B6540" ca="1">INDIRECT(_xlfn.CONCAT("D",ROW(C6540)-C6540-3))</f>
        <v>2082</v>
      </c>
      <c r="C6540" s="32">
        <v>39</v>
      </c>
      <c r="D6540" s="33">
        <v>4829047</v>
      </c>
      <c r="E6540" s="33"/>
      <c r="F6540" s="33">
        <v>2458717</v>
      </c>
      <c r="G6540" s="33">
        <v>970291</v>
      </c>
      <c r="H6540" s="33">
        <v>1269140</v>
      </c>
      <c r="I6540" s="33">
        <v>7762</v>
      </c>
      <c r="J6540" s="33">
        <v>211523</v>
      </c>
      <c r="K6540" s="33"/>
      <c r="L6540" s="33">
        <v>2370330</v>
      </c>
      <c r="M6540" s="33">
        <v>655788</v>
      </c>
      <c r="N6540" s="33">
        <v>1458814</v>
      </c>
      <c r="O6540" s="33">
        <v>23248</v>
      </c>
      <c r="P6540" s="33">
        <v>232480</v>
      </c>
      <c r="Q6540"/>
    </row>
    <row r="6541" spans="1:17">
      <c r="A6541" s="38" t="str">
        <f t="shared" ca="1" si="102"/>
        <v>208240</v>
      </c>
      <c r="B6541" s="39" cm="1">
        <f t="array" aca="1" ref="B6541" ca="1">INDIRECT(_xlfn.CONCAT("D",ROW(C6541)-C6541-3))</f>
        <v>2082</v>
      </c>
      <c r="C6541" s="32">
        <v>40</v>
      </c>
      <c r="D6541" s="33">
        <v>4842810</v>
      </c>
      <c r="E6541" s="33"/>
      <c r="F6541" s="33">
        <v>2463943</v>
      </c>
      <c r="G6541" s="33">
        <v>945433</v>
      </c>
      <c r="H6541" s="33">
        <v>1287728</v>
      </c>
      <c r="I6541" s="33">
        <v>11636</v>
      </c>
      <c r="J6541" s="33">
        <v>219147</v>
      </c>
      <c r="K6541" s="33"/>
      <c r="L6541" s="33">
        <v>2378867</v>
      </c>
      <c r="M6541" s="33">
        <v>614307</v>
      </c>
      <c r="N6541" s="33">
        <v>1484011</v>
      </c>
      <c r="O6541" s="33">
        <v>30957</v>
      </c>
      <c r="P6541" s="33">
        <v>249592</v>
      </c>
      <c r="Q6541"/>
    </row>
    <row r="6542" spans="1:17">
      <c r="A6542" s="38" t="str">
        <f t="shared" ca="1" si="102"/>
        <v>208241</v>
      </c>
      <c r="B6542" s="39" cm="1">
        <f t="array" aca="1" ref="B6542" ca="1">INDIRECT(_xlfn.CONCAT("D",ROW(C6542)-C6542-3))</f>
        <v>2082</v>
      </c>
      <c r="C6542" s="32">
        <v>41</v>
      </c>
      <c r="D6542" s="33">
        <v>4854444</v>
      </c>
      <c r="E6542" s="33"/>
      <c r="F6542" s="33">
        <v>2468080</v>
      </c>
      <c r="G6542" s="33">
        <v>895721</v>
      </c>
      <c r="H6542" s="33">
        <v>1310622</v>
      </c>
      <c r="I6542" s="33">
        <v>12602</v>
      </c>
      <c r="J6542" s="33">
        <v>249135</v>
      </c>
      <c r="K6542" s="33"/>
      <c r="L6542" s="33">
        <v>2386364</v>
      </c>
      <c r="M6542" s="33">
        <v>591996</v>
      </c>
      <c r="N6542" s="33">
        <v>1537062</v>
      </c>
      <c r="O6542" s="33">
        <v>32889</v>
      </c>
      <c r="P6542" s="33">
        <v>224417</v>
      </c>
      <c r="Q6542"/>
    </row>
    <row r="6543" spans="1:17">
      <c r="A6543" s="38" t="str">
        <f t="shared" ca="1" si="102"/>
        <v>208242</v>
      </c>
      <c r="B6543" s="39" cm="1">
        <f t="array" aca="1" ref="B6543" ca="1">INDIRECT(_xlfn.CONCAT("D",ROW(C6543)-C6543-3))</f>
        <v>2082</v>
      </c>
      <c r="C6543" s="32">
        <v>42</v>
      </c>
      <c r="D6543" s="33">
        <v>4862368</v>
      </c>
      <c r="E6543" s="33"/>
      <c r="F6543" s="33">
        <v>2470337</v>
      </c>
      <c r="G6543" s="33">
        <v>871542</v>
      </c>
      <c r="H6543" s="33">
        <v>1345080</v>
      </c>
      <c r="I6543" s="33">
        <v>19368</v>
      </c>
      <c r="J6543" s="33">
        <v>234348</v>
      </c>
      <c r="K6543" s="33"/>
      <c r="L6543" s="33">
        <v>2392031</v>
      </c>
      <c r="M6543" s="33">
        <v>624344</v>
      </c>
      <c r="N6543" s="33">
        <v>1463246</v>
      </c>
      <c r="O6543" s="33">
        <v>23196</v>
      </c>
      <c r="P6543" s="33">
        <v>281245</v>
      </c>
      <c r="Q6543"/>
    </row>
    <row r="6544" spans="1:17">
      <c r="A6544" s="38" t="str">
        <f t="shared" ca="1" si="102"/>
        <v>208243</v>
      </c>
      <c r="B6544" s="39" cm="1">
        <f t="array" aca="1" ref="B6544" ca="1">INDIRECT(_xlfn.CONCAT("D",ROW(C6544)-C6544-3))</f>
        <v>2082</v>
      </c>
      <c r="C6544" s="32">
        <v>43</v>
      </c>
      <c r="D6544" s="33">
        <v>4865756</v>
      </c>
      <c r="E6544" s="33"/>
      <c r="F6544" s="33">
        <v>2470290</v>
      </c>
      <c r="G6544" s="33">
        <v>852458</v>
      </c>
      <c r="H6544" s="33">
        <v>1330454</v>
      </c>
      <c r="I6544" s="33">
        <v>13546</v>
      </c>
      <c r="J6544" s="33">
        <v>273832</v>
      </c>
      <c r="K6544" s="33"/>
      <c r="L6544" s="33">
        <v>2395467</v>
      </c>
      <c r="M6544" s="33">
        <v>541567</v>
      </c>
      <c r="N6544" s="33">
        <v>1552170</v>
      </c>
      <c r="O6544" s="33">
        <v>32881</v>
      </c>
      <c r="P6544" s="33">
        <v>268849</v>
      </c>
      <c r="Q6544"/>
    </row>
    <row r="6545" spans="1:17">
      <c r="A6545" s="38" t="str">
        <f t="shared" ca="1" si="102"/>
        <v>208244</v>
      </c>
      <c r="B6545" s="39" cm="1">
        <f t="array" aca="1" ref="B6545" ca="1">INDIRECT(_xlfn.CONCAT("D",ROW(C6545)-C6545-3))</f>
        <v>2082</v>
      </c>
      <c r="C6545" s="32">
        <v>44</v>
      </c>
      <c r="D6545" s="33">
        <v>4864270</v>
      </c>
      <c r="E6545" s="33"/>
      <c r="F6545" s="33">
        <v>2467758</v>
      </c>
      <c r="G6545" s="33">
        <v>820331</v>
      </c>
      <c r="H6545" s="33">
        <v>1390409</v>
      </c>
      <c r="I6545" s="33">
        <v>10629</v>
      </c>
      <c r="J6545" s="33">
        <v>246389</v>
      </c>
      <c r="K6545" s="33"/>
      <c r="L6545" s="33">
        <v>2396512</v>
      </c>
      <c r="M6545" s="33">
        <v>569679</v>
      </c>
      <c r="N6545" s="33">
        <v>1477302</v>
      </c>
      <c r="O6545" s="33">
        <v>31863</v>
      </c>
      <c r="P6545" s="33">
        <v>317668</v>
      </c>
      <c r="Q6545"/>
    </row>
    <row r="6546" spans="1:17">
      <c r="A6546" s="38" t="str">
        <f t="shared" ca="1" si="102"/>
        <v>208245</v>
      </c>
      <c r="B6546" s="39" cm="1">
        <f t="array" aca="1" ref="B6546" ca="1">INDIRECT(_xlfn.CONCAT("D",ROW(C6546)-C6546-3))</f>
        <v>2082</v>
      </c>
      <c r="C6546" s="32">
        <v>45</v>
      </c>
      <c r="D6546" s="33">
        <v>4858764</v>
      </c>
      <c r="E6546" s="33"/>
      <c r="F6546" s="33">
        <v>2463307</v>
      </c>
      <c r="G6546" s="33">
        <v>786675</v>
      </c>
      <c r="H6546" s="33">
        <v>1358101</v>
      </c>
      <c r="I6546" s="33">
        <v>12548</v>
      </c>
      <c r="J6546" s="33">
        <v>305983</v>
      </c>
      <c r="K6546" s="33"/>
      <c r="L6546" s="33">
        <v>2395457</v>
      </c>
      <c r="M6546" s="33">
        <v>579079</v>
      </c>
      <c r="N6546" s="33">
        <v>1482443</v>
      </c>
      <c r="O6546" s="33">
        <v>37640</v>
      </c>
      <c r="P6546" s="33">
        <v>296296</v>
      </c>
      <c r="Q6546"/>
    </row>
    <row r="6547" spans="1:17">
      <c r="A6547" s="38" t="str">
        <f t="shared" ca="1" si="102"/>
        <v>208246</v>
      </c>
      <c r="B6547" s="39" cm="1">
        <f t="array" aca="1" ref="B6547" ca="1">INDIRECT(_xlfn.CONCAT("D",ROW(C6547)-C6547-3))</f>
        <v>2082</v>
      </c>
      <c r="C6547" s="32">
        <v>46</v>
      </c>
      <c r="D6547" s="33">
        <v>4849906</v>
      </c>
      <c r="E6547" s="33"/>
      <c r="F6547" s="33">
        <v>2457227</v>
      </c>
      <c r="G6547" s="33">
        <v>828723</v>
      </c>
      <c r="H6547" s="33">
        <v>1322677</v>
      </c>
      <c r="I6547" s="33">
        <v>15436</v>
      </c>
      <c r="J6547" s="33">
        <v>290391</v>
      </c>
      <c r="K6547" s="33"/>
      <c r="L6547" s="33">
        <v>2392679</v>
      </c>
      <c r="M6547" s="33">
        <v>555202</v>
      </c>
      <c r="N6547" s="33">
        <v>1479251</v>
      </c>
      <c r="O6547" s="33">
        <v>43451</v>
      </c>
      <c r="P6547" s="33">
        <v>314775</v>
      </c>
      <c r="Q6547"/>
    </row>
    <row r="6548" spans="1:17">
      <c r="A6548" s="38" t="str">
        <f t="shared" ca="1" si="102"/>
        <v>208247</v>
      </c>
      <c r="B6548" s="39" cm="1">
        <f t="array" aca="1" ref="B6548" ca="1">INDIRECT(_xlfn.CONCAT("D",ROW(C6548)-C6548-3))</f>
        <v>2082</v>
      </c>
      <c r="C6548" s="32">
        <v>47</v>
      </c>
      <c r="D6548" s="33">
        <v>4838975</v>
      </c>
      <c r="E6548" s="33"/>
      <c r="F6548" s="33">
        <v>2450119</v>
      </c>
      <c r="G6548" s="33">
        <v>791889</v>
      </c>
      <c r="H6548" s="33">
        <v>1383631</v>
      </c>
      <c r="I6548" s="33">
        <v>10636</v>
      </c>
      <c r="J6548" s="33">
        <v>263963</v>
      </c>
      <c r="K6548" s="33"/>
      <c r="L6548" s="33">
        <v>2388856</v>
      </c>
      <c r="M6548" s="33">
        <v>505150</v>
      </c>
      <c r="N6548" s="33">
        <v>1499060</v>
      </c>
      <c r="O6548" s="33">
        <v>31813</v>
      </c>
      <c r="P6548" s="33">
        <v>352834</v>
      </c>
      <c r="Q6548"/>
    </row>
    <row r="6549" spans="1:17">
      <c r="A6549" s="38" t="str">
        <f t="shared" ca="1" si="102"/>
        <v>208248</v>
      </c>
      <c r="B6549" s="39" cm="1">
        <f t="array" aca="1" ref="B6549" ca="1">INDIRECT(_xlfn.CONCAT("D",ROW(C6549)-C6549-3))</f>
        <v>2082</v>
      </c>
      <c r="C6549" s="32">
        <v>48</v>
      </c>
      <c r="D6549" s="33">
        <v>4827525</v>
      </c>
      <c r="E6549" s="33"/>
      <c r="F6549" s="33">
        <v>2442703</v>
      </c>
      <c r="G6549" s="33">
        <v>767817</v>
      </c>
      <c r="H6549" s="33">
        <v>1315153</v>
      </c>
      <c r="I6549" s="33">
        <v>12571</v>
      </c>
      <c r="J6549" s="33">
        <v>347162</v>
      </c>
      <c r="K6549" s="33"/>
      <c r="L6549" s="33">
        <v>2384822</v>
      </c>
      <c r="M6549" s="33">
        <v>535644</v>
      </c>
      <c r="N6549" s="33">
        <v>1465059</v>
      </c>
      <c r="O6549" s="33">
        <v>55012</v>
      </c>
      <c r="P6549" s="33">
        <v>329107</v>
      </c>
      <c r="Q6549"/>
    </row>
    <row r="6550" spans="1:17">
      <c r="A6550" s="38" t="str">
        <f t="shared" ca="1" si="102"/>
        <v>208249</v>
      </c>
      <c r="B6550" s="39" cm="1">
        <f t="array" aca="1" ref="B6550" ca="1">INDIRECT(_xlfn.CONCAT("D",ROW(C6550)-C6550-3))</f>
        <v>2082</v>
      </c>
      <c r="C6550" s="32">
        <v>49</v>
      </c>
      <c r="D6550" s="33">
        <v>4816175</v>
      </c>
      <c r="E6550" s="33"/>
      <c r="F6550" s="33">
        <v>2435276</v>
      </c>
      <c r="G6550" s="33">
        <v>771010</v>
      </c>
      <c r="H6550" s="33">
        <v>1371647</v>
      </c>
      <c r="I6550" s="33">
        <v>11551</v>
      </c>
      <c r="J6550" s="33">
        <v>281067</v>
      </c>
      <c r="K6550" s="33"/>
      <c r="L6550" s="33">
        <v>2380900</v>
      </c>
      <c r="M6550" s="33">
        <v>529839</v>
      </c>
      <c r="N6550" s="33">
        <v>1435102</v>
      </c>
      <c r="O6550" s="33">
        <v>50185</v>
      </c>
      <c r="P6550" s="33">
        <v>365773</v>
      </c>
      <c r="Q6550"/>
    </row>
    <row r="6551" spans="1:17">
      <c r="A6551" s="38" t="str">
        <f t="shared" ca="1" si="102"/>
        <v>208250</v>
      </c>
      <c r="B6551" s="39" cm="1">
        <f t="array" aca="1" ref="B6551" ca="1">INDIRECT(_xlfn.CONCAT("D",ROW(C6551)-C6551-3))</f>
        <v>2082</v>
      </c>
      <c r="C6551" s="32">
        <v>50</v>
      </c>
      <c r="D6551" s="33">
        <v>4804677</v>
      </c>
      <c r="E6551" s="33"/>
      <c r="F6551" s="33">
        <v>2427710</v>
      </c>
      <c r="G6551" s="33">
        <v>782198</v>
      </c>
      <c r="H6551" s="33">
        <v>1361603</v>
      </c>
      <c r="I6551" s="33">
        <v>10622</v>
      </c>
      <c r="J6551" s="33">
        <v>273286</v>
      </c>
      <c r="K6551" s="33"/>
      <c r="L6551" s="33">
        <v>2376967</v>
      </c>
      <c r="M6551" s="33">
        <v>487558</v>
      </c>
      <c r="N6551" s="33">
        <v>1466537</v>
      </c>
      <c r="O6551" s="33">
        <v>57928</v>
      </c>
      <c r="P6551" s="33">
        <v>364945</v>
      </c>
      <c r="Q6551"/>
    </row>
    <row r="6552" spans="1:17">
      <c r="A6552" s="38" t="str">
        <f t="shared" ca="1" si="102"/>
        <v>208251</v>
      </c>
      <c r="B6552" s="39" cm="1">
        <f t="array" aca="1" ref="B6552" ca="1">INDIRECT(_xlfn.CONCAT("D",ROW(C6552)-C6552-3))</f>
        <v>2082</v>
      </c>
      <c r="C6552" s="32">
        <v>51</v>
      </c>
      <c r="D6552" s="33">
        <v>4783952</v>
      </c>
      <c r="E6552" s="33"/>
      <c r="F6552" s="33">
        <v>2415307</v>
      </c>
      <c r="G6552" s="33">
        <v>747549</v>
      </c>
      <c r="H6552" s="33">
        <v>1381278</v>
      </c>
      <c r="I6552" s="33">
        <v>9646</v>
      </c>
      <c r="J6552" s="33">
        <v>276834</v>
      </c>
      <c r="K6552" s="33"/>
      <c r="L6552" s="33">
        <v>2368645</v>
      </c>
      <c r="M6552" s="33">
        <v>512660</v>
      </c>
      <c r="N6552" s="33">
        <v>1381870</v>
      </c>
      <c r="O6552" s="33">
        <v>62637</v>
      </c>
      <c r="P6552" s="33">
        <v>411477</v>
      </c>
      <c r="Q6552"/>
    </row>
    <row r="6553" spans="1:17">
      <c r="A6553" s="38" t="str">
        <f t="shared" ca="1" si="102"/>
        <v>208252</v>
      </c>
      <c r="B6553" s="39" cm="1">
        <f t="array" aca="1" ref="B6553" ca="1">INDIRECT(_xlfn.CONCAT("D",ROW(C6553)-C6553-3))</f>
        <v>2082</v>
      </c>
      <c r="C6553" s="32">
        <v>52</v>
      </c>
      <c r="D6553" s="33">
        <v>4748424</v>
      </c>
      <c r="E6553" s="33"/>
      <c r="F6553" s="33">
        <v>2395233</v>
      </c>
      <c r="G6553" s="33">
        <v>725391</v>
      </c>
      <c r="H6553" s="33">
        <v>1344136</v>
      </c>
      <c r="I6553" s="33">
        <v>19216</v>
      </c>
      <c r="J6553" s="33">
        <v>306490</v>
      </c>
      <c r="K6553" s="33"/>
      <c r="L6553" s="33">
        <v>2353191</v>
      </c>
      <c r="M6553" s="33">
        <v>502474</v>
      </c>
      <c r="N6553" s="33">
        <v>1402901</v>
      </c>
      <c r="O6553" s="33">
        <v>58494</v>
      </c>
      <c r="P6553" s="33">
        <v>389322</v>
      </c>
      <c r="Q6553"/>
    </row>
    <row r="6554" spans="1:17">
      <c r="A6554" s="38" t="str">
        <f t="shared" ca="1" si="102"/>
        <v>208253</v>
      </c>
      <c r="B6554" s="39" cm="1">
        <f t="array" aca="1" ref="B6554" ca="1">INDIRECT(_xlfn.CONCAT("D",ROW(C6554)-C6554-3))</f>
        <v>2082</v>
      </c>
      <c r="C6554" s="32">
        <v>53</v>
      </c>
      <c r="D6554" s="33">
        <v>4701774</v>
      </c>
      <c r="E6554" s="33"/>
      <c r="F6554" s="33">
        <v>2369377</v>
      </c>
      <c r="G6554" s="33">
        <v>736480</v>
      </c>
      <c r="H6554" s="33">
        <v>1351330</v>
      </c>
      <c r="I6554" s="33">
        <v>18197</v>
      </c>
      <c r="J6554" s="33">
        <v>263370</v>
      </c>
      <c r="K6554" s="33"/>
      <c r="L6554" s="33">
        <v>2332398</v>
      </c>
      <c r="M6554" s="33">
        <v>505960</v>
      </c>
      <c r="N6554" s="33">
        <v>1377015</v>
      </c>
      <c r="O6554" s="33">
        <v>64203</v>
      </c>
      <c r="P6554" s="33">
        <v>385219</v>
      </c>
      <c r="Q6554"/>
    </row>
    <row r="6555" spans="1:17">
      <c r="A6555" s="38" t="str">
        <f t="shared" ca="1" si="102"/>
        <v>208254</v>
      </c>
      <c r="B6555" s="39" cm="1">
        <f t="array" aca="1" ref="B6555" ca="1">INDIRECT(_xlfn.CONCAT("D",ROW(C6555)-C6555-3))</f>
        <v>2082</v>
      </c>
      <c r="C6555" s="32">
        <v>54</v>
      </c>
      <c r="D6555" s="33">
        <v>4648282</v>
      </c>
      <c r="E6555" s="33"/>
      <c r="F6555" s="33">
        <v>2339884</v>
      </c>
      <c r="G6555" s="33">
        <v>688031</v>
      </c>
      <c r="H6555" s="33">
        <v>1382789</v>
      </c>
      <c r="I6555" s="33">
        <v>10570</v>
      </c>
      <c r="J6555" s="33">
        <v>258492</v>
      </c>
      <c r="K6555" s="33"/>
      <c r="L6555" s="33">
        <v>2308399</v>
      </c>
      <c r="M6555" s="33">
        <v>509135</v>
      </c>
      <c r="N6555" s="33">
        <v>1376586</v>
      </c>
      <c r="O6555" s="33">
        <v>75890</v>
      </c>
      <c r="P6555" s="33">
        <v>346788</v>
      </c>
      <c r="Q6555"/>
    </row>
    <row r="6556" spans="1:17">
      <c r="A6556" s="38" t="str">
        <f t="shared" ca="1" si="102"/>
        <v>208255</v>
      </c>
      <c r="B6556" s="39" cm="1">
        <f t="array" aca="1" ref="B6556" ca="1">INDIRECT(_xlfn.CONCAT("D",ROW(C6556)-C6556-3))</f>
        <v>2082</v>
      </c>
      <c r="C6556" s="32">
        <v>55</v>
      </c>
      <c r="D6556" s="33">
        <v>4591469</v>
      </c>
      <c r="E6556" s="33"/>
      <c r="F6556" s="33">
        <v>2308466</v>
      </c>
      <c r="G6556" s="33">
        <v>679586</v>
      </c>
      <c r="H6556" s="33">
        <v>1339838</v>
      </c>
      <c r="I6556" s="33">
        <v>22234</v>
      </c>
      <c r="J6556" s="33">
        <v>266808</v>
      </c>
      <c r="K6556" s="33"/>
      <c r="L6556" s="33">
        <v>2283003</v>
      </c>
      <c r="M6556" s="33">
        <v>480785</v>
      </c>
      <c r="N6556" s="33">
        <v>1331107</v>
      </c>
      <c r="O6556" s="33">
        <v>74488</v>
      </c>
      <c r="P6556" s="33">
        <v>396623</v>
      </c>
      <c r="Q6556"/>
    </row>
    <row r="6557" spans="1:17">
      <c r="A6557" s="38" t="str">
        <f t="shared" ca="1" si="102"/>
        <v>208256</v>
      </c>
      <c r="B6557" s="39" cm="1">
        <f t="array" aca="1" ref="B6557" ca="1">INDIRECT(_xlfn.CONCAT("D",ROW(C6557)-C6557-3))</f>
        <v>2082</v>
      </c>
      <c r="C6557" s="32">
        <v>56</v>
      </c>
      <c r="D6557" s="33">
        <v>4533724</v>
      </c>
      <c r="E6557" s="33"/>
      <c r="F6557" s="33">
        <v>2276376</v>
      </c>
      <c r="G6557" s="33">
        <v>688775</v>
      </c>
      <c r="H6557" s="33">
        <v>1293529</v>
      </c>
      <c r="I6557" s="33">
        <v>16609</v>
      </c>
      <c r="J6557" s="33">
        <v>277464</v>
      </c>
      <c r="K6557" s="33"/>
      <c r="L6557" s="33">
        <v>2257348</v>
      </c>
      <c r="M6557" s="33">
        <v>515742</v>
      </c>
      <c r="N6557" s="33">
        <v>1293262</v>
      </c>
      <c r="O6557" s="33">
        <v>84003</v>
      </c>
      <c r="P6557" s="33">
        <v>364341</v>
      </c>
      <c r="Q6557"/>
    </row>
    <row r="6558" spans="1:17">
      <c r="A6558" s="38" t="str">
        <f t="shared" ca="1" si="102"/>
        <v>208257</v>
      </c>
      <c r="B6558" s="39" cm="1">
        <f t="array" aca="1" ref="B6558" ca="1">INDIRECT(_xlfn.CONCAT("D",ROW(C6558)-C6558-3))</f>
        <v>2082</v>
      </c>
      <c r="C6558" s="32">
        <v>57</v>
      </c>
      <c r="D6558" s="33">
        <v>4481189</v>
      </c>
      <c r="E6558" s="33"/>
      <c r="F6558" s="33">
        <v>2246614</v>
      </c>
      <c r="G6558" s="33">
        <v>629328</v>
      </c>
      <c r="H6558" s="33">
        <v>1333742</v>
      </c>
      <c r="I6558" s="33">
        <v>21735</v>
      </c>
      <c r="J6558" s="33">
        <v>261808</v>
      </c>
      <c r="K6558" s="33"/>
      <c r="L6558" s="33">
        <v>2234575</v>
      </c>
      <c r="M6558" s="33">
        <v>463967</v>
      </c>
      <c r="N6558" s="33">
        <v>1292762</v>
      </c>
      <c r="O6558" s="33">
        <v>89224</v>
      </c>
      <c r="P6558" s="33">
        <v>388622</v>
      </c>
      <c r="Q6558"/>
    </row>
    <row r="6559" spans="1:17">
      <c r="A6559" s="38" t="str">
        <f t="shared" ca="1" si="102"/>
        <v>208258</v>
      </c>
      <c r="B6559" s="39" cm="1">
        <f t="array" aca="1" ref="B6559" ca="1">INDIRECT(_xlfn.CONCAT("D",ROW(C6559)-C6559-3))</f>
        <v>2082</v>
      </c>
      <c r="C6559" s="32">
        <v>58</v>
      </c>
      <c r="D6559" s="33">
        <v>4438680</v>
      </c>
      <c r="E6559" s="33"/>
      <c r="F6559" s="33">
        <v>2221934</v>
      </c>
      <c r="G6559" s="33">
        <v>604060</v>
      </c>
      <c r="H6559" s="33">
        <v>1312824</v>
      </c>
      <c r="I6559" s="33">
        <v>18122</v>
      </c>
      <c r="J6559" s="33">
        <v>286929</v>
      </c>
      <c r="K6559" s="33"/>
      <c r="L6559" s="33">
        <v>2216746</v>
      </c>
      <c r="M6559" s="33">
        <v>462031</v>
      </c>
      <c r="N6559" s="33">
        <v>1288666</v>
      </c>
      <c r="O6559" s="33">
        <v>96424</v>
      </c>
      <c r="P6559" s="33">
        <v>369625</v>
      </c>
      <c r="Q6559"/>
    </row>
    <row r="6560" spans="1:17">
      <c r="A6560" s="38" t="str">
        <f t="shared" ca="1" si="102"/>
        <v>208259</v>
      </c>
      <c r="B6560" s="39" cm="1">
        <f t="array" aca="1" ref="B6560" ca="1">INDIRECT(_xlfn.CONCAT("D",ROW(C6560)-C6560-3))</f>
        <v>2082</v>
      </c>
      <c r="C6560" s="32">
        <v>59</v>
      </c>
      <c r="D6560" s="33">
        <v>4395144</v>
      </c>
      <c r="E6560" s="33"/>
      <c r="F6560" s="33">
        <v>2196769</v>
      </c>
      <c r="G6560" s="33">
        <v>614609</v>
      </c>
      <c r="H6560" s="33">
        <v>1314410</v>
      </c>
      <c r="I6560" s="33">
        <v>14199</v>
      </c>
      <c r="J6560" s="33">
        <v>253551</v>
      </c>
      <c r="K6560" s="33"/>
      <c r="L6560" s="33">
        <v>2198375</v>
      </c>
      <c r="M6560" s="33">
        <v>433568</v>
      </c>
      <c r="N6560" s="33">
        <v>1283403</v>
      </c>
      <c r="O6560" s="33">
        <v>101777</v>
      </c>
      <c r="P6560" s="33">
        <v>379627</v>
      </c>
      <c r="Q6560"/>
    </row>
    <row r="6561" spans="1:17">
      <c r="A6561" s="38" t="str">
        <f t="shared" ca="1" si="102"/>
        <v>208260</v>
      </c>
      <c r="B6561" s="39" cm="1">
        <f t="array" aca="1" ref="B6561" ca="1">INDIRECT(_xlfn.CONCAT("D",ROW(C6561)-C6561-3))</f>
        <v>2082</v>
      </c>
      <c r="C6561" s="32">
        <v>60</v>
      </c>
      <c r="D6561" s="33">
        <v>4361586</v>
      </c>
      <c r="E6561" s="33"/>
      <c r="F6561" s="33">
        <v>2176378</v>
      </c>
      <c r="G6561" s="33">
        <v>617551</v>
      </c>
      <c r="H6561" s="33">
        <v>1268093</v>
      </c>
      <c r="I6561" s="33">
        <v>16495</v>
      </c>
      <c r="J6561" s="33">
        <v>274238</v>
      </c>
      <c r="K6561" s="33"/>
      <c r="L6561" s="33">
        <v>2185209</v>
      </c>
      <c r="M6561" s="33">
        <v>460098</v>
      </c>
      <c r="N6561" s="33">
        <v>1198108</v>
      </c>
      <c r="O6561" s="33">
        <v>111165</v>
      </c>
      <c r="P6561" s="33">
        <v>415838</v>
      </c>
      <c r="Q6561"/>
    </row>
    <row r="6562" spans="1:17">
      <c r="A6562" s="38" t="str">
        <f t="shared" ca="1" si="102"/>
        <v>208261</v>
      </c>
      <c r="B6562" s="39" cm="1">
        <f t="array" aca="1" ref="B6562" ca="1">INDIRECT(_xlfn.CONCAT("D",ROW(C6562)-C6562-3))</f>
        <v>2082</v>
      </c>
      <c r="C6562" s="32">
        <v>61</v>
      </c>
      <c r="D6562" s="33">
        <v>4276425</v>
      </c>
      <c r="E6562" s="33"/>
      <c r="F6562" s="33">
        <v>2127958</v>
      </c>
      <c r="G6562" s="33">
        <v>573886</v>
      </c>
      <c r="H6562" s="33">
        <v>1263719</v>
      </c>
      <c r="I6562" s="33">
        <v>33128</v>
      </c>
      <c r="J6562" s="33">
        <v>257226</v>
      </c>
      <c r="K6562" s="33"/>
      <c r="L6562" s="33">
        <v>2148467</v>
      </c>
      <c r="M6562" s="33">
        <v>414068</v>
      </c>
      <c r="N6562" s="33">
        <v>1209977</v>
      </c>
      <c r="O6562" s="33">
        <v>117189</v>
      </c>
      <c r="P6562" s="33">
        <v>407232</v>
      </c>
      <c r="Q6562"/>
    </row>
    <row r="6563" spans="1:17">
      <c r="A6563" s="38" t="str">
        <f t="shared" ca="1" si="102"/>
        <v>208262</v>
      </c>
      <c r="B6563" s="39" cm="1">
        <f t="array" aca="1" ref="B6563" ca="1">INDIRECT(_xlfn.CONCAT("D",ROW(C6563)-C6563-3))</f>
        <v>2082</v>
      </c>
      <c r="C6563" s="32">
        <v>62</v>
      </c>
      <c r="D6563" s="33">
        <v>4359620</v>
      </c>
      <c r="E6563" s="33"/>
      <c r="F6563" s="33">
        <v>2165425</v>
      </c>
      <c r="G6563" s="33">
        <v>610247</v>
      </c>
      <c r="H6563" s="33">
        <v>1293644</v>
      </c>
      <c r="I6563" s="33">
        <v>33068</v>
      </c>
      <c r="J6563" s="33">
        <v>228467</v>
      </c>
      <c r="K6563" s="33"/>
      <c r="L6563" s="33">
        <v>2194195</v>
      </c>
      <c r="M6563" s="33">
        <v>485929</v>
      </c>
      <c r="N6563" s="33">
        <v>1203300</v>
      </c>
      <c r="O6563" s="33">
        <v>115220</v>
      </c>
      <c r="P6563" s="33">
        <v>389745</v>
      </c>
      <c r="Q6563"/>
    </row>
    <row r="6564" spans="1:17">
      <c r="A6564" s="38" t="str">
        <f t="shared" ca="1" si="102"/>
        <v>208263</v>
      </c>
      <c r="B6564" s="39" cm="1">
        <f t="array" aca="1" ref="B6564" ca="1">INDIRECT(_xlfn.CONCAT("D",ROW(C6564)-C6564-3))</f>
        <v>2082</v>
      </c>
      <c r="C6564" s="32">
        <v>63</v>
      </c>
      <c r="D6564" s="33">
        <v>4378404</v>
      </c>
      <c r="E6564" s="33"/>
      <c r="F6564" s="33">
        <v>2169930</v>
      </c>
      <c r="G6564" s="33">
        <v>585025</v>
      </c>
      <c r="H6564" s="33">
        <v>1293902</v>
      </c>
      <c r="I6564" s="33">
        <v>34236</v>
      </c>
      <c r="J6564" s="33">
        <v>256767</v>
      </c>
      <c r="K6564" s="33"/>
      <c r="L6564" s="33">
        <v>2208474</v>
      </c>
      <c r="M6564" s="33">
        <v>469263</v>
      </c>
      <c r="N6564" s="33">
        <v>1231435</v>
      </c>
      <c r="O6564" s="33">
        <v>125677</v>
      </c>
      <c r="P6564" s="33">
        <v>382099</v>
      </c>
      <c r="Q6564"/>
    </row>
    <row r="6565" spans="1:17">
      <c r="A6565" s="38" t="str">
        <f t="shared" ca="1" si="102"/>
        <v>208264</v>
      </c>
      <c r="B6565" s="39" cm="1">
        <f t="array" aca="1" ref="B6565" ca="1">INDIRECT(_xlfn.CONCAT("D",ROW(C6565)-C6565-3))</f>
        <v>2082</v>
      </c>
      <c r="C6565" s="32">
        <v>64</v>
      </c>
      <c r="D6565" s="33">
        <v>4405773</v>
      </c>
      <c r="E6565" s="33"/>
      <c r="F6565" s="33">
        <v>2180486</v>
      </c>
      <c r="G6565" s="33">
        <v>588721</v>
      </c>
      <c r="H6565" s="33">
        <v>1287323</v>
      </c>
      <c r="I6565" s="33">
        <v>49396</v>
      </c>
      <c r="J6565" s="33">
        <v>255045</v>
      </c>
      <c r="K6565" s="33"/>
      <c r="L6565" s="33">
        <v>2225287</v>
      </c>
      <c r="M6565" s="33">
        <v>442437</v>
      </c>
      <c r="N6565" s="33">
        <v>1261802</v>
      </c>
      <c r="O6565" s="33">
        <v>143112</v>
      </c>
      <c r="P6565" s="33">
        <v>377936</v>
      </c>
      <c r="Q6565"/>
    </row>
    <row r="6566" spans="1:17">
      <c r="A6566" s="38" t="str">
        <f t="shared" ca="1" si="102"/>
        <v>208265</v>
      </c>
      <c r="B6566" s="39" cm="1">
        <f t="array" aca="1" ref="B6566" ca="1">INDIRECT(_xlfn.CONCAT("D",ROW(C6566)-C6566-3))</f>
        <v>2082</v>
      </c>
      <c r="C6566" s="32">
        <v>65</v>
      </c>
      <c r="D6566" s="33">
        <v>4455451</v>
      </c>
      <c r="E6566" s="33"/>
      <c r="F6566" s="33">
        <v>2199219</v>
      </c>
      <c r="G6566" s="33">
        <v>605087</v>
      </c>
      <c r="H6566" s="33">
        <v>1296614</v>
      </c>
      <c r="I6566" s="33">
        <v>36185</v>
      </c>
      <c r="J6566" s="33">
        <v>261333</v>
      </c>
      <c r="K6566" s="33"/>
      <c r="L6566" s="33">
        <v>2256233</v>
      </c>
      <c r="M6566" s="33">
        <v>500488</v>
      </c>
      <c r="N6566" s="33">
        <v>1199759</v>
      </c>
      <c r="O6566" s="33">
        <v>172547</v>
      </c>
      <c r="P6566" s="33">
        <v>383438</v>
      </c>
      <c r="Q6566"/>
    </row>
    <row r="6567" spans="1:17">
      <c r="A6567" s="38" t="str">
        <f t="shared" ca="1" si="102"/>
        <v>208266</v>
      </c>
      <c r="B6567" s="39" cm="1">
        <f t="array" aca="1" ref="B6567" ca="1">INDIRECT(_xlfn.CONCAT("D",ROW(C6567)-C6567-3))</f>
        <v>2082</v>
      </c>
      <c r="C6567" s="32">
        <v>66</v>
      </c>
      <c r="D6567" s="33">
        <v>4451287</v>
      </c>
      <c r="E6567" s="33"/>
      <c r="F6567" s="33">
        <v>2193090</v>
      </c>
      <c r="G6567" s="33">
        <v>562536</v>
      </c>
      <c r="H6567" s="33">
        <v>1362298</v>
      </c>
      <c r="I6567" s="33">
        <v>33031</v>
      </c>
      <c r="J6567" s="33">
        <v>235224</v>
      </c>
      <c r="K6567" s="33"/>
      <c r="L6567" s="33">
        <v>2258198</v>
      </c>
      <c r="M6567" s="33">
        <v>468910</v>
      </c>
      <c r="N6567" s="33">
        <v>1212940</v>
      </c>
      <c r="O6567" s="33">
        <v>176720</v>
      </c>
      <c r="P6567" s="33">
        <v>399628</v>
      </c>
      <c r="Q6567"/>
    </row>
    <row r="6568" spans="1:17">
      <c r="A6568" s="38" t="str">
        <f t="shared" ca="1" si="102"/>
        <v>208267</v>
      </c>
      <c r="B6568" s="39" cm="1">
        <f t="array" aca="1" ref="B6568" ca="1">INDIRECT(_xlfn.CONCAT("D",ROW(C6568)-C6568-3))</f>
        <v>2082</v>
      </c>
      <c r="C6568" s="32">
        <v>67</v>
      </c>
      <c r="D6568" s="33">
        <v>4424652</v>
      </c>
      <c r="E6568" s="33"/>
      <c r="F6568" s="33">
        <v>2174804</v>
      </c>
      <c r="G6568" s="33">
        <v>566688</v>
      </c>
      <c r="H6568" s="33">
        <v>1305282</v>
      </c>
      <c r="I6568" s="33">
        <v>54970</v>
      </c>
      <c r="J6568" s="33">
        <v>247864</v>
      </c>
      <c r="K6568" s="33"/>
      <c r="L6568" s="33">
        <v>2249848</v>
      </c>
      <c r="M6568" s="33">
        <v>447362</v>
      </c>
      <c r="N6568" s="33">
        <v>1206673</v>
      </c>
      <c r="O6568" s="33">
        <v>203620</v>
      </c>
      <c r="P6568" s="33">
        <v>392194</v>
      </c>
      <c r="Q6568"/>
    </row>
    <row r="6569" spans="1:17">
      <c r="A6569" s="38" t="str">
        <f t="shared" ca="1" si="102"/>
        <v>208268</v>
      </c>
      <c r="B6569" s="39" cm="1">
        <f t="array" aca="1" ref="B6569" ca="1">INDIRECT(_xlfn.CONCAT("D",ROW(C6569)-C6569-3))</f>
        <v>2082</v>
      </c>
      <c r="C6569" s="32">
        <v>68</v>
      </c>
      <c r="D6569" s="33">
        <v>4337752</v>
      </c>
      <c r="E6569" s="33"/>
      <c r="F6569" s="33">
        <v>2127961</v>
      </c>
      <c r="G6569" s="33">
        <v>560042</v>
      </c>
      <c r="H6569" s="33">
        <v>1274372</v>
      </c>
      <c r="I6569" s="33">
        <v>57106</v>
      </c>
      <c r="J6569" s="33">
        <v>236440</v>
      </c>
      <c r="K6569" s="33"/>
      <c r="L6569" s="33">
        <v>2209791</v>
      </c>
      <c r="M6569" s="33">
        <v>446179</v>
      </c>
      <c r="N6569" s="33">
        <v>1197849</v>
      </c>
      <c r="O6569" s="33">
        <v>200981</v>
      </c>
      <c r="P6569" s="33">
        <v>364781</v>
      </c>
      <c r="Q6569"/>
    </row>
    <row r="6570" spans="1:17">
      <c r="A6570" s="38" t="str">
        <f t="shared" ca="1" si="102"/>
        <v>208269</v>
      </c>
      <c r="B6570" s="39" cm="1">
        <f t="array" aca="1" ref="B6570" ca="1">INDIRECT(_xlfn.CONCAT("D",ROW(C6570)-C6570-3))</f>
        <v>2082</v>
      </c>
      <c r="C6570" s="32">
        <v>69</v>
      </c>
      <c r="D6570" s="33">
        <v>4312316</v>
      </c>
      <c r="E6570" s="33"/>
      <c r="F6570" s="33">
        <v>2108463</v>
      </c>
      <c r="G6570" s="33">
        <v>533889</v>
      </c>
      <c r="H6570" s="33">
        <v>1291571</v>
      </c>
      <c r="I6570" s="33">
        <v>50178</v>
      </c>
      <c r="J6570" s="33">
        <v>232824</v>
      </c>
      <c r="K6570" s="33"/>
      <c r="L6570" s="33">
        <v>2203854</v>
      </c>
      <c r="M6570" s="33">
        <v>442379</v>
      </c>
      <c r="N6570" s="33">
        <v>1209506</v>
      </c>
      <c r="O6570" s="33">
        <v>200076</v>
      </c>
      <c r="P6570" s="33">
        <v>351893</v>
      </c>
      <c r="Q6570"/>
    </row>
    <row r="6571" spans="1:17">
      <c r="A6571" s="38" t="str">
        <f t="shared" ca="1" si="102"/>
        <v>208270</v>
      </c>
      <c r="B6571" s="39" cm="1">
        <f t="array" aca="1" ref="B6571" ca="1">INDIRECT(_xlfn.CONCAT("D",ROW(C6571)-C6571-3))</f>
        <v>2082</v>
      </c>
      <c r="C6571" s="32">
        <v>70</v>
      </c>
      <c r="D6571" s="33">
        <v>4263888</v>
      </c>
      <c r="E6571" s="33"/>
      <c r="F6571" s="33">
        <v>2081034</v>
      </c>
      <c r="G6571" s="33">
        <v>492665</v>
      </c>
      <c r="H6571" s="33">
        <v>1299392</v>
      </c>
      <c r="I6571" s="33">
        <v>48163</v>
      </c>
      <c r="J6571" s="33">
        <v>240814</v>
      </c>
      <c r="K6571" s="33"/>
      <c r="L6571" s="33">
        <v>2182854</v>
      </c>
      <c r="M6571" s="33">
        <v>424500</v>
      </c>
      <c r="N6571" s="33">
        <v>1167877</v>
      </c>
      <c r="O6571" s="33">
        <v>244440</v>
      </c>
      <c r="P6571" s="33">
        <v>346038</v>
      </c>
      <c r="Q6571"/>
    </row>
    <row r="6572" spans="1:17">
      <c r="A6572" s="38" t="str">
        <f t="shared" ca="1" si="102"/>
        <v>208271</v>
      </c>
      <c r="B6572" s="39" cm="1">
        <f t="array" aca="1" ref="B6572" ca="1">INDIRECT(_xlfn.CONCAT("D",ROW(C6572)-C6572-3))</f>
        <v>2082</v>
      </c>
      <c r="C6572" s="32">
        <v>71</v>
      </c>
      <c r="D6572" s="33">
        <v>4290812</v>
      </c>
      <c r="E6572" s="33"/>
      <c r="F6572" s="33">
        <v>2087775</v>
      </c>
      <c r="G6572" s="33">
        <v>470851</v>
      </c>
      <c r="H6572" s="33">
        <v>1301353</v>
      </c>
      <c r="I6572" s="33">
        <v>65118</v>
      </c>
      <c r="J6572" s="33">
        <v>250453</v>
      </c>
      <c r="K6572" s="33"/>
      <c r="L6572" s="33">
        <v>2203036</v>
      </c>
      <c r="M6572" s="33">
        <v>426945</v>
      </c>
      <c r="N6572" s="33">
        <v>1154258</v>
      </c>
      <c r="O6572" s="33">
        <v>234066</v>
      </c>
      <c r="P6572" s="33">
        <v>387767</v>
      </c>
      <c r="Q6572"/>
    </row>
    <row r="6573" spans="1:17">
      <c r="A6573" s="38" t="str">
        <f t="shared" ca="1" si="102"/>
        <v>208272</v>
      </c>
      <c r="B6573" s="39" cm="1">
        <f t="array" aca="1" ref="B6573" ca="1">INDIRECT(_xlfn.CONCAT("D",ROW(C6573)-C6573-3))</f>
        <v>2082</v>
      </c>
      <c r="C6573" s="32">
        <v>72</v>
      </c>
      <c r="D6573" s="33">
        <v>4301288</v>
      </c>
      <c r="E6573" s="33"/>
      <c r="F6573" s="33">
        <v>2086264</v>
      </c>
      <c r="G6573" s="33">
        <v>498257</v>
      </c>
      <c r="H6573" s="33">
        <v>1269202</v>
      </c>
      <c r="I6573" s="33">
        <v>67170</v>
      </c>
      <c r="J6573" s="33">
        <v>251635</v>
      </c>
      <c r="K6573" s="33"/>
      <c r="L6573" s="33">
        <v>2215024</v>
      </c>
      <c r="M6573" s="33">
        <v>420714</v>
      </c>
      <c r="N6573" s="33">
        <v>1159725</v>
      </c>
      <c r="O6573" s="33">
        <v>280141</v>
      </c>
      <c r="P6573" s="33">
        <v>354444</v>
      </c>
      <c r="Q6573"/>
    </row>
    <row r="6574" spans="1:17">
      <c r="A6574" s="38" t="str">
        <f t="shared" ca="1" si="102"/>
        <v>208273</v>
      </c>
      <c r="B6574" s="39" cm="1">
        <f t="array" aca="1" ref="B6574" ca="1">INDIRECT(_xlfn.CONCAT("D",ROW(C6574)-C6574-3))</f>
        <v>2082</v>
      </c>
      <c r="C6574" s="32">
        <v>73</v>
      </c>
      <c r="D6574" s="33">
        <v>4380062</v>
      </c>
      <c r="E6574" s="33"/>
      <c r="F6574" s="33">
        <v>2118650</v>
      </c>
      <c r="G6574" s="33">
        <v>531166</v>
      </c>
      <c r="H6574" s="33">
        <v>1258763</v>
      </c>
      <c r="I6574" s="33">
        <v>78172</v>
      </c>
      <c r="J6574" s="33">
        <v>250550</v>
      </c>
      <c r="K6574" s="33"/>
      <c r="L6574" s="33">
        <v>2261412</v>
      </c>
      <c r="M6574" s="33">
        <v>460118</v>
      </c>
      <c r="N6574" s="33">
        <v>1127190</v>
      </c>
      <c r="O6574" s="33">
        <v>282300</v>
      </c>
      <c r="P6574" s="33">
        <v>391804</v>
      </c>
      <c r="Q6574"/>
    </row>
    <row r="6575" spans="1:17">
      <c r="A6575" s="38" t="str">
        <f t="shared" ca="1" si="102"/>
        <v>208274</v>
      </c>
      <c r="B6575" s="39" cm="1">
        <f t="array" aca="1" ref="B6575" ca="1">INDIRECT(_xlfn.CONCAT("D",ROW(C6575)-C6575-3))</f>
        <v>2082</v>
      </c>
      <c r="C6575" s="32">
        <v>74</v>
      </c>
      <c r="D6575" s="33">
        <v>4336387</v>
      </c>
      <c r="E6575" s="33"/>
      <c r="F6575" s="33">
        <v>2090607</v>
      </c>
      <c r="G6575" s="33">
        <v>452998</v>
      </c>
      <c r="H6575" s="33">
        <v>1310889</v>
      </c>
      <c r="I6575" s="33">
        <v>80177</v>
      </c>
      <c r="J6575" s="33">
        <v>246543</v>
      </c>
      <c r="K6575" s="33"/>
      <c r="L6575" s="33">
        <v>2245779</v>
      </c>
      <c r="M6575" s="33">
        <v>479876</v>
      </c>
      <c r="N6575" s="33">
        <v>1105321</v>
      </c>
      <c r="O6575" s="33">
        <v>302181</v>
      </c>
      <c r="P6575" s="33">
        <v>358401</v>
      </c>
      <c r="Q6575"/>
    </row>
    <row r="6576" spans="1:17">
      <c r="A6576" s="38" t="str">
        <f t="shared" ca="1" si="102"/>
        <v>208275</v>
      </c>
      <c r="B6576" s="39" cm="1">
        <f t="array" aca="1" ref="B6576" ca="1">INDIRECT(_xlfn.CONCAT("D",ROW(C6576)-C6576-3))</f>
        <v>2082</v>
      </c>
      <c r="C6576" s="32">
        <v>75</v>
      </c>
      <c r="D6576" s="33">
        <v>4214337</v>
      </c>
      <c r="E6576" s="33"/>
      <c r="F6576" s="33">
        <v>2026534</v>
      </c>
      <c r="G6576" s="33">
        <v>428381</v>
      </c>
      <c r="H6576" s="33">
        <v>1276114</v>
      </c>
      <c r="I6576" s="33">
        <v>83268</v>
      </c>
      <c r="J6576" s="33">
        <v>238770</v>
      </c>
      <c r="K6576" s="33"/>
      <c r="L6576" s="33">
        <v>2187804</v>
      </c>
      <c r="M6576" s="33">
        <v>411845</v>
      </c>
      <c r="N6576" s="33">
        <v>1057740</v>
      </c>
      <c r="O6576" s="33">
        <v>337512</v>
      </c>
      <c r="P6576" s="33">
        <v>380706</v>
      </c>
      <c r="Q6576"/>
    </row>
    <row r="6577" spans="1:17">
      <c r="A6577" s="38" t="str">
        <f t="shared" ca="1" si="102"/>
        <v>208276</v>
      </c>
      <c r="B6577" s="39" cm="1">
        <f t="array" aca="1" ref="B6577" ca="1">INDIRECT(_xlfn.CONCAT("D",ROW(C6577)-C6577-3))</f>
        <v>2082</v>
      </c>
      <c r="C6577" s="32">
        <v>76</v>
      </c>
      <c r="D6577" s="33">
        <v>4052040</v>
      </c>
      <c r="E6577" s="33"/>
      <c r="F6577" s="33">
        <v>1941674</v>
      </c>
      <c r="G6577" s="33">
        <v>407822</v>
      </c>
      <c r="H6577" s="33">
        <v>1200362</v>
      </c>
      <c r="I6577" s="33">
        <v>95426</v>
      </c>
      <c r="J6577" s="33">
        <v>238063</v>
      </c>
      <c r="K6577" s="33"/>
      <c r="L6577" s="33">
        <v>2110367</v>
      </c>
      <c r="M6577" s="33">
        <v>408004</v>
      </c>
      <c r="N6577" s="33">
        <v>1012976</v>
      </c>
      <c r="O6577" s="33">
        <v>338664</v>
      </c>
      <c r="P6577" s="33">
        <v>350723</v>
      </c>
      <c r="Q6577"/>
    </row>
    <row r="6578" spans="1:17">
      <c r="A6578" s="38" t="str">
        <f t="shared" ca="1" si="102"/>
        <v>208277</v>
      </c>
      <c r="B6578" s="39" cm="1">
        <f t="array" aca="1" ref="B6578" ca="1">INDIRECT(_xlfn.CONCAT("D",ROW(C6578)-C6578-3))</f>
        <v>2082</v>
      </c>
      <c r="C6578" s="32">
        <v>77</v>
      </c>
      <c r="D6578" s="33">
        <v>3934047</v>
      </c>
      <c r="E6578" s="33"/>
      <c r="F6578" s="33">
        <v>1877613</v>
      </c>
      <c r="G6578" s="33">
        <v>424399</v>
      </c>
      <c r="H6578" s="33">
        <v>1152515</v>
      </c>
      <c r="I6578" s="33">
        <v>96546</v>
      </c>
      <c r="J6578" s="33">
        <v>204154</v>
      </c>
      <c r="K6578" s="33"/>
      <c r="L6578" s="33">
        <v>2056433</v>
      </c>
      <c r="M6578" s="33">
        <v>376728</v>
      </c>
      <c r="N6578" s="33">
        <v>998581</v>
      </c>
      <c r="O6578" s="33">
        <v>370701</v>
      </c>
      <c r="P6578" s="33">
        <v>310424</v>
      </c>
      <c r="Q6578"/>
    </row>
    <row r="6579" spans="1:17">
      <c r="A6579" s="38" t="str">
        <f t="shared" ca="1" si="102"/>
        <v>208278</v>
      </c>
      <c r="B6579" s="39" cm="1">
        <f t="array" aca="1" ref="B6579" ca="1">INDIRECT(_xlfn.CONCAT("D",ROW(C6579)-C6579-3))</f>
        <v>2082</v>
      </c>
      <c r="C6579" s="32">
        <v>78</v>
      </c>
      <c r="D6579" s="33">
        <v>3822488</v>
      </c>
      <c r="E6579" s="33"/>
      <c r="F6579" s="33">
        <v>1817380</v>
      </c>
      <c r="G6579" s="33">
        <v>365490</v>
      </c>
      <c r="H6579" s="33">
        <v>1136744</v>
      </c>
      <c r="I6579" s="33">
        <v>92631</v>
      </c>
      <c r="J6579" s="33">
        <v>222516</v>
      </c>
      <c r="K6579" s="33"/>
      <c r="L6579" s="33">
        <v>2005108</v>
      </c>
      <c r="M6579" s="33">
        <v>380296</v>
      </c>
      <c r="N6579" s="33">
        <v>882328</v>
      </c>
      <c r="O6579" s="33">
        <v>446697</v>
      </c>
      <c r="P6579" s="33">
        <v>295786</v>
      </c>
      <c r="Q6579"/>
    </row>
    <row r="6580" spans="1:17">
      <c r="A6580" s="38" t="str">
        <f t="shared" ca="1" si="102"/>
        <v>208279</v>
      </c>
      <c r="B6580" s="39" cm="1">
        <f t="array" aca="1" ref="B6580" ca="1">INDIRECT(_xlfn.CONCAT("D",ROW(C6580)-C6580-3))</f>
        <v>2082</v>
      </c>
      <c r="C6580" s="32">
        <v>79</v>
      </c>
      <c r="D6580" s="33">
        <v>3693354</v>
      </c>
      <c r="E6580" s="33"/>
      <c r="F6580" s="33">
        <v>1747300</v>
      </c>
      <c r="G6580" s="33">
        <v>324023</v>
      </c>
      <c r="H6580" s="33">
        <v>1101273</v>
      </c>
      <c r="I6580" s="33">
        <v>108008</v>
      </c>
      <c r="J6580" s="33">
        <v>213996</v>
      </c>
      <c r="K6580" s="33"/>
      <c r="L6580" s="33">
        <v>1946055</v>
      </c>
      <c r="M6580" s="33">
        <v>355112</v>
      </c>
      <c r="N6580" s="33">
        <v>904931</v>
      </c>
      <c r="O6580" s="33">
        <v>407572</v>
      </c>
      <c r="P6580" s="33">
        <v>278440</v>
      </c>
      <c r="Q6580"/>
    </row>
    <row r="6581" spans="1:17">
      <c r="A6581" s="38" t="str">
        <f t="shared" ca="1" si="102"/>
        <v>208280</v>
      </c>
      <c r="B6581" s="39" cm="1">
        <f t="array" aca="1" ref="B6581" ca="1">INDIRECT(_xlfn.CONCAT("D",ROW(C6581)-C6581-3))</f>
        <v>2082</v>
      </c>
      <c r="C6581" s="32">
        <v>80</v>
      </c>
      <c r="D6581" s="33">
        <v>3589253</v>
      </c>
      <c r="E6581" s="33"/>
      <c r="F6581" s="33">
        <v>1688766</v>
      </c>
      <c r="G6581" s="33">
        <v>313859</v>
      </c>
      <c r="H6581" s="33">
        <v>1031686</v>
      </c>
      <c r="I6581" s="33">
        <v>118457</v>
      </c>
      <c r="J6581" s="33">
        <v>224764</v>
      </c>
      <c r="K6581" s="33"/>
      <c r="L6581" s="33">
        <v>1900486</v>
      </c>
      <c r="M6581" s="33">
        <v>326029</v>
      </c>
      <c r="N6581" s="33">
        <v>847473</v>
      </c>
      <c r="O6581" s="33">
        <v>431330</v>
      </c>
      <c r="P6581" s="33">
        <v>295654</v>
      </c>
      <c r="Q6581"/>
    </row>
    <row r="6582" spans="1:17">
      <c r="A6582" s="38" t="str">
        <f t="shared" ca="1" si="102"/>
        <v>208281</v>
      </c>
      <c r="B6582" s="39" cm="1">
        <f t="array" aca="1" ref="B6582" ca="1">INDIRECT(_xlfn.CONCAT("D",ROW(C6582)-C6582-3))</f>
        <v>2082</v>
      </c>
      <c r="C6582" s="32">
        <v>81</v>
      </c>
      <c r="D6582" s="33">
        <v>3532378</v>
      </c>
      <c r="E6582" s="33"/>
      <c r="F6582" s="33">
        <v>1653813</v>
      </c>
      <c r="G6582" s="33">
        <v>293107</v>
      </c>
      <c r="H6582" s="33">
        <v>1036050</v>
      </c>
      <c r="I6582" s="33">
        <v>136376</v>
      </c>
      <c r="J6582" s="33">
        <v>188280</v>
      </c>
      <c r="K6582" s="33"/>
      <c r="L6582" s="33">
        <v>1878565</v>
      </c>
      <c r="M6582" s="33">
        <v>346640</v>
      </c>
      <c r="N6582" s="33">
        <v>794934</v>
      </c>
      <c r="O6582" s="33">
        <v>484889</v>
      </c>
      <c r="P6582" s="33">
        <v>252102</v>
      </c>
      <c r="Q6582"/>
    </row>
    <row r="6583" spans="1:17">
      <c r="A6583" s="38" t="str">
        <f t="shared" ca="1" si="102"/>
        <v>208282</v>
      </c>
      <c r="B6583" s="39" cm="1">
        <f t="array" aca="1" ref="B6583" ca="1">INDIRECT(_xlfn.CONCAT("D",ROW(C6583)-C6583-3))</f>
        <v>2082</v>
      </c>
      <c r="C6583" s="32">
        <v>82</v>
      </c>
      <c r="D6583" s="33">
        <v>3355421</v>
      </c>
      <c r="E6583" s="33"/>
      <c r="F6583" s="33">
        <v>1562533</v>
      </c>
      <c r="G6583" s="33">
        <v>254128</v>
      </c>
      <c r="H6583" s="33">
        <v>983855</v>
      </c>
      <c r="I6583" s="33">
        <v>145945</v>
      </c>
      <c r="J6583" s="33">
        <v>178604</v>
      </c>
      <c r="K6583" s="33"/>
      <c r="L6583" s="33">
        <v>1792888</v>
      </c>
      <c r="M6583" s="33">
        <v>317830</v>
      </c>
      <c r="N6583" s="33">
        <v>749753</v>
      </c>
      <c r="O6583" s="33">
        <v>474708</v>
      </c>
      <c r="P6583" s="33">
        <v>250597</v>
      </c>
      <c r="Q6583"/>
    </row>
    <row r="6584" spans="1:17">
      <c r="A6584" s="38" t="str">
        <f t="shared" ca="1" si="102"/>
        <v>208283</v>
      </c>
      <c r="B6584" s="39" cm="1">
        <f t="array" aca="1" ref="B6584" ca="1">INDIRECT(_xlfn.CONCAT("D",ROW(C6584)-C6584-3))</f>
        <v>2082</v>
      </c>
      <c r="C6584" s="32">
        <v>83</v>
      </c>
      <c r="D6584" s="33">
        <v>3214471</v>
      </c>
      <c r="E6584" s="33"/>
      <c r="F6584" s="33">
        <v>1485574</v>
      </c>
      <c r="G6584" s="33">
        <v>268993</v>
      </c>
      <c r="H6584" s="33">
        <v>901737</v>
      </c>
      <c r="I6584" s="33">
        <v>137553</v>
      </c>
      <c r="J6584" s="33">
        <v>177291</v>
      </c>
      <c r="K6584" s="33"/>
      <c r="L6584" s="33">
        <v>1728896</v>
      </c>
      <c r="M6584" s="33">
        <v>306657</v>
      </c>
      <c r="N6584" s="33">
        <v>673424</v>
      </c>
      <c r="O6584" s="33">
        <v>522642</v>
      </c>
      <c r="P6584" s="33">
        <v>226173</v>
      </c>
      <c r="Q6584"/>
    </row>
    <row r="6585" spans="1:17">
      <c r="A6585" s="38" t="str">
        <f t="shared" ca="1" si="102"/>
        <v>208284</v>
      </c>
      <c r="B6585" s="39" cm="1">
        <f t="array" aca="1" ref="B6585" ca="1">INDIRECT(_xlfn.CONCAT("D",ROW(C6585)-C6585-3))</f>
        <v>2082</v>
      </c>
      <c r="C6585" s="32">
        <v>84</v>
      </c>
      <c r="D6585" s="33">
        <v>3025149</v>
      </c>
      <c r="E6585" s="33"/>
      <c r="F6585" s="33">
        <v>1387937</v>
      </c>
      <c r="G6585" s="33">
        <v>235226</v>
      </c>
      <c r="H6585" s="33">
        <v>883881</v>
      </c>
      <c r="I6585" s="33">
        <v>132378</v>
      </c>
      <c r="J6585" s="33">
        <v>136452</v>
      </c>
      <c r="K6585" s="33"/>
      <c r="L6585" s="33">
        <v>1637212</v>
      </c>
      <c r="M6585" s="33">
        <v>285619</v>
      </c>
      <c r="N6585" s="33">
        <v>591640</v>
      </c>
      <c r="O6585" s="33">
        <v>535537</v>
      </c>
      <c r="P6585" s="33">
        <v>224415</v>
      </c>
      <c r="Q6585"/>
    </row>
    <row r="6586" spans="1:17">
      <c r="A6586" s="38" t="str">
        <f t="shared" ca="1" si="102"/>
        <v>208285</v>
      </c>
      <c r="B6586" s="39" cm="1">
        <f t="array" aca="1" ref="B6586" ca="1">INDIRECT(_xlfn.CONCAT("D",ROW(C6586)-C6586-3))</f>
        <v>2082</v>
      </c>
      <c r="C6586" s="32">
        <v>85</v>
      </c>
      <c r="D6586" s="33">
        <v>2870316</v>
      </c>
      <c r="E6586" s="33"/>
      <c r="F6586" s="33">
        <v>1303127</v>
      </c>
      <c r="G6586" s="33">
        <v>203773</v>
      </c>
      <c r="H6586" s="33">
        <v>826299</v>
      </c>
      <c r="I6586" s="33">
        <v>149773</v>
      </c>
      <c r="J6586" s="33">
        <v>123283</v>
      </c>
      <c r="K6586" s="33"/>
      <c r="L6586" s="33">
        <v>1567189</v>
      </c>
      <c r="M6586" s="33">
        <v>264259</v>
      </c>
      <c r="N6586" s="33">
        <v>555046</v>
      </c>
      <c r="O6586" s="33">
        <v>537701</v>
      </c>
      <c r="P6586" s="33">
        <v>210183</v>
      </c>
      <c r="Q6586"/>
    </row>
    <row r="6587" spans="1:17">
      <c r="A6587" s="38" t="str">
        <f t="shared" ca="1" si="102"/>
        <v>208286</v>
      </c>
      <c r="B6587" s="39" cm="1">
        <f t="array" aca="1" ref="B6587" ca="1">INDIRECT(_xlfn.CONCAT("D",ROW(C6587)-C6587-3))</f>
        <v>2082</v>
      </c>
      <c r="C6587" s="32">
        <v>86</v>
      </c>
      <c r="D6587" s="33">
        <v>2700782</v>
      </c>
      <c r="E6587" s="33"/>
      <c r="F6587" s="33">
        <v>1214738</v>
      </c>
      <c r="G6587" s="33">
        <v>172513</v>
      </c>
      <c r="H6587" s="33">
        <v>789069</v>
      </c>
      <c r="I6587" s="33">
        <v>164347</v>
      </c>
      <c r="J6587" s="33">
        <v>88808</v>
      </c>
      <c r="K6587" s="33"/>
      <c r="L6587" s="33">
        <v>1486045</v>
      </c>
      <c r="M6587" s="33">
        <v>246651</v>
      </c>
      <c r="N6587" s="33">
        <v>529122</v>
      </c>
      <c r="O6587" s="33">
        <v>522981</v>
      </c>
      <c r="P6587" s="33">
        <v>187291</v>
      </c>
      <c r="Q6587"/>
    </row>
    <row r="6588" spans="1:17">
      <c r="A6588" s="38" t="str">
        <f t="shared" ca="1" si="102"/>
        <v>208287</v>
      </c>
      <c r="B6588" s="39" cm="1">
        <f t="array" aca="1" ref="B6588" ca="1">INDIRECT(_xlfn.CONCAT("D",ROW(C6588)-C6588-3))</f>
        <v>2082</v>
      </c>
      <c r="C6588" s="32">
        <v>87</v>
      </c>
      <c r="D6588" s="33">
        <v>2530071</v>
      </c>
      <c r="E6588" s="33"/>
      <c r="F6588" s="33">
        <v>1125539</v>
      </c>
      <c r="G6588" s="33">
        <v>158311</v>
      </c>
      <c r="H6588" s="33">
        <v>705760</v>
      </c>
      <c r="I6588" s="33">
        <v>168524</v>
      </c>
      <c r="J6588" s="33">
        <v>92944</v>
      </c>
      <c r="K6588" s="33"/>
      <c r="L6588" s="33">
        <v>1404532</v>
      </c>
      <c r="M6588" s="33">
        <v>210014</v>
      </c>
      <c r="N6588" s="33">
        <v>434370</v>
      </c>
      <c r="O6588" s="33">
        <v>578819</v>
      </c>
      <c r="P6588" s="33">
        <v>181329</v>
      </c>
      <c r="Q6588"/>
    </row>
    <row r="6589" spans="1:17">
      <c r="A6589" s="38" t="str">
        <f t="shared" ca="1" si="102"/>
        <v>208288</v>
      </c>
      <c r="B6589" s="39" cm="1">
        <f t="array" aca="1" ref="B6589" ca="1">INDIRECT(_xlfn.CONCAT("D",ROW(C6589)-C6589-3))</f>
        <v>2082</v>
      </c>
      <c r="C6589" s="32">
        <v>88</v>
      </c>
      <c r="D6589" s="33">
        <v>2362300</v>
      </c>
      <c r="E6589" s="33"/>
      <c r="F6589" s="33">
        <v>1038808</v>
      </c>
      <c r="G6589" s="33">
        <v>133678</v>
      </c>
      <c r="H6589" s="33">
        <v>669409</v>
      </c>
      <c r="I6589" s="33">
        <v>161230</v>
      </c>
      <c r="J6589" s="33">
        <v>74492</v>
      </c>
      <c r="K6589" s="33"/>
      <c r="L6589" s="33">
        <v>1323492</v>
      </c>
      <c r="M6589" s="33">
        <v>234219</v>
      </c>
      <c r="N6589" s="33">
        <v>380478</v>
      </c>
      <c r="O6589" s="33">
        <v>540034</v>
      </c>
      <c r="P6589" s="33">
        <v>168761</v>
      </c>
      <c r="Q6589"/>
    </row>
    <row r="6590" spans="1:17">
      <c r="A6590" s="38" t="str">
        <f t="shared" ca="1" si="102"/>
        <v>208289</v>
      </c>
      <c r="B6590" s="39" cm="1">
        <f t="array" aca="1" ref="B6590" ca="1">INDIRECT(_xlfn.CONCAT("D",ROW(C6590)-C6590-3))</f>
        <v>2082</v>
      </c>
      <c r="C6590" s="32">
        <v>89</v>
      </c>
      <c r="D6590" s="33">
        <v>2201272</v>
      </c>
      <c r="E6590" s="33"/>
      <c r="F6590" s="33">
        <v>956060</v>
      </c>
      <c r="G6590" s="33">
        <v>132644</v>
      </c>
      <c r="H6590" s="33">
        <v>595880</v>
      </c>
      <c r="I6590" s="33">
        <v>154072</v>
      </c>
      <c r="J6590" s="33">
        <v>73465</v>
      </c>
      <c r="K6590" s="33"/>
      <c r="L6590" s="33">
        <v>1245211</v>
      </c>
      <c r="M6590" s="33">
        <v>176865</v>
      </c>
      <c r="N6590" s="33">
        <v>370087</v>
      </c>
      <c r="O6590" s="33">
        <v>562288</v>
      </c>
      <c r="P6590" s="33">
        <v>135971</v>
      </c>
      <c r="Q6590"/>
    </row>
    <row r="6591" spans="1:17">
      <c r="A6591" s="38" t="str">
        <f t="shared" ca="1" si="102"/>
        <v>208290</v>
      </c>
      <c r="B6591" s="39" cm="1">
        <f t="array" aca="1" ref="B6591" ca="1">INDIRECT(_xlfn.CONCAT("D",ROW(C6591)-C6591-3))</f>
        <v>2082</v>
      </c>
      <c r="C6591" s="32">
        <v>90</v>
      </c>
      <c r="D6591" s="33">
        <v>1997825</v>
      </c>
      <c r="E6591" s="33"/>
      <c r="F6591" s="33">
        <v>851480</v>
      </c>
      <c r="G6591" s="33">
        <v>88014</v>
      </c>
      <c r="H6591" s="33">
        <v>531152</v>
      </c>
      <c r="I6591" s="33">
        <v>171933</v>
      </c>
      <c r="J6591" s="33">
        <v>60381</v>
      </c>
      <c r="K6591" s="33"/>
      <c r="L6591" s="33">
        <v>1146344</v>
      </c>
      <c r="M6591" s="33">
        <v>215132</v>
      </c>
      <c r="N6591" s="33">
        <v>279671</v>
      </c>
      <c r="O6591" s="33">
        <v>510169</v>
      </c>
      <c r="P6591" s="33">
        <v>141372</v>
      </c>
      <c r="Q6591"/>
    </row>
    <row r="6592" spans="1:17">
      <c r="A6592" s="38" t="str">
        <f t="shared" ca="1" si="102"/>
        <v>208291</v>
      </c>
      <c r="B6592" s="39" cm="1">
        <f t="array" aca="1" ref="B6592" ca="1">INDIRECT(_xlfn.CONCAT("D",ROW(C6592)-C6592-3))</f>
        <v>2082</v>
      </c>
      <c r="C6592" s="32">
        <v>91</v>
      </c>
      <c r="D6592" s="33">
        <v>1777119</v>
      </c>
      <c r="E6592" s="33"/>
      <c r="F6592" s="33">
        <v>743277</v>
      </c>
      <c r="G6592" s="33">
        <v>89316</v>
      </c>
      <c r="H6592" s="33">
        <v>430156</v>
      </c>
      <c r="I6592" s="33">
        <v>171447</v>
      </c>
      <c r="J6592" s="33">
        <v>52358</v>
      </c>
      <c r="K6592" s="33"/>
      <c r="L6592" s="33">
        <v>1033842</v>
      </c>
      <c r="M6592" s="33">
        <v>141538</v>
      </c>
      <c r="N6592" s="33">
        <v>216409</v>
      </c>
      <c r="O6592" s="33">
        <v>527177</v>
      </c>
      <c r="P6592" s="33">
        <v>148717</v>
      </c>
      <c r="Q6592"/>
    </row>
    <row r="6593" spans="1:17">
      <c r="A6593" s="38" t="str">
        <f t="shared" ca="1" si="102"/>
        <v>208292</v>
      </c>
      <c r="B6593" s="39" cm="1">
        <f t="array" aca="1" ref="B6593" ca="1">INDIRECT(_xlfn.CONCAT("D",ROW(C6593)-C6593-3))</f>
        <v>2082</v>
      </c>
      <c r="C6593" s="32">
        <v>92</v>
      </c>
      <c r="D6593" s="33">
        <v>1500458</v>
      </c>
      <c r="E6593" s="33"/>
      <c r="F6593" s="33">
        <v>613020</v>
      </c>
      <c r="G6593" s="33">
        <v>65608</v>
      </c>
      <c r="H6593" s="33">
        <v>358791</v>
      </c>
      <c r="I6593" s="33">
        <v>154793</v>
      </c>
      <c r="J6593" s="33">
        <v>33829</v>
      </c>
      <c r="K6593" s="33"/>
      <c r="L6593" s="33">
        <v>887437</v>
      </c>
      <c r="M6593" s="33">
        <v>136608</v>
      </c>
      <c r="N6593" s="33">
        <v>172557</v>
      </c>
      <c r="O6593" s="33">
        <v>479668</v>
      </c>
      <c r="P6593" s="33">
        <v>98604</v>
      </c>
      <c r="Q6593"/>
    </row>
    <row r="6594" spans="1:17">
      <c r="A6594" s="38" t="str">
        <f t="shared" ca="1" si="102"/>
        <v>208293</v>
      </c>
      <c r="B6594" s="39" cm="1">
        <f t="array" aca="1" ref="B6594" ca="1">INDIRECT(_xlfn.CONCAT("D",ROW(C6594)-C6594-3))</f>
        <v>2082</v>
      </c>
      <c r="C6594" s="32">
        <v>93</v>
      </c>
      <c r="D6594" s="33">
        <v>1252810</v>
      </c>
      <c r="E6594" s="33"/>
      <c r="F6594" s="33">
        <v>498699</v>
      </c>
      <c r="G6594" s="33">
        <v>54385</v>
      </c>
      <c r="H6594" s="33">
        <v>295525</v>
      </c>
      <c r="I6594" s="33">
        <v>112874</v>
      </c>
      <c r="J6594" s="33">
        <v>35915</v>
      </c>
      <c r="K6594" s="33"/>
      <c r="L6594" s="33">
        <v>754112</v>
      </c>
      <c r="M6594" s="33">
        <v>121399</v>
      </c>
      <c r="N6594" s="33">
        <v>139917</v>
      </c>
      <c r="O6594" s="33">
        <v>408434</v>
      </c>
      <c r="P6594" s="33">
        <v>84362</v>
      </c>
      <c r="Q6594"/>
    </row>
    <row r="6595" spans="1:17">
      <c r="A6595" s="38" t="str">
        <f t="shared" ca="1" si="102"/>
        <v>208294</v>
      </c>
      <c r="B6595" s="39" cm="1">
        <f t="array" aca="1" ref="B6595" ca="1">INDIRECT(_xlfn.CONCAT("D",ROW(C6595)-C6595-3))</f>
        <v>2082</v>
      </c>
      <c r="C6595" s="32">
        <v>94</v>
      </c>
      <c r="D6595" s="33">
        <v>1026782</v>
      </c>
      <c r="E6595" s="33"/>
      <c r="F6595" s="33">
        <v>398585</v>
      </c>
      <c r="G6595" s="33">
        <v>47255</v>
      </c>
      <c r="H6595" s="33">
        <v>208538</v>
      </c>
      <c r="I6595" s="33">
        <v>117110</v>
      </c>
      <c r="J6595" s="33">
        <v>25682</v>
      </c>
      <c r="K6595" s="33"/>
      <c r="L6595" s="33">
        <v>628198</v>
      </c>
      <c r="M6595" s="33">
        <v>88566</v>
      </c>
      <c r="N6595" s="33">
        <v>79297</v>
      </c>
      <c r="O6595" s="33">
        <v>380008</v>
      </c>
      <c r="P6595" s="33">
        <v>80327</v>
      </c>
      <c r="Q6595"/>
    </row>
    <row r="6596" spans="1:17">
      <c r="A6596" s="38" t="str">
        <f t="shared" ca="1" si="102"/>
        <v>208295</v>
      </c>
      <c r="B6596" s="39" cm="1">
        <f t="array" aca="1" ref="B6596" ca="1">INDIRECT(_xlfn.CONCAT("D",ROW(C6596)-C6596-3))</f>
        <v>2082</v>
      </c>
      <c r="C6596" s="32">
        <v>95</v>
      </c>
      <c r="D6596" s="33">
        <v>831232</v>
      </c>
      <c r="E6596" s="33"/>
      <c r="F6596" s="33">
        <v>313322</v>
      </c>
      <c r="G6596" s="33">
        <v>25767</v>
      </c>
      <c r="H6596" s="33">
        <v>167999</v>
      </c>
      <c r="I6596" s="33">
        <v>98944</v>
      </c>
      <c r="J6596" s="33">
        <v>20613</v>
      </c>
      <c r="K6596" s="33"/>
      <c r="L6596" s="33">
        <v>517910</v>
      </c>
      <c r="M6596" s="33">
        <v>69261</v>
      </c>
      <c r="N6596" s="33">
        <v>54789</v>
      </c>
      <c r="O6596" s="33">
        <v>324598</v>
      </c>
      <c r="P6596" s="33">
        <v>69261</v>
      </c>
      <c r="Q6596"/>
    </row>
    <row r="6597" spans="1:17">
      <c r="A6597" s="38" t="str">
        <f t="shared" ca="1" si="102"/>
        <v>208296</v>
      </c>
      <c r="B6597" s="39" cm="1">
        <f t="array" aca="1" ref="B6597" ca="1">INDIRECT(_xlfn.CONCAT("D",ROW(C6597)-C6597-3))</f>
        <v>2082</v>
      </c>
      <c r="C6597" s="32">
        <v>96</v>
      </c>
      <c r="D6597" s="33">
        <v>660885</v>
      </c>
      <c r="E6597" s="33"/>
      <c r="F6597" s="33">
        <v>241529</v>
      </c>
      <c r="G6597" s="33">
        <v>16586</v>
      </c>
      <c r="H6597" s="33">
        <v>120246</v>
      </c>
      <c r="I6597" s="33">
        <v>90185</v>
      </c>
      <c r="J6597" s="33">
        <v>14512</v>
      </c>
      <c r="K6597" s="33"/>
      <c r="L6597" s="33">
        <v>419356</v>
      </c>
      <c r="M6597" s="33">
        <v>52029</v>
      </c>
      <c r="N6597" s="33">
        <v>54110</v>
      </c>
      <c r="O6597" s="33">
        <v>248700</v>
      </c>
      <c r="P6597" s="33">
        <v>64516</v>
      </c>
      <c r="Q6597"/>
    </row>
    <row r="6598" spans="1:17">
      <c r="A6598" s="38" t="str">
        <f t="shared" ca="1" si="102"/>
        <v>208297</v>
      </c>
      <c r="B6598" s="39" cm="1">
        <f t="array" aca="1" ref="B6598" ca="1">INDIRECT(_xlfn.CONCAT("D",ROW(C6598)-C6598-3))</f>
        <v>2082</v>
      </c>
      <c r="C6598" s="32">
        <v>97</v>
      </c>
      <c r="D6598" s="33">
        <v>504374</v>
      </c>
      <c r="E6598" s="33"/>
      <c r="F6598" s="33">
        <v>177899</v>
      </c>
      <c r="G6598" s="33">
        <v>16743</v>
      </c>
      <c r="H6598" s="33">
        <v>72206</v>
      </c>
      <c r="I6598" s="33">
        <v>76392</v>
      </c>
      <c r="J6598" s="33">
        <v>12558</v>
      </c>
      <c r="K6598" s="33"/>
      <c r="L6598" s="33">
        <v>326476</v>
      </c>
      <c r="M6598" s="33">
        <v>43949</v>
      </c>
      <c r="N6598" s="33">
        <v>18835</v>
      </c>
      <c r="O6598" s="33">
        <v>221836</v>
      </c>
      <c r="P6598" s="33">
        <v>41856</v>
      </c>
      <c r="Q6598"/>
    </row>
    <row r="6599" spans="1:17">
      <c r="A6599" s="38" t="str">
        <f t="shared" ca="1" si="102"/>
        <v>208298</v>
      </c>
      <c r="B6599" s="39" cm="1">
        <f t="array" aca="1" ref="B6599" ca="1">INDIRECT(_xlfn.CONCAT("D",ROW(C6599)-C6599-3))</f>
        <v>2082</v>
      </c>
      <c r="C6599" s="32">
        <v>98</v>
      </c>
      <c r="D6599" s="33">
        <v>382822</v>
      </c>
      <c r="E6599" s="33"/>
      <c r="F6599" s="33">
        <v>130802</v>
      </c>
      <c r="G6599" s="33">
        <v>10549</v>
      </c>
      <c r="H6599" s="33">
        <v>59072</v>
      </c>
      <c r="I6599" s="33">
        <v>54853</v>
      </c>
      <c r="J6599" s="33">
        <v>6329</v>
      </c>
      <c r="K6599" s="33"/>
      <c r="L6599" s="33">
        <v>252020</v>
      </c>
      <c r="M6599" s="33">
        <v>26362</v>
      </c>
      <c r="N6599" s="33">
        <v>17926</v>
      </c>
      <c r="O6599" s="33">
        <v>171880</v>
      </c>
      <c r="P6599" s="33">
        <v>35852</v>
      </c>
      <c r="Q6599"/>
    </row>
    <row r="6600" spans="1:17">
      <c r="A6600" s="38" t="str">
        <f t="shared" ca="1" si="102"/>
        <v>208299</v>
      </c>
      <c r="B6600" s="39" cm="1">
        <f t="array" aca="1" ref="B6600" ca="1">INDIRECT(_xlfn.CONCAT("D",ROW(C6600)-C6600-3))</f>
        <v>2082</v>
      </c>
      <c r="C6600" s="32">
        <v>99</v>
      </c>
      <c r="D6600" s="33">
        <v>291766</v>
      </c>
      <c r="E6600" s="33"/>
      <c r="F6600" s="33">
        <v>96393</v>
      </c>
      <c r="G6600" s="33">
        <v>7415</v>
      </c>
      <c r="H6600" s="33">
        <v>41311</v>
      </c>
      <c r="I6600" s="33">
        <v>43430</v>
      </c>
      <c r="J6600" s="33">
        <v>4237</v>
      </c>
      <c r="K6600" s="33"/>
      <c r="L6600" s="33">
        <v>195373</v>
      </c>
      <c r="M6600" s="33">
        <v>23360</v>
      </c>
      <c r="N6600" s="33">
        <v>12742</v>
      </c>
      <c r="O6600" s="33">
        <v>139097</v>
      </c>
      <c r="P6600" s="33">
        <v>20174</v>
      </c>
      <c r="Q6600"/>
    </row>
    <row r="6601" spans="1:17">
      <c r="A6601" s="38" t="str">
        <f t="shared" ca="1" si="102"/>
        <v>2082100</v>
      </c>
      <c r="B6601" s="39" cm="1">
        <f t="array" aca="1" ref="B6601" ca="1">INDIRECT(_xlfn.CONCAT("D",ROW(C6601)-C6601-3))</f>
        <v>2082</v>
      </c>
      <c r="C6601" s="32">
        <v>100</v>
      </c>
      <c r="D6601" s="33">
        <v>646310</v>
      </c>
      <c r="E6601" s="33"/>
      <c r="F6601" s="33">
        <v>191268</v>
      </c>
      <c r="G6601" s="33">
        <v>15214</v>
      </c>
      <c r="H6601" s="33">
        <v>55424</v>
      </c>
      <c r="I6601" s="33">
        <v>113022</v>
      </c>
      <c r="J6601" s="33">
        <v>7607</v>
      </c>
      <c r="K6601" s="33"/>
      <c r="L6601" s="33">
        <v>455042</v>
      </c>
      <c r="M6601" s="33">
        <v>36271</v>
      </c>
      <c r="N6601" s="33">
        <v>19784</v>
      </c>
      <c r="O6601" s="33">
        <v>349525</v>
      </c>
      <c r="P6601" s="33">
        <v>49461</v>
      </c>
      <c r="Q6601"/>
    </row>
    <row r="6602" spans="1:17">
      <c r="A6602" s="38" t="str">
        <f t="shared" ca="1" si="102"/>
        <v>382822</v>
      </c>
      <c r="B6602" s="39" cm="1">
        <f t="array" aca="1" ref="B6602" ca="1">INDIRECT(_xlfn.CONCAT("D",ROW(C6602)-C6602-3))</f>
        <v>382822</v>
      </c>
      <c r="C6602" s="34"/>
      <c r="D6602" s="31"/>
      <c r="E6602" s="31"/>
      <c r="F6602" s="31"/>
      <c r="G6602" s="31"/>
      <c r="H6602" s="31"/>
      <c r="I6602" s="31"/>
      <c r="J6602" s="31"/>
      <c r="K6602" s="31"/>
      <c r="L6602" s="31"/>
      <c r="M6602" s="31"/>
      <c r="N6602" s="31"/>
      <c r="O6602" s="31"/>
      <c r="P6602" s="31"/>
      <c r="Q6602"/>
    </row>
    <row r="6603" spans="1:17">
      <c r="A6603" s="38" t="str">
        <f t="shared" ca="1" si="102"/>
        <v>291766</v>
      </c>
      <c r="B6603" s="39" cm="1">
        <f t="array" aca="1" ref="B6603" ca="1">INDIRECT(_xlfn.CONCAT("D",ROW(C6603)-C6603-3))</f>
        <v>291766</v>
      </c>
      <c r="Q6603"/>
    </row>
    <row r="6604" spans="1:17">
      <c r="A6604" s="38" t="str">
        <f t="shared" ref="A6604:A6667" ca="1" si="103">B6604&amp;C6604</f>
        <v>646310</v>
      </c>
      <c r="B6604" s="39" cm="1">
        <f t="array" aca="1" ref="B6604" ca="1">INDIRECT(_xlfn.CONCAT("D",ROW(C6604)-C6604-3))</f>
        <v>646310</v>
      </c>
      <c r="Q6604"/>
    </row>
    <row r="6605" spans="1:17">
      <c r="A6605" s="38" t="str">
        <f t="shared" ca="1" si="103"/>
        <v>0</v>
      </c>
      <c r="B6605" s="39" cm="1">
        <f t="array" aca="1" ref="B6605" ca="1">INDIRECT(_xlfn.CONCAT("D",ROW(C6605)-C6605-3))</f>
        <v>0</v>
      </c>
      <c r="Q6605"/>
    </row>
    <row r="6606" spans="1:17">
      <c r="A6606" s="38" t="str">
        <f t="shared" ca="1" si="103"/>
        <v>0</v>
      </c>
      <c r="B6606" s="39" cm="1">
        <f t="array" aca="1" ref="B6606" ca="1">INDIRECT(_xlfn.CONCAT("D",ROW(C6606)-C6606-3))</f>
        <v>0</v>
      </c>
      <c r="Q6606"/>
    </row>
    <row r="6607" spans="1:17">
      <c r="A6607" s="38" t="str">
        <f t="shared" ca="1" si="103"/>
        <v>0</v>
      </c>
      <c r="B6607" s="39" cm="1">
        <f t="array" aca="1" ref="B6607" ca="1">INDIRECT(_xlfn.CONCAT("D",ROW(C6607)-C6607-3))</f>
        <v>0</v>
      </c>
      <c r="Q6607"/>
    </row>
    <row r="6608" spans="1:17">
      <c r="A6608" s="38" t="str">
        <f t="shared" ca="1" si="103"/>
        <v>0</v>
      </c>
      <c r="B6608" s="39" cm="1">
        <f t="array" aca="1" ref="B6608" ca="1">INDIRECT(_xlfn.CONCAT("D",ROW(C6608)-C6608-3))</f>
        <v>0</v>
      </c>
      <c r="D6608" s="47">
        <v>2083</v>
      </c>
      <c r="E6608" s="47"/>
      <c r="F6608" s="47"/>
      <c r="G6608" s="47"/>
      <c r="H6608" s="47"/>
      <c r="I6608" s="47"/>
      <c r="J6608" s="47"/>
      <c r="K6608" s="47"/>
      <c r="L6608" s="47"/>
      <c r="M6608" s="47"/>
      <c r="N6608" s="47"/>
      <c r="O6608" s="47"/>
      <c r="P6608" s="47"/>
      <c r="Q6608"/>
    </row>
    <row r="6609" spans="1:17">
      <c r="A6609" s="38" t="str">
        <f t="shared" ca="1" si="103"/>
        <v>0</v>
      </c>
      <c r="B6609" s="39" cm="1">
        <f t="array" aca="1" ref="B6609" ca="1">INDIRECT(_xlfn.CONCAT("D",ROW(C6609)-C6609-3))</f>
        <v>0</v>
      </c>
      <c r="F6609" s="48" t="s">
        <v>184</v>
      </c>
      <c r="G6609" s="48"/>
      <c r="H6609" s="48"/>
      <c r="I6609" s="48"/>
      <c r="J6609" s="48"/>
      <c r="K6609" s="30"/>
      <c r="L6609" s="48" t="s">
        <v>185</v>
      </c>
      <c r="M6609" s="48"/>
      <c r="N6609" s="48"/>
      <c r="O6609" s="48"/>
      <c r="P6609" s="48"/>
      <c r="Q6609"/>
    </row>
    <row r="6610" spans="1:17">
      <c r="A6610" s="38" t="e">
        <f t="shared" ca="1" si="103"/>
        <v>#VALUE!</v>
      </c>
      <c r="B6610" s="39" t="e" cm="1">
        <f t="array" aca="1" ref="B6610" ca="1">INDIRECT(_xlfn.CONCAT("D",ROW(C6610)-C6610-3))</f>
        <v>#VALUE!</v>
      </c>
      <c r="C6610" s="30" t="s">
        <v>186</v>
      </c>
      <c r="D6610" s="30" t="s">
        <v>0</v>
      </c>
      <c r="E6610" s="30"/>
      <c r="F6610" s="30" t="s">
        <v>0</v>
      </c>
      <c r="G6610" s="30" t="s">
        <v>187</v>
      </c>
      <c r="H6610" s="30" t="s">
        <v>188</v>
      </c>
      <c r="I6610" s="30" t="s">
        <v>189</v>
      </c>
      <c r="J6610" s="30" t="s">
        <v>190</v>
      </c>
      <c r="K6610" s="30"/>
      <c r="L6610" s="30" t="s">
        <v>0</v>
      </c>
      <c r="M6610" s="30" t="s">
        <v>187</v>
      </c>
      <c r="N6610" s="30" t="s">
        <v>188</v>
      </c>
      <c r="O6610" s="30" t="s">
        <v>189</v>
      </c>
      <c r="P6610" s="30" t="s">
        <v>190</v>
      </c>
      <c r="Q6610"/>
    </row>
    <row r="6611" spans="1:17">
      <c r="A6611" s="38" t="str">
        <f t="shared" ca="1" si="103"/>
        <v>20830</v>
      </c>
      <c r="B6611" s="39" cm="1">
        <f t="array" aca="1" ref="B6611" ca="1">INDIRECT(_xlfn.CONCAT("D",ROW(C6611)-C6611-3))</f>
        <v>2083</v>
      </c>
      <c r="C6611" s="32">
        <v>0</v>
      </c>
      <c r="D6611" s="33">
        <v>3991288</v>
      </c>
      <c r="E6611" s="33"/>
      <c r="F6611" s="33">
        <v>2041979</v>
      </c>
      <c r="G6611" s="33">
        <v>2041979</v>
      </c>
      <c r="H6611" s="33">
        <v>0</v>
      </c>
      <c r="I6611" s="33">
        <v>0</v>
      </c>
      <c r="J6611" s="33">
        <v>0</v>
      </c>
      <c r="K6611" s="33"/>
      <c r="L6611" s="33">
        <v>1949309</v>
      </c>
      <c r="M6611" s="33">
        <v>1949309</v>
      </c>
      <c r="N6611" s="33">
        <v>0</v>
      </c>
      <c r="O6611" s="33">
        <v>0</v>
      </c>
      <c r="P6611" s="33">
        <v>0</v>
      </c>
      <c r="Q6611"/>
    </row>
    <row r="6612" spans="1:17">
      <c r="A6612" s="38" t="str">
        <f t="shared" ca="1" si="103"/>
        <v>20831</v>
      </c>
      <c r="B6612" s="39" cm="1">
        <f t="array" aca="1" ref="B6612" ca="1">INDIRECT(_xlfn.CONCAT("D",ROW(C6612)-C6612-3))</f>
        <v>2083</v>
      </c>
      <c r="C6612" s="32">
        <v>1</v>
      </c>
      <c r="D6612" s="33">
        <v>4008598</v>
      </c>
      <c r="E6612" s="33"/>
      <c r="F6612" s="33">
        <v>2051497</v>
      </c>
      <c r="G6612" s="33">
        <v>2051497</v>
      </c>
      <c r="H6612" s="33">
        <v>0</v>
      </c>
      <c r="I6612" s="33">
        <v>0</v>
      </c>
      <c r="J6612" s="33">
        <v>0</v>
      </c>
      <c r="K6612" s="33"/>
      <c r="L6612" s="33">
        <v>1957101</v>
      </c>
      <c r="M6612" s="33">
        <v>1957101</v>
      </c>
      <c r="N6612" s="33">
        <v>0</v>
      </c>
      <c r="O6612" s="33">
        <v>0</v>
      </c>
      <c r="P6612" s="33">
        <v>0</v>
      </c>
      <c r="Q6612"/>
    </row>
    <row r="6613" spans="1:17">
      <c r="A6613" s="38" t="str">
        <f t="shared" ca="1" si="103"/>
        <v>20832</v>
      </c>
      <c r="B6613" s="39" cm="1">
        <f t="array" aca="1" ref="B6613" ca="1">INDIRECT(_xlfn.CONCAT("D",ROW(C6613)-C6613-3))</f>
        <v>2083</v>
      </c>
      <c r="C6613" s="32">
        <v>2</v>
      </c>
      <c r="D6613" s="33">
        <v>4035234</v>
      </c>
      <c r="E6613" s="33"/>
      <c r="F6613" s="33">
        <v>2065257</v>
      </c>
      <c r="G6613" s="33">
        <v>2065257</v>
      </c>
      <c r="H6613" s="33">
        <v>0</v>
      </c>
      <c r="I6613" s="33">
        <v>0</v>
      </c>
      <c r="J6613" s="33">
        <v>0</v>
      </c>
      <c r="K6613" s="33"/>
      <c r="L6613" s="33">
        <v>1969977</v>
      </c>
      <c r="M6613" s="33">
        <v>1969977</v>
      </c>
      <c r="N6613" s="33">
        <v>0</v>
      </c>
      <c r="O6613" s="33">
        <v>0</v>
      </c>
      <c r="P6613" s="33">
        <v>0</v>
      </c>
      <c r="Q6613"/>
    </row>
    <row r="6614" spans="1:17">
      <c r="A6614" s="38" t="str">
        <f t="shared" ca="1" si="103"/>
        <v>20833</v>
      </c>
      <c r="B6614" s="39" cm="1">
        <f t="array" aca="1" ref="B6614" ca="1">INDIRECT(_xlfn.CONCAT("D",ROW(C6614)-C6614-3))</f>
        <v>2083</v>
      </c>
      <c r="C6614" s="32">
        <v>3</v>
      </c>
      <c r="D6614" s="33">
        <v>4063154</v>
      </c>
      <c r="E6614" s="33"/>
      <c r="F6614" s="33">
        <v>2079671</v>
      </c>
      <c r="G6614" s="33">
        <v>2079671</v>
      </c>
      <c r="H6614" s="33">
        <v>0</v>
      </c>
      <c r="I6614" s="33">
        <v>0</v>
      </c>
      <c r="J6614" s="33">
        <v>0</v>
      </c>
      <c r="K6614" s="33"/>
      <c r="L6614" s="33">
        <v>1983483</v>
      </c>
      <c r="M6614" s="33">
        <v>1983483</v>
      </c>
      <c r="N6614" s="33">
        <v>0</v>
      </c>
      <c r="O6614" s="33">
        <v>0</v>
      </c>
      <c r="P6614" s="33">
        <v>0</v>
      </c>
      <c r="Q6614"/>
    </row>
    <row r="6615" spans="1:17">
      <c r="A6615" s="38" t="str">
        <f t="shared" ca="1" si="103"/>
        <v>20834</v>
      </c>
      <c r="B6615" s="39" cm="1">
        <f t="array" aca="1" ref="B6615" ca="1">INDIRECT(_xlfn.CONCAT("D",ROW(C6615)-C6615-3))</f>
        <v>2083</v>
      </c>
      <c r="C6615" s="32">
        <v>4</v>
      </c>
      <c r="D6615" s="33">
        <v>4089441</v>
      </c>
      <c r="E6615" s="33"/>
      <c r="F6615" s="33">
        <v>2093462</v>
      </c>
      <c r="G6615" s="33">
        <v>2093462</v>
      </c>
      <c r="H6615" s="33">
        <v>0</v>
      </c>
      <c r="I6615" s="33">
        <v>0</v>
      </c>
      <c r="J6615" s="33">
        <v>0</v>
      </c>
      <c r="K6615" s="33"/>
      <c r="L6615" s="33">
        <v>1995979</v>
      </c>
      <c r="M6615" s="33">
        <v>1995979</v>
      </c>
      <c r="N6615" s="33">
        <v>0</v>
      </c>
      <c r="O6615" s="33">
        <v>0</v>
      </c>
      <c r="P6615" s="33">
        <v>0</v>
      </c>
      <c r="Q6615"/>
    </row>
    <row r="6616" spans="1:17">
      <c r="A6616" s="38" t="str">
        <f t="shared" ca="1" si="103"/>
        <v>20835</v>
      </c>
      <c r="B6616" s="39" cm="1">
        <f t="array" aca="1" ref="B6616" ca="1">INDIRECT(_xlfn.CONCAT("D",ROW(C6616)-C6616-3))</f>
        <v>2083</v>
      </c>
      <c r="C6616" s="32">
        <v>5</v>
      </c>
      <c r="D6616" s="33">
        <v>4114739</v>
      </c>
      <c r="E6616" s="33"/>
      <c r="F6616" s="33">
        <v>2106672</v>
      </c>
      <c r="G6616" s="33">
        <v>2106672</v>
      </c>
      <c r="H6616" s="33">
        <v>0</v>
      </c>
      <c r="I6616" s="33">
        <v>0</v>
      </c>
      <c r="J6616" s="33">
        <v>0</v>
      </c>
      <c r="K6616" s="33"/>
      <c r="L6616" s="33">
        <v>2008067</v>
      </c>
      <c r="M6616" s="33">
        <v>2008067</v>
      </c>
      <c r="N6616" s="33">
        <v>0</v>
      </c>
      <c r="O6616" s="33">
        <v>0</v>
      </c>
      <c r="P6616" s="33">
        <v>0</v>
      </c>
      <c r="Q6616"/>
    </row>
    <row r="6617" spans="1:17">
      <c r="A6617" s="38" t="str">
        <f t="shared" ca="1" si="103"/>
        <v>20836</v>
      </c>
      <c r="B6617" s="39" cm="1">
        <f t="array" aca="1" ref="B6617" ca="1">INDIRECT(_xlfn.CONCAT("D",ROW(C6617)-C6617-3))</f>
        <v>2083</v>
      </c>
      <c r="C6617" s="32">
        <v>6</v>
      </c>
      <c r="D6617" s="33">
        <v>4141042</v>
      </c>
      <c r="E6617" s="33"/>
      <c r="F6617" s="33">
        <v>2120288</v>
      </c>
      <c r="G6617" s="33">
        <v>2120288</v>
      </c>
      <c r="H6617" s="33">
        <v>0</v>
      </c>
      <c r="I6617" s="33">
        <v>0</v>
      </c>
      <c r="J6617" s="33">
        <v>0</v>
      </c>
      <c r="K6617" s="33"/>
      <c r="L6617" s="33">
        <v>2020753</v>
      </c>
      <c r="M6617" s="33">
        <v>2020753</v>
      </c>
      <c r="N6617" s="33">
        <v>0</v>
      </c>
      <c r="O6617" s="33">
        <v>0</v>
      </c>
      <c r="P6617" s="33">
        <v>0</v>
      </c>
      <c r="Q6617"/>
    </row>
    <row r="6618" spans="1:17">
      <c r="A6618" s="38" t="str">
        <f t="shared" ca="1" si="103"/>
        <v>20837</v>
      </c>
      <c r="B6618" s="39" cm="1">
        <f t="array" aca="1" ref="B6618" ca="1">INDIRECT(_xlfn.CONCAT("D",ROW(C6618)-C6618-3))</f>
        <v>2083</v>
      </c>
      <c r="C6618" s="32">
        <v>7</v>
      </c>
      <c r="D6618" s="33">
        <v>4166230</v>
      </c>
      <c r="E6618" s="33"/>
      <c r="F6618" s="33">
        <v>2133176</v>
      </c>
      <c r="G6618" s="33">
        <v>2133176</v>
      </c>
      <c r="H6618" s="33">
        <v>0</v>
      </c>
      <c r="I6618" s="33">
        <v>0</v>
      </c>
      <c r="J6618" s="33">
        <v>0</v>
      </c>
      <c r="K6618" s="33"/>
      <c r="L6618" s="33">
        <v>2033054</v>
      </c>
      <c r="M6618" s="33">
        <v>2033054</v>
      </c>
      <c r="N6618" s="33">
        <v>0</v>
      </c>
      <c r="O6618" s="33">
        <v>0</v>
      </c>
      <c r="P6618" s="33">
        <v>0</v>
      </c>
      <c r="Q6618"/>
    </row>
    <row r="6619" spans="1:17">
      <c r="A6619" s="38" t="str">
        <f t="shared" ca="1" si="103"/>
        <v>20838</v>
      </c>
      <c r="B6619" s="39" cm="1">
        <f t="array" aca="1" ref="B6619" ca="1">INDIRECT(_xlfn.CONCAT("D",ROW(C6619)-C6619-3))</f>
        <v>2083</v>
      </c>
      <c r="C6619" s="32">
        <v>8</v>
      </c>
      <c r="D6619" s="33">
        <v>4190926</v>
      </c>
      <c r="E6619" s="33"/>
      <c r="F6619" s="33">
        <v>2145997</v>
      </c>
      <c r="G6619" s="33">
        <v>2145997</v>
      </c>
      <c r="H6619" s="33">
        <v>0</v>
      </c>
      <c r="I6619" s="33">
        <v>0</v>
      </c>
      <c r="J6619" s="33">
        <v>0</v>
      </c>
      <c r="K6619" s="33"/>
      <c r="L6619" s="33">
        <v>2044929</v>
      </c>
      <c r="M6619" s="33">
        <v>2044929</v>
      </c>
      <c r="N6619" s="33">
        <v>0</v>
      </c>
      <c r="O6619" s="33">
        <v>0</v>
      </c>
      <c r="P6619" s="33">
        <v>0</v>
      </c>
      <c r="Q6619"/>
    </row>
    <row r="6620" spans="1:17">
      <c r="A6620" s="38" t="str">
        <f t="shared" ca="1" si="103"/>
        <v>20839</v>
      </c>
      <c r="B6620" s="39" cm="1">
        <f t="array" aca="1" ref="B6620" ca="1">INDIRECT(_xlfn.CONCAT("D",ROW(C6620)-C6620-3))</f>
        <v>2083</v>
      </c>
      <c r="C6620" s="32">
        <v>9</v>
      </c>
      <c r="D6620" s="33">
        <v>4215868</v>
      </c>
      <c r="E6620" s="33"/>
      <c r="F6620" s="33">
        <v>2159300</v>
      </c>
      <c r="G6620" s="33">
        <v>2159300</v>
      </c>
      <c r="H6620" s="33">
        <v>0</v>
      </c>
      <c r="I6620" s="33">
        <v>0</v>
      </c>
      <c r="J6620" s="33">
        <v>0</v>
      </c>
      <c r="K6620" s="33"/>
      <c r="L6620" s="33">
        <v>2056568</v>
      </c>
      <c r="M6620" s="33">
        <v>2056568</v>
      </c>
      <c r="N6620" s="33">
        <v>0</v>
      </c>
      <c r="O6620" s="33">
        <v>0</v>
      </c>
      <c r="P6620" s="33">
        <v>0</v>
      </c>
      <c r="Q6620"/>
    </row>
    <row r="6621" spans="1:17">
      <c r="A6621" s="38" t="str">
        <f t="shared" ca="1" si="103"/>
        <v>208310</v>
      </c>
      <c r="B6621" s="39" cm="1">
        <f t="array" aca="1" ref="B6621" ca="1">INDIRECT(_xlfn.CONCAT("D",ROW(C6621)-C6621-3))</f>
        <v>2083</v>
      </c>
      <c r="C6621" s="32">
        <v>10</v>
      </c>
      <c r="D6621" s="33">
        <v>4240927</v>
      </c>
      <c r="E6621" s="33"/>
      <c r="F6621" s="33">
        <v>2172868</v>
      </c>
      <c r="G6621" s="33">
        <v>2172868</v>
      </c>
      <c r="H6621" s="33">
        <v>0</v>
      </c>
      <c r="I6621" s="33">
        <v>0</v>
      </c>
      <c r="J6621" s="33">
        <v>0</v>
      </c>
      <c r="K6621" s="33"/>
      <c r="L6621" s="33">
        <v>2068058</v>
      </c>
      <c r="M6621" s="33">
        <v>2068058</v>
      </c>
      <c r="N6621" s="33">
        <v>0</v>
      </c>
      <c r="O6621" s="33">
        <v>0</v>
      </c>
      <c r="P6621" s="33">
        <v>0</v>
      </c>
      <c r="Q6621"/>
    </row>
    <row r="6622" spans="1:17">
      <c r="A6622" s="38" t="str">
        <f t="shared" ca="1" si="103"/>
        <v>208311</v>
      </c>
      <c r="B6622" s="39" cm="1">
        <f t="array" aca="1" ref="B6622" ca="1">INDIRECT(_xlfn.CONCAT("D",ROW(C6622)-C6622-3))</f>
        <v>2083</v>
      </c>
      <c r="C6622" s="32">
        <v>11</v>
      </c>
      <c r="D6622" s="33">
        <v>4265346</v>
      </c>
      <c r="E6622" s="33"/>
      <c r="F6622" s="33">
        <v>2185993</v>
      </c>
      <c r="G6622" s="33">
        <v>2185993</v>
      </c>
      <c r="H6622" s="33">
        <v>0</v>
      </c>
      <c r="I6622" s="33">
        <v>0</v>
      </c>
      <c r="J6622" s="33">
        <v>0</v>
      </c>
      <c r="K6622" s="33"/>
      <c r="L6622" s="33">
        <v>2079353</v>
      </c>
      <c r="M6622" s="33">
        <v>2079353</v>
      </c>
      <c r="N6622" s="33">
        <v>0</v>
      </c>
      <c r="O6622" s="33">
        <v>0</v>
      </c>
      <c r="P6622" s="33">
        <v>0</v>
      </c>
      <c r="Q6622"/>
    </row>
    <row r="6623" spans="1:17">
      <c r="A6623" s="38" t="str">
        <f t="shared" ca="1" si="103"/>
        <v>208312</v>
      </c>
      <c r="B6623" s="39" cm="1">
        <f t="array" aca="1" ref="B6623" ca="1">INDIRECT(_xlfn.CONCAT("D",ROW(C6623)-C6623-3))</f>
        <v>2083</v>
      </c>
      <c r="C6623" s="32">
        <v>12</v>
      </c>
      <c r="D6623" s="33">
        <v>4288956</v>
      </c>
      <c r="E6623" s="33"/>
      <c r="F6623" s="33">
        <v>2198444</v>
      </c>
      <c r="G6623" s="33">
        <v>2198444</v>
      </c>
      <c r="H6623" s="33">
        <v>0</v>
      </c>
      <c r="I6623" s="33">
        <v>0</v>
      </c>
      <c r="J6623" s="33">
        <v>0</v>
      </c>
      <c r="K6623" s="33"/>
      <c r="L6623" s="33">
        <v>2090512</v>
      </c>
      <c r="M6623" s="33">
        <v>2090512</v>
      </c>
      <c r="N6623" s="33">
        <v>0</v>
      </c>
      <c r="O6623" s="33">
        <v>0</v>
      </c>
      <c r="P6623" s="33">
        <v>0</v>
      </c>
      <c r="Q6623"/>
    </row>
    <row r="6624" spans="1:17">
      <c r="A6624" s="38" t="str">
        <f t="shared" ca="1" si="103"/>
        <v>208313</v>
      </c>
      <c r="B6624" s="39" cm="1">
        <f t="array" aca="1" ref="B6624" ca="1">INDIRECT(_xlfn.CONCAT("D",ROW(C6624)-C6624-3))</f>
        <v>2083</v>
      </c>
      <c r="C6624" s="32">
        <v>13</v>
      </c>
      <c r="D6624" s="33">
        <v>4311780</v>
      </c>
      <c r="E6624" s="33"/>
      <c r="F6624" s="33">
        <v>2210339</v>
      </c>
      <c r="G6624" s="33">
        <v>2210339</v>
      </c>
      <c r="H6624" s="33">
        <v>0</v>
      </c>
      <c r="I6624" s="33">
        <v>0</v>
      </c>
      <c r="J6624" s="33">
        <v>0</v>
      </c>
      <c r="K6624" s="33"/>
      <c r="L6624" s="33">
        <v>2101441</v>
      </c>
      <c r="M6624" s="33">
        <v>2101441</v>
      </c>
      <c r="N6624" s="33">
        <v>0</v>
      </c>
      <c r="O6624" s="33">
        <v>0</v>
      </c>
      <c r="P6624" s="33">
        <v>0</v>
      </c>
      <c r="Q6624"/>
    </row>
    <row r="6625" spans="1:17">
      <c r="A6625" s="38" t="str">
        <f t="shared" ca="1" si="103"/>
        <v>208314</v>
      </c>
      <c r="B6625" s="39" cm="1">
        <f t="array" aca="1" ref="B6625" ca="1">INDIRECT(_xlfn.CONCAT("D",ROW(C6625)-C6625-3))</f>
        <v>2083</v>
      </c>
      <c r="C6625" s="32">
        <v>14</v>
      </c>
      <c r="D6625" s="33">
        <v>4333545</v>
      </c>
      <c r="E6625" s="33"/>
      <c r="F6625" s="33">
        <v>2221681</v>
      </c>
      <c r="G6625" s="33">
        <v>2221681</v>
      </c>
      <c r="H6625" s="33">
        <v>0</v>
      </c>
      <c r="I6625" s="33">
        <v>0</v>
      </c>
      <c r="J6625" s="33">
        <v>0</v>
      </c>
      <c r="K6625" s="33"/>
      <c r="L6625" s="33">
        <v>2111863</v>
      </c>
      <c r="M6625" s="33">
        <v>2111863</v>
      </c>
      <c r="N6625" s="33">
        <v>0</v>
      </c>
      <c r="O6625" s="33">
        <v>0</v>
      </c>
      <c r="P6625" s="33">
        <v>0</v>
      </c>
      <c r="Q6625"/>
    </row>
    <row r="6626" spans="1:17">
      <c r="A6626" s="38" t="str">
        <f t="shared" ca="1" si="103"/>
        <v>208315</v>
      </c>
      <c r="B6626" s="39" cm="1">
        <f t="array" aca="1" ref="B6626" ca="1">INDIRECT(_xlfn.CONCAT("D",ROW(C6626)-C6626-3))</f>
        <v>2083</v>
      </c>
      <c r="C6626" s="32">
        <v>15</v>
      </c>
      <c r="D6626" s="33">
        <v>4354913</v>
      </c>
      <c r="E6626" s="33"/>
      <c r="F6626" s="33">
        <v>2233003</v>
      </c>
      <c r="G6626" s="33">
        <v>2233003</v>
      </c>
      <c r="H6626" s="33">
        <v>0</v>
      </c>
      <c r="I6626" s="33">
        <v>0</v>
      </c>
      <c r="J6626" s="33">
        <v>0</v>
      </c>
      <c r="K6626" s="33"/>
      <c r="L6626" s="33">
        <v>2121910</v>
      </c>
      <c r="M6626" s="33">
        <v>2121910</v>
      </c>
      <c r="N6626" s="33">
        <v>0</v>
      </c>
      <c r="O6626" s="33">
        <v>0</v>
      </c>
      <c r="P6626" s="33">
        <v>0</v>
      </c>
      <c r="Q6626"/>
    </row>
    <row r="6627" spans="1:17">
      <c r="A6627" s="38" t="str">
        <f t="shared" ca="1" si="103"/>
        <v>208316</v>
      </c>
      <c r="B6627" s="39" cm="1">
        <f t="array" aca="1" ref="B6627" ca="1">INDIRECT(_xlfn.CONCAT("D",ROW(C6627)-C6627-3))</f>
        <v>2083</v>
      </c>
      <c r="C6627" s="32">
        <v>16</v>
      </c>
      <c r="D6627" s="33">
        <v>4376568</v>
      </c>
      <c r="E6627" s="33"/>
      <c r="F6627" s="33">
        <v>2245062</v>
      </c>
      <c r="G6627" s="33">
        <v>2234887</v>
      </c>
      <c r="H6627" s="33">
        <v>10175</v>
      </c>
      <c r="I6627" s="33">
        <v>0</v>
      </c>
      <c r="J6627" s="33">
        <v>0</v>
      </c>
      <c r="K6627" s="33"/>
      <c r="L6627" s="33">
        <v>2131506</v>
      </c>
      <c r="M6627" s="33">
        <v>2126886</v>
      </c>
      <c r="N6627" s="33">
        <v>4620</v>
      </c>
      <c r="O6627" s="33">
        <v>0</v>
      </c>
      <c r="P6627" s="33">
        <v>0</v>
      </c>
      <c r="Q6627"/>
    </row>
    <row r="6628" spans="1:17">
      <c r="A6628" s="38" t="str">
        <f t="shared" ca="1" si="103"/>
        <v>208317</v>
      </c>
      <c r="B6628" s="39" cm="1">
        <f t="array" aca="1" ref="B6628" ca="1">INDIRECT(_xlfn.CONCAT("D",ROW(C6628)-C6628-3))</f>
        <v>2083</v>
      </c>
      <c r="C6628" s="32">
        <v>17</v>
      </c>
      <c r="D6628" s="33">
        <v>4399626</v>
      </c>
      <c r="E6628" s="33"/>
      <c r="F6628" s="33">
        <v>2258761</v>
      </c>
      <c r="G6628" s="33">
        <v>2244892</v>
      </c>
      <c r="H6628" s="33">
        <v>13869</v>
      </c>
      <c r="I6628" s="33">
        <v>0</v>
      </c>
      <c r="J6628" s="33">
        <v>0</v>
      </c>
      <c r="K6628" s="33"/>
      <c r="L6628" s="33">
        <v>2140865</v>
      </c>
      <c r="M6628" s="33">
        <v>2123286</v>
      </c>
      <c r="N6628" s="33">
        <v>17578</v>
      </c>
      <c r="O6628" s="33">
        <v>0</v>
      </c>
      <c r="P6628" s="33">
        <v>0</v>
      </c>
      <c r="Q6628"/>
    </row>
    <row r="6629" spans="1:17">
      <c r="A6629" s="38" t="str">
        <f t="shared" ca="1" si="103"/>
        <v>208318</v>
      </c>
      <c r="B6629" s="39" cm="1">
        <f t="array" aca="1" ref="B6629" ca="1">INDIRECT(_xlfn.CONCAT("D",ROW(C6629)-C6629-3))</f>
        <v>2083</v>
      </c>
      <c r="C6629" s="32">
        <v>18</v>
      </c>
      <c r="D6629" s="33">
        <v>4423567</v>
      </c>
      <c r="E6629" s="33"/>
      <c r="F6629" s="33">
        <v>2273548</v>
      </c>
      <c r="G6629" s="33">
        <v>2259668</v>
      </c>
      <c r="H6629" s="33">
        <v>12955</v>
      </c>
      <c r="I6629" s="33">
        <v>0</v>
      </c>
      <c r="J6629" s="33">
        <v>925</v>
      </c>
      <c r="K6629" s="33"/>
      <c r="L6629" s="33">
        <v>2150019</v>
      </c>
      <c r="M6629" s="33">
        <v>2123213</v>
      </c>
      <c r="N6629" s="33">
        <v>26806</v>
      </c>
      <c r="O6629" s="33">
        <v>0</v>
      </c>
      <c r="P6629" s="33">
        <v>0</v>
      </c>
      <c r="Q6629"/>
    </row>
    <row r="6630" spans="1:17">
      <c r="A6630" s="38" t="str">
        <f t="shared" ca="1" si="103"/>
        <v>208319</v>
      </c>
      <c r="B6630" s="39" cm="1">
        <f t="array" aca="1" ref="B6630" ca="1">INDIRECT(_xlfn.CONCAT("D",ROW(C6630)-C6630-3))</f>
        <v>2083</v>
      </c>
      <c r="C6630" s="32">
        <v>19</v>
      </c>
      <c r="D6630" s="33">
        <v>4445322</v>
      </c>
      <c r="E6630" s="33"/>
      <c r="F6630" s="33">
        <v>2286885</v>
      </c>
      <c r="G6630" s="33">
        <v>2261887</v>
      </c>
      <c r="H6630" s="33">
        <v>24072</v>
      </c>
      <c r="I6630" s="33">
        <v>0</v>
      </c>
      <c r="J6630" s="33">
        <v>926</v>
      </c>
      <c r="K6630" s="33"/>
      <c r="L6630" s="33">
        <v>2158437</v>
      </c>
      <c r="M6630" s="33">
        <v>2105702</v>
      </c>
      <c r="N6630" s="33">
        <v>50885</v>
      </c>
      <c r="O6630" s="33">
        <v>0</v>
      </c>
      <c r="P6630" s="33">
        <v>1850</v>
      </c>
      <c r="Q6630"/>
    </row>
    <row r="6631" spans="1:17">
      <c r="A6631" s="38" t="str">
        <f t="shared" ca="1" si="103"/>
        <v>208320</v>
      </c>
      <c r="B6631" s="39" cm="1">
        <f t="array" aca="1" ref="B6631" ca="1">INDIRECT(_xlfn.CONCAT("D",ROW(C6631)-C6631-3))</f>
        <v>2083</v>
      </c>
      <c r="C6631" s="32">
        <v>20</v>
      </c>
      <c r="D6631" s="33">
        <v>4464020</v>
      </c>
      <c r="E6631" s="33"/>
      <c r="F6631" s="33">
        <v>2297389</v>
      </c>
      <c r="G6631" s="33">
        <v>2249199</v>
      </c>
      <c r="H6631" s="33">
        <v>48190</v>
      </c>
      <c r="I6631" s="33">
        <v>0</v>
      </c>
      <c r="J6631" s="33">
        <v>0</v>
      </c>
      <c r="K6631" s="33"/>
      <c r="L6631" s="33">
        <v>2166630</v>
      </c>
      <c r="M6631" s="33">
        <v>2063061</v>
      </c>
      <c r="N6631" s="33">
        <v>100795</v>
      </c>
      <c r="O6631" s="33">
        <v>0</v>
      </c>
      <c r="P6631" s="33">
        <v>2774</v>
      </c>
      <c r="Q6631"/>
    </row>
    <row r="6632" spans="1:17">
      <c r="A6632" s="38" t="str">
        <f t="shared" ca="1" si="103"/>
        <v>208321</v>
      </c>
      <c r="B6632" s="39" cm="1">
        <f t="array" aca="1" ref="B6632" ca="1">INDIRECT(_xlfn.CONCAT("D",ROW(C6632)-C6632-3))</f>
        <v>2083</v>
      </c>
      <c r="C6632" s="32">
        <v>21</v>
      </c>
      <c r="D6632" s="33">
        <v>4482759</v>
      </c>
      <c r="E6632" s="33"/>
      <c r="F6632" s="33">
        <v>2307493</v>
      </c>
      <c r="G6632" s="33">
        <v>2236079</v>
      </c>
      <c r="H6632" s="33">
        <v>67704</v>
      </c>
      <c r="I6632" s="33">
        <v>0</v>
      </c>
      <c r="J6632" s="33">
        <v>3710</v>
      </c>
      <c r="K6632" s="33"/>
      <c r="L6632" s="33">
        <v>2175266</v>
      </c>
      <c r="M6632" s="33">
        <v>2014925</v>
      </c>
      <c r="N6632" s="33">
        <v>155707</v>
      </c>
      <c r="O6632" s="33">
        <v>0</v>
      </c>
      <c r="P6632" s="33">
        <v>4634</v>
      </c>
      <c r="Q6632"/>
    </row>
    <row r="6633" spans="1:17">
      <c r="A6633" s="38" t="str">
        <f t="shared" ca="1" si="103"/>
        <v>208322</v>
      </c>
      <c r="B6633" s="39" cm="1">
        <f t="array" aca="1" ref="B6633" ca="1">INDIRECT(_xlfn.CONCAT("D",ROW(C6633)-C6633-3))</f>
        <v>2083</v>
      </c>
      <c r="C6633" s="32">
        <v>22</v>
      </c>
      <c r="D6633" s="33">
        <v>4497370</v>
      </c>
      <c r="E6633" s="33"/>
      <c r="F6633" s="33">
        <v>2314716</v>
      </c>
      <c r="G6633" s="33">
        <v>2217108</v>
      </c>
      <c r="H6633" s="33">
        <v>92960</v>
      </c>
      <c r="I6633" s="33">
        <v>0</v>
      </c>
      <c r="J6633" s="33">
        <v>4648</v>
      </c>
      <c r="K6633" s="33"/>
      <c r="L6633" s="33">
        <v>2182654</v>
      </c>
      <c r="M6633" s="33">
        <v>1953243</v>
      </c>
      <c r="N6633" s="33">
        <v>217337</v>
      </c>
      <c r="O6633" s="33">
        <v>0</v>
      </c>
      <c r="P6633" s="33">
        <v>12074</v>
      </c>
      <c r="Q6633"/>
    </row>
    <row r="6634" spans="1:17">
      <c r="A6634" s="38" t="str">
        <f t="shared" ca="1" si="103"/>
        <v>208323</v>
      </c>
      <c r="B6634" s="39" cm="1">
        <f t="array" aca="1" ref="B6634" ca="1">INDIRECT(_xlfn.CONCAT("D",ROW(C6634)-C6634-3))</f>
        <v>2083</v>
      </c>
      <c r="C6634" s="32">
        <v>23</v>
      </c>
      <c r="D6634" s="33">
        <v>4508810</v>
      </c>
      <c r="E6634" s="33"/>
      <c r="F6634" s="33">
        <v>2319650</v>
      </c>
      <c r="G6634" s="33">
        <v>2134190</v>
      </c>
      <c r="H6634" s="33">
        <v>180800</v>
      </c>
      <c r="I6634" s="33">
        <v>0</v>
      </c>
      <c r="J6634" s="33">
        <v>4660</v>
      </c>
      <c r="K6634" s="33"/>
      <c r="L6634" s="33">
        <v>2189160</v>
      </c>
      <c r="M6634" s="33">
        <v>1887047</v>
      </c>
      <c r="N6634" s="33">
        <v>294677</v>
      </c>
      <c r="O6634" s="33">
        <v>930</v>
      </c>
      <c r="P6634" s="33">
        <v>6507</v>
      </c>
      <c r="Q6634"/>
    </row>
    <row r="6635" spans="1:17">
      <c r="A6635" s="38" t="str">
        <f t="shared" ca="1" si="103"/>
        <v>208324</v>
      </c>
      <c r="B6635" s="39" cm="1">
        <f t="array" aca="1" ref="B6635" ca="1">INDIRECT(_xlfn.CONCAT("D",ROW(C6635)-C6635-3))</f>
        <v>2083</v>
      </c>
      <c r="C6635" s="32">
        <v>24</v>
      </c>
      <c r="D6635" s="33">
        <v>4519865</v>
      </c>
      <c r="E6635" s="33"/>
      <c r="F6635" s="33">
        <v>2323918</v>
      </c>
      <c r="G6635" s="33">
        <v>2090405</v>
      </c>
      <c r="H6635" s="33">
        <v>224172</v>
      </c>
      <c r="I6635" s="33">
        <v>0</v>
      </c>
      <c r="J6635" s="33">
        <v>9341</v>
      </c>
      <c r="K6635" s="33"/>
      <c r="L6635" s="33">
        <v>2195948</v>
      </c>
      <c r="M6635" s="33">
        <v>1741646</v>
      </c>
      <c r="N6635" s="33">
        <v>430048</v>
      </c>
      <c r="O6635" s="33">
        <v>0</v>
      </c>
      <c r="P6635" s="33">
        <v>24254</v>
      </c>
      <c r="Q6635"/>
    </row>
    <row r="6636" spans="1:17">
      <c r="A6636" s="38" t="str">
        <f t="shared" ca="1" si="103"/>
        <v>208325</v>
      </c>
      <c r="B6636" s="39" cm="1">
        <f t="array" aca="1" ref="B6636" ca="1">INDIRECT(_xlfn.CONCAT("D",ROW(C6636)-C6636-3))</f>
        <v>2083</v>
      </c>
      <c r="C6636" s="32">
        <v>25</v>
      </c>
      <c r="D6636" s="33">
        <v>4531735</v>
      </c>
      <c r="E6636" s="33"/>
      <c r="F6636" s="33">
        <v>2328082</v>
      </c>
      <c r="G6636" s="33">
        <v>1964583</v>
      </c>
      <c r="H6636" s="33">
        <v>344762</v>
      </c>
      <c r="I6636" s="33">
        <v>0</v>
      </c>
      <c r="J6636" s="33">
        <v>18737</v>
      </c>
      <c r="K6636" s="33"/>
      <c r="L6636" s="33">
        <v>2203652</v>
      </c>
      <c r="M6636" s="33">
        <v>1639884</v>
      </c>
      <c r="N6636" s="33">
        <v>536655</v>
      </c>
      <c r="O6636" s="33">
        <v>1870</v>
      </c>
      <c r="P6636" s="33">
        <v>25243</v>
      </c>
      <c r="Q6636"/>
    </row>
    <row r="6637" spans="1:17">
      <c r="A6637" s="38" t="str">
        <f t="shared" ca="1" si="103"/>
        <v>208326</v>
      </c>
      <c r="B6637" s="39" cm="1">
        <f t="array" aca="1" ref="B6637" ca="1">INDIRECT(_xlfn.CONCAT("D",ROW(C6637)-C6637-3))</f>
        <v>2083</v>
      </c>
      <c r="C6637" s="32">
        <v>26</v>
      </c>
      <c r="D6637" s="33">
        <v>4544646</v>
      </c>
      <c r="E6637" s="33"/>
      <c r="F6637" s="33">
        <v>2332473</v>
      </c>
      <c r="G6637" s="33">
        <v>1879693</v>
      </c>
      <c r="H6637" s="33">
        <v>435871</v>
      </c>
      <c r="I6637" s="33">
        <v>0</v>
      </c>
      <c r="J6637" s="33">
        <v>16909</v>
      </c>
      <c r="K6637" s="33"/>
      <c r="L6637" s="33">
        <v>2212173</v>
      </c>
      <c r="M6637" s="33">
        <v>1473219</v>
      </c>
      <c r="N6637" s="33">
        <v>694879</v>
      </c>
      <c r="O6637" s="33">
        <v>3751</v>
      </c>
      <c r="P6637" s="33">
        <v>40324</v>
      </c>
      <c r="Q6637"/>
    </row>
    <row r="6638" spans="1:17">
      <c r="A6638" s="38" t="str">
        <f t="shared" ca="1" si="103"/>
        <v>208327</v>
      </c>
      <c r="B6638" s="39" cm="1">
        <f t="array" aca="1" ref="B6638" ca="1">INDIRECT(_xlfn.CONCAT("D",ROW(C6638)-C6638-3))</f>
        <v>2083</v>
      </c>
      <c r="C6638" s="32">
        <v>27</v>
      </c>
      <c r="D6638" s="33">
        <v>4559222</v>
      </c>
      <c r="E6638" s="33"/>
      <c r="F6638" s="33">
        <v>2337686</v>
      </c>
      <c r="G6638" s="33">
        <v>1811495</v>
      </c>
      <c r="H6638" s="33">
        <v>494130</v>
      </c>
      <c r="I6638" s="33">
        <v>943</v>
      </c>
      <c r="J6638" s="33">
        <v>31119</v>
      </c>
      <c r="K6638" s="33"/>
      <c r="L6638" s="33">
        <v>2221535</v>
      </c>
      <c r="M6638" s="33">
        <v>1343648</v>
      </c>
      <c r="N6638" s="33">
        <v>835546</v>
      </c>
      <c r="O6638" s="33">
        <v>5646</v>
      </c>
      <c r="P6638" s="33">
        <v>36696</v>
      </c>
      <c r="Q6638"/>
    </row>
    <row r="6639" spans="1:17">
      <c r="A6639" s="38" t="str">
        <f t="shared" ca="1" si="103"/>
        <v>208328</v>
      </c>
      <c r="B6639" s="39" cm="1">
        <f t="array" aca="1" ref="B6639" ca="1">INDIRECT(_xlfn.CONCAT("D",ROW(C6639)-C6639-3))</f>
        <v>2083</v>
      </c>
      <c r="C6639" s="32">
        <v>28</v>
      </c>
      <c r="D6639" s="33">
        <v>4575969</v>
      </c>
      <c r="E6639" s="33"/>
      <c r="F6639" s="33">
        <v>2344194</v>
      </c>
      <c r="G6639" s="33">
        <v>1643489</v>
      </c>
      <c r="H6639" s="33">
        <v>657207</v>
      </c>
      <c r="I6639" s="33">
        <v>1891</v>
      </c>
      <c r="J6639" s="33">
        <v>41607</v>
      </c>
      <c r="K6639" s="33"/>
      <c r="L6639" s="33">
        <v>2231775</v>
      </c>
      <c r="M6639" s="33">
        <v>1208406</v>
      </c>
      <c r="N6639" s="33">
        <v>947843</v>
      </c>
      <c r="O6639" s="33">
        <v>11329</v>
      </c>
      <c r="P6639" s="33">
        <v>64197</v>
      </c>
      <c r="Q6639"/>
    </row>
    <row r="6640" spans="1:17">
      <c r="A6640" s="38" t="str">
        <f t="shared" ca="1" si="103"/>
        <v>208329</v>
      </c>
      <c r="B6640" s="39" cm="1">
        <f t="array" aca="1" ref="B6640" ca="1">INDIRECT(_xlfn.CONCAT("D",ROW(C6640)-C6640-3))</f>
        <v>2083</v>
      </c>
      <c r="C6640" s="32">
        <v>29</v>
      </c>
      <c r="D6640" s="33">
        <v>4594914</v>
      </c>
      <c r="E6640" s="33"/>
      <c r="F6640" s="33">
        <v>2352147</v>
      </c>
      <c r="G6640" s="33">
        <v>1559224</v>
      </c>
      <c r="H6640" s="33">
        <v>740631</v>
      </c>
      <c r="I6640" s="33">
        <v>0</v>
      </c>
      <c r="J6640" s="33">
        <v>52291</v>
      </c>
      <c r="K6640" s="33"/>
      <c r="L6640" s="33">
        <v>2242768</v>
      </c>
      <c r="M6640" s="33">
        <v>1085852</v>
      </c>
      <c r="N6640" s="33">
        <v>1067849</v>
      </c>
      <c r="O6640" s="33">
        <v>4738</v>
      </c>
      <c r="P6640" s="33">
        <v>84329</v>
      </c>
      <c r="Q6640"/>
    </row>
    <row r="6641" spans="1:17">
      <c r="A6641" s="38" t="str">
        <f t="shared" ca="1" si="103"/>
        <v>208330</v>
      </c>
      <c r="B6641" s="39" cm="1">
        <f t="array" aca="1" ref="B6641" ca="1">INDIRECT(_xlfn.CONCAT("D",ROW(C6641)-C6641-3))</f>
        <v>2083</v>
      </c>
      <c r="C6641" s="32">
        <v>30</v>
      </c>
      <c r="D6641" s="33">
        <v>4617212</v>
      </c>
      <c r="E6641" s="33"/>
      <c r="F6641" s="33">
        <v>2362278</v>
      </c>
      <c r="G6641" s="33">
        <v>1493219</v>
      </c>
      <c r="H6641" s="33">
        <v>799496</v>
      </c>
      <c r="I6641" s="33">
        <v>2859</v>
      </c>
      <c r="J6641" s="33">
        <v>66704</v>
      </c>
      <c r="K6641" s="33"/>
      <c r="L6641" s="33">
        <v>2254935</v>
      </c>
      <c r="M6641" s="33">
        <v>1013293</v>
      </c>
      <c r="N6641" s="33">
        <v>1129370</v>
      </c>
      <c r="O6641" s="33">
        <v>6660</v>
      </c>
      <c r="P6641" s="33">
        <v>105611</v>
      </c>
      <c r="Q6641"/>
    </row>
    <row r="6642" spans="1:17">
      <c r="A6642" s="38" t="str">
        <f t="shared" ca="1" si="103"/>
        <v>208331</v>
      </c>
      <c r="B6642" s="39" cm="1">
        <f t="array" aca="1" ref="B6642" ca="1">INDIRECT(_xlfn.CONCAT("D",ROW(C6642)-C6642-3))</f>
        <v>2083</v>
      </c>
      <c r="C6642" s="32">
        <v>31</v>
      </c>
      <c r="D6642" s="33">
        <v>4641139</v>
      </c>
      <c r="E6642" s="33"/>
      <c r="F6642" s="33">
        <v>2373462</v>
      </c>
      <c r="G6642" s="33">
        <v>1404546</v>
      </c>
      <c r="H6642" s="33">
        <v>885620</v>
      </c>
      <c r="I6642" s="33">
        <v>3830</v>
      </c>
      <c r="J6642" s="33">
        <v>79466</v>
      </c>
      <c r="K6642" s="33"/>
      <c r="L6642" s="33">
        <v>2267676</v>
      </c>
      <c r="M6642" s="33">
        <v>942002</v>
      </c>
      <c r="N6642" s="33">
        <v>1203510</v>
      </c>
      <c r="O6642" s="33">
        <v>7635</v>
      </c>
      <c r="P6642" s="33">
        <v>114529</v>
      </c>
      <c r="Q6642"/>
    </row>
    <row r="6643" spans="1:17">
      <c r="A6643" s="38" t="str">
        <f t="shared" ca="1" si="103"/>
        <v>208332</v>
      </c>
      <c r="B6643" s="39" cm="1">
        <f t="array" aca="1" ref="B6643" ca="1">INDIRECT(_xlfn.CONCAT("D",ROW(C6643)-C6643-3))</f>
        <v>2083</v>
      </c>
      <c r="C6643" s="32">
        <v>32</v>
      </c>
      <c r="D6643" s="33">
        <v>4666089</v>
      </c>
      <c r="E6643" s="33"/>
      <c r="F6643" s="33">
        <v>2385216</v>
      </c>
      <c r="G6643" s="33">
        <v>1305209</v>
      </c>
      <c r="H6643" s="33">
        <v>980344</v>
      </c>
      <c r="I6643" s="33">
        <v>6708</v>
      </c>
      <c r="J6643" s="33">
        <v>92955</v>
      </c>
      <c r="K6643" s="33"/>
      <c r="L6643" s="33">
        <v>2280873</v>
      </c>
      <c r="M6643" s="33">
        <v>861557</v>
      </c>
      <c r="N6643" s="33">
        <v>1282272</v>
      </c>
      <c r="O6643" s="33">
        <v>8625</v>
      </c>
      <c r="P6643" s="33">
        <v>128419</v>
      </c>
      <c r="Q6643"/>
    </row>
    <row r="6644" spans="1:17">
      <c r="A6644" s="38" t="str">
        <f t="shared" ca="1" si="103"/>
        <v>208333</v>
      </c>
      <c r="B6644" s="39" cm="1">
        <f t="array" aca="1" ref="B6644" ca="1">INDIRECT(_xlfn.CONCAT("D",ROW(C6644)-C6644-3))</f>
        <v>2083</v>
      </c>
      <c r="C6644" s="32">
        <v>33</v>
      </c>
      <c r="D6644" s="33">
        <v>4691554</v>
      </c>
      <c r="E6644" s="33"/>
      <c r="F6644" s="33">
        <v>2397148</v>
      </c>
      <c r="G6644" s="33">
        <v>1185107</v>
      </c>
      <c r="H6644" s="33">
        <v>1094685</v>
      </c>
      <c r="I6644" s="33">
        <v>6734</v>
      </c>
      <c r="J6644" s="33">
        <v>110623</v>
      </c>
      <c r="K6644" s="33"/>
      <c r="L6644" s="33">
        <v>2294406</v>
      </c>
      <c r="M6644" s="33">
        <v>824372</v>
      </c>
      <c r="N6644" s="33">
        <v>1284598</v>
      </c>
      <c r="O6644" s="33">
        <v>16334</v>
      </c>
      <c r="P6644" s="33">
        <v>169102</v>
      </c>
      <c r="Q6644"/>
    </row>
    <row r="6645" spans="1:17">
      <c r="A6645" s="38" t="str">
        <f t="shared" ca="1" si="103"/>
        <v>208334</v>
      </c>
      <c r="B6645" s="39" cm="1">
        <f t="array" aca="1" ref="B6645" ca="1">INDIRECT(_xlfn.CONCAT("D",ROW(C6645)-C6645-3))</f>
        <v>2083</v>
      </c>
      <c r="C6645" s="32">
        <v>34</v>
      </c>
      <c r="D6645" s="33">
        <v>4716581</v>
      </c>
      <c r="E6645" s="33"/>
      <c r="F6645" s="33">
        <v>2408756</v>
      </c>
      <c r="G6645" s="33">
        <v>1157554</v>
      </c>
      <c r="H6645" s="33">
        <v>1111214</v>
      </c>
      <c r="I6645" s="33">
        <v>3862</v>
      </c>
      <c r="J6645" s="33">
        <v>136126</v>
      </c>
      <c r="K6645" s="33"/>
      <c r="L6645" s="33">
        <v>2307826</v>
      </c>
      <c r="M6645" s="33">
        <v>821675</v>
      </c>
      <c r="N6645" s="33">
        <v>1314486</v>
      </c>
      <c r="O6645" s="33">
        <v>8680</v>
      </c>
      <c r="P6645" s="33">
        <v>162985</v>
      </c>
      <c r="Q6645"/>
    </row>
    <row r="6646" spans="1:17">
      <c r="A6646" s="38" t="str">
        <f t="shared" ca="1" si="103"/>
        <v>208335</v>
      </c>
      <c r="B6646" s="39" cm="1">
        <f t="array" aca="1" ref="B6646" ca="1">INDIRECT(_xlfn.CONCAT("D",ROW(C6646)-C6646-3))</f>
        <v>2083</v>
      </c>
      <c r="C6646" s="32">
        <v>35</v>
      </c>
      <c r="D6646" s="33">
        <v>4740736</v>
      </c>
      <c r="E6646" s="33"/>
      <c r="F6646" s="33">
        <v>2419891</v>
      </c>
      <c r="G6646" s="33">
        <v>1187700</v>
      </c>
      <c r="H6646" s="33">
        <v>1081310</v>
      </c>
      <c r="I6646" s="33">
        <v>5803</v>
      </c>
      <c r="J6646" s="33">
        <v>145077</v>
      </c>
      <c r="K6646" s="33"/>
      <c r="L6646" s="33">
        <v>2320845</v>
      </c>
      <c r="M6646" s="33">
        <v>789705</v>
      </c>
      <c r="N6646" s="33">
        <v>1339989</v>
      </c>
      <c r="O6646" s="33">
        <v>11585</v>
      </c>
      <c r="P6646" s="33">
        <v>179566</v>
      </c>
      <c r="Q6646"/>
    </row>
    <row r="6647" spans="1:17">
      <c r="A6647" s="38" t="str">
        <f t="shared" ca="1" si="103"/>
        <v>208336</v>
      </c>
      <c r="B6647" s="39" cm="1">
        <f t="array" aca="1" ref="B6647" ca="1">INDIRECT(_xlfn.CONCAT("D",ROW(C6647)-C6647-3))</f>
        <v>2083</v>
      </c>
      <c r="C6647" s="32">
        <v>36</v>
      </c>
      <c r="D6647" s="33">
        <v>4763598</v>
      </c>
      <c r="E6647" s="33"/>
      <c r="F6647" s="33">
        <v>2430306</v>
      </c>
      <c r="G6647" s="33">
        <v>1060956</v>
      </c>
      <c r="H6647" s="33">
        <v>1170543</v>
      </c>
      <c r="I6647" s="33">
        <v>9698</v>
      </c>
      <c r="J6647" s="33">
        <v>189110</v>
      </c>
      <c r="K6647" s="33"/>
      <c r="L6647" s="33">
        <v>2333292</v>
      </c>
      <c r="M6647" s="33">
        <v>730001</v>
      </c>
      <c r="N6647" s="33">
        <v>1395134</v>
      </c>
      <c r="O6647" s="33">
        <v>13554</v>
      </c>
      <c r="P6647" s="33">
        <v>194602</v>
      </c>
      <c r="Q6647"/>
    </row>
    <row r="6648" spans="1:17">
      <c r="A6648" s="38" t="str">
        <f t="shared" ca="1" si="103"/>
        <v>208337</v>
      </c>
      <c r="B6648" s="39" cm="1">
        <f t="array" aca="1" ref="B6648" ca="1">INDIRECT(_xlfn.CONCAT("D",ROW(C6648)-C6648-3))</f>
        <v>2083</v>
      </c>
      <c r="C6648" s="32">
        <v>37</v>
      </c>
      <c r="D6648" s="33">
        <v>4784652</v>
      </c>
      <c r="E6648" s="33"/>
      <c r="F6648" s="33">
        <v>2439618</v>
      </c>
      <c r="G6648" s="33">
        <v>1001242</v>
      </c>
      <c r="H6648" s="33">
        <v>1229986</v>
      </c>
      <c r="I6648" s="33">
        <v>6785</v>
      </c>
      <c r="J6648" s="33">
        <v>201605</v>
      </c>
      <c r="K6648" s="33"/>
      <c r="L6648" s="33">
        <v>2345034</v>
      </c>
      <c r="M6648" s="33">
        <v>690913</v>
      </c>
      <c r="N6648" s="33">
        <v>1403144</v>
      </c>
      <c r="O6648" s="33">
        <v>17442</v>
      </c>
      <c r="P6648" s="33">
        <v>233534</v>
      </c>
      <c r="Q6648"/>
    </row>
    <row r="6649" spans="1:17">
      <c r="A6649" s="38" t="str">
        <f t="shared" ca="1" si="103"/>
        <v>208338</v>
      </c>
      <c r="B6649" s="39" cm="1">
        <f t="array" aca="1" ref="B6649" ca="1">INDIRECT(_xlfn.CONCAT("D",ROW(C6649)-C6649-3))</f>
        <v>2083</v>
      </c>
      <c r="C6649" s="32">
        <v>38</v>
      </c>
      <c r="D6649" s="33">
        <v>4803710</v>
      </c>
      <c r="E6649" s="33"/>
      <c r="F6649" s="33">
        <v>2447764</v>
      </c>
      <c r="G6649" s="33">
        <v>964741</v>
      </c>
      <c r="H6649" s="33">
        <v>1270469</v>
      </c>
      <c r="I6649" s="33">
        <v>15529</v>
      </c>
      <c r="J6649" s="33">
        <v>197025</v>
      </c>
      <c r="K6649" s="33"/>
      <c r="L6649" s="33">
        <v>2355946</v>
      </c>
      <c r="M6649" s="33">
        <v>662882</v>
      </c>
      <c r="N6649" s="33">
        <v>1467257</v>
      </c>
      <c r="O6649" s="33">
        <v>13568</v>
      </c>
      <c r="P6649" s="33">
        <v>212239</v>
      </c>
      <c r="Q6649"/>
    </row>
    <row r="6650" spans="1:17">
      <c r="A6650" s="38" t="str">
        <f t="shared" ca="1" si="103"/>
        <v>208339</v>
      </c>
      <c r="B6650" s="39" cm="1">
        <f t="array" aca="1" ref="B6650" ca="1">INDIRECT(_xlfn.CONCAT("D",ROW(C6650)-C6650-3))</f>
        <v>2083</v>
      </c>
      <c r="C6650" s="32">
        <v>39</v>
      </c>
      <c r="D6650" s="33">
        <v>4820284</v>
      </c>
      <c r="E6650" s="33"/>
      <c r="F6650" s="33">
        <v>2454478</v>
      </c>
      <c r="G6650" s="33">
        <v>935455</v>
      </c>
      <c r="H6650" s="33">
        <v>1262137</v>
      </c>
      <c r="I6650" s="33">
        <v>5816</v>
      </c>
      <c r="J6650" s="33">
        <v>251070</v>
      </c>
      <c r="K6650" s="33"/>
      <c r="L6650" s="33">
        <v>2365806</v>
      </c>
      <c r="M6650" s="33">
        <v>630688</v>
      </c>
      <c r="N6650" s="33">
        <v>1466761</v>
      </c>
      <c r="O6650" s="33">
        <v>16470</v>
      </c>
      <c r="P6650" s="33">
        <v>251888</v>
      </c>
      <c r="Q6650"/>
    </row>
    <row r="6651" spans="1:17">
      <c r="A6651" s="38" t="str">
        <f t="shared" ca="1" si="103"/>
        <v>208340</v>
      </c>
      <c r="B6651" s="39" cm="1">
        <f t="array" aca="1" ref="B6651" ca="1">INDIRECT(_xlfn.CONCAT("D",ROW(C6651)-C6651-3))</f>
        <v>2083</v>
      </c>
      <c r="C6651" s="32">
        <v>40</v>
      </c>
      <c r="D6651" s="33">
        <v>4835348</v>
      </c>
      <c r="E6651" s="33"/>
      <c r="F6651" s="33">
        <v>2460377</v>
      </c>
      <c r="G6651" s="33">
        <v>939134</v>
      </c>
      <c r="H6651" s="33">
        <v>1287429</v>
      </c>
      <c r="I6651" s="33">
        <v>5821</v>
      </c>
      <c r="J6651" s="33">
        <v>227992</v>
      </c>
      <c r="K6651" s="33"/>
      <c r="L6651" s="33">
        <v>2374971</v>
      </c>
      <c r="M6651" s="33">
        <v>624992</v>
      </c>
      <c r="N6651" s="33">
        <v>1470912</v>
      </c>
      <c r="O6651" s="33">
        <v>27131</v>
      </c>
      <c r="P6651" s="33">
        <v>251935</v>
      </c>
      <c r="Q6651"/>
    </row>
    <row r="6652" spans="1:17">
      <c r="A6652" s="38" t="str">
        <f t="shared" ca="1" si="103"/>
        <v>208341</v>
      </c>
      <c r="B6652" s="39" cm="1">
        <f t="array" aca="1" ref="B6652" ca="1">INDIRECT(_xlfn.CONCAT("D",ROW(C6652)-C6652-3))</f>
        <v>2083</v>
      </c>
      <c r="C6652" s="32">
        <v>41</v>
      </c>
      <c r="D6652" s="33">
        <v>4848774</v>
      </c>
      <c r="E6652" s="33"/>
      <c r="F6652" s="33">
        <v>2465434</v>
      </c>
      <c r="G6652" s="33">
        <v>920170</v>
      </c>
      <c r="H6652" s="33">
        <v>1304545</v>
      </c>
      <c r="I6652" s="33">
        <v>10677</v>
      </c>
      <c r="J6652" s="33">
        <v>230043</v>
      </c>
      <c r="K6652" s="33"/>
      <c r="L6652" s="33">
        <v>2383340</v>
      </c>
      <c r="M6652" s="33">
        <v>595835</v>
      </c>
      <c r="N6652" s="33">
        <v>1486686</v>
      </c>
      <c r="O6652" s="33">
        <v>34822</v>
      </c>
      <c r="P6652" s="33">
        <v>265998</v>
      </c>
      <c r="Q6652"/>
    </row>
    <row r="6653" spans="1:17">
      <c r="A6653" s="38" t="str">
        <f t="shared" ca="1" si="103"/>
        <v>208342</v>
      </c>
      <c r="B6653" s="39" cm="1">
        <f t="array" aca="1" ref="B6653" ca="1">INDIRECT(_xlfn.CONCAT("D",ROW(C6653)-C6653-3))</f>
        <v>2083</v>
      </c>
      <c r="C6653" s="32">
        <v>42</v>
      </c>
      <c r="D6653" s="33">
        <v>4859483</v>
      </c>
      <c r="E6653" s="33"/>
      <c r="F6653" s="33">
        <v>2469118</v>
      </c>
      <c r="G6653" s="33">
        <v>863077</v>
      </c>
      <c r="H6653" s="33">
        <v>1330941</v>
      </c>
      <c r="I6653" s="33">
        <v>15499</v>
      </c>
      <c r="J6653" s="33">
        <v>259601</v>
      </c>
      <c r="K6653" s="33"/>
      <c r="L6653" s="33">
        <v>2390366</v>
      </c>
      <c r="M6653" s="33">
        <v>580186</v>
      </c>
      <c r="N6653" s="33">
        <v>1539426</v>
      </c>
      <c r="O6653" s="33">
        <v>32877</v>
      </c>
      <c r="P6653" s="33">
        <v>237876</v>
      </c>
      <c r="Q6653"/>
    </row>
    <row r="6654" spans="1:17">
      <c r="A6654" s="38" t="str">
        <f t="shared" ca="1" si="103"/>
        <v>208343</v>
      </c>
      <c r="B6654" s="39" cm="1">
        <f t="array" aca="1" ref="B6654" ca="1">INDIRECT(_xlfn.CONCAT("D",ROW(C6654)-C6654-3))</f>
        <v>2083</v>
      </c>
      <c r="C6654" s="32">
        <v>43</v>
      </c>
      <c r="D6654" s="33">
        <v>4866500</v>
      </c>
      <c r="E6654" s="33"/>
      <c r="F6654" s="33">
        <v>2470915</v>
      </c>
      <c r="G6654" s="33">
        <v>847475</v>
      </c>
      <c r="H6654" s="33">
        <v>1357699</v>
      </c>
      <c r="I6654" s="33">
        <v>18360</v>
      </c>
      <c r="J6654" s="33">
        <v>247381</v>
      </c>
      <c r="K6654" s="33"/>
      <c r="L6654" s="33">
        <v>2395585</v>
      </c>
      <c r="M6654" s="33">
        <v>612194</v>
      </c>
      <c r="N6654" s="33">
        <v>1463270</v>
      </c>
      <c r="O6654" s="33">
        <v>24178</v>
      </c>
      <c r="P6654" s="33">
        <v>295942</v>
      </c>
      <c r="Q6654"/>
    </row>
    <row r="6655" spans="1:17">
      <c r="A6655" s="38" t="str">
        <f t="shared" ca="1" si="103"/>
        <v>208344</v>
      </c>
      <c r="B6655" s="39" cm="1">
        <f t="array" aca="1" ref="B6655" ca="1">INDIRECT(_xlfn.CONCAT("D",ROW(C6655)-C6655-3))</f>
        <v>2083</v>
      </c>
      <c r="C6655" s="32">
        <v>44</v>
      </c>
      <c r="D6655" s="33">
        <v>4868847</v>
      </c>
      <c r="E6655" s="33"/>
      <c r="F6655" s="33">
        <v>2470342</v>
      </c>
      <c r="G6655" s="33">
        <v>843107</v>
      </c>
      <c r="H6655" s="33">
        <v>1332341</v>
      </c>
      <c r="I6655" s="33">
        <v>11602</v>
      </c>
      <c r="J6655" s="33">
        <v>283292</v>
      </c>
      <c r="K6655" s="33"/>
      <c r="L6655" s="33">
        <v>2398505</v>
      </c>
      <c r="M6655" s="33">
        <v>529565</v>
      </c>
      <c r="N6655" s="33">
        <v>1543276</v>
      </c>
      <c r="O6655" s="33">
        <v>34789</v>
      </c>
      <c r="P6655" s="33">
        <v>290874</v>
      </c>
      <c r="Q6655"/>
    </row>
    <row r="6656" spans="1:17">
      <c r="A6656" s="38" t="str">
        <f t="shared" ca="1" si="103"/>
        <v>208345</v>
      </c>
      <c r="B6656" s="39" cm="1">
        <f t="array" aca="1" ref="B6656" ca="1">INDIRECT(_xlfn.CONCAT("D",ROW(C6656)-C6656-3))</f>
        <v>2083</v>
      </c>
      <c r="C6656" s="32">
        <v>45</v>
      </c>
      <c r="D6656" s="33">
        <v>4866624</v>
      </c>
      <c r="E6656" s="33"/>
      <c r="F6656" s="33">
        <v>2467563</v>
      </c>
      <c r="G6656" s="33">
        <v>803527</v>
      </c>
      <c r="H6656" s="33">
        <v>1391686</v>
      </c>
      <c r="I6656" s="33">
        <v>9658</v>
      </c>
      <c r="J6656" s="33">
        <v>262692</v>
      </c>
      <c r="K6656" s="33"/>
      <c r="L6656" s="33">
        <v>2399061</v>
      </c>
      <c r="M6656" s="33">
        <v>553926</v>
      </c>
      <c r="N6656" s="33">
        <v>1470703</v>
      </c>
      <c r="O6656" s="33">
        <v>34741</v>
      </c>
      <c r="P6656" s="33">
        <v>339690</v>
      </c>
      <c r="Q6656"/>
    </row>
    <row r="6657" spans="1:17">
      <c r="A6657" s="38" t="str">
        <f t="shared" ca="1" si="103"/>
        <v>208346</v>
      </c>
      <c r="B6657" s="39" cm="1">
        <f t="array" aca="1" ref="B6657" ca="1">INDIRECT(_xlfn.CONCAT("D",ROW(C6657)-C6657-3))</f>
        <v>2083</v>
      </c>
      <c r="C6657" s="32">
        <v>46</v>
      </c>
      <c r="D6657" s="33">
        <v>4859825</v>
      </c>
      <c r="E6657" s="33"/>
      <c r="F6657" s="33">
        <v>2462533</v>
      </c>
      <c r="G6657" s="33">
        <v>774187</v>
      </c>
      <c r="H6657" s="33">
        <v>1357241</v>
      </c>
      <c r="I6657" s="33">
        <v>14480</v>
      </c>
      <c r="J6657" s="33">
        <v>316625</v>
      </c>
      <c r="K6657" s="33"/>
      <c r="L6657" s="33">
        <v>2397292</v>
      </c>
      <c r="M6657" s="33">
        <v>577824</v>
      </c>
      <c r="N6657" s="33">
        <v>1486109</v>
      </c>
      <c r="O6657" s="33">
        <v>43482</v>
      </c>
      <c r="P6657" s="33">
        <v>289878</v>
      </c>
      <c r="Q6657"/>
    </row>
    <row r="6658" spans="1:17">
      <c r="A6658" s="38" t="str">
        <f t="shared" ca="1" si="103"/>
        <v>208347</v>
      </c>
      <c r="B6658" s="39" cm="1">
        <f t="array" aca="1" ref="B6658" ca="1">INDIRECT(_xlfn.CONCAT("D",ROW(C6658)-C6658-3))</f>
        <v>2083</v>
      </c>
      <c r="C6658" s="32">
        <v>47</v>
      </c>
      <c r="D6658" s="33">
        <v>4849585</v>
      </c>
      <c r="E6658" s="33"/>
      <c r="F6658" s="33">
        <v>2455789</v>
      </c>
      <c r="G6658" s="33">
        <v>815700</v>
      </c>
      <c r="H6658" s="33">
        <v>1325393</v>
      </c>
      <c r="I6658" s="33">
        <v>14480</v>
      </c>
      <c r="J6658" s="33">
        <v>300216</v>
      </c>
      <c r="K6658" s="33"/>
      <c r="L6658" s="33">
        <v>2393796</v>
      </c>
      <c r="M6658" s="33">
        <v>550187</v>
      </c>
      <c r="N6658" s="33">
        <v>1475852</v>
      </c>
      <c r="O6658" s="33">
        <v>41505</v>
      </c>
      <c r="P6658" s="33">
        <v>326251</v>
      </c>
      <c r="Q6658"/>
    </row>
    <row r="6659" spans="1:17">
      <c r="A6659" s="38" t="str">
        <f t="shared" ca="1" si="103"/>
        <v>208348</v>
      </c>
      <c r="B6659" s="39" cm="1">
        <f t="array" aca="1" ref="B6659" ca="1">INDIRECT(_xlfn.CONCAT("D",ROW(C6659)-C6659-3))</f>
        <v>2083</v>
      </c>
      <c r="C6659" s="32">
        <v>48</v>
      </c>
      <c r="D6659" s="33">
        <v>4837704</v>
      </c>
      <c r="E6659" s="33"/>
      <c r="F6659" s="33">
        <v>2448168</v>
      </c>
      <c r="G6659" s="33">
        <v>773258</v>
      </c>
      <c r="H6659" s="33">
        <v>1382404</v>
      </c>
      <c r="I6659" s="33">
        <v>10619</v>
      </c>
      <c r="J6659" s="33">
        <v>281887</v>
      </c>
      <c r="K6659" s="33"/>
      <c r="L6659" s="33">
        <v>2389536</v>
      </c>
      <c r="M6659" s="33">
        <v>497579</v>
      </c>
      <c r="N6659" s="33">
        <v>1491773</v>
      </c>
      <c r="O6659" s="33">
        <v>35679</v>
      </c>
      <c r="P6659" s="33">
        <v>364506</v>
      </c>
      <c r="Q6659"/>
    </row>
    <row r="6660" spans="1:17">
      <c r="A6660" s="38" t="str">
        <f t="shared" ca="1" si="103"/>
        <v>208349</v>
      </c>
      <c r="B6660" s="39" cm="1">
        <f t="array" aca="1" ref="B6660" ca="1">INDIRECT(_xlfn.CONCAT("D",ROW(C6660)-C6660-3))</f>
        <v>2083</v>
      </c>
      <c r="C6660" s="32">
        <v>49</v>
      </c>
      <c r="D6660" s="33">
        <v>4825537</v>
      </c>
      <c r="E6660" s="33"/>
      <c r="F6660" s="33">
        <v>2440336</v>
      </c>
      <c r="G6660" s="33">
        <v>757479</v>
      </c>
      <c r="H6660" s="33">
        <v>1321005</v>
      </c>
      <c r="I6660" s="33">
        <v>16404</v>
      </c>
      <c r="J6660" s="33">
        <v>345449</v>
      </c>
      <c r="K6660" s="33"/>
      <c r="L6660" s="33">
        <v>2385201</v>
      </c>
      <c r="M6660" s="33">
        <v>529830</v>
      </c>
      <c r="N6660" s="33">
        <v>1438662</v>
      </c>
      <c r="O6660" s="33">
        <v>64778</v>
      </c>
      <c r="P6660" s="33">
        <v>351931</v>
      </c>
      <c r="Q6660"/>
    </row>
    <row r="6661" spans="1:17">
      <c r="A6661" s="38" t="str">
        <f t="shared" ca="1" si="103"/>
        <v>208350</v>
      </c>
      <c r="B6661" s="39" cm="1">
        <f t="array" aca="1" ref="B6661" ca="1">INDIRECT(_xlfn.CONCAT("D",ROW(C6661)-C6661-3))</f>
        <v>2083</v>
      </c>
      <c r="C6661" s="32">
        <v>50</v>
      </c>
      <c r="D6661" s="33">
        <v>4813595</v>
      </c>
      <c r="E6661" s="33"/>
      <c r="F6661" s="33">
        <v>2432568</v>
      </c>
      <c r="G6661" s="33">
        <v>763556</v>
      </c>
      <c r="H6661" s="33">
        <v>1373628</v>
      </c>
      <c r="I6661" s="33">
        <v>7722</v>
      </c>
      <c r="J6661" s="33">
        <v>287661</v>
      </c>
      <c r="K6661" s="33"/>
      <c r="L6661" s="33">
        <v>2381027</v>
      </c>
      <c r="M6661" s="33">
        <v>531901</v>
      </c>
      <c r="N6661" s="33">
        <v>1423220</v>
      </c>
      <c r="O6661" s="33">
        <v>52034</v>
      </c>
      <c r="P6661" s="33">
        <v>373872</v>
      </c>
      <c r="Q6661"/>
    </row>
    <row r="6662" spans="1:17">
      <c r="A6662" s="38" t="str">
        <f t="shared" ca="1" si="103"/>
        <v>208351</v>
      </c>
      <c r="B6662" s="39" cm="1">
        <f t="array" aca="1" ref="B6662" ca="1">INDIRECT(_xlfn.CONCAT("D",ROW(C6662)-C6662-3))</f>
        <v>2083</v>
      </c>
      <c r="C6662" s="32">
        <v>51</v>
      </c>
      <c r="D6662" s="33">
        <v>4800971</v>
      </c>
      <c r="E6662" s="33"/>
      <c r="F6662" s="33">
        <v>2424265</v>
      </c>
      <c r="G6662" s="33">
        <v>773640</v>
      </c>
      <c r="H6662" s="33">
        <v>1368599</v>
      </c>
      <c r="I6662" s="33">
        <v>13522</v>
      </c>
      <c r="J6662" s="33">
        <v>268504</v>
      </c>
      <c r="K6662" s="33"/>
      <c r="L6662" s="33">
        <v>2376707</v>
      </c>
      <c r="M6662" s="33">
        <v>488867</v>
      </c>
      <c r="N6662" s="33">
        <v>1461771</v>
      </c>
      <c r="O6662" s="33">
        <v>61833</v>
      </c>
      <c r="P6662" s="33">
        <v>364235</v>
      </c>
      <c r="Q6662"/>
    </row>
    <row r="6663" spans="1:17">
      <c r="A6663" s="38" t="str">
        <f t="shared" ca="1" si="103"/>
        <v>208352</v>
      </c>
      <c r="B6663" s="39" cm="1">
        <f t="array" aca="1" ref="B6663" ca="1">INDIRECT(_xlfn.CONCAT("D",ROW(C6663)-C6663-3))</f>
        <v>2083</v>
      </c>
      <c r="C6663" s="32">
        <v>52</v>
      </c>
      <c r="D6663" s="33">
        <v>4779269</v>
      </c>
      <c r="E6663" s="33"/>
      <c r="F6663" s="33">
        <v>2411179</v>
      </c>
      <c r="G6663" s="33">
        <v>743383</v>
      </c>
      <c r="H6663" s="33">
        <v>1378917</v>
      </c>
      <c r="I6663" s="33">
        <v>10592</v>
      </c>
      <c r="J6663" s="33">
        <v>278287</v>
      </c>
      <c r="K6663" s="33"/>
      <c r="L6663" s="33">
        <v>2368090</v>
      </c>
      <c r="M6663" s="33">
        <v>510613</v>
      </c>
      <c r="N6663" s="33">
        <v>1372875</v>
      </c>
      <c r="O6663" s="33">
        <v>68403</v>
      </c>
      <c r="P6663" s="33">
        <v>416198</v>
      </c>
      <c r="Q6663"/>
    </row>
    <row r="6664" spans="1:17">
      <c r="A6664" s="38" t="str">
        <f t="shared" ca="1" si="103"/>
        <v>208353</v>
      </c>
      <c r="B6664" s="39" cm="1">
        <f t="array" aca="1" ref="B6664" ca="1">INDIRECT(_xlfn.CONCAT("D",ROW(C6664)-C6664-3))</f>
        <v>2083</v>
      </c>
      <c r="C6664" s="32">
        <v>53</v>
      </c>
      <c r="D6664" s="33">
        <v>4742438</v>
      </c>
      <c r="E6664" s="33"/>
      <c r="F6664" s="33">
        <v>2390274</v>
      </c>
      <c r="G6664" s="33">
        <v>719104</v>
      </c>
      <c r="H6664" s="33">
        <v>1342905</v>
      </c>
      <c r="I6664" s="33">
        <v>18290</v>
      </c>
      <c r="J6664" s="33">
        <v>309975</v>
      </c>
      <c r="K6664" s="33"/>
      <c r="L6664" s="33">
        <v>2352163</v>
      </c>
      <c r="M6664" s="33">
        <v>500460</v>
      </c>
      <c r="N6664" s="33">
        <v>1382040</v>
      </c>
      <c r="O6664" s="33">
        <v>65445</v>
      </c>
      <c r="P6664" s="33">
        <v>404218</v>
      </c>
      <c r="Q6664"/>
    </row>
    <row r="6665" spans="1:17">
      <c r="A6665" s="38" t="str">
        <f t="shared" ca="1" si="103"/>
        <v>208354</v>
      </c>
      <c r="B6665" s="39" cm="1">
        <f t="array" aca="1" ref="B6665" ca="1">INDIRECT(_xlfn.CONCAT("D",ROW(C6665)-C6665-3))</f>
        <v>2083</v>
      </c>
      <c r="C6665" s="32">
        <v>54</v>
      </c>
      <c r="D6665" s="33">
        <v>4694551</v>
      </c>
      <c r="E6665" s="33"/>
      <c r="F6665" s="33">
        <v>2363607</v>
      </c>
      <c r="G6665" s="33">
        <v>726381</v>
      </c>
      <c r="H6665" s="33">
        <v>1349540</v>
      </c>
      <c r="I6665" s="33">
        <v>18160</v>
      </c>
      <c r="J6665" s="33">
        <v>269526</v>
      </c>
      <c r="K6665" s="33"/>
      <c r="L6665" s="33">
        <v>2330944</v>
      </c>
      <c r="M6665" s="33">
        <v>504351</v>
      </c>
      <c r="N6665" s="33">
        <v>1365390</v>
      </c>
      <c r="O6665" s="33">
        <v>69036</v>
      </c>
      <c r="P6665" s="33">
        <v>392166</v>
      </c>
      <c r="Q6665"/>
    </row>
    <row r="6666" spans="1:17">
      <c r="A6666" s="38" t="str">
        <f t="shared" ca="1" si="103"/>
        <v>208355</v>
      </c>
      <c r="B6666" s="39" cm="1">
        <f t="array" aca="1" ref="B6666" ca="1">INDIRECT(_xlfn.CONCAT("D",ROW(C6666)-C6666-3))</f>
        <v>2083</v>
      </c>
      <c r="C6666" s="32">
        <v>55</v>
      </c>
      <c r="D6666" s="33">
        <v>4639080</v>
      </c>
      <c r="E6666" s="33"/>
      <c r="F6666" s="33">
        <v>2332872</v>
      </c>
      <c r="G6666" s="33">
        <v>683590</v>
      </c>
      <c r="H6666" s="33">
        <v>1377771</v>
      </c>
      <c r="I6666" s="33">
        <v>9628</v>
      </c>
      <c r="J6666" s="33">
        <v>261882</v>
      </c>
      <c r="K6666" s="33"/>
      <c r="L6666" s="33">
        <v>2306208</v>
      </c>
      <c r="M6666" s="33">
        <v>506522</v>
      </c>
      <c r="N6666" s="33">
        <v>1363196</v>
      </c>
      <c r="O6666" s="33">
        <v>85380</v>
      </c>
      <c r="P6666" s="33">
        <v>351112</v>
      </c>
      <c r="Q6666"/>
    </row>
    <row r="6667" spans="1:17">
      <c r="A6667" s="38" t="str">
        <f t="shared" ca="1" si="103"/>
        <v>208356</v>
      </c>
      <c r="B6667" s="39" cm="1">
        <f t="array" aca="1" ref="B6667" ca="1">INDIRECT(_xlfn.CONCAT("D",ROW(C6667)-C6667-3))</f>
        <v>2083</v>
      </c>
      <c r="C6667" s="32">
        <v>56</v>
      </c>
      <c r="D6667" s="33">
        <v>4580399</v>
      </c>
      <c r="E6667" s="33"/>
      <c r="F6667" s="33">
        <v>2300308</v>
      </c>
      <c r="G6667" s="33">
        <v>673661</v>
      </c>
      <c r="H6667" s="33">
        <v>1332825</v>
      </c>
      <c r="I6667" s="33">
        <v>28029</v>
      </c>
      <c r="J6667" s="33">
        <v>265792</v>
      </c>
      <c r="K6667" s="33"/>
      <c r="L6667" s="33">
        <v>2280092</v>
      </c>
      <c r="M6667" s="33">
        <v>474011</v>
      </c>
      <c r="N6667" s="33">
        <v>1327232</v>
      </c>
      <c r="O6667" s="33">
        <v>77390</v>
      </c>
      <c r="P6667" s="33">
        <v>401459</v>
      </c>
      <c r="Q6667"/>
    </row>
    <row r="6668" spans="1:17">
      <c r="A6668" s="38" t="str">
        <f t="shared" ref="A6668:A6731" ca="1" si="104">B6668&amp;C6668</f>
        <v>208357</v>
      </c>
      <c r="B6668" s="39" cm="1">
        <f t="array" aca="1" ref="B6668" ca="1">INDIRECT(_xlfn.CONCAT("D",ROW(C6668)-C6668-3))</f>
        <v>2083</v>
      </c>
      <c r="C6668" s="32">
        <v>57</v>
      </c>
      <c r="D6668" s="33">
        <v>4521134</v>
      </c>
      <c r="E6668" s="33"/>
      <c r="F6668" s="33">
        <v>2267304</v>
      </c>
      <c r="G6668" s="33">
        <v>682923</v>
      </c>
      <c r="H6668" s="33">
        <v>1305358</v>
      </c>
      <c r="I6668" s="33">
        <v>14634</v>
      </c>
      <c r="J6668" s="33">
        <v>264389</v>
      </c>
      <c r="K6668" s="33"/>
      <c r="L6668" s="33">
        <v>2253830</v>
      </c>
      <c r="M6668" s="33">
        <v>512900</v>
      </c>
      <c r="N6668" s="33">
        <v>1286646</v>
      </c>
      <c r="O6668" s="33">
        <v>90857</v>
      </c>
      <c r="P6668" s="33">
        <v>363426</v>
      </c>
      <c r="Q6668"/>
    </row>
    <row r="6669" spans="1:17">
      <c r="A6669" s="38" t="str">
        <f t="shared" ca="1" si="104"/>
        <v>208358</v>
      </c>
      <c r="B6669" s="39" cm="1">
        <f t="array" aca="1" ref="B6669" ca="1">INDIRECT(_xlfn.CONCAT("D",ROW(C6669)-C6669-3))</f>
        <v>2083</v>
      </c>
      <c r="C6669" s="32">
        <v>58</v>
      </c>
      <c r="D6669" s="33">
        <v>4467002</v>
      </c>
      <c r="E6669" s="33"/>
      <c r="F6669" s="33">
        <v>2236607</v>
      </c>
      <c r="G6669" s="33">
        <v>620452</v>
      </c>
      <c r="H6669" s="33">
        <v>1335213</v>
      </c>
      <c r="I6669" s="33">
        <v>21840</v>
      </c>
      <c r="J6669" s="33">
        <v>259101</v>
      </c>
      <c r="K6669" s="33"/>
      <c r="L6669" s="33">
        <v>2230396</v>
      </c>
      <c r="M6669" s="33">
        <v>457390</v>
      </c>
      <c r="N6669" s="33">
        <v>1277914</v>
      </c>
      <c r="O6669" s="33">
        <v>101201</v>
      </c>
      <c r="P6669" s="33">
        <v>393891</v>
      </c>
      <c r="Q6669"/>
    </row>
    <row r="6670" spans="1:17">
      <c r="A6670" s="38" t="str">
        <f t="shared" ca="1" si="104"/>
        <v>208359</v>
      </c>
      <c r="B6670" s="39" cm="1">
        <f t="array" aca="1" ref="B6670" ca="1">INDIRECT(_xlfn.CONCAT("D",ROW(C6670)-C6670-3))</f>
        <v>2083</v>
      </c>
      <c r="C6670" s="32">
        <v>59</v>
      </c>
      <c r="D6670" s="33">
        <v>4422778</v>
      </c>
      <c r="E6670" s="33"/>
      <c r="F6670" s="33">
        <v>2210923</v>
      </c>
      <c r="G6670" s="33">
        <v>597683</v>
      </c>
      <c r="H6670" s="33">
        <v>1301843</v>
      </c>
      <c r="I6670" s="33">
        <v>23104</v>
      </c>
      <c r="J6670" s="33">
        <v>288294</v>
      </c>
      <c r="K6670" s="33"/>
      <c r="L6670" s="33">
        <v>2211854</v>
      </c>
      <c r="M6670" s="33">
        <v>459215</v>
      </c>
      <c r="N6670" s="33">
        <v>1277381</v>
      </c>
      <c r="O6670" s="33">
        <v>100265</v>
      </c>
      <c r="P6670" s="33">
        <v>374992</v>
      </c>
      <c r="Q6670"/>
    </row>
    <row r="6671" spans="1:17">
      <c r="A6671" s="38" t="str">
        <f t="shared" ca="1" si="104"/>
        <v>208360</v>
      </c>
      <c r="B6671" s="39" cm="1">
        <f t="array" aca="1" ref="B6671" ca="1">INDIRECT(_xlfn.CONCAT("D",ROW(C6671)-C6671-3))</f>
        <v>2083</v>
      </c>
      <c r="C6671" s="32">
        <v>60</v>
      </c>
      <c r="D6671" s="33">
        <v>4377877</v>
      </c>
      <c r="E6671" s="33"/>
      <c r="F6671" s="33">
        <v>2184967</v>
      </c>
      <c r="G6671" s="33">
        <v>602293</v>
      </c>
      <c r="H6671" s="33">
        <v>1317706</v>
      </c>
      <c r="I6671" s="33">
        <v>13248</v>
      </c>
      <c r="J6671" s="33">
        <v>251720</v>
      </c>
      <c r="K6671" s="33"/>
      <c r="L6671" s="33">
        <v>2192910</v>
      </c>
      <c r="M6671" s="33">
        <v>431041</v>
      </c>
      <c r="N6671" s="33">
        <v>1267649</v>
      </c>
      <c r="O6671" s="33">
        <v>105977</v>
      </c>
      <c r="P6671" s="33">
        <v>388243</v>
      </c>
      <c r="Q6671"/>
    </row>
    <row r="6672" spans="1:17">
      <c r="A6672" s="38" t="str">
        <f t="shared" ca="1" si="104"/>
        <v>208361</v>
      </c>
      <c r="B6672" s="39" cm="1">
        <f t="array" aca="1" ref="B6672" ca="1">INDIRECT(_xlfn.CONCAT("D",ROW(C6672)-C6672-3))</f>
        <v>2083</v>
      </c>
      <c r="C6672" s="32">
        <v>61</v>
      </c>
      <c r="D6672" s="33">
        <v>4342857</v>
      </c>
      <c r="E6672" s="33"/>
      <c r="F6672" s="33">
        <v>2163698</v>
      </c>
      <c r="G6672" s="33">
        <v>610564</v>
      </c>
      <c r="H6672" s="33">
        <v>1254020</v>
      </c>
      <c r="I6672" s="33">
        <v>22613</v>
      </c>
      <c r="J6672" s="33">
        <v>276501</v>
      </c>
      <c r="K6672" s="33"/>
      <c r="L6672" s="33">
        <v>2179158</v>
      </c>
      <c r="M6672" s="33">
        <v>458066</v>
      </c>
      <c r="N6672" s="33">
        <v>1186854</v>
      </c>
      <c r="O6672" s="33">
        <v>122494</v>
      </c>
      <c r="P6672" s="33">
        <v>411745</v>
      </c>
      <c r="Q6672"/>
    </row>
    <row r="6673" spans="1:17">
      <c r="A6673" s="38" t="str">
        <f t="shared" ca="1" si="104"/>
        <v>208362</v>
      </c>
      <c r="B6673" s="39" cm="1">
        <f t="array" aca="1" ref="B6673" ca="1">INDIRECT(_xlfn.CONCAT("D",ROW(C6673)-C6673-3))</f>
        <v>2083</v>
      </c>
      <c r="C6673" s="32">
        <v>62</v>
      </c>
      <c r="D6673" s="33">
        <v>4256446</v>
      </c>
      <c r="E6673" s="33"/>
      <c r="F6673" s="33">
        <v>2114558</v>
      </c>
      <c r="G6673" s="33">
        <v>565182</v>
      </c>
      <c r="H6673" s="33">
        <v>1257042</v>
      </c>
      <c r="I6673" s="33">
        <v>33131</v>
      </c>
      <c r="J6673" s="33">
        <v>259204</v>
      </c>
      <c r="K6673" s="33"/>
      <c r="L6673" s="33">
        <v>2141887</v>
      </c>
      <c r="M6673" s="33">
        <v>411188</v>
      </c>
      <c r="N6673" s="33">
        <v>1199379</v>
      </c>
      <c r="O6673" s="33">
        <v>124040</v>
      </c>
      <c r="P6673" s="33">
        <v>407281</v>
      </c>
      <c r="Q6673"/>
    </row>
    <row r="6674" spans="1:17">
      <c r="A6674" s="38" t="str">
        <f t="shared" ca="1" si="104"/>
        <v>208363</v>
      </c>
      <c r="B6674" s="39" cm="1">
        <f t="array" aca="1" ref="B6674" ca="1">INDIRECT(_xlfn.CONCAT("D",ROW(C6674)-C6674-3))</f>
        <v>2083</v>
      </c>
      <c r="C6674" s="32">
        <v>63</v>
      </c>
      <c r="D6674" s="33">
        <v>4337426</v>
      </c>
      <c r="E6674" s="33"/>
      <c r="F6674" s="33">
        <v>2150743</v>
      </c>
      <c r="G6674" s="33">
        <v>603770</v>
      </c>
      <c r="H6674" s="33">
        <v>1288644</v>
      </c>
      <c r="I6674" s="33">
        <v>29037</v>
      </c>
      <c r="J6674" s="33">
        <v>229292</v>
      </c>
      <c r="K6674" s="33"/>
      <c r="L6674" s="33">
        <v>2186682</v>
      </c>
      <c r="M6674" s="33">
        <v>479122</v>
      </c>
      <c r="N6674" s="33">
        <v>1188261</v>
      </c>
      <c r="O6674" s="33">
        <v>124551</v>
      </c>
      <c r="P6674" s="33">
        <v>394748</v>
      </c>
      <c r="Q6674"/>
    </row>
    <row r="6675" spans="1:17">
      <c r="A6675" s="38" t="str">
        <f t="shared" ca="1" si="104"/>
        <v>208364</v>
      </c>
      <c r="B6675" s="39" cm="1">
        <f t="array" aca="1" ref="B6675" ca="1">INDIRECT(_xlfn.CONCAT("D",ROW(C6675)-C6675-3))</f>
        <v>2083</v>
      </c>
      <c r="C6675" s="32">
        <v>64</v>
      </c>
      <c r="D6675" s="33">
        <v>4354228</v>
      </c>
      <c r="E6675" s="33"/>
      <c r="F6675" s="33">
        <v>2154113</v>
      </c>
      <c r="G6675" s="33">
        <v>575842</v>
      </c>
      <c r="H6675" s="33">
        <v>1287829</v>
      </c>
      <c r="I6675" s="33">
        <v>40339</v>
      </c>
      <c r="J6675" s="33">
        <v>250103</v>
      </c>
      <c r="K6675" s="33"/>
      <c r="L6675" s="33">
        <v>2200116</v>
      </c>
      <c r="M6675" s="33">
        <v>467550</v>
      </c>
      <c r="N6675" s="33">
        <v>1216439</v>
      </c>
      <c r="O6675" s="33">
        <v>137634</v>
      </c>
      <c r="P6675" s="33">
        <v>378493</v>
      </c>
      <c r="Q6675"/>
    </row>
    <row r="6676" spans="1:17">
      <c r="A6676" s="38" t="str">
        <f t="shared" ca="1" si="104"/>
        <v>208365</v>
      </c>
      <c r="B6676" s="39" cm="1">
        <f t="array" aca="1" ref="B6676" ca="1">INDIRECT(_xlfn.CONCAT("D",ROW(C6676)-C6676-3))</f>
        <v>2083</v>
      </c>
      <c r="C6676" s="32">
        <v>65</v>
      </c>
      <c r="D6676" s="33">
        <v>4380768</v>
      </c>
      <c r="E6676" s="33"/>
      <c r="F6676" s="33">
        <v>2164217</v>
      </c>
      <c r="G6676" s="33">
        <v>576116</v>
      </c>
      <c r="H6676" s="33">
        <v>1281378</v>
      </c>
      <c r="I6676" s="33">
        <v>54484</v>
      </c>
      <c r="J6676" s="33">
        <v>252240</v>
      </c>
      <c r="K6676" s="33"/>
      <c r="L6676" s="33">
        <v>2216551</v>
      </c>
      <c r="M6676" s="33">
        <v>435232</v>
      </c>
      <c r="N6676" s="33">
        <v>1248135</v>
      </c>
      <c r="O6676" s="33">
        <v>155512</v>
      </c>
      <c r="P6676" s="33">
        <v>377672</v>
      </c>
      <c r="Q6676"/>
    </row>
    <row r="6677" spans="1:17">
      <c r="A6677" s="38" t="str">
        <f t="shared" ca="1" si="104"/>
        <v>208366</v>
      </c>
      <c r="B6677" s="39" cm="1">
        <f t="array" aca="1" ref="B6677" ca="1">INDIRECT(_xlfn.CONCAT("D",ROW(C6677)-C6677-3))</f>
        <v>2083</v>
      </c>
      <c r="C6677" s="32">
        <v>66</v>
      </c>
      <c r="D6677" s="33">
        <v>4429322</v>
      </c>
      <c r="E6677" s="33"/>
      <c r="F6677" s="33">
        <v>2182369</v>
      </c>
      <c r="G6677" s="33">
        <v>597016</v>
      </c>
      <c r="H6677" s="33">
        <v>1286344</v>
      </c>
      <c r="I6677" s="33">
        <v>35119</v>
      </c>
      <c r="J6677" s="33">
        <v>263891</v>
      </c>
      <c r="K6677" s="33"/>
      <c r="L6677" s="33">
        <v>2246953</v>
      </c>
      <c r="M6677" s="33">
        <v>493847</v>
      </c>
      <c r="N6677" s="33">
        <v>1196900</v>
      </c>
      <c r="O6677" s="33">
        <v>179032</v>
      </c>
      <c r="P6677" s="33">
        <v>377174</v>
      </c>
      <c r="Q6677"/>
    </row>
    <row r="6678" spans="1:17">
      <c r="A6678" s="38" t="str">
        <f t="shared" ca="1" si="104"/>
        <v>208367</v>
      </c>
      <c r="B6678" s="39" cm="1">
        <f t="array" aca="1" ref="B6678" ca="1">INDIRECT(_xlfn.CONCAT("D",ROW(C6678)-C6678-3))</f>
        <v>2083</v>
      </c>
      <c r="C6678" s="32">
        <v>67</v>
      </c>
      <c r="D6678" s="33">
        <v>4422884</v>
      </c>
      <c r="E6678" s="33"/>
      <c r="F6678" s="33">
        <v>2174981</v>
      </c>
      <c r="G6678" s="33">
        <v>552995</v>
      </c>
      <c r="H6678" s="33">
        <v>1346988</v>
      </c>
      <c r="I6678" s="33">
        <v>38000</v>
      </c>
      <c r="J6678" s="33">
        <v>236998</v>
      </c>
      <c r="K6678" s="33"/>
      <c r="L6678" s="33">
        <v>2247903</v>
      </c>
      <c r="M6678" s="33">
        <v>462833</v>
      </c>
      <c r="N6678" s="33">
        <v>1200756</v>
      </c>
      <c r="O6678" s="33">
        <v>187743</v>
      </c>
      <c r="P6678" s="33">
        <v>396571</v>
      </c>
      <c r="Q6678"/>
    </row>
    <row r="6679" spans="1:17">
      <c r="A6679" s="38" t="str">
        <f t="shared" ca="1" si="104"/>
        <v>208368</v>
      </c>
      <c r="B6679" s="39" cm="1">
        <f t="array" aca="1" ref="B6679" ca="1">INDIRECT(_xlfn.CONCAT("D",ROW(C6679)-C6679-3))</f>
        <v>2083</v>
      </c>
      <c r="C6679" s="32">
        <v>68</v>
      </c>
      <c r="D6679" s="33">
        <v>4394003</v>
      </c>
      <c r="E6679" s="33"/>
      <c r="F6679" s="33">
        <v>2155546</v>
      </c>
      <c r="G6679" s="33">
        <v>549905</v>
      </c>
      <c r="H6679" s="33">
        <v>1306149</v>
      </c>
      <c r="I6679" s="33">
        <v>55091</v>
      </c>
      <c r="J6679" s="33">
        <v>244402</v>
      </c>
      <c r="K6679" s="33"/>
      <c r="L6679" s="33">
        <v>2238457</v>
      </c>
      <c r="M6679" s="33">
        <v>444274</v>
      </c>
      <c r="N6679" s="33">
        <v>1186071</v>
      </c>
      <c r="O6679" s="33">
        <v>216106</v>
      </c>
      <c r="P6679" s="33">
        <v>392006</v>
      </c>
      <c r="Q6679"/>
    </row>
    <row r="6680" spans="1:17">
      <c r="A6680" s="38" t="str">
        <f t="shared" ca="1" si="104"/>
        <v>208369</v>
      </c>
      <c r="B6680" s="39" cm="1">
        <f t="array" aca="1" ref="B6680" ca="1">INDIRECT(_xlfn.CONCAT("D",ROW(C6680)-C6680-3))</f>
        <v>2083</v>
      </c>
      <c r="C6680" s="32">
        <v>69</v>
      </c>
      <c r="D6680" s="33">
        <v>4305200</v>
      </c>
      <c r="E6680" s="33"/>
      <c r="F6680" s="33">
        <v>2107801</v>
      </c>
      <c r="G6680" s="33">
        <v>541490</v>
      </c>
      <c r="H6680" s="33">
        <v>1266485</v>
      </c>
      <c r="I6680" s="33">
        <v>59163</v>
      </c>
      <c r="J6680" s="33">
        <v>240662</v>
      </c>
      <c r="K6680" s="33"/>
      <c r="L6680" s="33">
        <v>2197399</v>
      </c>
      <c r="M6680" s="33">
        <v>440284</v>
      </c>
      <c r="N6680" s="33">
        <v>1179117</v>
      </c>
      <c r="O6680" s="33">
        <v>217126</v>
      </c>
      <c r="P6680" s="33">
        <v>360872</v>
      </c>
      <c r="Q6680"/>
    </row>
    <row r="6681" spans="1:17">
      <c r="A6681" s="38" t="str">
        <f t="shared" ca="1" si="104"/>
        <v>208370</v>
      </c>
      <c r="B6681" s="39" cm="1">
        <f t="array" aca="1" ref="B6681" ca="1">INDIRECT(_xlfn.CONCAT("D",ROW(C6681)-C6681-3))</f>
        <v>2083</v>
      </c>
      <c r="C6681" s="32">
        <v>70</v>
      </c>
      <c r="D6681" s="33">
        <v>4277669</v>
      </c>
      <c r="E6681" s="33"/>
      <c r="F6681" s="33">
        <v>2087330</v>
      </c>
      <c r="G6681" s="33">
        <v>523588</v>
      </c>
      <c r="H6681" s="33">
        <v>1269851</v>
      </c>
      <c r="I6681" s="33">
        <v>61185</v>
      </c>
      <c r="J6681" s="33">
        <v>232706</v>
      </c>
      <c r="K6681" s="33"/>
      <c r="L6681" s="33">
        <v>2190339</v>
      </c>
      <c r="M6681" s="33">
        <v>441284</v>
      </c>
      <c r="N6681" s="33">
        <v>1188151</v>
      </c>
      <c r="O6681" s="33">
        <v>214108</v>
      </c>
      <c r="P6681" s="33">
        <v>346795</v>
      </c>
      <c r="Q6681"/>
    </row>
    <row r="6682" spans="1:17">
      <c r="A6682" s="38" t="str">
        <f t="shared" ca="1" si="104"/>
        <v>208371</v>
      </c>
      <c r="B6682" s="39" cm="1">
        <f t="array" aca="1" ref="B6682" ca="1">INDIRECT(_xlfn.CONCAT("D",ROW(C6682)-C6682-3))</f>
        <v>2083</v>
      </c>
      <c r="C6682" s="32">
        <v>71</v>
      </c>
      <c r="D6682" s="33">
        <v>4226983</v>
      </c>
      <c r="E6682" s="33"/>
      <c r="F6682" s="33">
        <v>2058845</v>
      </c>
      <c r="G6682" s="33">
        <v>474578</v>
      </c>
      <c r="H6682" s="33">
        <v>1296310</v>
      </c>
      <c r="I6682" s="33">
        <v>50167</v>
      </c>
      <c r="J6682" s="33">
        <v>237791</v>
      </c>
      <c r="K6682" s="33"/>
      <c r="L6682" s="33">
        <v>2168138</v>
      </c>
      <c r="M6682" s="33">
        <v>414512</v>
      </c>
      <c r="N6682" s="33">
        <v>1146950</v>
      </c>
      <c r="O6682" s="33">
        <v>263597</v>
      </c>
      <c r="P6682" s="33">
        <v>343079</v>
      </c>
      <c r="Q6682"/>
    </row>
    <row r="6683" spans="1:17">
      <c r="A6683" s="38" t="str">
        <f t="shared" ca="1" si="104"/>
        <v>208372</v>
      </c>
      <c r="B6683" s="39" cm="1">
        <f t="array" aca="1" ref="B6683" ca="1">INDIRECT(_xlfn.CONCAT("D",ROW(C6683)-C6683-3))</f>
        <v>2083</v>
      </c>
      <c r="C6683" s="32">
        <v>72</v>
      </c>
      <c r="D6683" s="33">
        <v>4250023</v>
      </c>
      <c r="E6683" s="33"/>
      <c r="F6683" s="33">
        <v>2063586</v>
      </c>
      <c r="G6683" s="33">
        <v>457460</v>
      </c>
      <c r="H6683" s="33">
        <v>1284098</v>
      </c>
      <c r="I6683" s="33">
        <v>70224</v>
      </c>
      <c r="J6683" s="33">
        <v>251804</v>
      </c>
      <c r="K6683" s="33"/>
      <c r="L6683" s="33">
        <v>2186437</v>
      </c>
      <c r="M6683" s="33">
        <v>418808</v>
      </c>
      <c r="N6683" s="33">
        <v>1143937</v>
      </c>
      <c r="O6683" s="33">
        <v>245058</v>
      </c>
      <c r="P6683" s="33">
        <v>378634</v>
      </c>
      <c r="Q6683"/>
    </row>
    <row r="6684" spans="1:17">
      <c r="A6684" s="38" t="str">
        <f t="shared" ca="1" si="104"/>
        <v>208373</v>
      </c>
      <c r="B6684" s="39" cm="1">
        <f t="array" aca="1" ref="B6684" ca="1">INDIRECT(_xlfn.CONCAT("D",ROW(C6684)-C6684-3))</f>
        <v>2083</v>
      </c>
      <c r="C6684" s="32">
        <v>73</v>
      </c>
      <c r="D6684" s="33">
        <v>4256258</v>
      </c>
      <c r="E6684" s="33"/>
      <c r="F6684" s="33">
        <v>2059847</v>
      </c>
      <c r="G6684" s="33">
        <v>478358</v>
      </c>
      <c r="H6684" s="33">
        <v>1263587</v>
      </c>
      <c r="I6684" s="33">
        <v>69196</v>
      </c>
      <c r="J6684" s="33">
        <v>248706</v>
      </c>
      <c r="K6684" s="33"/>
      <c r="L6684" s="33">
        <v>2196412</v>
      </c>
      <c r="M6684" s="33">
        <v>414967</v>
      </c>
      <c r="N6684" s="33">
        <v>1137391</v>
      </c>
      <c r="O6684" s="33">
        <v>291381</v>
      </c>
      <c r="P6684" s="33">
        <v>352672</v>
      </c>
      <c r="Q6684"/>
    </row>
    <row r="6685" spans="1:17">
      <c r="A6685" s="38" t="str">
        <f t="shared" ca="1" si="104"/>
        <v>208374</v>
      </c>
      <c r="B6685" s="39" cm="1">
        <f t="array" aca="1" ref="B6685" ca="1">INDIRECT(_xlfn.CONCAT("D",ROW(C6685)-C6685-3))</f>
        <v>2083</v>
      </c>
      <c r="C6685" s="32">
        <v>74</v>
      </c>
      <c r="D6685" s="33">
        <v>4329435</v>
      </c>
      <c r="E6685" s="33"/>
      <c r="F6685" s="33">
        <v>2089202</v>
      </c>
      <c r="G6685" s="33">
        <v>512768</v>
      </c>
      <c r="H6685" s="33">
        <v>1241279</v>
      </c>
      <c r="I6685" s="33">
        <v>83287</v>
      </c>
      <c r="J6685" s="33">
        <v>251868</v>
      </c>
      <c r="K6685" s="33"/>
      <c r="L6685" s="33">
        <v>2240233</v>
      </c>
      <c r="M6685" s="33">
        <v>450460</v>
      </c>
      <c r="N6685" s="33">
        <v>1099001</v>
      </c>
      <c r="O6685" s="33">
        <v>311702</v>
      </c>
      <c r="P6685" s="33">
        <v>379070</v>
      </c>
      <c r="Q6685"/>
    </row>
    <row r="6686" spans="1:17">
      <c r="A6686" s="38" t="str">
        <f t="shared" ca="1" si="104"/>
        <v>208375</v>
      </c>
      <c r="B6686" s="39" cm="1">
        <f t="array" aca="1" ref="B6686" ca="1">INDIRECT(_xlfn.CONCAT("D",ROW(C6686)-C6686-3))</f>
        <v>2083</v>
      </c>
      <c r="C6686" s="32">
        <v>75</v>
      </c>
      <c r="D6686" s="33">
        <v>4279679</v>
      </c>
      <c r="E6686" s="33"/>
      <c r="F6686" s="33">
        <v>2057871</v>
      </c>
      <c r="G6686" s="33">
        <v>444267</v>
      </c>
      <c r="H6686" s="33">
        <v>1287674</v>
      </c>
      <c r="I6686" s="33">
        <v>82235</v>
      </c>
      <c r="J6686" s="33">
        <v>243695</v>
      </c>
      <c r="K6686" s="33"/>
      <c r="L6686" s="33">
        <v>2221808</v>
      </c>
      <c r="M6686" s="33">
        <v>472511</v>
      </c>
      <c r="N6686" s="33">
        <v>1068680</v>
      </c>
      <c r="O6686" s="33">
        <v>327742</v>
      </c>
      <c r="P6686" s="33">
        <v>352875</v>
      </c>
      <c r="Q6686"/>
    </row>
    <row r="6687" spans="1:17">
      <c r="A6687" s="38" t="str">
        <f t="shared" ca="1" si="104"/>
        <v>208376</v>
      </c>
      <c r="B6687" s="39" cm="1">
        <f t="array" aca="1" ref="B6687" ca="1">INDIRECT(_xlfn.CONCAT("D",ROW(C6687)-C6687-3))</f>
        <v>2083</v>
      </c>
      <c r="C6687" s="32">
        <v>76</v>
      </c>
      <c r="D6687" s="33">
        <v>4151864</v>
      </c>
      <c r="E6687" s="33"/>
      <c r="F6687" s="33">
        <v>1990713</v>
      </c>
      <c r="G6687" s="33">
        <v>412391</v>
      </c>
      <c r="H6687" s="33">
        <v>1248209</v>
      </c>
      <c r="I6687" s="33">
        <v>92311</v>
      </c>
      <c r="J6687" s="33">
        <v>237802</v>
      </c>
      <c r="K6687" s="33"/>
      <c r="L6687" s="33">
        <v>2161151</v>
      </c>
      <c r="M6687" s="33">
        <v>407101</v>
      </c>
      <c r="N6687" s="33">
        <v>1019259</v>
      </c>
      <c r="O6687" s="33">
        <v>355836</v>
      </c>
      <c r="P6687" s="33">
        <v>378955</v>
      </c>
      <c r="Q6687"/>
    </row>
    <row r="6688" spans="1:17">
      <c r="A6688" s="38" t="str">
        <f t="shared" ca="1" si="104"/>
        <v>208377</v>
      </c>
      <c r="B6688" s="39" cm="1">
        <f t="array" aca="1" ref="B6688" ca="1">INDIRECT(_xlfn.CONCAT("D",ROW(C6688)-C6688-3))</f>
        <v>2083</v>
      </c>
      <c r="C6688" s="32">
        <v>77</v>
      </c>
      <c r="D6688" s="33">
        <v>3985335</v>
      </c>
      <c r="E6688" s="33"/>
      <c r="F6688" s="33">
        <v>1903703</v>
      </c>
      <c r="G6688" s="33">
        <v>395601</v>
      </c>
      <c r="H6688" s="33">
        <v>1170737</v>
      </c>
      <c r="I6688" s="33">
        <v>106431</v>
      </c>
      <c r="J6688" s="33">
        <v>230934</v>
      </c>
      <c r="K6688" s="33"/>
      <c r="L6688" s="33">
        <v>2081632</v>
      </c>
      <c r="M6688" s="33">
        <v>394827</v>
      </c>
      <c r="N6688" s="33">
        <v>970491</v>
      </c>
      <c r="O6688" s="33">
        <v>367701</v>
      </c>
      <c r="P6688" s="33">
        <v>348613</v>
      </c>
      <c r="Q6688"/>
    </row>
    <row r="6689" spans="1:17">
      <c r="A6689" s="38" t="str">
        <f t="shared" ca="1" si="104"/>
        <v>208378</v>
      </c>
      <c r="B6689" s="39" cm="1">
        <f t="array" aca="1" ref="B6689" ca="1">INDIRECT(_xlfn.CONCAT("D",ROW(C6689)-C6689-3))</f>
        <v>2083</v>
      </c>
      <c r="C6689" s="32">
        <v>78</v>
      </c>
      <c r="D6689" s="33">
        <v>3862320</v>
      </c>
      <c r="E6689" s="33"/>
      <c r="F6689" s="33">
        <v>1837127</v>
      </c>
      <c r="G6689" s="33">
        <v>407691</v>
      </c>
      <c r="H6689" s="33">
        <v>1117376</v>
      </c>
      <c r="I6689" s="33">
        <v>107711</v>
      </c>
      <c r="J6689" s="33">
        <v>204349</v>
      </c>
      <c r="K6689" s="33"/>
      <c r="L6689" s="33">
        <v>2025193</v>
      </c>
      <c r="M6689" s="33">
        <v>363187</v>
      </c>
      <c r="N6689" s="33">
        <v>978894</v>
      </c>
      <c r="O6689" s="33">
        <v>389344</v>
      </c>
      <c r="P6689" s="33">
        <v>293769</v>
      </c>
      <c r="Q6689"/>
    </row>
    <row r="6690" spans="1:17">
      <c r="A6690" s="38" t="str">
        <f t="shared" ca="1" si="104"/>
        <v>208379</v>
      </c>
      <c r="B6690" s="39" cm="1">
        <f t="array" aca="1" ref="B6690" ca="1">INDIRECT(_xlfn.CONCAT("D",ROW(C6690)-C6690-3))</f>
        <v>2083</v>
      </c>
      <c r="C6690" s="32">
        <v>79</v>
      </c>
      <c r="D6690" s="33">
        <v>3745421</v>
      </c>
      <c r="E6690" s="33"/>
      <c r="F6690" s="33">
        <v>1774270</v>
      </c>
      <c r="G6690" s="33">
        <v>341361</v>
      </c>
      <c r="H6690" s="33">
        <v>1124778</v>
      </c>
      <c r="I6690" s="33">
        <v>97675</v>
      </c>
      <c r="J6690" s="33">
        <v>210455</v>
      </c>
      <c r="K6690" s="33"/>
      <c r="L6690" s="33">
        <v>1971152</v>
      </c>
      <c r="M6690" s="33">
        <v>365438</v>
      </c>
      <c r="N6690" s="33">
        <v>832555</v>
      </c>
      <c r="O6690" s="33">
        <v>478191</v>
      </c>
      <c r="P6690" s="33">
        <v>294968</v>
      </c>
      <c r="Q6690"/>
    </row>
    <row r="6691" spans="1:17">
      <c r="A6691" s="38" t="str">
        <f t="shared" ca="1" si="104"/>
        <v>208380</v>
      </c>
      <c r="B6691" s="39" cm="1">
        <f t="array" aca="1" ref="B6691" ca="1">INDIRECT(_xlfn.CONCAT("D",ROW(C6691)-C6691-3))</f>
        <v>2083</v>
      </c>
      <c r="C6691" s="32">
        <v>80</v>
      </c>
      <c r="D6691" s="33">
        <v>3604077</v>
      </c>
      <c r="E6691" s="33"/>
      <c r="F6691" s="33">
        <v>1697886</v>
      </c>
      <c r="G6691" s="33">
        <v>313300</v>
      </c>
      <c r="H6691" s="33">
        <v>1065221</v>
      </c>
      <c r="I6691" s="33">
        <v>118246</v>
      </c>
      <c r="J6691" s="33">
        <v>201119</v>
      </c>
      <c r="K6691" s="33"/>
      <c r="L6691" s="33">
        <v>1906191</v>
      </c>
      <c r="M6691" s="33">
        <v>342266</v>
      </c>
      <c r="N6691" s="33">
        <v>865257</v>
      </c>
      <c r="O6691" s="33">
        <v>433133</v>
      </c>
      <c r="P6691" s="33">
        <v>265534</v>
      </c>
      <c r="Q6691"/>
    </row>
    <row r="6692" spans="1:17">
      <c r="A6692" s="38" t="str">
        <f t="shared" ca="1" si="104"/>
        <v>208381</v>
      </c>
      <c r="B6692" s="39" cm="1">
        <f t="array" aca="1" ref="B6692" ca="1">INDIRECT(_xlfn.CONCAT("D",ROW(C6692)-C6692-3))</f>
        <v>2083</v>
      </c>
      <c r="C6692" s="32">
        <v>81</v>
      </c>
      <c r="D6692" s="33">
        <v>3486022</v>
      </c>
      <c r="E6692" s="33"/>
      <c r="F6692" s="33">
        <v>1632198</v>
      </c>
      <c r="G6692" s="33">
        <v>293167</v>
      </c>
      <c r="H6692" s="33">
        <v>998187</v>
      </c>
      <c r="I6692" s="33">
        <v>126802</v>
      </c>
      <c r="J6692" s="33">
        <v>214042</v>
      </c>
      <c r="K6692" s="33"/>
      <c r="L6692" s="33">
        <v>1853824</v>
      </c>
      <c r="M6692" s="33">
        <v>308126</v>
      </c>
      <c r="N6692" s="33">
        <v>809844</v>
      </c>
      <c r="O6692" s="33">
        <v>450026</v>
      </c>
      <c r="P6692" s="33">
        <v>285827</v>
      </c>
      <c r="Q6692"/>
    </row>
    <row r="6693" spans="1:17">
      <c r="A6693" s="38" t="str">
        <f t="shared" ca="1" si="104"/>
        <v>208382</v>
      </c>
      <c r="B6693" s="39" cm="1">
        <f t="array" aca="1" ref="B6693" ca="1">INDIRECT(_xlfn.CONCAT("D",ROW(C6693)-C6693-3))</f>
        <v>2083</v>
      </c>
      <c r="C6693" s="32">
        <v>82</v>
      </c>
      <c r="D6693" s="33">
        <v>3419062</v>
      </c>
      <c r="E6693" s="33"/>
      <c r="F6693" s="33">
        <v>1592300</v>
      </c>
      <c r="G6693" s="33">
        <v>268949</v>
      </c>
      <c r="H6693" s="33">
        <v>996334</v>
      </c>
      <c r="I6693" s="33">
        <v>146699</v>
      </c>
      <c r="J6693" s="33">
        <v>180318</v>
      </c>
      <c r="K6693" s="33"/>
      <c r="L6693" s="33">
        <v>1826762</v>
      </c>
      <c r="M6693" s="33">
        <v>328715</v>
      </c>
      <c r="N6693" s="33">
        <v>749023</v>
      </c>
      <c r="O6693" s="33">
        <v>505794</v>
      </c>
      <c r="P6693" s="33">
        <v>243229</v>
      </c>
      <c r="Q6693"/>
    </row>
    <row r="6694" spans="1:17">
      <c r="A6694" s="38" t="str">
        <f t="shared" ca="1" si="104"/>
        <v>208383</v>
      </c>
      <c r="B6694" s="39" cm="1">
        <f t="array" aca="1" ref="B6694" ca="1">INDIRECT(_xlfn.CONCAT("D",ROW(C6694)-C6694-3))</f>
        <v>2083</v>
      </c>
      <c r="C6694" s="32">
        <v>83</v>
      </c>
      <c r="D6694" s="33">
        <v>3235325</v>
      </c>
      <c r="E6694" s="33"/>
      <c r="F6694" s="33">
        <v>1497938</v>
      </c>
      <c r="G6694" s="33">
        <v>235011</v>
      </c>
      <c r="H6694" s="33">
        <v>953326</v>
      </c>
      <c r="I6694" s="33">
        <v>148159</v>
      </c>
      <c r="J6694" s="33">
        <v>161442</v>
      </c>
      <c r="K6694" s="33"/>
      <c r="L6694" s="33">
        <v>1737388</v>
      </c>
      <c r="M6694" s="33">
        <v>303839</v>
      </c>
      <c r="N6694" s="33">
        <v>694343</v>
      </c>
      <c r="O6694" s="33">
        <v>498581</v>
      </c>
      <c r="P6694" s="33">
        <v>240624</v>
      </c>
      <c r="Q6694"/>
    </row>
    <row r="6695" spans="1:17">
      <c r="A6695" s="38" t="str">
        <f t="shared" ca="1" si="104"/>
        <v>208384</v>
      </c>
      <c r="B6695" s="39" cm="1">
        <f t="array" aca="1" ref="B6695" ca="1">INDIRECT(_xlfn.CONCAT("D",ROW(C6695)-C6695-3))</f>
        <v>2083</v>
      </c>
      <c r="C6695" s="32">
        <v>84</v>
      </c>
      <c r="D6695" s="33">
        <v>3086123</v>
      </c>
      <c r="E6695" s="33"/>
      <c r="F6695" s="33">
        <v>1417281</v>
      </c>
      <c r="G6695" s="33">
        <v>243866</v>
      </c>
      <c r="H6695" s="33">
        <v>870368</v>
      </c>
      <c r="I6695" s="33">
        <v>142850</v>
      </c>
      <c r="J6695" s="33">
        <v>160197</v>
      </c>
      <c r="K6695" s="33"/>
      <c r="L6695" s="33">
        <v>1668842</v>
      </c>
      <c r="M6695" s="33">
        <v>296660</v>
      </c>
      <c r="N6695" s="33">
        <v>610651</v>
      </c>
      <c r="O6695" s="33">
        <v>545407</v>
      </c>
      <c r="P6695" s="33">
        <v>216124</v>
      </c>
      <c r="Q6695"/>
    </row>
    <row r="6696" spans="1:17">
      <c r="A6696" s="38" t="str">
        <f t="shared" ca="1" si="104"/>
        <v>208385</v>
      </c>
      <c r="B6696" s="39" cm="1">
        <f t="array" aca="1" ref="B6696" ca="1">INDIRECT(_xlfn.CONCAT("D",ROW(C6696)-C6696-3))</f>
        <v>2083</v>
      </c>
      <c r="C6696" s="32">
        <v>85</v>
      </c>
      <c r="D6696" s="33">
        <v>2881316</v>
      </c>
      <c r="E6696" s="33"/>
      <c r="F6696" s="33">
        <v>1312205</v>
      </c>
      <c r="G6696" s="33">
        <v>210034</v>
      </c>
      <c r="H6696" s="33">
        <v>836059</v>
      </c>
      <c r="I6696" s="33">
        <v>140703</v>
      </c>
      <c r="J6696" s="33">
        <v>125409</v>
      </c>
      <c r="K6696" s="33"/>
      <c r="L6696" s="33">
        <v>1569111</v>
      </c>
      <c r="M6696" s="33">
        <v>273421</v>
      </c>
      <c r="N6696" s="33">
        <v>536640</v>
      </c>
      <c r="O6696" s="33">
        <v>545822</v>
      </c>
      <c r="P6696" s="33">
        <v>213228</v>
      </c>
      <c r="Q6696"/>
    </row>
    <row r="6697" spans="1:17">
      <c r="A6697" s="38" t="str">
        <f t="shared" ca="1" si="104"/>
        <v>208386</v>
      </c>
      <c r="B6697" s="39" cm="1">
        <f t="array" aca="1" ref="B6697" ca="1">INDIRECT(_xlfn.CONCAT("D",ROW(C6697)-C6697-3))</f>
        <v>2083</v>
      </c>
      <c r="C6697" s="32">
        <v>86</v>
      </c>
      <c r="D6697" s="33">
        <v>2709064</v>
      </c>
      <c r="E6697" s="33"/>
      <c r="F6697" s="33">
        <v>1219303</v>
      </c>
      <c r="G6697" s="33">
        <v>181468</v>
      </c>
      <c r="H6697" s="33">
        <v>765633</v>
      </c>
      <c r="I6697" s="33">
        <v>158020</v>
      </c>
      <c r="J6697" s="33">
        <v>114182</v>
      </c>
      <c r="K6697" s="33"/>
      <c r="L6697" s="33">
        <v>1489761</v>
      </c>
      <c r="M6697" s="33">
        <v>247102</v>
      </c>
      <c r="N6697" s="33">
        <v>510542</v>
      </c>
      <c r="O6697" s="33">
        <v>528921</v>
      </c>
      <c r="P6697" s="33">
        <v>203196</v>
      </c>
      <c r="Q6697"/>
    </row>
    <row r="6698" spans="1:17">
      <c r="A6698" s="38" t="str">
        <f t="shared" ca="1" si="104"/>
        <v>208387</v>
      </c>
      <c r="B6698" s="39" cm="1">
        <f t="array" aca="1" ref="B6698" ca="1">INDIRECT(_xlfn.CONCAT("D",ROW(C6698)-C6698-3))</f>
        <v>2083</v>
      </c>
      <c r="C6698" s="32">
        <v>87</v>
      </c>
      <c r="D6698" s="33">
        <v>2531301</v>
      </c>
      <c r="E6698" s="33"/>
      <c r="F6698" s="33">
        <v>1127710</v>
      </c>
      <c r="G6698" s="33">
        <v>147093</v>
      </c>
      <c r="H6698" s="33">
        <v>730356</v>
      </c>
      <c r="I6698" s="33">
        <v>169565</v>
      </c>
      <c r="J6698" s="33">
        <v>80697</v>
      </c>
      <c r="K6698" s="33"/>
      <c r="L6698" s="33">
        <v>1403591</v>
      </c>
      <c r="M6698" s="33">
        <v>225230</v>
      </c>
      <c r="N6698" s="33">
        <v>460697</v>
      </c>
      <c r="O6698" s="33">
        <v>547718</v>
      </c>
      <c r="P6698" s="33">
        <v>169946</v>
      </c>
      <c r="Q6698"/>
    </row>
    <row r="6699" spans="1:17">
      <c r="A6699" s="38" t="str">
        <f t="shared" ca="1" si="104"/>
        <v>208388</v>
      </c>
      <c r="B6699" s="39" cm="1">
        <f t="array" aca="1" ref="B6699" ca="1">INDIRECT(_xlfn.CONCAT("D",ROW(C6699)-C6699-3))</f>
        <v>2083</v>
      </c>
      <c r="C6699" s="32">
        <v>88</v>
      </c>
      <c r="D6699" s="33">
        <v>2352763</v>
      </c>
      <c r="E6699" s="33"/>
      <c r="F6699" s="33">
        <v>1035742</v>
      </c>
      <c r="G6699" s="33">
        <v>135986</v>
      </c>
      <c r="H6699" s="33">
        <v>647211</v>
      </c>
      <c r="I6699" s="33">
        <v>167682</v>
      </c>
      <c r="J6699" s="33">
        <v>84863</v>
      </c>
      <c r="K6699" s="33"/>
      <c r="L6699" s="33">
        <v>1317020</v>
      </c>
      <c r="M6699" s="33">
        <v>188438</v>
      </c>
      <c r="N6699" s="33">
        <v>371756</v>
      </c>
      <c r="O6699" s="33">
        <v>583749</v>
      </c>
      <c r="P6699" s="33">
        <v>173077</v>
      </c>
      <c r="Q6699"/>
    </row>
    <row r="6700" spans="1:17">
      <c r="A6700" s="38" t="str">
        <f t="shared" ca="1" si="104"/>
        <v>208389</v>
      </c>
      <c r="B6700" s="39" cm="1">
        <f t="array" aca="1" ref="B6700" ca="1">INDIRECT(_xlfn.CONCAT("D",ROW(C6700)-C6700-3))</f>
        <v>2083</v>
      </c>
      <c r="C6700" s="32">
        <v>89</v>
      </c>
      <c r="D6700" s="33">
        <v>2177614</v>
      </c>
      <c r="E6700" s="33"/>
      <c r="F6700" s="33">
        <v>946619</v>
      </c>
      <c r="G6700" s="33">
        <v>115392</v>
      </c>
      <c r="H6700" s="33">
        <v>597381</v>
      </c>
      <c r="I6700" s="33">
        <v>167471</v>
      </c>
      <c r="J6700" s="33">
        <v>66376</v>
      </c>
      <c r="K6700" s="33"/>
      <c r="L6700" s="33">
        <v>1230995</v>
      </c>
      <c r="M6700" s="33">
        <v>213864</v>
      </c>
      <c r="N6700" s="33">
        <v>333586</v>
      </c>
      <c r="O6700" s="33">
        <v>526985</v>
      </c>
      <c r="P6700" s="33">
        <v>156561</v>
      </c>
      <c r="Q6700"/>
    </row>
    <row r="6701" spans="1:17">
      <c r="A6701" s="38" t="str">
        <f t="shared" ca="1" si="104"/>
        <v>208390</v>
      </c>
      <c r="B6701" s="39" cm="1">
        <f t="array" aca="1" ref="B6701" ca="1">INDIRECT(_xlfn.CONCAT("D",ROW(C6701)-C6701-3))</f>
        <v>2083</v>
      </c>
      <c r="C6701" s="32">
        <v>90</v>
      </c>
      <c r="D6701" s="33">
        <v>1993576</v>
      </c>
      <c r="E6701" s="33"/>
      <c r="F6701" s="33">
        <v>854011</v>
      </c>
      <c r="G6701" s="33">
        <v>110327</v>
      </c>
      <c r="H6701" s="33">
        <v>513837</v>
      </c>
      <c r="I6701" s="33">
        <v>160382</v>
      </c>
      <c r="J6701" s="33">
        <v>69465</v>
      </c>
      <c r="K6701" s="33"/>
      <c r="L6701" s="33">
        <v>1139565</v>
      </c>
      <c r="M6701" s="33">
        <v>154604</v>
      </c>
      <c r="N6701" s="33">
        <v>303065</v>
      </c>
      <c r="O6701" s="33">
        <v>561080</v>
      </c>
      <c r="P6701" s="33">
        <v>120816</v>
      </c>
      <c r="Q6701"/>
    </row>
    <row r="6702" spans="1:17">
      <c r="A6702" s="38" t="str">
        <f t="shared" ca="1" si="104"/>
        <v>208391</v>
      </c>
      <c r="B6702" s="39" cm="1">
        <f t="array" aca="1" ref="B6702" ca="1">INDIRECT(_xlfn.CONCAT("D",ROW(C6702)-C6702-3))</f>
        <v>2083</v>
      </c>
      <c r="C6702" s="32">
        <v>91</v>
      </c>
      <c r="D6702" s="33">
        <v>1772790</v>
      </c>
      <c r="E6702" s="33"/>
      <c r="F6702" s="33">
        <v>743153</v>
      </c>
      <c r="G6702" s="33">
        <v>67746</v>
      </c>
      <c r="H6702" s="33">
        <v>457798</v>
      </c>
      <c r="I6702" s="33">
        <v>163206</v>
      </c>
      <c r="J6702" s="33">
        <v>54402</v>
      </c>
      <c r="K6702" s="33"/>
      <c r="L6702" s="33">
        <v>1029637</v>
      </c>
      <c r="M6702" s="33">
        <v>187860</v>
      </c>
      <c r="N6702" s="33">
        <v>226869</v>
      </c>
      <c r="O6702" s="33">
        <v>489668</v>
      </c>
      <c r="P6702" s="33">
        <v>125240</v>
      </c>
      <c r="Q6702"/>
    </row>
    <row r="6703" spans="1:17">
      <c r="A6703" s="38" t="str">
        <f t="shared" ca="1" si="104"/>
        <v>208392</v>
      </c>
      <c r="B6703" s="39" cm="1">
        <f t="array" aca="1" ref="B6703" ca="1">INDIRECT(_xlfn.CONCAT("D",ROW(C6703)-C6703-3))</f>
        <v>2083</v>
      </c>
      <c r="C6703" s="32">
        <v>92</v>
      </c>
      <c r="D6703" s="33">
        <v>1555496</v>
      </c>
      <c r="E6703" s="33"/>
      <c r="F6703" s="33">
        <v>638801</v>
      </c>
      <c r="G6703" s="33">
        <v>76121</v>
      </c>
      <c r="H6703" s="33">
        <v>365176</v>
      </c>
      <c r="I6703" s="33">
        <v>156357</v>
      </c>
      <c r="J6703" s="33">
        <v>41147</v>
      </c>
      <c r="K6703" s="33"/>
      <c r="L6703" s="33">
        <v>916695</v>
      </c>
      <c r="M6703" s="33">
        <v>123461</v>
      </c>
      <c r="N6703" s="33">
        <v>155355</v>
      </c>
      <c r="O6703" s="33">
        <v>498987</v>
      </c>
      <c r="P6703" s="33">
        <v>138893</v>
      </c>
      <c r="Q6703"/>
    </row>
    <row r="6704" spans="1:17">
      <c r="A6704" s="38" t="str">
        <f t="shared" ca="1" si="104"/>
        <v>208393</v>
      </c>
      <c r="B6704" s="39" cm="1">
        <f t="array" aca="1" ref="B6704" ca="1">INDIRECT(_xlfn.CONCAT("D",ROW(C6704)-C6704-3))</f>
        <v>2083</v>
      </c>
      <c r="C6704" s="32">
        <v>93</v>
      </c>
      <c r="D6704" s="33">
        <v>1294010</v>
      </c>
      <c r="E6704" s="33"/>
      <c r="F6704" s="33">
        <v>518105</v>
      </c>
      <c r="G6704" s="33">
        <v>57682</v>
      </c>
      <c r="H6704" s="33">
        <v>296648</v>
      </c>
      <c r="I6704" s="33">
        <v>136994</v>
      </c>
      <c r="J6704" s="33">
        <v>26781</v>
      </c>
      <c r="K6704" s="33"/>
      <c r="L6704" s="33">
        <v>775905</v>
      </c>
      <c r="M6704" s="33">
        <v>118498</v>
      </c>
      <c r="N6704" s="33">
        <v>136015</v>
      </c>
      <c r="O6704" s="33">
        <v>442050</v>
      </c>
      <c r="P6704" s="33">
        <v>79342</v>
      </c>
      <c r="Q6704"/>
    </row>
    <row r="6705" spans="1:17">
      <c r="A6705" s="38" t="str">
        <f t="shared" ca="1" si="104"/>
        <v>208394</v>
      </c>
      <c r="B6705" s="39" cm="1">
        <f t="array" aca="1" ref="B6705" ca="1">INDIRECT(_xlfn.CONCAT("D",ROW(C6705)-C6705-3))</f>
        <v>2083</v>
      </c>
      <c r="C6705" s="32">
        <v>94</v>
      </c>
      <c r="D6705" s="33">
        <v>1063293</v>
      </c>
      <c r="E6705" s="33"/>
      <c r="F6705" s="33">
        <v>413919</v>
      </c>
      <c r="G6705" s="33">
        <v>45305</v>
      </c>
      <c r="H6705" s="33">
        <v>227552</v>
      </c>
      <c r="I6705" s="33">
        <v>110172</v>
      </c>
      <c r="J6705" s="33">
        <v>30889</v>
      </c>
      <c r="K6705" s="33"/>
      <c r="L6705" s="33">
        <v>649375</v>
      </c>
      <c r="M6705" s="33">
        <v>100142</v>
      </c>
      <c r="N6705" s="33">
        <v>103239</v>
      </c>
      <c r="O6705" s="33">
        <v>376823</v>
      </c>
      <c r="P6705" s="33">
        <v>69170</v>
      </c>
      <c r="Q6705"/>
    </row>
    <row r="6706" spans="1:17">
      <c r="A6706" s="38" t="str">
        <f t="shared" ca="1" si="104"/>
        <v>208395</v>
      </c>
      <c r="B6706" s="39" cm="1">
        <f t="array" aca="1" ref="B6706" ca="1">INDIRECT(_xlfn.CONCAT("D",ROW(C6706)-C6706-3))</f>
        <v>2083</v>
      </c>
      <c r="C6706" s="32">
        <v>95</v>
      </c>
      <c r="D6706" s="33">
        <v>849086</v>
      </c>
      <c r="E6706" s="33"/>
      <c r="F6706" s="33">
        <v>321238</v>
      </c>
      <c r="G6706" s="33">
        <v>38218</v>
      </c>
      <c r="H6706" s="33">
        <v>163201</v>
      </c>
      <c r="I6706" s="33">
        <v>100193</v>
      </c>
      <c r="J6706" s="33">
        <v>19625</v>
      </c>
      <c r="K6706" s="33"/>
      <c r="L6706" s="33">
        <v>527848</v>
      </c>
      <c r="M6706" s="33">
        <v>66240</v>
      </c>
      <c r="N6706" s="33">
        <v>56925</v>
      </c>
      <c r="O6706" s="33">
        <v>334304</v>
      </c>
      <c r="P6706" s="33">
        <v>70380</v>
      </c>
      <c r="Q6706"/>
    </row>
    <row r="6707" spans="1:17">
      <c r="A6707" s="38" t="str">
        <f t="shared" ca="1" si="104"/>
        <v>208396</v>
      </c>
      <c r="B6707" s="39" cm="1">
        <f t="array" aca="1" ref="B6707" ca="1">INDIRECT(_xlfn.CONCAT("D",ROW(C6707)-C6707-3))</f>
        <v>2083</v>
      </c>
      <c r="C6707" s="32">
        <v>96</v>
      </c>
      <c r="D6707" s="33">
        <v>667765</v>
      </c>
      <c r="E6707" s="33"/>
      <c r="F6707" s="33">
        <v>244322</v>
      </c>
      <c r="G6707" s="33">
        <v>17674</v>
      </c>
      <c r="H6707" s="33">
        <v>135157</v>
      </c>
      <c r="I6707" s="33">
        <v>76936</v>
      </c>
      <c r="J6707" s="33">
        <v>14555</v>
      </c>
      <c r="K6707" s="33"/>
      <c r="L6707" s="33">
        <v>423443</v>
      </c>
      <c r="M6707" s="33">
        <v>56182</v>
      </c>
      <c r="N6707" s="33">
        <v>37454</v>
      </c>
      <c r="O6707" s="33">
        <v>280908</v>
      </c>
      <c r="P6707" s="33">
        <v>48899</v>
      </c>
      <c r="Q6707"/>
    </row>
    <row r="6708" spans="1:17">
      <c r="A6708" s="38" t="str">
        <f t="shared" ca="1" si="104"/>
        <v>208397</v>
      </c>
      <c r="B6708" s="39" cm="1">
        <f t="array" aca="1" ref="B6708" ca="1">INDIRECT(_xlfn.CONCAT("D",ROW(C6708)-C6708-3))</f>
        <v>2083</v>
      </c>
      <c r="C6708" s="32">
        <v>97</v>
      </c>
      <c r="D6708" s="33">
        <v>521071</v>
      </c>
      <c r="E6708" s="33"/>
      <c r="F6708" s="33">
        <v>184447</v>
      </c>
      <c r="G6708" s="33">
        <v>12505</v>
      </c>
      <c r="H6708" s="33">
        <v>80240</v>
      </c>
      <c r="I6708" s="33">
        <v>77113</v>
      </c>
      <c r="J6708" s="33">
        <v>14589</v>
      </c>
      <c r="K6708" s="33"/>
      <c r="L6708" s="33">
        <v>336624</v>
      </c>
      <c r="M6708" s="33">
        <v>36704</v>
      </c>
      <c r="N6708" s="33">
        <v>35655</v>
      </c>
      <c r="O6708" s="33">
        <v>213929</v>
      </c>
      <c r="P6708" s="33">
        <v>50336</v>
      </c>
      <c r="Q6708"/>
    </row>
    <row r="6709" spans="1:17">
      <c r="A6709" s="38" t="str">
        <f t="shared" ca="1" si="104"/>
        <v>208398</v>
      </c>
      <c r="B6709" s="39" cm="1">
        <f t="array" aca="1" ref="B6709" ca="1">INDIRECT(_xlfn.CONCAT("D",ROW(C6709)-C6709-3))</f>
        <v>2083</v>
      </c>
      <c r="C6709" s="32">
        <v>98</v>
      </c>
      <c r="D6709" s="33">
        <v>390534</v>
      </c>
      <c r="E6709" s="33"/>
      <c r="F6709" s="33">
        <v>133165</v>
      </c>
      <c r="G6709" s="33">
        <v>16777</v>
      </c>
      <c r="H6709" s="33">
        <v>47185</v>
      </c>
      <c r="I6709" s="33">
        <v>60816</v>
      </c>
      <c r="J6709" s="33">
        <v>8388</v>
      </c>
      <c r="K6709" s="33"/>
      <c r="L6709" s="33">
        <v>257369</v>
      </c>
      <c r="M6709" s="33">
        <v>35863</v>
      </c>
      <c r="N6709" s="33">
        <v>10548</v>
      </c>
      <c r="O6709" s="33">
        <v>178260</v>
      </c>
      <c r="P6709" s="33">
        <v>32699</v>
      </c>
      <c r="Q6709"/>
    </row>
    <row r="6710" spans="1:17">
      <c r="A6710" s="38" t="str">
        <f t="shared" ca="1" si="104"/>
        <v>208399</v>
      </c>
      <c r="B6710" s="39" cm="1">
        <f t="array" aca="1" ref="B6710" ca="1">INDIRECT(_xlfn.CONCAT("D",ROW(C6710)-C6710-3))</f>
        <v>2083</v>
      </c>
      <c r="C6710" s="32">
        <v>99</v>
      </c>
      <c r="D6710" s="33">
        <v>291353</v>
      </c>
      <c r="E6710" s="33"/>
      <c r="F6710" s="33">
        <v>96110</v>
      </c>
      <c r="G6710" s="33">
        <v>7393</v>
      </c>
      <c r="H6710" s="33">
        <v>39078</v>
      </c>
      <c r="I6710" s="33">
        <v>46471</v>
      </c>
      <c r="J6710" s="33">
        <v>3168</v>
      </c>
      <c r="K6710" s="33"/>
      <c r="L6710" s="33">
        <v>195243</v>
      </c>
      <c r="M6710" s="33">
        <v>22405</v>
      </c>
      <c r="N6710" s="33">
        <v>14937</v>
      </c>
      <c r="O6710" s="33">
        <v>131229</v>
      </c>
      <c r="P6710" s="33">
        <v>26673</v>
      </c>
      <c r="Q6710"/>
    </row>
    <row r="6711" spans="1:17">
      <c r="A6711" s="38" t="str">
        <f t="shared" ca="1" si="104"/>
        <v>2083100</v>
      </c>
      <c r="B6711" s="39" cm="1">
        <f t="array" aca="1" ref="B6711" ca="1">INDIRECT(_xlfn.CONCAT("D",ROW(C6711)-C6711-3))</f>
        <v>2083</v>
      </c>
      <c r="C6711" s="32">
        <v>100</v>
      </c>
      <c r="D6711" s="33">
        <v>667926</v>
      </c>
      <c r="E6711" s="33"/>
      <c r="F6711" s="33">
        <v>197963</v>
      </c>
      <c r="G6711" s="33">
        <v>16406</v>
      </c>
      <c r="H6711" s="33">
        <v>66717</v>
      </c>
      <c r="I6711" s="33">
        <v>107184</v>
      </c>
      <c r="J6711" s="33">
        <v>7656</v>
      </c>
      <c r="K6711" s="33"/>
      <c r="L6711" s="33">
        <v>469963</v>
      </c>
      <c r="M6711" s="33">
        <v>47216</v>
      </c>
      <c r="N6711" s="33">
        <v>18667</v>
      </c>
      <c r="O6711" s="33">
        <v>348080</v>
      </c>
      <c r="P6711" s="33">
        <v>56000</v>
      </c>
      <c r="Q6711"/>
    </row>
    <row r="6712" spans="1:17">
      <c r="A6712" s="38" t="str">
        <f t="shared" ca="1" si="104"/>
        <v>390534</v>
      </c>
      <c r="B6712" s="39" cm="1">
        <f t="array" aca="1" ref="B6712" ca="1">INDIRECT(_xlfn.CONCAT("D",ROW(C6712)-C6712-3))</f>
        <v>390534</v>
      </c>
      <c r="C6712" s="34"/>
      <c r="D6712" s="31"/>
      <c r="E6712" s="31"/>
      <c r="F6712" s="31"/>
      <c r="G6712" s="31"/>
      <c r="H6712" s="31"/>
      <c r="I6712" s="31"/>
      <c r="J6712" s="31"/>
      <c r="K6712" s="31"/>
      <c r="L6712" s="31"/>
      <c r="M6712" s="31"/>
      <c r="N6712" s="31"/>
      <c r="O6712" s="31"/>
      <c r="P6712" s="31"/>
      <c r="Q6712"/>
    </row>
    <row r="6713" spans="1:17">
      <c r="A6713" s="38" t="str">
        <f t="shared" ca="1" si="104"/>
        <v>291353</v>
      </c>
      <c r="B6713" s="39" cm="1">
        <f t="array" aca="1" ref="B6713" ca="1">INDIRECT(_xlfn.CONCAT("D",ROW(C6713)-C6713-3))</f>
        <v>291353</v>
      </c>
      <c r="Q6713"/>
    </row>
    <row r="6714" spans="1:17">
      <c r="A6714" s="38" t="str">
        <f t="shared" ca="1" si="104"/>
        <v>667926</v>
      </c>
      <c r="B6714" s="39" cm="1">
        <f t="array" aca="1" ref="B6714" ca="1">INDIRECT(_xlfn.CONCAT("D",ROW(C6714)-C6714-3))</f>
        <v>667926</v>
      </c>
      <c r="Q6714"/>
    </row>
    <row r="6715" spans="1:17">
      <c r="A6715" s="38" t="str">
        <f t="shared" ca="1" si="104"/>
        <v>0</v>
      </c>
      <c r="B6715" s="39" cm="1">
        <f t="array" aca="1" ref="B6715" ca="1">INDIRECT(_xlfn.CONCAT("D",ROW(C6715)-C6715-3))</f>
        <v>0</v>
      </c>
      <c r="Q6715"/>
    </row>
    <row r="6716" spans="1:17">
      <c r="A6716" s="38" t="str">
        <f t="shared" ca="1" si="104"/>
        <v>0</v>
      </c>
      <c r="B6716" s="39" cm="1">
        <f t="array" aca="1" ref="B6716" ca="1">INDIRECT(_xlfn.CONCAT("D",ROW(C6716)-C6716-3))</f>
        <v>0</v>
      </c>
      <c r="Q6716"/>
    </row>
    <row r="6717" spans="1:17">
      <c r="A6717" s="38" t="str">
        <f t="shared" ca="1" si="104"/>
        <v>0</v>
      </c>
      <c r="B6717" s="39" cm="1">
        <f t="array" aca="1" ref="B6717" ca="1">INDIRECT(_xlfn.CONCAT("D",ROW(C6717)-C6717-3))</f>
        <v>0</v>
      </c>
      <c r="Q6717"/>
    </row>
    <row r="6718" spans="1:17">
      <c r="A6718" s="38" t="str">
        <f t="shared" ca="1" si="104"/>
        <v>0</v>
      </c>
      <c r="B6718" s="39" cm="1">
        <f t="array" aca="1" ref="B6718" ca="1">INDIRECT(_xlfn.CONCAT("D",ROW(C6718)-C6718-3))</f>
        <v>0</v>
      </c>
      <c r="D6718" s="47">
        <v>2084</v>
      </c>
      <c r="E6718" s="47"/>
      <c r="F6718" s="47"/>
      <c r="G6718" s="47"/>
      <c r="H6718" s="47"/>
      <c r="I6718" s="47"/>
      <c r="J6718" s="47"/>
      <c r="K6718" s="47"/>
      <c r="L6718" s="47"/>
      <c r="M6718" s="47"/>
      <c r="N6718" s="47"/>
      <c r="O6718" s="47"/>
      <c r="P6718" s="47"/>
      <c r="Q6718"/>
    </row>
    <row r="6719" spans="1:17">
      <c r="A6719" s="38" t="str">
        <f t="shared" ca="1" si="104"/>
        <v>0</v>
      </c>
      <c r="B6719" s="39" cm="1">
        <f t="array" aca="1" ref="B6719" ca="1">INDIRECT(_xlfn.CONCAT("D",ROW(C6719)-C6719-3))</f>
        <v>0</v>
      </c>
      <c r="F6719" s="48" t="s">
        <v>184</v>
      </c>
      <c r="G6719" s="48"/>
      <c r="H6719" s="48"/>
      <c r="I6719" s="48"/>
      <c r="J6719" s="48"/>
      <c r="K6719" s="30"/>
      <c r="L6719" s="48" t="s">
        <v>185</v>
      </c>
      <c r="M6719" s="48"/>
      <c r="N6719" s="48"/>
      <c r="O6719" s="48"/>
      <c r="P6719" s="48"/>
      <c r="Q6719"/>
    </row>
    <row r="6720" spans="1:17">
      <c r="A6720" s="38" t="e">
        <f t="shared" ca="1" si="104"/>
        <v>#VALUE!</v>
      </c>
      <c r="B6720" s="39" t="e" cm="1">
        <f t="array" aca="1" ref="B6720" ca="1">INDIRECT(_xlfn.CONCAT("D",ROW(C6720)-C6720-3))</f>
        <v>#VALUE!</v>
      </c>
      <c r="C6720" s="30" t="s">
        <v>186</v>
      </c>
      <c r="D6720" s="30" t="s">
        <v>0</v>
      </c>
      <c r="E6720" s="30"/>
      <c r="F6720" s="30" t="s">
        <v>0</v>
      </c>
      <c r="G6720" s="30" t="s">
        <v>187</v>
      </c>
      <c r="H6720" s="30" t="s">
        <v>188</v>
      </c>
      <c r="I6720" s="30" t="s">
        <v>189</v>
      </c>
      <c r="J6720" s="30" t="s">
        <v>190</v>
      </c>
      <c r="K6720" s="30"/>
      <c r="L6720" s="30" t="s">
        <v>0</v>
      </c>
      <c r="M6720" s="30" t="s">
        <v>187</v>
      </c>
      <c r="N6720" s="30" t="s">
        <v>188</v>
      </c>
      <c r="O6720" s="30" t="s">
        <v>189</v>
      </c>
      <c r="P6720" s="30" t="s">
        <v>190</v>
      </c>
      <c r="Q6720"/>
    </row>
    <row r="6721" spans="1:17">
      <c r="A6721" s="38" t="str">
        <f t="shared" ca="1" si="104"/>
        <v>20840</v>
      </c>
      <c r="B6721" s="39" cm="1">
        <f t="array" aca="1" ref="B6721" ca="1">INDIRECT(_xlfn.CONCAT("D",ROW(C6721)-C6721-3))</f>
        <v>2084</v>
      </c>
      <c r="C6721" s="32">
        <v>0</v>
      </c>
      <c r="D6721" s="33">
        <v>3990435</v>
      </c>
      <c r="E6721" s="33"/>
      <c r="F6721" s="33">
        <v>2041549</v>
      </c>
      <c r="G6721" s="33">
        <v>2041549</v>
      </c>
      <c r="H6721" s="33">
        <v>0</v>
      </c>
      <c r="I6721" s="33">
        <v>0</v>
      </c>
      <c r="J6721" s="33">
        <v>0</v>
      </c>
      <c r="K6721" s="33"/>
      <c r="L6721" s="33">
        <v>1948886</v>
      </c>
      <c r="M6721" s="33">
        <v>1948886</v>
      </c>
      <c r="N6721" s="33">
        <v>0</v>
      </c>
      <c r="O6721" s="33">
        <v>0</v>
      </c>
      <c r="P6721" s="33">
        <v>0</v>
      </c>
      <c r="Q6721"/>
    </row>
    <row r="6722" spans="1:17">
      <c r="A6722" s="38" t="str">
        <f t="shared" ca="1" si="104"/>
        <v>20841</v>
      </c>
      <c r="B6722" s="39" cm="1">
        <f t="array" aca="1" ref="B6722" ca="1">INDIRECT(_xlfn.CONCAT("D",ROW(C6722)-C6722-3))</f>
        <v>2084</v>
      </c>
      <c r="C6722" s="32">
        <v>1</v>
      </c>
      <c r="D6722" s="33">
        <v>4006563</v>
      </c>
      <c r="E6722" s="33"/>
      <c r="F6722" s="33">
        <v>2050463</v>
      </c>
      <c r="G6722" s="33">
        <v>2050463</v>
      </c>
      <c r="H6722" s="33">
        <v>0</v>
      </c>
      <c r="I6722" s="33">
        <v>0</v>
      </c>
      <c r="J6722" s="33">
        <v>0</v>
      </c>
      <c r="K6722" s="33"/>
      <c r="L6722" s="33">
        <v>1956100</v>
      </c>
      <c r="M6722" s="33">
        <v>1956100</v>
      </c>
      <c r="N6722" s="33">
        <v>0</v>
      </c>
      <c r="O6722" s="33">
        <v>0</v>
      </c>
      <c r="P6722" s="33">
        <v>0</v>
      </c>
      <c r="Q6722"/>
    </row>
    <row r="6723" spans="1:17">
      <c r="A6723" s="38" t="str">
        <f t="shared" ca="1" si="104"/>
        <v>20842</v>
      </c>
      <c r="B6723" s="39" cm="1">
        <f t="array" aca="1" ref="B6723" ca="1">INDIRECT(_xlfn.CONCAT("D",ROW(C6723)-C6723-3))</f>
        <v>2084</v>
      </c>
      <c r="C6723" s="32">
        <v>2</v>
      </c>
      <c r="D6723" s="33">
        <v>4032190</v>
      </c>
      <c r="E6723" s="33"/>
      <c r="F6723" s="33">
        <v>2063709</v>
      </c>
      <c r="G6723" s="33">
        <v>2063709</v>
      </c>
      <c r="H6723" s="33">
        <v>0</v>
      </c>
      <c r="I6723" s="33">
        <v>0</v>
      </c>
      <c r="J6723" s="33">
        <v>0</v>
      </c>
      <c r="K6723" s="33"/>
      <c r="L6723" s="33">
        <v>1968481</v>
      </c>
      <c r="M6723" s="33">
        <v>1968481</v>
      </c>
      <c r="N6723" s="33">
        <v>0</v>
      </c>
      <c r="O6723" s="33">
        <v>0</v>
      </c>
      <c r="P6723" s="33">
        <v>0</v>
      </c>
      <c r="Q6723"/>
    </row>
    <row r="6724" spans="1:17">
      <c r="A6724" s="38" t="str">
        <f t="shared" ca="1" si="104"/>
        <v>20843</v>
      </c>
      <c r="B6724" s="39" cm="1">
        <f t="array" aca="1" ref="B6724" ca="1">INDIRECT(_xlfn.CONCAT("D",ROW(C6724)-C6724-3))</f>
        <v>2084</v>
      </c>
      <c r="C6724" s="32">
        <v>3</v>
      </c>
      <c r="D6724" s="33">
        <v>4059321</v>
      </c>
      <c r="E6724" s="33"/>
      <c r="F6724" s="33">
        <v>2077718</v>
      </c>
      <c r="G6724" s="33">
        <v>2077718</v>
      </c>
      <c r="H6724" s="33">
        <v>0</v>
      </c>
      <c r="I6724" s="33">
        <v>0</v>
      </c>
      <c r="J6724" s="33">
        <v>0</v>
      </c>
      <c r="K6724" s="33"/>
      <c r="L6724" s="33">
        <v>1981603</v>
      </c>
      <c r="M6724" s="33">
        <v>1981603</v>
      </c>
      <c r="N6724" s="33">
        <v>0</v>
      </c>
      <c r="O6724" s="33">
        <v>0</v>
      </c>
      <c r="P6724" s="33">
        <v>0</v>
      </c>
      <c r="Q6724"/>
    </row>
    <row r="6725" spans="1:17">
      <c r="A6725" s="38" t="str">
        <f t="shared" ca="1" si="104"/>
        <v>20844</v>
      </c>
      <c r="B6725" s="39" cm="1">
        <f t="array" aca="1" ref="B6725" ca="1">INDIRECT(_xlfn.CONCAT("D",ROW(C6725)-C6725-3))</f>
        <v>2084</v>
      </c>
      <c r="C6725" s="32">
        <v>4</v>
      </c>
      <c r="D6725" s="33">
        <v>4085065</v>
      </c>
      <c r="E6725" s="33"/>
      <c r="F6725" s="33">
        <v>2091234</v>
      </c>
      <c r="G6725" s="33">
        <v>2091234</v>
      </c>
      <c r="H6725" s="33">
        <v>0</v>
      </c>
      <c r="I6725" s="33">
        <v>0</v>
      </c>
      <c r="J6725" s="33">
        <v>0</v>
      </c>
      <c r="K6725" s="33"/>
      <c r="L6725" s="33">
        <v>1993830</v>
      </c>
      <c r="M6725" s="33">
        <v>1993830</v>
      </c>
      <c r="N6725" s="33">
        <v>0</v>
      </c>
      <c r="O6725" s="33">
        <v>0</v>
      </c>
      <c r="P6725" s="33">
        <v>0</v>
      </c>
      <c r="Q6725"/>
    </row>
    <row r="6726" spans="1:17">
      <c r="A6726" s="38" t="str">
        <f t="shared" ca="1" si="104"/>
        <v>20845</v>
      </c>
      <c r="B6726" s="39" cm="1">
        <f t="array" aca="1" ref="B6726" ca="1">INDIRECT(_xlfn.CONCAT("D",ROW(C6726)-C6726-3))</f>
        <v>2084</v>
      </c>
      <c r="C6726" s="32">
        <v>5</v>
      </c>
      <c r="D6726" s="33">
        <v>4110084</v>
      </c>
      <c r="E6726" s="33"/>
      <c r="F6726" s="33">
        <v>2104300</v>
      </c>
      <c r="G6726" s="33">
        <v>2104300</v>
      </c>
      <c r="H6726" s="33">
        <v>0</v>
      </c>
      <c r="I6726" s="33">
        <v>0</v>
      </c>
      <c r="J6726" s="33">
        <v>0</v>
      </c>
      <c r="K6726" s="33"/>
      <c r="L6726" s="33">
        <v>2005783</v>
      </c>
      <c r="M6726" s="33">
        <v>2005783</v>
      </c>
      <c r="N6726" s="33">
        <v>0</v>
      </c>
      <c r="O6726" s="33">
        <v>0</v>
      </c>
      <c r="P6726" s="33">
        <v>0</v>
      </c>
      <c r="Q6726"/>
    </row>
    <row r="6727" spans="1:17">
      <c r="A6727" s="38" t="str">
        <f t="shared" ca="1" si="104"/>
        <v>20846</v>
      </c>
      <c r="B6727" s="39" cm="1">
        <f t="array" aca="1" ref="B6727" ca="1">INDIRECT(_xlfn.CONCAT("D",ROW(C6727)-C6727-3))</f>
        <v>2084</v>
      </c>
      <c r="C6727" s="32">
        <v>6</v>
      </c>
      <c r="D6727" s="33">
        <v>4136382</v>
      </c>
      <c r="E6727" s="33"/>
      <c r="F6727" s="33">
        <v>2117917</v>
      </c>
      <c r="G6727" s="33">
        <v>2117917</v>
      </c>
      <c r="H6727" s="33">
        <v>0</v>
      </c>
      <c r="I6727" s="33">
        <v>0</v>
      </c>
      <c r="J6727" s="33">
        <v>0</v>
      </c>
      <c r="K6727" s="33"/>
      <c r="L6727" s="33">
        <v>2018465</v>
      </c>
      <c r="M6727" s="33">
        <v>2018465</v>
      </c>
      <c r="N6727" s="33">
        <v>0</v>
      </c>
      <c r="O6727" s="33">
        <v>0</v>
      </c>
      <c r="P6727" s="33">
        <v>0</v>
      </c>
      <c r="Q6727"/>
    </row>
    <row r="6728" spans="1:17">
      <c r="A6728" s="38" t="str">
        <f t="shared" ca="1" si="104"/>
        <v>20847</v>
      </c>
      <c r="B6728" s="39" cm="1">
        <f t="array" aca="1" ref="B6728" ca="1">INDIRECT(_xlfn.CONCAT("D",ROW(C6728)-C6728-3))</f>
        <v>2084</v>
      </c>
      <c r="C6728" s="32">
        <v>7</v>
      </c>
      <c r="D6728" s="33">
        <v>4161837</v>
      </c>
      <c r="E6728" s="33"/>
      <c r="F6728" s="33">
        <v>2130941</v>
      </c>
      <c r="G6728" s="33">
        <v>2130941</v>
      </c>
      <c r="H6728" s="33">
        <v>0</v>
      </c>
      <c r="I6728" s="33">
        <v>0</v>
      </c>
      <c r="J6728" s="33">
        <v>0</v>
      </c>
      <c r="K6728" s="33"/>
      <c r="L6728" s="33">
        <v>2030896</v>
      </c>
      <c r="M6728" s="33">
        <v>2030896</v>
      </c>
      <c r="N6728" s="33">
        <v>0</v>
      </c>
      <c r="O6728" s="33">
        <v>0</v>
      </c>
      <c r="P6728" s="33">
        <v>0</v>
      </c>
      <c r="Q6728"/>
    </row>
    <row r="6729" spans="1:17">
      <c r="A6729" s="38" t="str">
        <f t="shared" ca="1" si="104"/>
        <v>20848</v>
      </c>
      <c r="B6729" s="39" cm="1">
        <f t="array" aca="1" ref="B6729" ca="1">INDIRECT(_xlfn.CONCAT("D",ROW(C6729)-C6729-3))</f>
        <v>2084</v>
      </c>
      <c r="C6729" s="32">
        <v>8</v>
      </c>
      <c r="D6729" s="33">
        <v>4187062</v>
      </c>
      <c r="E6729" s="33"/>
      <c r="F6729" s="33">
        <v>2144033</v>
      </c>
      <c r="G6729" s="33">
        <v>2144033</v>
      </c>
      <c r="H6729" s="33">
        <v>0</v>
      </c>
      <c r="I6729" s="33">
        <v>0</v>
      </c>
      <c r="J6729" s="33">
        <v>0</v>
      </c>
      <c r="K6729" s="33"/>
      <c r="L6729" s="33">
        <v>2043029</v>
      </c>
      <c r="M6729" s="33">
        <v>2043029</v>
      </c>
      <c r="N6729" s="33">
        <v>0</v>
      </c>
      <c r="O6729" s="33">
        <v>0</v>
      </c>
      <c r="P6729" s="33">
        <v>0</v>
      </c>
      <c r="Q6729"/>
    </row>
    <row r="6730" spans="1:17">
      <c r="A6730" s="38" t="str">
        <f t="shared" ca="1" si="104"/>
        <v>20849</v>
      </c>
      <c r="B6730" s="39" cm="1">
        <f t="array" aca="1" ref="B6730" ca="1">INDIRECT(_xlfn.CONCAT("D",ROW(C6730)-C6730-3))</f>
        <v>2084</v>
      </c>
      <c r="C6730" s="32">
        <v>9</v>
      </c>
      <c r="D6730" s="33">
        <v>4212783</v>
      </c>
      <c r="E6730" s="33"/>
      <c r="F6730" s="33">
        <v>2157736</v>
      </c>
      <c r="G6730" s="33">
        <v>2157736</v>
      </c>
      <c r="H6730" s="33">
        <v>0</v>
      </c>
      <c r="I6730" s="33">
        <v>0</v>
      </c>
      <c r="J6730" s="33">
        <v>0</v>
      </c>
      <c r="K6730" s="33"/>
      <c r="L6730" s="33">
        <v>2055047</v>
      </c>
      <c r="M6730" s="33">
        <v>2055047</v>
      </c>
      <c r="N6730" s="33">
        <v>0</v>
      </c>
      <c r="O6730" s="33">
        <v>0</v>
      </c>
      <c r="P6730" s="33">
        <v>0</v>
      </c>
      <c r="Q6730"/>
    </row>
    <row r="6731" spans="1:17">
      <c r="A6731" s="38" t="str">
        <f t="shared" ca="1" si="104"/>
        <v>208410</v>
      </c>
      <c r="B6731" s="39" cm="1">
        <f t="array" aca="1" ref="B6731" ca="1">INDIRECT(_xlfn.CONCAT("D",ROW(C6731)-C6731-3))</f>
        <v>2084</v>
      </c>
      <c r="C6731" s="32">
        <v>10</v>
      </c>
      <c r="D6731" s="33">
        <v>4238865</v>
      </c>
      <c r="E6731" s="33"/>
      <c r="F6731" s="33">
        <v>2171829</v>
      </c>
      <c r="G6731" s="33">
        <v>2171829</v>
      </c>
      <c r="H6731" s="33">
        <v>0</v>
      </c>
      <c r="I6731" s="33">
        <v>0</v>
      </c>
      <c r="J6731" s="33">
        <v>0</v>
      </c>
      <c r="K6731" s="33"/>
      <c r="L6731" s="33">
        <v>2067035</v>
      </c>
      <c r="M6731" s="33">
        <v>2067035</v>
      </c>
      <c r="N6731" s="33">
        <v>0</v>
      </c>
      <c r="O6731" s="33">
        <v>0</v>
      </c>
      <c r="P6731" s="33">
        <v>0</v>
      </c>
      <c r="Q6731"/>
    </row>
    <row r="6732" spans="1:17">
      <c r="A6732" s="38" t="str">
        <f t="shared" ref="A6732:A6795" ca="1" si="105">B6732&amp;C6732</f>
        <v>208411</v>
      </c>
      <c r="B6732" s="39" cm="1">
        <f t="array" aca="1" ref="B6732" ca="1">INDIRECT(_xlfn.CONCAT("D",ROW(C6732)-C6732-3))</f>
        <v>2084</v>
      </c>
      <c r="C6732" s="32">
        <v>11</v>
      </c>
      <c r="D6732" s="33">
        <v>4264543</v>
      </c>
      <c r="E6732" s="33"/>
      <c r="F6732" s="33">
        <v>2185600</v>
      </c>
      <c r="G6732" s="33">
        <v>2185600</v>
      </c>
      <c r="H6732" s="33">
        <v>0</v>
      </c>
      <c r="I6732" s="33">
        <v>0</v>
      </c>
      <c r="J6732" s="33">
        <v>0</v>
      </c>
      <c r="K6732" s="33"/>
      <c r="L6732" s="33">
        <v>2078943</v>
      </c>
      <c r="M6732" s="33">
        <v>2078943</v>
      </c>
      <c r="N6732" s="33">
        <v>0</v>
      </c>
      <c r="O6732" s="33">
        <v>0</v>
      </c>
      <c r="P6732" s="33">
        <v>0</v>
      </c>
      <c r="Q6732"/>
    </row>
    <row r="6733" spans="1:17">
      <c r="A6733" s="38" t="str">
        <f t="shared" ca="1" si="105"/>
        <v>208412</v>
      </c>
      <c r="B6733" s="39" cm="1">
        <f t="array" aca="1" ref="B6733" ca="1">INDIRECT(_xlfn.CONCAT("D",ROW(C6733)-C6733-3))</f>
        <v>2084</v>
      </c>
      <c r="C6733" s="32">
        <v>12</v>
      </c>
      <c r="D6733" s="33">
        <v>4289653</v>
      </c>
      <c r="E6733" s="33"/>
      <c r="F6733" s="33">
        <v>2198819</v>
      </c>
      <c r="G6733" s="33">
        <v>2198819</v>
      </c>
      <c r="H6733" s="33">
        <v>0</v>
      </c>
      <c r="I6733" s="33">
        <v>0</v>
      </c>
      <c r="J6733" s="33">
        <v>0</v>
      </c>
      <c r="K6733" s="33"/>
      <c r="L6733" s="33">
        <v>2090834</v>
      </c>
      <c r="M6733" s="33">
        <v>2090834</v>
      </c>
      <c r="N6733" s="33">
        <v>0</v>
      </c>
      <c r="O6733" s="33">
        <v>0</v>
      </c>
      <c r="P6733" s="33">
        <v>0</v>
      </c>
      <c r="Q6733"/>
    </row>
    <row r="6734" spans="1:17">
      <c r="A6734" s="38" t="str">
        <f t="shared" ca="1" si="105"/>
        <v>208413</v>
      </c>
      <c r="B6734" s="39" cm="1">
        <f t="array" aca="1" ref="B6734" ca="1">INDIRECT(_xlfn.CONCAT("D",ROW(C6734)-C6734-3))</f>
        <v>2084</v>
      </c>
      <c r="C6734" s="32">
        <v>13</v>
      </c>
      <c r="D6734" s="33">
        <v>4314138</v>
      </c>
      <c r="E6734" s="33"/>
      <c r="F6734" s="33">
        <v>2211565</v>
      </c>
      <c r="G6734" s="33">
        <v>2211565</v>
      </c>
      <c r="H6734" s="33">
        <v>0</v>
      </c>
      <c r="I6734" s="33">
        <v>0</v>
      </c>
      <c r="J6734" s="33">
        <v>0</v>
      </c>
      <c r="K6734" s="33"/>
      <c r="L6734" s="33">
        <v>2102573</v>
      </c>
      <c r="M6734" s="33">
        <v>2102573</v>
      </c>
      <c r="N6734" s="33">
        <v>0</v>
      </c>
      <c r="O6734" s="33">
        <v>0</v>
      </c>
      <c r="P6734" s="33">
        <v>0</v>
      </c>
      <c r="Q6734"/>
    </row>
    <row r="6735" spans="1:17">
      <c r="A6735" s="38" t="str">
        <f t="shared" ca="1" si="105"/>
        <v>208414</v>
      </c>
      <c r="B6735" s="39" cm="1">
        <f t="array" aca="1" ref="B6735" ca="1">INDIRECT(_xlfn.CONCAT("D",ROW(C6735)-C6735-3))</f>
        <v>2084</v>
      </c>
      <c r="C6735" s="32">
        <v>14</v>
      </c>
      <c r="D6735" s="33">
        <v>4337741</v>
      </c>
      <c r="E6735" s="33"/>
      <c r="F6735" s="33">
        <v>2223850</v>
      </c>
      <c r="G6735" s="33">
        <v>2223850</v>
      </c>
      <c r="H6735" s="33">
        <v>0</v>
      </c>
      <c r="I6735" s="33">
        <v>0</v>
      </c>
      <c r="J6735" s="33">
        <v>0</v>
      </c>
      <c r="K6735" s="33"/>
      <c r="L6735" s="33">
        <v>2113891</v>
      </c>
      <c r="M6735" s="33">
        <v>2113891</v>
      </c>
      <c r="N6735" s="33">
        <v>0</v>
      </c>
      <c r="O6735" s="33">
        <v>0</v>
      </c>
      <c r="P6735" s="33">
        <v>0</v>
      </c>
      <c r="Q6735"/>
    </row>
    <row r="6736" spans="1:17">
      <c r="A6736" s="38" t="str">
        <f t="shared" ca="1" si="105"/>
        <v>208415</v>
      </c>
      <c r="B6736" s="39" cm="1">
        <f t="array" aca="1" ref="B6736" ca="1">INDIRECT(_xlfn.CONCAT("D",ROW(C6736)-C6736-3))</f>
        <v>2084</v>
      </c>
      <c r="C6736" s="32">
        <v>15</v>
      </c>
      <c r="D6736" s="33">
        <v>4361132</v>
      </c>
      <c r="E6736" s="33"/>
      <c r="F6736" s="33">
        <v>2236209</v>
      </c>
      <c r="G6736" s="33">
        <v>2236209</v>
      </c>
      <c r="H6736" s="33">
        <v>0</v>
      </c>
      <c r="I6736" s="33">
        <v>0</v>
      </c>
      <c r="J6736" s="33">
        <v>0</v>
      </c>
      <c r="K6736" s="33"/>
      <c r="L6736" s="33">
        <v>2124923</v>
      </c>
      <c r="M6736" s="33">
        <v>2124923</v>
      </c>
      <c r="N6736" s="33">
        <v>0</v>
      </c>
      <c r="O6736" s="33">
        <v>0</v>
      </c>
      <c r="P6736" s="33">
        <v>0</v>
      </c>
      <c r="Q6736"/>
    </row>
    <row r="6737" spans="1:17">
      <c r="A6737" s="38" t="str">
        <f t="shared" ca="1" si="105"/>
        <v>208416</v>
      </c>
      <c r="B6737" s="39" cm="1">
        <f t="array" aca="1" ref="B6737" ca="1">INDIRECT(_xlfn.CONCAT("D",ROW(C6737)-C6737-3))</f>
        <v>2084</v>
      </c>
      <c r="C6737" s="32">
        <v>16</v>
      </c>
      <c r="D6737" s="33">
        <v>4384874</v>
      </c>
      <c r="E6737" s="33"/>
      <c r="F6737" s="33">
        <v>2249340</v>
      </c>
      <c r="G6737" s="33">
        <v>2247489</v>
      </c>
      <c r="H6737" s="33">
        <v>1851</v>
      </c>
      <c r="I6737" s="33">
        <v>0</v>
      </c>
      <c r="J6737" s="33">
        <v>0</v>
      </c>
      <c r="K6737" s="33"/>
      <c r="L6737" s="33">
        <v>2135534</v>
      </c>
      <c r="M6737" s="33">
        <v>2131840</v>
      </c>
      <c r="N6737" s="33">
        <v>3695</v>
      </c>
      <c r="O6737" s="33">
        <v>0</v>
      </c>
      <c r="P6737" s="33">
        <v>0</v>
      </c>
      <c r="Q6737"/>
    </row>
    <row r="6738" spans="1:17">
      <c r="A6738" s="38" t="str">
        <f t="shared" ca="1" si="105"/>
        <v>208417</v>
      </c>
      <c r="B6738" s="39" cm="1">
        <f t="array" aca="1" ref="B6738" ca="1">INDIRECT(_xlfn.CONCAT("D",ROW(C6738)-C6738-3))</f>
        <v>2084</v>
      </c>
      <c r="C6738" s="32">
        <v>17</v>
      </c>
      <c r="D6738" s="33">
        <v>4410061</v>
      </c>
      <c r="E6738" s="33"/>
      <c r="F6738" s="33">
        <v>2264134</v>
      </c>
      <c r="G6738" s="33">
        <v>2250237</v>
      </c>
      <c r="H6738" s="33">
        <v>12970</v>
      </c>
      <c r="I6738" s="33">
        <v>0</v>
      </c>
      <c r="J6738" s="33">
        <v>926</v>
      </c>
      <c r="K6738" s="33"/>
      <c r="L6738" s="33">
        <v>2145928</v>
      </c>
      <c r="M6738" s="33">
        <v>2126495</v>
      </c>
      <c r="N6738" s="33">
        <v>19433</v>
      </c>
      <c r="O6738" s="33">
        <v>0</v>
      </c>
      <c r="P6738" s="33">
        <v>0</v>
      </c>
      <c r="Q6738"/>
    </row>
    <row r="6739" spans="1:17">
      <c r="A6739" s="38" t="str">
        <f t="shared" ca="1" si="105"/>
        <v>208418</v>
      </c>
      <c r="B6739" s="39" cm="1">
        <f t="array" aca="1" ref="B6739" ca="1">INDIRECT(_xlfn.CONCAT("D",ROW(C6739)-C6739-3))</f>
        <v>2084</v>
      </c>
      <c r="C6739" s="32">
        <v>18</v>
      </c>
      <c r="D6739" s="33">
        <v>4436086</v>
      </c>
      <c r="E6739" s="33"/>
      <c r="F6739" s="33">
        <v>2279993</v>
      </c>
      <c r="G6739" s="33">
        <v>2261486</v>
      </c>
      <c r="H6739" s="33">
        <v>18506</v>
      </c>
      <c r="I6739" s="33">
        <v>0</v>
      </c>
      <c r="J6739" s="33">
        <v>0</v>
      </c>
      <c r="K6739" s="33"/>
      <c r="L6739" s="33">
        <v>2156093</v>
      </c>
      <c r="M6739" s="33">
        <v>2132054</v>
      </c>
      <c r="N6739" s="33">
        <v>23114</v>
      </c>
      <c r="O6739" s="33">
        <v>0</v>
      </c>
      <c r="P6739" s="33">
        <v>925</v>
      </c>
      <c r="Q6739"/>
    </row>
    <row r="6740" spans="1:17">
      <c r="A6740" s="38" t="str">
        <f t="shared" ca="1" si="105"/>
        <v>208419</v>
      </c>
      <c r="B6740" s="39" cm="1">
        <f t="array" aca="1" ref="B6740" ca="1">INDIRECT(_xlfn.CONCAT("D",ROW(C6740)-C6740-3))</f>
        <v>2084</v>
      </c>
      <c r="C6740" s="32">
        <v>19</v>
      </c>
      <c r="D6740" s="33">
        <v>4459767</v>
      </c>
      <c r="E6740" s="33"/>
      <c r="F6740" s="33">
        <v>2294324</v>
      </c>
      <c r="G6740" s="33">
        <v>2267463</v>
      </c>
      <c r="H6740" s="33">
        <v>26861</v>
      </c>
      <c r="I6740" s="33">
        <v>0</v>
      </c>
      <c r="J6740" s="33">
        <v>0</v>
      </c>
      <c r="K6740" s="33"/>
      <c r="L6740" s="33">
        <v>2165443</v>
      </c>
      <c r="M6740" s="33">
        <v>2110914</v>
      </c>
      <c r="N6740" s="33">
        <v>54529</v>
      </c>
      <c r="O6740" s="33">
        <v>0</v>
      </c>
      <c r="P6740" s="33">
        <v>0</v>
      </c>
      <c r="Q6740"/>
    </row>
    <row r="6741" spans="1:17">
      <c r="A6741" s="38" t="str">
        <f t="shared" ca="1" si="105"/>
        <v>208420</v>
      </c>
      <c r="B6741" s="39" cm="1">
        <f t="array" aca="1" ref="B6741" ca="1">INDIRECT(_xlfn.CONCAT("D",ROW(C6741)-C6741-3))</f>
        <v>2084</v>
      </c>
      <c r="C6741" s="32">
        <v>20</v>
      </c>
      <c r="D6741" s="33">
        <v>4480097</v>
      </c>
      <c r="E6741" s="33"/>
      <c r="F6741" s="33">
        <v>2305669</v>
      </c>
      <c r="G6741" s="33">
        <v>2257499</v>
      </c>
      <c r="H6741" s="33">
        <v>47244</v>
      </c>
      <c r="I6741" s="33">
        <v>0</v>
      </c>
      <c r="J6741" s="33">
        <v>926</v>
      </c>
      <c r="K6741" s="33"/>
      <c r="L6741" s="33">
        <v>2174428</v>
      </c>
      <c r="M6741" s="33">
        <v>2055066</v>
      </c>
      <c r="N6741" s="33">
        <v>115661</v>
      </c>
      <c r="O6741" s="33">
        <v>0</v>
      </c>
      <c r="P6741" s="33">
        <v>3701</v>
      </c>
      <c r="Q6741"/>
    </row>
    <row r="6742" spans="1:17">
      <c r="A6742" s="38" t="str">
        <f t="shared" ca="1" si="105"/>
        <v>208421</v>
      </c>
      <c r="B6742" s="39" cm="1">
        <f t="array" aca="1" ref="B6742" ca="1">INDIRECT(_xlfn.CONCAT("D",ROW(C6742)-C6742-3))</f>
        <v>2084</v>
      </c>
      <c r="C6742" s="32">
        <v>21</v>
      </c>
      <c r="D6742" s="33">
        <v>4500065</v>
      </c>
      <c r="E6742" s="33"/>
      <c r="F6742" s="33">
        <v>2316406</v>
      </c>
      <c r="G6742" s="33">
        <v>2244076</v>
      </c>
      <c r="H6742" s="33">
        <v>70475</v>
      </c>
      <c r="I6742" s="33">
        <v>0</v>
      </c>
      <c r="J6742" s="33">
        <v>1855</v>
      </c>
      <c r="K6742" s="33"/>
      <c r="L6742" s="33">
        <v>2183659</v>
      </c>
      <c r="M6742" s="33">
        <v>2029867</v>
      </c>
      <c r="N6742" s="33">
        <v>148233</v>
      </c>
      <c r="O6742" s="33">
        <v>927</v>
      </c>
      <c r="P6742" s="33">
        <v>4632</v>
      </c>
      <c r="Q6742"/>
    </row>
    <row r="6743" spans="1:17">
      <c r="A6743" s="38" t="str">
        <f t="shared" ca="1" si="105"/>
        <v>208422</v>
      </c>
      <c r="B6743" s="39" cm="1">
        <f t="array" aca="1" ref="B6743" ca="1">INDIRECT(_xlfn.CONCAT("D",ROW(C6743)-C6743-3))</f>
        <v>2084</v>
      </c>
      <c r="C6743" s="32">
        <v>22</v>
      </c>
      <c r="D6743" s="33">
        <v>4515367</v>
      </c>
      <c r="E6743" s="33"/>
      <c r="F6743" s="33">
        <v>2323988</v>
      </c>
      <c r="G6743" s="33">
        <v>2205142</v>
      </c>
      <c r="H6743" s="33">
        <v>114203</v>
      </c>
      <c r="I6743" s="33">
        <v>0</v>
      </c>
      <c r="J6743" s="33">
        <v>4642</v>
      </c>
      <c r="K6743" s="33"/>
      <c r="L6743" s="33">
        <v>2191379</v>
      </c>
      <c r="M6743" s="33">
        <v>1953871</v>
      </c>
      <c r="N6743" s="33">
        <v>227302</v>
      </c>
      <c r="O6743" s="33">
        <v>928</v>
      </c>
      <c r="P6743" s="33">
        <v>9278</v>
      </c>
      <c r="Q6743"/>
    </row>
    <row r="6744" spans="1:17">
      <c r="A6744" s="38" t="str">
        <f t="shared" ca="1" si="105"/>
        <v>208423</v>
      </c>
      <c r="B6744" s="39" cm="1">
        <f t="array" aca="1" ref="B6744" ca="1">INDIRECT(_xlfn.CONCAT("D",ROW(C6744)-C6744-3))</f>
        <v>2084</v>
      </c>
      <c r="C6744" s="32">
        <v>23</v>
      </c>
      <c r="D6744" s="33">
        <v>4526862</v>
      </c>
      <c r="E6744" s="33"/>
      <c r="F6744" s="33">
        <v>2328954</v>
      </c>
      <c r="G6744" s="33">
        <v>2173691</v>
      </c>
      <c r="H6744" s="33">
        <v>147826</v>
      </c>
      <c r="I6744" s="33">
        <v>0</v>
      </c>
      <c r="J6744" s="33">
        <v>7438</v>
      </c>
      <c r="K6744" s="33"/>
      <c r="L6744" s="33">
        <v>2197907</v>
      </c>
      <c r="M6744" s="33">
        <v>1875424</v>
      </c>
      <c r="N6744" s="33">
        <v>302038</v>
      </c>
      <c r="O6744" s="33">
        <v>1859</v>
      </c>
      <c r="P6744" s="33">
        <v>18587</v>
      </c>
      <c r="Q6744"/>
    </row>
    <row r="6745" spans="1:17">
      <c r="A6745" s="38" t="str">
        <f t="shared" ca="1" si="105"/>
        <v>208424</v>
      </c>
      <c r="B6745" s="39" cm="1">
        <f t="array" aca="1" ref="B6745" ca="1">INDIRECT(_xlfn.CONCAT("D",ROW(C6745)-C6745-3))</f>
        <v>2084</v>
      </c>
      <c r="C6745" s="32">
        <v>24</v>
      </c>
      <c r="D6745" s="33">
        <v>4537235</v>
      </c>
      <c r="E6745" s="33"/>
      <c r="F6745" s="33">
        <v>2332879</v>
      </c>
      <c r="G6745" s="33">
        <v>2060616</v>
      </c>
      <c r="H6745" s="33">
        <v>262006</v>
      </c>
      <c r="I6745" s="33">
        <v>932</v>
      </c>
      <c r="J6745" s="33">
        <v>9324</v>
      </c>
      <c r="K6745" s="33"/>
      <c r="L6745" s="33">
        <v>2204356</v>
      </c>
      <c r="M6745" s="33">
        <v>1778367</v>
      </c>
      <c r="N6745" s="33">
        <v>405527</v>
      </c>
      <c r="O6745" s="33">
        <v>1860</v>
      </c>
      <c r="P6745" s="33">
        <v>18602</v>
      </c>
      <c r="Q6745"/>
    </row>
    <row r="6746" spans="1:17">
      <c r="A6746" s="38" t="str">
        <f t="shared" ca="1" si="105"/>
        <v>208425</v>
      </c>
      <c r="B6746" s="39" cm="1">
        <f t="array" aca="1" ref="B6746" ca="1">INDIRECT(_xlfn.CONCAT("D",ROW(C6746)-C6746-3))</f>
        <v>2084</v>
      </c>
      <c r="C6746" s="32">
        <v>25</v>
      </c>
      <c r="D6746" s="33">
        <v>4547636</v>
      </c>
      <c r="E6746" s="33"/>
      <c r="F6746" s="33">
        <v>2336296</v>
      </c>
      <c r="G6746" s="33">
        <v>2015756</v>
      </c>
      <c r="H6746" s="33">
        <v>306522</v>
      </c>
      <c r="I6746" s="33">
        <v>935</v>
      </c>
      <c r="J6746" s="33">
        <v>13083</v>
      </c>
      <c r="K6746" s="33"/>
      <c r="L6746" s="33">
        <v>2211340</v>
      </c>
      <c r="M6746" s="33">
        <v>1604342</v>
      </c>
      <c r="N6746" s="33">
        <v>569644</v>
      </c>
      <c r="O6746" s="33">
        <v>0</v>
      </c>
      <c r="P6746" s="33">
        <v>37354</v>
      </c>
      <c r="Q6746"/>
    </row>
    <row r="6747" spans="1:17">
      <c r="A6747" s="38" t="str">
        <f t="shared" ca="1" si="105"/>
        <v>208426</v>
      </c>
      <c r="B6747" s="39" cm="1">
        <f t="array" aca="1" ref="B6747" ca="1">INDIRECT(_xlfn.CONCAT("D",ROW(C6747)-C6747-3))</f>
        <v>2084</v>
      </c>
      <c r="C6747" s="32">
        <v>26</v>
      </c>
      <c r="D6747" s="33">
        <v>4558260</v>
      </c>
      <c r="E6747" s="33"/>
      <c r="F6747" s="33">
        <v>2339525</v>
      </c>
      <c r="G6747" s="33">
        <v>1864500</v>
      </c>
      <c r="H6747" s="33">
        <v>444107</v>
      </c>
      <c r="I6747" s="33">
        <v>0</v>
      </c>
      <c r="J6747" s="33">
        <v>30919</v>
      </c>
      <c r="K6747" s="33"/>
      <c r="L6747" s="33">
        <v>2218735</v>
      </c>
      <c r="M6747" s="33">
        <v>1519066</v>
      </c>
      <c r="N6747" s="33">
        <v>657576</v>
      </c>
      <c r="O6747" s="33">
        <v>3741</v>
      </c>
      <c r="P6747" s="33">
        <v>38351</v>
      </c>
      <c r="Q6747"/>
    </row>
    <row r="6748" spans="1:17">
      <c r="A6748" s="38" t="str">
        <f t="shared" ca="1" si="105"/>
        <v>208427</v>
      </c>
      <c r="B6748" s="39" cm="1">
        <f t="array" aca="1" ref="B6748" ca="1">INDIRECT(_xlfn.CONCAT("D",ROW(C6748)-C6748-3))</f>
        <v>2084</v>
      </c>
      <c r="C6748" s="32">
        <v>27</v>
      </c>
      <c r="D6748" s="33">
        <v>4569866</v>
      </c>
      <c r="E6748" s="33"/>
      <c r="F6748" s="33">
        <v>2343225</v>
      </c>
      <c r="G6748" s="33">
        <v>1795190</v>
      </c>
      <c r="H6748" s="33">
        <v>518944</v>
      </c>
      <c r="I6748" s="33">
        <v>938</v>
      </c>
      <c r="J6748" s="33">
        <v>28152</v>
      </c>
      <c r="K6748" s="33"/>
      <c r="L6748" s="33">
        <v>2226641</v>
      </c>
      <c r="M6748" s="33">
        <v>1341237</v>
      </c>
      <c r="N6748" s="33">
        <v>827253</v>
      </c>
      <c r="O6748" s="33">
        <v>3752</v>
      </c>
      <c r="P6748" s="33">
        <v>54400</v>
      </c>
      <c r="Q6748"/>
    </row>
    <row r="6749" spans="1:17">
      <c r="A6749" s="38" t="str">
        <f t="shared" ca="1" si="105"/>
        <v>208428</v>
      </c>
      <c r="B6749" s="39" cm="1">
        <f t="array" aca="1" ref="B6749" ca="1">INDIRECT(_xlfn.CONCAT("D",ROW(C6749)-C6749-3))</f>
        <v>2084</v>
      </c>
      <c r="C6749" s="32">
        <v>28</v>
      </c>
      <c r="D6749" s="33">
        <v>4583270</v>
      </c>
      <c r="E6749" s="33"/>
      <c r="F6749" s="33">
        <v>2348032</v>
      </c>
      <c r="G6749" s="33">
        <v>1721199</v>
      </c>
      <c r="H6749" s="33">
        <v>590071</v>
      </c>
      <c r="I6749" s="33">
        <v>943</v>
      </c>
      <c r="J6749" s="33">
        <v>35819</v>
      </c>
      <c r="K6749" s="33"/>
      <c r="L6749" s="33">
        <v>2235238</v>
      </c>
      <c r="M6749" s="33">
        <v>1237196</v>
      </c>
      <c r="N6749" s="33">
        <v>935900</v>
      </c>
      <c r="O6749" s="33">
        <v>6591</v>
      </c>
      <c r="P6749" s="33">
        <v>55551</v>
      </c>
      <c r="Q6749"/>
    </row>
    <row r="6750" spans="1:17">
      <c r="A6750" s="38" t="str">
        <f t="shared" ca="1" si="105"/>
        <v>208429</v>
      </c>
      <c r="B6750" s="39" cm="1">
        <f t="array" aca="1" ref="B6750" ca="1">INDIRECT(_xlfn.CONCAT("D",ROW(C6750)-C6750-3))</f>
        <v>2084</v>
      </c>
      <c r="C6750" s="32">
        <v>29</v>
      </c>
      <c r="D6750" s="33">
        <v>4598710</v>
      </c>
      <c r="E6750" s="33"/>
      <c r="F6750" s="33">
        <v>2354204</v>
      </c>
      <c r="G6750" s="33">
        <v>1544532</v>
      </c>
      <c r="H6750" s="33">
        <v>754747</v>
      </c>
      <c r="I6750" s="33">
        <v>2841</v>
      </c>
      <c r="J6750" s="33">
        <v>52084</v>
      </c>
      <c r="K6750" s="33"/>
      <c r="L6750" s="33">
        <v>2244506</v>
      </c>
      <c r="M6750" s="33">
        <v>1097692</v>
      </c>
      <c r="N6750" s="33">
        <v>1055182</v>
      </c>
      <c r="O6750" s="33">
        <v>14170</v>
      </c>
      <c r="P6750" s="33">
        <v>77462</v>
      </c>
      <c r="Q6750"/>
    </row>
    <row r="6751" spans="1:17">
      <c r="A6751" s="38" t="str">
        <f t="shared" ca="1" si="105"/>
        <v>208430</v>
      </c>
      <c r="B6751" s="39" cm="1">
        <f t="array" aca="1" ref="B6751" ca="1">INDIRECT(_xlfn.CONCAT("D",ROW(C6751)-C6751-3))</f>
        <v>2084</v>
      </c>
      <c r="C6751" s="32">
        <v>30</v>
      </c>
      <c r="D6751" s="33">
        <v>4617528</v>
      </c>
      <c r="E6751" s="33"/>
      <c r="F6751" s="33">
        <v>2362567</v>
      </c>
      <c r="G6751" s="33">
        <v>1468880</v>
      </c>
      <c r="H6751" s="33">
        <v>822382</v>
      </c>
      <c r="I6751" s="33">
        <v>1901</v>
      </c>
      <c r="J6751" s="33">
        <v>69403</v>
      </c>
      <c r="K6751" s="33"/>
      <c r="L6751" s="33">
        <v>2254961</v>
      </c>
      <c r="M6751" s="33">
        <v>1006103</v>
      </c>
      <c r="N6751" s="33">
        <v>1138859</v>
      </c>
      <c r="O6751" s="33">
        <v>8534</v>
      </c>
      <c r="P6751" s="33">
        <v>101464</v>
      </c>
      <c r="Q6751"/>
    </row>
    <row r="6752" spans="1:17">
      <c r="A6752" s="38" t="str">
        <f t="shared" ca="1" si="105"/>
        <v>208431</v>
      </c>
      <c r="B6752" s="39" cm="1">
        <f t="array" aca="1" ref="B6752" ca="1">INDIRECT(_xlfn.CONCAT("D",ROW(C6752)-C6752-3))</f>
        <v>2084</v>
      </c>
      <c r="C6752" s="32">
        <v>31</v>
      </c>
      <c r="D6752" s="33">
        <v>4638031</v>
      </c>
      <c r="E6752" s="33"/>
      <c r="F6752" s="33">
        <v>2372015</v>
      </c>
      <c r="G6752" s="33">
        <v>1411006</v>
      </c>
      <c r="H6752" s="33">
        <v>883785</v>
      </c>
      <c r="I6752" s="33">
        <v>2860</v>
      </c>
      <c r="J6752" s="33">
        <v>74364</v>
      </c>
      <c r="K6752" s="33"/>
      <c r="L6752" s="33">
        <v>2266016</v>
      </c>
      <c r="M6752" s="33">
        <v>940055</v>
      </c>
      <c r="N6752" s="33">
        <v>1195742</v>
      </c>
      <c r="O6752" s="33">
        <v>11406</v>
      </c>
      <c r="P6752" s="33">
        <v>118814</v>
      </c>
      <c r="Q6752"/>
    </row>
    <row r="6753" spans="1:17">
      <c r="A6753" s="38" t="str">
        <f t="shared" ca="1" si="105"/>
        <v>208432</v>
      </c>
      <c r="B6753" s="39" cm="1">
        <f t="array" aca="1" ref="B6753" ca="1">INDIRECT(_xlfn.CONCAT("D",ROW(C6753)-C6753-3))</f>
        <v>2084</v>
      </c>
      <c r="C6753" s="32">
        <v>32</v>
      </c>
      <c r="D6753" s="33">
        <v>4659837</v>
      </c>
      <c r="E6753" s="33"/>
      <c r="F6753" s="33">
        <v>2382179</v>
      </c>
      <c r="G6753" s="33">
        <v>1298675</v>
      </c>
      <c r="H6753" s="33">
        <v>976397</v>
      </c>
      <c r="I6753" s="33">
        <v>4782</v>
      </c>
      <c r="J6753" s="33">
        <v>102326</v>
      </c>
      <c r="K6753" s="33"/>
      <c r="L6753" s="33">
        <v>2277657</v>
      </c>
      <c r="M6753" s="33">
        <v>881089</v>
      </c>
      <c r="N6753" s="33">
        <v>1251471</v>
      </c>
      <c r="O6753" s="33">
        <v>12410</v>
      </c>
      <c r="P6753" s="33">
        <v>132688</v>
      </c>
      <c r="Q6753"/>
    </row>
    <row r="6754" spans="1:17">
      <c r="A6754" s="38" t="str">
        <f t="shared" ca="1" si="105"/>
        <v>208433</v>
      </c>
      <c r="B6754" s="39" cm="1">
        <f t="array" aca="1" ref="B6754" ca="1">INDIRECT(_xlfn.CONCAT("D",ROW(C6754)-C6754-3))</f>
        <v>2084</v>
      </c>
      <c r="C6754" s="32">
        <v>33</v>
      </c>
      <c r="D6754" s="33">
        <v>4682543</v>
      </c>
      <c r="E6754" s="33"/>
      <c r="F6754" s="33">
        <v>2392713</v>
      </c>
      <c r="G6754" s="33">
        <v>1242370</v>
      </c>
      <c r="H6754" s="33">
        <v>1021888</v>
      </c>
      <c r="I6754" s="33">
        <v>8628</v>
      </c>
      <c r="J6754" s="33">
        <v>119827</v>
      </c>
      <c r="K6754" s="33"/>
      <c r="L6754" s="33">
        <v>2289831</v>
      </c>
      <c r="M6754" s="33">
        <v>813480</v>
      </c>
      <c r="N6754" s="33">
        <v>1314230</v>
      </c>
      <c r="O6754" s="33">
        <v>9593</v>
      </c>
      <c r="P6754" s="33">
        <v>152527</v>
      </c>
      <c r="Q6754"/>
    </row>
    <row r="6755" spans="1:17">
      <c r="A6755" s="38" t="str">
        <f t="shared" ca="1" si="105"/>
        <v>208434</v>
      </c>
      <c r="B6755" s="39" cm="1">
        <f t="array" aca="1" ref="B6755" ca="1">INDIRECT(_xlfn.CONCAT("D",ROW(C6755)-C6755-3))</f>
        <v>2084</v>
      </c>
      <c r="C6755" s="32">
        <v>34</v>
      </c>
      <c r="D6755" s="33">
        <v>4705543</v>
      </c>
      <c r="E6755" s="33"/>
      <c r="F6755" s="33">
        <v>2403300</v>
      </c>
      <c r="G6755" s="33">
        <v>1122758</v>
      </c>
      <c r="H6755" s="33">
        <v>1149697</v>
      </c>
      <c r="I6755" s="33">
        <v>8659</v>
      </c>
      <c r="J6755" s="33">
        <v>122185</v>
      </c>
      <c r="K6755" s="33"/>
      <c r="L6755" s="33">
        <v>2302244</v>
      </c>
      <c r="M6755" s="33">
        <v>777668</v>
      </c>
      <c r="N6755" s="33">
        <v>1316941</v>
      </c>
      <c r="O6755" s="33">
        <v>19225</v>
      </c>
      <c r="P6755" s="33">
        <v>188409</v>
      </c>
      <c r="Q6755"/>
    </row>
    <row r="6756" spans="1:17">
      <c r="A6756" s="38" t="str">
        <f t="shared" ca="1" si="105"/>
        <v>208435</v>
      </c>
      <c r="B6756" s="39" cm="1">
        <f t="array" aca="1" ref="B6756" ca="1">INDIRECT(_xlfn.CONCAT("D",ROW(C6756)-C6756-3))</f>
        <v>2084</v>
      </c>
      <c r="C6756" s="32">
        <v>35</v>
      </c>
      <c r="D6756" s="33">
        <v>4728607</v>
      </c>
      <c r="E6756" s="33"/>
      <c r="F6756" s="33">
        <v>2413894</v>
      </c>
      <c r="G6756" s="33">
        <v>1119152</v>
      </c>
      <c r="H6756" s="33">
        <v>1126870</v>
      </c>
      <c r="I6756" s="33">
        <v>3859</v>
      </c>
      <c r="J6756" s="33">
        <v>164014</v>
      </c>
      <c r="K6756" s="33"/>
      <c r="L6756" s="33">
        <v>2314713</v>
      </c>
      <c r="M6756" s="33">
        <v>789873</v>
      </c>
      <c r="N6756" s="33">
        <v>1328335</v>
      </c>
      <c r="O6756" s="33">
        <v>12522</v>
      </c>
      <c r="P6756" s="33">
        <v>183983</v>
      </c>
      <c r="Q6756"/>
    </row>
    <row r="6757" spans="1:17">
      <c r="A6757" s="38" t="str">
        <f t="shared" ca="1" si="105"/>
        <v>208436</v>
      </c>
      <c r="B6757" s="39" cm="1">
        <f t="array" aca="1" ref="B6757" ca="1">INDIRECT(_xlfn.CONCAT("D",ROW(C6757)-C6757-3))</f>
        <v>2084</v>
      </c>
      <c r="C6757" s="32">
        <v>36</v>
      </c>
      <c r="D6757" s="33">
        <v>4751175</v>
      </c>
      <c r="E6757" s="33"/>
      <c r="F6757" s="33">
        <v>2424169</v>
      </c>
      <c r="G6757" s="33">
        <v>1129409</v>
      </c>
      <c r="H6757" s="33">
        <v>1126509</v>
      </c>
      <c r="I6757" s="33">
        <v>6769</v>
      </c>
      <c r="J6757" s="33">
        <v>161482</v>
      </c>
      <c r="K6757" s="33"/>
      <c r="L6757" s="33">
        <v>2327006</v>
      </c>
      <c r="M6757" s="33">
        <v>764048</v>
      </c>
      <c r="N6757" s="33">
        <v>1354757</v>
      </c>
      <c r="O6757" s="33">
        <v>16462</v>
      </c>
      <c r="P6757" s="33">
        <v>191738</v>
      </c>
      <c r="Q6757"/>
    </row>
    <row r="6758" spans="1:17">
      <c r="A6758" s="38" t="str">
        <f t="shared" ca="1" si="105"/>
        <v>208437</v>
      </c>
      <c r="B6758" s="39" cm="1">
        <f t="array" aca="1" ref="B6758" ca="1">INDIRECT(_xlfn.CONCAT("D",ROW(C6758)-C6758-3))</f>
        <v>2084</v>
      </c>
      <c r="C6758" s="32">
        <v>37</v>
      </c>
      <c r="D6758" s="33">
        <v>4772586</v>
      </c>
      <c r="E6758" s="33"/>
      <c r="F6758" s="33">
        <v>2433674</v>
      </c>
      <c r="G6758" s="33">
        <v>1024858</v>
      </c>
      <c r="H6758" s="33">
        <v>1189689</v>
      </c>
      <c r="I6758" s="33">
        <v>10666</v>
      </c>
      <c r="J6758" s="33">
        <v>208462</v>
      </c>
      <c r="K6758" s="33"/>
      <c r="L6758" s="33">
        <v>2338911</v>
      </c>
      <c r="M6758" s="33">
        <v>712221</v>
      </c>
      <c r="N6758" s="33">
        <v>1407992</v>
      </c>
      <c r="O6758" s="33">
        <v>15483</v>
      </c>
      <c r="P6758" s="33">
        <v>203215</v>
      </c>
      <c r="Q6758"/>
    </row>
    <row r="6759" spans="1:17">
      <c r="A6759" s="38" t="str">
        <f t="shared" ca="1" si="105"/>
        <v>208438</v>
      </c>
      <c r="B6759" s="39" cm="1">
        <f t="array" aca="1" ref="B6759" ca="1">INDIRECT(_xlfn.CONCAT("D",ROW(C6759)-C6759-3))</f>
        <v>2084</v>
      </c>
      <c r="C6759" s="32">
        <v>38</v>
      </c>
      <c r="D6759" s="33">
        <v>4792460</v>
      </c>
      <c r="E6759" s="33"/>
      <c r="F6759" s="33">
        <v>2442249</v>
      </c>
      <c r="G6759" s="33">
        <v>966218</v>
      </c>
      <c r="H6759" s="33">
        <v>1251713</v>
      </c>
      <c r="I6759" s="33">
        <v>9711</v>
      </c>
      <c r="J6759" s="33">
        <v>214607</v>
      </c>
      <c r="K6759" s="33"/>
      <c r="L6759" s="33">
        <v>2350211</v>
      </c>
      <c r="M6759" s="33">
        <v>671074</v>
      </c>
      <c r="N6759" s="33">
        <v>1416712</v>
      </c>
      <c r="O6759" s="33">
        <v>21304</v>
      </c>
      <c r="P6759" s="33">
        <v>241122</v>
      </c>
      <c r="Q6759"/>
    </row>
    <row r="6760" spans="1:17">
      <c r="A6760" s="38" t="str">
        <f t="shared" ca="1" si="105"/>
        <v>208439</v>
      </c>
      <c r="B6760" s="39" cm="1">
        <f t="array" aca="1" ref="B6760" ca="1">INDIRECT(_xlfn.CONCAT("D",ROW(C6760)-C6760-3))</f>
        <v>2084</v>
      </c>
      <c r="C6760" s="32">
        <v>39</v>
      </c>
      <c r="D6760" s="33">
        <v>4810297</v>
      </c>
      <c r="E6760" s="33"/>
      <c r="F6760" s="33">
        <v>2449614</v>
      </c>
      <c r="G6760" s="33">
        <v>934619</v>
      </c>
      <c r="H6760" s="33">
        <v>1284009</v>
      </c>
      <c r="I6760" s="33">
        <v>16499</v>
      </c>
      <c r="J6760" s="33">
        <v>214487</v>
      </c>
      <c r="K6760" s="33"/>
      <c r="L6760" s="33">
        <v>2360684</v>
      </c>
      <c r="M6760" s="33">
        <v>644439</v>
      </c>
      <c r="N6760" s="33">
        <v>1465252</v>
      </c>
      <c r="O6760" s="33">
        <v>19382</v>
      </c>
      <c r="P6760" s="33">
        <v>231611</v>
      </c>
      <c r="Q6760"/>
    </row>
    <row r="6761" spans="1:17">
      <c r="A6761" s="38" t="str">
        <f t="shared" ca="1" si="105"/>
        <v>208440</v>
      </c>
      <c r="B6761" s="39" cm="1">
        <f t="array" aca="1" ref="B6761" ca="1">INDIRECT(_xlfn.CONCAT("D",ROW(C6761)-C6761-3))</f>
        <v>2084</v>
      </c>
      <c r="C6761" s="32">
        <v>40</v>
      </c>
      <c r="D6761" s="33">
        <v>4826671</v>
      </c>
      <c r="E6761" s="33"/>
      <c r="F6761" s="33">
        <v>2456191</v>
      </c>
      <c r="G6761" s="33">
        <v>909305</v>
      </c>
      <c r="H6761" s="33">
        <v>1268369</v>
      </c>
      <c r="I6761" s="33">
        <v>7764</v>
      </c>
      <c r="J6761" s="33">
        <v>270754</v>
      </c>
      <c r="K6761" s="33"/>
      <c r="L6761" s="33">
        <v>2370480</v>
      </c>
      <c r="M6761" s="33">
        <v>606447</v>
      </c>
      <c r="N6761" s="33">
        <v>1480701</v>
      </c>
      <c r="O6761" s="33">
        <v>21347</v>
      </c>
      <c r="P6761" s="33">
        <v>261985</v>
      </c>
      <c r="Q6761"/>
    </row>
    <row r="6762" spans="1:17">
      <c r="A6762" s="38" t="str">
        <f t="shared" ca="1" si="105"/>
        <v>208441</v>
      </c>
      <c r="B6762" s="39" cm="1">
        <f t="array" aca="1" ref="B6762" ca="1">INDIRECT(_xlfn.CONCAT("D",ROW(C6762)-C6762-3))</f>
        <v>2084</v>
      </c>
      <c r="C6762" s="32">
        <v>41</v>
      </c>
      <c r="D6762" s="33">
        <v>4841397</v>
      </c>
      <c r="E6762" s="33"/>
      <c r="F6762" s="33">
        <v>2461920</v>
      </c>
      <c r="G6762" s="33">
        <v>915951</v>
      </c>
      <c r="H6762" s="33">
        <v>1290085</v>
      </c>
      <c r="I6762" s="33">
        <v>5816</v>
      </c>
      <c r="J6762" s="33">
        <v>250069</v>
      </c>
      <c r="K6762" s="33"/>
      <c r="L6762" s="33">
        <v>2379477</v>
      </c>
      <c r="M6762" s="33">
        <v>612778</v>
      </c>
      <c r="N6762" s="33">
        <v>1484027</v>
      </c>
      <c r="O6762" s="33">
        <v>26137</v>
      </c>
      <c r="P6762" s="33">
        <v>256534</v>
      </c>
      <c r="Q6762"/>
    </row>
    <row r="6763" spans="1:17">
      <c r="A6763" s="38" t="str">
        <f t="shared" ca="1" si="105"/>
        <v>208442</v>
      </c>
      <c r="B6763" s="39" cm="1">
        <f t="array" aca="1" ref="B6763" ca="1">INDIRECT(_xlfn.CONCAT("D",ROW(C6763)-C6763-3))</f>
        <v>2084</v>
      </c>
      <c r="C6763" s="32">
        <v>42</v>
      </c>
      <c r="D6763" s="33">
        <v>4853900</v>
      </c>
      <c r="E6763" s="33"/>
      <c r="F6763" s="33">
        <v>2466525</v>
      </c>
      <c r="G6763" s="33">
        <v>900354</v>
      </c>
      <c r="H6763" s="33">
        <v>1315157</v>
      </c>
      <c r="I6763" s="33">
        <v>10661</v>
      </c>
      <c r="J6763" s="33">
        <v>240353</v>
      </c>
      <c r="K6763" s="33"/>
      <c r="L6763" s="33">
        <v>2387375</v>
      </c>
      <c r="M6763" s="33">
        <v>580372</v>
      </c>
      <c r="N6763" s="33">
        <v>1502768</v>
      </c>
      <c r="O6763" s="33">
        <v>33911</v>
      </c>
      <c r="P6763" s="33">
        <v>270324</v>
      </c>
      <c r="Q6763"/>
    </row>
    <row r="6764" spans="1:17">
      <c r="A6764" s="38" t="str">
        <f t="shared" ca="1" si="105"/>
        <v>208443</v>
      </c>
      <c r="B6764" s="39" cm="1">
        <f t="array" aca="1" ref="B6764" ca="1">INDIRECT(_xlfn.CONCAT("D",ROW(C6764)-C6764-3))</f>
        <v>2084</v>
      </c>
      <c r="C6764" s="32">
        <v>43</v>
      </c>
      <c r="D6764" s="33">
        <v>4863704</v>
      </c>
      <c r="E6764" s="33"/>
      <c r="F6764" s="33">
        <v>2469749</v>
      </c>
      <c r="G6764" s="33">
        <v>846827</v>
      </c>
      <c r="H6764" s="33">
        <v>1339032</v>
      </c>
      <c r="I6764" s="33">
        <v>11627</v>
      </c>
      <c r="J6764" s="33">
        <v>272263</v>
      </c>
      <c r="K6764" s="33"/>
      <c r="L6764" s="33">
        <v>2393955</v>
      </c>
      <c r="M6764" s="33">
        <v>574278</v>
      </c>
      <c r="N6764" s="33">
        <v>1533990</v>
      </c>
      <c r="O6764" s="33">
        <v>30021</v>
      </c>
      <c r="P6764" s="33">
        <v>255665</v>
      </c>
      <c r="Q6764"/>
    </row>
    <row r="6765" spans="1:17">
      <c r="A6765" s="38" t="str">
        <f t="shared" ca="1" si="105"/>
        <v>208444</v>
      </c>
      <c r="B6765" s="39" cm="1">
        <f t="array" aca="1" ref="B6765" ca="1">INDIRECT(_xlfn.CONCAT("D",ROW(C6765)-C6765-3))</f>
        <v>2084</v>
      </c>
      <c r="C6765" s="32">
        <v>44</v>
      </c>
      <c r="D6765" s="33">
        <v>4869676</v>
      </c>
      <c r="E6765" s="33"/>
      <c r="F6765" s="33">
        <v>2471020</v>
      </c>
      <c r="G6765" s="33">
        <v>837880</v>
      </c>
      <c r="H6765" s="33">
        <v>1348357</v>
      </c>
      <c r="I6765" s="33">
        <v>22279</v>
      </c>
      <c r="J6765" s="33">
        <v>262504</v>
      </c>
      <c r="K6765" s="33"/>
      <c r="L6765" s="33">
        <v>2398656</v>
      </c>
      <c r="M6765" s="33">
        <v>598457</v>
      </c>
      <c r="N6765" s="33">
        <v>1475873</v>
      </c>
      <c r="O6765" s="33">
        <v>26062</v>
      </c>
      <c r="P6765" s="33">
        <v>298263</v>
      </c>
      <c r="Q6765"/>
    </row>
    <row r="6766" spans="1:17">
      <c r="A6766" s="38" t="str">
        <f t="shared" ca="1" si="105"/>
        <v>208445</v>
      </c>
      <c r="B6766" s="39" cm="1">
        <f t="array" aca="1" ref="B6766" ca="1">INDIRECT(_xlfn.CONCAT("D",ROW(C6766)-C6766-3))</f>
        <v>2084</v>
      </c>
      <c r="C6766" s="32">
        <v>45</v>
      </c>
      <c r="D6766" s="33">
        <v>4871281</v>
      </c>
      <c r="E6766" s="33"/>
      <c r="F6766" s="33">
        <v>2470197</v>
      </c>
      <c r="G6766" s="33">
        <v>831121</v>
      </c>
      <c r="H6766" s="33">
        <v>1333076</v>
      </c>
      <c r="I6766" s="33">
        <v>11583</v>
      </c>
      <c r="J6766" s="33">
        <v>294416</v>
      </c>
      <c r="K6766" s="33"/>
      <c r="L6766" s="33">
        <v>2401084</v>
      </c>
      <c r="M6766" s="33">
        <v>519832</v>
      </c>
      <c r="N6766" s="33">
        <v>1535341</v>
      </c>
      <c r="O6766" s="33">
        <v>42514</v>
      </c>
      <c r="P6766" s="33">
        <v>303397</v>
      </c>
      <c r="Q6766"/>
    </row>
    <row r="6767" spans="1:17">
      <c r="A6767" s="38" t="str">
        <f t="shared" ca="1" si="105"/>
        <v>208446</v>
      </c>
      <c r="B6767" s="39" cm="1">
        <f t="array" aca="1" ref="B6767" ca="1">INDIRECT(_xlfn.CONCAT("D",ROW(C6767)-C6767-3))</f>
        <v>2084</v>
      </c>
      <c r="C6767" s="32">
        <v>46</v>
      </c>
      <c r="D6767" s="33">
        <v>4867764</v>
      </c>
      <c r="E6767" s="33"/>
      <c r="F6767" s="33">
        <v>2466838</v>
      </c>
      <c r="G6767" s="33">
        <v>784595</v>
      </c>
      <c r="H6767" s="33">
        <v>1399131</v>
      </c>
      <c r="I6767" s="33">
        <v>12561</v>
      </c>
      <c r="J6767" s="33">
        <v>270550</v>
      </c>
      <c r="K6767" s="33"/>
      <c r="L6767" s="33">
        <v>2400926</v>
      </c>
      <c r="M6767" s="33">
        <v>541054</v>
      </c>
      <c r="N6767" s="33">
        <v>1479203</v>
      </c>
      <c r="O6767" s="33">
        <v>35748</v>
      </c>
      <c r="P6767" s="33">
        <v>344922</v>
      </c>
      <c r="Q6767"/>
    </row>
    <row r="6768" spans="1:17">
      <c r="A6768" s="38" t="str">
        <f t="shared" ca="1" si="105"/>
        <v>208447</v>
      </c>
      <c r="B6768" s="39" cm="1">
        <f t="array" aca="1" ref="B6768" ca="1">INDIRECT(_xlfn.CONCAT("D",ROW(C6768)-C6768-3))</f>
        <v>2084</v>
      </c>
      <c r="C6768" s="32">
        <v>47</v>
      </c>
      <c r="D6768" s="33">
        <v>4859584</v>
      </c>
      <c r="E6768" s="33"/>
      <c r="F6768" s="33">
        <v>2461143</v>
      </c>
      <c r="G6768" s="33">
        <v>765603</v>
      </c>
      <c r="H6768" s="33">
        <v>1362038</v>
      </c>
      <c r="I6768" s="33">
        <v>15467</v>
      </c>
      <c r="J6768" s="33">
        <v>318035</v>
      </c>
      <c r="K6768" s="33"/>
      <c r="L6768" s="33">
        <v>2398441</v>
      </c>
      <c r="M6768" s="33">
        <v>570827</v>
      </c>
      <c r="N6768" s="33">
        <v>1477378</v>
      </c>
      <c r="O6768" s="33">
        <v>49343</v>
      </c>
      <c r="P6768" s="33">
        <v>300894</v>
      </c>
      <c r="Q6768"/>
    </row>
    <row r="6769" spans="1:17">
      <c r="A6769" s="38" t="str">
        <f t="shared" ca="1" si="105"/>
        <v>208448</v>
      </c>
      <c r="B6769" s="39" cm="1">
        <f t="array" aca="1" ref="B6769" ca="1">INDIRECT(_xlfn.CONCAT("D",ROW(C6769)-C6769-3))</f>
        <v>2084</v>
      </c>
      <c r="C6769" s="32">
        <v>48</v>
      </c>
      <c r="D6769" s="33">
        <v>4848397</v>
      </c>
      <c r="E6769" s="33"/>
      <c r="F6769" s="33">
        <v>2453888</v>
      </c>
      <c r="G6769" s="33">
        <v>807352</v>
      </c>
      <c r="H6769" s="33">
        <v>1335941</v>
      </c>
      <c r="I6769" s="33">
        <v>14469</v>
      </c>
      <c r="J6769" s="33">
        <v>296126</v>
      </c>
      <c r="K6769" s="33"/>
      <c r="L6769" s="33">
        <v>2394509</v>
      </c>
      <c r="M6769" s="33">
        <v>545389</v>
      </c>
      <c r="N6769" s="33">
        <v>1473322</v>
      </c>
      <c r="O6769" s="33">
        <v>46252</v>
      </c>
      <c r="P6769" s="33">
        <v>329546</v>
      </c>
      <c r="Q6769"/>
    </row>
    <row r="6770" spans="1:17">
      <c r="A6770" s="38" t="str">
        <f t="shared" ca="1" si="105"/>
        <v>208449</v>
      </c>
      <c r="B6770" s="39" cm="1">
        <f t="array" aca="1" ref="B6770" ca="1">INDIRECT(_xlfn.CONCAT("D",ROW(C6770)-C6770-3))</f>
        <v>2084</v>
      </c>
      <c r="C6770" s="32">
        <v>49</v>
      </c>
      <c r="D6770" s="33">
        <v>4835805</v>
      </c>
      <c r="E6770" s="33"/>
      <c r="F6770" s="33">
        <v>2445855</v>
      </c>
      <c r="G6770" s="33">
        <v>753833</v>
      </c>
      <c r="H6770" s="33">
        <v>1416935</v>
      </c>
      <c r="I6770" s="33">
        <v>9652</v>
      </c>
      <c r="J6770" s="33">
        <v>265434</v>
      </c>
      <c r="K6770" s="33"/>
      <c r="L6770" s="33">
        <v>2389951</v>
      </c>
      <c r="M6770" s="33">
        <v>490940</v>
      </c>
      <c r="N6770" s="33">
        <v>1488283</v>
      </c>
      <c r="O6770" s="33">
        <v>39623</v>
      </c>
      <c r="P6770" s="33">
        <v>371104</v>
      </c>
      <c r="Q6770"/>
    </row>
    <row r="6771" spans="1:17">
      <c r="A6771" s="38" t="str">
        <f t="shared" ca="1" si="105"/>
        <v>208450</v>
      </c>
      <c r="B6771" s="39" cm="1">
        <f t="array" aca="1" ref="B6771" ca="1">INDIRECT(_xlfn.CONCAT("D",ROW(C6771)-C6771-3))</f>
        <v>2084</v>
      </c>
      <c r="C6771" s="32">
        <v>50</v>
      </c>
      <c r="D6771" s="33">
        <v>4823052</v>
      </c>
      <c r="E6771" s="33"/>
      <c r="F6771" s="33">
        <v>2437687</v>
      </c>
      <c r="G6771" s="33">
        <v>743080</v>
      </c>
      <c r="H6771" s="33">
        <v>1340438</v>
      </c>
      <c r="I6771" s="33">
        <v>17371</v>
      </c>
      <c r="J6771" s="33">
        <v>336798</v>
      </c>
      <c r="K6771" s="33"/>
      <c r="L6771" s="33">
        <v>2385365</v>
      </c>
      <c r="M6771" s="33">
        <v>527291</v>
      </c>
      <c r="N6771" s="33">
        <v>1441842</v>
      </c>
      <c r="O6771" s="33">
        <v>65670</v>
      </c>
      <c r="P6771" s="33">
        <v>350562</v>
      </c>
      <c r="Q6771"/>
    </row>
    <row r="6772" spans="1:17">
      <c r="A6772" s="38" t="str">
        <f t="shared" ca="1" si="105"/>
        <v>208451</v>
      </c>
      <c r="B6772" s="39" cm="1">
        <f t="array" aca="1" ref="B6772" ca="1">INDIRECT(_xlfn.CONCAT("D",ROW(C6772)-C6772-3))</f>
        <v>2084</v>
      </c>
      <c r="C6772" s="32">
        <v>51</v>
      </c>
      <c r="D6772" s="33">
        <v>4809992</v>
      </c>
      <c r="E6772" s="33"/>
      <c r="F6772" s="33">
        <v>2429185</v>
      </c>
      <c r="G6772" s="33">
        <v>759543</v>
      </c>
      <c r="H6772" s="33">
        <v>1385900</v>
      </c>
      <c r="I6772" s="33">
        <v>6756</v>
      </c>
      <c r="J6772" s="33">
        <v>276987</v>
      </c>
      <c r="K6772" s="33"/>
      <c r="L6772" s="33">
        <v>2380806</v>
      </c>
      <c r="M6772" s="33">
        <v>531214</v>
      </c>
      <c r="N6772" s="33">
        <v>1407235</v>
      </c>
      <c r="O6772" s="33">
        <v>57951</v>
      </c>
      <c r="P6772" s="33">
        <v>384406</v>
      </c>
      <c r="Q6772"/>
    </row>
    <row r="6773" spans="1:17">
      <c r="A6773" s="38" t="str">
        <f t="shared" ca="1" si="105"/>
        <v>208452</v>
      </c>
      <c r="B6773" s="39" cm="1">
        <f t="array" aca="1" ref="B6773" ca="1">INDIRECT(_xlfn.CONCAT("D",ROW(C6773)-C6773-3))</f>
        <v>2084</v>
      </c>
      <c r="C6773" s="32">
        <v>52</v>
      </c>
      <c r="D6773" s="33">
        <v>4796379</v>
      </c>
      <c r="E6773" s="33"/>
      <c r="F6773" s="33">
        <v>2420192</v>
      </c>
      <c r="G6773" s="33">
        <v>767519</v>
      </c>
      <c r="H6773" s="33">
        <v>1370156</v>
      </c>
      <c r="I6773" s="33">
        <v>14463</v>
      </c>
      <c r="J6773" s="33">
        <v>268053</v>
      </c>
      <c r="K6773" s="33"/>
      <c r="L6773" s="33">
        <v>2376187</v>
      </c>
      <c r="M6773" s="33">
        <v>485665</v>
      </c>
      <c r="N6773" s="33">
        <v>1446375</v>
      </c>
      <c r="O6773" s="33">
        <v>71450</v>
      </c>
      <c r="P6773" s="33">
        <v>372697</v>
      </c>
      <c r="Q6773"/>
    </row>
    <row r="6774" spans="1:17">
      <c r="A6774" s="38" t="str">
        <f t="shared" ca="1" si="105"/>
        <v>208453</v>
      </c>
      <c r="B6774" s="39" cm="1">
        <f t="array" aca="1" ref="B6774" ca="1">INDIRECT(_xlfn.CONCAT("D",ROW(C6774)-C6774-3))</f>
        <v>2084</v>
      </c>
      <c r="C6774" s="32">
        <v>53</v>
      </c>
      <c r="D6774" s="33">
        <v>4773348</v>
      </c>
      <c r="E6774" s="33"/>
      <c r="F6774" s="33">
        <v>2406260</v>
      </c>
      <c r="G6774" s="33">
        <v>738087</v>
      </c>
      <c r="H6774" s="33">
        <v>1383551</v>
      </c>
      <c r="I6774" s="33">
        <v>13508</v>
      </c>
      <c r="J6774" s="33">
        <v>271114</v>
      </c>
      <c r="K6774" s="33"/>
      <c r="L6774" s="33">
        <v>2367088</v>
      </c>
      <c r="M6774" s="33">
        <v>512741</v>
      </c>
      <c r="N6774" s="33">
        <v>1354136</v>
      </c>
      <c r="O6774" s="33">
        <v>73249</v>
      </c>
      <c r="P6774" s="33">
        <v>426963</v>
      </c>
      <c r="Q6774"/>
    </row>
    <row r="6775" spans="1:17">
      <c r="A6775" s="38" t="str">
        <f t="shared" ca="1" si="105"/>
        <v>208454</v>
      </c>
      <c r="B6775" s="39" cm="1">
        <f t="array" aca="1" ref="B6775" ca="1">INDIRECT(_xlfn.CONCAT("D",ROW(C6775)-C6775-3))</f>
        <v>2084</v>
      </c>
      <c r="C6775" s="32">
        <v>54</v>
      </c>
      <c r="D6775" s="33">
        <v>4735257</v>
      </c>
      <c r="E6775" s="33"/>
      <c r="F6775" s="33">
        <v>2384530</v>
      </c>
      <c r="G6775" s="33">
        <v>712574</v>
      </c>
      <c r="H6775" s="33">
        <v>1344479</v>
      </c>
      <c r="I6775" s="33">
        <v>18246</v>
      </c>
      <c r="J6775" s="33">
        <v>309230</v>
      </c>
      <c r="K6775" s="33"/>
      <c r="L6775" s="33">
        <v>2350728</v>
      </c>
      <c r="M6775" s="33">
        <v>500707</v>
      </c>
      <c r="N6775" s="33">
        <v>1364691</v>
      </c>
      <c r="O6775" s="33">
        <v>74962</v>
      </c>
      <c r="P6775" s="33">
        <v>410368</v>
      </c>
      <c r="Q6775"/>
    </row>
    <row r="6776" spans="1:17">
      <c r="A6776" s="38" t="str">
        <f t="shared" ca="1" si="105"/>
        <v>208455</v>
      </c>
      <c r="B6776" s="39" cm="1">
        <f t="array" aca="1" ref="B6776" ca="1">INDIRECT(_xlfn.CONCAT("D",ROW(C6776)-C6776-3))</f>
        <v>2084</v>
      </c>
      <c r="C6776" s="32">
        <v>55</v>
      </c>
      <c r="D6776" s="33">
        <v>4685373</v>
      </c>
      <c r="E6776" s="33"/>
      <c r="F6776" s="33">
        <v>2356609</v>
      </c>
      <c r="G6776" s="33">
        <v>719436</v>
      </c>
      <c r="H6776" s="33">
        <v>1341159</v>
      </c>
      <c r="I6776" s="33">
        <v>19159</v>
      </c>
      <c r="J6776" s="33">
        <v>276854</v>
      </c>
      <c r="K6776" s="33"/>
      <c r="L6776" s="33">
        <v>2328764</v>
      </c>
      <c r="M6776" s="33">
        <v>501139</v>
      </c>
      <c r="N6776" s="33">
        <v>1349440</v>
      </c>
      <c r="O6776" s="33">
        <v>78423</v>
      </c>
      <c r="P6776" s="33">
        <v>399763</v>
      </c>
      <c r="Q6776"/>
    </row>
    <row r="6777" spans="1:17">
      <c r="A6777" s="38" t="str">
        <f t="shared" ca="1" si="105"/>
        <v>208456</v>
      </c>
      <c r="B6777" s="39" cm="1">
        <f t="array" aca="1" ref="B6777" ca="1">INDIRECT(_xlfn.CONCAT("D",ROW(C6777)-C6777-3))</f>
        <v>2084</v>
      </c>
      <c r="C6777" s="32">
        <v>56</v>
      </c>
      <c r="D6777" s="33">
        <v>4628025</v>
      </c>
      <c r="E6777" s="33"/>
      <c r="F6777" s="33">
        <v>2324720</v>
      </c>
      <c r="G6777" s="33">
        <v>679445</v>
      </c>
      <c r="H6777" s="33">
        <v>1371383</v>
      </c>
      <c r="I6777" s="33">
        <v>15376</v>
      </c>
      <c r="J6777" s="33">
        <v>258516</v>
      </c>
      <c r="K6777" s="33"/>
      <c r="L6777" s="33">
        <v>2303305</v>
      </c>
      <c r="M6777" s="33">
        <v>499257</v>
      </c>
      <c r="N6777" s="33">
        <v>1348955</v>
      </c>
      <c r="O6777" s="33">
        <v>87370</v>
      </c>
      <c r="P6777" s="33">
        <v>367722</v>
      </c>
      <c r="Q6777"/>
    </row>
    <row r="6778" spans="1:17">
      <c r="A6778" s="38" t="str">
        <f t="shared" ca="1" si="105"/>
        <v>208457</v>
      </c>
      <c r="B6778" s="39" cm="1">
        <f t="array" aca="1" ref="B6778" ca="1">INDIRECT(_xlfn.CONCAT("D",ROW(C6778)-C6778-3))</f>
        <v>2084</v>
      </c>
      <c r="C6778" s="32">
        <v>57</v>
      </c>
      <c r="D6778" s="33">
        <v>4567844</v>
      </c>
      <c r="E6778" s="33"/>
      <c r="F6778" s="33">
        <v>2291253</v>
      </c>
      <c r="G6778" s="33">
        <v>668563</v>
      </c>
      <c r="H6778" s="33">
        <v>1335197</v>
      </c>
      <c r="I6778" s="33">
        <v>28942</v>
      </c>
      <c r="J6778" s="33">
        <v>258550</v>
      </c>
      <c r="K6778" s="33"/>
      <c r="L6778" s="33">
        <v>2276591</v>
      </c>
      <c r="M6778" s="33">
        <v>470986</v>
      </c>
      <c r="N6778" s="33">
        <v>1314311</v>
      </c>
      <c r="O6778" s="33">
        <v>88008</v>
      </c>
      <c r="P6778" s="33">
        <v>403287</v>
      </c>
      <c r="Q6778"/>
    </row>
    <row r="6779" spans="1:17">
      <c r="A6779" s="38" t="str">
        <f t="shared" ca="1" si="105"/>
        <v>208458</v>
      </c>
      <c r="B6779" s="39" cm="1">
        <f t="array" aca="1" ref="B6779" ca="1">INDIRECT(_xlfn.CONCAT("D",ROW(C6779)-C6779-3))</f>
        <v>2084</v>
      </c>
      <c r="C6779" s="32">
        <v>58</v>
      </c>
      <c r="D6779" s="33">
        <v>4507009</v>
      </c>
      <c r="E6779" s="33"/>
      <c r="F6779" s="33">
        <v>2257331</v>
      </c>
      <c r="G6779" s="33">
        <v>669456</v>
      </c>
      <c r="H6779" s="33">
        <v>1303626</v>
      </c>
      <c r="I6779" s="33">
        <v>14702</v>
      </c>
      <c r="J6779" s="33">
        <v>269547</v>
      </c>
      <c r="K6779" s="33"/>
      <c r="L6779" s="33">
        <v>2249678</v>
      </c>
      <c r="M6779" s="33">
        <v>504171</v>
      </c>
      <c r="N6779" s="33">
        <v>1277559</v>
      </c>
      <c r="O6779" s="33">
        <v>97897</v>
      </c>
      <c r="P6779" s="33">
        <v>370052</v>
      </c>
      <c r="Q6779"/>
    </row>
    <row r="6780" spans="1:17">
      <c r="A6780" s="38" t="str">
        <f t="shared" ca="1" si="105"/>
        <v>208459</v>
      </c>
      <c r="B6780" s="39" cm="1">
        <f t="array" aca="1" ref="B6780" ca="1">INDIRECT(_xlfn.CONCAT("D",ROW(C6780)-C6780-3))</f>
        <v>2084</v>
      </c>
      <c r="C6780" s="32">
        <v>59</v>
      </c>
      <c r="D6780" s="33">
        <v>4451205</v>
      </c>
      <c r="E6780" s="33"/>
      <c r="F6780" s="33">
        <v>2225657</v>
      </c>
      <c r="G6780" s="33">
        <v>612575</v>
      </c>
      <c r="H6780" s="33">
        <v>1330050</v>
      </c>
      <c r="I6780" s="33">
        <v>23751</v>
      </c>
      <c r="J6780" s="33">
        <v>259281</v>
      </c>
      <c r="K6780" s="33"/>
      <c r="L6780" s="33">
        <v>2225549</v>
      </c>
      <c r="M6780" s="33">
        <v>454214</v>
      </c>
      <c r="N6780" s="33">
        <v>1266653</v>
      </c>
      <c r="O6780" s="33">
        <v>105884</v>
      </c>
      <c r="P6780" s="33">
        <v>398798</v>
      </c>
      <c r="Q6780"/>
    </row>
    <row r="6781" spans="1:17">
      <c r="A6781" s="38" t="str">
        <f t="shared" ca="1" si="105"/>
        <v>208460</v>
      </c>
      <c r="B6781" s="39" cm="1">
        <f t="array" aca="1" ref="B6781" ca="1">INDIRECT(_xlfn.CONCAT("D",ROW(C6781)-C6781-3))</f>
        <v>2084</v>
      </c>
      <c r="C6781" s="32">
        <v>60</v>
      </c>
      <c r="D6781" s="33">
        <v>4405607</v>
      </c>
      <c r="E6781" s="33"/>
      <c r="F6781" s="33">
        <v>2199178</v>
      </c>
      <c r="G6781" s="33">
        <v>590269</v>
      </c>
      <c r="H6781" s="33">
        <v>1306233</v>
      </c>
      <c r="I6781" s="33">
        <v>24134</v>
      </c>
      <c r="J6781" s="33">
        <v>278542</v>
      </c>
      <c r="K6781" s="33"/>
      <c r="L6781" s="33">
        <v>2206429</v>
      </c>
      <c r="M6781" s="33">
        <v>454353</v>
      </c>
      <c r="N6781" s="33">
        <v>1270582</v>
      </c>
      <c r="O6781" s="33">
        <v>108562</v>
      </c>
      <c r="P6781" s="33">
        <v>372932</v>
      </c>
      <c r="Q6781"/>
    </row>
    <row r="6782" spans="1:17">
      <c r="A6782" s="38" t="str">
        <f t="shared" ca="1" si="105"/>
        <v>208461</v>
      </c>
      <c r="B6782" s="39" cm="1">
        <f t="array" aca="1" ref="B6782" ca="1">INDIRECT(_xlfn.CONCAT("D",ROW(C6782)-C6782-3))</f>
        <v>2084</v>
      </c>
      <c r="C6782" s="32">
        <v>61</v>
      </c>
      <c r="D6782" s="33">
        <v>4359282</v>
      </c>
      <c r="E6782" s="33"/>
      <c r="F6782" s="33">
        <v>2172371</v>
      </c>
      <c r="G6782" s="33">
        <v>593849</v>
      </c>
      <c r="H6782" s="33">
        <v>1323725</v>
      </c>
      <c r="I6782" s="33">
        <v>14212</v>
      </c>
      <c r="J6782" s="33">
        <v>240585</v>
      </c>
      <c r="K6782" s="33"/>
      <c r="L6782" s="33">
        <v>2186911</v>
      </c>
      <c r="M6782" s="33">
        <v>428846</v>
      </c>
      <c r="N6782" s="33">
        <v>1255035</v>
      </c>
      <c r="O6782" s="33">
        <v>113817</v>
      </c>
      <c r="P6782" s="33">
        <v>389213</v>
      </c>
      <c r="Q6782"/>
    </row>
    <row r="6783" spans="1:17">
      <c r="A6783" s="38" t="str">
        <f t="shared" ca="1" si="105"/>
        <v>208462</v>
      </c>
      <c r="B6783" s="39" cm="1">
        <f t="array" aca="1" ref="B6783" ca="1">INDIRECT(_xlfn.CONCAT("D",ROW(C6783)-C6783-3))</f>
        <v>2084</v>
      </c>
      <c r="C6783" s="32">
        <v>62</v>
      </c>
      <c r="D6783" s="33">
        <v>4322744</v>
      </c>
      <c r="E6783" s="33"/>
      <c r="F6783" s="33">
        <v>2150204</v>
      </c>
      <c r="G6783" s="33">
        <v>598882</v>
      </c>
      <c r="H6783" s="33">
        <v>1258581</v>
      </c>
      <c r="I6783" s="33">
        <v>24739</v>
      </c>
      <c r="J6783" s="33">
        <v>268002</v>
      </c>
      <c r="K6783" s="33"/>
      <c r="L6783" s="33">
        <v>2172540</v>
      </c>
      <c r="M6783" s="33">
        <v>456563</v>
      </c>
      <c r="N6783" s="33">
        <v>1174903</v>
      </c>
      <c r="O6783" s="33">
        <v>130888</v>
      </c>
      <c r="P6783" s="33">
        <v>410186</v>
      </c>
      <c r="Q6783"/>
    </row>
    <row r="6784" spans="1:17">
      <c r="A6784" s="38" t="str">
        <f t="shared" ca="1" si="105"/>
        <v>208463</v>
      </c>
      <c r="B6784" s="39" cm="1">
        <f t="array" aca="1" ref="B6784" ca="1">INDIRECT(_xlfn.CONCAT("D",ROW(C6784)-C6784-3))</f>
        <v>2084</v>
      </c>
      <c r="C6784" s="32">
        <v>63</v>
      </c>
      <c r="D6784" s="33">
        <v>4235073</v>
      </c>
      <c r="E6784" s="33"/>
      <c r="F6784" s="33">
        <v>2100390</v>
      </c>
      <c r="G6784" s="33">
        <v>553041</v>
      </c>
      <c r="H6784" s="33">
        <v>1251875</v>
      </c>
      <c r="I6784" s="33">
        <v>34018</v>
      </c>
      <c r="J6784" s="33">
        <v>261455</v>
      </c>
      <c r="K6784" s="33"/>
      <c r="L6784" s="33">
        <v>2134684</v>
      </c>
      <c r="M6784" s="33">
        <v>409018</v>
      </c>
      <c r="N6784" s="33">
        <v>1173492</v>
      </c>
      <c r="O6784" s="33">
        <v>137313</v>
      </c>
      <c r="P6784" s="33">
        <v>414861</v>
      </c>
      <c r="Q6784"/>
    </row>
    <row r="6785" spans="1:17">
      <c r="A6785" s="38" t="str">
        <f t="shared" ca="1" si="105"/>
        <v>208464</v>
      </c>
      <c r="B6785" s="39" cm="1">
        <f t="array" aca="1" ref="B6785" ca="1">INDIRECT(_xlfn.CONCAT("D",ROW(C6785)-C6785-3))</f>
        <v>2084</v>
      </c>
      <c r="C6785" s="32">
        <v>64</v>
      </c>
      <c r="D6785" s="33">
        <v>4313751</v>
      </c>
      <c r="E6785" s="33"/>
      <c r="F6785" s="33">
        <v>2135234</v>
      </c>
      <c r="G6785" s="33">
        <v>596624</v>
      </c>
      <c r="H6785" s="33">
        <v>1284344</v>
      </c>
      <c r="I6785" s="33">
        <v>34036</v>
      </c>
      <c r="J6785" s="33">
        <v>220230</v>
      </c>
      <c r="K6785" s="33"/>
      <c r="L6785" s="33">
        <v>2178517</v>
      </c>
      <c r="M6785" s="33">
        <v>478211</v>
      </c>
      <c r="N6785" s="33">
        <v>1177983</v>
      </c>
      <c r="O6785" s="33">
        <v>133338</v>
      </c>
      <c r="P6785" s="33">
        <v>388985</v>
      </c>
      <c r="Q6785"/>
    </row>
    <row r="6786" spans="1:17">
      <c r="A6786" s="38" t="str">
        <f t="shared" ca="1" si="105"/>
        <v>208465</v>
      </c>
      <c r="B6786" s="39" cm="1">
        <f t="array" aca="1" ref="B6786" ca="1">INDIRECT(_xlfn.CONCAT("D",ROW(C6786)-C6786-3))</f>
        <v>2084</v>
      </c>
      <c r="C6786" s="32">
        <v>65</v>
      </c>
      <c r="D6786" s="33">
        <v>4329817</v>
      </c>
      <c r="E6786" s="33"/>
      <c r="F6786" s="33">
        <v>2138221</v>
      </c>
      <c r="G6786" s="33">
        <v>568452</v>
      </c>
      <c r="H6786" s="33">
        <v>1279518</v>
      </c>
      <c r="I6786" s="33">
        <v>42182</v>
      </c>
      <c r="J6786" s="33">
        <v>248070</v>
      </c>
      <c r="K6786" s="33"/>
      <c r="L6786" s="33">
        <v>2191596</v>
      </c>
      <c r="M6786" s="33">
        <v>463996</v>
      </c>
      <c r="N6786" s="33">
        <v>1209017</v>
      </c>
      <c r="O6786" s="33">
        <v>143546</v>
      </c>
      <c r="P6786" s="33">
        <v>375038</v>
      </c>
      <c r="Q6786"/>
    </row>
    <row r="6787" spans="1:17">
      <c r="A6787" s="38" t="str">
        <f t="shared" ca="1" si="105"/>
        <v>208466</v>
      </c>
      <c r="B6787" s="39" cm="1">
        <f t="array" aca="1" ref="B6787" ca="1">INDIRECT(_xlfn.CONCAT("D",ROW(C6787)-C6787-3))</f>
        <v>2084</v>
      </c>
      <c r="C6787" s="32">
        <v>66</v>
      </c>
      <c r="D6787" s="33">
        <v>4355399</v>
      </c>
      <c r="E6787" s="33"/>
      <c r="F6787" s="33">
        <v>2147830</v>
      </c>
      <c r="G6787" s="33">
        <v>571746</v>
      </c>
      <c r="H6787" s="33">
        <v>1272564</v>
      </c>
      <c r="I6787" s="33">
        <v>54452</v>
      </c>
      <c r="J6787" s="33">
        <v>249068</v>
      </c>
      <c r="K6787" s="33"/>
      <c r="L6787" s="33">
        <v>2207569</v>
      </c>
      <c r="M6787" s="33">
        <v>428801</v>
      </c>
      <c r="N6787" s="33">
        <v>1236965</v>
      </c>
      <c r="O6787" s="33">
        <v>167485</v>
      </c>
      <c r="P6787" s="33">
        <v>374318</v>
      </c>
      <c r="Q6787"/>
    </row>
    <row r="6788" spans="1:17">
      <c r="A6788" s="38" t="str">
        <f t="shared" ca="1" si="105"/>
        <v>208467</v>
      </c>
      <c r="B6788" s="39" cm="1">
        <f t="array" aca="1" ref="B6788" ca="1">INDIRECT(_xlfn.CONCAT("D",ROW(C6788)-C6788-3))</f>
        <v>2084</v>
      </c>
      <c r="C6788" s="32">
        <v>67</v>
      </c>
      <c r="D6788" s="33">
        <v>4401392</v>
      </c>
      <c r="E6788" s="33"/>
      <c r="F6788" s="33">
        <v>2164555</v>
      </c>
      <c r="G6788" s="33">
        <v>584961</v>
      </c>
      <c r="H6788" s="33">
        <v>1287114</v>
      </c>
      <c r="I6788" s="33">
        <v>35058</v>
      </c>
      <c r="J6788" s="33">
        <v>257423</v>
      </c>
      <c r="K6788" s="33"/>
      <c r="L6788" s="33">
        <v>2236837</v>
      </c>
      <c r="M6788" s="33">
        <v>488366</v>
      </c>
      <c r="N6788" s="33">
        <v>1188759</v>
      </c>
      <c r="O6788" s="33">
        <v>186905</v>
      </c>
      <c r="P6788" s="33">
        <v>372806</v>
      </c>
      <c r="Q6788"/>
    </row>
    <row r="6789" spans="1:17">
      <c r="A6789" s="38" t="str">
        <f t="shared" ca="1" si="105"/>
        <v>208468</v>
      </c>
      <c r="B6789" s="39" cm="1">
        <f t="array" aca="1" ref="B6789" ca="1">INDIRECT(_xlfn.CONCAT("D",ROW(C6789)-C6789-3))</f>
        <v>2084</v>
      </c>
      <c r="C6789" s="32">
        <v>68</v>
      </c>
      <c r="D6789" s="33">
        <v>4392593</v>
      </c>
      <c r="E6789" s="33"/>
      <c r="F6789" s="33">
        <v>2155937</v>
      </c>
      <c r="G6789" s="33">
        <v>539986</v>
      </c>
      <c r="H6789" s="33">
        <v>1339446</v>
      </c>
      <c r="I6789" s="33">
        <v>39071</v>
      </c>
      <c r="J6789" s="33">
        <v>237434</v>
      </c>
      <c r="K6789" s="33"/>
      <c r="L6789" s="33">
        <v>2236656</v>
      </c>
      <c r="M6789" s="33">
        <v>457589</v>
      </c>
      <c r="N6789" s="33">
        <v>1180681</v>
      </c>
      <c r="O6789" s="33">
        <v>202144</v>
      </c>
      <c r="P6789" s="33">
        <v>396242</v>
      </c>
      <c r="Q6789"/>
    </row>
    <row r="6790" spans="1:17">
      <c r="A6790" s="38" t="str">
        <f t="shared" ca="1" si="105"/>
        <v>208469</v>
      </c>
      <c r="B6790" s="39" cm="1">
        <f t="array" aca="1" ref="B6790" ca="1">INDIRECT(_xlfn.CONCAT("D",ROW(C6790)-C6790-3))</f>
        <v>2084</v>
      </c>
      <c r="C6790" s="32">
        <v>69</v>
      </c>
      <c r="D6790" s="33">
        <v>4361386</v>
      </c>
      <c r="E6790" s="33"/>
      <c r="F6790" s="33">
        <v>2135348</v>
      </c>
      <c r="G6790" s="33">
        <v>534338</v>
      </c>
      <c r="H6790" s="33">
        <v>1300256</v>
      </c>
      <c r="I6790" s="33">
        <v>60151</v>
      </c>
      <c r="J6790" s="33">
        <v>240603</v>
      </c>
      <c r="K6790" s="33"/>
      <c r="L6790" s="33">
        <v>2226038</v>
      </c>
      <c r="M6790" s="33">
        <v>436557</v>
      </c>
      <c r="N6790" s="33">
        <v>1167840</v>
      </c>
      <c r="O6790" s="33">
        <v>230349</v>
      </c>
      <c r="P6790" s="33">
        <v>391292</v>
      </c>
      <c r="Q6790"/>
    </row>
    <row r="6791" spans="1:17">
      <c r="A6791" s="38" t="str">
        <f t="shared" ca="1" si="105"/>
        <v>208470</v>
      </c>
      <c r="B6791" s="39" cm="1">
        <f t="array" aca="1" ref="B6791" ca="1">INDIRECT(_xlfn.CONCAT("D",ROW(C6791)-C6791-3))</f>
        <v>2084</v>
      </c>
      <c r="C6791" s="32">
        <v>70</v>
      </c>
      <c r="D6791" s="33">
        <v>4271000</v>
      </c>
      <c r="E6791" s="33"/>
      <c r="F6791" s="33">
        <v>2086914</v>
      </c>
      <c r="G6791" s="33">
        <v>529501</v>
      </c>
      <c r="H6791" s="33">
        <v>1244527</v>
      </c>
      <c r="I6791" s="33">
        <v>66188</v>
      </c>
      <c r="J6791" s="33">
        <v>246699</v>
      </c>
      <c r="K6791" s="33"/>
      <c r="L6791" s="33">
        <v>2184086</v>
      </c>
      <c r="M6791" s="33">
        <v>436415</v>
      </c>
      <c r="N6791" s="33">
        <v>1159416</v>
      </c>
      <c r="O6791" s="33">
        <v>228263</v>
      </c>
      <c r="P6791" s="33">
        <v>359992</v>
      </c>
      <c r="Q6791"/>
    </row>
    <row r="6792" spans="1:17">
      <c r="A6792" s="38" t="str">
        <f t="shared" ca="1" si="105"/>
        <v>208471</v>
      </c>
      <c r="B6792" s="39" cm="1">
        <f t="array" aca="1" ref="B6792" ca="1">INDIRECT(_xlfn.CONCAT("D",ROW(C6792)-C6792-3))</f>
        <v>2084</v>
      </c>
      <c r="C6792" s="32">
        <v>71</v>
      </c>
      <c r="D6792" s="33">
        <v>4241073</v>
      </c>
      <c r="E6792" s="33"/>
      <c r="F6792" s="33">
        <v>2065329</v>
      </c>
      <c r="G6792" s="33">
        <v>510565</v>
      </c>
      <c r="H6792" s="33">
        <v>1251836</v>
      </c>
      <c r="I6792" s="33">
        <v>67206</v>
      </c>
      <c r="J6792" s="33">
        <v>235722</v>
      </c>
      <c r="K6792" s="33"/>
      <c r="L6792" s="33">
        <v>2175744</v>
      </c>
      <c r="M6792" s="33">
        <v>435753</v>
      </c>
      <c r="N6792" s="33">
        <v>1166368</v>
      </c>
      <c r="O6792" s="33">
        <v>230456</v>
      </c>
      <c r="P6792" s="33">
        <v>343168</v>
      </c>
      <c r="Q6792"/>
    </row>
    <row r="6793" spans="1:17">
      <c r="A6793" s="38" t="str">
        <f t="shared" ca="1" si="105"/>
        <v>208472</v>
      </c>
      <c r="B6793" s="39" cm="1">
        <f t="array" aca="1" ref="B6793" ca="1">INDIRECT(_xlfn.CONCAT("D",ROW(C6793)-C6793-3))</f>
        <v>2084</v>
      </c>
      <c r="C6793" s="32">
        <v>72</v>
      </c>
      <c r="D6793" s="33">
        <v>4187296</v>
      </c>
      <c r="E6793" s="33"/>
      <c r="F6793" s="33">
        <v>2035278</v>
      </c>
      <c r="G6793" s="33">
        <v>464116</v>
      </c>
      <c r="H6793" s="33">
        <v>1281843</v>
      </c>
      <c r="I6793" s="33">
        <v>53243</v>
      </c>
      <c r="J6793" s="33">
        <v>236076</v>
      </c>
      <c r="K6793" s="33"/>
      <c r="L6793" s="33">
        <v>2152018</v>
      </c>
      <c r="M6793" s="33">
        <v>407655</v>
      </c>
      <c r="N6793" s="33">
        <v>1119291</v>
      </c>
      <c r="O6793" s="33">
        <v>281836</v>
      </c>
      <c r="P6793" s="33">
        <v>343236</v>
      </c>
      <c r="Q6793"/>
    </row>
    <row r="6794" spans="1:17">
      <c r="A6794" s="38" t="str">
        <f t="shared" ca="1" si="105"/>
        <v>208473</v>
      </c>
      <c r="B6794" s="39" cm="1">
        <f t="array" aca="1" ref="B6794" ca="1">INDIRECT(_xlfn.CONCAT("D",ROW(C6794)-C6794-3))</f>
        <v>2084</v>
      </c>
      <c r="C6794" s="32">
        <v>73</v>
      </c>
      <c r="D6794" s="33">
        <v>4206069</v>
      </c>
      <c r="E6794" s="33"/>
      <c r="F6794" s="33">
        <v>2037770</v>
      </c>
      <c r="G6794" s="33">
        <v>441032</v>
      </c>
      <c r="H6794" s="33">
        <v>1268970</v>
      </c>
      <c r="I6794" s="33">
        <v>76178</v>
      </c>
      <c r="J6794" s="33">
        <v>251589</v>
      </c>
      <c r="K6794" s="33"/>
      <c r="L6794" s="33">
        <v>2168299</v>
      </c>
      <c r="M6794" s="33">
        <v>409132</v>
      </c>
      <c r="N6794" s="33">
        <v>1127877</v>
      </c>
      <c r="O6794" s="33">
        <v>257341</v>
      </c>
      <c r="P6794" s="33">
        <v>373949</v>
      </c>
      <c r="Q6794"/>
    </row>
    <row r="6795" spans="1:17">
      <c r="A6795" s="38" t="str">
        <f t="shared" ca="1" si="105"/>
        <v>208474</v>
      </c>
      <c r="B6795" s="39" cm="1">
        <f t="array" aca="1" ref="B6795" ca="1">INDIRECT(_xlfn.CONCAT("D",ROW(C6795)-C6795-3))</f>
        <v>2084</v>
      </c>
      <c r="C6795" s="32">
        <v>74</v>
      </c>
      <c r="D6795" s="33">
        <v>4207669</v>
      </c>
      <c r="E6795" s="33"/>
      <c r="F6795" s="33">
        <v>2031562</v>
      </c>
      <c r="G6795" s="33">
        <v>459031</v>
      </c>
      <c r="H6795" s="33">
        <v>1246800</v>
      </c>
      <c r="I6795" s="33">
        <v>72162</v>
      </c>
      <c r="J6795" s="33">
        <v>253569</v>
      </c>
      <c r="K6795" s="33"/>
      <c r="L6795" s="33">
        <v>2176107</v>
      </c>
      <c r="M6795" s="33">
        <v>406260</v>
      </c>
      <c r="N6795" s="33">
        <v>1107160</v>
      </c>
      <c r="O6795" s="33">
        <v>311734</v>
      </c>
      <c r="P6795" s="33">
        <v>350953</v>
      </c>
      <c r="Q6795"/>
    </row>
    <row r="6796" spans="1:17">
      <c r="A6796" s="38" t="str">
        <f t="shared" ref="A6796:A6859" ca="1" si="106">B6796&amp;C6796</f>
        <v>208475</v>
      </c>
      <c r="B6796" s="39" cm="1">
        <f t="array" aca="1" ref="B6796" ca="1">INDIRECT(_xlfn.CONCAT("D",ROW(C6796)-C6796-3))</f>
        <v>2084</v>
      </c>
      <c r="C6796" s="32">
        <v>75</v>
      </c>
      <c r="D6796" s="33">
        <v>4273467</v>
      </c>
      <c r="E6796" s="33"/>
      <c r="F6796" s="33">
        <v>2056864</v>
      </c>
      <c r="G6796" s="33">
        <v>498421</v>
      </c>
      <c r="H6796" s="33">
        <v>1215465</v>
      </c>
      <c r="I6796" s="33">
        <v>88252</v>
      </c>
      <c r="J6796" s="33">
        <v>254726</v>
      </c>
      <c r="K6796" s="33"/>
      <c r="L6796" s="33">
        <v>2216603</v>
      </c>
      <c r="M6796" s="33">
        <v>442115</v>
      </c>
      <c r="N6796" s="33">
        <v>1073133</v>
      </c>
      <c r="O6796" s="33">
        <v>328572</v>
      </c>
      <c r="P6796" s="33">
        <v>372783</v>
      </c>
      <c r="Q6796"/>
    </row>
    <row r="6797" spans="1:17">
      <c r="A6797" s="38" t="str">
        <f t="shared" ca="1" si="106"/>
        <v>208476</v>
      </c>
      <c r="B6797" s="39" cm="1">
        <f t="array" aca="1" ref="B6797" ca="1">INDIRECT(_xlfn.CONCAT("D",ROW(C6797)-C6797-3))</f>
        <v>2084</v>
      </c>
      <c r="C6797" s="32">
        <v>76</v>
      </c>
      <c r="D6797" s="33">
        <v>4216952</v>
      </c>
      <c r="E6797" s="33"/>
      <c r="F6797" s="33">
        <v>2021906</v>
      </c>
      <c r="G6797" s="33">
        <v>424450</v>
      </c>
      <c r="H6797" s="33">
        <v>1267328</v>
      </c>
      <c r="I6797" s="33">
        <v>88302</v>
      </c>
      <c r="J6797" s="33">
        <v>241826</v>
      </c>
      <c r="K6797" s="33"/>
      <c r="L6797" s="33">
        <v>2195047</v>
      </c>
      <c r="M6797" s="33">
        <v>460317</v>
      </c>
      <c r="N6797" s="33">
        <v>1043250</v>
      </c>
      <c r="O6797" s="33">
        <v>344735</v>
      </c>
      <c r="P6797" s="33">
        <v>346745</v>
      </c>
      <c r="Q6797"/>
    </row>
    <row r="6798" spans="1:17">
      <c r="A6798" s="38" t="str">
        <f t="shared" ca="1" si="106"/>
        <v>208477</v>
      </c>
      <c r="B6798" s="39" cm="1">
        <f t="array" aca="1" ref="B6798" ca="1">INDIRECT(_xlfn.CONCAT("D",ROW(C6798)-C6798-3))</f>
        <v>2084</v>
      </c>
      <c r="C6798" s="32">
        <v>77</v>
      </c>
      <c r="D6798" s="33">
        <v>4084271</v>
      </c>
      <c r="E6798" s="33"/>
      <c r="F6798" s="33">
        <v>1952218</v>
      </c>
      <c r="G6798" s="33">
        <v>393252</v>
      </c>
      <c r="H6798" s="33">
        <v>1237943</v>
      </c>
      <c r="I6798" s="33">
        <v>90288</v>
      </c>
      <c r="J6798" s="33">
        <v>230735</v>
      </c>
      <c r="K6798" s="33"/>
      <c r="L6798" s="33">
        <v>2132053</v>
      </c>
      <c r="M6798" s="33">
        <v>394043</v>
      </c>
      <c r="N6798" s="33">
        <v>988123</v>
      </c>
      <c r="O6798" s="33">
        <v>375949</v>
      </c>
      <c r="P6798" s="33">
        <v>373939</v>
      </c>
      <c r="Q6798"/>
    </row>
    <row r="6799" spans="1:17">
      <c r="A6799" s="38" t="str">
        <f t="shared" ca="1" si="106"/>
        <v>208478</v>
      </c>
      <c r="B6799" s="39" cm="1">
        <f t="array" aca="1" ref="B6799" ca="1">INDIRECT(_xlfn.CONCAT("D",ROW(C6799)-C6799-3))</f>
        <v>2084</v>
      </c>
      <c r="C6799" s="32">
        <v>78</v>
      </c>
      <c r="D6799" s="33">
        <v>3913480</v>
      </c>
      <c r="E6799" s="33"/>
      <c r="F6799" s="33">
        <v>1863112</v>
      </c>
      <c r="G6799" s="33">
        <v>382873</v>
      </c>
      <c r="H6799" s="33">
        <v>1142588</v>
      </c>
      <c r="I6799" s="33">
        <v>114560</v>
      </c>
      <c r="J6799" s="33">
        <v>223091</v>
      </c>
      <c r="K6799" s="33"/>
      <c r="L6799" s="33">
        <v>2050368</v>
      </c>
      <c r="M6799" s="33">
        <v>383124</v>
      </c>
      <c r="N6799" s="33">
        <v>940213</v>
      </c>
      <c r="O6799" s="33">
        <v>389158</v>
      </c>
      <c r="P6799" s="33">
        <v>337873</v>
      </c>
      <c r="Q6799"/>
    </row>
    <row r="6800" spans="1:17">
      <c r="A6800" s="38" t="str">
        <f t="shared" ca="1" si="106"/>
        <v>208479</v>
      </c>
      <c r="B6800" s="39" cm="1">
        <f t="array" aca="1" ref="B6800" ca="1">INDIRECT(_xlfn.CONCAT("D",ROW(C6800)-C6800-3))</f>
        <v>2084</v>
      </c>
      <c r="C6800" s="32">
        <v>79</v>
      </c>
      <c r="D6800" s="33">
        <v>3785319</v>
      </c>
      <c r="E6800" s="33"/>
      <c r="F6800" s="33">
        <v>1794034</v>
      </c>
      <c r="G6800" s="33">
        <v>390182</v>
      </c>
      <c r="H6800" s="33">
        <v>1082052</v>
      </c>
      <c r="I6800" s="33">
        <v>116652</v>
      </c>
      <c r="J6800" s="33">
        <v>205147</v>
      </c>
      <c r="K6800" s="33"/>
      <c r="L6800" s="33">
        <v>1991285</v>
      </c>
      <c r="M6800" s="33">
        <v>360222</v>
      </c>
      <c r="N6800" s="33">
        <v>935773</v>
      </c>
      <c r="O6800" s="33">
        <v>415564</v>
      </c>
      <c r="P6800" s="33">
        <v>279726</v>
      </c>
      <c r="Q6800"/>
    </row>
    <row r="6801" spans="1:17">
      <c r="A6801" s="38" t="str">
        <f t="shared" ca="1" si="106"/>
        <v>208480</v>
      </c>
      <c r="B6801" s="39" cm="1">
        <f t="array" aca="1" ref="B6801" ca="1">INDIRECT(_xlfn.CONCAT("D",ROW(C6801)-C6801-3))</f>
        <v>2084</v>
      </c>
      <c r="C6801" s="32">
        <v>80</v>
      </c>
      <c r="D6801" s="33">
        <v>3655759</v>
      </c>
      <c r="E6801" s="33"/>
      <c r="F6801" s="33">
        <v>1724587</v>
      </c>
      <c r="G6801" s="33">
        <v>325755</v>
      </c>
      <c r="H6801" s="33">
        <v>1084170</v>
      </c>
      <c r="I6801" s="33">
        <v>112955</v>
      </c>
      <c r="J6801" s="33">
        <v>201706</v>
      </c>
      <c r="K6801" s="33"/>
      <c r="L6801" s="33">
        <v>1931173</v>
      </c>
      <c r="M6801" s="33">
        <v>348740</v>
      </c>
      <c r="N6801" s="33">
        <v>795248</v>
      </c>
      <c r="O6801" s="33">
        <v>500936</v>
      </c>
      <c r="P6801" s="33">
        <v>286249</v>
      </c>
      <c r="Q6801"/>
    </row>
    <row r="6802" spans="1:17">
      <c r="A6802" s="38" t="str">
        <f t="shared" ca="1" si="106"/>
        <v>208481</v>
      </c>
      <c r="B6802" s="39" cm="1">
        <f t="array" aca="1" ref="B6802" ca="1">INDIRECT(_xlfn.CONCAT("D",ROW(C6802)-C6802-3))</f>
        <v>2084</v>
      </c>
      <c r="C6802" s="32">
        <v>81</v>
      </c>
      <c r="D6802" s="33">
        <v>3501323</v>
      </c>
      <c r="E6802" s="33"/>
      <c r="F6802" s="33">
        <v>1641516</v>
      </c>
      <c r="G6802" s="33">
        <v>291465</v>
      </c>
      <c r="H6802" s="33">
        <v>1038345</v>
      </c>
      <c r="I6802" s="33">
        <v>125492</v>
      </c>
      <c r="J6802" s="33">
        <v>186214</v>
      </c>
      <c r="K6802" s="33"/>
      <c r="L6802" s="33">
        <v>1859807</v>
      </c>
      <c r="M6802" s="33">
        <v>326655</v>
      </c>
      <c r="N6802" s="33">
        <v>808040</v>
      </c>
      <c r="O6802" s="33">
        <v>468239</v>
      </c>
      <c r="P6802" s="33">
        <v>256874</v>
      </c>
      <c r="Q6802"/>
    </row>
    <row r="6803" spans="1:17">
      <c r="A6803" s="38" t="str">
        <f t="shared" ca="1" si="106"/>
        <v>208482</v>
      </c>
      <c r="B6803" s="39" cm="1">
        <f t="array" aca="1" ref="B6803" ca="1">INDIRECT(_xlfn.CONCAT("D",ROW(C6803)-C6803-3))</f>
        <v>2084</v>
      </c>
      <c r="C6803" s="32">
        <v>82</v>
      </c>
      <c r="D6803" s="33">
        <v>3375190</v>
      </c>
      <c r="E6803" s="33"/>
      <c r="F6803" s="33">
        <v>1572029</v>
      </c>
      <c r="G6803" s="33">
        <v>284346</v>
      </c>
      <c r="H6803" s="33">
        <v>946467</v>
      </c>
      <c r="I6803" s="33">
        <v>136080</v>
      </c>
      <c r="J6803" s="33">
        <v>205136</v>
      </c>
      <c r="K6803" s="33"/>
      <c r="L6803" s="33">
        <v>1803160</v>
      </c>
      <c r="M6803" s="33">
        <v>290210</v>
      </c>
      <c r="N6803" s="33">
        <v>751909</v>
      </c>
      <c r="O6803" s="33">
        <v>480978</v>
      </c>
      <c r="P6803" s="33">
        <v>280063</v>
      </c>
      <c r="Q6803"/>
    </row>
    <row r="6804" spans="1:17">
      <c r="A6804" s="38" t="str">
        <f t="shared" ca="1" si="106"/>
        <v>208483</v>
      </c>
      <c r="B6804" s="39" cm="1">
        <f t="array" aca="1" ref="B6804" ca="1">INDIRECT(_xlfn.CONCAT("D",ROW(C6804)-C6804-3))</f>
        <v>2084</v>
      </c>
      <c r="C6804" s="32">
        <v>83</v>
      </c>
      <c r="D6804" s="33">
        <v>3297770</v>
      </c>
      <c r="E6804" s="33"/>
      <c r="F6804" s="33">
        <v>1527056</v>
      </c>
      <c r="G6804" s="33">
        <v>250939</v>
      </c>
      <c r="H6804" s="33">
        <v>950712</v>
      </c>
      <c r="I6804" s="33">
        <v>157092</v>
      </c>
      <c r="J6804" s="33">
        <v>168313</v>
      </c>
      <c r="K6804" s="33"/>
      <c r="L6804" s="33">
        <v>1770714</v>
      </c>
      <c r="M6804" s="33">
        <v>312779</v>
      </c>
      <c r="N6804" s="33">
        <v>694837</v>
      </c>
      <c r="O6804" s="33">
        <v>530807</v>
      </c>
      <c r="P6804" s="33">
        <v>232292</v>
      </c>
      <c r="Q6804"/>
    </row>
    <row r="6805" spans="1:17">
      <c r="A6805" s="38" t="str">
        <f t="shared" ca="1" si="106"/>
        <v>208484</v>
      </c>
      <c r="B6805" s="39" cm="1">
        <f t="array" aca="1" ref="B6805" ca="1">INDIRECT(_xlfn.CONCAT("D",ROW(C6805)-C6805-3))</f>
        <v>2084</v>
      </c>
      <c r="C6805" s="32">
        <v>84</v>
      </c>
      <c r="D6805" s="33">
        <v>3107267</v>
      </c>
      <c r="E6805" s="33"/>
      <c r="F6805" s="33">
        <v>1429690</v>
      </c>
      <c r="G6805" s="33">
        <v>217984</v>
      </c>
      <c r="H6805" s="33">
        <v>906733</v>
      </c>
      <c r="I6805" s="33">
        <v>155557</v>
      </c>
      <c r="J6805" s="33">
        <v>149416</v>
      </c>
      <c r="K6805" s="33"/>
      <c r="L6805" s="33">
        <v>1677577</v>
      </c>
      <c r="M6805" s="33">
        <v>291841</v>
      </c>
      <c r="N6805" s="33">
        <v>632663</v>
      </c>
      <c r="O6805" s="33">
        <v>523477</v>
      </c>
      <c r="P6805" s="33">
        <v>229595</v>
      </c>
      <c r="Q6805"/>
    </row>
    <row r="6806" spans="1:17">
      <c r="A6806" s="38" t="str">
        <f t="shared" ca="1" si="106"/>
        <v>208485</v>
      </c>
      <c r="B6806" s="39" cm="1">
        <f t="array" aca="1" ref="B6806" ca="1">INDIRECT(_xlfn.CONCAT("D",ROW(C6806)-C6806-3))</f>
        <v>2084</v>
      </c>
      <c r="C6806" s="32">
        <v>85</v>
      </c>
      <c r="D6806" s="33">
        <v>2940526</v>
      </c>
      <c r="E6806" s="33"/>
      <c r="F6806" s="33">
        <v>1340555</v>
      </c>
      <c r="G6806" s="33">
        <v>226832</v>
      </c>
      <c r="H6806" s="33">
        <v>821499</v>
      </c>
      <c r="I6806" s="33">
        <v>150199</v>
      </c>
      <c r="J6806" s="33">
        <v>142025</v>
      </c>
      <c r="K6806" s="33"/>
      <c r="L6806" s="33">
        <v>1599971</v>
      </c>
      <c r="M6806" s="33">
        <v>286547</v>
      </c>
      <c r="N6806" s="33">
        <v>557797</v>
      </c>
      <c r="O6806" s="33">
        <v>553718</v>
      </c>
      <c r="P6806" s="33">
        <v>201908</v>
      </c>
      <c r="Q6806"/>
    </row>
    <row r="6807" spans="1:17">
      <c r="A6807" s="38" t="str">
        <f t="shared" ca="1" si="106"/>
        <v>208486</v>
      </c>
      <c r="B6807" s="39" cm="1">
        <f t="array" aca="1" ref="B6807" ca="1">INDIRECT(_xlfn.CONCAT("D",ROW(C6807)-C6807-3))</f>
        <v>2084</v>
      </c>
      <c r="C6807" s="32">
        <v>86</v>
      </c>
      <c r="D6807" s="33">
        <v>2720532</v>
      </c>
      <c r="E6807" s="33"/>
      <c r="F6807" s="33">
        <v>1228394</v>
      </c>
      <c r="G6807" s="33">
        <v>196053</v>
      </c>
      <c r="H6807" s="33">
        <v>781148</v>
      </c>
      <c r="I6807" s="33">
        <v>140913</v>
      </c>
      <c r="J6807" s="33">
        <v>110280</v>
      </c>
      <c r="K6807" s="33"/>
      <c r="L6807" s="33">
        <v>1492138</v>
      </c>
      <c r="M6807" s="33">
        <v>250051</v>
      </c>
      <c r="N6807" s="33">
        <v>475606</v>
      </c>
      <c r="O6807" s="33">
        <v>558276</v>
      </c>
      <c r="P6807" s="33">
        <v>208205</v>
      </c>
      <c r="Q6807"/>
    </row>
    <row r="6808" spans="1:17">
      <c r="A6808" s="38" t="str">
        <f t="shared" ca="1" si="106"/>
        <v>208487</v>
      </c>
      <c r="B6808" s="39" cm="1">
        <f t="array" aca="1" ref="B6808" ca="1">INDIRECT(_xlfn.CONCAT("D",ROW(C6808)-C6808-3))</f>
        <v>2084</v>
      </c>
      <c r="C6808" s="32">
        <v>87</v>
      </c>
      <c r="D6808" s="33">
        <v>2540247</v>
      </c>
      <c r="E6808" s="33"/>
      <c r="F6808" s="33">
        <v>1132564</v>
      </c>
      <c r="G6808" s="33">
        <v>158151</v>
      </c>
      <c r="H6808" s="33">
        <v>699945</v>
      </c>
      <c r="I6808" s="33">
        <v>168354</v>
      </c>
      <c r="J6808" s="33">
        <v>106114</v>
      </c>
      <c r="K6808" s="33"/>
      <c r="L6808" s="33">
        <v>1407682</v>
      </c>
      <c r="M6808" s="33">
        <v>224739</v>
      </c>
      <c r="N6808" s="33">
        <v>460715</v>
      </c>
      <c r="O6808" s="33">
        <v>530179</v>
      </c>
      <c r="P6808" s="33">
        <v>192050</v>
      </c>
      <c r="Q6808"/>
    </row>
    <row r="6809" spans="1:17">
      <c r="A6809" s="38" t="str">
        <f t="shared" ca="1" si="106"/>
        <v>208488</v>
      </c>
      <c r="B6809" s="39" cm="1">
        <f t="array" aca="1" ref="B6809" ca="1">INDIRECT(_xlfn.CONCAT("D",ROW(C6809)-C6809-3))</f>
        <v>2084</v>
      </c>
      <c r="C6809" s="32">
        <v>88</v>
      </c>
      <c r="D6809" s="33">
        <v>2355126</v>
      </c>
      <c r="E6809" s="33"/>
      <c r="F6809" s="33">
        <v>1038374</v>
      </c>
      <c r="G6809" s="33">
        <v>120717</v>
      </c>
      <c r="H6809" s="33">
        <v>673153</v>
      </c>
      <c r="I6809" s="33">
        <v>174938</v>
      </c>
      <c r="J6809" s="33">
        <v>69566</v>
      </c>
      <c r="K6809" s="33"/>
      <c r="L6809" s="33">
        <v>1316752</v>
      </c>
      <c r="M6809" s="33">
        <v>205807</v>
      </c>
      <c r="N6809" s="33">
        <v>405470</v>
      </c>
      <c r="O6809" s="33">
        <v>541650</v>
      </c>
      <c r="P6809" s="33">
        <v>163826</v>
      </c>
      <c r="Q6809"/>
    </row>
    <row r="6810" spans="1:17">
      <c r="A6810" s="38" t="str">
        <f t="shared" ca="1" si="106"/>
        <v>208489</v>
      </c>
      <c r="B6810" s="39" cm="1">
        <f t="array" aca="1" ref="B6810" ca="1">INDIRECT(_xlfn.CONCAT("D",ROW(C6810)-C6810-3))</f>
        <v>2084</v>
      </c>
      <c r="C6810" s="32">
        <v>89</v>
      </c>
      <c r="D6810" s="33">
        <v>2170098</v>
      </c>
      <c r="E6810" s="33"/>
      <c r="F6810" s="33">
        <v>944475</v>
      </c>
      <c r="G6810" s="33">
        <v>121769</v>
      </c>
      <c r="H6810" s="33">
        <v>581215</v>
      </c>
      <c r="I6810" s="33">
        <v>169862</v>
      </c>
      <c r="J6810" s="33">
        <v>71629</v>
      </c>
      <c r="K6810" s="33"/>
      <c r="L6810" s="33">
        <v>1225623</v>
      </c>
      <c r="M6810" s="33">
        <v>175235</v>
      </c>
      <c r="N6810" s="33">
        <v>324852</v>
      </c>
      <c r="O6810" s="33">
        <v>565672</v>
      </c>
      <c r="P6810" s="33">
        <v>159864</v>
      </c>
      <c r="Q6810"/>
    </row>
    <row r="6811" spans="1:17">
      <c r="A6811" s="38" t="str">
        <f t="shared" ca="1" si="106"/>
        <v>208490</v>
      </c>
      <c r="B6811" s="39" cm="1">
        <f t="array" aca="1" ref="B6811" ca="1">INDIRECT(_xlfn.CONCAT("D",ROW(C6811)-C6811-3))</f>
        <v>2084</v>
      </c>
      <c r="C6811" s="32">
        <v>90</v>
      </c>
      <c r="D6811" s="33">
        <v>1973298</v>
      </c>
      <c r="E6811" s="33"/>
      <c r="F6811" s="33">
        <v>846153</v>
      </c>
      <c r="G6811" s="33">
        <v>93108</v>
      </c>
      <c r="H6811" s="33">
        <v>521811</v>
      </c>
      <c r="I6811" s="33">
        <v>172914</v>
      </c>
      <c r="J6811" s="33">
        <v>58320</v>
      </c>
      <c r="K6811" s="33"/>
      <c r="L6811" s="33">
        <v>1127146</v>
      </c>
      <c r="M6811" s="33">
        <v>188541</v>
      </c>
      <c r="N6811" s="33">
        <v>279737</v>
      </c>
      <c r="O6811" s="33">
        <v>517462</v>
      </c>
      <c r="P6811" s="33">
        <v>141406</v>
      </c>
      <c r="Q6811"/>
    </row>
    <row r="6812" spans="1:17">
      <c r="A6812" s="38" t="str">
        <f t="shared" ca="1" si="106"/>
        <v>208491</v>
      </c>
      <c r="B6812" s="39" cm="1">
        <f t="array" aca="1" ref="B6812" ca="1">INDIRECT(_xlfn.CONCAT("D",ROW(C6812)-C6812-3))</f>
        <v>2084</v>
      </c>
      <c r="C6812" s="32">
        <v>91</v>
      </c>
      <c r="D6812" s="33">
        <v>1769934</v>
      </c>
      <c r="E6812" s="33"/>
      <c r="F6812" s="33">
        <v>745858</v>
      </c>
      <c r="G6812" s="33">
        <v>93232</v>
      </c>
      <c r="H6812" s="33">
        <v>432352</v>
      </c>
      <c r="I6812" s="33">
        <v>162900</v>
      </c>
      <c r="J6812" s="33">
        <v>57374</v>
      </c>
      <c r="K6812" s="33"/>
      <c r="L6812" s="33">
        <v>1024076</v>
      </c>
      <c r="M6812" s="33">
        <v>135585</v>
      </c>
      <c r="N6812" s="33">
        <v>255762</v>
      </c>
      <c r="O6812" s="33">
        <v>521796</v>
      </c>
      <c r="P6812" s="33">
        <v>110933</v>
      </c>
      <c r="Q6812"/>
    </row>
    <row r="6813" spans="1:17">
      <c r="A6813" s="38" t="str">
        <f t="shared" ca="1" si="106"/>
        <v>208492</v>
      </c>
      <c r="B6813" s="39" cm="1">
        <f t="array" aca="1" ref="B6813" ca="1">INDIRECT(_xlfn.CONCAT("D",ROW(C6813)-C6813-3))</f>
        <v>2084</v>
      </c>
      <c r="C6813" s="32">
        <v>92</v>
      </c>
      <c r="D6813" s="33">
        <v>1552669</v>
      </c>
      <c r="E6813" s="33"/>
      <c r="F6813" s="33">
        <v>639170</v>
      </c>
      <c r="G6813" s="33">
        <v>59697</v>
      </c>
      <c r="H6813" s="33">
        <v>392148</v>
      </c>
      <c r="I6813" s="33">
        <v>139979</v>
      </c>
      <c r="J6813" s="33">
        <v>47346</v>
      </c>
      <c r="K6813" s="33"/>
      <c r="L6813" s="33">
        <v>913498</v>
      </c>
      <c r="M6813" s="33">
        <v>159451</v>
      </c>
      <c r="N6813" s="33">
        <v>173853</v>
      </c>
      <c r="O6813" s="33">
        <v>473209</v>
      </c>
      <c r="P6813" s="33">
        <v>106986</v>
      </c>
      <c r="Q6813"/>
    </row>
    <row r="6814" spans="1:17">
      <c r="A6814" s="38" t="str">
        <f t="shared" ca="1" si="106"/>
        <v>208493</v>
      </c>
      <c r="B6814" s="39" cm="1">
        <f t="array" aca="1" ref="B6814" ca="1">INDIRECT(_xlfn.CONCAT("D",ROW(C6814)-C6814-3))</f>
        <v>2084</v>
      </c>
      <c r="C6814" s="32">
        <v>93</v>
      </c>
      <c r="D6814" s="33">
        <v>1342352</v>
      </c>
      <c r="E6814" s="33"/>
      <c r="F6814" s="33">
        <v>540342</v>
      </c>
      <c r="G6814" s="33">
        <v>61990</v>
      </c>
      <c r="H6814" s="33">
        <v>305815</v>
      </c>
      <c r="I6814" s="33">
        <v>142576</v>
      </c>
      <c r="J6814" s="33">
        <v>29962</v>
      </c>
      <c r="K6814" s="33"/>
      <c r="L6814" s="33">
        <v>802010</v>
      </c>
      <c r="M6814" s="33">
        <v>107347</v>
      </c>
      <c r="N6814" s="33">
        <v>122830</v>
      </c>
      <c r="O6814" s="33">
        <v>446937</v>
      </c>
      <c r="P6814" s="33">
        <v>124895</v>
      </c>
      <c r="Q6814"/>
    </row>
    <row r="6815" spans="1:17">
      <c r="A6815" s="38" t="str">
        <f t="shared" ca="1" si="106"/>
        <v>208494</v>
      </c>
      <c r="B6815" s="39" cm="1">
        <f t="array" aca="1" ref="B6815" ca="1">INDIRECT(_xlfn.CONCAT("D",ROW(C6815)-C6815-3))</f>
        <v>2084</v>
      </c>
      <c r="C6815" s="32">
        <v>94</v>
      </c>
      <c r="D6815" s="33">
        <v>1099058</v>
      </c>
      <c r="E6815" s="33"/>
      <c r="F6815" s="33">
        <v>430425</v>
      </c>
      <c r="G6815" s="33">
        <v>44384</v>
      </c>
      <c r="H6815" s="33">
        <v>242566</v>
      </c>
      <c r="I6815" s="33">
        <v>122831</v>
      </c>
      <c r="J6815" s="33">
        <v>20644</v>
      </c>
      <c r="K6815" s="33"/>
      <c r="L6815" s="33">
        <v>668633</v>
      </c>
      <c r="M6815" s="33">
        <v>100243</v>
      </c>
      <c r="N6815" s="33">
        <v>100243</v>
      </c>
      <c r="O6815" s="33">
        <v>395806</v>
      </c>
      <c r="P6815" s="33">
        <v>72340</v>
      </c>
      <c r="Q6815"/>
    </row>
    <row r="6816" spans="1:17">
      <c r="A6816" s="38" t="str">
        <f t="shared" ca="1" si="106"/>
        <v>208495</v>
      </c>
      <c r="B6816" s="39" cm="1">
        <f t="array" aca="1" ref="B6816" ca="1">INDIRECT(_xlfn.CONCAT("D",ROW(C6816)-C6816-3))</f>
        <v>2084</v>
      </c>
      <c r="C6816" s="32">
        <v>95</v>
      </c>
      <c r="D6816" s="33">
        <v>879934</v>
      </c>
      <c r="E6816" s="33"/>
      <c r="F6816" s="33">
        <v>333900</v>
      </c>
      <c r="G6816" s="33">
        <v>34114</v>
      </c>
      <c r="H6816" s="33">
        <v>173670</v>
      </c>
      <c r="I6816" s="33">
        <v>98206</v>
      </c>
      <c r="J6816" s="33">
        <v>27911</v>
      </c>
      <c r="K6816" s="33"/>
      <c r="L6816" s="33">
        <v>546033</v>
      </c>
      <c r="M6816" s="33">
        <v>76818</v>
      </c>
      <c r="N6816" s="33">
        <v>77856</v>
      </c>
      <c r="O6816" s="33">
        <v>333226</v>
      </c>
      <c r="P6816" s="33">
        <v>58133</v>
      </c>
      <c r="Q6816"/>
    </row>
    <row r="6817" spans="1:17">
      <c r="A6817" s="38" t="str">
        <f t="shared" ca="1" si="106"/>
        <v>208496</v>
      </c>
      <c r="B6817" s="39" cm="1">
        <f t="array" aca="1" ref="B6817" ca="1">INDIRECT(_xlfn.CONCAT("D",ROW(C6817)-C6817-3))</f>
        <v>2084</v>
      </c>
      <c r="C6817" s="32">
        <v>96</v>
      </c>
      <c r="D6817" s="33">
        <v>682575</v>
      </c>
      <c r="E6817" s="33"/>
      <c r="F6817" s="33">
        <v>250712</v>
      </c>
      <c r="G6817" s="33">
        <v>27048</v>
      </c>
      <c r="H6817" s="33">
        <v>119634</v>
      </c>
      <c r="I6817" s="33">
        <v>87385</v>
      </c>
      <c r="J6817" s="33">
        <v>16645</v>
      </c>
      <c r="K6817" s="33"/>
      <c r="L6817" s="33">
        <v>431864</v>
      </c>
      <c r="M6817" s="33">
        <v>51114</v>
      </c>
      <c r="N6817" s="33">
        <v>39640</v>
      </c>
      <c r="O6817" s="33">
        <v>281650</v>
      </c>
      <c r="P6817" s="33">
        <v>59460</v>
      </c>
      <c r="Q6817"/>
    </row>
    <row r="6818" spans="1:17">
      <c r="A6818" s="38" t="str">
        <f t="shared" ca="1" si="106"/>
        <v>208497</v>
      </c>
      <c r="B6818" s="39" cm="1">
        <f t="array" aca="1" ref="B6818" ca="1">INDIRECT(_xlfn.CONCAT("D",ROW(C6818)-C6818-3))</f>
        <v>2084</v>
      </c>
      <c r="C6818" s="32">
        <v>97</v>
      </c>
      <c r="D6818" s="33">
        <v>526918</v>
      </c>
      <c r="E6818" s="33"/>
      <c r="F6818" s="33">
        <v>186757</v>
      </c>
      <c r="G6818" s="33">
        <v>13563</v>
      </c>
      <c r="H6818" s="33">
        <v>97030</v>
      </c>
      <c r="I6818" s="33">
        <v>66773</v>
      </c>
      <c r="J6818" s="33">
        <v>9390</v>
      </c>
      <c r="K6818" s="33"/>
      <c r="L6818" s="33">
        <v>340161</v>
      </c>
      <c r="M6818" s="33">
        <v>47245</v>
      </c>
      <c r="N6818" s="33">
        <v>17848</v>
      </c>
      <c r="O6818" s="33">
        <v>237273</v>
      </c>
      <c r="P6818" s="33">
        <v>37796</v>
      </c>
      <c r="Q6818"/>
    </row>
    <row r="6819" spans="1:17">
      <c r="A6819" s="38" t="str">
        <f t="shared" ca="1" si="106"/>
        <v>208498</v>
      </c>
      <c r="B6819" s="39" cm="1">
        <f t="array" aca="1" ref="B6819" ca="1">INDIRECT(_xlfn.CONCAT("D",ROW(C6819)-C6819-3))</f>
        <v>2084</v>
      </c>
      <c r="C6819" s="32">
        <v>98</v>
      </c>
      <c r="D6819" s="33">
        <v>403796</v>
      </c>
      <c r="E6819" s="33"/>
      <c r="F6819" s="33">
        <v>138208</v>
      </c>
      <c r="G6819" s="33">
        <v>8440</v>
      </c>
      <c r="H6819" s="33">
        <v>55916</v>
      </c>
      <c r="I6819" s="33">
        <v>59081</v>
      </c>
      <c r="J6819" s="33">
        <v>14770</v>
      </c>
      <c r="K6819" s="33"/>
      <c r="L6819" s="33">
        <v>265588</v>
      </c>
      <c r="M6819" s="33">
        <v>31744</v>
      </c>
      <c r="N6819" s="33">
        <v>24337</v>
      </c>
      <c r="O6819" s="33">
        <v>171415</v>
      </c>
      <c r="P6819" s="33">
        <v>38092</v>
      </c>
      <c r="Q6819"/>
    </row>
    <row r="6820" spans="1:17">
      <c r="A6820" s="38" t="str">
        <f t="shared" ca="1" si="106"/>
        <v>208499</v>
      </c>
      <c r="B6820" s="39" cm="1">
        <f t="array" aca="1" ref="B6820" ca="1">INDIRECT(_xlfn.CONCAT("D",ROW(C6820)-C6820-3))</f>
        <v>2084</v>
      </c>
      <c r="C6820" s="32">
        <v>99</v>
      </c>
      <c r="D6820" s="33">
        <v>297518</v>
      </c>
      <c r="E6820" s="33"/>
      <c r="F6820" s="33">
        <v>97954</v>
      </c>
      <c r="G6820" s="33">
        <v>12777</v>
      </c>
      <c r="H6820" s="33">
        <v>31942</v>
      </c>
      <c r="I6820" s="33">
        <v>47912</v>
      </c>
      <c r="J6820" s="33">
        <v>5324</v>
      </c>
      <c r="K6820" s="33"/>
      <c r="L6820" s="33">
        <v>199564</v>
      </c>
      <c r="M6820" s="33">
        <v>20277</v>
      </c>
      <c r="N6820" s="33">
        <v>7470</v>
      </c>
      <c r="O6820" s="33">
        <v>145138</v>
      </c>
      <c r="P6820" s="33">
        <v>26680</v>
      </c>
      <c r="Q6820"/>
    </row>
    <row r="6821" spans="1:17">
      <c r="A6821" s="38" t="str">
        <f t="shared" ca="1" si="106"/>
        <v>2084100</v>
      </c>
      <c r="B6821" s="39" cm="1">
        <f t="array" aca="1" ref="B6821" ca="1">INDIRECT(_xlfn.CONCAT("D",ROW(C6821)-C6821-3))</f>
        <v>2084</v>
      </c>
      <c r="C6821" s="32">
        <v>100</v>
      </c>
      <c r="D6821" s="33">
        <v>683349</v>
      </c>
      <c r="E6821" s="33"/>
      <c r="F6821" s="33">
        <v>202479</v>
      </c>
      <c r="G6821" s="33">
        <v>19701</v>
      </c>
      <c r="H6821" s="33">
        <v>70047</v>
      </c>
      <c r="I6821" s="33">
        <v>103976</v>
      </c>
      <c r="J6821" s="33">
        <v>8756</v>
      </c>
      <c r="K6821" s="33"/>
      <c r="L6821" s="33">
        <v>480871</v>
      </c>
      <c r="M6821" s="33">
        <v>52819</v>
      </c>
      <c r="N6821" s="33">
        <v>20907</v>
      </c>
      <c r="O6821" s="33">
        <v>346623</v>
      </c>
      <c r="P6821" s="33">
        <v>60522</v>
      </c>
      <c r="Q6821"/>
    </row>
    <row r="6822" spans="1:17">
      <c r="A6822" s="38" t="str">
        <f t="shared" ca="1" si="106"/>
        <v>403796</v>
      </c>
      <c r="B6822" s="39" cm="1">
        <f t="array" aca="1" ref="B6822" ca="1">INDIRECT(_xlfn.CONCAT("D",ROW(C6822)-C6822-3))</f>
        <v>403796</v>
      </c>
      <c r="C6822" s="34"/>
      <c r="D6822" s="31"/>
      <c r="E6822" s="31"/>
      <c r="F6822" s="31"/>
      <c r="G6822" s="31"/>
      <c r="H6822" s="31"/>
      <c r="I6822" s="31"/>
      <c r="J6822" s="31"/>
      <c r="K6822" s="31"/>
      <c r="L6822" s="31"/>
      <c r="M6822" s="31"/>
      <c r="N6822" s="31"/>
      <c r="O6822" s="31"/>
      <c r="P6822" s="31"/>
      <c r="Q6822"/>
    </row>
    <row r="6823" spans="1:17">
      <c r="A6823" s="38" t="str">
        <f t="shared" ca="1" si="106"/>
        <v>297518</v>
      </c>
      <c r="B6823" s="39" cm="1">
        <f t="array" aca="1" ref="B6823" ca="1">INDIRECT(_xlfn.CONCAT("D",ROW(C6823)-C6823-3))</f>
        <v>297518</v>
      </c>
      <c r="Q6823"/>
    </row>
    <row r="6824" spans="1:17">
      <c r="A6824" s="38" t="str">
        <f t="shared" ca="1" si="106"/>
        <v>683349</v>
      </c>
      <c r="B6824" s="39" cm="1">
        <f t="array" aca="1" ref="B6824" ca="1">INDIRECT(_xlfn.CONCAT("D",ROW(C6824)-C6824-3))</f>
        <v>683349</v>
      </c>
      <c r="Q6824"/>
    </row>
    <row r="6825" spans="1:17">
      <c r="A6825" s="38" t="str">
        <f t="shared" ca="1" si="106"/>
        <v>0</v>
      </c>
      <c r="B6825" s="39" cm="1">
        <f t="array" aca="1" ref="B6825" ca="1">INDIRECT(_xlfn.CONCAT("D",ROW(C6825)-C6825-3))</f>
        <v>0</v>
      </c>
      <c r="Q6825"/>
    </row>
    <row r="6826" spans="1:17">
      <c r="A6826" s="38" t="str">
        <f t="shared" ca="1" si="106"/>
        <v>0</v>
      </c>
      <c r="B6826" s="39" cm="1">
        <f t="array" aca="1" ref="B6826" ca="1">INDIRECT(_xlfn.CONCAT("D",ROW(C6826)-C6826-3))</f>
        <v>0</v>
      </c>
      <c r="Q6826"/>
    </row>
    <row r="6827" spans="1:17">
      <c r="A6827" s="38" t="str">
        <f t="shared" ca="1" si="106"/>
        <v>0</v>
      </c>
      <c r="B6827" s="39" cm="1">
        <f t="array" aca="1" ref="B6827" ca="1">INDIRECT(_xlfn.CONCAT("D",ROW(C6827)-C6827-3))</f>
        <v>0</v>
      </c>
      <c r="Q6827"/>
    </row>
    <row r="6828" spans="1:17">
      <c r="A6828" s="38" t="str">
        <f t="shared" ca="1" si="106"/>
        <v>0</v>
      </c>
      <c r="B6828" s="39" cm="1">
        <f t="array" aca="1" ref="B6828" ca="1">INDIRECT(_xlfn.CONCAT("D",ROW(C6828)-C6828-3))</f>
        <v>0</v>
      </c>
      <c r="D6828" s="47">
        <v>2085</v>
      </c>
      <c r="E6828" s="47"/>
      <c r="F6828" s="47"/>
      <c r="G6828" s="47"/>
      <c r="H6828" s="47"/>
      <c r="I6828" s="47"/>
      <c r="J6828" s="47"/>
      <c r="K6828" s="47"/>
      <c r="L6828" s="47"/>
      <c r="M6828" s="47"/>
      <c r="N6828" s="47"/>
      <c r="O6828" s="47"/>
      <c r="P6828" s="47"/>
      <c r="Q6828"/>
    </row>
    <row r="6829" spans="1:17">
      <c r="A6829" s="38" t="str">
        <f t="shared" ca="1" si="106"/>
        <v>0</v>
      </c>
      <c r="B6829" s="39" cm="1">
        <f t="array" aca="1" ref="B6829" ca="1">INDIRECT(_xlfn.CONCAT("D",ROW(C6829)-C6829-3))</f>
        <v>0</v>
      </c>
      <c r="F6829" s="48" t="s">
        <v>184</v>
      </c>
      <c r="G6829" s="48"/>
      <c r="H6829" s="48"/>
      <c r="I6829" s="48"/>
      <c r="J6829" s="48"/>
      <c r="K6829" s="30"/>
      <c r="L6829" s="48" t="s">
        <v>185</v>
      </c>
      <c r="M6829" s="48"/>
      <c r="N6829" s="48"/>
      <c r="O6829" s="48"/>
      <c r="P6829" s="48"/>
      <c r="Q6829"/>
    </row>
    <row r="6830" spans="1:17">
      <c r="A6830" s="38" t="e">
        <f t="shared" ca="1" si="106"/>
        <v>#VALUE!</v>
      </c>
      <c r="B6830" s="39" t="e" cm="1">
        <f t="array" aca="1" ref="B6830" ca="1">INDIRECT(_xlfn.CONCAT("D",ROW(C6830)-C6830-3))</f>
        <v>#VALUE!</v>
      </c>
      <c r="C6830" s="30" t="s">
        <v>186</v>
      </c>
      <c r="D6830" s="30" t="s">
        <v>0</v>
      </c>
      <c r="E6830" s="30"/>
      <c r="F6830" s="30" t="s">
        <v>0</v>
      </c>
      <c r="G6830" s="30" t="s">
        <v>187</v>
      </c>
      <c r="H6830" s="30" t="s">
        <v>188</v>
      </c>
      <c r="I6830" s="30" t="s">
        <v>189</v>
      </c>
      <c r="J6830" s="30" t="s">
        <v>190</v>
      </c>
      <c r="K6830" s="30"/>
      <c r="L6830" s="30" t="s">
        <v>0</v>
      </c>
      <c r="M6830" s="30" t="s">
        <v>187</v>
      </c>
      <c r="N6830" s="30" t="s">
        <v>188</v>
      </c>
      <c r="O6830" s="30" t="s">
        <v>189</v>
      </c>
      <c r="P6830" s="30" t="s">
        <v>190</v>
      </c>
      <c r="Q6830"/>
    </row>
    <row r="6831" spans="1:17">
      <c r="A6831" s="38" t="str">
        <f t="shared" ca="1" si="106"/>
        <v>20850</v>
      </c>
      <c r="B6831" s="39" cm="1">
        <f t="array" aca="1" ref="B6831" ca="1">INDIRECT(_xlfn.CONCAT("D",ROW(C6831)-C6831-3))</f>
        <v>2085</v>
      </c>
      <c r="C6831" s="32">
        <v>0</v>
      </c>
      <c r="D6831" s="33">
        <v>3990946</v>
      </c>
      <c r="E6831" s="33"/>
      <c r="F6831" s="33">
        <v>2041816</v>
      </c>
      <c r="G6831" s="33">
        <v>2041816</v>
      </c>
      <c r="H6831" s="33">
        <v>0</v>
      </c>
      <c r="I6831" s="33">
        <v>0</v>
      </c>
      <c r="J6831" s="33">
        <v>0</v>
      </c>
      <c r="K6831" s="33"/>
      <c r="L6831" s="33">
        <v>1949130</v>
      </c>
      <c r="M6831" s="33">
        <v>1949130</v>
      </c>
      <c r="N6831" s="33">
        <v>0</v>
      </c>
      <c r="O6831" s="33">
        <v>0</v>
      </c>
      <c r="P6831" s="33">
        <v>0</v>
      </c>
      <c r="Q6831"/>
    </row>
    <row r="6832" spans="1:17">
      <c r="A6832" s="38" t="str">
        <f t="shared" ca="1" si="106"/>
        <v>20851</v>
      </c>
      <c r="B6832" s="39" cm="1">
        <f t="array" aca="1" ref="B6832" ca="1">INDIRECT(_xlfn.CONCAT("D",ROW(C6832)-C6832-3))</f>
        <v>2085</v>
      </c>
      <c r="C6832" s="32">
        <v>1</v>
      </c>
      <c r="D6832" s="33">
        <v>4005759</v>
      </c>
      <c r="E6832" s="33"/>
      <c r="F6832" s="33">
        <v>2050060</v>
      </c>
      <c r="G6832" s="33">
        <v>2050060</v>
      </c>
      <c r="H6832" s="33">
        <v>0</v>
      </c>
      <c r="I6832" s="33">
        <v>0</v>
      </c>
      <c r="J6832" s="33">
        <v>0</v>
      </c>
      <c r="K6832" s="33"/>
      <c r="L6832" s="33">
        <v>1955699</v>
      </c>
      <c r="M6832" s="33">
        <v>1955699</v>
      </c>
      <c r="N6832" s="33">
        <v>0</v>
      </c>
      <c r="O6832" s="33">
        <v>0</v>
      </c>
      <c r="P6832" s="33">
        <v>0</v>
      </c>
      <c r="Q6832"/>
    </row>
    <row r="6833" spans="1:17">
      <c r="A6833" s="38" t="str">
        <f t="shared" ca="1" si="106"/>
        <v>20852</v>
      </c>
      <c r="B6833" s="39" cm="1">
        <f t="array" aca="1" ref="B6833" ca="1">INDIRECT(_xlfn.CONCAT("D",ROW(C6833)-C6833-3))</f>
        <v>2085</v>
      </c>
      <c r="C6833" s="32">
        <v>2</v>
      </c>
      <c r="D6833" s="33">
        <v>4030195</v>
      </c>
      <c r="E6833" s="33"/>
      <c r="F6833" s="33">
        <v>2062696</v>
      </c>
      <c r="G6833" s="33">
        <v>2062696</v>
      </c>
      <c r="H6833" s="33">
        <v>0</v>
      </c>
      <c r="I6833" s="33">
        <v>0</v>
      </c>
      <c r="J6833" s="33">
        <v>0</v>
      </c>
      <c r="K6833" s="33"/>
      <c r="L6833" s="33">
        <v>1967499</v>
      </c>
      <c r="M6833" s="33">
        <v>1967499</v>
      </c>
      <c r="N6833" s="33">
        <v>0</v>
      </c>
      <c r="O6833" s="33">
        <v>0</v>
      </c>
      <c r="P6833" s="33">
        <v>0</v>
      </c>
      <c r="Q6833"/>
    </row>
    <row r="6834" spans="1:17">
      <c r="A6834" s="38" t="str">
        <f t="shared" ca="1" si="106"/>
        <v>20853</v>
      </c>
      <c r="B6834" s="39" cm="1">
        <f t="array" aca="1" ref="B6834" ca="1">INDIRECT(_xlfn.CONCAT("D",ROW(C6834)-C6834-3))</f>
        <v>2085</v>
      </c>
      <c r="C6834" s="32">
        <v>3</v>
      </c>
      <c r="D6834" s="33">
        <v>4056316</v>
      </c>
      <c r="E6834" s="33"/>
      <c r="F6834" s="33">
        <v>2076190</v>
      </c>
      <c r="G6834" s="33">
        <v>2076190</v>
      </c>
      <c r="H6834" s="33">
        <v>0</v>
      </c>
      <c r="I6834" s="33">
        <v>0</v>
      </c>
      <c r="J6834" s="33">
        <v>0</v>
      </c>
      <c r="K6834" s="33"/>
      <c r="L6834" s="33">
        <v>1980126</v>
      </c>
      <c r="M6834" s="33">
        <v>1980126</v>
      </c>
      <c r="N6834" s="33">
        <v>0</v>
      </c>
      <c r="O6834" s="33">
        <v>0</v>
      </c>
      <c r="P6834" s="33">
        <v>0</v>
      </c>
      <c r="Q6834"/>
    </row>
    <row r="6835" spans="1:17">
      <c r="A6835" s="38" t="str">
        <f t="shared" ca="1" si="106"/>
        <v>20854</v>
      </c>
      <c r="B6835" s="39" cm="1">
        <f t="array" aca="1" ref="B6835" ca="1">INDIRECT(_xlfn.CONCAT("D",ROW(C6835)-C6835-3))</f>
        <v>2085</v>
      </c>
      <c r="C6835" s="32">
        <v>4</v>
      </c>
      <c r="D6835" s="33">
        <v>4081266</v>
      </c>
      <c r="E6835" s="33"/>
      <c r="F6835" s="33">
        <v>2089300</v>
      </c>
      <c r="G6835" s="33">
        <v>2089300</v>
      </c>
      <c r="H6835" s="33">
        <v>0</v>
      </c>
      <c r="I6835" s="33">
        <v>0</v>
      </c>
      <c r="J6835" s="33">
        <v>0</v>
      </c>
      <c r="K6835" s="33"/>
      <c r="L6835" s="33">
        <v>1991966</v>
      </c>
      <c r="M6835" s="33">
        <v>1991966</v>
      </c>
      <c r="N6835" s="33">
        <v>0</v>
      </c>
      <c r="O6835" s="33">
        <v>0</v>
      </c>
      <c r="P6835" s="33">
        <v>0</v>
      </c>
      <c r="Q6835"/>
    </row>
    <row r="6836" spans="1:17">
      <c r="A6836" s="38" t="str">
        <f t="shared" ca="1" si="106"/>
        <v>20855</v>
      </c>
      <c r="B6836" s="39" cm="1">
        <f t="array" aca="1" ref="B6836" ca="1">INDIRECT(_xlfn.CONCAT("D",ROW(C6836)-C6836-3))</f>
        <v>2085</v>
      </c>
      <c r="C6836" s="32">
        <v>5</v>
      </c>
      <c r="D6836" s="33">
        <v>4105739</v>
      </c>
      <c r="E6836" s="33"/>
      <c r="F6836" s="33">
        <v>2102089</v>
      </c>
      <c r="G6836" s="33">
        <v>2102089</v>
      </c>
      <c r="H6836" s="33">
        <v>0</v>
      </c>
      <c r="I6836" s="33">
        <v>0</v>
      </c>
      <c r="J6836" s="33">
        <v>0</v>
      </c>
      <c r="K6836" s="33"/>
      <c r="L6836" s="33">
        <v>2003650</v>
      </c>
      <c r="M6836" s="33">
        <v>2003650</v>
      </c>
      <c r="N6836" s="33">
        <v>0</v>
      </c>
      <c r="O6836" s="33">
        <v>0</v>
      </c>
      <c r="P6836" s="33">
        <v>0</v>
      </c>
      <c r="Q6836"/>
    </row>
    <row r="6837" spans="1:17">
      <c r="A6837" s="38" t="str">
        <f t="shared" ca="1" si="106"/>
        <v>20856</v>
      </c>
      <c r="B6837" s="39" cm="1">
        <f t="array" aca="1" ref="B6837" ca="1">INDIRECT(_xlfn.CONCAT("D",ROW(C6837)-C6837-3))</f>
        <v>2085</v>
      </c>
      <c r="C6837" s="32">
        <v>6</v>
      </c>
      <c r="D6837" s="33">
        <v>4131759</v>
      </c>
      <c r="E6837" s="33"/>
      <c r="F6837" s="33">
        <v>2115562</v>
      </c>
      <c r="G6837" s="33">
        <v>2115562</v>
      </c>
      <c r="H6837" s="33">
        <v>0</v>
      </c>
      <c r="I6837" s="33">
        <v>0</v>
      </c>
      <c r="J6837" s="33">
        <v>0</v>
      </c>
      <c r="K6837" s="33"/>
      <c r="L6837" s="33">
        <v>2016197</v>
      </c>
      <c r="M6837" s="33">
        <v>2016197</v>
      </c>
      <c r="N6837" s="33">
        <v>0</v>
      </c>
      <c r="O6837" s="33">
        <v>0</v>
      </c>
      <c r="P6837" s="33">
        <v>0</v>
      </c>
      <c r="Q6837"/>
    </row>
    <row r="6838" spans="1:17">
      <c r="A6838" s="38" t="str">
        <f t="shared" ca="1" si="106"/>
        <v>20857</v>
      </c>
      <c r="B6838" s="39" cm="1">
        <f t="array" aca="1" ref="B6838" ca="1">INDIRECT(_xlfn.CONCAT("D",ROW(C6838)-C6838-3))</f>
        <v>2085</v>
      </c>
      <c r="C6838" s="32">
        <v>7</v>
      </c>
      <c r="D6838" s="33">
        <v>4157208</v>
      </c>
      <c r="E6838" s="33"/>
      <c r="F6838" s="33">
        <v>2128585</v>
      </c>
      <c r="G6838" s="33">
        <v>2128585</v>
      </c>
      <c r="H6838" s="33">
        <v>0</v>
      </c>
      <c r="I6838" s="33">
        <v>0</v>
      </c>
      <c r="J6838" s="33">
        <v>0</v>
      </c>
      <c r="K6838" s="33"/>
      <c r="L6838" s="33">
        <v>2028623</v>
      </c>
      <c r="M6838" s="33">
        <v>2028623</v>
      </c>
      <c r="N6838" s="33">
        <v>0</v>
      </c>
      <c r="O6838" s="33">
        <v>0</v>
      </c>
      <c r="P6838" s="33">
        <v>0</v>
      </c>
      <c r="Q6838"/>
    </row>
    <row r="6839" spans="1:17">
      <c r="A6839" s="38" t="str">
        <f t="shared" ca="1" si="106"/>
        <v>20858</v>
      </c>
      <c r="B6839" s="39" cm="1">
        <f t="array" aca="1" ref="B6839" ca="1">INDIRECT(_xlfn.CONCAT("D",ROW(C6839)-C6839-3))</f>
        <v>2085</v>
      </c>
      <c r="C6839" s="32">
        <v>8</v>
      </c>
      <c r="D6839" s="33">
        <v>4182700</v>
      </c>
      <c r="E6839" s="33"/>
      <c r="F6839" s="33">
        <v>2141814</v>
      </c>
      <c r="G6839" s="33">
        <v>2141814</v>
      </c>
      <c r="H6839" s="33">
        <v>0</v>
      </c>
      <c r="I6839" s="33">
        <v>0</v>
      </c>
      <c r="J6839" s="33">
        <v>0</v>
      </c>
      <c r="K6839" s="33"/>
      <c r="L6839" s="33">
        <v>2040886</v>
      </c>
      <c r="M6839" s="33">
        <v>2040886</v>
      </c>
      <c r="N6839" s="33">
        <v>0</v>
      </c>
      <c r="O6839" s="33">
        <v>0</v>
      </c>
      <c r="P6839" s="33">
        <v>0</v>
      </c>
      <c r="Q6839"/>
    </row>
    <row r="6840" spans="1:17">
      <c r="A6840" s="38" t="str">
        <f t="shared" ca="1" si="106"/>
        <v>20859</v>
      </c>
      <c r="B6840" s="39" cm="1">
        <f t="array" aca="1" ref="B6840" ca="1">INDIRECT(_xlfn.CONCAT("D",ROW(C6840)-C6840-3))</f>
        <v>2085</v>
      </c>
      <c r="C6840" s="32">
        <v>9</v>
      </c>
      <c r="D6840" s="33">
        <v>4208951</v>
      </c>
      <c r="E6840" s="33"/>
      <c r="F6840" s="33">
        <v>2155790</v>
      </c>
      <c r="G6840" s="33">
        <v>2155790</v>
      </c>
      <c r="H6840" s="33">
        <v>0</v>
      </c>
      <c r="I6840" s="33">
        <v>0</v>
      </c>
      <c r="J6840" s="33">
        <v>0</v>
      </c>
      <c r="K6840" s="33"/>
      <c r="L6840" s="33">
        <v>2053161</v>
      </c>
      <c r="M6840" s="33">
        <v>2053161</v>
      </c>
      <c r="N6840" s="33">
        <v>0</v>
      </c>
      <c r="O6840" s="33">
        <v>0</v>
      </c>
      <c r="P6840" s="33">
        <v>0</v>
      </c>
      <c r="Q6840"/>
    </row>
    <row r="6841" spans="1:17">
      <c r="A6841" s="38" t="str">
        <f t="shared" ca="1" si="106"/>
        <v>208510</v>
      </c>
      <c r="B6841" s="39" cm="1">
        <f t="array" aca="1" ref="B6841" ca="1">INDIRECT(_xlfn.CONCAT("D",ROW(C6841)-C6841-3))</f>
        <v>2085</v>
      </c>
      <c r="C6841" s="32">
        <v>10</v>
      </c>
      <c r="D6841" s="33">
        <v>4235814</v>
      </c>
      <c r="E6841" s="33"/>
      <c r="F6841" s="33">
        <v>2170285</v>
      </c>
      <c r="G6841" s="33">
        <v>2170285</v>
      </c>
      <c r="H6841" s="33">
        <v>0</v>
      </c>
      <c r="I6841" s="33">
        <v>0</v>
      </c>
      <c r="J6841" s="33">
        <v>0</v>
      </c>
      <c r="K6841" s="33"/>
      <c r="L6841" s="33">
        <v>2065529</v>
      </c>
      <c r="M6841" s="33">
        <v>2065529</v>
      </c>
      <c r="N6841" s="33">
        <v>0</v>
      </c>
      <c r="O6841" s="33">
        <v>0</v>
      </c>
      <c r="P6841" s="33">
        <v>0</v>
      </c>
      <c r="Q6841"/>
    </row>
    <row r="6842" spans="1:17">
      <c r="A6842" s="38" t="str">
        <f t="shared" ca="1" si="106"/>
        <v>208511</v>
      </c>
      <c r="B6842" s="39" cm="1">
        <f t="array" aca="1" ref="B6842" ca="1">INDIRECT(_xlfn.CONCAT("D",ROW(C6842)-C6842-3))</f>
        <v>2085</v>
      </c>
      <c r="C6842" s="32">
        <v>11</v>
      </c>
      <c r="D6842" s="33">
        <v>4262517</v>
      </c>
      <c r="E6842" s="33"/>
      <c r="F6842" s="33">
        <v>2184580</v>
      </c>
      <c r="G6842" s="33">
        <v>2184580</v>
      </c>
      <c r="H6842" s="33">
        <v>0</v>
      </c>
      <c r="I6842" s="33">
        <v>0</v>
      </c>
      <c r="J6842" s="33">
        <v>0</v>
      </c>
      <c r="K6842" s="33"/>
      <c r="L6842" s="33">
        <v>2077937</v>
      </c>
      <c r="M6842" s="33">
        <v>2077937</v>
      </c>
      <c r="N6842" s="33">
        <v>0</v>
      </c>
      <c r="O6842" s="33">
        <v>0</v>
      </c>
      <c r="P6842" s="33">
        <v>0</v>
      </c>
      <c r="Q6842"/>
    </row>
    <row r="6843" spans="1:17">
      <c r="A6843" s="38" t="str">
        <f t="shared" ca="1" si="106"/>
        <v>208512</v>
      </c>
      <c r="B6843" s="39" cm="1">
        <f t="array" aca="1" ref="B6843" ca="1">INDIRECT(_xlfn.CONCAT("D",ROW(C6843)-C6843-3))</f>
        <v>2085</v>
      </c>
      <c r="C6843" s="32">
        <v>12</v>
      </c>
      <c r="D6843" s="33">
        <v>4288888</v>
      </c>
      <c r="E6843" s="33"/>
      <c r="F6843" s="33">
        <v>2198446</v>
      </c>
      <c r="G6843" s="33">
        <v>2198446</v>
      </c>
      <c r="H6843" s="33">
        <v>0</v>
      </c>
      <c r="I6843" s="33">
        <v>0</v>
      </c>
      <c r="J6843" s="33">
        <v>0</v>
      </c>
      <c r="K6843" s="33"/>
      <c r="L6843" s="33">
        <v>2090442</v>
      </c>
      <c r="M6843" s="33">
        <v>2090442</v>
      </c>
      <c r="N6843" s="33">
        <v>0</v>
      </c>
      <c r="O6843" s="33">
        <v>0</v>
      </c>
      <c r="P6843" s="33">
        <v>0</v>
      </c>
      <c r="Q6843"/>
    </row>
    <row r="6844" spans="1:17">
      <c r="A6844" s="38" t="str">
        <f t="shared" ca="1" si="106"/>
        <v>208513</v>
      </c>
      <c r="B6844" s="39" cm="1">
        <f t="array" aca="1" ref="B6844" ca="1">INDIRECT(_xlfn.CONCAT("D",ROW(C6844)-C6844-3))</f>
        <v>2085</v>
      </c>
      <c r="C6844" s="32">
        <v>13</v>
      </c>
      <c r="D6844" s="33">
        <v>4314875</v>
      </c>
      <c r="E6844" s="33"/>
      <c r="F6844" s="33">
        <v>2211961</v>
      </c>
      <c r="G6844" s="33">
        <v>2211961</v>
      </c>
      <c r="H6844" s="33">
        <v>0</v>
      </c>
      <c r="I6844" s="33">
        <v>0</v>
      </c>
      <c r="J6844" s="33">
        <v>0</v>
      </c>
      <c r="K6844" s="33"/>
      <c r="L6844" s="33">
        <v>2102913</v>
      </c>
      <c r="M6844" s="33">
        <v>2102913</v>
      </c>
      <c r="N6844" s="33">
        <v>0</v>
      </c>
      <c r="O6844" s="33">
        <v>0</v>
      </c>
      <c r="P6844" s="33">
        <v>0</v>
      </c>
      <c r="Q6844"/>
    </row>
    <row r="6845" spans="1:17">
      <c r="A6845" s="38" t="str">
        <f t="shared" ca="1" si="106"/>
        <v>208514</v>
      </c>
      <c r="B6845" s="39" cm="1">
        <f t="array" aca="1" ref="B6845" ca="1">INDIRECT(_xlfn.CONCAT("D",ROW(C6845)-C6845-3))</f>
        <v>2085</v>
      </c>
      <c r="C6845" s="32">
        <v>14</v>
      </c>
      <c r="D6845" s="33">
        <v>4340141</v>
      </c>
      <c r="E6845" s="33"/>
      <c r="F6845" s="33">
        <v>2225099</v>
      </c>
      <c r="G6845" s="33">
        <v>2225099</v>
      </c>
      <c r="H6845" s="33">
        <v>0</v>
      </c>
      <c r="I6845" s="33">
        <v>0</v>
      </c>
      <c r="J6845" s="33">
        <v>0</v>
      </c>
      <c r="K6845" s="33"/>
      <c r="L6845" s="33">
        <v>2115043</v>
      </c>
      <c r="M6845" s="33">
        <v>2115043</v>
      </c>
      <c r="N6845" s="33">
        <v>0</v>
      </c>
      <c r="O6845" s="33">
        <v>0</v>
      </c>
      <c r="P6845" s="33">
        <v>0</v>
      </c>
      <c r="Q6845"/>
    </row>
    <row r="6846" spans="1:17">
      <c r="A6846" s="38" t="str">
        <f t="shared" ca="1" si="106"/>
        <v>208515</v>
      </c>
      <c r="B6846" s="39" cm="1">
        <f t="array" aca="1" ref="B6846" ca="1">INDIRECT(_xlfn.CONCAT("D",ROW(C6846)-C6846-3))</f>
        <v>2085</v>
      </c>
      <c r="C6846" s="32">
        <v>15</v>
      </c>
      <c r="D6846" s="33">
        <v>4365375</v>
      </c>
      <c r="E6846" s="33"/>
      <c r="F6846" s="33">
        <v>2238403</v>
      </c>
      <c r="G6846" s="33">
        <v>2238403</v>
      </c>
      <c r="H6846" s="33">
        <v>0</v>
      </c>
      <c r="I6846" s="33">
        <v>0</v>
      </c>
      <c r="J6846" s="33">
        <v>0</v>
      </c>
      <c r="K6846" s="33"/>
      <c r="L6846" s="33">
        <v>2126972</v>
      </c>
      <c r="M6846" s="33">
        <v>2126972</v>
      </c>
      <c r="N6846" s="33">
        <v>0</v>
      </c>
      <c r="O6846" s="33">
        <v>0</v>
      </c>
      <c r="P6846" s="33">
        <v>0</v>
      </c>
      <c r="Q6846"/>
    </row>
    <row r="6847" spans="1:17">
      <c r="A6847" s="38" t="str">
        <f t="shared" ca="1" si="106"/>
        <v>208516</v>
      </c>
      <c r="B6847" s="39" cm="1">
        <f t="array" aca="1" ref="B6847" ca="1">INDIRECT(_xlfn.CONCAT("D",ROW(C6847)-C6847-3))</f>
        <v>2085</v>
      </c>
      <c r="C6847" s="32">
        <v>16</v>
      </c>
      <c r="D6847" s="33">
        <v>4391146</v>
      </c>
      <c r="E6847" s="33"/>
      <c r="F6847" s="33">
        <v>2252576</v>
      </c>
      <c r="G6847" s="33">
        <v>2244257</v>
      </c>
      <c r="H6847" s="33">
        <v>8319</v>
      </c>
      <c r="I6847" s="33">
        <v>0</v>
      </c>
      <c r="J6847" s="33">
        <v>0</v>
      </c>
      <c r="K6847" s="33"/>
      <c r="L6847" s="33">
        <v>2138570</v>
      </c>
      <c r="M6847" s="33">
        <v>2135790</v>
      </c>
      <c r="N6847" s="33">
        <v>2780</v>
      </c>
      <c r="O6847" s="33">
        <v>0</v>
      </c>
      <c r="P6847" s="33">
        <v>0</v>
      </c>
      <c r="Q6847"/>
    </row>
    <row r="6848" spans="1:17">
      <c r="A6848" s="38" t="str">
        <f t="shared" ca="1" si="106"/>
        <v>208517</v>
      </c>
      <c r="B6848" s="39" cm="1">
        <f t="array" aca="1" ref="B6848" ca="1">INDIRECT(_xlfn.CONCAT("D",ROW(C6848)-C6848-3))</f>
        <v>2085</v>
      </c>
      <c r="C6848" s="32">
        <v>17</v>
      </c>
      <c r="D6848" s="33">
        <v>4418427</v>
      </c>
      <c r="E6848" s="33"/>
      <c r="F6848" s="33">
        <v>2268447</v>
      </c>
      <c r="G6848" s="33">
        <v>2259181</v>
      </c>
      <c r="H6848" s="33">
        <v>9267</v>
      </c>
      <c r="I6848" s="33">
        <v>0</v>
      </c>
      <c r="J6848" s="33">
        <v>0</v>
      </c>
      <c r="K6848" s="33"/>
      <c r="L6848" s="33">
        <v>2149979</v>
      </c>
      <c r="M6848" s="33">
        <v>2133334</v>
      </c>
      <c r="N6848" s="33">
        <v>16645</v>
      </c>
      <c r="O6848" s="33">
        <v>0</v>
      </c>
      <c r="P6848" s="33">
        <v>0</v>
      </c>
      <c r="Q6848"/>
    </row>
    <row r="6849" spans="1:17">
      <c r="A6849" s="38" t="str">
        <f t="shared" ca="1" si="106"/>
        <v>208518</v>
      </c>
      <c r="B6849" s="39" cm="1">
        <f t="array" aca="1" ref="B6849" ca="1">INDIRECT(_xlfn.CONCAT("D",ROW(C6849)-C6849-3))</f>
        <v>2085</v>
      </c>
      <c r="C6849" s="32">
        <v>18</v>
      </c>
      <c r="D6849" s="33">
        <v>4446587</v>
      </c>
      <c r="E6849" s="33"/>
      <c r="F6849" s="33">
        <v>2285406</v>
      </c>
      <c r="G6849" s="33">
        <v>2269670</v>
      </c>
      <c r="H6849" s="33">
        <v>14810</v>
      </c>
      <c r="I6849" s="33">
        <v>0</v>
      </c>
      <c r="J6849" s="33">
        <v>926</v>
      </c>
      <c r="K6849" s="33"/>
      <c r="L6849" s="33">
        <v>2161181</v>
      </c>
      <c r="M6849" s="33">
        <v>2127889</v>
      </c>
      <c r="N6849" s="33">
        <v>33292</v>
      </c>
      <c r="O6849" s="33">
        <v>0</v>
      </c>
      <c r="P6849" s="33">
        <v>0</v>
      </c>
      <c r="Q6849"/>
    </row>
    <row r="6850" spans="1:17">
      <c r="A6850" s="38" t="str">
        <f t="shared" ca="1" si="106"/>
        <v>208519</v>
      </c>
      <c r="B6850" s="39" cm="1">
        <f t="array" aca="1" ref="B6850" ca="1">INDIRECT(_xlfn.CONCAT("D",ROW(C6850)-C6850-3))</f>
        <v>2085</v>
      </c>
      <c r="C6850" s="32">
        <v>19</v>
      </c>
      <c r="D6850" s="33">
        <v>4472353</v>
      </c>
      <c r="E6850" s="33"/>
      <c r="F6850" s="33">
        <v>2300810</v>
      </c>
      <c r="G6850" s="33">
        <v>2270256</v>
      </c>
      <c r="H6850" s="33">
        <v>29628</v>
      </c>
      <c r="I6850" s="33">
        <v>0</v>
      </c>
      <c r="J6850" s="33">
        <v>926</v>
      </c>
      <c r="K6850" s="33"/>
      <c r="L6850" s="33">
        <v>2171542</v>
      </c>
      <c r="M6850" s="33">
        <v>2129017</v>
      </c>
      <c r="N6850" s="33">
        <v>39752</v>
      </c>
      <c r="O6850" s="33">
        <v>0</v>
      </c>
      <c r="P6850" s="33">
        <v>2773</v>
      </c>
      <c r="Q6850"/>
    </row>
    <row r="6851" spans="1:17">
      <c r="A6851" s="38" t="str">
        <f t="shared" ca="1" si="106"/>
        <v>208520</v>
      </c>
      <c r="B6851" s="39" cm="1">
        <f t="array" aca="1" ref="B6851" ca="1">INDIRECT(_xlfn.CONCAT("D",ROW(C6851)-C6851-3))</f>
        <v>2085</v>
      </c>
      <c r="C6851" s="32">
        <v>20</v>
      </c>
      <c r="D6851" s="33">
        <v>4494608</v>
      </c>
      <c r="E6851" s="33"/>
      <c r="F6851" s="33">
        <v>2313147</v>
      </c>
      <c r="G6851" s="33">
        <v>2264049</v>
      </c>
      <c r="H6851" s="33">
        <v>49098</v>
      </c>
      <c r="I6851" s="33">
        <v>0</v>
      </c>
      <c r="J6851" s="33">
        <v>0</v>
      </c>
      <c r="K6851" s="33"/>
      <c r="L6851" s="33">
        <v>2181461</v>
      </c>
      <c r="M6851" s="33">
        <v>2064894</v>
      </c>
      <c r="N6851" s="33">
        <v>114716</v>
      </c>
      <c r="O6851" s="33">
        <v>0</v>
      </c>
      <c r="P6851" s="33">
        <v>1850</v>
      </c>
      <c r="Q6851"/>
    </row>
    <row r="6852" spans="1:17">
      <c r="A6852" s="38" t="str">
        <f t="shared" ca="1" si="106"/>
        <v>208521</v>
      </c>
      <c r="B6852" s="39" cm="1">
        <f t="array" aca="1" ref="B6852" ca="1">INDIRECT(_xlfn.CONCAT("D",ROW(C6852)-C6852-3))</f>
        <v>2085</v>
      </c>
      <c r="C6852" s="32">
        <v>21</v>
      </c>
      <c r="D6852" s="33">
        <v>4516212</v>
      </c>
      <c r="E6852" s="33"/>
      <c r="F6852" s="33">
        <v>2324726</v>
      </c>
      <c r="G6852" s="33">
        <v>2251499</v>
      </c>
      <c r="H6852" s="33">
        <v>71373</v>
      </c>
      <c r="I6852" s="33">
        <v>0</v>
      </c>
      <c r="J6852" s="33">
        <v>1854</v>
      </c>
      <c r="K6852" s="33"/>
      <c r="L6852" s="33">
        <v>2191486</v>
      </c>
      <c r="M6852" s="33">
        <v>2025759</v>
      </c>
      <c r="N6852" s="33">
        <v>159246</v>
      </c>
      <c r="O6852" s="33">
        <v>0</v>
      </c>
      <c r="P6852" s="33">
        <v>6481</v>
      </c>
      <c r="Q6852"/>
    </row>
    <row r="6853" spans="1:17">
      <c r="A6853" s="38" t="str">
        <f t="shared" ca="1" si="106"/>
        <v>208522</v>
      </c>
      <c r="B6853" s="39" cm="1">
        <f t="array" aca="1" ref="B6853" ca="1">INDIRECT(_xlfn.CONCAT("D",ROW(C6853)-C6853-3))</f>
        <v>2085</v>
      </c>
      <c r="C6853" s="32">
        <v>22</v>
      </c>
      <c r="D6853" s="33">
        <v>4532743</v>
      </c>
      <c r="E6853" s="33"/>
      <c r="F6853" s="33">
        <v>2332941</v>
      </c>
      <c r="G6853" s="33">
        <v>2217918</v>
      </c>
      <c r="H6853" s="33">
        <v>111313</v>
      </c>
      <c r="I6853" s="33">
        <v>0</v>
      </c>
      <c r="J6853" s="33">
        <v>3711</v>
      </c>
      <c r="K6853" s="33"/>
      <c r="L6853" s="33">
        <v>2199802</v>
      </c>
      <c r="M6853" s="33">
        <v>1959807</v>
      </c>
      <c r="N6853" s="33">
        <v>234436</v>
      </c>
      <c r="O6853" s="33">
        <v>927</v>
      </c>
      <c r="P6853" s="33">
        <v>4633</v>
      </c>
      <c r="Q6853"/>
    </row>
    <row r="6854" spans="1:17">
      <c r="A6854" s="38" t="str">
        <f t="shared" ca="1" si="106"/>
        <v>208523</v>
      </c>
      <c r="B6854" s="39" cm="1">
        <f t="array" aca="1" ref="B6854" ca="1">INDIRECT(_xlfn.CONCAT("D",ROW(C6854)-C6854-3))</f>
        <v>2085</v>
      </c>
      <c r="C6854" s="32">
        <v>23</v>
      </c>
      <c r="D6854" s="33">
        <v>4544926</v>
      </c>
      <c r="E6854" s="33"/>
      <c r="F6854" s="33">
        <v>2338264</v>
      </c>
      <c r="G6854" s="33">
        <v>2157039</v>
      </c>
      <c r="H6854" s="33">
        <v>171931</v>
      </c>
      <c r="I6854" s="33">
        <v>0</v>
      </c>
      <c r="J6854" s="33">
        <v>9294</v>
      </c>
      <c r="K6854" s="33"/>
      <c r="L6854" s="33">
        <v>2206662</v>
      </c>
      <c r="M6854" s="33">
        <v>1865177</v>
      </c>
      <c r="N6854" s="33">
        <v>325710</v>
      </c>
      <c r="O6854" s="33">
        <v>928</v>
      </c>
      <c r="P6854" s="33">
        <v>14847</v>
      </c>
      <c r="Q6854"/>
    </row>
    <row r="6855" spans="1:17">
      <c r="A6855" s="38" t="str">
        <f t="shared" ca="1" si="106"/>
        <v>208524</v>
      </c>
      <c r="B6855" s="39" cm="1">
        <f t="array" aca="1" ref="B6855" ca="1">INDIRECT(_xlfn.CONCAT("D",ROW(C6855)-C6855-3))</f>
        <v>2085</v>
      </c>
      <c r="C6855" s="32">
        <v>24</v>
      </c>
      <c r="D6855" s="33">
        <v>4555354</v>
      </c>
      <c r="E6855" s="33"/>
      <c r="F6855" s="33">
        <v>2342221</v>
      </c>
      <c r="G6855" s="33">
        <v>2108650</v>
      </c>
      <c r="H6855" s="33">
        <v>221473</v>
      </c>
      <c r="I6855" s="33">
        <v>0</v>
      </c>
      <c r="J6855" s="33">
        <v>12097</v>
      </c>
      <c r="K6855" s="33"/>
      <c r="L6855" s="33">
        <v>2213134</v>
      </c>
      <c r="M6855" s="33">
        <v>1764186</v>
      </c>
      <c r="N6855" s="33">
        <v>421062</v>
      </c>
      <c r="O6855" s="33">
        <v>1859</v>
      </c>
      <c r="P6855" s="33">
        <v>26026</v>
      </c>
      <c r="Q6855"/>
    </row>
    <row r="6856" spans="1:17">
      <c r="A6856" s="38" t="str">
        <f t="shared" ca="1" si="106"/>
        <v>208525</v>
      </c>
      <c r="B6856" s="39" cm="1">
        <f t="array" aca="1" ref="B6856" ca="1">INDIRECT(_xlfn.CONCAT("D",ROW(C6856)-C6856-3))</f>
        <v>2085</v>
      </c>
      <c r="C6856" s="32">
        <v>25</v>
      </c>
      <c r="D6856" s="33">
        <v>4565070</v>
      </c>
      <c r="E6856" s="33"/>
      <c r="F6856" s="33">
        <v>2345292</v>
      </c>
      <c r="G6856" s="33">
        <v>1971202</v>
      </c>
      <c r="H6856" s="33">
        <v>353566</v>
      </c>
      <c r="I6856" s="33">
        <v>933</v>
      </c>
      <c r="J6856" s="33">
        <v>19591</v>
      </c>
      <c r="K6856" s="33"/>
      <c r="L6856" s="33">
        <v>2219778</v>
      </c>
      <c r="M6856" s="33">
        <v>1647143</v>
      </c>
      <c r="N6856" s="33">
        <v>544702</v>
      </c>
      <c r="O6856" s="33">
        <v>1862</v>
      </c>
      <c r="P6856" s="33">
        <v>26071</v>
      </c>
      <c r="Q6856"/>
    </row>
    <row r="6857" spans="1:17">
      <c r="A6857" s="38" t="str">
        <f t="shared" ca="1" si="106"/>
        <v>208526</v>
      </c>
      <c r="B6857" s="39" cm="1">
        <f t="array" aca="1" ref="B6857" ca="1">INDIRECT(_xlfn.CONCAT("D",ROW(C6857)-C6857-3))</f>
        <v>2085</v>
      </c>
      <c r="C6857" s="32">
        <v>26</v>
      </c>
      <c r="D6857" s="33">
        <v>4574225</v>
      </c>
      <c r="E6857" s="33"/>
      <c r="F6857" s="33">
        <v>2347773</v>
      </c>
      <c r="G6857" s="33">
        <v>1923285</v>
      </c>
      <c r="H6857" s="33">
        <v>404853</v>
      </c>
      <c r="I6857" s="33">
        <v>1870</v>
      </c>
      <c r="J6857" s="33">
        <v>17765</v>
      </c>
      <c r="K6857" s="33"/>
      <c r="L6857" s="33">
        <v>2226452</v>
      </c>
      <c r="M6857" s="33">
        <v>1475900</v>
      </c>
      <c r="N6857" s="33">
        <v>702009</v>
      </c>
      <c r="O6857" s="33">
        <v>1867</v>
      </c>
      <c r="P6857" s="33">
        <v>46676</v>
      </c>
      <c r="Q6857"/>
    </row>
    <row r="6858" spans="1:17">
      <c r="A6858" s="38" t="str">
        <f t="shared" ca="1" si="106"/>
        <v>208527</v>
      </c>
      <c r="B6858" s="39" cm="1">
        <f t="array" aca="1" ref="B6858" ca="1">INDIRECT(_xlfn.CONCAT("D",ROW(C6858)-C6858-3))</f>
        <v>2085</v>
      </c>
      <c r="C6858" s="32">
        <v>27</v>
      </c>
      <c r="D6858" s="33">
        <v>4583543</v>
      </c>
      <c r="E6858" s="33"/>
      <c r="F6858" s="33">
        <v>2350310</v>
      </c>
      <c r="G6858" s="33">
        <v>1765777</v>
      </c>
      <c r="H6858" s="33">
        <v>551747</v>
      </c>
      <c r="I6858" s="33">
        <v>0</v>
      </c>
      <c r="J6858" s="33">
        <v>32786</v>
      </c>
      <c r="K6858" s="33"/>
      <c r="L6858" s="33">
        <v>2233232</v>
      </c>
      <c r="M6858" s="33">
        <v>1393432</v>
      </c>
      <c r="N6858" s="33">
        <v>794911</v>
      </c>
      <c r="O6858" s="33">
        <v>3741</v>
      </c>
      <c r="P6858" s="33">
        <v>41148</v>
      </c>
      <c r="Q6858"/>
    </row>
    <row r="6859" spans="1:17">
      <c r="A6859" s="38" t="str">
        <f t="shared" ca="1" si="106"/>
        <v>208528</v>
      </c>
      <c r="B6859" s="39" cm="1">
        <f t="array" aca="1" ref="B6859" ca="1">INDIRECT(_xlfn.CONCAT("D",ROW(C6859)-C6859-3))</f>
        <v>2085</v>
      </c>
      <c r="C6859" s="32">
        <v>28</v>
      </c>
      <c r="D6859" s="33">
        <v>4593978</v>
      </c>
      <c r="E6859" s="33"/>
      <c r="F6859" s="33">
        <v>2353605</v>
      </c>
      <c r="G6859" s="33">
        <v>1691889</v>
      </c>
      <c r="H6859" s="33">
        <v>624119</v>
      </c>
      <c r="I6859" s="33">
        <v>940</v>
      </c>
      <c r="J6859" s="33">
        <v>36658</v>
      </c>
      <c r="K6859" s="33"/>
      <c r="L6859" s="33">
        <v>2240373</v>
      </c>
      <c r="M6859" s="33">
        <v>1234223</v>
      </c>
      <c r="N6859" s="33">
        <v>934818</v>
      </c>
      <c r="O6859" s="33">
        <v>5631</v>
      </c>
      <c r="P6859" s="33">
        <v>65700</v>
      </c>
      <c r="Q6859"/>
    </row>
    <row r="6860" spans="1:17">
      <c r="A6860" s="38" t="str">
        <f t="shared" ref="A6860:A6923" ca="1" si="107">B6860&amp;C6860</f>
        <v>208529</v>
      </c>
      <c r="B6860" s="39" cm="1">
        <f t="array" aca="1" ref="B6860" ca="1">INDIRECT(_xlfn.CONCAT("D",ROW(C6860)-C6860-3))</f>
        <v>2085</v>
      </c>
      <c r="C6860" s="32">
        <v>29</v>
      </c>
      <c r="D6860" s="33">
        <v>4606077</v>
      </c>
      <c r="E6860" s="33"/>
      <c r="F6860" s="33">
        <v>2358079</v>
      </c>
      <c r="G6860" s="33">
        <v>1632153</v>
      </c>
      <c r="H6860" s="33">
        <v>672119</v>
      </c>
      <c r="I6860" s="33">
        <v>2832</v>
      </c>
      <c r="J6860" s="33">
        <v>50975</v>
      </c>
      <c r="K6860" s="33"/>
      <c r="L6860" s="33">
        <v>2247998</v>
      </c>
      <c r="M6860" s="33">
        <v>1128710</v>
      </c>
      <c r="N6860" s="33">
        <v>1033552</v>
      </c>
      <c r="O6860" s="33">
        <v>9422</v>
      </c>
      <c r="P6860" s="33">
        <v>76315</v>
      </c>
      <c r="Q6860"/>
    </row>
    <row r="6861" spans="1:17">
      <c r="A6861" s="38" t="str">
        <f t="shared" ca="1" si="107"/>
        <v>208530</v>
      </c>
      <c r="B6861" s="39" cm="1">
        <f t="array" aca="1" ref="B6861" ca="1">INDIRECT(_xlfn.CONCAT("D",ROW(C6861)-C6861-3))</f>
        <v>2085</v>
      </c>
      <c r="C6861" s="32">
        <v>30</v>
      </c>
      <c r="D6861" s="33">
        <v>4621392</v>
      </c>
      <c r="E6861" s="33"/>
      <c r="F6861" s="33">
        <v>2364664</v>
      </c>
      <c r="G6861" s="33">
        <v>1432641</v>
      </c>
      <c r="H6861" s="33">
        <v>860912</v>
      </c>
      <c r="I6861" s="33">
        <v>2844</v>
      </c>
      <c r="J6861" s="33">
        <v>68266</v>
      </c>
      <c r="K6861" s="33"/>
      <c r="L6861" s="33">
        <v>2256728</v>
      </c>
      <c r="M6861" s="33">
        <v>996895</v>
      </c>
      <c r="N6861" s="33">
        <v>1140660</v>
      </c>
      <c r="O6861" s="33">
        <v>17025</v>
      </c>
      <c r="P6861" s="33">
        <v>102149</v>
      </c>
      <c r="Q6861"/>
    </row>
    <row r="6862" spans="1:17">
      <c r="A6862" s="38" t="str">
        <f t="shared" ca="1" si="107"/>
        <v>208531</v>
      </c>
      <c r="B6862" s="39" cm="1">
        <f t="array" aca="1" ref="B6862" ca="1">INDIRECT(_xlfn.CONCAT("D",ROW(C6862)-C6862-3))</f>
        <v>2085</v>
      </c>
      <c r="C6862" s="32">
        <v>31</v>
      </c>
      <c r="D6862" s="33">
        <v>4638417</v>
      </c>
      <c r="E6862" s="33"/>
      <c r="F6862" s="33">
        <v>2372346</v>
      </c>
      <c r="G6862" s="33">
        <v>1371364</v>
      </c>
      <c r="H6862" s="33">
        <v>910760</v>
      </c>
      <c r="I6862" s="33">
        <v>0</v>
      </c>
      <c r="J6862" s="33">
        <v>90221</v>
      </c>
      <c r="K6862" s="33"/>
      <c r="L6862" s="33">
        <v>2266071</v>
      </c>
      <c r="M6862" s="33">
        <v>926943</v>
      </c>
      <c r="N6862" s="33">
        <v>1207115</v>
      </c>
      <c r="O6862" s="33">
        <v>11397</v>
      </c>
      <c r="P6862" s="33">
        <v>120617</v>
      </c>
      <c r="Q6862"/>
    </row>
    <row r="6863" spans="1:17">
      <c r="A6863" s="38" t="str">
        <f t="shared" ca="1" si="107"/>
        <v>208532</v>
      </c>
      <c r="B6863" s="39" cm="1">
        <f t="array" aca="1" ref="B6863" ca="1">INDIRECT(_xlfn.CONCAT("D",ROW(C6863)-C6863-3))</f>
        <v>2085</v>
      </c>
      <c r="C6863" s="32">
        <v>32</v>
      </c>
      <c r="D6863" s="33">
        <v>4656802</v>
      </c>
      <c r="E6863" s="33"/>
      <c r="F6863" s="33">
        <v>2380776</v>
      </c>
      <c r="G6863" s="33">
        <v>1331135</v>
      </c>
      <c r="H6863" s="33">
        <v>951356</v>
      </c>
      <c r="I6863" s="33">
        <v>4771</v>
      </c>
      <c r="J6863" s="33">
        <v>93514</v>
      </c>
      <c r="K6863" s="33"/>
      <c r="L6863" s="33">
        <v>2276026</v>
      </c>
      <c r="M6863" s="33">
        <v>860890</v>
      </c>
      <c r="N6863" s="33">
        <v>1258005</v>
      </c>
      <c r="O6863" s="33">
        <v>13332</v>
      </c>
      <c r="P6863" s="33">
        <v>143799</v>
      </c>
      <c r="Q6863"/>
    </row>
    <row r="6864" spans="1:17">
      <c r="A6864" s="38" t="str">
        <f t="shared" ca="1" si="107"/>
        <v>208533</v>
      </c>
      <c r="B6864" s="39" cm="1">
        <f t="array" aca="1" ref="B6864" ca="1">INDIRECT(_xlfn.CONCAT("D",ROW(C6864)-C6864-3))</f>
        <v>2085</v>
      </c>
      <c r="C6864" s="32">
        <v>33</v>
      </c>
      <c r="D6864" s="33">
        <v>4676365</v>
      </c>
      <c r="E6864" s="33"/>
      <c r="F6864" s="33">
        <v>2389721</v>
      </c>
      <c r="G6864" s="33">
        <v>1223583</v>
      </c>
      <c r="H6864" s="33">
        <v>1028269</v>
      </c>
      <c r="I6864" s="33">
        <v>6702</v>
      </c>
      <c r="J6864" s="33">
        <v>131167</v>
      </c>
      <c r="K6864" s="33"/>
      <c r="L6864" s="33">
        <v>2286645</v>
      </c>
      <c r="M6864" s="33">
        <v>817273</v>
      </c>
      <c r="N6864" s="33">
        <v>1301335</v>
      </c>
      <c r="O6864" s="33">
        <v>11457</v>
      </c>
      <c r="P6864" s="33">
        <v>156580</v>
      </c>
      <c r="Q6864"/>
    </row>
    <row r="6865" spans="1:17">
      <c r="A6865" s="38" t="str">
        <f t="shared" ca="1" si="107"/>
        <v>208534</v>
      </c>
      <c r="B6865" s="39" cm="1">
        <f t="array" aca="1" ref="B6865" ca="1">INDIRECT(_xlfn.CONCAT("D",ROW(C6865)-C6865-3))</f>
        <v>2085</v>
      </c>
      <c r="C6865" s="32">
        <v>34</v>
      </c>
      <c r="D6865" s="33">
        <v>4696610</v>
      </c>
      <c r="E6865" s="33"/>
      <c r="F6865" s="33">
        <v>2398912</v>
      </c>
      <c r="G6865" s="33">
        <v>1179793</v>
      </c>
      <c r="H6865" s="33">
        <v>1067569</v>
      </c>
      <c r="I6865" s="33">
        <v>10551</v>
      </c>
      <c r="J6865" s="33">
        <v>141000</v>
      </c>
      <c r="K6865" s="33"/>
      <c r="L6865" s="33">
        <v>2297698</v>
      </c>
      <c r="M6865" s="33">
        <v>768455</v>
      </c>
      <c r="N6865" s="33">
        <v>1342400</v>
      </c>
      <c r="O6865" s="33">
        <v>9582</v>
      </c>
      <c r="P6865" s="33">
        <v>177262</v>
      </c>
      <c r="Q6865"/>
    </row>
    <row r="6866" spans="1:17">
      <c r="A6866" s="38" t="str">
        <f t="shared" ca="1" si="107"/>
        <v>208535</v>
      </c>
      <c r="B6866" s="39" cm="1">
        <f t="array" aca="1" ref="B6866" ca="1">INDIRECT(_xlfn.CONCAT("D",ROW(C6866)-C6866-3))</f>
        <v>2085</v>
      </c>
      <c r="C6866" s="32">
        <v>35</v>
      </c>
      <c r="D6866" s="33">
        <v>4717651</v>
      </c>
      <c r="E6866" s="33"/>
      <c r="F6866" s="33">
        <v>2408489</v>
      </c>
      <c r="G6866" s="33">
        <v>1068514</v>
      </c>
      <c r="H6866" s="33">
        <v>1178253</v>
      </c>
      <c r="I6866" s="33">
        <v>8664</v>
      </c>
      <c r="J6866" s="33">
        <v>153058</v>
      </c>
      <c r="K6866" s="33"/>
      <c r="L6866" s="33">
        <v>2309162</v>
      </c>
      <c r="M6866" s="33">
        <v>745697</v>
      </c>
      <c r="N6866" s="33">
        <v>1326111</v>
      </c>
      <c r="O6866" s="33">
        <v>17297</v>
      </c>
      <c r="P6866" s="33">
        <v>220057</v>
      </c>
      <c r="Q6866"/>
    </row>
    <row r="6867" spans="1:17">
      <c r="A6867" s="38" t="str">
        <f t="shared" ca="1" si="107"/>
        <v>208536</v>
      </c>
      <c r="B6867" s="39" cm="1">
        <f t="array" aca="1" ref="B6867" ca="1">INDIRECT(_xlfn.CONCAT("D",ROW(C6867)-C6867-3))</f>
        <v>2085</v>
      </c>
      <c r="C6867" s="32">
        <v>36</v>
      </c>
      <c r="D6867" s="33">
        <v>4739130</v>
      </c>
      <c r="E6867" s="33"/>
      <c r="F6867" s="33">
        <v>2418225</v>
      </c>
      <c r="G6867" s="33">
        <v>1067687</v>
      </c>
      <c r="H6867" s="33">
        <v>1165189</v>
      </c>
      <c r="I6867" s="33">
        <v>3861</v>
      </c>
      <c r="J6867" s="33">
        <v>181488</v>
      </c>
      <c r="K6867" s="33"/>
      <c r="L6867" s="33">
        <v>2320905</v>
      </c>
      <c r="M6867" s="33">
        <v>761095</v>
      </c>
      <c r="N6867" s="33">
        <v>1333122</v>
      </c>
      <c r="O6867" s="33">
        <v>19293</v>
      </c>
      <c r="P6867" s="33">
        <v>207396</v>
      </c>
      <c r="Q6867"/>
    </row>
    <row r="6868" spans="1:17">
      <c r="A6868" s="38" t="str">
        <f t="shared" ca="1" si="107"/>
        <v>208537</v>
      </c>
      <c r="B6868" s="39" cm="1">
        <f t="array" aca="1" ref="B6868" ca="1">INDIRECT(_xlfn.CONCAT("D",ROW(C6868)-C6868-3))</f>
        <v>2085</v>
      </c>
      <c r="C6868" s="32">
        <v>37</v>
      </c>
      <c r="D6868" s="33">
        <v>4760249</v>
      </c>
      <c r="E6868" s="33"/>
      <c r="F6868" s="33">
        <v>2427590</v>
      </c>
      <c r="G6868" s="33">
        <v>1093771</v>
      </c>
      <c r="H6868" s="33">
        <v>1134424</v>
      </c>
      <c r="I6868" s="33">
        <v>8711</v>
      </c>
      <c r="J6868" s="33">
        <v>190684</v>
      </c>
      <c r="K6868" s="33"/>
      <c r="L6868" s="33">
        <v>2332658</v>
      </c>
      <c r="M6868" s="33">
        <v>728230</v>
      </c>
      <c r="N6868" s="33">
        <v>1369421</v>
      </c>
      <c r="O6868" s="33">
        <v>22244</v>
      </c>
      <c r="P6868" s="33">
        <v>212763</v>
      </c>
      <c r="Q6868"/>
    </row>
    <row r="6869" spans="1:17">
      <c r="A6869" s="38" t="str">
        <f t="shared" ca="1" si="107"/>
        <v>208538</v>
      </c>
      <c r="B6869" s="39" cm="1">
        <f t="array" aca="1" ref="B6869" ca="1">INDIRECT(_xlfn.CONCAT("D",ROW(C6869)-C6869-3))</f>
        <v>2085</v>
      </c>
      <c r="C6869" s="32">
        <v>38</v>
      </c>
      <c r="D6869" s="33">
        <v>4780482</v>
      </c>
      <c r="E6869" s="33"/>
      <c r="F6869" s="33">
        <v>2436359</v>
      </c>
      <c r="G6869" s="33">
        <v>980167</v>
      </c>
      <c r="H6869" s="33">
        <v>1219634</v>
      </c>
      <c r="I6869" s="33">
        <v>9695</v>
      </c>
      <c r="J6869" s="33">
        <v>226864</v>
      </c>
      <c r="K6869" s="33"/>
      <c r="L6869" s="33">
        <v>2344123</v>
      </c>
      <c r="M6869" s="33">
        <v>684952</v>
      </c>
      <c r="N6869" s="33">
        <v>1415374</v>
      </c>
      <c r="O6869" s="33">
        <v>17414</v>
      </c>
      <c r="P6869" s="33">
        <v>226382</v>
      </c>
      <c r="Q6869"/>
    </row>
    <row r="6870" spans="1:17">
      <c r="A6870" s="38" t="str">
        <f t="shared" ca="1" si="107"/>
        <v>208539</v>
      </c>
      <c r="B6870" s="39" cm="1">
        <f t="array" aca="1" ref="B6870" ca="1">INDIRECT(_xlfn.CONCAT("D",ROW(C6870)-C6870-3))</f>
        <v>2085</v>
      </c>
      <c r="C6870" s="32">
        <v>39</v>
      </c>
      <c r="D6870" s="33">
        <v>4799136</v>
      </c>
      <c r="E6870" s="33"/>
      <c r="F6870" s="33">
        <v>2444153</v>
      </c>
      <c r="G6870" s="33">
        <v>934615</v>
      </c>
      <c r="H6870" s="33">
        <v>1273946</v>
      </c>
      <c r="I6870" s="33">
        <v>9695</v>
      </c>
      <c r="J6870" s="33">
        <v>225897</v>
      </c>
      <c r="K6870" s="33"/>
      <c r="L6870" s="33">
        <v>2354983</v>
      </c>
      <c r="M6870" s="33">
        <v>650553</v>
      </c>
      <c r="N6870" s="33">
        <v>1443627</v>
      </c>
      <c r="O6870" s="33">
        <v>19390</v>
      </c>
      <c r="P6870" s="33">
        <v>241412</v>
      </c>
      <c r="Q6870"/>
    </row>
    <row r="6871" spans="1:17">
      <c r="A6871" s="38" t="str">
        <f t="shared" ca="1" si="107"/>
        <v>208540</v>
      </c>
      <c r="B6871" s="39" cm="1">
        <f t="array" aca="1" ref="B6871" ca="1">INDIRECT(_xlfn.CONCAT("D",ROW(C6871)-C6871-3))</f>
        <v>2085</v>
      </c>
      <c r="C6871" s="32">
        <v>40</v>
      </c>
      <c r="D6871" s="33">
        <v>4816771</v>
      </c>
      <c r="E6871" s="33"/>
      <c r="F6871" s="33">
        <v>2451379</v>
      </c>
      <c r="G6871" s="33">
        <v>899260</v>
      </c>
      <c r="H6871" s="33">
        <v>1320272</v>
      </c>
      <c r="I6871" s="33">
        <v>15521</v>
      </c>
      <c r="J6871" s="33">
        <v>216327</v>
      </c>
      <c r="K6871" s="33"/>
      <c r="L6871" s="33">
        <v>2365391</v>
      </c>
      <c r="M6871" s="33">
        <v>620685</v>
      </c>
      <c r="N6871" s="33">
        <v>1469278</v>
      </c>
      <c r="O6871" s="33">
        <v>25215</v>
      </c>
      <c r="P6871" s="33">
        <v>250214</v>
      </c>
      <c r="Q6871"/>
    </row>
    <row r="6872" spans="1:17">
      <c r="A6872" s="38" t="str">
        <f t="shared" ca="1" si="107"/>
        <v>208541</v>
      </c>
      <c r="B6872" s="39" cm="1">
        <f t="array" aca="1" ref="B6872" ca="1">INDIRECT(_xlfn.CONCAT("D",ROW(C6872)-C6872-3))</f>
        <v>2085</v>
      </c>
      <c r="C6872" s="32">
        <v>41</v>
      </c>
      <c r="D6872" s="33">
        <v>4832807</v>
      </c>
      <c r="E6872" s="33"/>
      <c r="F6872" s="33">
        <v>2457788</v>
      </c>
      <c r="G6872" s="33">
        <v>886781</v>
      </c>
      <c r="H6872" s="33">
        <v>1281228</v>
      </c>
      <c r="I6872" s="33">
        <v>9692</v>
      </c>
      <c r="J6872" s="33">
        <v>280087</v>
      </c>
      <c r="K6872" s="33"/>
      <c r="L6872" s="33">
        <v>2375019</v>
      </c>
      <c r="M6872" s="33">
        <v>591573</v>
      </c>
      <c r="N6872" s="33">
        <v>1496388</v>
      </c>
      <c r="O6872" s="33">
        <v>22305</v>
      </c>
      <c r="P6872" s="33">
        <v>264753</v>
      </c>
      <c r="Q6872"/>
    </row>
    <row r="6873" spans="1:17">
      <c r="A6873" s="38" t="str">
        <f t="shared" ca="1" si="107"/>
        <v>208542</v>
      </c>
      <c r="B6873" s="39" cm="1">
        <f t="array" aca="1" ref="B6873" ca="1">INDIRECT(_xlfn.CONCAT("D",ROW(C6873)-C6873-3))</f>
        <v>2085</v>
      </c>
      <c r="C6873" s="32">
        <v>42</v>
      </c>
      <c r="D6873" s="33">
        <v>4846611</v>
      </c>
      <c r="E6873" s="33"/>
      <c r="F6873" s="33">
        <v>2463064</v>
      </c>
      <c r="G6873" s="33">
        <v>896540</v>
      </c>
      <c r="H6873" s="33">
        <v>1312859</v>
      </c>
      <c r="I6873" s="33">
        <v>4841</v>
      </c>
      <c r="J6873" s="33">
        <v>248824</v>
      </c>
      <c r="K6873" s="33"/>
      <c r="L6873" s="33">
        <v>2383547</v>
      </c>
      <c r="M6873" s="33">
        <v>595645</v>
      </c>
      <c r="N6873" s="33">
        <v>1499281</v>
      </c>
      <c r="O6873" s="33">
        <v>26150</v>
      </c>
      <c r="P6873" s="33">
        <v>262471</v>
      </c>
      <c r="Q6873"/>
    </row>
    <row r="6874" spans="1:17">
      <c r="A6874" s="38" t="str">
        <f t="shared" ca="1" si="107"/>
        <v>208543</v>
      </c>
      <c r="B6874" s="39" cm="1">
        <f t="array" aca="1" ref="B6874" ca="1">INDIRECT(_xlfn.CONCAT("D",ROW(C6874)-C6874-3))</f>
        <v>2085</v>
      </c>
      <c r="C6874" s="32">
        <v>43</v>
      </c>
      <c r="D6874" s="33">
        <v>4858206</v>
      </c>
      <c r="E6874" s="33"/>
      <c r="F6874" s="33">
        <v>2467210</v>
      </c>
      <c r="G6874" s="33">
        <v>871806</v>
      </c>
      <c r="H6874" s="33">
        <v>1342580</v>
      </c>
      <c r="I6874" s="33">
        <v>11624</v>
      </c>
      <c r="J6874" s="33">
        <v>241200</v>
      </c>
      <c r="K6874" s="33"/>
      <c r="L6874" s="33">
        <v>2390997</v>
      </c>
      <c r="M6874" s="33">
        <v>564353</v>
      </c>
      <c r="N6874" s="33">
        <v>1505263</v>
      </c>
      <c r="O6874" s="33">
        <v>33880</v>
      </c>
      <c r="P6874" s="33">
        <v>287500</v>
      </c>
      <c r="Q6874"/>
    </row>
    <row r="6875" spans="1:17">
      <c r="A6875" s="38" t="str">
        <f t="shared" ca="1" si="107"/>
        <v>208544</v>
      </c>
      <c r="B6875" s="39" cm="1">
        <f t="array" aca="1" ref="B6875" ca="1">INDIRECT(_xlfn.CONCAT("D",ROW(C6875)-C6875-3))</f>
        <v>2085</v>
      </c>
      <c r="C6875" s="32">
        <v>44</v>
      </c>
      <c r="D6875" s="33">
        <v>4866965</v>
      </c>
      <c r="E6875" s="33"/>
      <c r="F6875" s="33">
        <v>2469906</v>
      </c>
      <c r="G6875" s="33">
        <v>833931</v>
      </c>
      <c r="H6875" s="33">
        <v>1328686</v>
      </c>
      <c r="I6875" s="33">
        <v>12562</v>
      </c>
      <c r="J6875" s="33">
        <v>294727</v>
      </c>
      <c r="K6875" s="33"/>
      <c r="L6875" s="33">
        <v>2397059</v>
      </c>
      <c r="M6875" s="33">
        <v>557411</v>
      </c>
      <c r="N6875" s="33">
        <v>1541588</v>
      </c>
      <c r="O6875" s="33">
        <v>31935</v>
      </c>
      <c r="P6875" s="33">
        <v>266125</v>
      </c>
      <c r="Q6875"/>
    </row>
    <row r="6876" spans="1:17">
      <c r="A6876" s="38" t="str">
        <f t="shared" ca="1" si="107"/>
        <v>208545</v>
      </c>
      <c r="B6876" s="39" cm="1">
        <f t="array" aca="1" ref="B6876" ca="1">INDIRECT(_xlfn.CONCAT("D",ROW(C6876)-C6876-3))</f>
        <v>2085</v>
      </c>
      <c r="C6876" s="32">
        <v>45</v>
      </c>
      <c r="D6876" s="33">
        <v>4872194</v>
      </c>
      <c r="E6876" s="33"/>
      <c r="F6876" s="33">
        <v>2470926</v>
      </c>
      <c r="G6876" s="33">
        <v>823642</v>
      </c>
      <c r="H6876" s="33">
        <v>1348218</v>
      </c>
      <c r="I6876" s="33">
        <v>19357</v>
      </c>
      <c r="J6876" s="33">
        <v>279709</v>
      </c>
      <c r="K6876" s="33"/>
      <c r="L6876" s="33">
        <v>2401269</v>
      </c>
      <c r="M6876" s="33">
        <v>582917</v>
      </c>
      <c r="N6876" s="33">
        <v>1493543</v>
      </c>
      <c r="O6876" s="33">
        <v>29001</v>
      </c>
      <c r="P6876" s="33">
        <v>295808</v>
      </c>
      <c r="Q6876"/>
    </row>
    <row r="6877" spans="1:17">
      <c r="A6877" s="38" t="str">
        <f t="shared" ca="1" si="107"/>
        <v>208546</v>
      </c>
      <c r="B6877" s="39" cm="1">
        <f t="array" aca="1" ref="B6877" ca="1">INDIRECT(_xlfn.CONCAT("D",ROW(C6877)-C6877-3))</f>
        <v>2085</v>
      </c>
      <c r="C6877" s="32">
        <v>46</v>
      </c>
      <c r="D6877" s="33">
        <v>4872503</v>
      </c>
      <c r="E6877" s="33"/>
      <c r="F6877" s="33">
        <v>2469521</v>
      </c>
      <c r="G6877" s="33">
        <v>817370</v>
      </c>
      <c r="H6877" s="33">
        <v>1337778</v>
      </c>
      <c r="I6877" s="33">
        <v>12575</v>
      </c>
      <c r="J6877" s="33">
        <v>301798</v>
      </c>
      <c r="K6877" s="33"/>
      <c r="L6877" s="33">
        <v>2402983</v>
      </c>
      <c r="M6877" s="33">
        <v>513888</v>
      </c>
      <c r="N6877" s="33">
        <v>1533922</v>
      </c>
      <c r="O6877" s="33">
        <v>50324</v>
      </c>
      <c r="P6877" s="33">
        <v>304849</v>
      </c>
      <c r="Q6877"/>
    </row>
    <row r="6878" spans="1:17">
      <c r="A6878" s="38" t="str">
        <f t="shared" ca="1" si="107"/>
        <v>208547</v>
      </c>
      <c r="B6878" s="39" cm="1">
        <f t="array" aca="1" ref="B6878" ca="1">INDIRECT(_xlfn.CONCAT("D",ROW(C6878)-C6878-3))</f>
        <v>2085</v>
      </c>
      <c r="C6878" s="32">
        <v>47</v>
      </c>
      <c r="D6878" s="33">
        <v>4867603</v>
      </c>
      <c r="E6878" s="33"/>
      <c r="F6878" s="33">
        <v>2465496</v>
      </c>
      <c r="G6878" s="33">
        <v>771614</v>
      </c>
      <c r="H6878" s="33">
        <v>1413821</v>
      </c>
      <c r="I6878" s="33">
        <v>14486</v>
      </c>
      <c r="J6878" s="33">
        <v>265574</v>
      </c>
      <c r="K6878" s="33"/>
      <c r="L6878" s="33">
        <v>2402107</v>
      </c>
      <c r="M6878" s="33">
        <v>528328</v>
      </c>
      <c r="N6878" s="33">
        <v>1484535</v>
      </c>
      <c r="O6878" s="33">
        <v>35737</v>
      </c>
      <c r="P6878" s="33">
        <v>353507</v>
      </c>
      <c r="Q6878"/>
    </row>
    <row r="6879" spans="1:17">
      <c r="A6879" s="38" t="str">
        <f t="shared" ca="1" si="107"/>
        <v>208548</v>
      </c>
      <c r="B6879" s="39" cm="1">
        <f t="array" aca="1" ref="B6879" ca="1">INDIRECT(_xlfn.CONCAT("D",ROW(C6879)-C6879-3))</f>
        <v>2085</v>
      </c>
      <c r="C6879" s="32">
        <v>48</v>
      </c>
      <c r="D6879" s="33">
        <v>4858478</v>
      </c>
      <c r="E6879" s="33"/>
      <c r="F6879" s="33">
        <v>2459291</v>
      </c>
      <c r="G6879" s="33">
        <v>754183</v>
      </c>
      <c r="H6879" s="33">
        <v>1358879</v>
      </c>
      <c r="I6879" s="33">
        <v>15431</v>
      </c>
      <c r="J6879" s="33">
        <v>330799</v>
      </c>
      <c r="K6879" s="33"/>
      <c r="L6879" s="33">
        <v>2399186</v>
      </c>
      <c r="M6879" s="33">
        <v>566957</v>
      </c>
      <c r="N6879" s="33">
        <v>1475828</v>
      </c>
      <c r="O6879" s="33">
        <v>54088</v>
      </c>
      <c r="P6879" s="33">
        <v>302313</v>
      </c>
      <c r="Q6879"/>
    </row>
    <row r="6880" spans="1:17">
      <c r="A6880" s="38" t="str">
        <f t="shared" ca="1" si="107"/>
        <v>208549</v>
      </c>
      <c r="B6880" s="39" cm="1">
        <f t="array" aca="1" ref="B6880" ca="1">INDIRECT(_xlfn.CONCAT("D",ROW(C6880)-C6880-3))</f>
        <v>2085</v>
      </c>
      <c r="C6880" s="32">
        <v>49</v>
      </c>
      <c r="D6880" s="33">
        <v>4846585</v>
      </c>
      <c r="E6880" s="33"/>
      <c r="F6880" s="33">
        <v>2451628</v>
      </c>
      <c r="G6880" s="33">
        <v>795018</v>
      </c>
      <c r="H6880" s="33">
        <v>1343041</v>
      </c>
      <c r="I6880" s="33">
        <v>14472</v>
      </c>
      <c r="J6880" s="33">
        <v>299097</v>
      </c>
      <c r="K6880" s="33"/>
      <c r="L6880" s="33">
        <v>2394957</v>
      </c>
      <c r="M6880" s="33">
        <v>541981</v>
      </c>
      <c r="N6880" s="33">
        <v>1452045</v>
      </c>
      <c r="O6880" s="33">
        <v>57966</v>
      </c>
      <c r="P6880" s="33">
        <v>342965</v>
      </c>
      <c r="Q6880"/>
    </row>
    <row r="6881" spans="1:17">
      <c r="A6881" s="38" t="str">
        <f t="shared" ca="1" si="107"/>
        <v>208550</v>
      </c>
      <c r="B6881" s="39" cm="1">
        <f t="array" aca="1" ref="B6881" ca="1">INDIRECT(_xlfn.CONCAT("D",ROW(C6881)-C6881-3))</f>
        <v>2085</v>
      </c>
      <c r="C6881" s="32">
        <v>50</v>
      </c>
      <c r="D6881" s="33">
        <v>4833413</v>
      </c>
      <c r="E6881" s="33"/>
      <c r="F6881" s="33">
        <v>2443261</v>
      </c>
      <c r="G6881" s="33">
        <v>756156</v>
      </c>
      <c r="H6881" s="33">
        <v>1416705</v>
      </c>
      <c r="I6881" s="33">
        <v>11589</v>
      </c>
      <c r="J6881" s="33">
        <v>258812</v>
      </c>
      <c r="K6881" s="33"/>
      <c r="L6881" s="33">
        <v>2390152</v>
      </c>
      <c r="M6881" s="33">
        <v>488456</v>
      </c>
      <c r="N6881" s="33">
        <v>1477917</v>
      </c>
      <c r="O6881" s="33">
        <v>45370</v>
      </c>
      <c r="P6881" s="33">
        <v>378409</v>
      </c>
      <c r="Q6881"/>
    </row>
    <row r="6882" spans="1:17">
      <c r="A6882" s="38" t="str">
        <f t="shared" ca="1" si="107"/>
        <v>208551</v>
      </c>
      <c r="B6882" s="39" cm="1">
        <f t="array" aca="1" ref="B6882" ca="1">INDIRECT(_xlfn.CONCAT("D",ROW(C6882)-C6882-3))</f>
        <v>2085</v>
      </c>
      <c r="C6882" s="32">
        <v>51</v>
      </c>
      <c r="D6882" s="33">
        <v>4819547</v>
      </c>
      <c r="E6882" s="33"/>
      <c r="F6882" s="33">
        <v>2434364</v>
      </c>
      <c r="G6882" s="33">
        <v>737364</v>
      </c>
      <c r="H6882" s="33">
        <v>1345230</v>
      </c>
      <c r="I6882" s="33">
        <v>15462</v>
      </c>
      <c r="J6882" s="33">
        <v>336308</v>
      </c>
      <c r="K6882" s="33"/>
      <c r="L6882" s="33">
        <v>2385183</v>
      </c>
      <c r="M6882" s="33">
        <v>527251</v>
      </c>
      <c r="N6882" s="33">
        <v>1435938</v>
      </c>
      <c r="O6882" s="33">
        <v>63734</v>
      </c>
      <c r="P6882" s="33">
        <v>358260</v>
      </c>
      <c r="Q6882"/>
    </row>
    <row r="6883" spans="1:17">
      <c r="A6883" s="38" t="str">
        <f t="shared" ca="1" si="107"/>
        <v>208552</v>
      </c>
      <c r="B6883" s="39" cm="1">
        <f t="array" aca="1" ref="B6883" ca="1">INDIRECT(_xlfn.CONCAT("D",ROW(C6883)-C6883-3))</f>
        <v>2085</v>
      </c>
      <c r="C6883" s="32">
        <v>52</v>
      </c>
      <c r="D6883" s="33">
        <v>4805509</v>
      </c>
      <c r="E6883" s="33"/>
      <c r="F6883" s="33">
        <v>2425179</v>
      </c>
      <c r="G6883" s="33">
        <v>757868</v>
      </c>
      <c r="H6883" s="33">
        <v>1379610</v>
      </c>
      <c r="I6883" s="33">
        <v>8689</v>
      </c>
      <c r="J6883" s="33">
        <v>279011</v>
      </c>
      <c r="K6883" s="33"/>
      <c r="L6883" s="33">
        <v>2380330</v>
      </c>
      <c r="M6883" s="33">
        <v>528748</v>
      </c>
      <c r="N6883" s="33">
        <v>1389410</v>
      </c>
      <c r="O6883" s="33">
        <v>64646</v>
      </c>
      <c r="P6883" s="33">
        <v>397526</v>
      </c>
      <c r="Q6883"/>
    </row>
    <row r="6884" spans="1:17">
      <c r="A6884" s="38" t="str">
        <f t="shared" ca="1" si="107"/>
        <v>208553</v>
      </c>
      <c r="B6884" s="39" cm="1">
        <f t="array" aca="1" ref="B6884" ca="1">INDIRECT(_xlfn.CONCAT("D",ROW(C6884)-C6884-3))</f>
        <v>2085</v>
      </c>
      <c r="C6884" s="32">
        <v>53</v>
      </c>
      <c r="D6884" s="33">
        <v>4790553</v>
      </c>
      <c r="E6884" s="33"/>
      <c r="F6884" s="33">
        <v>2415330</v>
      </c>
      <c r="G6884" s="33">
        <v>761365</v>
      </c>
      <c r="H6884" s="33">
        <v>1365438</v>
      </c>
      <c r="I6884" s="33">
        <v>14475</v>
      </c>
      <c r="J6884" s="33">
        <v>274053</v>
      </c>
      <c r="K6884" s="33"/>
      <c r="L6884" s="33">
        <v>2375223</v>
      </c>
      <c r="M6884" s="33">
        <v>484700</v>
      </c>
      <c r="N6884" s="33">
        <v>1430927</v>
      </c>
      <c r="O6884" s="33">
        <v>74346</v>
      </c>
      <c r="P6884" s="33">
        <v>385250</v>
      </c>
      <c r="Q6884"/>
    </row>
    <row r="6885" spans="1:17">
      <c r="A6885" s="38" t="str">
        <f t="shared" ca="1" si="107"/>
        <v>208554</v>
      </c>
      <c r="B6885" s="39" cm="1">
        <f t="array" aca="1" ref="B6885" ca="1">INDIRECT(_xlfn.CONCAT("D",ROW(C6885)-C6885-3))</f>
        <v>2085</v>
      </c>
      <c r="C6885" s="32">
        <v>54</v>
      </c>
      <c r="D6885" s="33">
        <v>4766234</v>
      </c>
      <c r="E6885" s="33"/>
      <c r="F6885" s="33">
        <v>2400554</v>
      </c>
      <c r="G6885" s="33">
        <v>726242</v>
      </c>
      <c r="H6885" s="33">
        <v>1394617</v>
      </c>
      <c r="I6885" s="33">
        <v>16396</v>
      </c>
      <c r="J6885" s="33">
        <v>263299</v>
      </c>
      <c r="K6885" s="33"/>
      <c r="L6885" s="33">
        <v>2365680</v>
      </c>
      <c r="M6885" s="33">
        <v>514781</v>
      </c>
      <c r="N6885" s="33">
        <v>1350578</v>
      </c>
      <c r="O6885" s="33">
        <v>75193</v>
      </c>
      <c r="P6885" s="33">
        <v>425128</v>
      </c>
      <c r="Q6885"/>
    </row>
    <row r="6886" spans="1:17">
      <c r="A6886" s="38" t="str">
        <f t="shared" ca="1" si="107"/>
        <v>208555</v>
      </c>
      <c r="B6886" s="39" cm="1">
        <f t="array" aca="1" ref="B6886" ca="1">INDIRECT(_xlfn.CONCAT("D",ROW(C6886)-C6886-3))</f>
        <v>2085</v>
      </c>
      <c r="C6886" s="32">
        <v>55</v>
      </c>
      <c r="D6886" s="33">
        <v>4726118</v>
      </c>
      <c r="E6886" s="33"/>
      <c r="F6886" s="33">
        <v>2377553</v>
      </c>
      <c r="G6886" s="33">
        <v>709145</v>
      </c>
      <c r="H6886" s="33">
        <v>1345459</v>
      </c>
      <c r="I6886" s="33">
        <v>17249</v>
      </c>
      <c r="J6886" s="33">
        <v>305699</v>
      </c>
      <c r="K6886" s="33"/>
      <c r="L6886" s="33">
        <v>2348565</v>
      </c>
      <c r="M6886" s="33">
        <v>501617</v>
      </c>
      <c r="N6886" s="33">
        <v>1350137</v>
      </c>
      <c r="O6886" s="33">
        <v>79759</v>
      </c>
      <c r="P6886" s="33">
        <v>417053</v>
      </c>
      <c r="Q6886"/>
    </row>
    <row r="6887" spans="1:17">
      <c r="A6887" s="38" t="str">
        <f t="shared" ca="1" si="107"/>
        <v>208556</v>
      </c>
      <c r="B6887" s="39" cm="1">
        <f t="array" aca="1" ref="B6887" ca="1">INDIRECT(_xlfn.CONCAT("D",ROW(C6887)-C6887-3))</f>
        <v>2085</v>
      </c>
      <c r="C6887" s="32">
        <v>56</v>
      </c>
      <c r="D6887" s="33">
        <v>4674340</v>
      </c>
      <c r="E6887" s="33"/>
      <c r="F6887" s="33">
        <v>2348469</v>
      </c>
      <c r="G6887" s="33">
        <v>707128</v>
      </c>
      <c r="H6887" s="33">
        <v>1349100</v>
      </c>
      <c r="I6887" s="33">
        <v>20121</v>
      </c>
      <c r="J6887" s="33">
        <v>272120</v>
      </c>
      <c r="K6887" s="33"/>
      <c r="L6887" s="33">
        <v>2325872</v>
      </c>
      <c r="M6887" s="33">
        <v>495050</v>
      </c>
      <c r="N6887" s="33">
        <v>1350135</v>
      </c>
      <c r="O6887" s="33">
        <v>80434</v>
      </c>
      <c r="P6887" s="33">
        <v>400253</v>
      </c>
      <c r="Q6887"/>
    </row>
    <row r="6888" spans="1:17">
      <c r="A6888" s="38" t="str">
        <f t="shared" ca="1" si="107"/>
        <v>208557</v>
      </c>
      <c r="B6888" s="39" cm="1">
        <f t="array" aca="1" ref="B6888" ca="1">INDIRECT(_xlfn.CONCAT("D",ROW(C6888)-C6888-3))</f>
        <v>2085</v>
      </c>
      <c r="C6888" s="32">
        <v>57</v>
      </c>
      <c r="D6888" s="33">
        <v>4615485</v>
      </c>
      <c r="E6888" s="33"/>
      <c r="F6888" s="33">
        <v>2315672</v>
      </c>
      <c r="G6888" s="33">
        <v>672323</v>
      </c>
      <c r="H6888" s="33">
        <v>1370578</v>
      </c>
      <c r="I6888" s="33">
        <v>20170</v>
      </c>
      <c r="J6888" s="33">
        <v>252601</v>
      </c>
      <c r="K6888" s="33"/>
      <c r="L6888" s="33">
        <v>2299813</v>
      </c>
      <c r="M6888" s="33">
        <v>494604</v>
      </c>
      <c r="N6888" s="33">
        <v>1335624</v>
      </c>
      <c r="O6888" s="33">
        <v>95264</v>
      </c>
      <c r="P6888" s="33">
        <v>374321</v>
      </c>
      <c r="Q6888"/>
    </row>
    <row r="6889" spans="1:17">
      <c r="A6889" s="38" t="str">
        <f t="shared" ca="1" si="107"/>
        <v>208558</v>
      </c>
      <c r="B6889" s="39" cm="1">
        <f t="array" aca="1" ref="B6889" ca="1">INDIRECT(_xlfn.CONCAT("D",ROW(C6889)-C6889-3))</f>
        <v>2085</v>
      </c>
      <c r="C6889" s="32">
        <v>58</v>
      </c>
      <c r="D6889" s="33">
        <v>4553754</v>
      </c>
      <c r="E6889" s="33"/>
      <c r="F6889" s="33">
        <v>2281295</v>
      </c>
      <c r="G6889" s="33">
        <v>652766</v>
      </c>
      <c r="H6889" s="33">
        <v>1342280</v>
      </c>
      <c r="I6889" s="33">
        <v>29012</v>
      </c>
      <c r="J6889" s="33">
        <v>257238</v>
      </c>
      <c r="K6889" s="33"/>
      <c r="L6889" s="33">
        <v>2272458</v>
      </c>
      <c r="M6889" s="33">
        <v>464733</v>
      </c>
      <c r="N6889" s="33">
        <v>1302412</v>
      </c>
      <c r="O6889" s="33">
        <v>96618</v>
      </c>
      <c r="P6889" s="33">
        <v>408695</v>
      </c>
      <c r="Q6889"/>
    </row>
    <row r="6890" spans="1:17">
      <c r="A6890" s="38" t="str">
        <f t="shared" ca="1" si="107"/>
        <v>208559</v>
      </c>
      <c r="B6890" s="39" cm="1">
        <f t="array" aca="1" ref="B6890" ca="1">INDIRECT(_xlfn.CONCAT("D",ROW(C6890)-C6890-3))</f>
        <v>2085</v>
      </c>
      <c r="C6890" s="32">
        <v>59</v>
      </c>
      <c r="D6890" s="33">
        <v>4491277</v>
      </c>
      <c r="E6890" s="33"/>
      <c r="F6890" s="33">
        <v>2246416</v>
      </c>
      <c r="G6890" s="33">
        <v>663469</v>
      </c>
      <c r="H6890" s="33">
        <v>1302511</v>
      </c>
      <c r="I6890" s="33">
        <v>12703</v>
      </c>
      <c r="J6890" s="33">
        <v>267733</v>
      </c>
      <c r="K6890" s="33"/>
      <c r="L6890" s="33">
        <v>2244862</v>
      </c>
      <c r="M6890" s="33">
        <v>501356</v>
      </c>
      <c r="N6890" s="33">
        <v>1254855</v>
      </c>
      <c r="O6890" s="33">
        <v>109458</v>
      </c>
      <c r="P6890" s="33">
        <v>379193</v>
      </c>
      <c r="Q6890"/>
    </row>
    <row r="6891" spans="1:17">
      <c r="A6891" s="38" t="str">
        <f t="shared" ca="1" si="107"/>
        <v>208560</v>
      </c>
      <c r="B6891" s="39" cm="1">
        <f t="array" aca="1" ref="B6891" ca="1">INDIRECT(_xlfn.CONCAT("D",ROW(C6891)-C6891-3))</f>
        <v>2085</v>
      </c>
      <c r="C6891" s="32">
        <v>60</v>
      </c>
      <c r="D6891" s="33">
        <v>4434147</v>
      </c>
      <c r="E6891" s="33"/>
      <c r="F6891" s="33">
        <v>2213977</v>
      </c>
      <c r="G6891" s="33">
        <v>600653</v>
      </c>
      <c r="H6891" s="33">
        <v>1329379</v>
      </c>
      <c r="I6891" s="33">
        <v>28792</v>
      </c>
      <c r="J6891" s="33">
        <v>255153</v>
      </c>
      <c r="K6891" s="33"/>
      <c r="L6891" s="33">
        <v>2220170</v>
      </c>
      <c r="M6891" s="33">
        <v>450555</v>
      </c>
      <c r="N6891" s="33">
        <v>1247920</v>
      </c>
      <c r="O6891" s="33">
        <v>117579</v>
      </c>
      <c r="P6891" s="33">
        <v>404117</v>
      </c>
      <c r="Q6891"/>
    </row>
    <row r="6892" spans="1:17">
      <c r="A6892" s="38" t="str">
        <f t="shared" ca="1" si="107"/>
        <v>208561</v>
      </c>
      <c r="B6892" s="39" cm="1">
        <f t="array" aca="1" ref="B6892" ca="1">INDIRECT(_xlfn.CONCAT("D",ROW(C6892)-C6892-3))</f>
        <v>2085</v>
      </c>
      <c r="C6892" s="32">
        <v>61</v>
      </c>
      <c r="D6892" s="33">
        <v>4387114</v>
      </c>
      <c r="E6892" s="33"/>
      <c r="F6892" s="33">
        <v>2186643</v>
      </c>
      <c r="G6892" s="33">
        <v>581031</v>
      </c>
      <c r="H6892" s="33">
        <v>1295528</v>
      </c>
      <c r="I6892" s="33">
        <v>28098</v>
      </c>
      <c r="J6892" s="33">
        <v>281986</v>
      </c>
      <c r="K6892" s="33"/>
      <c r="L6892" s="33">
        <v>2200472</v>
      </c>
      <c r="M6892" s="33">
        <v>451945</v>
      </c>
      <c r="N6892" s="33">
        <v>1254399</v>
      </c>
      <c r="O6892" s="33">
        <v>116502</v>
      </c>
      <c r="P6892" s="33">
        <v>377625</v>
      </c>
      <c r="Q6892"/>
    </row>
    <row r="6893" spans="1:17">
      <c r="A6893" s="38" t="str">
        <f t="shared" ca="1" si="107"/>
        <v>208562</v>
      </c>
      <c r="B6893" s="39" cm="1">
        <f t="array" aca="1" ref="B6893" ca="1">INDIRECT(_xlfn.CONCAT("D",ROW(C6893)-C6893-3))</f>
        <v>2085</v>
      </c>
      <c r="C6893" s="32">
        <v>62</v>
      </c>
      <c r="D6893" s="33">
        <v>4339311</v>
      </c>
      <c r="E6893" s="33"/>
      <c r="F6893" s="33">
        <v>2158965</v>
      </c>
      <c r="G6893" s="33">
        <v>583063</v>
      </c>
      <c r="H6893" s="33">
        <v>1321066</v>
      </c>
      <c r="I6893" s="33">
        <v>20387</v>
      </c>
      <c r="J6893" s="33">
        <v>234448</v>
      </c>
      <c r="K6893" s="33"/>
      <c r="L6893" s="33">
        <v>2180347</v>
      </c>
      <c r="M6893" s="33">
        <v>422429</v>
      </c>
      <c r="N6893" s="33">
        <v>1256091</v>
      </c>
      <c r="O6893" s="33">
        <v>121130</v>
      </c>
      <c r="P6893" s="33">
        <v>380695</v>
      </c>
      <c r="Q6893"/>
    </row>
    <row r="6894" spans="1:17">
      <c r="A6894" s="38" t="str">
        <f t="shared" ca="1" si="107"/>
        <v>208563</v>
      </c>
      <c r="B6894" s="39" cm="1">
        <f t="array" aca="1" ref="B6894" ca="1">INDIRECT(_xlfn.CONCAT("D",ROW(C6894)-C6894-3))</f>
        <v>2085</v>
      </c>
      <c r="C6894" s="32">
        <v>63</v>
      </c>
      <c r="D6894" s="33">
        <v>4301233</v>
      </c>
      <c r="E6894" s="33"/>
      <c r="F6894" s="33">
        <v>2135936</v>
      </c>
      <c r="G6894" s="33">
        <v>590463</v>
      </c>
      <c r="H6894" s="33">
        <v>1261023</v>
      </c>
      <c r="I6894" s="33">
        <v>26699</v>
      </c>
      <c r="J6894" s="33">
        <v>257750</v>
      </c>
      <c r="K6894" s="33"/>
      <c r="L6894" s="33">
        <v>2165297</v>
      </c>
      <c r="M6894" s="33">
        <v>452220</v>
      </c>
      <c r="N6894" s="33">
        <v>1169178</v>
      </c>
      <c r="O6894" s="33">
        <v>139065</v>
      </c>
      <c r="P6894" s="33">
        <v>404834</v>
      </c>
      <c r="Q6894"/>
    </row>
    <row r="6895" spans="1:17">
      <c r="A6895" s="38" t="str">
        <f t="shared" ca="1" si="107"/>
        <v>208564</v>
      </c>
      <c r="B6895" s="39" cm="1">
        <f t="array" aca="1" ref="B6895" ca="1">INDIRECT(_xlfn.CONCAT("D",ROW(C6895)-C6895-3))</f>
        <v>2085</v>
      </c>
      <c r="C6895" s="32">
        <v>64</v>
      </c>
      <c r="D6895" s="33">
        <v>4212260</v>
      </c>
      <c r="E6895" s="33"/>
      <c r="F6895" s="33">
        <v>2085417</v>
      </c>
      <c r="G6895" s="33">
        <v>542753</v>
      </c>
      <c r="H6895" s="33">
        <v>1245025</v>
      </c>
      <c r="I6895" s="33">
        <v>35989</v>
      </c>
      <c r="J6895" s="33">
        <v>261650</v>
      </c>
      <c r="K6895" s="33"/>
      <c r="L6895" s="33">
        <v>2126843</v>
      </c>
      <c r="M6895" s="33">
        <v>408261</v>
      </c>
      <c r="N6895" s="33">
        <v>1162571</v>
      </c>
      <c r="O6895" s="33">
        <v>139975</v>
      </c>
      <c r="P6895" s="33">
        <v>416037</v>
      </c>
      <c r="Q6895"/>
    </row>
    <row r="6896" spans="1:17">
      <c r="A6896" s="38" t="str">
        <f t="shared" ca="1" si="107"/>
        <v>208565</v>
      </c>
      <c r="B6896" s="39" cm="1">
        <f t="array" aca="1" ref="B6896" ca="1">INDIRECT(_xlfn.CONCAT("D",ROW(C6896)-C6896-3))</f>
        <v>2085</v>
      </c>
      <c r="C6896" s="32">
        <v>65</v>
      </c>
      <c r="D6896" s="33">
        <v>4289845</v>
      </c>
      <c r="E6896" s="33"/>
      <c r="F6896" s="33">
        <v>2119654</v>
      </c>
      <c r="G6896" s="33">
        <v>588737</v>
      </c>
      <c r="H6896" s="33">
        <v>1279602</v>
      </c>
      <c r="I6896" s="33">
        <v>35044</v>
      </c>
      <c r="J6896" s="33">
        <v>216271</v>
      </c>
      <c r="K6896" s="33"/>
      <c r="L6896" s="33">
        <v>2170191</v>
      </c>
      <c r="M6896" s="33">
        <v>477141</v>
      </c>
      <c r="N6896" s="33">
        <v>1169798</v>
      </c>
      <c r="O6896" s="33">
        <v>140336</v>
      </c>
      <c r="P6896" s="33">
        <v>382916</v>
      </c>
      <c r="Q6896"/>
    </row>
    <row r="6897" spans="1:17">
      <c r="A6897" s="38" t="str">
        <f t="shared" ca="1" si="107"/>
        <v>208566</v>
      </c>
      <c r="B6897" s="39" cm="1">
        <f t="array" aca="1" ref="B6897" ca="1">INDIRECT(_xlfn.CONCAT("D",ROW(C6897)-C6897-3))</f>
        <v>2085</v>
      </c>
      <c r="C6897" s="32">
        <v>66</v>
      </c>
      <c r="D6897" s="33">
        <v>4305050</v>
      </c>
      <c r="E6897" s="33"/>
      <c r="F6897" s="33">
        <v>2122216</v>
      </c>
      <c r="G6897" s="33">
        <v>553099</v>
      </c>
      <c r="H6897" s="33">
        <v>1277538</v>
      </c>
      <c r="I6897" s="33">
        <v>46092</v>
      </c>
      <c r="J6897" s="33">
        <v>245488</v>
      </c>
      <c r="K6897" s="33"/>
      <c r="L6897" s="33">
        <v>2182834</v>
      </c>
      <c r="M6897" s="33">
        <v>459810</v>
      </c>
      <c r="N6897" s="33">
        <v>1201570</v>
      </c>
      <c r="O6897" s="33">
        <v>149565</v>
      </c>
      <c r="P6897" s="33">
        <v>371890</v>
      </c>
      <c r="Q6897"/>
    </row>
    <row r="6898" spans="1:17">
      <c r="A6898" s="38" t="str">
        <f t="shared" ca="1" si="107"/>
        <v>208567</v>
      </c>
      <c r="B6898" s="39" cm="1">
        <f t="array" aca="1" ref="B6898" ca="1">INDIRECT(_xlfn.CONCAT("D",ROW(C6898)-C6898-3))</f>
        <v>2085</v>
      </c>
      <c r="C6898" s="32">
        <v>67</v>
      </c>
      <c r="D6898" s="33">
        <v>4328268</v>
      </c>
      <c r="E6898" s="33"/>
      <c r="F6898" s="33">
        <v>2130500</v>
      </c>
      <c r="G6898" s="33">
        <v>557533</v>
      </c>
      <c r="H6898" s="33">
        <v>1269041</v>
      </c>
      <c r="I6898" s="33">
        <v>55351</v>
      </c>
      <c r="J6898" s="33">
        <v>248575</v>
      </c>
      <c r="K6898" s="33"/>
      <c r="L6898" s="33">
        <v>2197768</v>
      </c>
      <c r="M6898" s="33">
        <v>424237</v>
      </c>
      <c r="N6898" s="33">
        <v>1219303</v>
      </c>
      <c r="O6898" s="33">
        <v>178361</v>
      </c>
      <c r="P6898" s="33">
        <v>375868</v>
      </c>
      <c r="Q6898"/>
    </row>
    <row r="6899" spans="1:17">
      <c r="A6899" s="38" t="str">
        <f t="shared" ca="1" si="107"/>
        <v>208568</v>
      </c>
      <c r="B6899" s="39" cm="1">
        <f t="array" aca="1" ref="B6899" ca="1">INDIRECT(_xlfn.CONCAT("D",ROW(C6899)-C6899-3))</f>
        <v>2085</v>
      </c>
      <c r="C6899" s="32">
        <v>68</v>
      </c>
      <c r="D6899" s="33">
        <v>4371600</v>
      </c>
      <c r="E6899" s="33"/>
      <c r="F6899" s="33">
        <v>2145818</v>
      </c>
      <c r="G6899" s="33">
        <v>567597</v>
      </c>
      <c r="H6899" s="33">
        <v>1284879</v>
      </c>
      <c r="I6899" s="33">
        <v>41189</v>
      </c>
      <c r="J6899" s="33">
        <v>252154</v>
      </c>
      <c r="K6899" s="33"/>
      <c r="L6899" s="33">
        <v>2225781</v>
      </c>
      <c r="M6899" s="33">
        <v>488906</v>
      </c>
      <c r="N6899" s="33">
        <v>1159261</v>
      </c>
      <c r="O6899" s="33">
        <v>206651</v>
      </c>
      <c r="P6899" s="33">
        <v>370964</v>
      </c>
      <c r="Q6899"/>
    </row>
    <row r="6900" spans="1:17">
      <c r="A6900" s="38" t="str">
        <f t="shared" ca="1" si="107"/>
        <v>208569</v>
      </c>
      <c r="B6900" s="39" cm="1">
        <f t="array" aca="1" ref="B6900" ca="1">INDIRECT(_xlfn.CONCAT("D",ROW(C6900)-C6900-3))</f>
        <v>2085</v>
      </c>
      <c r="C6900" s="32">
        <v>69</v>
      </c>
      <c r="D6900" s="33">
        <v>4360356</v>
      </c>
      <c r="E6900" s="33"/>
      <c r="F6900" s="33">
        <v>2135962</v>
      </c>
      <c r="G6900" s="33">
        <v>526223</v>
      </c>
      <c r="H6900" s="33">
        <v>1330090</v>
      </c>
      <c r="I6900" s="33">
        <v>44102</v>
      </c>
      <c r="J6900" s="33">
        <v>235547</v>
      </c>
      <c r="K6900" s="33"/>
      <c r="L6900" s="33">
        <v>2224393</v>
      </c>
      <c r="M6900" s="33">
        <v>451516</v>
      </c>
      <c r="N6900" s="33">
        <v>1168510</v>
      </c>
      <c r="O6900" s="33">
        <v>210171</v>
      </c>
      <c r="P6900" s="33">
        <v>394196</v>
      </c>
      <c r="Q6900"/>
    </row>
    <row r="6901" spans="1:17">
      <c r="A6901" s="38" t="str">
        <f t="shared" ca="1" si="107"/>
        <v>208570</v>
      </c>
      <c r="B6901" s="39" cm="1">
        <f t="array" aca="1" ref="B6901" ca="1">INDIRECT(_xlfn.CONCAT("D",ROW(C6901)-C6901-3))</f>
        <v>2085</v>
      </c>
      <c r="C6901" s="32">
        <v>70</v>
      </c>
      <c r="D6901" s="33">
        <v>4327120</v>
      </c>
      <c r="E6901" s="33"/>
      <c r="F6901" s="33">
        <v>2114422</v>
      </c>
      <c r="G6901" s="33">
        <v>525098</v>
      </c>
      <c r="H6901" s="33">
        <v>1269655</v>
      </c>
      <c r="I6901" s="33">
        <v>69145</v>
      </c>
      <c r="J6901" s="33">
        <v>250524</v>
      </c>
      <c r="K6901" s="33"/>
      <c r="L6901" s="33">
        <v>2212698</v>
      </c>
      <c r="M6901" s="33">
        <v>422424</v>
      </c>
      <c r="N6901" s="33">
        <v>1150603</v>
      </c>
      <c r="O6901" s="33">
        <v>249431</v>
      </c>
      <c r="P6901" s="33">
        <v>390239</v>
      </c>
      <c r="Q6901"/>
    </row>
    <row r="6902" spans="1:17">
      <c r="A6902" s="38" t="str">
        <f t="shared" ca="1" si="107"/>
        <v>208571</v>
      </c>
      <c r="B6902" s="39" cm="1">
        <f t="array" aca="1" ref="B6902" ca="1">INDIRECT(_xlfn.CONCAT("D",ROW(C6902)-C6902-3))</f>
        <v>2085</v>
      </c>
      <c r="C6902" s="32">
        <v>71</v>
      </c>
      <c r="D6902" s="33">
        <v>4234877</v>
      </c>
      <c r="E6902" s="33"/>
      <c r="F6902" s="33">
        <v>2065169</v>
      </c>
      <c r="G6902" s="33">
        <v>519300</v>
      </c>
      <c r="H6902" s="33">
        <v>1233086</v>
      </c>
      <c r="I6902" s="33">
        <v>71178</v>
      </c>
      <c r="J6902" s="33">
        <v>241605</v>
      </c>
      <c r="K6902" s="33"/>
      <c r="L6902" s="33">
        <v>2169709</v>
      </c>
      <c r="M6902" s="33">
        <v>429317</v>
      </c>
      <c r="N6902" s="33">
        <v>1151213</v>
      </c>
      <c r="O6902" s="33">
        <v>235270</v>
      </c>
      <c r="P6902" s="33">
        <v>353910</v>
      </c>
      <c r="Q6902"/>
    </row>
    <row r="6903" spans="1:17">
      <c r="A6903" s="38" t="str">
        <f t="shared" ca="1" si="107"/>
        <v>208572</v>
      </c>
      <c r="B6903" s="39" cm="1">
        <f t="array" aca="1" ref="B6903" ca="1">INDIRECT(_xlfn.CONCAT("D",ROW(C6903)-C6903-3))</f>
        <v>2085</v>
      </c>
      <c r="C6903" s="32">
        <v>72</v>
      </c>
      <c r="D6903" s="33">
        <v>4201716</v>
      </c>
      <c r="E6903" s="33"/>
      <c r="F6903" s="33">
        <v>2041959</v>
      </c>
      <c r="G6903" s="33">
        <v>496693</v>
      </c>
      <c r="H6903" s="33">
        <v>1239223</v>
      </c>
      <c r="I6903" s="33">
        <v>70239</v>
      </c>
      <c r="J6903" s="33">
        <v>235804</v>
      </c>
      <c r="K6903" s="33"/>
      <c r="L6903" s="33">
        <v>2159757</v>
      </c>
      <c r="M6903" s="33">
        <v>432354</v>
      </c>
      <c r="N6903" s="33">
        <v>1151267</v>
      </c>
      <c r="O6903" s="33">
        <v>237292</v>
      </c>
      <c r="P6903" s="33">
        <v>338845</v>
      </c>
      <c r="Q6903"/>
    </row>
    <row r="6904" spans="1:17">
      <c r="A6904" s="38" t="str">
        <f t="shared" ca="1" si="107"/>
        <v>208573</v>
      </c>
      <c r="B6904" s="39" cm="1">
        <f t="array" aca="1" ref="B6904" ca="1">INDIRECT(_xlfn.CONCAT("D",ROW(C6904)-C6904-3))</f>
        <v>2085</v>
      </c>
      <c r="C6904" s="32">
        <v>73</v>
      </c>
      <c r="D6904" s="33">
        <v>4144519</v>
      </c>
      <c r="E6904" s="33"/>
      <c r="F6904" s="33">
        <v>2010122</v>
      </c>
      <c r="G6904" s="33">
        <v>450493</v>
      </c>
      <c r="H6904" s="33">
        <v>1270027</v>
      </c>
      <c r="I6904" s="33">
        <v>60334</v>
      </c>
      <c r="J6904" s="33">
        <v>229269</v>
      </c>
      <c r="K6904" s="33"/>
      <c r="L6904" s="33">
        <v>2134397</v>
      </c>
      <c r="M6904" s="33">
        <v>401520</v>
      </c>
      <c r="N6904" s="33">
        <v>1098897</v>
      </c>
      <c r="O6904" s="33">
        <v>292838</v>
      </c>
      <c r="P6904" s="33">
        <v>341141</v>
      </c>
      <c r="Q6904"/>
    </row>
    <row r="6905" spans="1:17">
      <c r="A6905" s="38" t="str">
        <f t="shared" ca="1" si="107"/>
        <v>208574</v>
      </c>
      <c r="B6905" s="39" cm="1">
        <f t="array" aca="1" ref="B6905" ca="1">INDIRECT(_xlfn.CONCAT("D",ROW(C6905)-C6905-3))</f>
        <v>2085</v>
      </c>
      <c r="C6905" s="32">
        <v>74</v>
      </c>
      <c r="D6905" s="33">
        <v>4158628</v>
      </c>
      <c r="E6905" s="33"/>
      <c r="F6905" s="33">
        <v>2010122</v>
      </c>
      <c r="G6905" s="33">
        <v>424871</v>
      </c>
      <c r="H6905" s="33">
        <v>1249563</v>
      </c>
      <c r="I6905" s="33">
        <v>80164</v>
      </c>
      <c r="J6905" s="33">
        <v>255524</v>
      </c>
      <c r="K6905" s="33"/>
      <c r="L6905" s="33">
        <v>2148506</v>
      </c>
      <c r="M6905" s="33">
        <v>402970</v>
      </c>
      <c r="N6905" s="33">
        <v>1097366</v>
      </c>
      <c r="O6905" s="33">
        <v>278361</v>
      </c>
      <c r="P6905" s="33">
        <v>369808</v>
      </c>
      <c r="Q6905"/>
    </row>
    <row r="6906" spans="1:17">
      <c r="A6906" s="38" t="str">
        <f t="shared" ca="1" si="107"/>
        <v>208575</v>
      </c>
      <c r="B6906" s="39" cm="1">
        <f t="array" aca="1" ref="B6906" ca="1">INDIRECT(_xlfn.CONCAT("D",ROW(C6906)-C6906-3))</f>
        <v>2085</v>
      </c>
      <c r="C6906" s="32">
        <v>75</v>
      </c>
      <c r="D6906" s="33">
        <v>4153918</v>
      </c>
      <c r="E6906" s="33"/>
      <c r="F6906" s="33">
        <v>2000483</v>
      </c>
      <c r="G6906" s="33">
        <v>440207</v>
      </c>
      <c r="H6906" s="33">
        <v>1230372</v>
      </c>
      <c r="I6906" s="33">
        <v>75206</v>
      </c>
      <c r="J6906" s="33">
        <v>254698</v>
      </c>
      <c r="K6906" s="33"/>
      <c r="L6906" s="33">
        <v>2153435</v>
      </c>
      <c r="M6906" s="33">
        <v>395919</v>
      </c>
      <c r="N6906" s="33">
        <v>1078225</v>
      </c>
      <c r="O6906" s="33">
        <v>334621</v>
      </c>
      <c r="P6906" s="33">
        <v>344670</v>
      </c>
      <c r="Q6906"/>
    </row>
    <row r="6907" spans="1:17">
      <c r="A6907" s="38" t="str">
        <f t="shared" ca="1" si="107"/>
        <v>208576</v>
      </c>
      <c r="B6907" s="39" cm="1">
        <f t="array" aca="1" ref="B6907" ca="1">INDIRECT(_xlfn.CONCAT("D",ROW(C6907)-C6907-3))</f>
        <v>2085</v>
      </c>
      <c r="C6907" s="32">
        <v>76</v>
      </c>
      <c r="D6907" s="33">
        <v>4211530</v>
      </c>
      <c r="E6907" s="33"/>
      <c r="F6907" s="33">
        <v>2021320</v>
      </c>
      <c r="G6907" s="33">
        <v>481745</v>
      </c>
      <c r="H6907" s="33">
        <v>1195329</v>
      </c>
      <c r="I6907" s="33">
        <v>94342</v>
      </c>
      <c r="J6907" s="33">
        <v>249905</v>
      </c>
      <c r="K6907" s="33"/>
      <c r="L6907" s="33">
        <v>2190210</v>
      </c>
      <c r="M6907" s="33">
        <v>431405</v>
      </c>
      <c r="N6907" s="33">
        <v>1050858</v>
      </c>
      <c r="O6907" s="33">
        <v>349951</v>
      </c>
      <c r="P6907" s="33">
        <v>357996</v>
      </c>
      <c r="Q6907"/>
    </row>
    <row r="6908" spans="1:17">
      <c r="A6908" s="38" t="str">
        <f t="shared" ca="1" si="107"/>
        <v>208577</v>
      </c>
      <c r="B6908" s="39" cm="1">
        <f t="array" aca="1" ref="B6908" ca="1">INDIRECT(_xlfn.CONCAT("D",ROW(C6908)-C6908-3))</f>
        <v>2085</v>
      </c>
      <c r="C6908" s="32">
        <v>77</v>
      </c>
      <c r="D6908" s="33">
        <v>4149071</v>
      </c>
      <c r="E6908" s="33"/>
      <c r="F6908" s="33">
        <v>1983246</v>
      </c>
      <c r="G6908" s="33">
        <v>407489</v>
      </c>
      <c r="H6908" s="33">
        <v>1248562</v>
      </c>
      <c r="I6908" s="33">
        <v>96352</v>
      </c>
      <c r="J6908" s="33">
        <v>230844</v>
      </c>
      <c r="K6908" s="33"/>
      <c r="L6908" s="33">
        <v>2165825</v>
      </c>
      <c r="M6908" s="33">
        <v>450459</v>
      </c>
      <c r="N6908" s="33">
        <v>1012528</v>
      </c>
      <c r="O6908" s="33">
        <v>368009</v>
      </c>
      <c r="P6908" s="33">
        <v>334828</v>
      </c>
      <c r="Q6908"/>
    </row>
    <row r="6909" spans="1:17">
      <c r="A6909" s="38" t="str">
        <f t="shared" ca="1" si="107"/>
        <v>208578</v>
      </c>
      <c r="B6909" s="39" cm="1">
        <f t="array" aca="1" ref="B6909" ca="1">INDIRECT(_xlfn.CONCAT("D",ROW(C6909)-C6909-3))</f>
        <v>2085</v>
      </c>
      <c r="C6909" s="32">
        <v>78</v>
      </c>
      <c r="D6909" s="33">
        <v>4011447</v>
      </c>
      <c r="E6909" s="33"/>
      <c r="F6909" s="33">
        <v>1911057</v>
      </c>
      <c r="G6909" s="33">
        <v>373575</v>
      </c>
      <c r="H6909" s="33">
        <v>1223157</v>
      </c>
      <c r="I6909" s="33">
        <v>95402</v>
      </c>
      <c r="J6909" s="33">
        <v>218923</v>
      </c>
      <c r="K6909" s="33"/>
      <c r="L6909" s="33">
        <v>2100390</v>
      </c>
      <c r="M6909" s="33">
        <v>379055</v>
      </c>
      <c r="N6909" s="33">
        <v>973278</v>
      </c>
      <c r="O6909" s="33">
        <v>394137</v>
      </c>
      <c r="P6909" s="33">
        <v>353919</v>
      </c>
      <c r="Q6909"/>
    </row>
    <row r="6910" spans="1:17">
      <c r="A6910" s="38" t="str">
        <f t="shared" ca="1" si="107"/>
        <v>208579</v>
      </c>
      <c r="B6910" s="39" cm="1">
        <f t="array" aca="1" ref="B6910" ca="1">INDIRECT(_xlfn.CONCAT("D",ROW(C6910)-C6910-3))</f>
        <v>2085</v>
      </c>
      <c r="C6910" s="32">
        <v>79</v>
      </c>
      <c r="D6910" s="33">
        <v>3836326</v>
      </c>
      <c r="E6910" s="33"/>
      <c r="F6910" s="33">
        <v>1819900</v>
      </c>
      <c r="G6910" s="33">
        <v>364784</v>
      </c>
      <c r="H6910" s="33">
        <v>1129524</v>
      </c>
      <c r="I6910" s="33">
        <v>113555</v>
      </c>
      <c r="J6910" s="33">
        <v>212037</v>
      </c>
      <c r="K6910" s="33"/>
      <c r="L6910" s="33">
        <v>2016426</v>
      </c>
      <c r="M6910" s="33">
        <v>374120</v>
      </c>
      <c r="N6910" s="33">
        <v>886021</v>
      </c>
      <c r="O6910" s="33">
        <v>429433</v>
      </c>
      <c r="P6910" s="33">
        <v>326852</v>
      </c>
      <c r="Q6910"/>
    </row>
    <row r="6911" spans="1:17">
      <c r="A6911" s="38" t="str">
        <f t="shared" ca="1" si="107"/>
        <v>208580</v>
      </c>
      <c r="B6911" s="39" cm="1">
        <f t="array" aca="1" ref="B6911" ca="1">INDIRECT(_xlfn.CONCAT("D",ROW(C6911)-C6911-3))</f>
        <v>2085</v>
      </c>
      <c r="C6911" s="32">
        <v>80</v>
      </c>
      <c r="D6911" s="33">
        <v>3695596</v>
      </c>
      <c r="E6911" s="33"/>
      <c r="F6911" s="33">
        <v>1744295</v>
      </c>
      <c r="G6911" s="33">
        <v>366372</v>
      </c>
      <c r="H6911" s="33">
        <v>1052817</v>
      </c>
      <c r="I6911" s="33">
        <v>124808</v>
      </c>
      <c r="J6911" s="33">
        <v>200297</v>
      </c>
      <c r="K6911" s="33"/>
      <c r="L6911" s="33">
        <v>1951301</v>
      </c>
      <c r="M6911" s="33">
        <v>348375</v>
      </c>
      <c r="N6911" s="33">
        <v>889060</v>
      </c>
      <c r="O6911" s="33">
        <v>441006</v>
      </c>
      <c r="P6911" s="33">
        <v>272860</v>
      </c>
      <c r="Q6911"/>
    </row>
    <row r="6912" spans="1:17">
      <c r="A6912" s="38" t="str">
        <f t="shared" ca="1" si="107"/>
        <v>208581</v>
      </c>
      <c r="B6912" s="39" cm="1">
        <f t="array" aca="1" ref="B6912" ca="1">INDIRECT(_xlfn.CONCAT("D",ROW(C6912)-C6912-3))</f>
        <v>2085</v>
      </c>
      <c r="C6912" s="32">
        <v>81</v>
      </c>
      <c r="D6912" s="33">
        <v>3552436</v>
      </c>
      <c r="E6912" s="33"/>
      <c r="F6912" s="33">
        <v>1667838</v>
      </c>
      <c r="G6912" s="33">
        <v>307738</v>
      </c>
      <c r="H6912" s="33">
        <v>1055390</v>
      </c>
      <c r="I6912" s="33">
        <v>120068</v>
      </c>
      <c r="J6912" s="33">
        <v>184643</v>
      </c>
      <c r="K6912" s="33"/>
      <c r="L6912" s="33">
        <v>1884598</v>
      </c>
      <c r="M6912" s="33">
        <v>337615</v>
      </c>
      <c r="N6912" s="33">
        <v>756863</v>
      </c>
      <c r="O6912" s="33">
        <v>515997</v>
      </c>
      <c r="P6912" s="33">
        <v>274123</v>
      </c>
      <c r="Q6912"/>
    </row>
    <row r="6913" spans="1:17">
      <c r="A6913" s="38" t="str">
        <f t="shared" ca="1" si="107"/>
        <v>208582</v>
      </c>
      <c r="B6913" s="39" cm="1">
        <f t="array" aca="1" ref="B6913" ca="1">INDIRECT(_xlfn.CONCAT("D",ROW(C6913)-C6913-3))</f>
        <v>2085</v>
      </c>
      <c r="C6913" s="32">
        <v>82</v>
      </c>
      <c r="D6913" s="33">
        <v>3390978</v>
      </c>
      <c r="E6913" s="33"/>
      <c r="F6913" s="33">
        <v>1581543</v>
      </c>
      <c r="G6913" s="33">
        <v>262408</v>
      </c>
      <c r="H6913" s="33">
        <v>1010121</v>
      </c>
      <c r="I6913" s="33">
        <v>130698</v>
      </c>
      <c r="J6913" s="33">
        <v>178316</v>
      </c>
      <c r="K6913" s="33"/>
      <c r="L6913" s="33">
        <v>1809435</v>
      </c>
      <c r="M6913" s="33">
        <v>318776</v>
      </c>
      <c r="N6913" s="33">
        <v>765063</v>
      </c>
      <c r="O6913" s="33">
        <v>478671</v>
      </c>
      <c r="P6913" s="33">
        <v>246925</v>
      </c>
      <c r="Q6913"/>
    </row>
    <row r="6914" spans="1:17">
      <c r="A6914" s="38" t="str">
        <f t="shared" ca="1" si="107"/>
        <v>208583</v>
      </c>
      <c r="B6914" s="39" cm="1">
        <f t="array" aca="1" ref="B6914" ca="1">INDIRECT(_xlfn.CONCAT("D",ROW(C6914)-C6914-3))</f>
        <v>2085</v>
      </c>
      <c r="C6914" s="32">
        <v>83</v>
      </c>
      <c r="D6914" s="33">
        <v>3256523</v>
      </c>
      <c r="E6914" s="33"/>
      <c r="F6914" s="33">
        <v>1508191</v>
      </c>
      <c r="G6914" s="33">
        <v>261366</v>
      </c>
      <c r="H6914" s="33">
        <v>906135</v>
      </c>
      <c r="I6914" s="33">
        <v>147463</v>
      </c>
      <c r="J6914" s="33">
        <v>193227</v>
      </c>
      <c r="K6914" s="33"/>
      <c r="L6914" s="33">
        <v>1748332</v>
      </c>
      <c r="M6914" s="33">
        <v>278352</v>
      </c>
      <c r="N6914" s="33">
        <v>712133</v>
      </c>
      <c r="O6914" s="33">
        <v>492703</v>
      </c>
      <c r="P6914" s="33">
        <v>265145</v>
      </c>
      <c r="Q6914"/>
    </row>
    <row r="6915" spans="1:17">
      <c r="A6915" s="38" t="str">
        <f t="shared" ca="1" si="107"/>
        <v>208584</v>
      </c>
      <c r="B6915" s="39" cm="1">
        <f t="array" aca="1" ref="B6915" ca="1">INDIRECT(_xlfn.CONCAT("D",ROW(C6915)-C6915-3))</f>
        <v>2085</v>
      </c>
      <c r="C6915" s="32">
        <v>84</v>
      </c>
      <c r="D6915" s="33">
        <v>3168399</v>
      </c>
      <c r="E6915" s="33"/>
      <c r="F6915" s="33">
        <v>1458100</v>
      </c>
      <c r="G6915" s="33">
        <v>228722</v>
      </c>
      <c r="H6915" s="33">
        <v>926118</v>
      </c>
      <c r="I6915" s="33">
        <v>154183</v>
      </c>
      <c r="J6915" s="33">
        <v>149077</v>
      </c>
      <c r="K6915" s="33"/>
      <c r="L6915" s="33">
        <v>1710299</v>
      </c>
      <c r="M6915" s="33">
        <v>292699</v>
      </c>
      <c r="N6915" s="33">
        <v>640470</v>
      </c>
      <c r="O6915" s="33">
        <v>551742</v>
      </c>
      <c r="P6915" s="33">
        <v>225388</v>
      </c>
      <c r="Q6915"/>
    </row>
    <row r="6916" spans="1:17">
      <c r="A6916" s="38" t="str">
        <f t="shared" ca="1" si="107"/>
        <v>208585</v>
      </c>
      <c r="B6916" s="39" cm="1">
        <f t="array" aca="1" ref="B6916" ca="1">INDIRECT(_xlfn.CONCAT("D",ROW(C6916)-C6916-3))</f>
        <v>2085</v>
      </c>
      <c r="C6916" s="32">
        <v>85</v>
      </c>
      <c r="D6916" s="33">
        <v>2961791</v>
      </c>
      <c r="E6916" s="33"/>
      <c r="F6916" s="33">
        <v>1352901</v>
      </c>
      <c r="G6916" s="33">
        <v>195613</v>
      </c>
      <c r="H6916" s="33">
        <v>864382</v>
      </c>
      <c r="I6916" s="33">
        <v>155671</v>
      </c>
      <c r="J6916" s="33">
        <v>137236</v>
      </c>
      <c r="K6916" s="33"/>
      <c r="L6916" s="33">
        <v>1608889</v>
      </c>
      <c r="M6916" s="33">
        <v>268489</v>
      </c>
      <c r="N6916" s="33">
        <v>579854</v>
      </c>
      <c r="O6916" s="33">
        <v>541060</v>
      </c>
      <c r="P6916" s="33">
        <v>219487</v>
      </c>
      <c r="Q6916"/>
    </row>
    <row r="6917" spans="1:17">
      <c r="A6917" s="38" t="str">
        <f t="shared" ca="1" si="107"/>
        <v>208586</v>
      </c>
      <c r="B6917" s="39" cm="1">
        <f t="array" aca="1" ref="B6917" ca="1">INDIRECT(_xlfn.CONCAT("D",ROW(C6917)-C6917-3))</f>
        <v>2085</v>
      </c>
      <c r="C6917" s="32">
        <v>86</v>
      </c>
      <c r="D6917" s="33">
        <v>2777567</v>
      </c>
      <c r="E6917" s="33"/>
      <c r="F6917" s="33">
        <v>1255534</v>
      </c>
      <c r="G6917" s="33">
        <v>205507</v>
      </c>
      <c r="H6917" s="33">
        <v>772951</v>
      </c>
      <c r="I6917" s="33">
        <v>148251</v>
      </c>
      <c r="J6917" s="33">
        <v>128825</v>
      </c>
      <c r="K6917" s="33"/>
      <c r="L6917" s="33">
        <v>1522033</v>
      </c>
      <c r="M6917" s="33">
        <v>268294</v>
      </c>
      <c r="N6917" s="33">
        <v>494763</v>
      </c>
      <c r="O6917" s="33">
        <v>568212</v>
      </c>
      <c r="P6917" s="33">
        <v>190764</v>
      </c>
      <c r="Q6917"/>
    </row>
    <row r="6918" spans="1:17">
      <c r="A6918" s="38" t="str">
        <f t="shared" ca="1" si="107"/>
        <v>208587</v>
      </c>
      <c r="B6918" s="39" cm="1">
        <f t="array" aca="1" ref="B6918" ca="1">INDIRECT(_xlfn.CONCAT("D",ROW(C6918)-C6918-3))</f>
        <v>2085</v>
      </c>
      <c r="C6918" s="32">
        <v>87</v>
      </c>
      <c r="D6918" s="33">
        <v>2552137</v>
      </c>
      <c r="E6918" s="33"/>
      <c r="F6918" s="33">
        <v>1141627</v>
      </c>
      <c r="G6918" s="33">
        <v>176814</v>
      </c>
      <c r="H6918" s="33">
        <v>726676</v>
      </c>
      <c r="I6918" s="33">
        <v>142065</v>
      </c>
      <c r="J6918" s="33">
        <v>96072</v>
      </c>
      <c r="K6918" s="33"/>
      <c r="L6918" s="33">
        <v>1410510</v>
      </c>
      <c r="M6918" s="33">
        <v>231851</v>
      </c>
      <c r="N6918" s="33">
        <v>422847</v>
      </c>
      <c r="O6918" s="33">
        <v>556646</v>
      </c>
      <c r="P6918" s="33">
        <v>199167</v>
      </c>
      <c r="Q6918"/>
    </row>
    <row r="6919" spans="1:17">
      <c r="A6919" s="38" t="str">
        <f t="shared" ca="1" si="107"/>
        <v>208588</v>
      </c>
      <c r="B6919" s="39" cm="1">
        <f t="array" aca="1" ref="B6919" ca="1">INDIRECT(_xlfn.CONCAT("D",ROW(C6919)-C6919-3))</f>
        <v>2085</v>
      </c>
      <c r="C6919" s="32">
        <v>88</v>
      </c>
      <c r="D6919" s="33">
        <v>2364682</v>
      </c>
      <c r="E6919" s="33"/>
      <c r="F6919" s="33">
        <v>1043478</v>
      </c>
      <c r="G6919" s="33">
        <v>137972</v>
      </c>
      <c r="H6919" s="33">
        <v>635694</v>
      </c>
      <c r="I6919" s="33">
        <v>178853</v>
      </c>
      <c r="J6919" s="33">
        <v>90959</v>
      </c>
      <c r="K6919" s="33"/>
      <c r="L6919" s="33">
        <v>1321204</v>
      </c>
      <c r="M6919" s="33">
        <v>209310</v>
      </c>
      <c r="N6919" s="33">
        <v>393094</v>
      </c>
      <c r="O6919" s="33">
        <v>541142</v>
      </c>
      <c r="P6919" s="33">
        <v>177658</v>
      </c>
      <c r="Q6919"/>
    </row>
    <row r="6920" spans="1:17">
      <c r="A6920" s="38" t="str">
        <f t="shared" ca="1" si="107"/>
        <v>208589</v>
      </c>
      <c r="B6920" s="39" cm="1">
        <f t="array" aca="1" ref="B6920" ca="1">INDIRECT(_xlfn.CONCAT("D",ROW(C6920)-C6920-3))</f>
        <v>2085</v>
      </c>
      <c r="C6920" s="32">
        <v>89</v>
      </c>
      <c r="D6920" s="33">
        <v>2173536</v>
      </c>
      <c r="E6920" s="33"/>
      <c r="F6920" s="33">
        <v>947519</v>
      </c>
      <c r="G6920" s="33">
        <v>104370</v>
      </c>
      <c r="H6920" s="33">
        <v>611897</v>
      </c>
      <c r="I6920" s="33">
        <v>173951</v>
      </c>
      <c r="J6920" s="33">
        <v>57301</v>
      </c>
      <c r="K6920" s="33"/>
      <c r="L6920" s="33">
        <v>1226017</v>
      </c>
      <c r="M6920" s="33">
        <v>189485</v>
      </c>
      <c r="N6920" s="33">
        <v>343121</v>
      </c>
      <c r="O6920" s="33">
        <v>548993</v>
      </c>
      <c r="P6920" s="33">
        <v>144418</v>
      </c>
      <c r="Q6920"/>
    </row>
    <row r="6921" spans="1:17">
      <c r="A6921" s="38" t="str">
        <f t="shared" ca="1" si="107"/>
        <v>208590</v>
      </c>
      <c r="B6921" s="39" cm="1">
        <f t="array" aca="1" ref="B6921" ca="1">INDIRECT(_xlfn.CONCAT("D",ROW(C6921)-C6921-3))</f>
        <v>2085</v>
      </c>
      <c r="C6921" s="32">
        <v>90</v>
      </c>
      <c r="D6921" s="33">
        <v>1967617</v>
      </c>
      <c r="E6921" s="33"/>
      <c r="F6921" s="33">
        <v>844805</v>
      </c>
      <c r="G6921" s="33">
        <v>102525</v>
      </c>
      <c r="H6921" s="33">
        <v>516725</v>
      </c>
      <c r="I6921" s="33">
        <v>164040</v>
      </c>
      <c r="J6921" s="33">
        <v>61515</v>
      </c>
      <c r="K6921" s="33"/>
      <c r="L6921" s="33">
        <v>1122812</v>
      </c>
      <c r="M6921" s="33">
        <v>150871</v>
      </c>
      <c r="N6921" s="33">
        <v>274032</v>
      </c>
      <c r="O6921" s="33">
        <v>555248</v>
      </c>
      <c r="P6921" s="33">
        <v>142661</v>
      </c>
      <c r="Q6921"/>
    </row>
    <row r="6922" spans="1:17">
      <c r="A6922" s="38" t="str">
        <f t="shared" ca="1" si="107"/>
        <v>208591</v>
      </c>
      <c r="B6922" s="39" cm="1">
        <f t="array" aca="1" ref="B6922" ca="1">INDIRECT(_xlfn.CONCAT("D",ROW(C6922)-C6922-3))</f>
        <v>2085</v>
      </c>
      <c r="C6922" s="32">
        <v>91</v>
      </c>
      <c r="D6922" s="33">
        <v>1752922</v>
      </c>
      <c r="E6922" s="33"/>
      <c r="F6922" s="33">
        <v>739485</v>
      </c>
      <c r="G6922" s="33">
        <v>78974</v>
      </c>
      <c r="H6922" s="33">
        <v>449229</v>
      </c>
      <c r="I6922" s="33">
        <v>161025</v>
      </c>
      <c r="J6922" s="33">
        <v>50256</v>
      </c>
      <c r="K6922" s="33"/>
      <c r="L6922" s="33">
        <v>1013437</v>
      </c>
      <c r="M6922" s="33">
        <v>155045</v>
      </c>
      <c r="N6922" s="33">
        <v>232053</v>
      </c>
      <c r="O6922" s="33">
        <v>497991</v>
      </c>
      <c r="P6922" s="33">
        <v>128348</v>
      </c>
      <c r="Q6922"/>
    </row>
    <row r="6923" spans="1:17">
      <c r="A6923" s="38" t="str">
        <f t="shared" ca="1" si="107"/>
        <v>208592</v>
      </c>
      <c r="B6923" s="39" cm="1">
        <f t="array" aca="1" ref="B6923" ca="1">INDIRECT(_xlfn.CONCAT("D",ROW(C6923)-C6923-3))</f>
        <v>2085</v>
      </c>
      <c r="C6923" s="32">
        <v>92</v>
      </c>
      <c r="D6923" s="33">
        <v>1551063</v>
      </c>
      <c r="E6923" s="33"/>
      <c r="F6923" s="33">
        <v>641973</v>
      </c>
      <c r="G6923" s="33">
        <v>69959</v>
      </c>
      <c r="H6923" s="33">
        <v>365225</v>
      </c>
      <c r="I6923" s="33">
        <v>156378</v>
      </c>
      <c r="J6923" s="33">
        <v>50411</v>
      </c>
      <c r="K6923" s="33"/>
      <c r="L6923" s="33">
        <v>909090</v>
      </c>
      <c r="M6923" s="33">
        <v>114150</v>
      </c>
      <c r="N6923" s="33">
        <v>207733</v>
      </c>
      <c r="O6923" s="33">
        <v>489510</v>
      </c>
      <c r="P6923" s="33">
        <v>97696</v>
      </c>
      <c r="Q6923"/>
    </row>
    <row r="6924" spans="1:17">
      <c r="A6924" s="38" t="str">
        <f t="shared" ref="A6924:A6987" ca="1" si="108">B6924&amp;C6924</f>
        <v>208593</v>
      </c>
      <c r="B6924" s="39" cm="1">
        <f t="array" aca="1" ref="B6924" ca="1">INDIRECT(_xlfn.CONCAT("D",ROW(C6924)-C6924-3))</f>
        <v>2085</v>
      </c>
      <c r="C6924" s="32">
        <v>93</v>
      </c>
      <c r="D6924" s="33">
        <v>1340838</v>
      </c>
      <c r="E6924" s="33"/>
      <c r="F6924" s="33">
        <v>541104</v>
      </c>
      <c r="G6924" s="33">
        <v>44404</v>
      </c>
      <c r="H6924" s="33">
        <v>330445</v>
      </c>
      <c r="I6924" s="33">
        <v>128048</v>
      </c>
      <c r="J6924" s="33">
        <v>38208</v>
      </c>
      <c r="K6924" s="33"/>
      <c r="L6924" s="33">
        <v>799734</v>
      </c>
      <c r="M6924" s="33">
        <v>135181</v>
      </c>
      <c r="N6924" s="33">
        <v>141372</v>
      </c>
      <c r="O6924" s="33">
        <v>437532</v>
      </c>
      <c r="P6924" s="33">
        <v>85649</v>
      </c>
      <c r="Q6924"/>
    </row>
    <row r="6925" spans="1:17">
      <c r="A6925" s="38" t="str">
        <f t="shared" ca="1" si="108"/>
        <v>208594</v>
      </c>
      <c r="B6925" s="39" cm="1">
        <f t="array" aca="1" ref="B6925" ca="1">INDIRECT(_xlfn.CONCAT("D",ROW(C6925)-C6925-3))</f>
        <v>2085</v>
      </c>
      <c r="C6925" s="32">
        <v>94</v>
      </c>
      <c r="D6925" s="33">
        <v>1140946</v>
      </c>
      <c r="E6925" s="33"/>
      <c r="F6925" s="33">
        <v>449315</v>
      </c>
      <c r="G6925" s="33">
        <v>46696</v>
      </c>
      <c r="H6925" s="33">
        <v>249043</v>
      </c>
      <c r="I6925" s="33">
        <v>125559</v>
      </c>
      <c r="J6925" s="33">
        <v>28017</v>
      </c>
      <c r="K6925" s="33"/>
      <c r="L6925" s="33">
        <v>691631</v>
      </c>
      <c r="M6925" s="33">
        <v>85936</v>
      </c>
      <c r="N6925" s="33">
        <v>92148</v>
      </c>
      <c r="O6925" s="33">
        <v>406903</v>
      </c>
      <c r="P6925" s="33">
        <v>106644</v>
      </c>
      <c r="Q6925"/>
    </row>
    <row r="6926" spans="1:17">
      <c r="A6926" s="38" t="str">
        <f t="shared" ca="1" si="108"/>
        <v>208595</v>
      </c>
      <c r="B6926" s="39" cm="1">
        <f t="array" aca="1" ref="B6926" ca="1">INDIRECT(_xlfn.CONCAT("D",ROW(C6926)-C6926-3))</f>
        <v>2085</v>
      </c>
      <c r="C6926" s="32">
        <v>95</v>
      </c>
      <c r="D6926" s="33">
        <v>910159</v>
      </c>
      <c r="E6926" s="33"/>
      <c r="F6926" s="33">
        <v>347531</v>
      </c>
      <c r="G6926" s="33">
        <v>35272</v>
      </c>
      <c r="H6926" s="33">
        <v>188808</v>
      </c>
      <c r="I6926" s="33">
        <v>107890</v>
      </c>
      <c r="J6926" s="33">
        <v>15561</v>
      </c>
      <c r="K6926" s="33"/>
      <c r="L6926" s="33">
        <v>562628</v>
      </c>
      <c r="M6926" s="33">
        <v>80078</v>
      </c>
      <c r="N6926" s="33">
        <v>71758</v>
      </c>
      <c r="O6926" s="33">
        <v>351512</v>
      </c>
      <c r="P6926" s="33">
        <v>59279</v>
      </c>
      <c r="Q6926"/>
    </row>
    <row r="6927" spans="1:17">
      <c r="A6927" s="38" t="str">
        <f t="shared" ca="1" si="108"/>
        <v>208596</v>
      </c>
      <c r="B6927" s="39" cm="1">
        <f t="array" aca="1" ref="B6927" ca="1">INDIRECT(_xlfn.CONCAT("D",ROW(C6927)-C6927-3))</f>
        <v>2085</v>
      </c>
      <c r="C6927" s="32">
        <v>96</v>
      </c>
      <c r="D6927" s="33">
        <v>707864</v>
      </c>
      <c r="E6927" s="33"/>
      <c r="F6927" s="33">
        <v>260818</v>
      </c>
      <c r="G6927" s="33">
        <v>27125</v>
      </c>
      <c r="H6927" s="33">
        <v>123106</v>
      </c>
      <c r="I6927" s="33">
        <v>86591</v>
      </c>
      <c r="J6927" s="33">
        <v>23995</v>
      </c>
      <c r="K6927" s="33"/>
      <c r="L6927" s="33">
        <v>447046</v>
      </c>
      <c r="M6927" s="33">
        <v>62670</v>
      </c>
      <c r="N6927" s="33">
        <v>51181</v>
      </c>
      <c r="O6927" s="33">
        <v>286193</v>
      </c>
      <c r="P6927" s="33">
        <v>47003</v>
      </c>
      <c r="Q6927"/>
    </row>
    <row r="6928" spans="1:17">
      <c r="A6928" s="38" t="str">
        <f t="shared" ca="1" si="108"/>
        <v>208597</v>
      </c>
      <c r="B6928" s="39" cm="1">
        <f t="array" aca="1" ref="B6928" ca="1">INDIRECT(_xlfn.CONCAT("D",ROW(C6928)-C6928-3))</f>
        <v>2085</v>
      </c>
      <c r="C6928" s="32">
        <v>97</v>
      </c>
      <c r="D6928" s="33">
        <v>539008</v>
      </c>
      <c r="E6928" s="33"/>
      <c r="F6928" s="33">
        <v>191822</v>
      </c>
      <c r="G6928" s="33">
        <v>19916</v>
      </c>
      <c r="H6928" s="33">
        <v>96435</v>
      </c>
      <c r="I6928" s="33">
        <v>71278</v>
      </c>
      <c r="J6928" s="33">
        <v>4193</v>
      </c>
      <c r="K6928" s="33"/>
      <c r="L6928" s="33">
        <v>347186</v>
      </c>
      <c r="M6928" s="33">
        <v>34719</v>
      </c>
      <c r="N6928" s="33">
        <v>28406</v>
      </c>
      <c r="O6928" s="33">
        <v>233562</v>
      </c>
      <c r="P6928" s="33">
        <v>50500</v>
      </c>
      <c r="Q6928"/>
    </row>
    <row r="6929" spans="1:17">
      <c r="A6929" s="38" t="str">
        <f t="shared" ca="1" si="108"/>
        <v>208598</v>
      </c>
      <c r="B6929" s="39" cm="1">
        <f t="array" aca="1" ref="B6929" ca="1">INDIRECT(_xlfn.CONCAT("D",ROW(C6929)-C6929-3))</f>
        <v>2085</v>
      </c>
      <c r="C6929" s="32">
        <v>98</v>
      </c>
      <c r="D6929" s="33">
        <v>408682</v>
      </c>
      <c r="E6929" s="33"/>
      <c r="F6929" s="33">
        <v>140083</v>
      </c>
      <c r="G6929" s="33">
        <v>8426</v>
      </c>
      <c r="H6929" s="33">
        <v>66355</v>
      </c>
      <c r="I6929" s="33">
        <v>60035</v>
      </c>
      <c r="J6929" s="33">
        <v>5266</v>
      </c>
      <c r="K6929" s="33"/>
      <c r="L6929" s="33">
        <v>268600</v>
      </c>
      <c r="M6929" s="33">
        <v>41242</v>
      </c>
      <c r="N6929" s="33">
        <v>9517</v>
      </c>
      <c r="O6929" s="33">
        <v>189289</v>
      </c>
      <c r="P6929" s="33">
        <v>28552</v>
      </c>
      <c r="Q6929"/>
    </row>
    <row r="6930" spans="1:17">
      <c r="A6930" s="38" t="str">
        <f t="shared" ca="1" si="108"/>
        <v>208599</v>
      </c>
      <c r="B6930" s="39" cm="1">
        <f t="array" aca="1" ref="B6930" ca="1">INDIRECT(_xlfn.CONCAT("D",ROW(C6930)-C6930-3))</f>
        <v>2085</v>
      </c>
      <c r="C6930" s="32">
        <v>99</v>
      </c>
      <c r="D6930" s="33">
        <v>307894</v>
      </c>
      <c r="E6930" s="33"/>
      <c r="F6930" s="33">
        <v>101775</v>
      </c>
      <c r="G6930" s="33">
        <v>8481</v>
      </c>
      <c r="H6930" s="33">
        <v>32865</v>
      </c>
      <c r="I6930" s="33">
        <v>50887</v>
      </c>
      <c r="J6930" s="33">
        <v>9541</v>
      </c>
      <c r="K6930" s="33"/>
      <c r="L6930" s="33">
        <v>206120</v>
      </c>
      <c r="M6930" s="33">
        <v>22428</v>
      </c>
      <c r="N6930" s="33">
        <v>13884</v>
      </c>
      <c r="O6930" s="33">
        <v>139905</v>
      </c>
      <c r="P6930" s="33">
        <v>29903</v>
      </c>
      <c r="Q6930"/>
    </row>
    <row r="6931" spans="1:17">
      <c r="A6931" s="38" t="str">
        <f t="shared" ca="1" si="108"/>
        <v>2085100</v>
      </c>
      <c r="B6931" s="39" cm="1">
        <f t="array" aca="1" ref="B6931" ca="1">INDIRECT(_xlfn.CONCAT("D",ROW(C6931)-C6931-3))</f>
        <v>2085</v>
      </c>
      <c r="C6931" s="32">
        <v>100</v>
      </c>
      <c r="D6931" s="33">
        <v>699173</v>
      </c>
      <c r="E6931" s="33"/>
      <c r="F6931" s="33">
        <v>207001</v>
      </c>
      <c r="G6931" s="33">
        <v>26148</v>
      </c>
      <c r="H6931" s="33">
        <v>62100</v>
      </c>
      <c r="I6931" s="33">
        <v>113306</v>
      </c>
      <c r="J6931" s="33">
        <v>5447</v>
      </c>
      <c r="K6931" s="33"/>
      <c r="L6931" s="33">
        <v>492172</v>
      </c>
      <c r="M6931" s="33">
        <v>57255</v>
      </c>
      <c r="N6931" s="33">
        <v>18718</v>
      </c>
      <c r="O6931" s="33">
        <v>355641</v>
      </c>
      <c r="P6931" s="33">
        <v>60558</v>
      </c>
      <c r="Q6931"/>
    </row>
    <row r="6932" spans="1:17">
      <c r="A6932" s="38" t="str">
        <f t="shared" ca="1" si="108"/>
        <v>408682</v>
      </c>
      <c r="B6932" s="39" cm="1">
        <f t="array" aca="1" ref="B6932" ca="1">INDIRECT(_xlfn.CONCAT("D",ROW(C6932)-C6932-3))</f>
        <v>408682</v>
      </c>
      <c r="C6932" s="34"/>
      <c r="D6932" s="31"/>
      <c r="E6932" s="31"/>
      <c r="F6932" s="31"/>
      <c r="G6932" s="31"/>
      <c r="H6932" s="31"/>
      <c r="I6932" s="31"/>
      <c r="J6932" s="31"/>
      <c r="K6932" s="31"/>
      <c r="L6932" s="31"/>
      <c r="M6932" s="31"/>
      <c r="N6932" s="31"/>
      <c r="O6932" s="31"/>
      <c r="P6932" s="31"/>
      <c r="Q6932"/>
    </row>
    <row r="6933" spans="1:17">
      <c r="A6933" s="38" t="str">
        <f t="shared" ca="1" si="108"/>
        <v>307894</v>
      </c>
      <c r="B6933" s="39" cm="1">
        <f t="array" aca="1" ref="B6933" ca="1">INDIRECT(_xlfn.CONCAT("D",ROW(C6933)-C6933-3))</f>
        <v>307894</v>
      </c>
      <c r="Q6933"/>
    </row>
    <row r="6934" spans="1:17">
      <c r="A6934" s="38" t="str">
        <f t="shared" ca="1" si="108"/>
        <v>699173</v>
      </c>
      <c r="B6934" s="39" cm="1">
        <f t="array" aca="1" ref="B6934" ca="1">INDIRECT(_xlfn.CONCAT("D",ROW(C6934)-C6934-3))</f>
        <v>699173</v>
      </c>
      <c r="Q6934"/>
    </row>
    <row r="6935" spans="1:17">
      <c r="A6935" s="38" t="str">
        <f t="shared" ca="1" si="108"/>
        <v>0</v>
      </c>
      <c r="B6935" s="39" cm="1">
        <f t="array" aca="1" ref="B6935" ca="1">INDIRECT(_xlfn.CONCAT("D",ROW(C6935)-C6935-3))</f>
        <v>0</v>
      </c>
      <c r="Q6935"/>
    </row>
    <row r="6936" spans="1:17">
      <c r="A6936" s="38" t="str">
        <f t="shared" ca="1" si="108"/>
        <v>0</v>
      </c>
      <c r="B6936" s="39" cm="1">
        <f t="array" aca="1" ref="B6936" ca="1">INDIRECT(_xlfn.CONCAT("D",ROW(C6936)-C6936-3))</f>
        <v>0</v>
      </c>
      <c r="Q6936"/>
    </row>
    <row r="6937" spans="1:17">
      <c r="A6937" s="38" t="str">
        <f t="shared" ca="1" si="108"/>
        <v>0</v>
      </c>
      <c r="B6937" s="39" cm="1">
        <f t="array" aca="1" ref="B6937" ca="1">INDIRECT(_xlfn.CONCAT("D",ROW(C6937)-C6937-3))</f>
        <v>0</v>
      </c>
      <c r="Q6937"/>
    </row>
    <row r="6938" spans="1:17">
      <c r="A6938" s="38" t="str">
        <f t="shared" ca="1" si="108"/>
        <v>0</v>
      </c>
      <c r="B6938" s="39" cm="1">
        <f t="array" aca="1" ref="B6938" ca="1">INDIRECT(_xlfn.CONCAT("D",ROW(C6938)-C6938-3))</f>
        <v>0</v>
      </c>
      <c r="D6938" s="47">
        <v>2086</v>
      </c>
      <c r="E6938" s="47"/>
      <c r="F6938" s="47"/>
      <c r="G6938" s="47"/>
      <c r="H6938" s="47"/>
      <c r="I6938" s="47"/>
      <c r="J6938" s="47"/>
      <c r="K6938" s="47"/>
      <c r="L6938" s="47"/>
      <c r="M6938" s="47"/>
      <c r="N6938" s="47"/>
      <c r="O6938" s="47"/>
      <c r="P6938" s="47"/>
      <c r="Q6938"/>
    </row>
    <row r="6939" spans="1:17">
      <c r="A6939" s="38" t="str">
        <f t="shared" ca="1" si="108"/>
        <v>0</v>
      </c>
      <c r="B6939" s="39" cm="1">
        <f t="array" aca="1" ref="B6939" ca="1">INDIRECT(_xlfn.CONCAT("D",ROW(C6939)-C6939-3))</f>
        <v>0</v>
      </c>
      <c r="F6939" s="48" t="s">
        <v>184</v>
      </c>
      <c r="G6939" s="48"/>
      <c r="H6939" s="48"/>
      <c r="I6939" s="48"/>
      <c r="J6939" s="48"/>
      <c r="K6939" s="30"/>
      <c r="L6939" s="48" t="s">
        <v>185</v>
      </c>
      <c r="M6939" s="48"/>
      <c r="N6939" s="48"/>
      <c r="O6939" s="48"/>
      <c r="P6939" s="48"/>
      <c r="Q6939"/>
    </row>
    <row r="6940" spans="1:17">
      <c r="A6940" s="38" t="e">
        <f t="shared" ca="1" si="108"/>
        <v>#VALUE!</v>
      </c>
      <c r="B6940" s="39" t="e" cm="1">
        <f t="array" aca="1" ref="B6940" ca="1">INDIRECT(_xlfn.CONCAT("D",ROW(C6940)-C6940-3))</f>
        <v>#VALUE!</v>
      </c>
      <c r="C6940" s="30" t="s">
        <v>186</v>
      </c>
      <c r="D6940" s="30" t="s">
        <v>0</v>
      </c>
      <c r="E6940" s="30"/>
      <c r="F6940" s="30" t="s">
        <v>0</v>
      </c>
      <c r="G6940" s="30" t="s">
        <v>187</v>
      </c>
      <c r="H6940" s="30" t="s">
        <v>188</v>
      </c>
      <c r="I6940" s="30" t="s">
        <v>189</v>
      </c>
      <c r="J6940" s="30" t="s">
        <v>190</v>
      </c>
      <c r="K6940" s="30"/>
      <c r="L6940" s="30" t="s">
        <v>0</v>
      </c>
      <c r="M6940" s="30" t="s">
        <v>187</v>
      </c>
      <c r="N6940" s="30" t="s">
        <v>188</v>
      </c>
      <c r="O6940" s="30" t="s">
        <v>189</v>
      </c>
      <c r="P6940" s="30" t="s">
        <v>190</v>
      </c>
      <c r="Q6940"/>
    </row>
    <row r="6941" spans="1:17">
      <c r="A6941" s="38" t="str">
        <f t="shared" ca="1" si="108"/>
        <v>20860</v>
      </c>
      <c r="B6941" s="39" cm="1">
        <f t="array" aca="1" ref="B6941" ca="1">INDIRECT(_xlfn.CONCAT("D",ROW(C6941)-C6941-3))</f>
        <v>2086</v>
      </c>
      <c r="C6941" s="32">
        <v>0</v>
      </c>
      <c r="D6941" s="33">
        <v>3992898</v>
      </c>
      <c r="E6941" s="33"/>
      <c r="F6941" s="33">
        <v>2042820</v>
      </c>
      <c r="G6941" s="33">
        <v>2042820</v>
      </c>
      <c r="H6941" s="33">
        <v>0</v>
      </c>
      <c r="I6941" s="33">
        <v>0</v>
      </c>
      <c r="J6941" s="33">
        <v>0</v>
      </c>
      <c r="K6941" s="33"/>
      <c r="L6941" s="33">
        <v>1950078</v>
      </c>
      <c r="M6941" s="33">
        <v>1950078</v>
      </c>
      <c r="N6941" s="33">
        <v>0</v>
      </c>
      <c r="O6941" s="33">
        <v>0</v>
      </c>
      <c r="P6941" s="33">
        <v>0</v>
      </c>
      <c r="Q6941"/>
    </row>
    <row r="6942" spans="1:17">
      <c r="A6942" s="38" t="str">
        <f t="shared" ca="1" si="108"/>
        <v>20861</v>
      </c>
      <c r="B6942" s="39" cm="1">
        <f t="array" aca="1" ref="B6942" ca="1">INDIRECT(_xlfn.CONCAT("D",ROW(C6942)-C6942-3))</f>
        <v>2086</v>
      </c>
      <c r="C6942" s="32">
        <v>1</v>
      </c>
      <c r="D6942" s="33">
        <v>4006317</v>
      </c>
      <c r="E6942" s="33"/>
      <c r="F6942" s="33">
        <v>2050353</v>
      </c>
      <c r="G6942" s="33">
        <v>2050353</v>
      </c>
      <c r="H6942" s="33">
        <v>0</v>
      </c>
      <c r="I6942" s="33">
        <v>0</v>
      </c>
      <c r="J6942" s="33">
        <v>0</v>
      </c>
      <c r="K6942" s="33"/>
      <c r="L6942" s="33">
        <v>1955964</v>
      </c>
      <c r="M6942" s="33">
        <v>1955964</v>
      </c>
      <c r="N6942" s="33">
        <v>0</v>
      </c>
      <c r="O6942" s="33">
        <v>0</v>
      </c>
      <c r="P6942" s="33">
        <v>0</v>
      </c>
      <c r="Q6942"/>
    </row>
    <row r="6943" spans="1:17">
      <c r="A6943" s="38" t="str">
        <f t="shared" ca="1" si="108"/>
        <v>20862</v>
      </c>
      <c r="B6943" s="39" cm="1">
        <f t="array" aca="1" ref="B6943" ca="1">INDIRECT(_xlfn.CONCAT("D",ROW(C6943)-C6943-3))</f>
        <v>2086</v>
      </c>
      <c r="C6943" s="32">
        <v>2</v>
      </c>
      <c r="D6943" s="33">
        <v>4029431</v>
      </c>
      <c r="E6943" s="33"/>
      <c r="F6943" s="33">
        <v>2062315</v>
      </c>
      <c r="G6943" s="33">
        <v>2062315</v>
      </c>
      <c r="H6943" s="33">
        <v>0</v>
      </c>
      <c r="I6943" s="33">
        <v>0</v>
      </c>
      <c r="J6943" s="33">
        <v>0</v>
      </c>
      <c r="K6943" s="33"/>
      <c r="L6943" s="33">
        <v>1967117</v>
      </c>
      <c r="M6943" s="33">
        <v>1967117</v>
      </c>
      <c r="N6943" s="33">
        <v>0</v>
      </c>
      <c r="O6943" s="33">
        <v>0</v>
      </c>
      <c r="P6943" s="33">
        <v>0</v>
      </c>
      <c r="Q6943"/>
    </row>
    <row r="6944" spans="1:17">
      <c r="A6944" s="38" t="str">
        <f t="shared" ca="1" si="108"/>
        <v>20863</v>
      </c>
      <c r="B6944" s="39" cm="1">
        <f t="array" aca="1" ref="B6944" ca="1">INDIRECT(_xlfn.CONCAT("D",ROW(C6944)-C6944-3))</f>
        <v>2086</v>
      </c>
      <c r="C6944" s="32">
        <v>3</v>
      </c>
      <c r="D6944" s="33">
        <v>4054359</v>
      </c>
      <c r="E6944" s="33"/>
      <c r="F6944" s="33">
        <v>2075197</v>
      </c>
      <c r="G6944" s="33">
        <v>2075197</v>
      </c>
      <c r="H6944" s="33">
        <v>0</v>
      </c>
      <c r="I6944" s="33">
        <v>0</v>
      </c>
      <c r="J6944" s="33">
        <v>0</v>
      </c>
      <c r="K6944" s="33"/>
      <c r="L6944" s="33">
        <v>1979162</v>
      </c>
      <c r="M6944" s="33">
        <v>1979162</v>
      </c>
      <c r="N6944" s="33">
        <v>0</v>
      </c>
      <c r="O6944" s="33">
        <v>0</v>
      </c>
      <c r="P6944" s="33">
        <v>0</v>
      </c>
      <c r="Q6944"/>
    </row>
    <row r="6945" spans="1:17">
      <c r="A6945" s="38" t="str">
        <f t="shared" ca="1" si="108"/>
        <v>20864</v>
      </c>
      <c r="B6945" s="39" cm="1">
        <f t="array" aca="1" ref="B6945" ca="1">INDIRECT(_xlfn.CONCAT("D",ROW(C6945)-C6945-3))</f>
        <v>2086</v>
      </c>
      <c r="C6945" s="32">
        <v>4</v>
      </c>
      <c r="D6945" s="33">
        <v>4078293</v>
      </c>
      <c r="E6945" s="33"/>
      <c r="F6945" s="33">
        <v>2087789</v>
      </c>
      <c r="G6945" s="33">
        <v>2087789</v>
      </c>
      <c r="H6945" s="33">
        <v>0</v>
      </c>
      <c r="I6945" s="33">
        <v>0</v>
      </c>
      <c r="J6945" s="33">
        <v>0</v>
      </c>
      <c r="K6945" s="33"/>
      <c r="L6945" s="33">
        <v>1990504</v>
      </c>
      <c r="M6945" s="33">
        <v>1990504</v>
      </c>
      <c r="N6945" s="33">
        <v>0</v>
      </c>
      <c r="O6945" s="33">
        <v>0</v>
      </c>
      <c r="P6945" s="33">
        <v>0</v>
      </c>
      <c r="Q6945"/>
    </row>
    <row r="6946" spans="1:17">
      <c r="A6946" s="38" t="str">
        <f t="shared" ca="1" si="108"/>
        <v>20865</v>
      </c>
      <c r="B6946" s="39" cm="1">
        <f t="array" aca="1" ref="B6946" ca="1">INDIRECT(_xlfn.CONCAT("D",ROW(C6946)-C6946-3))</f>
        <v>2086</v>
      </c>
      <c r="C6946" s="32">
        <v>5</v>
      </c>
      <c r="D6946" s="33">
        <v>4101971</v>
      </c>
      <c r="E6946" s="33"/>
      <c r="F6946" s="33">
        <v>2100171</v>
      </c>
      <c r="G6946" s="33">
        <v>2100171</v>
      </c>
      <c r="H6946" s="33">
        <v>0</v>
      </c>
      <c r="I6946" s="33">
        <v>0</v>
      </c>
      <c r="J6946" s="33">
        <v>0</v>
      </c>
      <c r="K6946" s="33"/>
      <c r="L6946" s="33">
        <v>2001800</v>
      </c>
      <c r="M6946" s="33">
        <v>2001800</v>
      </c>
      <c r="N6946" s="33">
        <v>0</v>
      </c>
      <c r="O6946" s="33">
        <v>0</v>
      </c>
      <c r="P6946" s="33">
        <v>0</v>
      </c>
      <c r="Q6946"/>
    </row>
    <row r="6947" spans="1:17">
      <c r="A6947" s="38" t="str">
        <f t="shared" ca="1" si="108"/>
        <v>20866</v>
      </c>
      <c r="B6947" s="39" cm="1">
        <f t="array" aca="1" ref="B6947" ca="1">INDIRECT(_xlfn.CONCAT("D",ROW(C6947)-C6947-3))</f>
        <v>2086</v>
      </c>
      <c r="C6947" s="32">
        <v>6</v>
      </c>
      <c r="D6947" s="33">
        <v>4127446</v>
      </c>
      <c r="E6947" s="33"/>
      <c r="F6947" s="33">
        <v>2113368</v>
      </c>
      <c r="G6947" s="33">
        <v>2113368</v>
      </c>
      <c r="H6947" s="33">
        <v>0</v>
      </c>
      <c r="I6947" s="33">
        <v>0</v>
      </c>
      <c r="J6947" s="33">
        <v>0</v>
      </c>
      <c r="K6947" s="33"/>
      <c r="L6947" s="33">
        <v>2014078</v>
      </c>
      <c r="M6947" s="33">
        <v>2014078</v>
      </c>
      <c r="N6947" s="33">
        <v>0</v>
      </c>
      <c r="O6947" s="33">
        <v>0</v>
      </c>
      <c r="P6947" s="33">
        <v>0</v>
      </c>
      <c r="Q6947"/>
    </row>
    <row r="6948" spans="1:17">
      <c r="A6948" s="38" t="str">
        <f t="shared" ca="1" si="108"/>
        <v>20867</v>
      </c>
      <c r="B6948" s="39" cm="1">
        <f t="array" aca="1" ref="B6948" ca="1">INDIRECT(_xlfn.CONCAT("D",ROW(C6948)-C6948-3))</f>
        <v>2086</v>
      </c>
      <c r="C6948" s="32">
        <v>7</v>
      </c>
      <c r="D6948" s="33">
        <v>4152616</v>
      </c>
      <c r="E6948" s="33"/>
      <c r="F6948" s="33">
        <v>2126247</v>
      </c>
      <c r="G6948" s="33">
        <v>2126247</v>
      </c>
      <c r="H6948" s="33">
        <v>0</v>
      </c>
      <c r="I6948" s="33">
        <v>0</v>
      </c>
      <c r="J6948" s="33">
        <v>0</v>
      </c>
      <c r="K6948" s="33"/>
      <c r="L6948" s="33">
        <v>2026369</v>
      </c>
      <c r="M6948" s="33">
        <v>2026369</v>
      </c>
      <c r="N6948" s="33">
        <v>0</v>
      </c>
      <c r="O6948" s="33">
        <v>0</v>
      </c>
      <c r="P6948" s="33">
        <v>0</v>
      </c>
      <c r="Q6948"/>
    </row>
    <row r="6949" spans="1:17">
      <c r="A6949" s="38" t="str">
        <f t="shared" ca="1" si="108"/>
        <v>20868</v>
      </c>
      <c r="B6949" s="39" cm="1">
        <f t="array" aca="1" ref="B6949" ca="1">INDIRECT(_xlfn.CONCAT("D",ROW(C6949)-C6949-3))</f>
        <v>2086</v>
      </c>
      <c r="C6949" s="32">
        <v>8</v>
      </c>
      <c r="D6949" s="33">
        <v>4178103</v>
      </c>
      <c r="E6949" s="33"/>
      <c r="F6949" s="33">
        <v>2139475</v>
      </c>
      <c r="G6949" s="33">
        <v>2139475</v>
      </c>
      <c r="H6949" s="33">
        <v>0</v>
      </c>
      <c r="I6949" s="33">
        <v>0</v>
      </c>
      <c r="J6949" s="33">
        <v>0</v>
      </c>
      <c r="K6949" s="33"/>
      <c r="L6949" s="33">
        <v>2038627</v>
      </c>
      <c r="M6949" s="33">
        <v>2038627</v>
      </c>
      <c r="N6949" s="33">
        <v>0</v>
      </c>
      <c r="O6949" s="33">
        <v>0</v>
      </c>
      <c r="P6949" s="33">
        <v>0</v>
      </c>
      <c r="Q6949"/>
    </row>
    <row r="6950" spans="1:17">
      <c r="A6950" s="38" t="str">
        <f t="shared" ca="1" si="108"/>
        <v>20869</v>
      </c>
      <c r="B6950" s="39" cm="1">
        <f t="array" aca="1" ref="B6950" ca="1">INDIRECT(_xlfn.CONCAT("D",ROW(C6950)-C6950-3))</f>
        <v>2086</v>
      </c>
      <c r="C6950" s="32">
        <v>9</v>
      </c>
      <c r="D6950" s="33">
        <v>4204622</v>
      </c>
      <c r="E6950" s="33"/>
      <c r="F6950" s="33">
        <v>2153589</v>
      </c>
      <c r="G6950" s="33">
        <v>2153589</v>
      </c>
      <c r="H6950" s="33">
        <v>0</v>
      </c>
      <c r="I6950" s="33">
        <v>0</v>
      </c>
      <c r="J6950" s="33">
        <v>0</v>
      </c>
      <c r="K6950" s="33"/>
      <c r="L6950" s="33">
        <v>2051033</v>
      </c>
      <c r="M6950" s="33">
        <v>2051033</v>
      </c>
      <c r="N6950" s="33">
        <v>0</v>
      </c>
      <c r="O6950" s="33">
        <v>0</v>
      </c>
      <c r="P6950" s="33">
        <v>0</v>
      </c>
      <c r="Q6950"/>
    </row>
    <row r="6951" spans="1:17">
      <c r="A6951" s="38" t="str">
        <f t="shared" ca="1" si="108"/>
        <v>208610</v>
      </c>
      <c r="B6951" s="39" cm="1">
        <f t="array" aca="1" ref="B6951" ca="1">INDIRECT(_xlfn.CONCAT("D",ROW(C6951)-C6951-3))</f>
        <v>2086</v>
      </c>
      <c r="C6951" s="32">
        <v>10</v>
      </c>
      <c r="D6951" s="33">
        <v>4232016</v>
      </c>
      <c r="E6951" s="33"/>
      <c r="F6951" s="33">
        <v>2168357</v>
      </c>
      <c r="G6951" s="33">
        <v>2168357</v>
      </c>
      <c r="H6951" s="33">
        <v>0</v>
      </c>
      <c r="I6951" s="33">
        <v>0</v>
      </c>
      <c r="J6951" s="33">
        <v>0</v>
      </c>
      <c r="K6951" s="33"/>
      <c r="L6951" s="33">
        <v>2063659</v>
      </c>
      <c r="M6951" s="33">
        <v>2063659</v>
      </c>
      <c r="N6951" s="33">
        <v>0</v>
      </c>
      <c r="O6951" s="33">
        <v>0</v>
      </c>
      <c r="P6951" s="33">
        <v>0</v>
      </c>
      <c r="Q6951"/>
    </row>
    <row r="6952" spans="1:17">
      <c r="A6952" s="38" t="str">
        <f t="shared" ca="1" si="108"/>
        <v>208611</v>
      </c>
      <c r="B6952" s="39" cm="1">
        <f t="array" aca="1" ref="B6952" ca="1">INDIRECT(_xlfn.CONCAT("D",ROW(C6952)-C6952-3))</f>
        <v>2086</v>
      </c>
      <c r="C6952" s="32">
        <v>11</v>
      </c>
      <c r="D6952" s="33">
        <v>4259501</v>
      </c>
      <c r="E6952" s="33"/>
      <c r="F6952" s="33">
        <v>2183054</v>
      </c>
      <c r="G6952" s="33">
        <v>2183054</v>
      </c>
      <c r="H6952" s="33">
        <v>0</v>
      </c>
      <c r="I6952" s="33">
        <v>0</v>
      </c>
      <c r="J6952" s="33">
        <v>0</v>
      </c>
      <c r="K6952" s="33"/>
      <c r="L6952" s="33">
        <v>2076446</v>
      </c>
      <c r="M6952" s="33">
        <v>2076446</v>
      </c>
      <c r="N6952" s="33">
        <v>0</v>
      </c>
      <c r="O6952" s="33">
        <v>0</v>
      </c>
      <c r="P6952" s="33">
        <v>0</v>
      </c>
      <c r="Q6952"/>
    </row>
    <row r="6953" spans="1:17">
      <c r="A6953" s="38" t="str">
        <f t="shared" ca="1" si="108"/>
        <v>208612</v>
      </c>
      <c r="B6953" s="39" cm="1">
        <f t="array" aca="1" ref="B6953" ca="1">INDIRECT(_xlfn.CONCAT("D",ROW(C6953)-C6953-3))</f>
        <v>2086</v>
      </c>
      <c r="C6953" s="32">
        <v>12</v>
      </c>
      <c r="D6953" s="33">
        <v>4286898</v>
      </c>
      <c r="E6953" s="33"/>
      <c r="F6953" s="33">
        <v>2197446</v>
      </c>
      <c r="G6953" s="33">
        <v>2197446</v>
      </c>
      <c r="H6953" s="33">
        <v>0</v>
      </c>
      <c r="I6953" s="33">
        <v>0</v>
      </c>
      <c r="J6953" s="33">
        <v>0</v>
      </c>
      <c r="K6953" s="33"/>
      <c r="L6953" s="33">
        <v>2089452</v>
      </c>
      <c r="M6953" s="33">
        <v>2089452</v>
      </c>
      <c r="N6953" s="33">
        <v>0</v>
      </c>
      <c r="O6953" s="33">
        <v>0</v>
      </c>
      <c r="P6953" s="33">
        <v>0</v>
      </c>
      <c r="Q6953"/>
    </row>
    <row r="6954" spans="1:17">
      <c r="A6954" s="38" t="str">
        <f t="shared" ca="1" si="108"/>
        <v>208613</v>
      </c>
      <c r="B6954" s="39" cm="1">
        <f t="array" aca="1" ref="B6954" ca="1">INDIRECT(_xlfn.CONCAT("D",ROW(C6954)-C6954-3))</f>
        <v>2086</v>
      </c>
      <c r="C6954" s="32">
        <v>13</v>
      </c>
      <c r="D6954" s="33">
        <v>4314148</v>
      </c>
      <c r="E6954" s="33"/>
      <c r="F6954" s="33">
        <v>2211608</v>
      </c>
      <c r="G6954" s="33">
        <v>2211608</v>
      </c>
      <c r="H6954" s="33">
        <v>0</v>
      </c>
      <c r="I6954" s="33">
        <v>0</v>
      </c>
      <c r="J6954" s="33">
        <v>0</v>
      </c>
      <c r="K6954" s="33"/>
      <c r="L6954" s="33">
        <v>2102540</v>
      </c>
      <c r="M6954" s="33">
        <v>2102540</v>
      </c>
      <c r="N6954" s="33">
        <v>0</v>
      </c>
      <c r="O6954" s="33">
        <v>0</v>
      </c>
      <c r="P6954" s="33">
        <v>0</v>
      </c>
      <c r="Q6954"/>
    </row>
    <row r="6955" spans="1:17">
      <c r="A6955" s="38" t="str">
        <f t="shared" ca="1" si="108"/>
        <v>208614</v>
      </c>
      <c r="B6955" s="39" cm="1">
        <f t="array" aca="1" ref="B6955" ca="1">INDIRECT(_xlfn.CONCAT("D",ROW(C6955)-C6955-3))</f>
        <v>2086</v>
      </c>
      <c r="C6955" s="32">
        <v>14</v>
      </c>
      <c r="D6955" s="33">
        <v>4340920</v>
      </c>
      <c r="E6955" s="33"/>
      <c r="F6955" s="33">
        <v>2225517</v>
      </c>
      <c r="G6955" s="33">
        <v>2225517</v>
      </c>
      <c r="H6955" s="33">
        <v>0</v>
      </c>
      <c r="I6955" s="33">
        <v>0</v>
      </c>
      <c r="J6955" s="33">
        <v>0</v>
      </c>
      <c r="K6955" s="33"/>
      <c r="L6955" s="33">
        <v>2115402</v>
      </c>
      <c r="M6955" s="33">
        <v>2115402</v>
      </c>
      <c r="N6955" s="33">
        <v>0</v>
      </c>
      <c r="O6955" s="33">
        <v>0</v>
      </c>
      <c r="P6955" s="33">
        <v>0</v>
      </c>
      <c r="Q6955"/>
    </row>
    <row r="6956" spans="1:17">
      <c r="A6956" s="38" t="str">
        <f t="shared" ca="1" si="108"/>
        <v>208615</v>
      </c>
      <c r="B6956" s="39" cm="1">
        <f t="array" aca="1" ref="B6956" ca="1">INDIRECT(_xlfn.CONCAT("D",ROW(C6956)-C6956-3))</f>
        <v>2086</v>
      </c>
      <c r="C6956" s="32">
        <v>15</v>
      </c>
      <c r="D6956" s="33">
        <v>4367822</v>
      </c>
      <c r="E6956" s="33"/>
      <c r="F6956" s="33">
        <v>2239677</v>
      </c>
      <c r="G6956" s="33">
        <v>2239677</v>
      </c>
      <c r="H6956" s="33">
        <v>0</v>
      </c>
      <c r="I6956" s="33">
        <v>0</v>
      </c>
      <c r="J6956" s="33">
        <v>0</v>
      </c>
      <c r="K6956" s="33"/>
      <c r="L6956" s="33">
        <v>2128144</v>
      </c>
      <c r="M6956" s="33">
        <v>2128144</v>
      </c>
      <c r="N6956" s="33">
        <v>0</v>
      </c>
      <c r="O6956" s="33">
        <v>0</v>
      </c>
      <c r="P6956" s="33">
        <v>0</v>
      </c>
      <c r="Q6956"/>
    </row>
    <row r="6957" spans="1:17">
      <c r="A6957" s="38" t="str">
        <f t="shared" ca="1" si="108"/>
        <v>208616</v>
      </c>
      <c r="B6957" s="39" cm="1">
        <f t="array" aca="1" ref="B6957" ca="1">INDIRECT(_xlfn.CONCAT("D",ROW(C6957)-C6957-3))</f>
        <v>2086</v>
      </c>
      <c r="C6957" s="32">
        <v>16</v>
      </c>
      <c r="D6957" s="33">
        <v>4395439</v>
      </c>
      <c r="E6957" s="33"/>
      <c r="F6957" s="33">
        <v>2254799</v>
      </c>
      <c r="G6957" s="33">
        <v>2244609</v>
      </c>
      <c r="H6957" s="33">
        <v>10190</v>
      </c>
      <c r="I6957" s="33">
        <v>0</v>
      </c>
      <c r="J6957" s="33">
        <v>0</v>
      </c>
      <c r="K6957" s="33"/>
      <c r="L6957" s="33">
        <v>2140640</v>
      </c>
      <c r="M6957" s="33">
        <v>2136928</v>
      </c>
      <c r="N6957" s="33">
        <v>3712</v>
      </c>
      <c r="O6957" s="33">
        <v>0</v>
      </c>
      <c r="P6957" s="33">
        <v>0</v>
      </c>
      <c r="Q6957"/>
    </row>
    <row r="6958" spans="1:17">
      <c r="A6958" s="38" t="str">
        <f t="shared" ca="1" si="108"/>
        <v>208617</v>
      </c>
      <c r="B6958" s="39" cm="1">
        <f t="array" aca="1" ref="B6958" ca="1">INDIRECT(_xlfn.CONCAT("D",ROW(C6958)-C6958-3))</f>
        <v>2086</v>
      </c>
      <c r="C6958" s="32">
        <v>17</v>
      </c>
      <c r="D6958" s="33">
        <v>4424756</v>
      </c>
      <c r="E6958" s="33"/>
      <c r="F6958" s="33">
        <v>2271718</v>
      </c>
      <c r="G6958" s="33">
        <v>2259679</v>
      </c>
      <c r="H6958" s="33">
        <v>12039</v>
      </c>
      <c r="I6958" s="33">
        <v>0</v>
      </c>
      <c r="J6958" s="33">
        <v>0</v>
      </c>
      <c r="K6958" s="33"/>
      <c r="L6958" s="33">
        <v>2153038</v>
      </c>
      <c r="M6958" s="33">
        <v>2142847</v>
      </c>
      <c r="N6958" s="33">
        <v>10191</v>
      </c>
      <c r="O6958" s="33">
        <v>0</v>
      </c>
      <c r="P6958" s="33">
        <v>0</v>
      </c>
      <c r="Q6958"/>
    </row>
    <row r="6959" spans="1:17">
      <c r="A6959" s="38" t="str">
        <f t="shared" ca="1" si="108"/>
        <v>208618</v>
      </c>
      <c r="B6959" s="39" cm="1">
        <f t="array" aca="1" ref="B6959" ca="1">INDIRECT(_xlfn.CONCAT("D",ROW(C6959)-C6959-3))</f>
        <v>2086</v>
      </c>
      <c r="C6959" s="32">
        <v>18</v>
      </c>
      <c r="D6959" s="33">
        <v>4455017</v>
      </c>
      <c r="E6959" s="33"/>
      <c r="F6959" s="33">
        <v>2289759</v>
      </c>
      <c r="G6959" s="33">
        <v>2273086</v>
      </c>
      <c r="H6959" s="33">
        <v>16673</v>
      </c>
      <c r="I6959" s="33">
        <v>0</v>
      </c>
      <c r="J6959" s="33">
        <v>0</v>
      </c>
      <c r="K6959" s="33"/>
      <c r="L6959" s="33">
        <v>2165257</v>
      </c>
      <c r="M6959" s="33">
        <v>2141198</v>
      </c>
      <c r="N6959" s="33">
        <v>23133</v>
      </c>
      <c r="O6959" s="33">
        <v>0</v>
      </c>
      <c r="P6959" s="33">
        <v>925</v>
      </c>
      <c r="Q6959"/>
    </row>
    <row r="6960" spans="1:17">
      <c r="A6960" s="38" t="str">
        <f t="shared" ca="1" si="108"/>
        <v>208619</v>
      </c>
      <c r="B6960" s="39" cm="1">
        <f t="array" aca="1" ref="B6960" ca="1">INDIRECT(_xlfn.CONCAT("D",ROW(C6960)-C6960-3))</f>
        <v>2086</v>
      </c>
      <c r="C6960" s="32">
        <v>19</v>
      </c>
      <c r="D6960" s="33">
        <v>4482920</v>
      </c>
      <c r="E6960" s="33"/>
      <c r="F6960" s="33">
        <v>2306265</v>
      </c>
      <c r="G6960" s="33">
        <v>2284962</v>
      </c>
      <c r="H6960" s="33">
        <v>21303</v>
      </c>
      <c r="I6960" s="33">
        <v>0</v>
      </c>
      <c r="J6960" s="33">
        <v>0</v>
      </c>
      <c r="K6960" s="33"/>
      <c r="L6960" s="33">
        <v>2176656</v>
      </c>
      <c r="M6960" s="33">
        <v>2118402</v>
      </c>
      <c r="N6960" s="33">
        <v>56404</v>
      </c>
      <c r="O6960" s="33">
        <v>0</v>
      </c>
      <c r="P6960" s="33">
        <v>1849</v>
      </c>
      <c r="Q6960"/>
    </row>
    <row r="6961" spans="1:17">
      <c r="A6961" s="38" t="str">
        <f t="shared" ca="1" si="108"/>
        <v>208620</v>
      </c>
      <c r="B6961" s="39" cm="1">
        <f t="array" aca="1" ref="B6961" ca="1">INDIRECT(_xlfn.CONCAT("D",ROW(C6961)-C6961-3))</f>
        <v>2086</v>
      </c>
      <c r="C6961" s="32">
        <v>20</v>
      </c>
      <c r="D6961" s="33">
        <v>4507259</v>
      </c>
      <c r="E6961" s="33"/>
      <c r="F6961" s="33">
        <v>2319672</v>
      </c>
      <c r="G6961" s="33">
        <v>2265037</v>
      </c>
      <c r="H6961" s="33">
        <v>52783</v>
      </c>
      <c r="I6961" s="33">
        <v>0</v>
      </c>
      <c r="J6961" s="33">
        <v>1852</v>
      </c>
      <c r="K6961" s="33"/>
      <c r="L6961" s="33">
        <v>2187587</v>
      </c>
      <c r="M6961" s="33">
        <v>2077514</v>
      </c>
      <c r="N6961" s="33">
        <v>106373</v>
      </c>
      <c r="O6961" s="33">
        <v>0</v>
      </c>
      <c r="P6961" s="33">
        <v>3700</v>
      </c>
      <c r="Q6961"/>
    </row>
    <row r="6962" spans="1:17">
      <c r="A6962" s="38" t="str">
        <f t="shared" ca="1" si="108"/>
        <v>208621</v>
      </c>
      <c r="B6962" s="39" cm="1">
        <f t="array" aca="1" ref="B6962" ca="1">INDIRECT(_xlfn.CONCAT("D",ROW(C6962)-C6962-3))</f>
        <v>2086</v>
      </c>
      <c r="C6962" s="32">
        <v>21</v>
      </c>
      <c r="D6962" s="33">
        <v>4530793</v>
      </c>
      <c r="E6962" s="33"/>
      <c r="F6962" s="33">
        <v>2332245</v>
      </c>
      <c r="G6962" s="33">
        <v>2259970</v>
      </c>
      <c r="H6962" s="33">
        <v>70421</v>
      </c>
      <c r="I6962" s="33">
        <v>0</v>
      </c>
      <c r="J6962" s="33">
        <v>1853</v>
      </c>
      <c r="K6962" s="33"/>
      <c r="L6962" s="33">
        <v>2198548</v>
      </c>
      <c r="M6962" s="33">
        <v>2034698</v>
      </c>
      <c r="N6962" s="33">
        <v>158295</v>
      </c>
      <c r="O6962" s="33">
        <v>0</v>
      </c>
      <c r="P6962" s="33">
        <v>5554</v>
      </c>
      <c r="Q6962"/>
    </row>
    <row r="6963" spans="1:17">
      <c r="A6963" s="38" t="str">
        <f t="shared" ca="1" si="108"/>
        <v>208622</v>
      </c>
      <c r="B6963" s="39" cm="1">
        <f t="array" aca="1" ref="B6963" ca="1">INDIRECT(_xlfn.CONCAT("D",ROW(C6963)-C6963-3))</f>
        <v>2086</v>
      </c>
      <c r="C6963" s="32">
        <v>22</v>
      </c>
      <c r="D6963" s="33">
        <v>4548961</v>
      </c>
      <c r="E6963" s="33"/>
      <c r="F6963" s="33">
        <v>2341302</v>
      </c>
      <c r="G6963" s="33">
        <v>2220759</v>
      </c>
      <c r="H6963" s="33">
        <v>118688</v>
      </c>
      <c r="I6963" s="33">
        <v>0</v>
      </c>
      <c r="J6963" s="33">
        <v>1855</v>
      </c>
      <c r="K6963" s="33"/>
      <c r="L6963" s="33">
        <v>2207659</v>
      </c>
      <c r="M6963" s="33">
        <v>1975127</v>
      </c>
      <c r="N6963" s="33">
        <v>219562</v>
      </c>
      <c r="O6963" s="33">
        <v>926</v>
      </c>
      <c r="P6963" s="33">
        <v>12043</v>
      </c>
      <c r="Q6963"/>
    </row>
    <row r="6964" spans="1:17">
      <c r="A6964" s="38" t="str">
        <f t="shared" ca="1" si="108"/>
        <v>208623</v>
      </c>
      <c r="B6964" s="39" cm="1">
        <f t="array" aca="1" ref="B6964" ca="1">INDIRECT(_xlfn.CONCAT("D",ROW(C6964)-C6964-3))</f>
        <v>2086</v>
      </c>
      <c r="C6964" s="32">
        <v>23</v>
      </c>
      <c r="D6964" s="33">
        <v>4562371</v>
      </c>
      <c r="E6964" s="33"/>
      <c r="F6964" s="33">
        <v>2347256</v>
      </c>
      <c r="G6964" s="33">
        <v>2169912</v>
      </c>
      <c r="H6964" s="33">
        <v>173630</v>
      </c>
      <c r="I6964" s="33">
        <v>0</v>
      </c>
      <c r="J6964" s="33">
        <v>3714</v>
      </c>
      <c r="K6964" s="33"/>
      <c r="L6964" s="33">
        <v>2215114</v>
      </c>
      <c r="M6964" s="33">
        <v>1890589</v>
      </c>
      <c r="N6964" s="33">
        <v>314326</v>
      </c>
      <c r="O6964" s="33">
        <v>927</v>
      </c>
      <c r="P6964" s="33">
        <v>9272</v>
      </c>
      <c r="Q6964"/>
    </row>
    <row r="6965" spans="1:17">
      <c r="A6965" s="38" t="str">
        <f t="shared" ca="1" si="108"/>
        <v>208624</v>
      </c>
      <c r="B6965" s="39" cm="1">
        <f t="array" aca="1" ref="B6965" ca="1">INDIRECT(_xlfn.CONCAT("D",ROW(C6965)-C6965-3))</f>
        <v>2086</v>
      </c>
      <c r="C6965" s="32">
        <v>24</v>
      </c>
      <c r="D6965" s="33">
        <v>4573486</v>
      </c>
      <c r="E6965" s="33"/>
      <c r="F6965" s="33">
        <v>2351569</v>
      </c>
      <c r="G6965" s="33">
        <v>2083986</v>
      </c>
      <c r="H6965" s="33">
        <v>251788</v>
      </c>
      <c r="I6965" s="33">
        <v>0</v>
      </c>
      <c r="J6965" s="33">
        <v>15795</v>
      </c>
      <c r="K6965" s="33"/>
      <c r="L6965" s="33">
        <v>2221917</v>
      </c>
      <c r="M6965" s="33">
        <v>1745792</v>
      </c>
      <c r="N6965" s="33">
        <v>450138</v>
      </c>
      <c r="O6965" s="33">
        <v>2784</v>
      </c>
      <c r="P6965" s="33">
        <v>23203</v>
      </c>
      <c r="Q6965"/>
    </row>
    <row r="6966" spans="1:17">
      <c r="A6966" s="38" t="str">
        <f t="shared" ca="1" si="108"/>
        <v>208625</v>
      </c>
      <c r="B6966" s="39" cm="1">
        <f t="array" aca="1" ref="B6966" ca="1">INDIRECT(_xlfn.CONCAT("D",ROW(C6966)-C6966-3))</f>
        <v>2086</v>
      </c>
      <c r="C6966" s="32">
        <v>25</v>
      </c>
      <c r="D6966" s="33">
        <v>4583254</v>
      </c>
      <c r="E6966" s="33"/>
      <c r="F6966" s="33">
        <v>2354669</v>
      </c>
      <c r="G6966" s="33">
        <v>2036496</v>
      </c>
      <c r="H6966" s="33">
        <v>302358</v>
      </c>
      <c r="I6966" s="33">
        <v>0</v>
      </c>
      <c r="J6966" s="33">
        <v>15816</v>
      </c>
      <c r="K6966" s="33"/>
      <c r="L6966" s="33">
        <v>2228585</v>
      </c>
      <c r="M6966" s="33">
        <v>1638447</v>
      </c>
      <c r="N6966" s="33">
        <v>550176</v>
      </c>
      <c r="O6966" s="33">
        <v>1859</v>
      </c>
      <c r="P6966" s="33">
        <v>38103</v>
      </c>
      <c r="Q6966"/>
    </row>
    <row r="6967" spans="1:17">
      <c r="A6967" s="38" t="str">
        <f t="shared" ca="1" si="108"/>
        <v>208626</v>
      </c>
      <c r="B6967" s="39" cm="1">
        <f t="array" aca="1" ref="B6967" ca="1">INDIRECT(_xlfn.CONCAT("D",ROW(C6967)-C6967-3))</f>
        <v>2086</v>
      </c>
      <c r="C6967" s="32">
        <v>26</v>
      </c>
      <c r="D6967" s="33">
        <v>4591720</v>
      </c>
      <c r="E6967" s="33"/>
      <c r="F6967" s="33">
        <v>2356801</v>
      </c>
      <c r="G6967" s="33">
        <v>1882271</v>
      </c>
      <c r="H6967" s="33">
        <v>448426</v>
      </c>
      <c r="I6967" s="33">
        <v>932</v>
      </c>
      <c r="J6967" s="33">
        <v>25172</v>
      </c>
      <c r="K6967" s="33"/>
      <c r="L6967" s="33">
        <v>2234919</v>
      </c>
      <c r="M6967" s="33">
        <v>1506708</v>
      </c>
      <c r="N6967" s="33">
        <v>691894</v>
      </c>
      <c r="O6967" s="33">
        <v>2794</v>
      </c>
      <c r="P6967" s="33">
        <v>33524</v>
      </c>
      <c r="Q6967"/>
    </row>
    <row r="6968" spans="1:17">
      <c r="A6968" s="38" t="str">
        <f t="shared" ca="1" si="108"/>
        <v>208627</v>
      </c>
      <c r="B6968" s="39" cm="1">
        <f t="array" aca="1" ref="B6968" ca="1">INDIRECT(_xlfn.CONCAT("D",ROW(C6968)-C6968-3))</f>
        <v>2086</v>
      </c>
      <c r="C6968" s="32">
        <v>27</v>
      </c>
      <c r="D6968" s="33">
        <v>4599567</v>
      </c>
      <c r="E6968" s="33"/>
      <c r="F6968" s="33">
        <v>2358590</v>
      </c>
      <c r="G6968" s="33">
        <v>1812646</v>
      </c>
      <c r="H6968" s="33">
        <v>515094</v>
      </c>
      <c r="I6968" s="33">
        <v>2805</v>
      </c>
      <c r="J6968" s="33">
        <v>28045</v>
      </c>
      <c r="K6968" s="33"/>
      <c r="L6968" s="33">
        <v>2240978</v>
      </c>
      <c r="M6968" s="33">
        <v>1359894</v>
      </c>
      <c r="N6968" s="33">
        <v>827883</v>
      </c>
      <c r="O6968" s="33">
        <v>1867</v>
      </c>
      <c r="P6968" s="33">
        <v>51334</v>
      </c>
      <c r="Q6968"/>
    </row>
    <row r="6969" spans="1:17">
      <c r="A6969" s="38" t="str">
        <f t="shared" ca="1" si="108"/>
        <v>208628</v>
      </c>
      <c r="B6969" s="39" cm="1">
        <f t="array" aca="1" ref="B6969" ca="1">INDIRECT(_xlfn.CONCAT("D",ROW(C6969)-C6969-3))</f>
        <v>2086</v>
      </c>
      <c r="C6969" s="32">
        <v>28</v>
      </c>
      <c r="D6969" s="33">
        <v>4607715</v>
      </c>
      <c r="E6969" s="33"/>
      <c r="F6969" s="33">
        <v>2360723</v>
      </c>
      <c r="G6969" s="33">
        <v>1681675</v>
      </c>
      <c r="H6969" s="33">
        <v>639656</v>
      </c>
      <c r="I6969" s="33">
        <v>938</v>
      </c>
      <c r="J6969" s="33">
        <v>38454</v>
      </c>
      <c r="K6969" s="33"/>
      <c r="L6969" s="33">
        <v>2246991</v>
      </c>
      <c r="M6969" s="33">
        <v>1273014</v>
      </c>
      <c r="N6969" s="33">
        <v>915858</v>
      </c>
      <c r="O6969" s="33">
        <v>4687</v>
      </c>
      <c r="P6969" s="33">
        <v>53433</v>
      </c>
      <c r="Q6969"/>
    </row>
    <row r="6970" spans="1:17">
      <c r="A6970" s="38" t="str">
        <f t="shared" ca="1" si="108"/>
        <v>208629</v>
      </c>
      <c r="B6970" s="39" cm="1">
        <f t="array" aca="1" ref="B6970" ca="1">INDIRECT(_xlfn.CONCAT("D",ROW(C6970)-C6970-3))</f>
        <v>2086</v>
      </c>
      <c r="C6970" s="32">
        <v>29</v>
      </c>
      <c r="D6970" s="33">
        <v>4616846</v>
      </c>
      <c r="E6970" s="33"/>
      <c r="F6970" s="33">
        <v>2363686</v>
      </c>
      <c r="G6970" s="33">
        <v>1583002</v>
      </c>
      <c r="H6970" s="33">
        <v>729893</v>
      </c>
      <c r="I6970" s="33">
        <v>2822</v>
      </c>
      <c r="J6970" s="33">
        <v>47970</v>
      </c>
      <c r="K6970" s="33"/>
      <c r="L6970" s="33">
        <v>2253160</v>
      </c>
      <c r="M6970" s="33">
        <v>1136916</v>
      </c>
      <c r="N6970" s="33">
        <v>1023224</v>
      </c>
      <c r="O6970" s="33">
        <v>6577</v>
      </c>
      <c r="P6970" s="33">
        <v>86443</v>
      </c>
      <c r="Q6970"/>
    </row>
    <row r="6971" spans="1:17">
      <c r="A6971" s="38" t="str">
        <f t="shared" ca="1" si="108"/>
        <v>208630</v>
      </c>
      <c r="B6971" s="39" cm="1">
        <f t="array" aca="1" ref="B6971" ca="1">INDIRECT(_xlfn.CONCAT("D",ROW(C6971)-C6971-3))</f>
        <v>2086</v>
      </c>
      <c r="C6971" s="32">
        <v>30</v>
      </c>
      <c r="D6971" s="33">
        <v>4628822</v>
      </c>
      <c r="E6971" s="33"/>
      <c r="F6971" s="33">
        <v>2368575</v>
      </c>
      <c r="G6971" s="33">
        <v>1521103</v>
      </c>
      <c r="H6971" s="33">
        <v>776613</v>
      </c>
      <c r="I6971" s="33">
        <v>2834</v>
      </c>
      <c r="J6971" s="33">
        <v>68025</v>
      </c>
      <c r="K6971" s="33"/>
      <c r="L6971" s="33">
        <v>2260247</v>
      </c>
      <c r="M6971" s="33">
        <v>1042466</v>
      </c>
      <c r="N6971" s="33">
        <v>1115985</v>
      </c>
      <c r="O6971" s="33">
        <v>10368</v>
      </c>
      <c r="P6971" s="33">
        <v>91428</v>
      </c>
      <c r="Q6971"/>
    </row>
    <row r="6972" spans="1:17">
      <c r="A6972" s="38" t="str">
        <f t="shared" ca="1" si="108"/>
        <v>208631</v>
      </c>
      <c r="B6972" s="39" cm="1">
        <f t="array" aca="1" ref="B6972" ca="1">INDIRECT(_xlfn.CONCAT("D",ROW(C6972)-C6972-3))</f>
        <v>2086</v>
      </c>
      <c r="C6972" s="32">
        <v>31</v>
      </c>
      <c r="D6972" s="33">
        <v>4642345</v>
      </c>
      <c r="E6972" s="33"/>
      <c r="F6972" s="33">
        <v>2374480</v>
      </c>
      <c r="G6972" s="33">
        <v>1316843</v>
      </c>
      <c r="H6972" s="33">
        <v>966820</v>
      </c>
      <c r="I6972" s="33">
        <v>3784</v>
      </c>
      <c r="J6972" s="33">
        <v>87033</v>
      </c>
      <c r="K6972" s="33"/>
      <c r="L6972" s="33">
        <v>2267865</v>
      </c>
      <c r="M6972" s="33">
        <v>917923</v>
      </c>
      <c r="N6972" s="33">
        <v>1215704</v>
      </c>
      <c r="O6972" s="33">
        <v>16071</v>
      </c>
      <c r="P6972" s="33">
        <v>118167</v>
      </c>
      <c r="Q6972"/>
    </row>
    <row r="6973" spans="1:17">
      <c r="A6973" s="38" t="str">
        <f t="shared" ca="1" si="108"/>
        <v>208632</v>
      </c>
      <c r="B6973" s="39" cm="1">
        <f t="array" aca="1" ref="B6973" ca="1">INDIRECT(_xlfn.CONCAT("D",ROW(C6973)-C6973-3))</f>
        <v>2086</v>
      </c>
      <c r="C6973" s="32">
        <v>32</v>
      </c>
      <c r="D6973" s="33">
        <v>4657254</v>
      </c>
      <c r="E6973" s="33"/>
      <c r="F6973" s="33">
        <v>2381146</v>
      </c>
      <c r="G6973" s="33">
        <v>1285952</v>
      </c>
      <c r="H6973" s="33">
        <v>978462</v>
      </c>
      <c r="I6973" s="33">
        <v>1898</v>
      </c>
      <c r="J6973" s="33">
        <v>114834</v>
      </c>
      <c r="K6973" s="33"/>
      <c r="L6973" s="33">
        <v>2276108</v>
      </c>
      <c r="M6973" s="33">
        <v>858998</v>
      </c>
      <c r="N6973" s="33">
        <v>1268090</v>
      </c>
      <c r="O6973" s="33">
        <v>9492</v>
      </c>
      <c r="P6973" s="33">
        <v>139528</v>
      </c>
      <c r="Q6973"/>
    </row>
    <row r="6974" spans="1:17">
      <c r="A6974" s="38" t="str">
        <f t="shared" ca="1" si="108"/>
        <v>208633</v>
      </c>
      <c r="B6974" s="39" cm="1">
        <f t="array" aca="1" ref="B6974" ca="1">INDIRECT(_xlfn.CONCAT("D",ROW(C6974)-C6974-3))</f>
        <v>2086</v>
      </c>
      <c r="C6974" s="32">
        <v>33</v>
      </c>
      <c r="D6974" s="33">
        <v>4673400</v>
      </c>
      <c r="E6974" s="33"/>
      <c r="F6974" s="33">
        <v>2388359</v>
      </c>
      <c r="G6974" s="33">
        <v>1268071</v>
      </c>
      <c r="H6974" s="33">
        <v>1003015</v>
      </c>
      <c r="I6974" s="33">
        <v>5721</v>
      </c>
      <c r="J6974" s="33">
        <v>111552</v>
      </c>
      <c r="K6974" s="33"/>
      <c r="L6974" s="33">
        <v>2285041</v>
      </c>
      <c r="M6974" s="33">
        <v>802337</v>
      </c>
      <c r="N6974" s="33">
        <v>1302607</v>
      </c>
      <c r="O6974" s="33">
        <v>11435</v>
      </c>
      <c r="P6974" s="33">
        <v>168662</v>
      </c>
      <c r="Q6974"/>
    </row>
    <row r="6975" spans="1:17">
      <c r="A6975" s="38" t="str">
        <f t="shared" ca="1" si="108"/>
        <v>208634</v>
      </c>
      <c r="B6975" s="39" cm="1">
        <f t="array" aca="1" ref="B6975" ca="1">INDIRECT(_xlfn.CONCAT("D",ROW(C6975)-C6975-3))</f>
        <v>2086</v>
      </c>
      <c r="C6975" s="32">
        <v>34</v>
      </c>
      <c r="D6975" s="33">
        <v>4690504</v>
      </c>
      <c r="E6975" s="33"/>
      <c r="F6975" s="33">
        <v>2395964</v>
      </c>
      <c r="G6975" s="33">
        <v>1165940</v>
      </c>
      <c r="H6975" s="33">
        <v>1078901</v>
      </c>
      <c r="I6975" s="33">
        <v>5739</v>
      </c>
      <c r="J6975" s="33">
        <v>145384</v>
      </c>
      <c r="K6975" s="33"/>
      <c r="L6975" s="33">
        <v>2294540</v>
      </c>
      <c r="M6975" s="33">
        <v>763253</v>
      </c>
      <c r="N6975" s="33">
        <v>1340953</v>
      </c>
      <c r="O6975" s="33">
        <v>13390</v>
      </c>
      <c r="P6975" s="33">
        <v>176945</v>
      </c>
      <c r="Q6975"/>
    </row>
    <row r="6976" spans="1:17">
      <c r="A6976" s="38" t="str">
        <f t="shared" ca="1" si="108"/>
        <v>208635</v>
      </c>
      <c r="B6976" s="39" cm="1">
        <f t="array" aca="1" ref="B6976" ca="1">INDIRECT(_xlfn.CONCAT("D",ROW(C6976)-C6976-3))</f>
        <v>2086</v>
      </c>
      <c r="C6976" s="32">
        <v>35</v>
      </c>
      <c r="D6976" s="33">
        <v>4708794</v>
      </c>
      <c r="E6976" s="33"/>
      <c r="F6976" s="33">
        <v>2404148</v>
      </c>
      <c r="G6976" s="33">
        <v>1138706</v>
      </c>
      <c r="H6976" s="33">
        <v>1094540</v>
      </c>
      <c r="I6976" s="33">
        <v>11521</v>
      </c>
      <c r="J6976" s="33">
        <v>159380</v>
      </c>
      <c r="K6976" s="33"/>
      <c r="L6976" s="33">
        <v>2304646</v>
      </c>
      <c r="M6976" s="33">
        <v>735913</v>
      </c>
      <c r="N6976" s="33">
        <v>1365325</v>
      </c>
      <c r="O6976" s="33">
        <v>9595</v>
      </c>
      <c r="P6976" s="33">
        <v>193813</v>
      </c>
      <c r="Q6976"/>
    </row>
    <row r="6977" spans="1:17">
      <c r="A6977" s="38" t="str">
        <f t="shared" ca="1" si="108"/>
        <v>208636</v>
      </c>
      <c r="B6977" s="39" cm="1">
        <f t="array" aca="1" ref="B6977" ca="1">INDIRECT(_xlfn.CONCAT("D",ROW(C6977)-C6977-3))</f>
        <v>2086</v>
      </c>
      <c r="C6977" s="32">
        <v>36</v>
      </c>
      <c r="D6977" s="33">
        <v>4728255</v>
      </c>
      <c r="E6977" s="33"/>
      <c r="F6977" s="33">
        <v>2412869</v>
      </c>
      <c r="G6977" s="33">
        <v>1028167</v>
      </c>
      <c r="H6977" s="33">
        <v>1209325</v>
      </c>
      <c r="I6977" s="33">
        <v>8672</v>
      </c>
      <c r="J6977" s="33">
        <v>166704</v>
      </c>
      <c r="K6977" s="33"/>
      <c r="L6977" s="33">
        <v>2315386</v>
      </c>
      <c r="M6977" s="33">
        <v>706356</v>
      </c>
      <c r="N6977" s="33">
        <v>1360746</v>
      </c>
      <c r="O6977" s="33">
        <v>19247</v>
      </c>
      <c r="P6977" s="33">
        <v>229037</v>
      </c>
      <c r="Q6977"/>
    </row>
    <row r="6978" spans="1:17">
      <c r="A6978" s="38" t="str">
        <f t="shared" ca="1" si="108"/>
        <v>208637</v>
      </c>
      <c r="B6978" s="39" cm="1">
        <f t="array" aca="1" ref="B6978" ca="1">INDIRECT(_xlfn.CONCAT("D",ROW(C6978)-C6978-3))</f>
        <v>2086</v>
      </c>
      <c r="C6978" s="32">
        <v>37</v>
      </c>
      <c r="D6978" s="33">
        <v>4748289</v>
      </c>
      <c r="E6978" s="33"/>
      <c r="F6978" s="33">
        <v>2421699</v>
      </c>
      <c r="G6978" s="33">
        <v>1026013</v>
      </c>
      <c r="H6978" s="33">
        <v>1191063</v>
      </c>
      <c r="I6978" s="33">
        <v>5791</v>
      </c>
      <c r="J6978" s="33">
        <v>198832</v>
      </c>
      <c r="K6978" s="33"/>
      <c r="L6978" s="33">
        <v>2326590</v>
      </c>
      <c r="M6978" s="33">
        <v>726698</v>
      </c>
      <c r="N6978" s="33">
        <v>1355089</v>
      </c>
      <c r="O6978" s="33">
        <v>14457</v>
      </c>
      <c r="P6978" s="33">
        <v>230346</v>
      </c>
      <c r="Q6978"/>
    </row>
    <row r="6979" spans="1:17">
      <c r="A6979" s="38" t="str">
        <f t="shared" ca="1" si="108"/>
        <v>208638</v>
      </c>
      <c r="B6979" s="39" cm="1">
        <f t="array" aca="1" ref="B6979" ca="1">INDIRECT(_xlfn.CONCAT("D",ROW(C6979)-C6979-3))</f>
        <v>2086</v>
      </c>
      <c r="C6979" s="32">
        <v>38</v>
      </c>
      <c r="D6979" s="33">
        <v>4768230</v>
      </c>
      <c r="E6979" s="33"/>
      <c r="F6979" s="33">
        <v>2430328</v>
      </c>
      <c r="G6979" s="33">
        <v>1049570</v>
      </c>
      <c r="H6979" s="33">
        <v>1166403</v>
      </c>
      <c r="I6979" s="33">
        <v>7725</v>
      </c>
      <c r="J6979" s="33">
        <v>206631</v>
      </c>
      <c r="K6979" s="33"/>
      <c r="L6979" s="33">
        <v>2337902</v>
      </c>
      <c r="M6979" s="33">
        <v>698472</v>
      </c>
      <c r="N6979" s="33">
        <v>1395013</v>
      </c>
      <c r="O6979" s="33">
        <v>23186</v>
      </c>
      <c r="P6979" s="33">
        <v>221231</v>
      </c>
      <c r="Q6979"/>
    </row>
    <row r="6980" spans="1:17">
      <c r="A6980" s="38" t="str">
        <f t="shared" ca="1" si="108"/>
        <v>208639</v>
      </c>
      <c r="B6980" s="39" cm="1">
        <f t="array" aca="1" ref="B6980" ca="1">INDIRECT(_xlfn.CONCAT("D",ROW(C6980)-C6980-3))</f>
        <v>2086</v>
      </c>
      <c r="C6980" s="32">
        <v>39</v>
      </c>
      <c r="D6980" s="33">
        <v>4787243</v>
      </c>
      <c r="E6980" s="33"/>
      <c r="F6980" s="33">
        <v>2438316</v>
      </c>
      <c r="G6980" s="33">
        <v>943177</v>
      </c>
      <c r="H6980" s="33">
        <v>1243367</v>
      </c>
      <c r="I6980" s="33">
        <v>10652</v>
      </c>
      <c r="J6980" s="33">
        <v>241120</v>
      </c>
      <c r="K6980" s="33"/>
      <c r="L6980" s="33">
        <v>2348927</v>
      </c>
      <c r="M6980" s="33">
        <v>654524</v>
      </c>
      <c r="N6980" s="33">
        <v>1435886</v>
      </c>
      <c r="O6980" s="33">
        <v>19365</v>
      </c>
      <c r="P6980" s="33">
        <v>239153</v>
      </c>
      <c r="Q6980"/>
    </row>
    <row r="6981" spans="1:17">
      <c r="A6981" s="38" t="str">
        <f t="shared" ca="1" si="108"/>
        <v>208640</v>
      </c>
      <c r="B6981" s="39" cm="1">
        <f t="array" aca="1" ref="B6981" ca="1">INDIRECT(_xlfn.CONCAT("D",ROW(C6981)-C6981-3))</f>
        <v>2086</v>
      </c>
      <c r="C6981" s="32">
        <v>40</v>
      </c>
      <c r="D6981" s="33">
        <v>4805695</v>
      </c>
      <c r="E6981" s="33"/>
      <c r="F6981" s="33">
        <v>2445971</v>
      </c>
      <c r="G6981" s="33">
        <v>908143</v>
      </c>
      <c r="H6981" s="33">
        <v>1285566</v>
      </c>
      <c r="I6981" s="33">
        <v>11643</v>
      </c>
      <c r="J6981" s="33">
        <v>240619</v>
      </c>
      <c r="K6981" s="33"/>
      <c r="L6981" s="33">
        <v>2359724</v>
      </c>
      <c r="M6981" s="33">
        <v>628679</v>
      </c>
      <c r="N6981" s="33">
        <v>1463688</v>
      </c>
      <c r="O6981" s="33">
        <v>22280</v>
      </c>
      <c r="P6981" s="33">
        <v>245078</v>
      </c>
      <c r="Q6981"/>
    </row>
    <row r="6982" spans="1:17">
      <c r="A6982" s="38" t="str">
        <f t="shared" ca="1" si="108"/>
        <v>208641</v>
      </c>
      <c r="B6982" s="39" cm="1">
        <f t="array" aca="1" ref="B6982" ca="1">INDIRECT(_xlfn.CONCAT("D",ROW(C6982)-C6982-3))</f>
        <v>2086</v>
      </c>
      <c r="C6982" s="32">
        <v>41</v>
      </c>
      <c r="D6982" s="33">
        <v>4822993</v>
      </c>
      <c r="E6982" s="33"/>
      <c r="F6982" s="33">
        <v>2453029</v>
      </c>
      <c r="G6982" s="33">
        <v>873589</v>
      </c>
      <c r="H6982" s="33">
        <v>1329289</v>
      </c>
      <c r="I6982" s="33">
        <v>16483</v>
      </c>
      <c r="J6982" s="33">
        <v>233668</v>
      </c>
      <c r="K6982" s="33"/>
      <c r="L6982" s="33">
        <v>2369965</v>
      </c>
      <c r="M6982" s="33">
        <v>604128</v>
      </c>
      <c r="N6982" s="33">
        <v>1475895</v>
      </c>
      <c r="O6982" s="33">
        <v>27152</v>
      </c>
      <c r="P6982" s="33">
        <v>262791</v>
      </c>
      <c r="Q6982"/>
    </row>
    <row r="6983" spans="1:17">
      <c r="A6983" s="38" t="str">
        <f t="shared" ca="1" si="108"/>
        <v>208642</v>
      </c>
      <c r="B6983" s="39" cm="1">
        <f t="array" aca="1" ref="B6983" ca="1">INDIRECT(_xlfn.CONCAT("D",ROW(C6983)-C6983-3))</f>
        <v>2086</v>
      </c>
      <c r="C6983" s="32">
        <v>42</v>
      </c>
      <c r="D6983" s="33">
        <v>4838108</v>
      </c>
      <c r="E6983" s="33"/>
      <c r="F6983" s="33">
        <v>2458984</v>
      </c>
      <c r="G6983" s="33">
        <v>863757</v>
      </c>
      <c r="H6983" s="33">
        <v>1312172</v>
      </c>
      <c r="I6983" s="33">
        <v>9727</v>
      </c>
      <c r="J6983" s="33">
        <v>273329</v>
      </c>
      <c r="K6983" s="33"/>
      <c r="L6983" s="33">
        <v>2379123</v>
      </c>
      <c r="M6983" s="33">
        <v>577316</v>
      </c>
      <c r="N6983" s="33">
        <v>1505873</v>
      </c>
      <c r="O6983" s="33">
        <v>21346</v>
      </c>
      <c r="P6983" s="33">
        <v>274589</v>
      </c>
      <c r="Q6983"/>
    </row>
    <row r="6984" spans="1:17">
      <c r="A6984" s="38" t="str">
        <f t="shared" ca="1" si="108"/>
        <v>208643</v>
      </c>
      <c r="B6984" s="39" cm="1">
        <f t="array" aca="1" ref="B6984" ca="1">INDIRECT(_xlfn.CONCAT("D",ROW(C6984)-C6984-3))</f>
        <v>2086</v>
      </c>
      <c r="C6984" s="32">
        <v>43</v>
      </c>
      <c r="D6984" s="33">
        <v>4851006</v>
      </c>
      <c r="E6984" s="33"/>
      <c r="F6984" s="33">
        <v>2463803</v>
      </c>
      <c r="G6984" s="33">
        <v>881313</v>
      </c>
      <c r="H6984" s="33">
        <v>1314222</v>
      </c>
      <c r="I6984" s="33">
        <v>3874</v>
      </c>
      <c r="J6984" s="33">
        <v>264394</v>
      </c>
      <c r="K6984" s="33"/>
      <c r="L6984" s="33">
        <v>2387203</v>
      </c>
      <c r="M6984" s="33">
        <v>586636</v>
      </c>
      <c r="N6984" s="33">
        <v>1488856</v>
      </c>
      <c r="O6984" s="33">
        <v>30010</v>
      </c>
      <c r="P6984" s="33">
        <v>281702</v>
      </c>
      <c r="Q6984"/>
    </row>
    <row r="6985" spans="1:17">
      <c r="A6985" s="38" t="str">
        <f t="shared" ca="1" si="108"/>
        <v>208644</v>
      </c>
      <c r="B6985" s="39" cm="1">
        <f t="array" aca="1" ref="B6985" ca="1">INDIRECT(_xlfn.CONCAT("D",ROW(C6985)-C6985-3))</f>
        <v>2086</v>
      </c>
      <c r="C6985" s="32">
        <v>44</v>
      </c>
      <c r="D6985" s="33">
        <v>4861557</v>
      </c>
      <c r="E6985" s="33"/>
      <c r="F6985" s="33">
        <v>2467422</v>
      </c>
      <c r="G6985" s="33">
        <v>857053</v>
      </c>
      <c r="H6985" s="33">
        <v>1343751</v>
      </c>
      <c r="I6985" s="33">
        <v>12604</v>
      </c>
      <c r="J6985" s="33">
        <v>254014</v>
      </c>
      <c r="K6985" s="33"/>
      <c r="L6985" s="33">
        <v>2394135</v>
      </c>
      <c r="M6985" s="33">
        <v>545266</v>
      </c>
      <c r="N6985" s="33">
        <v>1508925</v>
      </c>
      <c r="O6985" s="33">
        <v>37772</v>
      </c>
      <c r="P6985" s="33">
        <v>302172</v>
      </c>
      <c r="Q6985"/>
    </row>
    <row r="6986" spans="1:17">
      <c r="A6986" s="38" t="str">
        <f t="shared" ca="1" si="108"/>
        <v>208645</v>
      </c>
      <c r="B6986" s="39" cm="1">
        <f t="array" aca="1" ref="B6986" ca="1">INDIRECT(_xlfn.CONCAT("D",ROW(C6986)-C6986-3))</f>
        <v>2086</v>
      </c>
      <c r="C6986" s="32">
        <v>45</v>
      </c>
      <c r="D6986" s="33">
        <v>4869572</v>
      </c>
      <c r="E6986" s="33"/>
      <c r="F6986" s="33">
        <v>2469865</v>
      </c>
      <c r="G6986" s="33">
        <v>821351</v>
      </c>
      <c r="H6986" s="33">
        <v>1325010</v>
      </c>
      <c r="I6986" s="33">
        <v>15497</v>
      </c>
      <c r="J6986" s="33">
        <v>308007</v>
      </c>
      <c r="K6986" s="33"/>
      <c r="L6986" s="33">
        <v>2399707</v>
      </c>
      <c r="M6986" s="33">
        <v>545740</v>
      </c>
      <c r="N6986" s="33">
        <v>1544327</v>
      </c>
      <c r="O6986" s="33">
        <v>32899</v>
      </c>
      <c r="P6986" s="33">
        <v>276740</v>
      </c>
      <c r="Q6986"/>
    </row>
    <row r="6987" spans="1:17">
      <c r="A6987" s="38" t="str">
        <f t="shared" ca="1" si="108"/>
        <v>208646</v>
      </c>
      <c r="B6987" s="39" cm="1">
        <f t="array" aca="1" ref="B6987" ca="1">INDIRECT(_xlfn.CONCAT("D",ROW(C6987)-C6987-3))</f>
        <v>2086</v>
      </c>
      <c r="C6987" s="32">
        <v>46</v>
      </c>
      <c r="D6987" s="33">
        <v>4873502</v>
      </c>
      <c r="E6987" s="33"/>
      <c r="F6987" s="33">
        <v>2470301</v>
      </c>
      <c r="G6987" s="33">
        <v>808268</v>
      </c>
      <c r="H6987" s="33">
        <v>1366796</v>
      </c>
      <c r="I6987" s="33">
        <v>19360</v>
      </c>
      <c r="J6987" s="33">
        <v>275876</v>
      </c>
      <c r="K6987" s="33"/>
      <c r="L6987" s="33">
        <v>2403201</v>
      </c>
      <c r="M6987" s="33">
        <v>570071</v>
      </c>
      <c r="N6987" s="33">
        <v>1487604</v>
      </c>
      <c r="O6987" s="33">
        <v>34843</v>
      </c>
      <c r="P6987" s="33">
        <v>310684</v>
      </c>
      <c r="Q6987"/>
    </row>
    <row r="6988" spans="1:17">
      <c r="A6988" s="38" t="str">
        <f t="shared" ref="A6988:A7051" ca="1" si="109">B6988&amp;C6988</f>
        <v>208647</v>
      </c>
      <c r="B6988" s="39" cm="1">
        <f t="array" aca="1" ref="B6988" ca="1">INDIRECT(_xlfn.CONCAT("D",ROW(C6988)-C6988-3))</f>
        <v>2086</v>
      </c>
      <c r="C6988" s="32">
        <v>47</v>
      </c>
      <c r="D6988" s="33">
        <v>4872426</v>
      </c>
      <c r="E6988" s="33"/>
      <c r="F6988" s="33">
        <v>2468231</v>
      </c>
      <c r="G6988" s="33">
        <v>804353</v>
      </c>
      <c r="H6988" s="33">
        <v>1341556</v>
      </c>
      <c r="I6988" s="33">
        <v>12583</v>
      </c>
      <c r="J6988" s="33">
        <v>309739</v>
      </c>
      <c r="K6988" s="33"/>
      <c r="L6988" s="33">
        <v>2404195</v>
      </c>
      <c r="M6988" s="33">
        <v>506961</v>
      </c>
      <c r="N6988" s="33">
        <v>1521851</v>
      </c>
      <c r="O6988" s="33">
        <v>51277</v>
      </c>
      <c r="P6988" s="33">
        <v>324107</v>
      </c>
      <c r="Q6988"/>
    </row>
    <row r="6989" spans="1:17">
      <c r="A6989" s="38" t="str">
        <f t="shared" ca="1" si="109"/>
        <v>208648</v>
      </c>
      <c r="B6989" s="39" cm="1">
        <f t="array" aca="1" ref="B6989" ca="1">INDIRECT(_xlfn.CONCAT("D",ROW(C6989)-C6989-3))</f>
        <v>2086</v>
      </c>
      <c r="C6989" s="32">
        <v>48</v>
      </c>
      <c r="D6989" s="33">
        <v>4866581</v>
      </c>
      <c r="E6989" s="33"/>
      <c r="F6989" s="33">
        <v>2463696</v>
      </c>
      <c r="G6989" s="33">
        <v>755907</v>
      </c>
      <c r="H6989" s="33">
        <v>1422031</v>
      </c>
      <c r="I6989" s="33">
        <v>11585</v>
      </c>
      <c r="J6989" s="33">
        <v>274173</v>
      </c>
      <c r="K6989" s="33"/>
      <c r="L6989" s="33">
        <v>2402886</v>
      </c>
      <c r="M6989" s="33">
        <v>519595</v>
      </c>
      <c r="N6989" s="33">
        <v>1480556</v>
      </c>
      <c r="O6989" s="33">
        <v>39597</v>
      </c>
      <c r="P6989" s="33">
        <v>363137</v>
      </c>
      <c r="Q6989"/>
    </row>
    <row r="6990" spans="1:17">
      <c r="A6990" s="38" t="str">
        <f t="shared" ca="1" si="109"/>
        <v>208649</v>
      </c>
      <c r="B6990" s="39" cm="1">
        <f t="array" aca="1" ref="B6990" ca="1">INDIRECT(_xlfn.CONCAT("D",ROW(C6990)-C6990-3))</f>
        <v>2086</v>
      </c>
      <c r="C6990" s="32">
        <v>49</v>
      </c>
      <c r="D6990" s="33">
        <v>4856752</v>
      </c>
      <c r="E6990" s="33"/>
      <c r="F6990" s="33">
        <v>2457084</v>
      </c>
      <c r="G6990" s="33">
        <v>749864</v>
      </c>
      <c r="H6990" s="33">
        <v>1367513</v>
      </c>
      <c r="I6990" s="33">
        <v>15441</v>
      </c>
      <c r="J6990" s="33">
        <v>324266</v>
      </c>
      <c r="K6990" s="33"/>
      <c r="L6990" s="33">
        <v>2399668</v>
      </c>
      <c r="M6990" s="33">
        <v>562754</v>
      </c>
      <c r="N6990" s="33">
        <v>1463354</v>
      </c>
      <c r="O6990" s="33">
        <v>54055</v>
      </c>
      <c r="P6990" s="33">
        <v>319505</v>
      </c>
      <c r="Q6990"/>
    </row>
    <row r="6991" spans="1:17">
      <c r="A6991" s="38" t="str">
        <f t="shared" ca="1" si="109"/>
        <v>208650</v>
      </c>
      <c r="B6991" s="39" cm="1">
        <f t="array" aca="1" ref="B6991" ca="1">INDIRECT(_xlfn.CONCAT("D",ROW(C6991)-C6991-3))</f>
        <v>2086</v>
      </c>
      <c r="C6991" s="32">
        <v>50</v>
      </c>
      <c r="D6991" s="33">
        <v>4844283</v>
      </c>
      <c r="E6991" s="33"/>
      <c r="F6991" s="33">
        <v>2449089</v>
      </c>
      <c r="G6991" s="33">
        <v>786139</v>
      </c>
      <c r="H6991" s="33">
        <v>1357175</v>
      </c>
      <c r="I6991" s="33">
        <v>13504</v>
      </c>
      <c r="J6991" s="33">
        <v>292270</v>
      </c>
      <c r="K6991" s="33"/>
      <c r="L6991" s="33">
        <v>2395194</v>
      </c>
      <c r="M6991" s="33">
        <v>537204</v>
      </c>
      <c r="N6991" s="33">
        <v>1441561</v>
      </c>
      <c r="O6991" s="33">
        <v>64735</v>
      </c>
      <c r="P6991" s="33">
        <v>351694</v>
      </c>
      <c r="Q6991"/>
    </row>
    <row r="6992" spans="1:17">
      <c r="A6992" s="38" t="str">
        <f t="shared" ca="1" si="109"/>
        <v>208651</v>
      </c>
      <c r="B6992" s="39" cm="1">
        <f t="array" aca="1" ref="B6992" ca="1">INDIRECT(_xlfn.CONCAT("D",ROW(C6992)-C6992-3))</f>
        <v>2086</v>
      </c>
      <c r="C6992" s="32">
        <v>51</v>
      </c>
      <c r="D6992" s="33">
        <v>4830005</v>
      </c>
      <c r="E6992" s="33"/>
      <c r="F6992" s="33">
        <v>2439998</v>
      </c>
      <c r="G6992" s="33">
        <v>750174</v>
      </c>
      <c r="H6992" s="33">
        <v>1418176</v>
      </c>
      <c r="I6992" s="33">
        <v>12567</v>
      </c>
      <c r="J6992" s="33">
        <v>259081</v>
      </c>
      <c r="K6992" s="33"/>
      <c r="L6992" s="33">
        <v>2390008</v>
      </c>
      <c r="M6992" s="33">
        <v>488229</v>
      </c>
      <c r="N6992" s="33">
        <v>1461793</v>
      </c>
      <c r="O6992" s="33">
        <v>51139</v>
      </c>
      <c r="P6992" s="33">
        <v>388847</v>
      </c>
      <c r="Q6992"/>
    </row>
    <row r="6993" spans="1:17">
      <c r="A6993" s="38" t="str">
        <f t="shared" ca="1" si="109"/>
        <v>208652</v>
      </c>
      <c r="B6993" s="39" cm="1">
        <f t="array" aca="1" ref="B6993" ca="1">INDIRECT(_xlfn.CONCAT("D",ROW(C6993)-C6993-3))</f>
        <v>2086</v>
      </c>
      <c r="C6993" s="32">
        <v>52</v>
      </c>
      <c r="D6993" s="33">
        <v>4815171</v>
      </c>
      <c r="E6993" s="33"/>
      <c r="F6993" s="33">
        <v>2430422</v>
      </c>
      <c r="G6993" s="33">
        <v>733658</v>
      </c>
      <c r="H6993" s="33">
        <v>1355483</v>
      </c>
      <c r="I6993" s="33">
        <v>18317</v>
      </c>
      <c r="J6993" s="33">
        <v>322964</v>
      </c>
      <c r="K6993" s="33"/>
      <c r="L6993" s="33">
        <v>2384750</v>
      </c>
      <c r="M6993" s="33">
        <v>525437</v>
      </c>
      <c r="N6993" s="33">
        <v>1417907</v>
      </c>
      <c r="O6993" s="33">
        <v>63748</v>
      </c>
      <c r="P6993" s="33">
        <v>377658</v>
      </c>
      <c r="Q6993"/>
    </row>
    <row r="6994" spans="1:17">
      <c r="A6994" s="38" t="str">
        <f t="shared" ca="1" si="109"/>
        <v>208653</v>
      </c>
      <c r="B6994" s="39" cm="1">
        <f t="array" aca="1" ref="B6994" ca="1">INDIRECT(_xlfn.CONCAT("D",ROW(C6994)-C6994-3))</f>
        <v>2086</v>
      </c>
      <c r="C6994" s="32">
        <v>53</v>
      </c>
      <c r="D6994" s="33">
        <v>4799800</v>
      </c>
      <c r="E6994" s="33"/>
      <c r="F6994" s="33">
        <v>2420388</v>
      </c>
      <c r="G6994" s="33">
        <v>758543</v>
      </c>
      <c r="H6994" s="33">
        <v>1380046</v>
      </c>
      <c r="I6994" s="33">
        <v>6756</v>
      </c>
      <c r="J6994" s="33">
        <v>275044</v>
      </c>
      <c r="K6994" s="33"/>
      <c r="L6994" s="33">
        <v>2379412</v>
      </c>
      <c r="M6994" s="33">
        <v>525864</v>
      </c>
      <c r="N6994" s="33">
        <v>1373999</v>
      </c>
      <c r="O6994" s="33">
        <v>71402</v>
      </c>
      <c r="P6994" s="33">
        <v>408147</v>
      </c>
      <c r="Q6994"/>
    </row>
    <row r="6995" spans="1:17">
      <c r="A6995" s="38" t="str">
        <f t="shared" ca="1" si="109"/>
        <v>208654</v>
      </c>
      <c r="B6995" s="39" cm="1">
        <f t="array" aca="1" ref="B6995" ca="1">INDIRECT(_xlfn.CONCAT("D",ROW(C6995)-C6995-3))</f>
        <v>2086</v>
      </c>
      <c r="C6995" s="32">
        <v>54</v>
      </c>
      <c r="D6995" s="33">
        <v>4783544</v>
      </c>
      <c r="E6995" s="33"/>
      <c r="F6995" s="33">
        <v>2409688</v>
      </c>
      <c r="G6995" s="33">
        <v>759071</v>
      </c>
      <c r="H6995" s="33">
        <v>1372130</v>
      </c>
      <c r="I6995" s="33">
        <v>12571</v>
      </c>
      <c r="J6995" s="33">
        <v>265917</v>
      </c>
      <c r="K6995" s="33"/>
      <c r="L6995" s="33">
        <v>2373857</v>
      </c>
      <c r="M6995" s="33">
        <v>483080</v>
      </c>
      <c r="N6995" s="33">
        <v>1423155</v>
      </c>
      <c r="O6995" s="33">
        <v>74394</v>
      </c>
      <c r="P6995" s="33">
        <v>393227</v>
      </c>
      <c r="Q6995"/>
    </row>
    <row r="6996" spans="1:17">
      <c r="A6996" s="38" t="str">
        <f t="shared" ca="1" si="109"/>
        <v>208655</v>
      </c>
      <c r="B6996" s="39" cm="1">
        <f t="array" aca="1" ref="B6996" ca="1">INDIRECT(_xlfn.CONCAT("D",ROW(C6996)-C6996-3))</f>
        <v>2086</v>
      </c>
      <c r="C6996" s="32">
        <v>55</v>
      </c>
      <c r="D6996" s="33">
        <v>4757166</v>
      </c>
      <c r="E6996" s="33"/>
      <c r="F6996" s="33">
        <v>2393620</v>
      </c>
      <c r="G6996" s="33">
        <v>719146</v>
      </c>
      <c r="H6996" s="33">
        <v>1390093</v>
      </c>
      <c r="I6996" s="33">
        <v>14460</v>
      </c>
      <c r="J6996" s="33">
        <v>269921</v>
      </c>
      <c r="K6996" s="33"/>
      <c r="L6996" s="33">
        <v>2363546</v>
      </c>
      <c r="M6996" s="33">
        <v>512809</v>
      </c>
      <c r="N6996" s="33">
        <v>1338893</v>
      </c>
      <c r="O6996" s="33">
        <v>81934</v>
      </c>
      <c r="P6996" s="33">
        <v>429911</v>
      </c>
      <c r="Q6996"/>
    </row>
    <row r="6997" spans="1:17">
      <c r="A6997" s="38" t="str">
        <f t="shared" ca="1" si="109"/>
        <v>208656</v>
      </c>
      <c r="B6997" s="39" cm="1">
        <f t="array" aca="1" ref="B6997" ca="1">INDIRECT(_xlfn.CONCAT("D",ROW(C6997)-C6997-3))</f>
        <v>2086</v>
      </c>
      <c r="C6997" s="32">
        <v>56</v>
      </c>
      <c r="D6997" s="33">
        <v>4715127</v>
      </c>
      <c r="E6997" s="33"/>
      <c r="F6997" s="33">
        <v>2369436</v>
      </c>
      <c r="G6997" s="33">
        <v>700846</v>
      </c>
      <c r="H6997" s="33">
        <v>1343128</v>
      </c>
      <c r="I6997" s="33">
        <v>17281</v>
      </c>
      <c r="J6997" s="33">
        <v>308180</v>
      </c>
      <c r="K6997" s="33"/>
      <c r="L6997" s="33">
        <v>2345691</v>
      </c>
      <c r="M6997" s="33">
        <v>502168</v>
      </c>
      <c r="N6997" s="33">
        <v>1329833</v>
      </c>
      <c r="O6997" s="33">
        <v>86415</v>
      </c>
      <c r="P6997" s="33">
        <v>427275</v>
      </c>
      <c r="Q6997"/>
    </row>
    <row r="6998" spans="1:17">
      <c r="A6998" s="38" t="str">
        <f t="shared" ca="1" si="109"/>
        <v>208657</v>
      </c>
      <c r="B6998" s="39" cm="1">
        <f t="array" aca="1" ref="B6998" ca="1">INDIRECT(_xlfn.CONCAT("D",ROW(C6998)-C6998-3))</f>
        <v>2086</v>
      </c>
      <c r="C6998" s="32">
        <v>57</v>
      </c>
      <c r="D6998" s="33">
        <v>4661820</v>
      </c>
      <c r="E6998" s="33"/>
      <c r="F6998" s="33">
        <v>2339431</v>
      </c>
      <c r="G6998" s="33">
        <v>699437</v>
      </c>
      <c r="H6998" s="33">
        <v>1351033</v>
      </c>
      <c r="I6998" s="33">
        <v>22007</v>
      </c>
      <c r="J6998" s="33">
        <v>266953</v>
      </c>
      <c r="K6998" s="33"/>
      <c r="L6998" s="33">
        <v>2322390</v>
      </c>
      <c r="M6998" s="33">
        <v>489580</v>
      </c>
      <c r="N6998" s="33">
        <v>1347062</v>
      </c>
      <c r="O6998" s="33">
        <v>80479</v>
      </c>
      <c r="P6998" s="33">
        <v>405269</v>
      </c>
      <c r="Q6998"/>
    </row>
    <row r="6999" spans="1:17">
      <c r="A6999" s="38" t="str">
        <f t="shared" ca="1" si="109"/>
        <v>208658</v>
      </c>
      <c r="B6999" s="39" cm="1">
        <f t="array" aca="1" ref="B6999" ca="1">INDIRECT(_xlfn.CONCAT("D",ROW(C6999)-C6999-3))</f>
        <v>2086</v>
      </c>
      <c r="C6999" s="32">
        <v>58</v>
      </c>
      <c r="D6999" s="33">
        <v>4601408</v>
      </c>
      <c r="E6999" s="33"/>
      <c r="F6999" s="33">
        <v>2305720</v>
      </c>
      <c r="G6999" s="33">
        <v>666332</v>
      </c>
      <c r="H6999" s="33">
        <v>1369202</v>
      </c>
      <c r="I6999" s="33">
        <v>16346</v>
      </c>
      <c r="J6999" s="33">
        <v>253841</v>
      </c>
      <c r="K6999" s="33"/>
      <c r="L6999" s="33">
        <v>2295688</v>
      </c>
      <c r="M6999" s="33">
        <v>489875</v>
      </c>
      <c r="N6999" s="33">
        <v>1318820</v>
      </c>
      <c r="O6999" s="33">
        <v>99896</v>
      </c>
      <c r="P6999" s="33">
        <v>387097</v>
      </c>
      <c r="Q6999"/>
    </row>
    <row r="7000" spans="1:17">
      <c r="A7000" s="38" t="str">
        <f t="shared" ca="1" si="109"/>
        <v>208659</v>
      </c>
      <c r="B7000" s="39" cm="1">
        <f t="array" aca="1" ref="B7000" ca="1">INDIRECT(_xlfn.CONCAT("D",ROW(C7000)-C7000-3))</f>
        <v>2086</v>
      </c>
      <c r="C7000" s="32">
        <v>59</v>
      </c>
      <c r="D7000" s="33">
        <v>4538054</v>
      </c>
      <c r="E7000" s="33"/>
      <c r="F7000" s="33">
        <v>2270395</v>
      </c>
      <c r="G7000" s="33">
        <v>643295</v>
      </c>
      <c r="H7000" s="33">
        <v>1341729</v>
      </c>
      <c r="I7000" s="33">
        <v>30955</v>
      </c>
      <c r="J7000" s="33">
        <v>254416</v>
      </c>
      <c r="K7000" s="33"/>
      <c r="L7000" s="33">
        <v>2267659</v>
      </c>
      <c r="M7000" s="33">
        <v>459726</v>
      </c>
      <c r="N7000" s="33">
        <v>1287233</v>
      </c>
      <c r="O7000" s="33">
        <v>101624</v>
      </c>
      <c r="P7000" s="33">
        <v>419077</v>
      </c>
      <c r="Q7000"/>
    </row>
    <row r="7001" spans="1:17">
      <c r="A7001" s="38" t="str">
        <f t="shared" ca="1" si="109"/>
        <v>208660</v>
      </c>
      <c r="B7001" s="39" cm="1">
        <f t="array" aca="1" ref="B7001" ca="1">INDIRECT(_xlfn.CONCAT("D",ROW(C7001)-C7001-3))</f>
        <v>2086</v>
      </c>
      <c r="C7001" s="32">
        <v>60</v>
      </c>
      <c r="D7001" s="33">
        <v>4474283</v>
      </c>
      <c r="E7001" s="33"/>
      <c r="F7001" s="33">
        <v>2234770</v>
      </c>
      <c r="G7001" s="33">
        <v>653722</v>
      </c>
      <c r="H7001" s="33">
        <v>1295717</v>
      </c>
      <c r="I7001" s="33">
        <v>13680</v>
      </c>
      <c r="J7001" s="33">
        <v>271651</v>
      </c>
      <c r="K7001" s="33"/>
      <c r="L7001" s="33">
        <v>2239513</v>
      </c>
      <c r="M7001" s="33">
        <v>497453</v>
      </c>
      <c r="N7001" s="33">
        <v>1241681</v>
      </c>
      <c r="O7001" s="33">
        <v>113146</v>
      </c>
      <c r="P7001" s="33">
        <v>387233</v>
      </c>
      <c r="Q7001"/>
    </row>
    <row r="7002" spans="1:17">
      <c r="A7002" s="38" t="str">
        <f t="shared" ca="1" si="109"/>
        <v>208661</v>
      </c>
      <c r="B7002" s="39" cm="1">
        <f t="array" aca="1" ref="B7002" ca="1">INDIRECT(_xlfn.CONCAT("D",ROW(C7002)-C7002-3))</f>
        <v>2086</v>
      </c>
      <c r="C7002" s="32">
        <v>61</v>
      </c>
      <c r="D7002" s="33">
        <v>4415769</v>
      </c>
      <c r="E7002" s="33"/>
      <c r="F7002" s="33">
        <v>2201509</v>
      </c>
      <c r="G7002" s="33">
        <v>593132</v>
      </c>
      <c r="H7002" s="33">
        <v>1316753</v>
      </c>
      <c r="I7002" s="33">
        <v>32622</v>
      </c>
      <c r="J7002" s="33">
        <v>259001</v>
      </c>
      <c r="K7002" s="33"/>
      <c r="L7002" s="33">
        <v>2214260</v>
      </c>
      <c r="M7002" s="33">
        <v>448207</v>
      </c>
      <c r="N7002" s="33">
        <v>1229594</v>
      </c>
      <c r="O7002" s="33">
        <v>130892</v>
      </c>
      <c r="P7002" s="33">
        <v>405568</v>
      </c>
      <c r="Q7002"/>
    </row>
    <row r="7003" spans="1:17">
      <c r="A7003" s="38" t="str">
        <f t="shared" ca="1" si="109"/>
        <v>208662</v>
      </c>
      <c r="B7003" s="39" cm="1">
        <f t="array" aca="1" ref="B7003" ca="1">INDIRECT(_xlfn.CONCAT("D",ROW(C7003)-C7003-3))</f>
        <v>2086</v>
      </c>
      <c r="C7003" s="32">
        <v>62</v>
      </c>
      <c r="D7003" s="33">
        <v>4367255</v>
      </c>
      <c r="E7003" s="33"/>
      <c r="F7003" s="33">
        <v>2173303</v>
      </c>
      <c r="G7003" s="33">
        <v>571922</v>
      </c>
      <c r="H7003" s="33">
        <v>1295353</v>
      </c>
      <c r="I7003" s="33">
        <v>28095</v>
      </c>
      <c r="J7003" s="33">
        <v>277934</v>
      </c>
      <c r="K7003" s="33"/>
      <c r="L7003" s="33">
        <v>2193952</v>
      </c>
      <c r="M7003" s="33">
        <v>446211</v>
      </c>
      <c r="N7003" s="33">
        <v>1248387</v>
      </c>
      <c r="O7003" s="33">
        <v>125340</v>
      </c>
      <c r="P7003" s="33">
        <v>374015</v>
      </c>
      <c r="Q7003"/>
    </row>
    <row r="7004" spans="1:17">
      <c r="A7004" s="38" t="str">
        <f t="shared" ca="1" si="109"/>
        <v>208663</v>
      </c>
      <c r="B7004" s="39" cm="1">
        <f t="array" aca="1" ref="B7004" ca="1">INDIRECT(_xlfn.CONCAT("D",ROW(C7004)-C7004-3))</f>
        <v>2086</v>
      </c>
      <c r="C7004" s="32">
        <v>63</v>
      </c>
      <c r="D7004" s="33">
        <v>4317951</v>
      </c>
      <c r="E7004" s="33"/>
      <c r="F7004" s="33">
        <v>2144790</v>
      </c>
      <c r="G7004" s="33">
        <v>561367</v>
      </c>
      <c r="H7004" s="33">
        <v>1314942</v>
      </c>
      <c r="I7004" s="33">
        <v>23390</v>
      </c>
      <c r="J7004" s="33">
        <v>245090</v>
      </c>
      <c r="K7004" s="33"/>
      <c r="L7004" s="33">
        <v>2173162</v>
      </c>
      <c r="M7004" s="33">
        <v>422191</v>
      </c>
      <c r="N7004" s="33">
        <v>1236999</v>
      </c>
      <c r="O7004" s="33">
        <v>136651</v>
      </c>
      <c r="P7004" s="33">
        <v>377320</v>
      </c>
      <c r="Q7004"/>
    </row>
    <row r="7005" spans="1:17">
      <c r="A7005" s="38" t="str">
        <f t="shared" ca="1" si="109"/>
        <v>208664</v>
      </c>
      <c r="B7005" s="39" cm="1">
        <f t="array" aca="1" ref="B7005" ca="1">INDIRECT(_xlfn.CONCAT("D",ROW(C7005)-C7005-3))</f>
        <v>2086</v>
      </c>
      <c r="C7005" s="32">
        <v>64</v>
      </c>
      <c r="D7005" s="33">
        <v>4278275</v>
      </c>
      <c r="E7005" s="33"/>
      <c r="F7005" s="33">
        <v>2120859</v>
      </c>
      <c r="G7005" s="33">
        <v>582056</v>
      </c>
      <c r="H7005" s="33">
        <v>1258554</v>
      </c>
      <c r="I7005" s="33">
        <v>26690</v>
      </c>
      <c r="J7005" s="33">
        <v>253559</v>
      </c>
      <c r="K7005" s="33"/>
      <c r="L7005" s="33">
        <v>2157416</v>
      </c>
      <c r="M7005" s="33">
        <v>442995</v>
      </c>
      <c r="N7005" s="33">
        <v>1162476</v>
      </c>
      <c r="O7005" s="33">
        <v>149035</v>
      </c>
      <c r="P7005" s="33">
        <v>402910</v>
      </c>
      <c r="Q7005"/>
    </row>
    <row r="7006" spans="1:17">
      <c r="A7006" s="38" t="str">
        <f t="shared" ca="1" si="109"/>
        <v>208665</v>
      </c>
      <c r="B7006" s="39" cm="1">
        <f t="array" aca="1" ref="B7006" ca="1">INDIRECT(_xlfn.CONCAT("D",ROW(C7006)-C7006-3))</f>
        <v>2086</v>
      </c>
      <c r="C7006" s="32">
        <v>65</v>
      </c>
      <c r="D7006" s="33">
        <v>4189220</v>
      </c>
      <c r="E7006" s="33"/>
      <c r="F7006" s="33">
        <v>2070375</v>
      </c>
      <c r="G7006" s="33">
        <v>537016</v>
      </c>
      <c r="H7006" s="33">
        <v>1233291</v>
      </c>
      <c r="I7006" s="33">
        <v>37873</v>
      </c>
      <c r="J7006" s="33">
        <v>262196</v>
      </c>
      <c r="K7006" s="33"/>
      <c r="L7006" s="33">
        <v>2118845</v>
      </c>
      <c r="M7006" s="33">
        <v>402707</v>
      </c>
      <c r="N7006" s="33">
        <v>1146692</v>
      </c>
      <c r="O7006" s="33">
        <v>150162</v>
      </c>
      <c r="P7006" s="33">
        <v>419284</v>
      </c>
      <c r="Q7006"/>
    </row>
    <row r="7007" spans="1:17">
      <c r="A7007" s="38" t="str">
        <f t="shared" ca="1" si="109"/>
        <v>208666</v>
      </c>
      <c r="B7007" s="39" cm="1">
        <f t="array" aca="1" ref="B7007" ca="1">INDIRECT(_xlfn.CONCAT("D",ROW(C7007)-C7007-3))</f>
        <v>2086</v>
      </c>
      <c r="C7007" s="32">
        <v>66</v>
      </c>
      <c r="D7007" s="33">
        <v>4265591</v>
      </c>
      <c r="E7007" s="33"/>
      <c r="F7007" s="33">
        <v>2103963</v>
      </c>
      <c r="G7007" s="33">
        <v>577167</v>
      </c>
      <c r="H7007" s="33">
        <v>1272164</v>
      </c>
      <c r="I7007" s="33">
        <v>38944</v>
      </c>
      <c r="J7007" s="33">
        <v>215689</v>
      </c>
      <c r="K7007" s="33"/>
      <c r="L7007" s="33">
        <v>2161628</v>
      </c>
      <c r="M7007" s="33">
        <v>470006</v>
      </c>
      <c r="N7007" s="33">
        <v>1167499</v>
      </c>
      <c r="O7007" s="33">
        <v>153328</v>
      </c>
      <c r="P7007" s="33">
        <v>370794</v>
      </c>
      <c r="Q7007"/>
    </row>
    <row r="7008" spans="1:17">
      <c r="A7008" s="38" t="str">
        <f t="shared" ca="1" si="109"/>
        <v>208667</v>
      </c>
      <c r="B7008" s="39" cm="1">
        <f t="array" aca="1" ref="B7008" ca="1">INDIRECT(_xlfn.CONCAT("D",ROW(C7008)-C7008-3))</f>
        <v>2086</v>
      </c>
      <c r="C7008" s="32">
        <v>67</v>
      </c>
      <c r="D7008" s="33">
        <v>4278553</v>
      </c>
      <c r="E7008" s="33"/>
      <c r="F7008" s="33">
        <v>2105285</v>
      </c>
      <c r="G7008" s="33">
        <v>536621</v>
      </c>
      <c r="H7008" s="33">
        <v>1274225</v>
      </c>
      <c r="I7008" s="33">
        <v>48236</v>
      </c>
      <c r="J7008" s="33">
        <v>246203</v>
      </c>
      <c r="K7008" s="33"/>
      <c r="L7008" s="33">
        <v>2173268</v>
      </c>
      <c r="M7008" s="33">
        <v>452177</v>
      </c>
      <c r="N7008" s="33">
        <v>1184320</v>
      </c>
      <c r="O7008" s="33">
        <v>168182</v>
      </c>
      <c r="P7008" s="33">
        <v>368590</v>
      </c>
      <c r="Q7008"/>
    </row>
    <row r="7009" spans="1:17">
      <c r="A7009" s="38" t="str">
        <f t="shared" ca="1" si="109"/>
        <v>208668</v>
      </c>
      <c r="B7009" s="39" cm="1">
        <f t="array" aca="1" ref="B7009" ca="1">INDIRECT(_xlfn.CONCAT("D",ROW(C7009)-C7009-3))</f>
        <v>2086</v>
      </c>
      <c r="C7009" s="32">
        <v>68</v>
      </c>
      <c r="D7009" s="33">
        <v>4299320</v>
      </c>
      <c r="E7009" s="33"/>
      <c r="F7009" s="33">
        <v>2112269</v>
      </c>
      <c r="G7009" s="33">
        <v>549492</v>
      </c>
      <c r="H7009" s="33">
        <v>1253246</v>
      </c>
      <c r="I7009" s="33">
        <v>59486</v>
      </c>
      <c r="J7009" s="33">
        <v>250044</v>
      </c>
      <c r="K7009" s="33"/>
      <c r="L7009" s="33">
        <v>2187051</v>
      </c>
      <c r="M7009" s="33">
        <v>415378</v>
      </c>
      <c r="N7009" s="33">
        <v>1202676</v>
      </c>
      <c r="O7009" s="33">
        <v>194045</v>
      </c>
      <c r="P7009" s="33">
        <v>374952</v>
      </c>
      <c r="Q7009"/>
    </row>
    <row r="7010" spans="1:17">
      <c r="A7010" s="38" t="str">
        <f t="shared" ca="1" si="109"/>
        <v>208669</v>
      </c>
      <c r="B7010" s="39" cm="1">
        <f t="array" aca="1" ref="B7010" ca="1">INDIRECT(_xlfn.CONCAT("D",ROW(C7010)-C7010-3))</f>
        <v>2086</v>
      </c>
      <c r="C7010" s="32">
        <v>69</v>
      </c>
      <c r="D7010" s="33">
        <v>4339888</v>
      </c>
      <c r="E7010" s="33"/>
      <c r="F7010" s="33">
        <v>2126163</v>
      </c>
      <c r="G7010" s="33">
        <v>556398</v>
      </c>
      <c r="H7010" s="33">
        <v>1272484</v>
      </c>
      <c r="I7010" s="33">
        <v>47203</v>
      </c>
      <c r="J7010" s="33">
        <v>250078</v>
      </c>
      <c r="K7010" s="33"/>
      <c r="L7010" s="33">
        <v>2213725</v>
      </c>
      <c r="M7010" s="33">
        <v>483874</v>
      </c>
      <c r="N7010" s="33">
        <v>1145169</v>
      </c>
      <c r="O7010" s="33">
        <v>215727</v>
      </c>
      <c r="P7010" s="33">
        <v>368954</v>
      </c>
      <c r="Q7010"/>
    </row>
    <row r="7011" spans="1:17">
      <c r="A7011" s="38" t="str">
        <f t="shared" ca="1" si="109"/>
        <v>208670</v>
      </c>
      <c r="B7011" s="39" cm="1">
        <f t="array" aca="1" ref="B7011" ca="1">INDIRECT(_xlfn.CONCAT("D",ROW(C7011)-C7011-3))</f>
        <v>2086</v>
      </c>
      <c r="C7011" s="32">
        <v>70</v>
      </c>
      <c r="D7011" s="33">
        <v>4326491</v>
      </c>
      <c r="E7011" s="33"/>
      <c r="F7011" s="33">
        <v>2115270</v>
      </c>
      <c r="G7011" s="33">
        <v>517289</v>
      </c>
      <c r="H7011" s="33">
        <v>1306254</v>
      </c>
      <c r="I7011" s="33">
        <v>52130</v>
      </c>
      <c r="J7011" s="33">
        <v>239597</v>
      </c>
      <c r="K7011" s="33"/>
      <c r="L7011" s="33">
        <v>2211221</v>
      </c>
      <c r="M7011" s="33">
        <v>447880</v>
      </c>
      <c r="N7011" s="33">
        <v>1154424</v>
      </c>
      <c r="O7011" s="33">
        <v>223437</v>
      </c>
      <c r="P7011" s="33">
        <v>385479</v>
      </c>
      <c r="Q7011"/>
    </row>
    <row r="7012" spans="1:17">
      <c r="A7012" s="38" t="str">
        <f t="shared" ca="1" si="109"/>
        <v>208671</v>
      </c>
      <c r="B7012" s="39" cm="1">
        <f t="array" aca="1" ref="B7012" ca="1">INDIRECT(_xlfn.CONCAT("D",ROW(C7012)-C7012-3))</f>
        <v>2086</v>
      </c>
      <c r="C7012" s="32">
        <v>71</v>
      </c>
      <c r="D7012" s="33">
        <v>4290935</v>
      </c>
      <c r="E7012" s="33"/>
      <c r="F7012" s="33">
        <v>2092640</v>
      </c>
      <c r="G7012" s="33">
        <v>513138</v>
      </c>
      <c r="H7012" s="33">
        <v>1251776</v>
      </c>
      <c r="I7012" s="33">
        <v>75167</v>
      </c>
      <c r="J7012" s="33">
        <v>252560</v>
      </c>
      <c r="K7012" s="33"/>
      <c r="L7012" s="33">
        <v>2198295</v>
      </c>
      <c r="M7012" s="33">
        <v>420543</v>
      </c>
      <c r="N7012" s="33">
        <v>1128827</v>
      </c>
      <c r="O7012" s="33">
        <v>256552</v>
      </c>
      <c r="P7012" s="33">
        <v>392373</v>
      </c>
      <c r="Q7012"/>
    </row>
    <row r="7013" spans="1:17">
      <c r="A7013" s="38" t="str">
        <f t="shared" ca="1" si="109"/>
        <v>208672</v>
      </c>
      <c r="B7013" s="39" cm="1">
        <f t="array" aca="1" ref="B7013" ca="1">INDIRECT(_xlfn.CONCAT("D",ROW(C7013)-C7013-3))</f>
        <v>2086</v>
      </c>
      <c r="C7013" s="32">
        <v>72</v>
      </c>
      <c r="D7013" s="33">
        <v>4196028</v>
      </c>
      <c r="E7013" s="33"/>
      <c r="F7013" s="33">
        <v>2042070</v>
      </c>
      <c r="G7013" s="33">
        <v>503497</v>
      </c>
      <c r="H7013" s="33">
        <v>1219625</v>
      </c>
      <c r="I7013" s="33">
        <v>72215</v>
      </c>
      <c r="J7013" s="33">
        <v>246733</v>
      </c>
      <c r="K7013" s="33"/>
      <c r="L7013" s="33">
        <v>2153959</v>
      </c>
      <c r="M7013" s="33">
        <v>422345</v>
      </c>
      <c r="N7013" s="33">
        <v>1130275</v>
      </c>
      <c r="O7013" s="33">
        <v>246368</v>
      </c>
      <c r="P7013" s="33">
        <v>354971</v>
      </c>
      <c r="Q7013"/>
    </row>
    <row r="7014" spans="1:17">
      <c r="A7014" s="38" t="str">
        <f t="shared" ca="1" si="109"/>
        <v>208673</v>
      </c>
      <c r="B7014" s="39" cm="1">
        <f t="array" aca="1" ref="B7014" ca="1">INDIRECT(_xlfn.CONCAT("D",ROW(C7014)-C7014-3))</f>
        <v>2086</v>
      </c>
      <c r="C7014" s="32">
        <v>73</v>
      </c>
      <c r="D7014" s="33">
        <v>4159293</v>
      </c>
      <c r="E7014" s="33"/>
      <c r="F7014" s="33">
        <v>2017012</v>
      </c>
      <c r="G7014" s="33">
        <v>480671</v>
      </c>
      <c r="H7014" s="33">
        <v>1224256</v>
      </c>
      <c r="I7014" s="33">
        <v>73255</v>
      </c>
      <c r="J7014" s="33">
        <v>238830</v>
      </c>
      <c r="K7014" s="33"/>
      <c r="L7014" s="33">
        <v>2142281</v>
      </c>
      <c r="M7014" s="33">
        <v>423626</v>
      </c>
      <c r="N7014" s="33">
        <v>1122962</v>
      </c>
      <c r="O7014" s="33">
        <v>256591</v>
      </c>
      <c r="P7014" s="33">
        <v>339102</v>
      </c>
      <c r="Q7014"/>
    </row>
    <row r="7015" spans="1:17">
      <c r="A7015" s="38" t="str">
        <f t="shared" ca="1" si="109"/>
        <v>208674</v>
      </c>
      <c r="B7015" s="39" cm="1">
        <f t="array" aca="1" ref="B7015" ca="1">INDIRECT(_xlfn.CONCAT("D",ROW(C7015)-C7015-3))</f>
        <v>2086</v>
      </c>
      <c r="C7015" s="32">
        <v>74</v>
      </c>
      <c r="D7015" s="33">
        <v>4098337</v>
      </c>
      <c r="E7015" s="33"/>
      <c r="F7015" s="33">
        <v>1983177</v>
      </c>
      <c r="G7015" s="33">
        <v>436801</v>
      </c>
      <c r="H7015" s="33">
        <v>1253167</v>
      </c>
      <c r="I7015" s="33">
        <v>65269</v>
      </c>
      <c r="J7015" s="33">
        <v>227940</v>
      </c>
      <c r="K7015" s="33"/>
      <c r="L7015" s="33">
        <v>2115160</v>
      </c>
      <c r="M7015" s="33">
        <v>396467</v>
      </c>
      <c r="N7015" s="33">
        <v>1071668</v>
      </c>
      <c r="O7015" s="33">
        <v>315966</v>
      </c>
      <c r="P7015" s="33">
        <v>331060</v>
      </c>
      <c r="Q7015"/>
    </row>
    <row r="7016" spans="1:17">
      <c r="A7016" s="38" t="str">
        <f t="shared" ca="1" si="109"/>
        <v>208675</v>
      </c>
      <c r="B7016" s="39" cm="1">
        <f t="array" aca="1" ref="B7016" ca="1">INDIRECT(_xlfn.CONCAT("D",ROW(C7016)-C7016-3))</f>
        <v>2086</v>
      </c>
      <c r="C7016" s="32">
        <v>75</v>
      </c>
      <c r="D7016" s="33">
        <v>4106119</v>
      </c>
      <c r="E7016" s="33"/>
      <c r="F7016" s="33">
        <v>1979728</v>
      </c>
      <c r="G7016" s="33">
        <v>403371</v>
      </c>
      <c r="H7016" s="33">
        <v>1241218</v>
      </c>
      <c r="I7016" s="33">
        <v>89304</v>
      </c>
      <c r="J7016" s="33">
        <v>245835</v>
      </c>
      <c r="K7016" s="33"/>
      <c r="L7016" s="33">
        <v>2126391</v>
      </c>
      <c r="M7016" s="33">
        <v>394111</v>
      </c>
      <c r="N7016" s="33">
        <v>1062693</v>
      </c>
      <c r="O7016" s="33">
        <v>302621</v>
      </c>
      <c r="P7016" s="33">
        <v>366966</v>
      </c>
      <c r="Q7016"/>
    </row>
    <row r="7017" spans="1:17">
      <c r="A7017" s="38" t="str">
        <f t="shared" ca="1" si="109"/>
        <v>208676</v>
      </c>
      <c r="B7017" s="39" cm="1">
        <f t="array" aca="1" ref="B7017" ca="1">INDIRECT(_xlfn.CONCAT("D",ROW(C7017)-C7017-3))</f>
        <v>2086</v>
      </c>
      <c r="C7017" s="32">
        <v>76</v>
      </c>
      <c r="D7017" s="33">
        <v>4094401</v>
      </c>
      <c r="E7017" s="33"/>
      <c r="F7017" s="33">
        <v>1966305</v>
      </c>
      <c r="G7017" s="33">
        <v>422139</v>
      </c>
      <c r="H7017" s="33">
        <v>1209263</v>
      </c>
      <c r="I7017" s="33">
        <v>85230</v>
      </c>
      <c r="J7017" s="33">
        <v>249674</v>
      </c>
      <c r="K7017" s="33"/>
      <c r="L7017" s="33">
        <v>2128096</v>
      </c>
      <c r="M7017" s="33">
        <v>385189</v>
      </c>
      <c r="N7017" s="33">
        <v>1043934</v>
      </c>
      <c r="O7017" s="33">
        <v>355018</v>
      </c>
      <c r="P7017" s="33">
        <v>343955</v>
      </c>
      <c r="Q7017"/>
    </row>
    <row r="7018" spans="1:17">
      <c r="A7018" s="38" t="str">
        <f t="shared" ca="1" si="109"/>
        <v>208677</v>
      </c>
      <c r="B7018" s="39" cm="1">
        <f t="array" aca="1" ref="B7018" ca="1">INDIRECT(_xlfn.CONCAT("D",ROW(C7018)-C7018-3))</f>
        <v>2086</v>
      </c>
      <c r="C7018" s="32">
        <v>77</v>
      </c>
      <c r="D7018" s="33">
        <v>4144491</v>
      </c>
      <c r="E7018" s="33"/>
      <c r="F7018" s="33">
        <v>1983107</v>
      </c>
      <c r="G7018" s="33">
        <v>464665</v>
      </c>
      <c r="H7018" s="33">
        <v>1169190</v>
      </c>
      <c r="I7018" s="33">
        <v>99356</v>
      </c>
      <c r="J7018" s="33">
        <v>249895</v>
      </c>
      <c r="K7018" s="33"/>
      <c r="L7018" s="33">
        <v>2161385</v>
      </c>
      <c r="M7018" s="33">
        <v>425438</v>
      </c>
      <c r="N7018" s="33">
        <v>1010792</v>
      </c>
      <c r="O7018" s="33">
        <v>372132</v>
      </c>
      <c r="P7018" s="33">
        <v>353023</v>
      </c>
      <c r="Q7018"/>
    </row>
    <row r="7019" spans="1:17">
      <c r="A7019" s="38" t="str">
        <f t="shared" ca="1" si="109"/>
        <v>208678</v>
      </c>
      <c r="B7019" s="39" cm="1">
        <f t="array" aca="1" ref="B7019" ca="1">INDIRECT(_xlfn.CONCAT("D",ROW(C7019)-C7019-3))</f>
        <v>2086</v>
      </c>
      <c r="C7019" s="32">
        <v>78</v>
      </c>
      <c r="D7019" s="33">
        <v>4075921</v>
      </c>
      <c r="E7019" s="33"/>
      <c r="F7019" s="33">
        <v>1941900</v>
      </c>
      <c r="G7019" s="33">
        <v>391391</v>
      </c>
      <c r="H7019" s="33">
        <v>1218329</v>
      </c>
      <c r="I7019" s="33">
        <v>103367</v>
      </c>
      <c r="J7019" s="33">
        <v>228813</v>
      </c>
      <c r="K7019" s="33"/>
      <c r="L7019" s="33">
        <v>2134020</v>
      </c>
      <c r="M7019" s="33">
        <v>441279</v>
      </c>
      <c r="N7019" s="33">
        <v>984082</v>
      </c>
      <c r="O7019" s="33">
        <v>389009</v>
      </c>
      <c r="P7019" s="33">
        <v>319651</v>
      </c>
      <c r="Q7019"/>
    </row>
    <row r="7020" spans="1:17">
      <c r="A7020" s="38" t="str">
        <f t="shared" ca="1" si="109"/>
        <v>208679</v>
      </c>
      <c r="B7020" s="39" cm="1">
        <f t="array" aca="1" ref="B7020" ca="1">INDIRECT(_xlfn.CONCAT("D",ROW(C7020)-C7020-3))</f>
        <v>2086</v>
      </c>
      <c r="C7020" s="32">
        <v>79</v>
      </c>
      <c r="D7020" s="33">
        <v>3933238</v>
      </c>
      <c r="E7020" s="33"/>
      <c r="F7020" s="33">
        <v>1867227</v>
      </c>
      <c r="G7020" s="33">
        <v>357383</v>
      </c>
      <c r="H7020" s="33">
        <v>1195628</v>
      </c>
      <c r="I7020" s="33">
        <v>97377</v>
      </c>
      <c r="J7020" s="33">
        <v>216839</v>
      </c>
      <c r="K7020" s="33"/>
      <c r="L7020" s="33">
        <v>2066010</v>
      </c>
      <c r="M7020" s="33">
        <v>366128</v>
      </c>
      <c r="N7020" s="33">
        <v>936444</v>
      </c>
      <c r="O7020" s="33">
        <v>418433</v>
      </c>
      <c r="P7020" s="33">
        <v>345006</v>
      </c>
      <c r="Q7020"/>
    </row>
    <row r="7021" spans="1:17">
      <c r="A7021" s="38" t="str">
        <f t="shared" ca="1" si="109"/>
        <v>208680</v>
      </c>
      <c r="B7021" s="39" cm="1">
        <f t="array" aca="1" ref="B7021" ca="1">INDIRECT(_xlfn.CONCAT("D",ROW(C7021)-C7021-3))</f>
        <v>2086</v>
      </c>
      <c r="C7021" s="32">
        <v>80</v>
      </c>
      <c r="D7021" s="33">
        <v>3746286</v>
      </c>
      <c r="E7021" s="33"/>
      <c r="F7021" s="33">
        <v>1769944</v>
      </c>
      <c r="G7021" s="33">
        <v>339910</v>
      </c>
      <c r="H7021" s="33">
        <v>1108226</v>
      </c>
      <c r="I7021" s="33">
        <v>119672</v>
      </c>
      <c r="J7021" s="33">
        <v>202136</v>
      </c>
      <c r="K7021" s="33"/>
      <c r="L7021" s="33">
        <v>1976342</v>
      </c>
      <c r="M7021" s="33">
        <v>367481</v>
      </c>
      <c r="N7021" s="33">
        <v>836648</v>
      </c>
      <c r="O7021" s="33">
        <v>453059</v>
      </c>
      <c r="P7021" s="33">
        <v>319154</v>
      </c>
      <c r="Q7021"/>
    </row>
    <row r="7022" spans="1:17">
      <c r="A7022" s="38" t="str">
        <f t="shared" ca="1" si="109"/>
        <v>208681</v>
      </c>
      <c r="B7022" s="39" cm="1">
        <f t="array" aca="1" ref="B7022" ca="1">INDIRECT(_xlfn.CONCAT("D",ROW(C7022)-C7022-3))</f>
        <v>2086</v>
      </c>
      <c r="C7022" s="32">
        <v>81</v>
      </c>
      <c r="D7022" s="33">
        <v>3592071</v>
      </c>
      <c r="E7022" s="33"/>
      <c r="F7022" s="33">
        <v>1687408</v>
      </c>
      <c r="G7022" s="33">
        <v>339699</v>
      </c>
      <c r="H7022" s="33">
        <v>1019098</v>
      </c>
      <c r="I7022" s="33">
        <v>136081</v>
      </c>
      <c r="J7022" s="33">
        <v>192530</v>
      </c>
      <c r="K7022" s="33"/>
      <c r="L7022" s="33">
        <v>1904663</v>
      </c>
      <c r="M7022" s="33">
        <v>333392</v>
      </c>
      <c r="N7022" s="33">
        <v>853120</v>
      </c>
      <c r="O7022" s="33">
        <v>456273</v>
      </c>
      <c r="P7022" s="33">
        <v>261879</v>
      </c>
      <c r="Q7022"/>
    </row>
    <row r="7023" spans="1:17">
      <c r="A7023" s="38" t="str">
        <f t="shared" ca="1" si="109"/>
        <v>208682</v>
      </c>
      <c r="B7023" s="39" cm="1">
        <f t="array" aca="1" ref="B7023" ca="1">INDIRECT(_xlfn.CONCAT("D",ROW(C7023)-C7023-3))</f>
        <v>2086</v>
      </c>
      <c r="C7023" s="32">
        <v>82</v>
      </c>
      <c r="D7023" s="33">
        <v>3441452</v>
      </c>
      <c r="E7023" s="33"/>
      <c r="F7023" s="33">
        <v>1607443</v>
      </c>
      <c r="G7023" s="33">
        <v>283904</v>
      </c>
      <c r="H7023" s="33">
        <v>1014376</v>
      </c>
      <c r="I7023" s="33">
        <v>132354</v>
      </c>
      <c r="J7023" s="33">
        <v>176809</v>
      </c>
      <c r="K7023" s="33"/>
      <c r="L7023" s="33">
        <v>1834009</v>
      </c>
      <c r="M7023" s="33">
        <v>320800</v>
      </c>
      <c r="N7023" s="33">
        <v>718270</v>
      </c>
      <c r="O7023" s="33">
        <v>532650</v>
      </c>
      <c r="P7023" s="33">
        <v>262289</v>
      </c>
      <c r="Q7023"/>
    </row>
    <row r="7024" spans="1:17">
      <c r="A7024" s="38" t="str">
        <f t="shared" ca="1" si="109"/>
        <v>208683</v>
      </c>
      <c r="B7024" s="39" cm="1">
        <f t="array" aca="1" ref="B7024" ca="1">INDIRECT(_xlfn.CONCAT("D",ROW(C7024)-C7024-3))</f>
        <v>2086</v>
      </c>
      <c r="C7024" s="32">
        <v>83</v>
      </c>
      <c r="D7024" s="33">
        <v>3272797</v>
      </c>
      <c r="E7024" s="33"/>
      <c r="F7024" s="33">
        <v>1517889</v>
      </c>
      <c r="G7024" s="33">
        <v>248419</v>
      </c>
      <c r="H7024" s="33">
        <v>963256</v>
      </c>
      <c r="I7024" s="33">
        <v>140940</v>
      </c>
      <c r="J7024" s="33">
        <v>165274</v>
      </c>
      <c r="K7024" s="33"/>
      <c r="L7024" s="33">
        <v>1754907</v>
      </c>
      <c r="M7024" s="33">
        <v>308021</v>
      </c>
      <c r="N7024" s="33">
        <v>712298</v>
      </c>
      <c r="O7024" s="33">
        <v>499520</v>
      </c>
      <c r="P7024" s="33">
        <v>235068</v>
      </c>
      <c r="Q7024"/>
    </row>
    <row r="7025" spans="1:17">
      <c r="A7025" s="38" t="str">
        <f t="shared" ca="1" si="109"/>
        <v>208684</v>
      </c>
      <c r="B7025" s="39" cm="1">
        <f t="array" aca="1" ref="B7025" ca="1">INDIRECT(_xlfn.CONCAT("D",ROW(C7025)-C7025-3))</f>
        <v>2086</v>
      </c>
      <c r="C7025" s="32">
        <v>84</v>
      </c>
      <c r="D7025" s="33">
        <v>3129906</v>
      </c>
      <c r="E7025" s="33"/>
      <c r="F7025" s="33">
        <v>1440693</v>
      </c>
      <c r="G7025" s="33">
        <v>238249</v>
      </c>
      <c r="H7025" s="33">
        <v>862379</v>
      </c>
      <c r="I7025" s="33">
        <v>160869</v>
      </c>
      <c r="J7025" s="33">
        <v>179196</v>
      </c>
      <c r="K7025" s="33"/>
      <c r="L7025" s="33">
        <v>1689213</v>
      </c>
      <c r="M7025" s="33">
        <v>266450</v>
      </c>
      <c r="N7025" s="33">
        <v>662058</v>
      </c>
      <c r="O7025" s="33">
        <v>502391</v>
      </c>
      <c r="P7025" s="33">
        <v>258314</v>
      </c>
      <c r="Q7025"/>
    </row>
    <row r="7026" spans="1:17">
      <c r="A7026" s="38" t="str">
        <f t="shared" ca="1" si="109"/>
        <v>208685</v>
      </c>
      <c r="B7026" s="39" cm="1">
        <f t="array" aca="1" ref="B7026" ca="1">INDIRECT(_xlfn.CONCAT("D",ROW(C7026)-C7026-3))</f>
        <v>2086</v>
      </c>
      <c r="C7026" s="32">
        <v>85</v>
      </c>
      <c r="D7026" s="33">
        <v>3021222</v>
      </c>
      <c r="E7026" s="33"/>
      <c r="F7026" s="33">
        <v>1380399</v>
      </c>
      <c r="G7026" s="33">
        <v>201436</v>
      </c>
      <c r="H7026" s="33">
        <v>885501</v>
      </c>
      <c r="I7026" s="33">
        <v>155423</v>
      </c>
      <c r="J7026" s="33">
        <v>138040</v>
      </c>
      <c r="K7026" s="33"/>
      <c r="L7026" s="33">
        <v>1640823</v>
      </c>
      <c r="M7026" s="33">
        <v>280613</v>
      </c>
      <c r="N7026" s="33">
        <v>571431</v>
      </c>
      <c r="O7026" s="33">
        <v>576533</v>
      </c>
      <c r="P7026" s="33">
        <v>212246</v>
      </c>
      <c r="Q7026"/>
    </row>
    <row r="7027" spans="1:17">
      <c r="A7027" s="38" t="str">
        <f t="shared" ca="1" si="109"/>
        <v>208686</v>
      </c>
      <c r="B7027" s="39" cm="1">
        <f t="array" aca="1" ref="B7027" ca="1">INDIRECT(_xlfn.CONCAT("D",ROW(C7027)-C7027-3))</f>
        <v>2086</v>
      </c>
      <c r="C7027" s="32">
        <v>86</v>
      </c>
      <c r="D7027" s="33">
        <v>2798769</v>
      </c>
      <c r="E7027" s="33"/>
      <c r="F7027" s="33">
        <v>1267699</v>
      </c>
      <c r="G7027" s="33">
        <v>174360</v>
      </c>
      <c r="H7027" s="33">
        <v>816415</v>
      </c>
      <c r="I7027" s="33">
        <v>155898</v>
      </c>
      <c r="J7027" s="33">
        <v>121026</v>
      </c>
      <c r="K7027" s="33"/>
      <c r="L7027" s="33">
        <v>1531070</v>
      </c>
      <c r="M7027" s="33">
        <v>249220</v>
      </c>
      <c r="N7027" s="33">
        <v>513761</v>
      </c>
      <c r="O7027" s="33">
        <v>559724</v>
      </c>
      <c r="P7027" s="33">
        <v>208364</v>
      </c>
      <c r="Q7027"/>
    </row>
    <row r="7028" spans="1:17">
      <c r="A7028" s="38" t="str">
        <f t="shared" ca="1" si="109"/>
        <v>208687</v>
      </c>
      <c r="B7028" s="39" cm="1">
        <f t="array" aca="1" ref="B7028" ca="1">INDIRECT(_xlfn.CONCAT("D",ROW(C7028)-C7028-3))</f>
        <v>2086</v>
      </c>
      <c r="C7028" s="32">
        <v>87</v>
      </c>
      <c r="D7028" s="33">
        <v>2606826</v>
      </c>
      <c r="E7028" s="33"/>
      <c r="F7028" s="33">
        <v>1167472</v>
      </c>
      <c r="G7028" s="33">
        <v>182290</v>
      </c>
      <c r="H7028" s="33">
        <v>712772</v>
      </c>
      <c r="I7028" s="33">
        <v>158735</v>
      </c>
      <c r="J7028" s="33">
        <v>113675</v>
      </c>
      <c r="K7028" s="33"/>
      <c r="L7028" s="33">
        <v>1439353</v>
      </c>
      <c r="M7028" s="33">
        <v>252142</v>
      </c>
      <c r="N7028" s="33">
        <v>430785</v>
      </c>
      <c r="O7028" s="33">
        <v>575741</v>
      </c>
      <c r="P7028" s="33">
        <v>180685</v>
      </c>
      <c r="Q7028"/>
    </row>
    <row r="7029" spans="1:17">
      <c r="A7029" s="38" t="str">
        <f t="shared" ca="1" si="109"/>
        <v>208688</v>
      </c>
      <c r="B7029" s="39" cm="1">
        <f t="array" aca="1" ref="B7029" ca="1">INDIRECT(_xlfn.CONCAT("D",ROW(C7029)-C7029-3))</f>
        <v>2086</v>
      </c>
      <c r="C7029" s="32">
        <v>88</v>
      </c>
      <c r="D7029" s="33">
        <v>2376933</v>
      </c>
      <c r="E7029" s="33"/>
      <c r="F7029" s="33">
        <v>1052462</v>
      </c>
      <c r="G7029" s="33">
        <v>158534</v>
      </c>
      <c r="H7029" s="33">
        <v>651524</v>
      </c>
      <c r="I7029" s="33">
        <v>154443</v>
      </c>
      <c r="J7029" s="33">
        <v>87961</v>
      </c>
      <c r="K7029" s="33"/>
      <c r="L7029" s="33">
        <v>1324471</v>
      </c>
      <c r="M7029" s="33">
        <v>215469</v>
      </c>
      <c r="N7029" s="33">
        <v>375795</v>
      </c>
      <c r="O7029" s="33">
        <v>548374</v>
      </c>
      <c r="P7029" s="33">
        <v>184834</v>
      </c>
      <c r="Q7029"/>
    </row>
    <row r="7030" spans="1:17">
      <c r="A7030" s="38" t="str">
        <f t="shared" ca="1" si="109"/>
        <v>208689</v>
      </c>
      <c r="B7030" s="39" cm="1">
        <f t="array" aca="1" ref="B7030" ca="1">INDIRECT(_xlfn.CONCAT("D",ROW(C7030)-C7030-3))</f>
        <v>2086</v>
      </c>
      <c r="C7030" s="32">
        <v>89</v>
      </c>
      <c r="D7030" s="33">
        <v>2183623</v>
      </c>
      <c r="E7030" s="33"/>
      <c r="F7030" s="33">
        <v>952819</v>
      </c>
      <c r="G7030" s="33">
        <v>119614</v>
      </c>
      <c r="H7030" s="33">
        <v>571487</v>
      </c>
      <c r="I7030" s="33">
        <v>176865</v>
      </c>
      <c r="J7030" s="33">
        <v>84854</v>
      </c>
      <c r="K7030" s="33"/>
      <c r="L7030" s="33">
        <v>1230803</v>
      </c>
      <c r="M7030" s="33">
        <v>192026</v>
      </c>
      <c r="N7030" s="33">
        <v>336045</v>
      </c>
      <c r="O7030" s="33">
        <v>541349</v>
      </c>
      <c r="P7030" s="33">
        <v>161383</v>
      </c>
      <c r="Q7030"/>
    </row>
    <row r="7031" spans="1:17">
      <c r="A7031" s="38" t="str">
        <f t="shared" ca="1" si="109"/>
        <v>208690</v>
      </c>
      <c r="B7031" s="39" cm="1">
        <f t="array" aca="1" ref="B7031" ca="1">INDIRECT(_xlfn.CONCAT("D",ROW(C7031)-C7031-3))</f>
        <v>2086</v>
      </c>
      <c r="C7031" s="32">
        <v>90</v>
      </c>
      <c r="D7031" s="33">
        <v>1971850</v>
      </c>
      <c r="E7031" s="33"/>
      <c r="F7031" s="33">
        <v>848097</v>
      </c>
      <c r="G7031" s="33">
        <v>86143</v>
      </c>
      <c r="H7031" s="33">
        <v>536342</v>
      </c>
      <c r="I7031" s="33">
        <v>174337</v>
      </c>
      <c r="J7031" s="33">
        <v>51275</v>
      </c>
      <c r="K7031" s="33"/>
      <c r="L7031" s="33">
        <v>1123753</v>
      </c>
      <c r="M7031" s="33">
        <v>164052</v>
      </c>
      <c r="N7031" s="33">
        <v>288116</v>
      </c>
      <c r="O7031" s="33">
        <v>537269</v>
      </c>
      <c r="P7031" s="33">
        <v>134317</v>
      </c>
      <c r="Q7031"/>
    </row>
    <row r="7032" spans="1:17">
      <c r="A7032" s="38" t="str">
        <f t="shared" ca="1" si="109"/>
        <v>208691</v>
      </c>
      <c r="B7032" s="39" cm="1">
        <f t="array" aca="1" ref="B7032" ca="1">INDIRECT(_xlfn.CONCAT("D",ROW(C7032)-C7032-3))</f>
        <v>2086</v>
      </c>
      <c r="C7032" s="32">
        <v>91</v>
      </c>
      <c r="D7032" s="33">
        <v>1748853</v>
      </c>
      <c r="E7032" s="33"/>
      <c r="F7032" s="33">
        <v>738795</v>
      </c>
      <c r="G7032" s="33">
        <v>80147</v>
      </c>
      <c r="H7032" s="33">
        <v>445949</v>
      </c>
      <c r="I7032" s="33">
        <v>161322</v>
      </c>
      <c r="J7032" s="33">
        <v>51377</v>
      </c>
      <c r="K7032" s="33"/>
      <c r="L7032" s="33">
        <v>1010058</v>
      </c>
      <c r="M7032" s="33">
        <v>137829</v>
      </c>
      <c r="N7032" s="33">
        <v>213943</v>
      </c>
      <c r="O7032" s="33">
        <v>526629</v>
      </c>
      <c r="P7032" s="33">
        <v>131657</v>
      </c>
      <c r="Q7032"/>
    </row>
    <row r="7033" spans="1:17">
      <c r="A7033" s="38" t="str">
        <f t="shared" ca="1" si="109"/>
        <v>208692</v>
      </c>
      <c r="B7033" s="39" cm="1">
        <f t="array" aca="1" ref="B7033" ca="1">INDIRECT(_xlfn.CONCAT("D",ROW(C7033)-C7033-3))</f>
        <v>2086</v>
      </c>
      <c r="C7033" s="32">
        <v>92</v>
      </c>
      <c r="D7033" s="33">
        <v>1537123</v>
      </c>
      <c r="E7033" s="33"/>
      <c r="F7033" s="33">
        <v>636957</v>
      </c>
      <c r="G7033" s="33">
        <v>66886</v>
      </c>
      <c r="H7033" s="33">
        <v>376618</v>
      </c>
      <c r="I7033" s="33">
        <v>155381</v>
      </c>
      <c r="J7033" s="33">
        <v>38073</v>
      </c>
      <c r="K7033" s="33"/>
      <c r="L7033" s="33">
        <v>900166</v>
      </c>
      <c r="M7033" s="33">
        <v>137854</v>
      </c>
      <c r="N7033" s="33">
        <v>183119</v>
      </c>
      <c r="O7033" s="33">
        <v>470144</v>
      </c>
      <c r="P7033" s="33">
        <v>109049</v>
      </c>
      <c r="Q7033"/>
    </row>
    <row r="7034" spans="1:17">
      <c r="A7034" s="38" t="str">
        <f t="shared" ca="1" si="109"/>
        <v>208693</v>
      </c>
      <c r="B7034" s="39" cm="1">
        <f t="array" aca="1" ref="B7034" ca="1">INDIRECT(_xlfn.CONCAT("D",ROW(C7034)-C7034-3))</f>
        <v>2086</v>
      </c>
      <c r="C7034" s="32">
        <v>93</v>
      </c>
      <c r="D7034" s="33">
        <v>1340316</v>
      </c>
      <c r="E7034" s="33"/>
      <c r="F7034" s="33">
        <v>543925</v>
      </c>
      <c r="G7034" s="33">
        <v>55734</v>
      </c>
      <c r="H7034" s="33">
        <v>293121</v>
      </c>
      <c r="I7034" s="33">
        <v>158946</v>
      </c>
      <c r="J7034" s="33">
        <v>36124</v>
      </c>
      <c r="K7034" s="33"/>
      <c r="L7034" s="33">
        <v>796391</v>
      </c>
      <c r="M7034" s="33">
        <v>99033</v>
      </c>
      <c r="N7034" s="33">
        <v>168150</v>
      </c>
      <c r="O7034" s="33">
        <v>445649</v>
      </c>
      <c r="P7034" s="33">
        <v>83559</v>
      </c>
      <c r="Q7034"/>
    </row>
    <row r="7035" spans="1:17">
      <c r="A7035" s="38" t="str">
        <f t="shared" ca="1" si="109"/>
        <v>208694</v>
      </c>
      <c r="B7035" s="39" cm="1">
        <f t="array" aca="1" ref="B7035" ca="1">INDIRECT(_xlfn.CONCAT("D",ROW(C7035)-C7035-3))</f>
        <v>2086</v>
      </c>
      <c r="C7035" s="32">
        <v>94</v>
      </c>
      <c r="D7035" s="33">
        <v>1140536</v>
      </c>
      <c r="E7035" s="33"/>
      <c r="F7035" s="33">
        <v>450364</v>
      </c>
      <c r="G7035" s="33">
        <v>34244</v>
      </c>
      <c r="H7035" s="33">
        <v>258389</v>
      </c>
      <c r="I7035" s="33">
        <v>123487</v>
      </c>
      <c r="J7035" s="33">
        <v>34244</v>
      </c>
      <c r="K7035" s="33"/>
      <c r="L7035" s="33">
        <v>690172</v>
      </c>
      <c r="M7035" s="33">
        <v>116065</v>
      </c>
      <c r="N7035" s="33">
        <v>103629</v>
      </c>
      <c r="O7035" s="33">
        <v>397937</v>
      </c>
      <c r="P7035" s="33">
        <v>72541</v>
      </c>
      <c r="Q7035"/>
    </row>
    <row r="7036" spans="1:17">
      <c r="A7036" s="38" t="str">
        <f t="shared" ca="1" si="109"/>
        <v>208695</v>
      </c>
      <c r="B7036" s="39" cm="1">
        <f t="array" aca="1" ref="B7036" ca="1">INDIRECT(_xlfn.CONCAT("D",ROW(C7036)-C7036-3))</f>
        <v>2086</v>
      </c>
      <c r="C7036" s="32">
        <v>95</v>
      </c>
      <c r="D7036" s="33">
        <v>945501</v>
      </c>
      <c r="E7036" s="33"/>
      <c r="F7036" s="33">
        <v>363109</v>
      </c>
      <c r="G7036" s="33">
        <v>38496</v>
      </c>
      <c r="H7036" s="33">
        <v>194560</v>
      </c>
      <c r="I7036" s="33">
        <v>108204</v>
      </c>
      <c r="J7036" s="33">
        <v>21849</v>
      </c>
      <c r="K7036" s="33"/>
      <c r="L7036" s="33">
        <v>582392</v>
      </c>
      <c r="M7036" s="33">
        <v>72799</v>
      </c>
      <c r="N7036" s="33">
        <v>64479</v>
      </c>
      <c r="O7036" s="33">
        <v>352555</v>
      </c>
      <c r="P7036" s="33">
        <v>92559</v>
      </c>
      <c r="Q7036"/>
    </row>
    <row r="7037" spans="1:17">
      <c r="A7037" s="38" t="str">
        <f t="shared" ca="1" si="109"/>
        <v>208696</v>
      </c>
      <c r="B7037" s="39" cm="1">
        <f t="array" aca="1" ref="B7037" ca="1">INDIRECT(_xlfn.CONCAT("D",ROW(C7037)-C7037-3))</f>
        <v>2086</v>
      </c>
      <c r="C7037" s="32">
        <v>96</v>
      </c>
      <c r="D7037" s="33">
        <v>732640</v>
      </c>
      <c r="E7037" s="33"/>
      <c r="F7037" s="33">
        <v>271696</v>
      </c>
      <c r="G7037" s="33">
        <v>28215</v>
      </c>
      <c r="H7037" s="33">
        <v>133758</v>
      </c>
      <c r="I7037" s="33">
        <v>98229</v>
      </c>
      <c r="J7037" s="33">
        <v>11495</v>
      </c>
      <c r="K7037" s="33"/>
      <c r="L7037" s="33">
        <v>460944</v>
      </c>
      <c r="M7037" s="33">
        <v>72284</v>
      </c>
      <c r="N7037" s="33">
        <v>54475</v>
      </c>
      <c r="O7037" s="33">
        <v>285995</v>
      </c>
      <c r="P7037" s="33">
        <v>48190</v>
      </c>
      <c r="Q7037"/>
    </row>
    <row r="7038" spans="1:17">
      <c r="A7038" s="38" t="str">
        <f t="shared" ca="1" si="109"/>
        <v>208697</v>
      </c>
      <c r="B7038" s="39" cm="1">
        <f t="array" aca="1" ref="B7038" ca="1">INDIRECT(_xlfn.CONCAT("D",ROW(C7038)-C7038-3))</f>
        <v>2086</v>
      </c>
      <c r="C7038" s="32">
        <v>97</v>
      </c>
      <c r="D7038" s="33">
        <v>559401</v>
      </c>
      <c r="E7038" s="33"/>
      <c r="F7038" s="33">
        <v>199741</v>
      </c>
      <c r="G7038" s="33">
        <v>22077</v>
      </c>
      <c r="H7038" s="33">
        <v>89358</v>
      </c>
      <c r="I7038" s="33">
        <v>69384</v>
      </c>
      <c r="J7038" s="33">
        <v>18923</v>
      </c>
      <c r="K7038" s="33"/>
      <c r="L7038" s="33">
        <v>359661</v>
      </c>
      <c r="M7038" s="33">
        <v>49427</v>
      </c>
      <c r="N7038" s="33">
        <v>32601</v>
      </c>
      <c r="O7038" s="33">
        <v>243980</v>
      </c>
      <c r="P7038" s="33">
        <v>33652</v>
      </c>
      <c r="Q7038"/>
    </row>
    <row r="7039" spans="1:17">
      <c r="A7039" s="38" t="str">
        <f t="shared" ca="1" si="109"/>
        <v>208698</v>
      </c>
      <c r="B7039" s="39" cm="1">
        <f t="array" aca="1" ref="B7039" ca="1">INDIRECT(_xlfn.CONCAT("D",ROW(C7039)-C7039-3))</f>
        <v>2086</v>
      </c>
      <c r="C7039" s="32">
        <v>98</v>
      </c>
      <c r="D7039" s="33">
        <v>418399</v>
      </c>
      <c r="E7039" s="33"/>
      <c r="F7039" s="33">
        <v>144028</v>
      </c>
      <c r="G7039" s="33">
        <v>13767</v>
      </c>
      <c r="H7039" s="33">
        <v>74132</v>
      </c>
      <c r="I7039" s="33">
        <v>52951</v>
      </c>
      <c r="J7039" s="33">
        <v>3177</v>
      </c>
      <c r="K7039" s="33"/>
      <c r="L7039" s="33">
        <v>274371</v>
      </c>
      <c r="M7039" s="33">
        <v>25424</v>
      </c>
      <c r="N7039" s="33">
        <v>16950</v>
      </c>
      <c r="O7039" s="33">
        <v>195979</v>
      </c>
      <c r="P7039" s="33">
        <v>36018</v>
      </c>
      <c r="Q7039"/>
    </row>
    <row r="7040" spans="1:17">
      <c r="A7040" s="38" t="str">
        <f t="shared" ca="1" si="109"/>
        <v>208699</v>
      </c>
      <c r="B7040" s="39" cm="1">
        <f t="array" aca="1" ref="B7040" ca="1">INDIRECT(_xlfn.CONCAT("D",ROW(C7040)-C7040-3))</f>
        <v>2086</v>
      </c>
      <c r="C7040" s="32">
        <v>99</v>
      </c>
      <c r="D7040" s="33">
        <v>311909</v>
      </c>
      <c r="E7040" s="33"/>
      <c r="F7040" s="33">
        <v>103268</v>
      </c>
      <c r="G7040" s="33">
        <v>5323</v>
      </c>
      <c r="H7040" s="33">
        <v>41520</v>
      </c>
      <c r="I7040" s="33">
        <v>51102</v>
      </c>
      <c r="J7040" s="33">
        <v>5323</v>
      </c>
      <c r="K7040" s="33"/>
      <c r="L7040" s="33">
        <v>208641</v>
      </c>
      <c r="M7040" s="33">
        <v>35308</v>
      </c>
      <c r="N7040" s="33">
        <v>6420</v>
      </c>
      <c r="O7040" s="33">
        <v>142304</v>
      </c>
      <c r="P7040" s="33">
        <v>24609</v>
      </c>
      <c r="Q7040"/>
    </row>
    <row r="7041" spans="1:17">
      <c r="A7041" s="38" t="str">
        <f t="shared" ca="1" si="109"/>
        <v>2086100</v>
      </c>
      <c r="B7041" s="39" cm="1">
        <f t="array" aca="1" ref="B7041" ca="1">INDIRECT(_xlfn.CONCAT("D",ROW(C7041)-C7041-3))</f>
        <v>2086</v>
      </c>
      <c r="C7041" s="32">
        <v>100</v>
      </c>
      <c r="D7041" s="33">
        <v>718490</v>
      </c>
      <c r="E7041" s="33"/>
      <c r="F7041" s="33">
        <v>212982</v>
      </c>
      <c r="G7041" s="33">
        <v>24029</v>
      </c>
      <c r="H7041" s="33">
        <v>63348</v>
      </c>
      <c r="I7041" s="33">
        <v>113590</v>
      </c>
      <c r="J7041" s="33">
        <v>12014</v>
      </c>
      <c r="K7041" s="33"/>
      <c r="L7041" s="33">
        <v>505508</v>
      </c>
      <c r="M7041" s="33">
        <v>59732</v>
      </c>
      <c r="N7041" s="33">
        <v>19911</v>
      </c>
      <c r="O7041" s="33">
        <v>366134</v>
      </c>
      <c r="P7041" s="33">
        <v>59732</v>
      </c>
      <c r="Q7041"/>
    </row>
    <row r="7042" spans="1:17">
      <c r="A7042" s="38" t="str">
        <f t="shared" ca="1" si="109"/>
        <v>418399</v>
      </c>
      <c r="B7042" s="39" cm="1">
        <f t="array" aca="1" ref="B7042" ca="1">INDIRECT(_xlfn.CONCAT("D",ROW(C7042)-C7042-3))</f>
        <v>418399</v>
      </c>
      <c r="C7042" s="34"/>
      <c r="D7042" s="31"/>
      <c r="E7042" s="31"/>
      <c r="F7042" s="31"/>
      <c r="G7042" s="31"/>
      <c r="H7042" s="31"/>
      <c r="I7042" s="31"/>
      <c r="J7042" s="31"/>
      <c r="K7042" s="31"/>
      <c r="L7042" s="31"/>
      <c r="M7042" s="31"/>
      <c r="N7042" s="31"/>
      <c r="O7042" s="31"/>
      <c r="P7042" s="31"/>
      <c r="Q7042"/>
    </row>
    <row r="7043" spans="1:17">
      <c r="A7043" s="38" t="str">
        <f t="shared" ca="1" si="109"/>
        <v>311909</v>
      </c>
      <c r="B7043" s="39" cm="1">
        <f t="array" aca="1" ref="B7043" ca="1">INDIRECT(_xlfn.CONCAT("D",ROW(C7043)-C7043-3))</f>
        <v>311909</v>
      </c>
      <c r="Q7043"/>
    </row>
    <row r="7044" spans="1:17">
      <c r="A7044" s="38" t="str">
        <f t="shared" ca="1" si="109"/>
        <v>718490</v>
      </c>
      <c r="B7044" s="39" cm="1">
        <f t="array" aca="1" ref="B7044" ca="1">INDIRECT(_xlfn.CONCAT("D",ROW(C7044)-C7044-3))</f>
        <v>718490</v>
      </c>
      <c r="Q7044"/>
    </row>
    <row r="7045" spans="1:17">
      <c r="A7045" s="38" t="str">
        <f t="shared" ca="1" si="109"/>
        <v>0</v>
      </c>
      <c r="B7045" s="39" cm="1">
        <f t="array" aca="1" ref="B7045" ca="1">INDIRECT(_xlfn.CONCAT("D",ROW(C7045)-C7045-3))</f>
        <v>0</v>
      </c>
      <c r="Q7045"/>
    </row>
    <row r="7046" spans="1:17">
      <c r="A7046" s="38" t="str">
        <f t="shared" ca="1" si="109"/>
        <v>0</v>
      </c>
      <c r="B7046" s="39" cm="1">
        <f t="array" aca="1" ref="B7046" ca="1">INDIRECT(_xlfn.CONCAT("D",ROW(C7046)-C7046-3))</f>
        <v>0</v>
      </c>
      <c r="Q7046"/>
    </row>
    <row r="7047" spans="1:17">
      <c r="A7047" s="38" t="str">
        <f t="shared" ca="1" si="109"/>
        <v>0</v>
      </c>
      <c r="B7047" s="39" cm="1">
        <f t="array" aca="1" ref="B7047" ca="1">INDIRECT(_xlfn.CONCAT("D",ROW(C7047)-C7047-3))</f>
        <v>0</v>
      </c>
      <c r="Q7047"/>
    </row>
    <row r="7048" spans="1:17">
      <c r="A7048" s="38" t="str">
        <f t="shared" ca="1" si="109"/>
        <v>0</v>
      </c>
      <c r="B7048" s="39" cm="1">
        <f t="array" aca="1" ref="B7048" ca="1">INDIRECT(_xlfn.CONCAT("D",ROW(C7048)-C7048-3))</f>
        <v>0</v>
      </c>
      <c r="D7048" s="47">
        <v>2087</v>
      </c>
      <c r="E7048" s="47"/>
      <c r="F7048" s="47"/>
      <c r="G7048" s="47"/>
      <c r="H7048" s="47"/>
      <c r="I7048" s="47"/>
      <c r="J7048" s="47"/>
      <c r="K7048" s="47"/>
      <c r="L7048" s="47"/>
      <c r="M7048" s="47"/>
      <c r="N7048" s="47"/>
      <c r="O7048" s="47"/>
      <c r="P7048" s="47"/>
      <c r="Q7048"/>
    </row>
    <row r="7049" spans="1:17">
      <c r="A7049" s="38" t="str">
        <f t="shared" ca="1" si="109"/>
        <v>0</v>
      </c>
      <c r="B7049" s="39" cm="1">
        <f t="array" aca="1" ref="B7049" ca="1">INDIRECT(_xlfn.CONCAT("D",ROW(C7049)-C7049-3))</f>
        <v>0</v>
      </c>
      <c r="F7049" s="48" t="s">
        <v>184</v>
      </c>
      <c r="G7049" s="48"/>
      <c r="H7049" s="48"/>
      <c r="I7049" s="48"/>
      <c r="J7049" s="48"/>
      <c r="K7049" s="30"/>
      <c r="L7049" s="48" t="s">
        <v>185</v>
      </c>
      <c r="M7049" s="48"/>
      <c r="N7049" s="48"/>
      <c r="O7049" s="48"/>
      <c r="P7049" s="48"/>
      <c r="Q7049"/>
    </row>
    <row r="7050" spans="1:17">
      <c r="A7050" s="38" t="e">
        <f t="shared" ca="1" si="109"/>
        <v>#VALUE!</v>
      </c>
      <c r="B7050" s="39" t="e" cm="1">
        <f t="array" aca="1" ref="B7050" ca="1">INDIRECT(_xlfn.CONCAT("D",ROW(C7050)-C7050-3))</f>
        <v>#VALUE!</v>
      </c>
      <c r="C7050" s="30" t="s">
        <v>186</v>
      </c>
      <c r="D7050" s="30" t="s">
        <v>0</v>
      </c>
      <c r="E7050" s="30"/>
      <c r="F7050" s="30" t="s">
        <v>0</v>
      </c>
      <c r="G7050" s="30" t="s">
        <v>187</v>
      </c>
      <c r="H7050" s="30" t="s">
        <v>188</v>
      </c>
      <c r="I7050" s="30" t="s">
        <v>189</v>
      </c>
      <c r="J7050" s="30" t="s">
        <v>190</v>
      </c>
      <c r="K7050" s="30"/>
      <c r="L7050" s="30" t="s">
        <v>0</v>
      </c>
      <c r="M7050" s="30" t="s">
        <v>187</v>
      </c>
      <c r="N7050" s="30" t="s">
        <v>188</v>
      </c>
      <c r="O7050" s="30" t="s">
        <v>189</v>
      </c>
      <c r="P7050" s="30" t="s">
        <v>190</v>
      </c>
      <c r="Q7050"/>
    </row>
    <row r="7051" spans="1:17">
      <c r="A7051" s="38" t="str">
        <f t="shared" ca="1" si="109"/>
        <v>20870</v>
      </c>
      <c r="B7051" s="39" cm="1">
        <f t="array" aca="1" ref="B7051" ca="1">INDIRECT(_xlfn.CONCAT("D",ROW(C7051)-C7051-3))</f>
        <v>2087</v>
      </c>
      <c r="C7051" s="32">
        <v>0</v>
      </c>
      <c r="D7051" s="33">
        <v>3996312</v>
      </c>
      <c r="E7051" s="33"/>
      <c r="F7051" s="33">
        <v>2044573</v>
      </c>
      <c r="G7051" s="33">
        <v>2044573</v>
      </c>
      <c r="H7051" s="33">
        <v>0</v>
      </c>
      <c r="I7051" s="33">
        <v>0</v>
      </c>
      <c r="J7051" s="33">
        <v>0</v>
      </c>
      <c r="K7051" s="33"/>
      <c r="L7051" s="33">
        <v>1951740</v>
      </c>
      <c r="M7051" s="33">
        <v>1951740</v>
      </c>
      <c r="N7051" s="33">
        <v>0</v>
      </c>
      <c r="O7051" s="33">
        <v>0</v>
      </c>
      <c r="P7051" s="33">
        <v>0</v>
      </c>
      <c r="Q7051"/>
    </row>
    <row r="7052" spans="1:17">
      <c r="A7052" s="38" t="str">
        <f t="shared" ref="A7052:A7115" ca="1" si="110">B7052&amp;C7052</f>
        <v>20871</v>
      </c>
      <c r="B7052" s="39" cm="1">
        <f t="array" aca="1" ref="B7052" ca="1">INDIRECT(_xlfn.CONCAT("D",ROW(C7052)-C7052-3))</f>
        <v>2087</v>
      </c>
      <c r="C7052" s="32">
        <v>1</v>
      </c>
      <c r="D7052" s="33">
        <v>4008315</v>
      </c>
      <c r="E7052" s="33"/>
      <c r="F7052" s="33">
        <v>2051384</v>
      </c>
      <c r="G7052" s="33">
        <v>2051384</v>
      </c>
      <c r="H7052" s="33">
        <v>0</v>
      </c>
      <c r="I7052" s="33">
        <v>0</v>
      </c>
      <c r="J7052" s="33">
        <v>0</v>
      </c>
      <c r="K7052" s="33"/>
      <c r="L7052" s="33">
        <v>1956932</v>
      </c>
      <c r="M7052" s="33">
        <v>1956932</v>
      </c>
      <c r="N7052" s="33">
        <v>0</v>
      </c>
      <c r="O7052" s="33">
        <v>0</v>
      </c>
      <c r="P7052" s="33">
        <v>0</v>
      </c>
      <c r="Q7052"/>
    </row>
    <row r="7053" spans="1:17">
      <c r="A7053" s="38" t="str">
        <f t="shared" ca="1" si="110"/>
        <v>20872</v>
      </c>
      <c r="B7053" s="39" cm="1">
        <f t="array" aca="1" ref="B7053" ca="1">INDIRECT(_xlfn.CONCAT("D",ROW(C7053)-C7053-3))</f>
        <v>2087</v>
      </c>
      <c r="C7053" s="32">
        <v>2</v>
      </c>
      <c r="D7053" s="33">
        <v>4030028</v>
      </c>
      <c r="E7053" s="33"/>
      <c r="F7053" s="33">
        <v>2062628</v>
      </c>
      <c r="G7053" s="33">
        <v>2062628</v>
      </c>
      <c r="H7053" s="33">
        <v>0</v>
      </c>
      <c r="I7053" s="33">
        <v>0</v>
      </c>
      <c r="J7053" s="33">
        <v>0</v>
      </c>
      <c r="K7053" s="33"/>
      <c r="L7053" s="33">
        <v>1967400</v>
      </c>
      <c r="M7053" s="33">
        <v>1967400</v>
      </c>
      <c r="N7053" s="33">
        <v>0</v>
      </c>
      <c r="O7053" s="33">
        <v>0</v>
      </c>
      <c r="P7053" s="33">
        <v>0</v>
      </c>
      <c r="Q7053"/>
    </row>
    <row r="7054" spans="1:17">
      <c r="A7054" s="38" t="str">
        <f t="shared" ca="1" si="110"/>
        <v>20873</v>
      </c>
      <c r="B7054" s="39" cm="1">
        <f t="array" aca="1" ref="B7054" ca="1">INDIRECT(_xlfn.CONCAT("D",ROW(C7054)-C7054-3))</f>
        <v>2087</v>
      </c>
      <c r="C7054" s="32">
        <v>3</v>
      </c>
      <c r="D7054" s="33">
        <v>4053631</v>
      </c>
      <c r="E7054" s="33"/>
      <c r="F7054" s="33">
        <v>2074834</v>
      </c>
      <c r="G7054" s="33">
        <v>2074834</v>
      </c>
      <c r="H7054" s="33">
        <v>0</v>
      </c>
      <c r="I7054" s="33">
        <v>0</v>
      </c>
      <c r="J7054" s="33">
        <v>0</v>
      </c>
      <c r="K7054" s="33"/>
      <c r="L7054" s="33">
        <v>1978797</v>
      </c>
      <c r="M7054" s="33">
        <v>1978797</v>
      </c>
      <c r="N7054" s="33">
        <v>0</v>
      </c>
      <c r="O7054" s="33">
        <v>0</v>
      </c>
      <c r="P7054" s="33">
        <v>0</v>
      </c>
      <c r="Q7054"/>
    </row>
    <row r="7055" spans="1:17">
      <c r="A7055" s="38" t="str">
        <f t="shared" ca="1" si="110"/>
        <v>20874</v>
      </c>
      <c r="B7055" s="39" cm="1">
        <f t="array" aca="1" ref="B7055" ca="1">INDIRECT(_xlfn.CONCAT("D",ROW(C7055)-C7055-3))</f>
        <v>2087</v>
      </c>
      <c r="C7055" s="32">
        <v>4</v>
      </c>
      <c r="D7055" s="33">
        <v>4076369</v>
      </c>
      <c r="E7055" s="33"/>
      <c r="F7055" s="33">
        <v>2086813</v>
      </c>
      <c r="G7055" s="33">
        <v>2086813</v>
      </c>
      <c r="H7055" s="33">
        <v>0</v>
      </c>
      <c r="I7055" s="33">
        <v>0</v>
      </c>
      <c r="J7055" s="33">
        <v>0</v>
      </c>
      <c r="K7055" s="33"/>
      <c r="L7055" s="33">
        <v>1989555</v>
      </c>
      <c r="M7055" s="33">
        <v>1989555</v>
      </c>
      <c r="N7055" s="33">
        <v>0</v>
      </c>
      <c r="O7055" s="33">
        <v>0</v>
      </c>
      <c r="P7055" s="33">
        <v>0</v>
      </c>
      <c r="Q7055"/>
    </row>
    <row r="7056" spans="1:17">
      <c r="A7056" s="38" t="str">
        <f t="shared" ca="1" si="110"/>
        <v>20875</v>
      </c>
      <c r="B7056" s="39" cm="1">
        <f t="array" aca="1" ref="B7056" ca="1">INDIRECT(_xlfn.CONCAT("D",ROW(C7056)-C7056-3))</f>
        <v>2087</v>
      </c>
      <c r="C7056" s="32">
        <v>5</v>
      </c>
      <c r="D7056" s="33">
        <v>4099028</v>
      </c>
      <c r="E7056" s="33"/>
      <c r="F7056" s="33">
        <v>2098676</v>
      </c>
      <c r="G7056" s="33">
        <v>2098676</v>
      </c>
      <c r="H7056" s="33">
        <v>0</v>
      </c>
      <c r="I7056" s="33">
        <v>0</v>
      </c>
      <c r="J7056" s="33">
        <v>0</v>
      </c>
      <c r="K7056" s="33"/>
      <c r="L7056" s="33">
        <v>2000352</v>
      </c>
      <c r="M7056" s="33">
        <v>2000352</v>
      </c>
      <c r="N7056" s="33">
        <v>0</v>
      </c>
      <c r="O7056" s="33">
        <v>0</v>
      </c>
      <c r="P7056" s="33">
        <v>0</v>
      </c>
      <c r="Q7056"/>
    </row>
    <row r="7057" spans="1:17">
      <c r="A7057" s="38" t="str">
        <f t="shared" ca="1" si="110"/>
        <v>20876</v>
      </c>
      <c r="B7057" s="39" cm="1">
        <f t="array" aca="1" ref="B7057" ca="1">INDIRECT(_xlfn.CONCAT("D",ROW(C7057)-C7057-3))</f>
        <v>2087</v>
      </c>
      <c r="C7057" s="32">
        <v>6</v>
      </c>
      <c r="D7057" s="33">
        <v>4123709</v>
      </c>
      <c r="E7057" s="33"/>
      <c r="F7057" s="33">
        <v>2111466</v>
      </c>
      <c r="G7057" s="33">
        <v>2111466</v>
      </c>
      <c r="H7057" s="33">
        <v>0</v>
      </c>
      <c r="I7057" s="33">
        <v>0</v>
      </c>
      <c r="J7057" s="33">
        <v>0</v>
      </c>
      <c r="K7057" s="33"/>
      <c r="L7057" s="33">
        <v>2012243</v>
      </c>
      <c r="M7057" s="33">
        <v>2012243</v>
      </c>
      <c r="N7057" s="33">
        <v>0</v>
      </c>
      <c r="O7057" s="33">
        <v>0</v>
      </c>
      <c r="P7057" s="33">
        <v>0</v>
      </c>
      <c r="Q7057"/>
    </row>
    <row r="7058" spans="1:17">
      <c r="A7058" s="38" t="str">
        <f t="shared" ca="1" si="110"/>
        <v>20877</v>
      </c>
      <c r="B7058" s="39" cm="1">
        <f t="array" aca="1" ref="B7058" ca="1">INDIRECT(_xlfn.CONCAT("D",ROW(C7058)-C7058-3))</f>
        <v>2087</v>
      </c>
      <c r="C7058" s="32">
        <v>7</v>
      </c>
      <c r="D7058" s="33">
        <v>4148333</v>
      </c>
      <c r="E7058" s="33"/>
      <c r="F7058" s="33">
        <v>2124068</v>
      </c>
      <c r="G7058" s="33">
        <v>2124068</v>
      </c>
      <c r="H7058" s="33">
        <v>0</v>
      </c>
      <c r="I7058" s="33">
        <v>0</v>
      </c>
      <c r="J7058" s="33">
        <v>0</v>
      </c>
      <c r="K7058" s="33"/>
      <c r="L7058" s="33">
        <v>2024265</v>
      </c>
      <c r="M7058" s="33">
        <v>2024265</v>
      </c>
      <c r="N7058" s="33">
        <v>0</v>
      </c>
      <c r="O7058" s="33">
        <v>0</v>
      </c>
      <c r="P7058" s="33">
        <v>0</v>
      </c>
      <c r="Q7058"/>
    </row>
    <row r="7059" spans="1:17">
      <c r="A7059" s="38" t="str">
        <f t="shared" ca="1" si="110"/>
        <v>20878</v>
      </c>
      <c r="B7059" s="39" cm="1">
        <f t="array" aca="1" ref="B7059" ca="1">INDIRECT(_xlfn.CONCAT("D",ROW(C7059)-C7059-3))</f>
        <v>2087</v>
      </c>
      <c r="C7059" s="32">
        <v>8</v>
      </c>
      <c r="D7059" s="33">
        <v>4173540</v>
      </c>
      <c r="E7059" s="33"/>
      <c r="F7059" s="33">
        <v>2137152</v>
      </c>
      <c r="G7059" s="33">
        <v>2137152</v>
      </c>
      <c r="H7059" s="33">
        <v>0</v>
      </c>
      <c r="I7059" s="33">
        <v>0</v>
      </c>
      <c r="J7059" s="33">
        <v>0</v>
      </c>
      <c r="K7059" s="33"/>
      <c r="L7059" s="33">
        <v>2036388</v>
      </c>
      <c r="M7059" s="33">
        <v>2036388</v>
      </c>
      <c r="N7059" s="33">
        <v>0</v>
      </c>
      <c r="O7059" s="33">
        <v>0</v>
      </c>
      <c r="P7059" s="33">
        <v>0</v>
      </c>
      <c r="Q7059"/>
    </row>
    <row r="7060" spans="1:17">
      <c r="A7060" s="38" t="str">
        <f t="shared" ca="1" si="110"/>
        <v>20879</v>
      </c>
      <c r="B7060" s="39" cm="1">
        <f t="array" aca="1" ref="B7060" ca="1">INDIRECT(_xlfn.CONCAT("D",ROW(C7060)-C7060-3))</f>
        <v>2087</v>
      </c>
      <c r="C7060" s="32">
        <v>9</v>
      </c>
      <c r="D7060" s="33">
        <v>4200055</v>
      </c>
      <c r="E7060" s="33"/>
      <c r="F7060" s="33">
        <v>2151266</v>
      </c>
      <c r="G7060" s="33">
        <v>2151266</v>
      </c>
      <c r="H7060" s="33">
        <v>0</v>
      </c>
      <c r="I7060" s="33">
        <v>0</v>
      </c>
      <c r="J7060" s="33">
        <v>0</v>
      </c>
      <c r="K7060" s="33"/>
      <c r="L7060" s="33">
        <v>2048789</v>
      </c>
      <c r="M7060" s="33">
        <v>2048789</v>
      </c>
      <c r="N7060" s="33">
        <v>0</v>
      </c>
      <c r="O7060" s="33">
        <v>0</v>
      </c>
      <c r="P7060" s="33">
        <v>0</v>
      </c>
      <c r="Q7060"/>
    </row>
    <row r="7061" spans="1:17">
      <c r="A7061" s="38" t="str">
        <f t="shared" ca="1" si="110"/>
        <v>208710</v>
      </c>
      <c r="B7061" s="39" cm="1">
        <f t="array" aca="1" ref="B7061" ca="1">INDIRECT(_xlfn.CONCAT("D",ROW(C7061)-C7061-3))</f>
        <v>2087</v>
      </c>
      <c r="C7061" s="32">
        <v>10</v>
      </c>
      <c r="D7061" s="33">
        <v>4227720</v>
      </c>
      <c r="E7061" s="33"/>
      <c r="F7061" s="33">
        <v>2166174</v>
      </c>
      <c r="G7061" s="33">
        <v>2166174</v>
      </c>
      <c r="H7061" s="33">
        <v>0</v>
      </c>
      <c r="I7061" s="33">
        <v>0</v>
      </c>
      <c r="J7061" s="33">
        <v>0</v>
      </c>
      <c r="K7061" s="33"/>
      <c r="L7061" s="33">
        <v>2061546</v>
      </c>
      <c r="M7061" s="33">
        <v>2061546</v>
      </c>
      <c r="N7061" s="33">
        <v>0</v>
      </c>
      <c r="O7061" s="33">
        <v>0</v>
      </c>
      <c r="P7061" s="33">
        <v>0</v>
      </c>
      <c r="Q7061"/>
    </row>
    <row r="7062" spans="1:17">
      <c r="A7062" s="38" t="str">
        <f t="shared" ca="1" si="110"/>
        <v>208711</v>
      </c>
      <c r="B7062" s="39" cm="1">
        <f t="array" aca="1" ref="B7062" ca="1">INDIRECT(_xlfn.CONCAT("D",ROW(C7062)-C7062-3))</f>
        <v>2087</v>
      </c>
      <c r="C7062" s="32">
        <v>11</v>
      </c>
      <c r="D7062" s="33">
        <v>4255738</v>
      </c>
      <c r="E7062" s="33"/>
      <c r="F7062" s="33">
        <v>2181145</v>
      </c>
      <c r="G7062" s="33">
        <v>2181145</v>
      </c>
      <c r="H7062" s="33">
        <v>0</v>
      </c>
      <c r="I7062" s="33">
        <v>0</v>
      </c>
      <c r="J7062" s="33">
        <v>0</v>
      </c>
      <c r="K7062" s="33"/>
      <c r="L7062" s="33">
        <v>2074592</v>
      </c>
      <c r="M7062" s="33">
        <v>2074592</v>
      </c>
      <c r="N7062" s="33">
        <v>0</v>
      </c>
      <c r="O7062" s="33">
        <v>0</v>
      </c>
      <c r="P7062" s="33">
        <v>0</v>
      </c>
      <c r="Q7062"/>
    </row>
    <row r="7063" spans="1:17">
      <c r="A7063" s="38" t="str">
        <f t="shared" ca="1" si="110"/>
        <v>208712</v>
      </c>
      <c r="B7063" s="39" cm="1">
        <f t="array" aca="1" ref="B7063" ca="1">INDIRECT(_xlfn.CONCAT("D",ROW(C7063)-C7063-3))</f>
        <v>2087</v>
      </c>
      <c r="C7063" s="32">
        <v>12</v>
      </c>
      <c r="D7063" s="33">
        <v>4283918</v>
      </c>
      <c r="E7063" s="33"/>
      <c r="F7063" s="33">
        <v>2195939</v>
      </c>
      <c r="G7063" s="33">
        <v>2195939</v>
      </c>
      <c r="H7063" s="33">
        <v>0</v>
      </c>
      <c r="I7063" s="33">
        <v>0</v>
      </c>
      <c r="J7063" s="33">
        <v>0</v>
      </c>
      <c r="K7063" s="33"/>
      <c r="L7063" s="33">
        <v>2087979</v>
      </c>
      <c r="M7063" s="33">
        <v>2087979</v>
      </c>
      <c r="N7063" s="33">
        <v>0</v>
      </c>
      <c r="O7063" s="33">
        <v>0</v>
      </c>
      <c r="P7063" s="33">
        <v>0</v>
      </c>
      <c r="Q7063"/>
    </row>
    <row r="7064" spans="1:17">
      <c r="A7064" s="38" t="str">
        <f t="shared" ca="1" si="110"/>
        <v>208713</v>
      </c>
      <c r="B7064" s="39" cm="1">
        <f t="array" aca="1" ref="B7064" ca="1">INDIRECT(_xlfn.CONCAT("D",ROW(C7064)-C7064-3))</f>
        <v>2087</v>
      </c>
      <c r="C7064" s="32">
        <v>13</v>
      </c>
      <c r="D7064" s="33">
        <v>4312196</v>
      </c>
      <c r="E7064" s="33"/>
      <c r="F7064" s="33">
        <v>2210628</v>
      </c>
      <c r="G7064" s="33">
        <v>2210628</v>
      </c>
      <c r="H7064" s="33">
        <v>0</v>
      </c>
      <c r="I7064" s="33">
        <v>0</v>
      </c>
      <c r="J7064" s="33">
        <v>0</v>
      </c>
      <c r="K7064" s="33"/>
      <c r="L7064" s="33">
        <v>2101568</v>
      </c>
      <c r="M7064" s="33">
        <v>2101568</v>
      </c>
      <c r="N7064" s="33">
        <v>0</v>
      </c>
      <c r="O7064" s="33">
        <v>0</v>
      </c>
      <c r="P7064" s="33">
        <v>0</v>
      </c>
      <c r="Q7064"/>
    </row>
    <row r="7065" spans="1:17">
      <c r="A7065" s="38" t="str">
        <f t="shared" ca="1" si="110"/>
        <v>208714</v>
      </c>
      <c r="B7065" s="39" cm="1">
        <f t="array" aca="1" ref="B7065" ca="1">INDIRECT(_xlfn.CONCAT("D",ROW(C7065)-C7065-3))</f>
        <v>2087</v>
      </c>
      <c r="C7065" s="32">
        <v>14</v>
      </c>
      <c r="D7065" s="33">
        <v>4340234</v>
      </c>
      <c r="E7065" s="33"/>
      <c r="F7065" s="33">
        <v>2225186</v>
      </c>
      <c r="G7065" s="33">
        <v>2225186</v>
      </c>
      <c r="H7065" s="33">
        <v>0</v>
      </c>
      <c r="I7065" s="33">
        <v>0</v>
      </c>
      <c r="J7065" s="33">
        <v>0</v>
      </c>
      <c r="K7065" s="33"/>
      <c r="L7065" s="33">
        <v>2115048</v>
      </c>
      <c r="M7065" s="33">
        <v>2115048</v>
      </c>
      <c r="N7065" s="33">
        <v>0</v>
      </c>
      <c r="O7065" s="33">
        <v>0</v>
      </c>
      <c r="P7065" s="33">
        <v>0</v>
      </c>
      <c r="Q7065"/>
    </row>
    <row r="7066" spans="1:17">
      <c r="A7066" s="38" t="str">
        <f t="shared" ca="1" si="110"/>
        <v>208715</v>
      </c>
      <c r="B7066" s="39" cm="1">
        <f t="array" aca="1" ref="B7066" ca="1">INDIRECT(_xlfn.CONCAT("D",ROW(C7066)-C7066-3))</f>
        <v>2087</v>
      </c>
      <c r="C7066" s="32">
        <v>15</v>
      </c>
      <c r="D7066" s="33">
        <v>4368645</v>
      </c>
      <c r="E7066" s="33"/>
      <c r="F7066" s="33">
        <v>2240121</v>
      </c>
      <c r="G7066" s="33">
        <v>2240121</v>
      </c>
      <c r="H7066" s="33">
        <v>0</v>
      </c>
      <c r="I7066" s="33">
        <v>0</v>
      </c>
      <c r="J7066" s="33">
        <v>0</v>
      </c>
      <c r="K7066" s="33"/>
      <c r="L7066" s="33">
        <v>2128524</v>
      </c>
      <c r="M7066" s="33">
        <v>2128524</v>
      </c>
      <c r="N7066" s="33">
        <v>0</v>
      </c>
      <c r="O7066" s="33">
        <v>0</v>
      </c>
      <c r="P7066" s="33">
        <v>0</v>
      </c>
      <c r="Q7066"/>
    </row>
    <row r="7067" spans="1:17">
      <c r="A7067" s="38" t="str">
        <f t="shared" ca="1" si="110"/>
        <v>208716</v>
      </c>
      <c r="B7067" s="39" cm="1">
        <f t="array" aca="1" ref="B7067" ca="1">INDIRECT(_xlfn.CONCAT("D",ROW(C7067)-C7067-3))</f>
        <v>2087</v>
      </c>
      <c r="C7067" s="32">
        <v>16</v>
      </c>
      <c r="D7067" s="33">
        <v>4397937</v>
      </c>
      <c r="E7067" s="33"/>
      <c r="F7067" s="33">
        <v>2256103</v>
      </c>
      <c r="G7067" s="33">
        <v>2251473</v>
      </c>
      <c r="H7067" s="33">
        <v>4631</v>
      </c>
      <c r="I7067" s="33">
        <v>0</v>
      </c>
      <c r="J7067" s="33">
        <v>0</v>
      </c>
      <c r="K7067" s="33"/>
      <c r="L7067" s="33">
        <v>2141834</v>
      </c>
      <c r="M7067" s="33">
        <v>2138126</v>
      </c>
      <c r="N7067" s="33">
        <v>3707</v>
      </c>
      <c r="O7067" s="33">
        <v>0</v>
      </c>
      <c r="P7067" s="33">
        <v>0</v>
      </c>
      <c r="Q7067"/>
    </row>
    <row r="7068" spans="1:17">
      <c r="A7068" s="38" t="str">
        <f t="shared" ca="1" si="110"/>
        <v>208717</v>
      </c>
      <c r="B7068" s="39" cm="1">
        <f t="array" aca="1" ref="B7068" ca="1">INDIRECT(_xlfn.CONCAT("D",ROW(C7068)-C7068-3))</f>
        <v>2087</v>
      </c>
      <c r="C7068" s="32">
        <v>17</v>
      </c>
      <c r="D7068" s="33">
        <v>4429107</v>
      </c>
      <c r="E7068" s="33"/>
      <c r="F7068" s="33">
        <v>2273977</v>
      </c>
      <c r="G7068" s="33">
        <v>2256399</v>
      </c>
      <c r="H7068" s="33">
        <v>16652</v>
      </c>
      <c r="I7068" s="33">
        <v>0</v>
      </c>
      <c r="J7068" s="33">
        <v>925</v>
      </c>
      <c r="K7068" s="33"/>
      <c r="L7068" s="33">
        <v>2155131</v>
      </c>
      <c r="M7068" s="33">
        <v>2143101</v>
      </c>
      <c r="N7068" s="33">
        <v>12030</v>
      </c>
      <c r="O7068" s="33">
        <v>0</v>
      </c>
      <c r="P7068" s="33">
        <v>0</v>
      </c>
      <c r="Q7068"/>
    </row>
    <row r="7069" spans="1:17">
      <c r="A7069" s="38" t="str">
        <f t="shared" ca="1" si="110"/>
        <v>208718</v>
      </c>
      <c r="B7069" s="39" cm="1">
        <f t="array" aca="1" ref="B7069" ca="1">INDIRECT(_xlfn.CONCAT("D",ROW(C7069)-C7069-3))</f>
        <v>2087</v>
      </c>
      <c r="C7069" s="32">
        <v>18</v>
      </c>
      <c r="D7069" s="33">
        <v>4461410</v>
      </c>
      <c r="E7069" s="33"/>
      <c r="F7069" s="33">
        <v>2293070</v>
      </c>
      <c r="G7069" s="33">
        <v>2280099</v>
      </c>
      <c r="H7069" s="33">
        <v>12044</v>
      </c>
      <c r="I7069" s="33">
        <v>0</v>
      </c>
      <c r="J7069" s="33">
        <v>926</v>
      </c>
      <c r="K7069" s="33"/>
      <c r="L7069" s="33">
        <v>2168340</v>
      </c>
      <c r="M7069" s="33">
        <v>2151682</v>
      </c>
      <c r="N7069" s="33">
        <v>15733</v>
      </c>
      <c r="O7069" s="33">
        <v>0</v>
      </c>
      <c r="P7069" s="33">
        <v>925</v>
      </c>
      <c r="Q7069"/>
    </row>
    <row r="7070" spans="1:17">
      <c r="A7070" s="38" t="str">
        <f t="shared" ca="1" si="110"/>
        <v>208719</v>
      </c>
      <c r="B7070" s="39" cm="1">
        <f t="array" aca="1" ref="B7070" ca="1">INDIRECT(_xlfn.CONCAT("D",ROW(C7070)-C7070-3))</f>
        <v>2087</v>
      </c>
      <c r="C7070" s="32">
        <v>19</v>
      </c>
      <c r="D7070" s="33">
        <v>4491417</v>
      </c>
      <c r="E7070" s="33"/>
      <c r="F7070" s="33">
        <v>2310659</v>
      </c>
      <c r="G7070" s="33">
        <v>2287497</v>
      </c>
      <c r="H7070" s="33">
        <v>22236</v>
      </c>
      <c r="I7070" s="33">
        <v>0</v>
      </c>
      <c r="J7070" s="33">
        <v>927</v>
      </c>
      <c r="K7070" s="33"/>
      <c r="L7070" s="33">
        <v>2180757</v>
      </c>
      <c r="M7070" s="33">
        <v>2137290</v>
      </c>
      <c r="N7070" s="33">
        <v>42542</v>
      </c>
      <c r="O7070" s="33">
        <v>0</v>
      </c>
      <c r="P7070" s="33">
        <v>925</v>
      </c>
      <c r="Q7070"/>
    </row>
    <row r="7071" spans="1:17">
      <c r="A7071" s="38" t="str">
        <f t="shared" ca="1" si="110"/>
        <v>208720</v>
      </c>
      <c r="B7071" s="39" cm="1">
        <f t="array" aca="1" ref="B7071" ca="1">INDIRECT(_xlfn.CONCAT("D",ROW(C7071)-C7071-3))</f>
        <v>2087</v>
      </c>
      <c r="C7071" s="32">
        <v>20</v>
      </c>
      <c r="D7071" s="33">
        <v>4517892</v>
      </c>
      <c r="E7071" s="33"/>
      <c r="F7071" s="33">
        <v>2325165</v>
      </c>
      <c r="G7071" s="33">
        <v>2279755</v>
      </c>
      <c r="H7071" s="33">
        <v>45410</v>
      </c>
      <c r="I7071" s="33">
        <v>0</v>
      </c>
      <c r="J7071" s="33">
        <v>0</v>
      </c>
      <c r="K7071" s="33"/>
      <c r="L7071" s="33">
        <v>2192727</v>
      </c>
      <c r="M7071" s="33">
        <v>2063144</v>
      </c>
      <c r="N7071" s="33">
        <v>124029</v>
      </c>
      <c r="O7071" s="33">
        <v>0</v>
      </c>
      <c r="P7071" s="33">
        <v>5554</v>
      </c>
      <c r="Q7071"/>
    </row>
    <row r="7072" spans="1:17">
      <c r="A7072" s="38" t="str">
        <f t="shared" ca="1" si="110"/>
        <v>208721</v>
      </c>
      <c r="B7072" s="39" cm="1">
        <f t="array" aca="1" ref="B7072" ca="1">INDIRECT(_xlfn.CONCAT("D",ROW(C7072)-C7072-3))</f>
        <v>2087</v>
      </c>
      <c r="C7072" s="32">
        <v>21</v>
      </c>
      <c r="D7072" s="33">
        <v>4543513</v>
      </c>
      <c r="E7072" s="33"/>
      <c r="F7072" s="33">
        <v>2338811</v>
      </c>
      <c r="G7072" s="33">
        <v>2260016</v>
      </c>
      <c r="H7072" s="33">
        <v>75087</v>
      </c>
      <c r="I7072" s="33">
        <v>0</v>
      </c>
      <c r="J7072" s="33">
        <v>3708</v>
      </c>
      <c r="K7072" s="33"/>
      <c r="L7072" s="33">
        <v>2204703</v>
      </c>
      <c r="M7072" s="33">
        <v>2043518</v>
      </c>
      <c r="N7072" s="33">
        <v>153773</v>
      </c>
      <c r="O7072" s="33">
        <v>0</v>
      </c>
      <c r="P7072" s="33">
        <v>7411</v>
      </c>
      <c r="Q7072"/>
    </row>
    <row r="7073" spans="1:17">
      <c r="A7073" s="38" t="str">
        <f t="shared" ca="1" si="110"/>
        <v>208722</v>
      </c>
      <c r="B7073" s="39" cm="1">
        <f t="array" aca="1" ref="B7073" ca="1">INDIRECT(_xlfn.CONCAT("D",ROW(C7073)-C7073-3))</f>
        <v>2087</v>
      </c>
      <c r="C7073" s="32">
        <v>22</v>
      </c>
      <c r="D7073" s="33">
        <v>4563609</v>
      </c>
      <c r="E7073" s="33"/>
      <c r="F7073" s="33">
        <v>2348860</v>
      </c>
      <c r="G7073" s="33">
        <v>2237584</v>
      </c>
      <c r="H7073" s="33">
        <v>107567</v>
      </c>
      <c r="I7073" s="33">
        <v>0</v>
      </c>
      <c r="J7073" s="33">
        <v>3709</v>
      </c>
      <c r="K7073" s="33"/>
      <c r="L7073" s="33">
        <v>2214749</v>
      </c>
      <c r="M7073" s="33">
        <v>2000867</v>
      </c>
      <c r="N7073" s="33">
        <v>207401</v>
      </c>
      <c r="O7073" s="33">
        <v>0</v>
      </c>
      <c r="P7073" s="33">
        <v>6481</v>
      </c>
      <c r="Q7073"/>
    </row>
    <row r="7074" spans="1:17">
      <c r="A7074" s="38" t="str">
        <f t="shared" ca="1" si="110"/>
        <v>208723</v>
      </c>
      <c r="B7074" s="39" cm="1">
        <f t="array" aca="1" ref="B7074" ca="1">INDIRECT(_xlfn.CONCAT("D",ROW(C7074)-C7074-3))</f>
        <v>2087</v>
      </c>
      <c r="C7074" s="32">
        <v>23</v>
      </c>
      <c r="D7074" s="33">
        <v>4578654</v>
      </c>
      <c r="E7074" s="33"/>
      <c r="F7074" s="33">
        <v>2355655</v>
      </c>
      <c r="G7074" s="33">
        <v>2158886</v>
      </c>
      <c r="H7074" s="33">
        <v>192128</v>
      </c>
      <c r="I7074" s="33">
        <v>928</v>
      </c>
      <c r="J7074" s="33">
        <v>3713</v>
      </c>
      <c r="K7074" s="33"/>
      <c r="L7074" s="33">
        <v>2222999</v>
      </c>
      <c r="M7074" s="33">
        <v>1884777</v>
      </c>
      <c r="N7074" s="33">
        <v>321543</v>
      </c>
      <c r="O7074" s="33">
        <v>3707</v>
      </c>
      <c r="P7074" s="33">
        <v>12973</v>
      </c>
      <c r="Q7074"/>
    </row>
    <row r="7075" spans="1:17">
      <c r="A7075" s="38" t="str">
        <f t="shared" ca="1" si="110"/>
        <v>208724</v>
      </c>
      <c r="B7075" s="39" cm="1">
        <f t="array" aca="1" ref="B7075" ca="1">INDIRECT(_xlfn.CONCAT("D",ROW(C7075)-C7075-3))</f>
        <v>2087</v>
      </c>
      <c r="C7075" s="32">
        <v>24</v>
      </c>
      <c r="D7075" s="33">
        <v>4590996</v>
      </c>
      <c r="E7075" s="33"/>
      <c r="F7075" s="33">
        <v>2360598</v>
      </c>
      <c r="G7075" s="33">
        <v>2095112</v>
      </c>
      <c r="H7075" s="33">
        <v>254347</v>
      </c>
      <c r="I7075" s="33">
        <v>928</v>
      </c>
      <c r="J7075" s="33">
        <v>10211</v>
      </c>
      <c r="K7075" s="33"/>
      <c r="L7075" s="33">
        <v>2230398</v>
      </c>
      <c r="M7075" s="33">
        <v>1791555</v>
      </c>
      <c r="N7075" s="33">
        <v>418432</v>
      </c>
      <c r="O7075" s="33">
        <v>1855</v>
      </c>
      <c r="P7075" s="33">
        <v>18556</v>
      </c>
      <c r="Q7075"/>
    </row>
    <row r="7076" spans="1:17">
      <c r="A7076" s="38" t="str">
        <f t="shared" ca="1" si="110"/>
        <v>208725</v>
      </c>
      <c r="B7076" s="39" cm="1">
        <f t="array" aca="1" ref="B7076" ca="1">INDIRECT(_xlfn.CONCAT("D",ROW(C7076)-C7076-3))</f>
        <v>2087</v>
      </c>
      <c r="C7076" s="32">
        <v>25</v>
      </c>
      <c r="D7076" s="33">
        <v>4601447</v>
      </c>
      <c r="E7076" s="33"/>
      <c r="F7076" s="33">
        <v>2364051</v>
      </c>
      <c r="G7076" s="33">
        <v>2015958</v>
      </c>
      <c r="H7076" s="33">
        <v>328547</v>
      </c>
      <c r="I7076" s="33">
        <v>0</v>
      </c>
      <c r="J7076" s="33">
        <v>19545</v>
      </c>
      <c r="K7076" s="33"/>
      <c r="L7076" s="33">
        <v>2237396</v>
      </c>
      <c r="M7076" s="33">
        <v>1613114</v>
      </c>
      <c r="N7076" s="33">
        <v>589960</v>
      </c>
      <c r="O7076" s="33">
        <v>2783</v>
      </c>
      <c r="P7076" s="33">
        <v>31539</v>
      </c>
      <c r="Q7076"/>
    </row>
    <row r="7077" spans="1:17">
      <c r="A7077" s="38" t="str">
        <f t="shared" ca="1" si="110"/>
        <v>208726</v>
      </c>
      <c r="B7077" s="39" cm="1">
        <f t="array" aca="1" ref="B7077" ca="1">INDIRECT(_xlfn.CONCAT("D",ROW(C7077)-C7077-3))</f>
        <v>2087</v>
      </c>
      <c r="C7077" s="32">
        <v>26</v>
      </c>
      <c r="D7077" s="33">
        <v>4609962</v>
      </c>
      <c r="E7077" s="33"/>
      <c r="F7077" s="33">
        <v>2366209</v>
      </c>
      <c r="G7077" s="33">
        <v>1943106</v>
      </c>
      <c r="H7077" s="33">
        <v>401668</v>
      </c>
      <c r="I7077" s="33">
        <v>932</v>
      </c>
      <c r="J7077" s="33">
        <v>20503</v>
      </c>
      <c r="K7077" s="33"/>
      <c r="L7077" s="33">
        <v>2243753</v>
      </c>
      <c r="M7077" s="33">
        <v>1507928</v>
      </c>
      <c r="N7077" s="33">
        <v>692103</v>
      </c>
      <c r="O7077" s="33">
        <v>2791</v>
      </c>
      <c r="P7077" s="33">
        <v>40931</v>
      </c>
      <c r="Q7077"/>
    </row>
    <row r="7078" spans="1:17">
      <c r="A7078" s="38" t="str">
        <f t="shared" ca="1" si="110"/>
        <v>208727</v>
      </c>
      <c r="B7078" s="39" cm="1">
        <f t="array" aca="1" ref="B7078" ca="1">INDIRECT(_xlfn.CONCAT("D",ROW(C7078)-C7078-3))</f>
        <v>2087</v>
      </c>
      <c r="C7078" s="32">
        <v>27</v>
      </c>
      <c r="D7078" s="33">
        <v>4617121</v>
      </c>
      <c r="E7078" s="33"/>
      <c r="F7078" s="33">
        <v>2367649</v>
      </c>
      <c r="G7078" s="33">
        <v>1787169</v>
      </c>
      <c r="H7078" s="33">
        <v>548750</v>
      </c>
      <c r="I7078" s="33">
        <v>933</v>
      </c>
      <c r="J7078" s="33">
        <v>30797</v>
      </c>
      <c r="K7078" s="33"/>
      <c r="L7078" s="33">
        <v>2249472</v>
      </c>
      <c r="M7078" s="33">
        <v>1388448</v>
      </c>
      <c r="N7078" s="33">
        <v>807909</v>
      </c>
      <c r="O7078" s="33">
        <v>2796</v>
      </c>
      <c r="P7078" s="33">
        <v>50320</v>
      </c>
      <c r="Q7078"/>
    </row>
    <row r="7079" spans="1:17">
      <c r="A7079" s="38" t="str">
        <f t="shared" ca="1" si="110"/>
        <v>208728</v>
      </c>
      <c r="B7079" s="39" cm="1">
        <f t="array" aca="1" ref="B7079" ca="1">INDIRECT(_xlfn.CONCAT("D",ROW(C7079)-C7079-3))</f>
        <v>2087</v>
      </c>
      <c r="C7079" s="32">
        <v>28</v>
      </c>
      <c r="D7079" s="33">
        <v>4623796</v>
      </c>
      <c r="E7079" s="33"/>
      <c r="F7079" s="33">
        <v>2369033</v>
      </c>
      <c r="G7079" s="33">
        <v>1715023</v>
      </c>
      <c r="H7079" s="33">
        <v>617521</v>
      </c>
      <c r="I7079" s="33">
        <v>2807</v>
      </c>
      <c r="J7079" s="33">
        <v>33683</v>
      </c>
      <c r="K7079" s="33"/>
      <c r="L7079" s="33">
        <v>2254763</v>
      </c>
      <c r="M7079" s="33">
        <v>1242173</v>
      </c>
      <c r="N7079" s="33">
        <v>946328</v>
      </c>
      <c r="O7079" s="33">
        <v>4666</v>
      </c>
      <c r="P7079" s="33">
        <v>61595</v>
      </c>
      <c r="Q7079"/>
    </row>
    <row r="7080" spans="1:17">
      <c r="A7080" s="38" t="str">
        <f t="shared" ca="1" si="110"/>
        <v>208729</v>
      </c>
      <c r="B7080" s="39" cm="1">
        <f t="array" aca="1" ref="B7080" ca="1">INDIRECT(_xlfn.CONCAT("D",ROW(C7080)-C7080-3))</f>
        <v>2087</v>
      </c>
      <c r="C7080" s="32">
        <v>29</v>
      </c>
      <c r="D7080" s="33">
        <v>4630640</v>
      </c>
      <c r="E7080" s="33"/>
      <c r="F7080" s="33">
        <v>2370836</v>
      </c>
      <c r="G7080" s="33">
        <v>1586506</v>
      </c>
      <c r="H7080" s="33">
        <v>734546</v>
      </c>
      <c r="I7080" s="33">
        <v>939</v>
      </c>
      <c r="J7080" s="33">
        <v>48844</v>
      </c>
      <c r="K7080" s="33"/>
      <c r="L7080" s="33">
        <v>2259804</v>
      </c>
      <c r="M7080" s="33">
        <v>1166925</v>
      </c>
      <c r="N7080" s="33">
        <v>1016959</v>
      </c>
      <c r="O7080" s="33">
        <v>6561</v>
      </c>
      <c r="P7080" s="33">
        <v>69359</v>
      </c>
      <c r="Q7080"/>
    </row>
    <row r="7081" spans="1:17">
      <c r="A7081" s="38" t="str">
        <f t="shared" ca="1" si="110"/>
        <v>208730</v>
      </c>
      <c r="B7081" s="39" cm="1">
        <f t="array" aca="1" ref="B7081" ca="1">INDIRECT(_xlfn.CONCAT("D",ROW(C7081)-C7081-3))</f>
        <v>2087</v>
      </c>
      <c r="C7081" s="32">
        <v>30</v>
      </c>
      <c r="D7081" s="33">
        <v>4639648</v>
      </c>
      <c r="E7081" s="33"/>
      <c r="F7081" s="33">
        <v>2374215</v>
      </c>
      <c r="G7081" s="33">
        <v>1465181</v>
      </c>
      <c r="H7081" s="33">
        <v>840338</v>
      </c>
      <c r="I7081" s="33">
        <v>3764</v>
      </c>
      <c r="J7081" s="33">
        <v>64931</v>
      </c>
      <c r="K7081" s="33"/>
      <c r="L7081" s="33">
        <v>2265433</v>
      </c>
      <c r="M7081" s="33">
        <v>1045222</v>
      </c>
      <c r="N7081" s="33">
        <v>1102611</v>
      </c>
      <c r="O7081" s="33">
        <v>7526</v>
      </c>
      <c r="P7081" s="33">
        <v>110073</v>
      </c>
      <c r="Q7081"/>
    </row>
    <row r="7082" spans="1:17">
      <c r="A7082" s="38" t="str">
        <f t="shared" ca="1" si="110"/>
        <v>208731</v>
      </c>
      <c r="B7082" s="39" cm="1">
        <f t="array" aca="1" ref="B7082" ca="1">INDIRECT(_xlfn.CONCAT("D",ROW(C7082)-C7082-3))</f>
        <v>2087</v>
      </c>
      <c r="C7082" s="32">
        <v>31</v>
      </c>
      <c r="D7082" s="33">
        <v>4649836</v>
      </c>
      <c r="E7082" s="33"/>
      <c r="F7082" s="33">
        <v>2378427</v>
      </c>
      <c r="G7082" s="33">
        <v>1412899</v>
      </c>
      <c r="H7082" s="33">
        <v>873034</v>
      </c>
      <c r="I7082" s="33">
        <v>2832</v>
      </c>
      <c r="J7082" s="33">
        <v>89663</v>
      </c>
      <c r="K7082" s="33"/>
      <c r="L7082" s="33">
        <v>2271409</v>
      </c>
      <c r="M7082" s="33">
        <v>947206</v>
      </c>
      <c r="N7082" s="33">
        <v>1206392</v>
      </c>
      <c r="O7082" s="33">
        <v>11310</v>
      </c>
      <c r="P7082" s="33">
        <v>106502</v>
      </c>
      <c r="Q7082"/>
    </row>
    <row r="7083" spans="1:17">
      <c r="A7083" s="38" t="str">
        <f t="shared" ca="1" si="110"/>
        <v>208732</v>
      </c>
      <c r="B7083" s="39" cm="1">
        <f t="array" aca="1" ref="B7083" ca="1">INDIRECT(_xlfn.CONCAT("D",ROW(C7083)-C7083-3))</f>
        <v>2087</v>
      </c>
      <c r="C7083" s="32">
        <v>32</v>
      </c>
      <c r="D7083" s="33">
        <v>4661245</v>
      </c>
      <c r="E7083" s="33"/>
      <c r="F7083" s="33">
        <v>2383318</v>
      </c>
      <c r="G7083" s="33">
        <v>1234776</v>
      </c>
      <c r="H7083" s="33">
        <v>1027243</v>
      </c>
      <c r="I7083" s="33">
        <v>7581</v>
      </c>
      <c r="J7083" s="33">
        <v>113717</v>
      </c>
      <c r="K7083" s="33"/>
      <c r="L7083" s="33">
        <v>2277928</v>
      </c>
      <c r="M7083" s="33">
        <v>860487</v>
      </c>
      <c r="N7083" s="33">
        <v>1264255</v>
      </c>
      <c r="O7083" s="33">
        <v>20803</v>
      </c>
      <c r="P7083" s="33">
        <v>132383</v>
      </c>
      <c r="Q7083"/>
    </row>
    <row r="7084" spans="1:17">
      <c r="A7084" s="38" t="str">
        <f t="shared" ca="1" si="110"/>
        <v>208733</v>
      </c>
      <c r="B7084" s="39" cm="1">
        <f t="array" aca="1" ref="B7084" ca="1">INDIRECT(_xlfn.CONCAT("D",ROW(C7084)-C7084-3))</f>
        <v>2087</v>
      </c>
      <c r="C7084" s="32">
        <v>33</v>
      </c>
      <c r="D7084" s="33">
        <v>4673917</v>
      </c>
      <c r="E7084" s="33"/>
      <c r="F7084" s="33">
        <v>2388768</v>
      </c>
      <c r="G7084" s="33">
        <v>1222426</v>
      </c>
      <c r="H7084" s="33">
        <v>1031362</v>
      </c>
      <c r="I7084" s="33">
        <v>1901</v>
      </c>
      <c r="J7084" s="33">
        <v>133079</v>
      </c>
      <c r="K7084" s="33"/>
      <c r="L7084" s="33">
        <v>2285149</v>
      </c>
      <c r="M7084" s="33">
        <v>792400</v>
      </c>
      <c r="N7084" s="33">
        <v>1330473</v>
      </c>
      <c r="O7084" s="33">
        <v>7592</v>
      </c>
      <c r="P7084" s="33">
        <v>154684</v>
      </c>
      <c r="Q7084"/>
    </row>
    <row r="7085" spans="1:17">
      <c r="A7085" s="38" t="str">
        <f t="shared" ca="1" si="110"/>
        <v>208734</v>
      </c>
      <c r="B7085" s="39" cm="1">
        <f t="array" aca="1" ref="B7085" ca="1">INDIRECT(_xlfn.CONCAT("D",ROW(C7085)-C7085-3))</f>
        <v>2087</v>
      </c>
      <c r="C7085" s="32">
        <v>34</v>
      </c>
      <c r="D7085" s="33">
        <v>4687605</v>
      </c>
      <c r="E7085" s="33"/>
      <c r="F7085" s="33">
        <v>2394642</v>
      </c>
      <c r="G7085" s="33">
        <v>1204479</v>
      </c>
      <c r="H7085" s="33">
        <v>1055589</v>
      </c>
      <c r="I7085" s="33">
        <v>7635</v>
      </c>
      <c r="J7085" s="33">
        <v>126938</v>
      </c>
      <c r="K7085" s="33"/>
      <c r="L7085" s="33">
        <v>2292963</v>
      </c>
      <c r="M7085" s="33">
        <v>758918</v>
      </c>
      <c r="N7085" s="33">
        <v>1349082</v>
      </c>
      <c r="O7085" s="33">
        <v>10488</v>
      </c>
      <c r="P7085" s="33">
        <v>174475</v>
      </c>
      <c r="Q7085"/>
    </row>
    <row r="7086" spans="1:17">
      <c r="A7086" s="38" t="str">
        <f t="shared" ca="1" si="110"/>
        <v>208735</v>
      </c>
      <c r="B7086" s="39" cm="1">
        <f t="array" aca="1" ref="B7086" ca="1">INDIRECT(_xlfn.CONCAT("D",ROW(C7086)-C7086-3))</f>
        <v>2087</v>
      </c>
      <c r="C7086" s="32">
        <v>35</v>
      </c>
      <c r="D7086" s="33">
        <v>4702760</v>
      </c>
      <c r="E7086" s="33"/>
      <c r="F7086" s="33">
        <v>2401244</v>
      </c>
      <c r="G7086" s="33">
        <v>1115546</v>
      </c>
      <c r="H7086" s="33">
        <v>1114590</v>
      </c>
      <c r="I7086" s="33">
        <v>4779</v>
      </c>
      <c r="J7086" s="33">
        <v>166328</v>
      </c>
      <c r="K7086" s="33"/>
      <c r="L7086" s="33">
        <v>2301516</v>
      </c>
      <c r="M7086" s="33">
        <v>726091</v>
      </c>
      <c r="N7086" s="33">
        <v>1366197</v>
      </c>
      <c r="O7086" s="33">
        <v>13375</v>
      </c>
      <c r="P7086" s="33">
        <v>195853</v>
      </c>
      <c r="Q7086"/>
    </row>
    <row r="7087" spans="1:17">
      <c r="A7087" s="38" t="str">
        <f t="shared" ca="1" si="110"/>
        <v>208736</v>
      </c>
      <c r="B7087" s="39" cm="1">
        <f t="array" aca="1" ref="B7087" ca="1">INDIRECT(_xlfn.CONCAT("D",ROW(C7087)-C7087-3))</f>
        <v>2087</v>
      </c>
      <c r="C7087" s="32">
        <v>36</v>
      </c>
      <c r="D7087" s="33">
        <v>4719477</v>
      </c>
      <c r="E7087" s="33"/>
      <c r="F7087" s="33">
        <v>2408577</v>
      </c>
      <c r="G7087" s="33">
        <v>1100652</v>
      </c>
      <c r="H7087" s="33">
        <v>1113127</v>
      </c>
      <c r="I7087" s="33">
        <v>10556</v>
      </c>
      <c r="J7087" s="33">
        <v>184242</v>
      </c>
      <c r="K7087" s="33"/>
      <c r="L7087" s="33">
        <v>2310900</v>
      </c>
      <c r="M7087" s="33">
        <v>704858</v>
      </c>
      <c r="N7087" s="33">
        <v>1385774</v>
      </c>
      <c r="O7087" s="33">
        <v>15323</v>
      </c>
      <c r="P7087" s="33">
        <v>204945</v>
      </c>
      <c r="Q7087"/>
    </row>
    <row r="7088" spans="1:17">
      <c r="A7088" s="38" t="str">
        <f t="shared" ca="1" si="110"/>
        <v>208737</v>
      </c>
      <c r="B7088" s="39" cm="1">
        <f t="array" aca="1" ref="B7088" ca="1">INDIRECT(_xlfn.CONCAT("D",ROW(C7088)-C7088-3))</f>
        <v>2087</v>
      </c>
      <c r="C7088" s="32">
        <v>37</v>
      </c>
      <c r="D7088" s="33">
        <v>4737495</v>
      </c>
      <c r="E7088" s="33"/>
      <c r="F7088" s="33">
        <v>2416393</v>
      </c>
      <c r="G7088" s="33">
        <v>993909</v>
      </c>
      <c r="H7088" s="33">
        <v>1230829</v>
      </c>
      <c r="I7088" s="33">
        <v>7705</v>
      </c>
      <c r="J7088" s="33">
        <v>183950</v>
      </c>
      <c r="K7088" s="33"/>
      <c r="L7088" s="33">
        <v>2321102</v>
      </c>
      <c r="M7088" s="33">
        <v>676068</v>
      </c>
      <c r="N7088" s="33">
        <v>1380945</v>
      </c>
      <c r="O7088" s="33">
        <v>23048</v>
      </c>
      <c r="P7088" s="33">
        <v>241041</v>
      </c>
      <c r="Q7088"/>
    </row>
    <row r="7089" spans="1:17">
      <c r="A7089" s="38" t="str">
        <f t="shared" ca="1" si="110"/>
        <v>208738</v>
      </c>
      <c r="B7089" s="39" cm="1">
        <f t="array" aca="1" ref="B7089" ca="1">INDIRECT(_xlfn.CONCAT("D",ROW(C7089)-C7089-3))</f>
        <v>2087</v>
      </c>
      <c r="C7089" s="32">
        <v>38</v>
      </c>
      <c r="D7089" s="33">
        <v>4756354</v>
      </c>
      <c r="E7089" s="33"/>
      <c r="F7089" s="33">
        <v>2424488</v>
      </c>
      <c r="G7089" s="33">
        <v>986004</v>
      </c>
      <c r="H7089" s="33">
        <v>1220445</v>
      </c>
      <c r="I7089" s="33">
        <v>6753</v>
      </c>
      <c r="J7089" s="33">
        <v>211286</v>
      </c>
      <c r="K7089" s="33"/>
      <c r="L7089" s="33">
        <v>2331866</v>
      </c>
      <c r="M7089" s="33">
        <v>699174</v>
      </c>
      <c r="N7089" s="33">
        <v>1381954</v>
      </c>
      <c r="O7089" s="33">
        <v>22181</v>
      </c>
      <c r="P7089" s="33">
        <v>228558</v>
      </c>
      <c r="Q7089"/>
    </row>
    <row r="7090" spans="1:17">
      <c r="A7090" s="38" t="str">
        <f t="shared" ca="1" si="110"/>
        <v>208739</v>
      </c>
      <c r="B7090" s="39" cm="1">
        <f t="array" aca="1" ref="B7090" ca="1">INDIRECT(_xlfn.CONCAT("D",ROW(C7090)-C7090-3))</f>
        <v>2087</v>
      </c>
      <c r="C7090" s="32">
        <v>39</v>
      </c>
      <c r="D7090" s="33">
        <v>4775077</v>
      </c>
      <c r="E7090" s="33"/>
      <c r="F7090" s="33">
        <v>2432338</v>
      </c>
      <c r="G7090" s="33">
        <v>1011945</v>
      </c>
      <c r="H7090" s="33">
        <v>1197340</v>
      </c>
      <c r="I7090" s="33">
        <v>8690</v>
      </c>
      <c r="J7090" s="33">
        <v>214362</v>
      </c>
      <c r="K7090" s="33"/>
      <c r="L7090" s="33">
        <v>2342739</v>
      </c>
      <c r="M7090" s="33">
        <v>667144</v>
      </c>
      <c r="N7090" s="33">
        <v>1410671</v>
      </c>
      <c r="O7090" s="33">
        <v>28039</v>
      </c>
      <c r="P7090" s="33">
        <v>236884</v>
      </c>
      <c r="Q7090"/>
    </row>
    <row r="7091" spans="1:17">
      <c r="A7091" s="38" t="str">
        <f t="shared" ca="1" si="110"/>
        <v>208740</v>
      </c>
      <c r="B7091" s="39" cm="1">
        <f t="array" aca="1" ref="B7091" ca="1">INDIRECT(_xlfn.CONCAT("D",ROW(C7091)-C7091-3))</f>
        <v>2087</v>
      </c>
      <c r="C7091" s="32">
        <v>40</v>
      </c>
      <c r="D7091" s="33">
        <v>4793888</v>
      </c>
      <c r="E7091" s="33"/>
      <c r="F7091" s="33">
        <v>2440186</v>
      </c>
      <c r="G7091" s="33">
        <v>915191</v>
      </c>
      <c r="H7091" s="33">
        <v>1260327</v>
      </c>
      <c r="I7091" s="33">
        <v>9695</v>
      </c>
      <c r="J7091" s="33">
        <v>254974</v>
      </c>
      <c r="K7091" s="33"/>
      <c r="L7091" s="33">
        <v>2353702</v>
      </c>
      <c r="M7091" s="33">
        <v>630750</v>
      </c>
      <c r="N7091" s="33">
        <v>1445307</v>
      </c>
      <c r="O7091" s="33">
        <v>22250</v>
      </c>
      <c r="P7091" s="33">
        <v>255396</v>
      </c>
      <c r="Q7091"/>
    </row>
    <row r="7092" spans="1:17">
      <c r="A7092" s="38" t="str">
        <f t="shared" ca="1" si="110"/>
        <v>208741</v>
      </c>
      <c r="B7092" s="39" cm="1">
        <f t="array" aca="1" ref="B7092" ca="1">INDIRECT(_xlfn.CONCAT("D",ROW(C7092)-C7092-3))</f>
        <v>2087</v>
      </c>
      <c r="C7092" s="32">
        <v>41</v>
      </c>
      <c r="D7092" s="33">
        <v>4812003</v>
      </c>
      <c r="E7092" s="33"/>
      <c r="F7092" s="33">
        <v>2447674</v>
      </c>
      <c r="G7092" s="33">
        <v>878602</v>
      </c>
      <c r="H7092" s="33">
        <v>1304327</v>
      </c>
      <c r="I7092" s="33">
        <v>11637</v>
      </c>
      <c r="J7092" s="33">
        <v>253107</v>
      </c>
      <c r="K7092" s="33"/>
      <c r="L7092" s="33">
        <v>2364329</v>
      </c>
      <c r="M7092" s="33">
        <v>612867</v>
      </c>
      <c r="N7092" s="33">
        <v>1467782</v>
      </c>
      <c r="O7092" s="33">
        <v>26141</v>
      </c>
      <c r="P7092" s="33">
        <v>257540</v>
      </c>
      <c r="Q7092"/>
    </row>
    <row r="7093" spans="1:17">
      <c r="A7093" s="38" t="str">
        <f t="shared" ca="1" si="110"/>
        <v>208742</v>
      </c>
      <c r="B7093" s="39" cm="1">
        <f t="array" aca="1" ref="B7093" ca="1">INDIRECT(_xlfn.CONCAT("D",ROW(C7093)-C7093-3))</f>
        <v>2087</v>
      </c>
      <c r="C7093" s="32">
        <v>42</v>
      </c>
      <c r="D7093" s="33">
        <v>4828382</v>
      </c>
      <c r="E7093" s="33"/>
      <c r="F7093" s="33">
        <v>2454279</v>
      </c>
      <c r="G7093" s="33">
        <v>854632</v>
      </c>
      <c r="H7093" s="33">
        <v>1344518</v>
      </c>
      <c r="I7093" s="33">
        <v>16491</v>
      </c>
      <c r="J7093" s="33">
        <v>238637</v>
      </c>
      <c r="K7093" s="33"/>
      <c r="L7093" s="33">
        <v>2374103</v>
      </c>
      <c r="M7093" s="33">
        <v>584320</v>
      </c>
      <c r="N7093" s="33">
        <v>1478727</v>
      </c>
      <c r="O7093" s="33">
        <v>34885</v>
      </c>
      <c r="P7093" s="33">
        <v>276171</v>
      </c>
      <c r="Q7093"/>
    </row>
    <row r="7094" spans="1:17">
      <c r="A7094" s="38" t="str">
        <f t="shared" ca="1" si="110"/>
        <v>208743</v>
      </c>
      <c r="B7094" s="39" cm="1">
        <f t="array" aca="1" ref="B7094" ca="1">INDIRECT(_xlfn.CONCAT("D",ROW(C7094)-C7094-3))</f>
        <v>2087</v>
      </c>
      <c r="C7094" s="32">
        <v>43</v>
      </c>
      <c r="D7094" s="33">
        <v>4842593</v>
      </c>
      <c r="E7094" s="33"/>
      <c r="F7094" s="33">
        <v>2459779</v>
      </c>
      <c r="G7094" s="33">
        <v>838384</v>
      </c>
      <c r="H7094" s="33">
        <v>1323151</v>
      </c>
      <c r="I7094" s="33">
        <v>8743</v>
      </c>
      <c r="J7094" s="33">
        <v>289500</v>
      </c>
      <c r="K7094" s="33"/>
      <c r="L7094" s="33">
        <v>2382814</v>
      </c>
      <c r="M7094" s="33">
        <v>564198</v>
      </c>
      <c r="N7094" s="33">
        <v>1507435</v>
      </c>
      <c r="O7094" s="33">
        <v>26174</v>
      </c>
      <c r="P7094" s="33">
        <v>285007</v>
      </c>
      <c r="Q7094"/>
    </row>
    <row r="7095" spans="1:17">
      <c r="A7095" s="38" t="str">
        <f t="shared" ca="1" si="110"/>
        <v>208744</v>
      </c>
      <c r="B7095" s="39" cm="1">
        <f t="array" aca="1" ref="B7095" ca="1">INDIRECT(_xlfn.CONCAT("D",ROW(C7095)-C7095-3))</f>
        <v>2087</v>
      </c>
      <c r="C7095" s="32">
        <v>44</v>
      </c>
      <c r="D7095" s="33">
        <v>4854448</v>
      </c>
      <c r="E7095" s="33"/>
      <c r="F7095" s="33">
        <v>2464071</v>
      </c>
      <c r="G7095" s="33">
        <v>867849</v>
      </c>
      <c r="H7095" s="33">
        <v>1311459</v>
      </c>
      <c r="I7095" s="33">
        <v>3874</v>
      </c>
      <c r="J7095" s="33">
        <v>280889</v>
      </c>
      <c r="K7095" s="33"/>
      <c r="L7095" s="33">
        <v>2390377</v>
      </c>
      <c r="M7095" s="33">
        <v>568538</v>
      </c>
      <c r="N7095" s="33">
        <v>1493501</v>
      </c>
      <c r="O7095" s="33">
        <v>30994</v>
      </c>
      <c r="P7095" s="33">
        <v>297344</v>
      </c>
      <c r="Q7095"/>
    </row>
    <row r="7096" spans="1:17">
      <c r="A7096" s="38" t="str">
        <f t="shared" ca="1" si="110"/>
        <v>208745</v>
      </c>
      <c r="B7096" s="39" cm="1">
        <f t="array" aca="1" ref="B7096" ca="1">INDIRECT(_xlfn.CONCAT("D",ROW(C7096)-C7096-3))</f>
        <v>2087</v>
      </c>
      <c r="C7096" s="32">
        <v>45</v>
      </c>
      <c r="D7096" s="33">
        <v>4864254</v>
      </c>
      <c r="E7096" s="33"/>
      <c r="F7096" s="33">
        <v>2467436</v>
      </c>
      <c r="G7096" s="33">
        <v>833148</v>
      </c>
      <c r="H7096" s="33">
        <v>1360775</v>
      </c>
      <c r="I7096" s="33">
        <v>13579</v>
      </c>
      <c r="J7096" s="33">
        <v>259934</v>
      </c>
      <c r="K7096" s="33"/>
      <c r="L7096" s="33">
        <v>2396818</v>
      </c>
      <c r="M7096" s="33">
        <v>535315</v>
      </c>
      <c r="N7096" s="33">
        <v>1512047</v>
      </c>
      <c r="O7096" s="33">
        <v>39689</v>
      </c>
      <c r="P7096" s="33">
        <v>309766</v>
      </c>
      <c r="Q7096"/>
    </row>
    <row r="7097" spans="1:17">
      <c r="A7097" s="38" t="str">
        <f t="shared" ca="1" si="110"/>
        <v>208746</v>
      </c>
      <c r="B7097" s="39" cm="1">
        <f t="array" aca="1" ref="B7097" ca="1">INDIRECT(_xlfn.CONCAT("D",ROW(C7097)-C7097-3))</f>
        <v>2087</v>
      </c>
      <c r="C7097" s="32">
        <v>46</v>
      </c>
      <c r="D7097" s="33">
        <v>4870967</v>
      </c>
      <c r="E7097" s="33"/>
      <c r="F7097" s="33">
        <v>2469294</v>
      </c>
      <c r="G7097" s="33">
        <v>799858</v>
      </c>
      <c r="H7097" s="33">
        <v>1342134</v>
      </c>
      <c r="I7097" s="33">
        <v>16462</v>
      </c>
      <c r="J7097" s="33">
        <v>310841</v>
      </c>
      <c r="K7097" s="33"/>
      <c r="L7097" s="33">
        <v>2401673</v>
      </c>
      <c r="M7097" s="33">
        <v>537254</v>
      </c>
      <c r="N7097" s="33">
        <v>1543034</v>
      </c>
      <c r="O7097" s="33">
        <v>33881</v>
      </c>
      <c r="P7097" s="33">
        <v>287504</v>
      </c>
      <c r="Q7097"/>
    </row>
    <row r="7098" spans="1:17">
      <c r="A7098" s="38" t="str">
        <f t="shared" ca="1" si="110"/>
        <v>208747</v>
      </c>
      <c r="B7098" s="39" cm="1">
        <f t="array" aca="1" ref="B7098" ca="1">INDIRECT(_xlfn.CONCAT("D",ROW(C7098)-C7098-3))</f>
        <v>2087</v>
      </c>
      <c r="C7098" s="32">
        <v>47</v>
      </c>
      <c r="D7098" s="33">
        <v>4873513</v>
      </c>
      <c r="E7098" s="33"/>
      <c r="F7098" s="33">
        <v>2469064</v>
      </c>
      <c r="G7098" s="33">
        <v>795630</v>
      </c>
      <c r="H7098" s="33">
        <v>1373743</v>
      </c>
      <c r="I7098" s="33">
        <v>19335</v>
      </c>
      <c r="J7098" s="33">
        <v>280356</v>
      </c>
      <c r="K7098" s="33"/>
      <c r="L7098" s="33">
        <v>2404448</v>
      </c>
      <c r="M7098" s="33">
        <v>560232</v>
      </c>
      <c r="N7098" s="33">
        <v>1479437</v>
      </c>
      <c r="O7098" s="33">
        <v>35801</v>
      </c>
      <c r="P7098" s="33">
        <v>328979</v>
      </c>
      <c r="Q7098"/>
    </row>
    <row r="7099" spans="1:17">
      <c r="A7099" s="38" t="str">
        <f t="shared" ca="1" si="110"/>
        <v>208748</v>
      </c>
      <c r="B7099" s="39" cm="1">
        <f t="array" aca="1" ref="B7099" ca="1">INDIRECT(_xlfn.CONCAT("D",ROW(C7099)-C7099-3))</f>
        <v>2087</v>
      </c>
      <c r="C7099" s="32">
        <v>48</v>
      </c>
      <c r="D7099" s="33">
        <v>4871492</v>
      </c>
      <c r="E7099" s="33"/>
      <c r="F7099" s="33">
        <v>2466484</v>
      </c>
      <c r="G7099" s="33">
        <v>792177</v>
      </c>
      <c r="H7099" s="33">
        <v>1349312</v>
      </c>
      <c r="I7099" s="33">
        <v>13541</v>
      </c>
      <c r="J7099" s="33">
        <v>311454</v>
      </c>
      <c r="K7099" s="33"/>
      <c r="L7099" s="33">
        <v>2405008</v>
      </c>
      <c r="M7099" s="33">
        <v>500721</v>
      </c>
      <c r="N7099" s="33">
        <v>1506997</v>
      </c>
      <c r="O7099" s="33">
        <v>53165</v>
      </c>
      <c r="P7099" s="33">
        <v>344125</v>
      </c>
      <c r="Q7099"/>
    </row>
    <row r="7100" spans="1:17">
      <c r="A7100" s="38" t="str">
        <f t="shared" ca="1" si="110"/>
        <v>208749</v>
      </c>
      <c r="B7100" s="39" cm="1">
        <f t="array" aca="1" ref="B7100" ca="1">INDIRECT(_xlfn.CONCAT("D",ROW(C7100)-C7100-3))</f>
        <v>2087</v>
      </c>
      <c r="C7100" s="32">
        <v>49</v>
      </c>
      <c r="D7100" s="33">
        <v>4864943</v>
      </c>
      <c r="E7100" s="33"/>
      <c r="F7100" s="33">
        <v>2461541</v>
      </c>
      <c r="G7100" s="33">
        <v>742033</v>
      </c>
      <c r="H7100" s="33">
        <v>1423274</v>
      </c>
      <c r="I7100" s="33">
        <v>12544</v>
      </c>
      <c r="J7100" s="33">
        <v>283690</v>
      </c>
      <c r="K7100" s="33"/>
      <c r="L7100" s="33">
        <v>2403402</v>
      </c>
      <c r="M7100" s="33">
        <v>513151</v>
      </c>
      <c r="N7100" s="33">
        <v>1476638</v>
      </c>
      <c r="O7100" s="33">
        <v>44454</v>
      </c>
      <c r="P7100" s="33">
        <v>369159</v>
      </c>
      <c r="Q7100"/>
    </row>
    <row r="7101" spans="1:17">
      <c r="A7101" s="38" t="str">
        <f t="shared" ca="1" si="110"/>
        <v>208750</v>
      </c>
      <c r="B7101" s="39" cm="1">
        <f t="array" aca="1" ref="B7101" ca="1">INDIRECT(_xlfn.CONCAT("D",ROW(C7101)-C7101-3))</f>
        <v>2087</v>
      </c>
      <c r="C7101" s="32">
        <v>50</v>
      </c>
      <c r="D7101" s="33">
        <v>4854541</v>
      </c>
      <c r="E7101" s="33"/>
      <c r="F7101" s="33">
        <v>2454601</v>
      </c>
      <c r="G7101" s="33">
        <v>746716</v>
      </c>
      <c r="H7101" s="33">
        <v>1371717</v>
      </c>
      <c r="I7101" s="33">
        <v>14490</v>
      </c>
      <c r="J7101" s="33">
        <v>321677</v>
      </c>
      <c r="K7101" s="33"/>
      <c r="L7101" s="33">
        <v>2399940</v>
      </c>
      <c r="M7101" s="33">
        <v>557181</v>
      </c>
      <c r="N7101" s="33">
        <v>1453894</v>
      </c>
      <c r="O7101" s="33">
        <v>52236</v>
      </c>
      <c r="P7101" s="33">
        <v>336630</v>
      </c>
      <c r="Q7101"/>
    </row>
    <row r="7102" spans="1:17">
      <c r="A7102" s="38" t="str">
        <f t="shared" ca="1" si="110"/>
        <v>208751</v>
      </c>
      <c r="B7102" s="39" cm="1">
        <f t="array" aca="1" ref="B7102" ca="1">INDIRECT(_xlfn.CONCAT("D",ROW(C7102)-C7102-3))</f>
        <v>2087</v>
      </c>
      <c r="C7102" s="32">
        <v>51</v>
      </c>
      <c r="D7102" s="33">
        <v>4840969</v>
      </c>
      <c r="E7102" s="33"/>
      <c r="F7102" s="33">
        <v>2445883</v>
      </c>
      <c r="G7102" s="33">
        <v>776302</v>
      </c>
      <c r="H7102" s="33">
        <v>1352486</v>
      </c>
      <c r="I7102" s="33">
        <v>16435</v>
      </c>
      <c r="J7102" s="33">
        <v>300660</v>
      </c>
      <c r="K7102" s="33"/>
      <c r="L7102" s="33">
        <v>2395086</v>
      </c>
      <c r="M7102" s="33">
        <v>535997</v>
      </c>
      <c r="N7102" s="33">
        <v>1438018</v>
      </c>
      <c r="O7102" s="33">
        <v>67603</v>
      </c>
      <c r="P7102" s="33">
        <v>353468</v>
      </c>
      <c r="Q7102"/>
    </row>
    <row r="7103" spans="1:17">
      <c r="A7103" s="38" t="str">
        <f t="shared" ca="1" si="110"/>
        <v>208752</v>
      </c>
      <c r="B7103" s="39" cm="1">
        <f t="array" aca="1" ref="B7103" ca="1">INDIRECT(_xlfn.CONCAT("D",ROW(C7103)-C7103-3))</f>
        <v>2087</v>
      </c>
      <c r="C7103" s="32">
        <v>52</v>
      </c>
      <c r="D7103" s="33">
        <v>4825730</v>
      </c>
      <c r="E7103" s="33"/>
      <c r="F7103" s="33">
        <v>2436117</v>
      </c>
      <c r="G7103" s="33">
        <v>748388</v>
      </c>
      <c r="H7103" s="33">
        <v>1414800</v>
      </c>
      <c r="I7103" s="33">
        <v>11573</v>
      </c>
      <c r="J7103" s="33">
        <v>261357</v>
      </c>
      <c r="K7103" s="33"/>
      <c r="L7103" s="33">
        <v>2389612</v>
      </c>
      <c r="M7103" s="33">
        <v>487951</v>
      </c>
      <c r="N7103" s="33">
        <v>1450354</v>
      </c>
      <c r="O7103" s="33">
        <v>56895</v>
      </c>
      <c r="P7103" s="33">
        <v>394411</v>
      </c>
      <c r="Q7103"/>
    </row>
    <row r="7104" spans="1:17">
      <c r="A7104" s="38" t="str">
        <f t="shared" ca="1" si="110"/>
        <v>208753</v>
      </c>
      <c r="B7104" s="39" cm="1">
        <f t="array" aca="1" ref="B7104" ca="1">INDIRECT(_xlfn.CONCAT("D",ROW(C7104)-C7104-3))</f>
        <v>2087</v>
      </c>
      <c r="C7104" s="32">
        <v>53</v>
      </c>
      <c r="D7104" s="33">
        <v>4809576</v>
      </c>
      <c r="E7104" s="33"/>
      <c r="F7104" s="33">
        <v>2425700</v>
      </c>
      <c r="G7104" s="33">
        <v>728096</v>
      </c>
      <c r="H7104" s="33">
        <v>1367353</v>
      </c>
      <c r="I7104" s="33">
        <v>17382</v>
      </c>
      <c r="J7104" s="33">
        <v>312869</v>
      </c>
      <c r="K7104" s="33"/>
      <c r="L7104" s="33">
        <v>2383876</v>
      </c>
      <c r="M7104" s="33">
        <v>524491</v>
      </c>
      <c r="N7104" s="33">
        <v>1402507</v>
      </c>
      <c r="O7104" s="33">
        <v>71478</v>
      </c>
      <c r="P7104" s="33">
        <v>385400</v>
      </c>
      <c r="Q7104"/>
    </row>
    <row r="7105" spans="1:17">
      <c r="A7105" s="38" t="str">
        <f t="shared" ca="1" si="110"/>
        <v>208754</v>
      </c>
      <c r="B7105" s="39" cm="1">
        <f t="array" aca="1" ref="B7105" ca="1">INDIRECT(_xlfn.CONCAT("D",ROW(C7105)-C7105-3))</f>
        <v>2087</v>
      </c>
      <c r="C7105" s="32">
        <v>54</v>
      </c>
      <c r="D7105" s="33">
        <v>4792912</v>
      </c>
      <c r="E7105" s="33"/>
      <c r="F7105" s="33">
        <v>2414820</v>
      </c>
      <c r="G7105" s="33">
        <v>759881</v>
      </c>
      <c r="H7105" s="33">
        <v>1376863</v>
      </c>
      <c r="I7105" s="33">
        <v>8690</v>
      </c>
      <c r="J7105" s="33">
        <v>269386</v>
      </c>
      <c r="K7105" s="33"/>
      <c r="L7105" s="33">
        <v>2378093</v>
      </c>
      <c r="M7105" s="33">
        <v>524494</v>
      </c>
      <c r="N7105" s="33">
        <v>1356150</v>
      </c>
      <c r="O7105" s="33">
        <v>80171</v>
      </c>
      <c r="P7105" s="33">
        <v>417277</v>
      </c>
      <c r="Q7105"/>
    </row>
    <row r="7106" spans="1:17">
      <c r="A7106" s="38" t="str">
        <f t="shared" ca="1" si="110"/>
        <v>208755</v>
      </c>
      <c r="B7106" s="39" cm="1">
        <f t="array" aca="1" ref="B7106" ca="1">INDIRECT(_xlfn.CONCAT("D",ROW(C7106)-C7106-3))</f>
        <v>2087</v>
      </c>
      <c r="C7106" s="32">
        <v>55</v>
      </c>
      <c r="D7106" s="33">
        <v>4774586</v>
      </c>
      <c r="E7106" s="33"/>
      <c r="F7106" s="33">
        <v>2402820</v>
      </c>
      <c r="G7106" s="33">
        <v>753541</v>
      </c>
      <c r="H7106" s="33">
        <v>1366821</v>
      </c>
      <c r="I7106" s="33">
        <v>14510</v>
      </c>
      <c r="J7106" s="33">
        <v>267947</v>
      </c>
      <c r="K7106" s="33"/>
      <c r="L7106" s="33">
        <v>2371766</v>
      </c>
      <c r="M7106" s="33">
        <v>479379</v>
      </c>
      <c r="N7106" s="33">
        <v>1403343</v>
      </c>
      <c r="O7106" s="33">
        <v>82152</v>
      </c>
      <c r="P7106" s="33">
        <v>406892</v>
      </c>
      <c r="Q7106"/>
    </row>
    <row r="7107" spans="1:17">
      <c r="A7107" s="38" t="str">
        <f t="shared" ca="1" si="110"/>
        <v>208756</v>
      </c>
      <c r="B7107" s="39" cm="1">
        <f t="array" aca="1" ref="B7107" ca="1">INDIRECT(_xlfn.CONCAT("D",ROW(C7107)-C7107-3))</f>
        <v>2087</v>
      </c>
      <c r="C7107" s="32">
        <v>56</v>
      </c>
      <c r="D7107" s="33">
        <v>4746249</v>
      </c>
      <c r="E7107" s="33"/>
      <c r="F7107" s="33">
        <v>2385546</v>
      </c>
      <c r="G7107" s="33">
        <v>715471</v>
      </c>
      <c r="H7107" s="33">
        <v>1392372</v>
      </c>
      <c r="I7107" s="33">
        <v>14464</v>
      </c>
      <c r="J7107" s="33">
        <v>263239</v>
      </c>
      <c r="K7107" s="33"/>
      <c r="L7107" s="33">
        <v>2360703</v>
      </c>
      <c r="M7107" s="33">
        <v>507378</v>
      </c>
      <c r="N7107" s="33">
        <v>1344984</v>
      </c>
      <c r="O7107" s="33">
        <v>82798</v>
      </c>
      <c r="P7107" s="33">
        <v>425543</v>
      </c>
      <c r="Q7107"/>
    </row>
    <row r="7108" spans="1:17">
      <c r="A7108" s="38" t="str">
        <f t="shared" ca="1" si="110"/>
        <v>208757</v>
      </c>
      <c r="B7108" s="39" cm="1">
        <f t="array" aca="1" ref="B7108" ca="1">INDIRECT(_xlfn.CONCAT("D",ROW(C7108)-C7108-3))</f>
        <v>2087</v>
      </c>
      <c r="C7108" s="32">
        <v>57</v>
      </c>
      <c r="D7108" s="33">
        <v>4702649</v>
      </c>
      <c r="E7108" s="33"/>
      <c r="F7108" s="33">
        <v>2360421</v>
      </c>
      <c r="G7108" s="33">
        <v>696502</v>
      </c>
      <c r="H7108" s="33">
        <v>1351694</v>
      </c>
      <c r="I7108" s="33">
        <v>18253</v>
      </c>
      <c r="J7108" s="33">
        <v>293972</v>
      </c>
      <c r="K7108" s="33"/>
      <c r="L7108" s="33">
        <v>2342228</v>
      </c>
      <c r="M7108" s="33">
        <v>497303</v>
      </c>
      <c r="N7108" s="33">
        <v>1312032</v>
      </c>
      <c r="O7108" s="33">
        <v>95228</v>
      </c>
      <c r="P7108" s="33">
        <v>437665</v>
      </c>
      <c r="Q7108"/>
    </row>
    <row r="7109" spans="1:17">
      <c r="A7109" s="38" t="str">
        <f t="shared" ca="1" si="110"/>
        <v>208758</v>
      </c>
      <c r="B7109" s="39" cm="1">
        <f t="array" aca="1" ref="B7109" ca="1">INDIRECT(_xlfn.CONCAT("D",ROW(C7109)-C7109-3))</f>
        <v>2087</v>
      </c>
      <c r="C7109" s="32">
        <v>58</v>
      </c>
      <c r="D7109" s="33">
        <v>4647764</v>
      </c>
      <c r="E7109" s="33"/>
      <c r="F7109" s="33">
        <v>2329489</v>
      </c>
      <c r="G7109" s="33">
        <v>682666</v>
      </c>
      <c r="H7109" s="33">
        <v>1370119</v>
      </c>
      <c r="I7109" s="33">
        <v>22979</v>
      </c>
      <c r="J7109" s="33">
        <v>253726</v>
      </c>
      <c r="K7109" s="33"/>
      <c r="L7109" s="33">
        <v>2318275</v>
      </c>
      <c r="M7109" s="33">
        <v>485287</v>
      </c>
      <c r="N7109" s="33">
        <v>1339086</v>
      </c>
      <c r="O7109" s="33">
        <v>81360</v>
      </c>
      <c r="P7109" s="33">
        <v>412542</v>
      </c>
      <c r="Q7109"/>
    </row>
    <row r="7110" spans="1:17">
      <c r="A7110" s="38" t="str">
        <f t="shared" ca="1" si="110"/>
        <v>208759</v>
      </c>
      <c r="B7110" s="39" cm="1">
        <f t="array" aca="1" ref="B7110" ca="1">INDIRECT(_xlfn.CONCAT("D",ROW(C7110)-C7110-3))</f>
        <v>2087</v>
      </c>
      <c r="C7110" s="32">
        <v>59</v>
      </c>
      <c r="D7110" s="33">
        <v>4585721</v>
      </c>
      <c r="E7110" s="33"/>
      <c r="F7110" s="33">
        <v>2294825</v>
      </c>
      <c r="G7110" s="33">
        <v>659786</v>
      </c>
      <c r="H7110" s="33">
        <v>1364776</v>
      </c>
      <c r="I7110" s="33">
        <v>19236</v>
      </c>
      <c r="J7110" s="33">
        <v>251027</v>
      </c>
      <c r="K7110" s="33"/>
      <c r="L7110" s="33">
        <v>2290896</v>
      </c>
      <c r="M7110" s="33">
        <v>487404</v>
      </c>
      <c r="N7110" s="33">
        <v>1302629</v>
      </c>
      <c r="O7110" s="33">
        <v>103826</v>
      </c>
      <c r="P7110" s="33">
        <v>397037</v>
      </c>
      <c r="Q7110"/>
    </row>
    <row r="7111" spans="1:17">
      <c r="A7111" s="38" t="str">
        <f t="shared" ca="1" si="110"/>
        <v>208760</v>
      </c>
      <c r="B7111" s="39" cm="1">
        <f t="array" aca="1" ref="B7111" ca="1">INDIRECT(_xlfn.CONCAT("D",ROW(C7111)-C7111-3))</f>
        <v>2087</v>
      </c>
      <c r="C7111" s="32">
        <v>60</v>
      </c>
      <c r="D7111" s="33">
        <v>4521093</v>
      </c>
      <c r="E7111" s="33"/>
      <c r="F7111" s="33">
        <v>2258764</v>
      </c>
      <c r="G7111" s="33">
        <v>637211</v>
      </c>
      <c r="H7111" s="33">
        <v>1332439</v>
      </c>
      <c r="I7111" s="33">
        <v>30942</v>
      </c>
      <c r="J7111" s="33">
        <v>258172</v>
      </c>
      <c r="K7111" s="33"/>
      <c r="L7111" s="33">
        <v>2262329</v>
      </c>
      <c r="M7111" s="33">
        <v>456919</v>
      </c>
      <c r="N7111" s="33">
        <v>1272016</v>
      </c>
      <c r="O7111" s="33">
        <v>114230</v>
      </c>
      <c r="P7111" s="33">
        <v>419165</v>
      </c>
      <c r="Q7111"/>
    </row>
    <row r="7112" spans="1:17">
      <c r="A7112" s="38" t="str">
        <f t="shared" ca="1" si="110"/>
        <v>208761</v>
      </c>
      <c r="B7112" s="39" cm="1">
        <f t="array" aca="1" ref="B7112" ca="1">INDIRECT(_xlfn.CONCAT("D",ROW(C7112)-C7112-3))</f>
        <v>2087</v>
      </c>
      <c r="C7112" s="32">
        <v>61</v>
      </c>
      <c r="D7112" s="33">
        <v>4455972</v>
      </c>
      <c r="E7112" s="33"/>
      <c r="F7112" s="33">
        <v>2222338</v>
      </c>
      <c r="G7112" s="33">
        <v>643745</v>
      </c>
      <c r="H7112" s="33">
        <v>1293352</v>
      </c>
      <c r="I7112" s="33">
        <v>14653</v>
      </c>
      <c r="J7112" s="33">
        <v>270588</v>
      </c>
      <c r="K7112" s="33"/>
      <c r="L7112" s="33">
        <v>2233635</v>
      </c>
      <c r="M7112" s="33">
        <v>494193</v>
      </c>
      <c r="N7112" s="33">
        <v>1241342</v>
      </c>
      <c r="O7112" s="33">
        <v>115247</v>
      </c>
      <c r="P7112" s="33">
        <v>382853</v>
      </c>
      <c r="Q7112"/>
    </row>
    <row r="7113" spans="1:17">
      <c r="A7113" s="38" t="str">
        <f t="shared" ca="1" si="110"/>
        <v>208762</v>
      </c>
      <c r="B7113" s="39" cm="1">
        <f t="array" aca="1" ref="B7113" ca="1">INDIRECT(_xlfn.CONCAT("D",ROW(C7113)-C7113-3))</f>
        <v>2087</v>
      </c>
      <c r="C7113" s="32">
        <v>62</v>
      </c>
      <c r="D7113" s="33">
        <v>4396025</v>
      </c>
      <c r="E7113" s="33"/>
      <c r="F7113" s="33">
        <v>2188236</v>
      </c>
      <c r="G7113" s="33">
        <v>580311</v>
      </c>
      <c r="H7113" s="33">
        <v>1319247</v>
      </c>
      <c r="I7113" s="33">
        <v>34484</v>
      </c>
      <c r="J7113" s="33">
        <v>254194</v>
      </c>
      <c r="K7113" s="33"/>
      <c r="L7113" s="33">
        <v>2207790</v>
      </c>
      <c r="M7113" s="33">
        <v>444528</v>
      </c>
      <c r="N7113" s="33">
        <v>1226660</v>
      </c>
      <c r="O7113" s="33">
        <v>139596</v>
      </c>
      <c r="P7113" s="33">
        <v>397006</v>
      </c>
      <c r="Q7113"/>
    </row>
    <row r="7114" spans="1:17">
      <c r="A7114" s="38" t="str">
        <f t="shared" ca="1" si="110"/>
        <v>208763</v>
      </c>
      <c r="B7114" s="39" cm="1">
        <f t="array" aca="1" ref="B7114" ca="1">INDIRECT(_xlfn.CONCAT("D",ROW(C7114)-C7114-3))</f>
        <v>2087</v>
      </c>
      <c r="C7114" s="32">
        <v>63</v>
      </c>
      <c r="D7114" s="33">
        <v>4346007</v>
      </c>
      <c r="E7114" s="33"/>
      <c r="F7114" s="33">
        <v>2159194</v>
      </c>
      <c r="G7114" s="33">
        <v>546835</v>
      </c>
      <c r="H7114" s="33">
        <v>1303759</v>
      </c>
      <c r="I7114" s="33">
        <v>32167</v>
      </c>
      <c r="J7114" s="33">
        <v>276433</v>
      </c>
      <c r="K7114" s="33"/>
      <c r="L7114" s="33">
        <v>2186813</v>
      </c>
      <c r="M7114" s="33">
        <v>441791</v>
      </c>
      <c r="N7114" s="33">
        <v>1233793</v>
      </c>
      <c r="O7114" s="33">
        <v>132839</v>
      </c>
      <c r="P7114" s="33">
        <v>378390</v>
      </c>
      <c r="Q7114"/>
    </row>
    <row r="7115" spans="1:17">
      <c r="A7115" s="38" t="str">
        <f t="shared" ca="1" si="110"/>
        <v>208764</v>
      </c>
      <c r="B7115" s="39" cm="1">
        <f t="array" aca="1" ref="B7115" ca="1">INDIRECT(_xlfn.CONCAT("D",ROW(C7115)-C7115-3))</f>
        <v>2087</v>
      </c>
      <c r="C7115" s="32">
        <v>64</v>
      </c>
      <c r="D7115" s="33">
        <v>4295152</v>
      </c>
      <c r="E7115" s="33"/>
      <c r="F7115" s="33">
        <v>2129811</v>
      </c>
      <c r="G7115" s="33">
        <v>555824</v>
      </c>
      <c r="H7115" s="33">
        <v>1308777</v>
      </c>
      <c r="I7115" s="33">
        <v>25403</v>
      </c>
      <c r="J7115" s="33">
        <v>239807</v>
      </c>
      <c r="K7115" s="33"/>
      <c r="L7115" s="33">
        <v>2165341</v>
      </c>
      <c r="M7115" s="33">
        <v>419655</v>
      </c>
      <c r="N7115" s="33">
        <v>1220354</v>
      </c>
      <c r="O7115" s="33">
        <v>145304</v>
      </c>
      <c r="P7115" s="33">
        <v>380027</v>
      </c>
      <c r="Q7115"/>
    </row>
    <row r="7116" spans="1:17">
      <c r="A7116" s="38" t="str">
        <f t="shared" ref="A7116:A7179" ca="1" si="111">B7116&amp;C7116</f>
        <v>208765</v>
      </c>
      <c r="B7116" s="39" cm="1">
        <f t="array" aca="1" ref="B7116" ca="1">INDIRECT(_xlfn.CONCAT("D",ROW(C7116)-C7116-3))</f>
        <v>2087</v>
      </c>
      <c r="C7116" s="32">
        <v>65</v>
      </c>
      <c r="D7116" s="33">
        <v>4255095</v>
      </c>
      <c r="E7116" s="33"/>
      <c r="F7116" s="33">
        <v>2105717</v>
      </c>
      <c r="G7116" s="33">
        <v>567359</v>
      </c>
      <c r="H7116" s="33">
        <v>1263430</v>
      </c>
      <c r="I7116" s="33">
        <v>27802</v>
      </c>
      <c r="J7116" s="33">
        <v>247126</v>
      </c>
      <c r="K7116" s="33"/>
      <c r="L7116" s="33">
        <v>2149379</v>
      </c>
      <c r="M7116" s="33">
        <v>433376</v>
      </c>
      <c r="N7116" s="33">
        <v>1154982</v>
      </c>
      <c r="O7116" s="33">
        <v>167791</v>
      </c>
      <c r="P7116" s="33">
        <v>393229</v>
      </c>
      <c r="Q7116"/>
    </row>
    <row r="7117" spans="1:17">
      <c r="A7117" s="38" t="str">
        <f t="shared" ca="1" si="111"/>
        <v>208766</v>
      </c>
      <c r="B7117" s="39" cm="1">
        <f t="array" aca="1" ref="B7117" ca="1">INDIRECT(_xlfn.CONCAT("D",ROW(C7117)-C7117-3))</f>
        <v>2087</v>
      </c>
      <c r="C7117" s="32">
        <v>66</v>
      </c>
      <c r="D7117" s="33">
        <v>4165838</v>
      </c>
      <c r="E7117" s="33"/>
      <c r="F7117" s="33">
        <v>2055225</v>
      </c>
      <c r="G7117" s="33">
        <v>526409</v>
      </c>
      <c r="H7117" s="33">
        <v>1232166</v>
      </c>
      <c r="I7117" s="33">
        <v>41686</v>
      </c>
      <c r="J7117" s="33">
        <v>254964</v>
      </c>
      <c r="K7117" s="33"/>
      <c r="L7117" s="33">
        <v>2110613</v>
      </c>
      <c r="M7117" s="33">
        <v>398963</v>
      </c>
      <c r="N7117" s="33">
        <v>1127801</v>
      </c>
      <c r="O7117" s="33">
        <v>164451</v>
      </c>
      <c r="P7117" s="33">
        <v>419398</v>
      </c>
      <c r="Q7117"/>
    </row>
    <row r="7118" spans="1:17">
      <c r="A7118" s="38" t="str">
        <f t="shared" ca="1" si="111"/>
        <v>208767</v>
      </c>
      <c r="B7118" s="39" cm="1">
        <f t="array" aca="1" ref="B7118" ca="1">INDIRECT(_xlfn.CONCAT("D",ROW(C7118)-C7118-3))</f>
        <v>2087</v>
      </c>
      <c r="C7118" s="32">
        <v>67</v>
      </c>
      <c r="D7118" s="33">
        <v>4239636</v>
      </c>
      <c r="E7118" s="33"/>
      <c r="F7118" s="33">
        <v>2087363</v>
      </c>
      <c r="G7118" s="33">
        <v>564476</v>
      </c>
      <c r="H7118" s="33">
        <v>1269572</v>
      </c>
      <c r="I7118" s="33">
        <v>39892</v>
      </c>
      <c r="J7118" s="33">
        <v>213424</v>
      </c>
      <c r="K7118" s="33"/>
      <c r="L7118" s="33">
        <v>2152273</v>
      </c>
      <c r="M7118" s="33">
        <v>463274</v>
      </c>
      <c r="N7118" s="33">
        <v>1156684</v>
      </c>
      <c r="O7118" s="33">
        <v>164097</v>
      </c>
      <c r="P7118" s="33">
        <v>368218</v>
      </c>
      <c r="Q7118"/>
    </row>
    <row r="7119" spans="1:17">
      <c r="A7119" s="38" t="str">
        <f t="shared" ca="1" si="111"/>
        <v>208768</v>
      </c>
      <c r="B7119" s="39" cm="1">
        <f t="array" aca="1" ref="B7119" ca="1">INDIRECT(_xlfn.CONCAT("D",ROW(C7119)-C7119-3))</f>
        <v>2087</v>
      </c>
      <c r="C7119" s="32">
        <v>68</v>
      </c>
      <c r="D7119" s="33">
        <v>4250275</v>
      </c>
      <c r="E7119" s="33"/>
      <c r="F7119" s="33">
        <v>2087472</v>
      </c>
      <c r="G7119" s="33">
        <v>524384</v>
      </c>
      <c r="H7119" s="33">
        <v>1268185</v>
      </c>
      <c r="I7119" s="33">
        <v>52338</v>
      </c>
      <c r="J7119" s="33">
        <v>242566</v>
      </c>
      <c r="K7119" s="33"/>
      <c r="L7119" s="33">
        <v>2162803</v>
      </c>
      <c r="M7119" s="33">
        <v>443057</v>
      </c>
      <c r="N7119" s="33">
        <v>1172738</v>
      </c>
      <c r="O7119" s="33">
        <v>180654</v>
      </c>
      <c r="P7119" s="33">
        <v>366354</v>
      </c>
      <c r="Q7119"/>
    </row>
    <row r="7120" spans="1:17">
      <c r="A7120" s="38" t="str">
        <f t="shared" ca="1" si="111"/>
        <v>208769</v>
      </c>
      <c r="B7120" s="39" cm="1">
        <f t="array" aca="1" ref="B7120" ca="1">INDIRECT(_xlfn.CONCAT("D",ROW(C7120)-C7120-3))</f>
        <v>2087</v>
      </c>
      <c r="C7120" s="32">
        <v>69</v>
      </c>
      <c r="D7120" s="33">
        <v>4268501</v>
      </c>
      <c r="E7120" s="33"/>
      <c r="F7120" s="33">
        <v>2093143</v>
      </c>
      <c r="G7120" s="33">
        <v>536884</v>
      </c>
      <c r="H7120" s="33">
        <v>1248029</v>
      </c>
      <c r="I7120" s="33">
        <v>62452</v>
      </c>
      <c r="J7120" s="33">
        <v>245778</v>
      </c>
      <c r="K7120" s="33"/>
      <c r="L7120" s="33">
        <v>2175358</v>
      </c>
      <c r="M7120" s="33">
        <v>408575</v>
      </c>
      <c r="N7120" s="33">
        <v>1180215</v>
      </c>
      <c r="O7120" s="33">
        <v>219457</v>
      </c>
      <c r="P7120" s="33">
        <v>367111</v>
      </c>
      <c r="Q7120"/>
    </row>
    <row r="7121" spans="1:17">
      <c r="A7121" s="38" t="str">
        <f t="shared" ca="1" si="111"/>
        <v>208770</v>
      </c>
      <c r="B7121" s="39" cm="1">
        <f t="array" aca="1" ref="B7121" ca="1">INDIRECT(_xlfn.CONCAT("D",ROW(C7121)-C7121-3))</f>
        <v>2087</v>
      </c>
      <c r="C7121" s="32">
        <v>70</v>
      </c>
      <c r="D7121" s="33">
        <v>4306577</v>
      </c>
      <c r="E7121" s="33"/>
      <c r="F7121" s="33">
        <v>2105802</v>
      </c>
      <c r="G7121" s="33">
        <v>546023</v>
      </c>
      <c r="H7121" s="33">
        <v>1262678</v>
      </c>
      <c r="I7121" s="33">
        <v>46171</v>
      </c>
      <c r="J7121" s="33">
        <v>250930</v>
      </c>
      <c r="K7121" s="33"/>
      <c r="L7121" s="33">
        <v>2200775</v>
      </c>
      <c r="M7121" s="33">
        <v>476061</v>
      </c>
      <c r="N7121" s="33">
        <v>1136697</v>
      </c>
      <c r="O7121" s="33">
        <v>226936</v>
      </c>
      <c r="P7121" s="33">
        <v>361081</v>
      </c>
      <c r="Q7121"/>
    </row>
    <row r="7122" spans="1:17">
      <c r="A7122" s="38" t="str">
        <f t="shared" ca="1" si="111"/>
        <v>208771</v>
      </c>
      <c r="B7122" s="39" cm="1">
        <f t="array" aca="1" ref="B7122" ca="1">INDIRECT(_xlfn.CONCAT("D",ROW(C7122)-C7122-3))</f>
        <v>2087</v>
      </c>
      <c r="C7122" s="32">
        <v>71</v>
      </c>
      <c r="D7122" s="33">
        <v>4290732</v>
      </c>
      <c r="E7122" s="33"/>
      <c r="F7122" s="33">
        <v>2093731</v>
      </c>
      <c r="G7122" s="33">
        <v>504381</v>
      </c>
      <c r="H7122" s="33">
        <v>1289530</v>
      </c>
      <c r="I7122" s="33">
        <v>60165</v>
      </c>
      <c r="J7122" s="33">
        <v>239656</v>
      </c>
      <c r="K7122" s="33"/>
      <c r="L7122" s="33">
        <v>2197001</v>
      </c>
      <c r="M7122" s="33">
        <v>440004</v>
      </c>
      <c r="N7122" s="33">
        <v>1130720</v>
      </c>
      <c r="O7122" s="33">
        <v>242657</v>
      </c>
      <c r="P7122" s="33">
        <v>383619</v>
      </c>
      <c r="Q7122"/>
    </row>
    <row r="7123" spans="1:17">
      <c r="A7123" s="38" t="str">
        <f t="shared" ca="1" si="111"/>
        <v>208772</v>
      </c>
      <c r="B7123" s="39" cm="1">
        <f t="array" aca="1" ref="B7123" ca="1">INDIRECT(_xlfn.CONCAT("D",ROW(C7123)-C7123-3))</f>
        <v>2087</v>
      </c>
      <c r="C7123" s="32">
        <v>72</v>
      </c>
      <c r="D7123" s="33">
        <v>4252018</v>
      </c>
      <c r="E7123" s="33"/>
      <c r="F7123" s="33">
        <v>2069500</v>
      </c>
      <c r="G7123" s="33">
        <v>496319</v>
      </c>
      <c r="H7123" s="33">
        <v>1235283</v>
      </c>
      <c r="I7123" s="33">
        <v>83221</v>
      </c>
      <c r="J7123" s="33">
        <v>254677</v>
      </c>
      <c r="K7123" s="33"/>
      <c r="L7123" s="33">
        <v>2182518</v>
      </c>
      <c r="M7123" s="33">
        <v>416388</v>
      </c>
      <c r="N7123" s="33">
        <v>1111374</v>
      </c>
      <c r="O7123" s="33">
        <v>269546</v>
      </c>
      <c r="P7123" s="33">
        <v>385209</v>
      </c>
      <c r="Q7123"/>
    </row>
    <row r="7124" spans="1:17">
      <c r="A7124" s="38" t="str">
        <f t="shared" ca="1" si="111"/>
        <v>208773</v>
      </c>
      <c r="B7124" s="39" cm="1">
        <f t="array" aca="1" ref="B7124" ca="1">INDIRECT(_xlfn.CONCAT("D",ROW(C7124)-C7124-3))</f>
        <v>2087</v>
      </c>
      <c r="C7124" s="32">
        <v>73</v>
      </c>
      <c r="D7124" s="33">
        <v>4154147</v>
      </c>
      <c r="E7124" s="33"/>
      <c r="F7124" s="33">
        <v>2017409</v>
      </c>
      <c r="G7124" s="33">
        <v>491562</v>
      </c>
      <c r="H7124" s="33">
        <v>1198808</v>
      </c>
      <c r="I7124" s="33">
        <v>78249</v>
      </c>
      <c r="J7124" s="33">
        <v>248790</v>
      </c>
      <c r="K7124" s="33"/>
      <c r="L7124" s="33">
        <v>2136738</v>
      </c>
      <c r="M7124" s="33">
        <v>406423</v>
      </c>
      <c r="N7124" s="33">
        <v>1120681</v>
      </c>
      <c r="O7124" s="33">
        <v>259547</v>
      </c>
      <c r="P7124" s="33">
        <v>350087</v>
      </c>
      <c r="Q7124"/>
    </row>
    <row r="7125" spans="1:17">
      <c r="A7125" s="38" t="str">
        <f t="shared" ca="1" si="111"/>
        <v>208774</v>
      </c>
      <c r="B7125" s="39" cm="1">
        <f t="array" aca="1" ref="B7125" ca="1">INDIRECT(_xlfn.CONCAT("D",ROW(C7125)-C7125-3))</f>
        <v>2087</v>
      </c>
      <c r="C7125" s="32">
        <v>74</v>
      </c>
      <c r="D7125" s="33">
        <v>4113486</v>
      </c>
      <c r="E7125" s="33"/>
      <c r="F7125" s="33">
        <v>1990285</v>
      </c>
      <c r="G7125" s="33">
        <v>462927</v>
      </c>
      <c r="H7125" s="33">
        <v>1217067</v>
      </c>
      <c r="I7125" s="33">
        <v>74309</v>
      </c>
      <c r="J7125" s="33">
        <v>235982</v>
      </c>
      <c r="K7125" s="33"/>
      <c r="L7125" s="33">
        <v>2123201</v>
      </c>
      <c r="M7125" s="33">
        <v>416788</v>
      </c>
      <c r="N7125" s="33">
        <v>1100360</v>
      </c>
      <c r="O7125" s="33">
        <v>271818</v>
      </c>
      <c r="P7125" s="33">
        <v>334236</v>
      </c>
      <c r="Q7125"/>
    </row>
    <row r="7126" spans="1:17">
      <c r="A7126" s="38" t="str">
        <f t="shared" ca="1" si="111"/>
        <v>208775</v>
      </c>
      <c r="B7126" s="39" cm="1">
        <f t="array" aca="1" ref="B7126" ca="1">INDIRECT(_xlfn.CONCAT("D",ROW(C7126)-C7126-3))</f>
        <v>2087</v>
      </c>
      <c r="C7126" s="32">
        <v>75</v>
      </c>
      <c r="D7126" s="33">
        <v>4047192</v>
      </c>
      <c r="E7126" s="33"/>
      <c r="F7126" s="33">
        <v>1953538</v>
      </c>
      <c r="G7126" s="33">
        <v>423066</v>
      </c>
      <c r="H7126" s="33">
        <v>1241060</v>
      </c>
      <c r="I7126" s="33">
        <v>67329</v>
      </c>
      <c r="J7126" s="33">
        <v>222084</v>
      </c>
      <c r="K7126" s="33"/>
      <c r="L7126" s="33">
        <v>2093653</v>
      </c>
      <c r="M7126" s="33">
        <v>390547</v>
      </c>
      <c r="N7126" s="33">
        <v>1036761</v>
      </c>
      <c r="O7126" s="33">
        <v>343238</v>
      </c>
      <c r="P7126" s="33">
        <v>323107</v>
      </c>
      <c r="Q7126"/>
    </row>
    <row r="7127" spans="1:17">
      <c r="A7127" s="38" t="str">
        <f t="shared" ca="1" si="111"/>
        <v>208776</v>
      </c>
      <c r="B7127" s="39" cm="1">
        <f t="array" aca="1" ref="B7127" ca="1">INDIRECT(_xlfn.CONCAT("D",ROW(C7127)-C7127-3))</f>
        <v>2087</v>
      </c>
      <c r="C7127" s="32">
        <v>76</v>
      </c>
      <c r="D7127" s="33">
        <v>4047946</v>
      </c>
      <c r="E7127" s="33"/>
      <c r="F7127" s="33">
        <v>1946287</v>
      </c>
      <c r="G7127" s="33">
        <v>391466</v>
      </c>
      <c r="H7127" s="33">
        <v>1211536</v>
      </c>
      <c r="I7127" s="33">
        <v>97365</v>
      </c>
      <c r="J7127" s="33">
        <v>245921</v>
      </c>
      <c r="K7127" s="33"/>
      <c r="L7127" s="33">
        <v>2101659</v>
      </c>
      <c r="M7127" s="33">
        <v>382120</v>
      </c>
      <c r="N7127" s="33">
        <v>1031724</v>
      </c>
      <c r="O7127" s="33">
        <v>327819</v>
      </c>
      <c r="P7127" s="33">
        <v>359997</v>
      </c>
      <c r="Q7127"/>
    </row>
    <row r="7128" spans="1:17">
      <c r="A7128" s="38" t="str">
        <f t="shared" ca="1" si="111"/>
        <v>208777</v>
      </c>
      <c r="B7128" s="39" cm="1">
        <f t="array" aca="1" ref="B7128" ca="1">INDIRECT(_xlfn.CONCAT("D",ROW(C7128)-C7128-3))</f>
        <v>2087</v>
      </c>
      <c r="C7128" s="32">
        <v>77</v>
      </c>
      <c r="D7128" s="33">
        <v>4029969</v>
      </c>
      <c r="E7128" s="33"/>
      <c r="F7128" s="33">
        <v>1929553</v>
      </c>
      <c r="G7128" s="33">
        <v>400568</v>
      </c>
      <c r="H7128" s="33">
        <v>1201704</v>
      </c>
      <c r="I7128" s="33">
        <v>85334</v>
      </c>
      <c r="J7128" s="33">
        <v>241947</v>
      </c>
      <c r="K7128" s="33"/>
      <c r="L7128" s="33">
        <v>2100416</v>
      </c>
      <c r="M7128" s="33">
        <v>380248</v>
      </c>
      <c r="N7128" s="33">
        <v>1000917</v>
      </c>
      <c r="O7128" s="33">
        <v>381254</v>
      </c>
      <c r="P7128" s="33">
        <v>337998</v>
      </c>
      <c r="Q7128"/>
    </row>
    <row r="7129" spans="1:17">
      <c r="A7129" s="38" t="str">
        <f t="shared" ca="1" si="111"/>
        <v>208778</v>
      </c>
      <c r="B7129" s="39" cm="1">
        <f t="array" aca="1" ref="B7129" ca="1">INDIRECT(_xlfn.CONCAT("D",ROW(C7129)-C7129-3))</f>
        <v>2087</v>
      </c>
      <c r="C7129" s="32">
        <v>78</v>
      </c>
      <c r="D7129" s="33">
        <v>4072237</v>
      </c>
      <c r="E7129" s="33"/>
      <c r="F7129" s="33">
        <v>1942230</v>
      </c>
      <c r="G7129" s="33">
        <v>443106</v>
      </c>
      <c r="H7129" s="33">
        <v>1156496</v>
      </c>
      <c r="I7129" s="33">
        <v>104497</v>
      </c>
      <c r="J7129" s="33">
        <v>238132</v>
      </c>
      <c r="K7129" s="33"/>
      <c r="L7129" s="33">
        <v>2130007</v>
      </c>
      <c r="M7129" s="33">
        <v>414531</v>
      </c>
      <c r="N7129" s="33">
        <v>979984</v>
      </c>
      <c r="O7129" s="33">
        <v>395415</v>
      </c>
      <c r="P7129" s="33">
        <v>340077</v>
      </c>
      <c r="Q7129"/>
    </row>
    <row r="7130" spans="1:17">
      <c r="A7130" s="38" t="str">
        <f t="shared" ca="1" si="111"/>
        <v>208779</v>
      </c>
      <c r="B7130" s="39" cm="1">
        <f t="array" aca="1" ref="B7130" ca="1">INDIRECT(_xlfn.CONCAT("D",ROW(C7130)-C7130-3))</f>
        <v>2087</v>
      </c>
      <c r="C7130" s="32">
        <v>79</v>
      </c>
      <c r="D7130" s="33">
        <v>3997345</v>
      </c>
      <c r="E7130" s="33"/>
      <c r="F7130" s="33">
        <v>1897863</v>
      </c>
      <c r="G7130" s="33">
        <v>373548</v>
      </c>
      <c r="H7130" s="33">
        <v>1181897</v>
      </c>
      <c r="I7130" s="33">
        <v>116483</v>
      </c>
      <c r="J7130" s="33">
        <v>225936</v>
      </c>
      <c r="K7130" s="33"/>
      <c r="L7130" s="33">
        <v>2099482</v>
      </c>
      <c r="M7130" s="33">
        <v>426740</v>
      </c>
      <c r="N7130" s="33">
        <v>948088</v>
      </c>
      <c r="O7130" s="33">
        <v>405605</v>
      </c>
      <c r="P7130" s="33">
        <v>319049</v>
      </c>
      <c r="Q7130"/>
    </row>
    <row r="7131" spans="1:17">
      <c r="A7131" s="38" t="str">
        <f t="shared" ca="1" si="111"/>
        <v>208780</v>
      </c>
      <c r="B7131" s="39" cm="1">
        <f t="array" aca="1" ref="B7131" ca="1">INDIRECT(_xlfn.CONCAT("D",ROW(C7131)-C7131-3))</f>
        <v>2087</v>
      </c>
      <c r="C7131" s="32">
        <v>80</v>
      </c>
      <c r="D7131" s="33">
        <v>3841830</v>
      </c>
      <c r="E7131" s="33"/>
      <c r="F7131" s="33">
        <v>1816481</v>
      </c>
      <c r="G7131" s="33">
        <v>339585</v>
      </c>
      <c r="H7131" s="33">
        <v>1160418</v>
      </c>
      <c r="I7131" s="33">
        <v>108507</v>
      </c>
      <c r="J7131" s="33">
        <v>207971</v>
      </c>
      <c r="K7131" s="33"/>
      <c r="L7131" s="33">
        <v>2025349</v>
      </c>
      <c r="M7131" s="33">
        <v>357355</v>
      </c>
      <c r="N7131" s="33">
        <v>899931</v>
      </c>
      <c r="O7131" s="33">
        <v>436879</v>
      </c>
      <c r="P7131" s="33">
        <v>331183</v>
      </c>
      <c r="Q7131"/>
    </row>
    <row r="7132" spans="1:17">
      <c r="A7132" s="38" t="str">
        <f t="shared" ca="1" si="111"/>
        <v>208781</v>
      </c>
      <c r="B7132" s="39" cm="1">
        <f t="array" aca="1" ref="B7132" ca="1">INDIRECT(_xlfn.CONCAT("D",ROW(C7132)-C7132-3))</f>
        <v>2087</v>
      </c>
      <c r="C7132" s="32">
        <v>81</v>
      </c>
      <c r="D7132" s="33">
        <v>3642266</v>
      </c>
      <c r="E7132" s="33"/>
      <c r="F7132" s="33">
        <v>1712736</v>
      </c>
      <c r="G7132" s="33">
        <v>319375</v>
      </c>
      <c r="H7132" s="33">
        <v>1079023</v>
      </c>
      <c r="I7132" s="33">
        <v>123921</v>
      </c>
      <c r="J7132" s="33">
        <v>190416</v>
      </c>
      <c r="K7132" s="33"/>
      <c r="L7132" s="33">
        <v>1929530</v>
      </c>
      <c r="M7132" s="33">
        <v>353024</v>
      </c>
      <c r="N7132" s="33">
        <v>795818</v>
      </c>
      <c r="O7132" s="33">
        <v>469018</v>
      </c>
      <c r="P7132" s="33">
        <v>311670</v>
      </c>
      <c r="Q7132"/>
    </row>
    <row r="7133" spans="1:17">
      <c r="A7133" s="38" t="str">
        <f t="shared" ca="1" si="111"/>
        <v>208782</v>
      </c>
      <c r="B7133" s="39" cm="1">
        <f t="array" aca="1" ref="B7133" ca="1">INDIRECT(_xlfn.CONCAT("D",ROW(C7133)-C7133-3))</f>
        <v>2087</v>
      </c>
      <c r="C7133" s="32">
        <v>82</v>
      </c>
      <c r="D7133" s="33">
        <v>3480842</v>
      </c>
      <c r="E7133" s="33"/>
      <c r="F7133" s="33">
        <v>1626847</v>
      </c>
      <c r="G7133" s="33">
        <v>316079</v>
      </c>
      <c r="H7133" s="33">
        <v>986611</v>
      </c>
      <c r="I7133" s="33">
        <v>145417</v>
      </c>
      <c r="J7133" s="33">
        <v>178741</v>
      </c>
      <c r="K7133" s="33"/>
      <c r="L7133" s="33">
        <v>1853994</v>
      </c>
      <c r="M7133" s="33">
        <v>320942</v>
      </c>
      <c r="N7133" s="33">
        <v>800336</v>
      </c>
      <c r="O7133" s="33">
        <v>478385</v>
      </c>
      <c r="P7133" s="33">
        <v>254331</v>
      </c>
      <c r="Q7133"/>
    </row>
    <row r="7134" spans="1:17">
      <c r="A7134" s="38" t="str">
        <f t="shared" ca="1" si="111"/>
        <v>208783</v>
      </c>
      <c r="B7134" s="39" cm="1">
        <f t="array" aca="1" ref="B7134" ca="1">INDIRECT(_xlfn.CONCAT("D",ROW(C7134)-C7134-3))</f>
        <v>2087</v>
      </c>
      <c r="C7134" s="32">
        <v>83</v>
      </c>
      <c r="D7134" s="33">
        <v>3322553</v>
      </c>
      <c r="E7134" s="33"/>
      <c r="F7134" s="33">
        <v>1543320</v>
      </c>
      <c r="G7134" s="33">
        <v>267171</v>
      </c>
      <c r="H7134" s="33">
        <v>979629</v>
      </c>
      <c r="I7134" s="33">
        <v>130550</v>
      </c>
      <c r="J7134" s="33">
        <v>165970</v>
      </c>
      <c r="K7134" s="33"/>
      <c r="L7134" s="33">
        <v>1779233</v>
      </c>
      <c r="M7134" s="33">
        <v>310179</v>
      </c>
      <c r="N7134" s="33">
        <v>668854</v>
      </c>
      <c r="O7134" s="33">
        <v>555695</v>
      </c>
      <c r="P7134" s="33">
        <v>244506</v>
      </c>
      <c r="Q7134"/>
    </row>
    <row r="7135" spans="1:17">
      <c r="A7135" s="38" t="str">
        <f t="shared" ca="1" si="111"/>
        <v>208784</v>
      </c>
      <c r="B7135" s="39" cm="1">
        <f t="array" aca="1" ref="B7135" ca="1">INDIRECT(_xlfn.CONCAT("D",ROW(C7135)-C7135-3))</f>
        <v>2087</v>
      </c>
      <c r="C7135" s="32">
        <v>84</v>
      </c>
      <c r="D7135" s="33">
        <v>3146658</v>
      </c>
      <c r="E7135" s="33"/>
      <c r="F7135" s="33">
        <v>1450561</v>
      </c>
      <c r="G7135" s="33">
        <v>228555</v>
      </c>
      <c r="H7135" s="33">
        <v>925393</v>
      </c>
      <c r="I7135" s="33">
        <v>142212</v>
      </c>
      <c r="J7135" s="33">
        <v>154402</v>
      </c>
      <c r="K7135" s="33"/>
      <c r="L7135" s="33">
        <v>1696096</v>
      </c>
      <c r="M7135" s="33">
        <v>295017</v>
      </c>
      <c r="N7135" s="33">
        <v>654918</v>
      </c>
      <c r="O7135" s="33">
        <v>525151</v>
      </c>
      <c r="P7135" s="33">
        <v>221010</v>
      </c>
      <c r="Q7135"/>
    </row>
    <row r="7136" spans="1:17">
      <c r="A7136" s="38" t="str">
        <f t="shared" ca="1" si="111"/>
        <v>208785</v>
      </c>
      <c r="B7136" s="39" cm="1">
        <f t="array" aca="1" ref="B7136" ca="1">INDIRECT(_xlfn.CONCAT("D",ROW(C7136)-C7136-3))</f>
        <v>2087</v>
      </c>
      <c r="C7136" s="32">
        <v>85</v>
      </c>
      <c r="D7136" s="33">
        <v>2985656</v>
      </c>
      <c r="E7136" s="33"/>
      <c r="F7136" s="33">
        <v>1364523</v>
      </c>
      <c r="G7136" s="33">
        <v>211965</v>
      </c>
      <c r="H7136" s="33">
        <v>824421</v>
      </c>
      <c r="I7136" s="33">
        <v>159993</v>
      </c>
      <c r="J7136" s="33">
        <v>168145</v>
      </c>
      <c r="K7136" s="33"/>
      <c r="L7136" s="33">
        <v>1621133</v>
      </c>
      <c r="M7136" s="33">
        <v>253397</v>
      </c>
      <c r="N7136" s="33">
        <v>606526</v>
      </c>
      <c r="O7136" s="33">
        <v>512901</v>
      </c>
      <c r="P7136" s="33">
        <v>248309</v>
      </c>
      <c r="Q7136"/>
    </row>
    <row r="7137" spans="1:17">
      <c r="A7137" s="38" t="str">
        <f t="shared" ca="1" si="111"/>
        <v>208786</v>
      </c>
      <c r="B7137" s="39" cm="1">
        <f t="array" aca="1" ref="B7137" ca="1">INDIRECT(_xlfn.CONCAT("D",ROW(C7137)-C7137-3))</f>
        <v>2087</v>
      </c>
      <c r="C7137" s="32">
        <v>86</v>
      </c>
      <c r="D7137" s="33">
        <v>2856088</v>
      </c>
      <c r="E7137" s="33"/>
      <c r="F7137" s="33">
        <v>1294074</v>
      </c>
      <c r="G7137" s="33">
        <v>182235</v>
      </c>
      <c r="H7137" s="33">
        <v>832343</v>
      </c>
      <c r="I7137" s="33">
        <v>156640</v>
      </c>
      <c r="J7137" s="33">
        <v>122855</v>
      </c>
      <c r="K7137" s="33"/>
      <c r="L7137" s="33">
        <v>1562015</v>
      </c>
      <c r="M7137" s="33">
        <v>259484</v>
      </c>
      <c r="N7137" s="33">
        <v>511818</v>
      </c>
      <c r="O7137" s="33">
        <v>591502</v>
      </c>
      <c r="P7137" s="33">
        <v>199210</v>
      </c>
      <c r="Q7137"/>
    </row>
    <row r="7138" spans="1:17">
      <c r="A7138" s="38" t="str">
        <f t="shared" ca="1" si="111"/>
        <v>208787</v>
      </c>
      <c r="B7138" s="39" cm="1">
        <f t="array" aca="1" ref="B7138" ca="1">INDIRECT(_xlfn.CONCAT("D",ROW(C7138)-C7138-3))</f>
        <v>2087</v>
      </c>
      <c r="C7138" s="32">
        <v>87</v>
      </c>
      <c r="D7138" s="33">
        <v>2627893</v>
      </c>
      <c r="E7138" s="33"/>
      <c r="F7138" s="33">
        <v>1179409</v>
      </c>
      <c r="G7138" s="33">
        <v>151917</v>
      </c>
      <c r="H7138" s="33">
        <v>757531</v>
      </c>
      <c r="I7138" s="33">
        <v>161155</v>
      </c>
      <c r="J7138" s="33">
        <v>108805</v>
      </c>
      <c r="K7138" s="33"/>
      <c r="L7138" s="33">
        <v>1448485</v>
      </c>
      <c r="M7138" s="33">
        <v>231880</v>
      </c>
      <c r="N7138" s="33">
        <v>457631</v>
      </c>
      <c r="O7138" s="33">
        <v>565910</v>
      </c>
      <c r="P7138" s="33">
        <v>193063</v>
      </c>
      <c r="Q7138"/>
    </row>
    <row r="7139" spans="1:17">
      <c r="A7139" s="38" t="str">
        <f t="shared" ca="1" si="111"/>
        <v>208788</v>
      </c>
      <c r="B7139" s="39" cm="1">
        <f t="array" aca="1" ref="B7139" ca="1">INDIRECT(_xlfn.CONCAT("D",ROW(C7139)-C7139-3))</f>
        <v>2087</v>
      </c>
      <c r="C7139" s="32">
        <v>88</v>
      </c>
      <c r="D7139" s="33">
        <v>2429100</v>
      </c>
      <c r="E7139" s="33"/>
      <c r="F7139" s="33">
        <v>1076928</v>
      </c>
      <c r="G7139" s="33">
        <v>153700</v>
      </c>
      <c r="H7139" s="33">
        <v>654764</v>
      </c>
      <c r="I7139" s="33">
        <v>168046</v>
      </c>
      <c r="J7139" s="33">
        <v>100418</v>
      </c>
      <c r="K7139" s="33"/>
      <c r="L7139" s="33">
        <v>1352171</v>
      </c>
      <c r="M7139" s="33">
        <v>231830</v>
      </c>
      <c r="N7139" s="33">
        <v>368681</v>
      </c>
      <c r="O7139" s="33">
        <v>583149</v>
      </c>
      <c r="P7139" s="33">
        <v>168511</v>
      </c>
      <c r="Q7139"/>
    </row>
    <row r="7140" spans="1:17">
      <c r="A7140" s="38" t="str">
        <f t="shared" ca="1" si="111"/>
        <v>208789</v>
      </c>
      <c r="B7140" s="39" cm="1">
        <f t="array" aca="1" ref="B7140" ca="1">INDIRECT(_xlfn.CONCAT("D",ROW(C7140)-C7140-3))</f>
        <v>2087</v>
      </c>
      <c r="C7140" s="32">
        <v>89</v>
      </c>
      <c r="D7140" s="33">
        <v>2196156</v>
      </c>
      <c r="E7140" s="33"/>
      <c r="F7140" s="33">
        <v>961669</v>
      </c>
      <c r="G7140" s="33">
        <v>135187</v>
      </c>
      <c r="H7140" s="33">
        <v>583761</v>
      </c>
      <c r="I7140" s="33">
        <v>161814</v>
      </c>
      <c r="J7140" s="33">
        <v>80907</v>
      </c>
      <c r="K7140" s="33"/>
      <c r="L7140" s="33">
        <v>1234487</v>
      </c>
      <c r="M7140" s="33">
        <v>201320</v>
      </c>
      <c r="N7140" s="33">
        <v>328038</v>
      </c>
      <c r="O7140" s="33">
        <v>529358</v>
      </c>
      <c r="P7140" s="33">
        <v>175771</v>
      </c>
      <c r="Q7140"/>
    </row>
    <row r="7141" spans="1:17">
      <c r="A7141" s="38" t="str">
        <f t="shared" ca="1" si="111"/>
        <v>208790</v>
      </c>
      <c r="B7141" s="39" cm="1">
        <f t="array" aca="1" ref="B7141" ca="1">INDIRECT(_xlfn.CONCAT("D",ROW(C7141)-C7141-3))</f>
        <v>2087</v>
      </c>
      <c r="C7141" s="32">
        <v>90</v>
      </c>
      <c r="D7141" s="33">
        <v>1982130</v>
      </c>
      <c r="E7141" s="33"/>
      <c r="F7141" s="33">
        <v>853408</v>
      </c>
      <c r="G7141" s="33">
        <v>102450</v>
      </c>
      <c r="H7141" s="33">
        <v>511225</v>
      </c>
      <c r="I7141" s="33">
        <v>166993</v>
      </c>
      <c r="J7141" s="33">
        <v>72739</v>
      </c>
      <c r="K7141" s="33"/>
      <c r="L7141" s="33">
        <v>1128723</v>
      </c>
      <c r="M7141" s="33">
        <v>171762</v>
      </c>
      <c r="N7141" s="33">
        <v>282181</v>
      </c>
      <c r="O7141" s="33">
        <v>529600</v>
      </c>
      <c r="P7141" s="33">
        <v>145180</v>
      </c>
      <c r="Q7141"/>
    </row>
    <row r="7142" spans="1:17">
      <c r="A7142" s="38" t="str">
        <f t="shared" ca="1" si="111"/>
        <v>208791</v>
      </c>
      <c r="B7142" s="39" cm="1">
        <f t="array" aca="1" ref="B7142" ca="1">INDIRECT(_xlfn.CONCAT("D",ROW(C7142)-C7142-3))</f>
        <v>2087</v>
      </c>
      <c r="C7142" s="32">
        <v>91</v>
      </c>
      <c r="D7142" s="33">
        <v>1753579</v>
      </c>
      <c r="E7142" s="33"/>
      <c r="F7142" s="33">
        <v>742161</v>
      </c>
      <c r="G7142" s="33">
        <v>71025</v>
      </c>
      <c r="H7142" s="33">
        <v>450855</v>
      </c>
      <c r="I7142" s="33">
        <v>177048</v>
      </c>
      <c r="J7142" s="33">
        <v>43233</v>
      </c>
      <c r="K7142" s="33"/>
      <c r="L7142" s="33">
        <v>1011419</v>
      </c>
      <c r="M7142" s="33">
        <v>150068</v>
      </c>
      <c r="N7142" s="33">
        <v>232297</v>
      </c>
      <c r="O7142" s="33">
        <v>508793</v>
      </c>
      <c r="P7142" s="33">
        <v>120260</v>
      </c>
      <c r="Q7142"/>
    </row>
    <row r="7143" spans="1:17">
      <c r="A7143" s="38" t="str">
        <f t="shared" ca="1" si="111"/>
        <v>208792</v>
      </c>
      <c r="B7143" s="39" cm="1">
        <f t="array" aca="1" ref="B7143" ca="1">INDIRECT(_xlfn.CONCAT("D",ROW(C7143)-C7143-3))</f>
        <v>2087</v>
      </c>
      <c r="C7143" s="32">
        <v>92</v>
      </c>
      <c r="D7143" s="33">
        <v>1534512</v>
      </c>
      <c r="E7143" s="33"/>
      <c r="F7143" s="33">
        <v>636832</v>
      </c>
      <c r="G7143" s="33">
        <v>65025</v>
      </c>
      <c r="H7143" s="33">
        <v>355057</v>
      </c>
      <c r="I7143" s="33">
        <v>169272</v>
      </c>
      <c r="J7143" s="33">
        <v>47479</v>
      </c>
      <c r="K7143" s="33"/>
      <c r="L7143" s="33">
        <v>897680</v>
      </c>
      <c r="M7143" s="33">
        <v>117492</v>
      </c>
      <c r="N7143" s="33">
        <v>164901</v>
      </c>
      <c r="O7143" s="33">
        <v>495734</v>
      </c>
      <c r="P7143" s="33">
        <v>119553</v>
      </c>
      <c r="Q7143"/>
    </row>
    <row r="7144" spans="1:17">
      <c r="A7144" s="38" t="str">
        <f t="shared" ca="1" si="111"/>
        <v>208793</v>
      </c>
      <c r="B7144" s="39" cm="1">
        <f t="array" aca="1" ref="B7144" ca="1">INDIRECT(_xlfn.CONCAT("D",ROW(C7144)-C7144-3))</f>
        <v>2087</v>
      </c>
      <c r="C7144" s="32">
        <v>93</v>
      </c>
      <c r="D7144" s="33">
        <v>1329203</v>
      </c>
      <c r="E7144" s="33"/>
      <c r="F7144" s="33">
        <v>540121</v>
      </c>
      <c r="G7144" s="33">
        <v>53702</v>
      </c>
      <c r="H7144" s="33">
        <v>307755</v>
      </c>
      <c r="I7144" s="33">
        <v>148714</v>
      </c>
      <c r="J7144" s="33">
        <v>29949</v>
      </c>
      <c r="K7144" s="33"/>
      <c r="L7144" s="33">
        <v>789082</v>
      </c>
      <c r="M7144" s="33">
        <v>118775</v>
      </c>
      <c r="N7144" s="33">
        <v>143563</v>
      </c>
      <c r="O7144" s="33">
        <v>431723</v>
      </c>
      <c r="P7144" s="33">
        <v>95020</v>
      </c>
      <c r="Q7144"/>
    </row>
    <row r="7145" spans="1:17">
      <c r="A7145" s="38" t="str">
        <f t="shared" ca="1" si="111"/>
        <v>208794</v>
      </c>
      <c r="B7145" s="39" cm="1">
        <f t="array" aca="1" ref="B7145" ca="1">INDIRECT(_xlfn.CONCAT("D",ROW(C7145)-C7145-3))</f>
        <v>2087</v>
      </c>
      <c r="C7145" s="32">
        <v>94</v>
      </c>
      <c r="D7145" s="33">
        <v>1140910</v>
      </c>
      <c r="E7145" s="33"/>
      <c r="F7145" s="33">
        <v>453128</v>
      </c>
      <c r="G7145" s="33">
        <v>49771</v>
      </c>
      <c r="H7145" s="33">
        <v>226045</v>
      </c>
      <c r="I7145" s="33">
        <v>142056</v>
      </c>
      <c r="J7145" s="33">
        <v>35255</v>
      </c>
      <c r="K7145" s="33"/>
      <c r="L7145" s="33">
        <v>687783</v>
      </c>
      <c r="M7145" s="33">
        <v>83901</v>
      </c>
      <c r="N7145" s="33">
        <v>124298</v>
      </c>
      <c r="O7145" s="33">
        <v>406040</v>
      </c>
      <c r="P7145" s="33">
        <v>73543</v>
      </c>
      <c r="Q7145"/>
    </row>
    <row r="7146" spans="1:17">
      <c r="A7146" s="38" t="str">
        <f t="shared" ca="1" si="111"/>
        <v>208795</v>
      </c>
      <c r="B7146" s="39" cm="1">
        <f t="array" aca="1" ref="B7146" ca="1">INDIRECT(_xlfn.CONCAT("D",ROW(C7146)-C7146-3))</f>
        <v>2087</v>
      </c>
      <c r="C7146" s="32">
        <v>95</v>
      </c>
      <c r="D7146" s="33">
        <v>945860</v>
      </c>
      <c r="E7146" s="33"/>
      <c r="F7146" s="33">
        <v>364284</v>
      </c>
      <c r="G7146" s="33">
        <v>30184</v>
      </c>
      <c r="H7146" s="33">
        <v>197754</v>
      </c>
      <c r="I7146" s="33">
        <v>110326</v>
      </c>
      <c r="J7146" s="33">
        <v>26020</v>
      </c>
      <c r="K7146" s="33"/>
      <c r="L7146" s="33">
        <v>581576</v>
      </c>
      <c r="M7146" s="33">
        <v>97972</v>
      </c>
      <c r="N7146" s="33">
        <v>68789</v>
      </c>
      <c r="O7146" s="33">
        <v>352281</v>
      </c>
      <c r="P7146" s="33">
        <v>62535</v>
      </c>
      <c r="Q7146"/>
    </row>
    <row r="7147" spans="1:17">
      <c r="A7147" s="38" t="str">
        <f t="shared" ca="1" si="111"/>
        <v>208796</v>
      </c>
      <c r="B7147" s="39" cm="1">
        <f t="array" aca="1" ref="B7147" ca="1">INDIRECT(_xlfn.CONCAT("D",ROW(C7147)-C7147-3))</f>
        <v>2087</v>
      </c>
      <c r="C7147" s="32">
        <v>96</v>
      </c>
      <c r="D7147" s="33">
        <v>761574</v>
      </c>
      <c r="E7147" s="33"/>
      <c r="F7147" s="33">
        <v>284116</v>
      </c>
      <c r="G7147" s="33">
        <v>28307</v>
      </c>
      <c r="H7147" s="33">
        <v>139437</v>
      </c>
      <c r="I7147" s="33">
        <v>98550</v>
      </c>
      <c r="J7147" s="33">
        <v>17823</v>
      </c>
      <c r="K7147" s="33"/>
      <c r="L7147" s="33">
        <v>477458</v>
      </c>
      <c r="M7147" s="33">
        <v>58635</v>
      </c>
      <c r="N7147" s="33">
        <v>47118</v>
      </c>
      <c r="O7147" s="33">
        <v>298411</v>
      </c>
      <c r="P7147" s="33">
        <v>73294</v>
      </c>
      <c r="Q7147"/>
    </row>
    <row r="7148" spans="1:17">
      <c r="A7148" s="38" t="str">
        <f t="shared" ca="1" si="111"/>
        <v>208797</v>
      </c>
      <c r="B7148" s="39" cm="1">
        <f t="array" aca="1" ref="B7148" ca="1">INDIRECT(_xlfn.CONCAT("D",ROW(C7148)-C7148-3))</f>
        <v>2087</v>
      </c>
      <c r="C7148" s="32">
        <v>97</v>
      </c>
      <c r="D7148" s="33">
        <v>579381</v>
      </c>
      <c r="E7148" s="33"/>
      <c r="F7148" s="33">
        <v>208265</v>
      </c>
      <c r="G7148" s="33">
        <v>25244</v>
      </c>
      <c r="H7148" s="33">
        <v>97821</v>
      </c>
      <c r="I7148" s="33">
        <v>76784</v>
      </c>
      <c r="J7148" s="33">
        <v>8415</v>
      </c>
      <c r="K7148" s="33"/>
      <c r="L7148" s="33">
        <v>371117</v>
      </c>
      <c r="M7148" s="33">
        <v>60096</v>
      </c>
      <c r="N7148" s="33">
        <v>37955</v>
      </c>
      <c r="O7148" s="33">
        <v>235111</v>
      </c>
      <c r="P7148" s="33">
        <v>37955</v>
      </c>
      <c r="Q7148"/>
    </row>
    <row r="7149" spans="1:17">
      <c r="A7149" s="38" t="str">
        <f t="shared" ca="1" si="111"/>
        <v>208798</v>
      </c>
      <c r="B7149" s="39" cm="1">
        <f t="array" aca="1" ref="B7149" ca="1">INDIRECT(_xlfn.CONCAT("D",ROW(C7149)-C7149-3))</f>
        <v>2087</v>
      </c>
      <c r="C7149" s="32">
        <v>98</v>
      </c>
      <c r="D7149" s="33">
        <v>434584</v>
      </c>
      <c r="E7149" s="33"/>
      <c r="F7149" s="33">
        <v>150126</v>
      </c>
      <c r="G7149" s="33">
        <v>17973</v>
      </c>
      <c r="H7149" s="33">
        <v>66605</v>
      </c>
      <c r="I7149" s="33">
        <v>51804</v>
      </c>
      <c r="J7149" s="33">
        <v>13744</v>
      </c>
      <c r="K7149" s="33"/>
      <c r="L7149" s="33">
        <v>284459</v>
      </c>
      <c r="M7149" s="33">
        <v>38211</v>
      </c>
      <c r="N7149" s="33">
        <v>15921</v>
      </c>
      <c r="O7149" s="33">
        <v>201668</v>
      </c>
      <c r="P7149" s="33">
        <v>28658</v>
      </c>
      <c r="Q7149"/>
    </row>
    <row r="7150" spans="1:17">
      <c r="A7150" s="38" t="str">
        <f t="shared" ca="1" si="111"/>
        <v>208799</v>
      </c>
      <c r="B7150" s="39" cm="1">
        <f t="array" aca="1" ref="B7150" ca="1">INDIRECT(_xlfn.CONCAT("D",ROW(C7150)-C7150-3))</f>
        <v>2087</v>
      </c>
      <c r="C7150" s="32">
        <v>99</v>
      </c>
      <c r="D7150" s="33">
        <v>319604</v>
      </c>
      <c r="E7150" s="33"/>
      <c r="F7150" s="33">
        <v>106292</v>
      </c>
      <c r="G7150" s="33">
        <v>13818</v>
      </c>
      <c r="H7150" s="33">
        <v>53146</v>
      </c>
      <c r="I7150" s="33">
        <v>37202</v>
      </c>
      <c r="J7150" s="33">
        <v>2126</v>
      </c>
      <c r="K7150" s="33"/>
      <c r="L7150" s="33">
        <v>213311</v>
      </c>
      <c r="M7150" s="33">
        <v>19295</v>
      </c>
      <c r="N7150" s="33">
        <v>9647</v>
      </c>
      <c r="O7150" s="33">
        <v>158644</v>
      </c>
      <c r="P7150" s="33">
        <v>25726</v>
      </c>
      <c r="Q7150"/>
    </row>
    <row r="7151" spans="1:17">
      <c r="A7151" s="38" t="str">
        <f t="shared" ca="1" si="111"/>
        <v>2087100</v>
      </c>
      <c r="B7151" s="39" cm="1">
        <f t="array" aca="1" ref="B7151" ca="1">INDIRECT(_xlfn.CONCAT("D",ROW(C7151)-C7151-3))</f>
        <v>2087</v>
      </c>
      <c r="C7151" s="32">
        <v>100</v>
      </c>
      <c r="D7151" s="33">
        <v>735671</v>
      </c>
      <c r="E7151" s="33"/>
      <c r="F7151" s="33">
        <v>218338</v>
      </c>
      <c r="G7151" s="33">
        <v>23041</v>
      </c>
      <c r="H7151" s="33">
        <v>60345</v>
      </c>
      <c r="I7151" s="33">
        <v>123981</v>
      </c>
      <c r="J7151" s="33">
        <v>10972</v>
      </c>
      <c r="K7151" s="33"/>
      <c r="L7151" s="33">
        <v>517333</v>
      </c>
      <c r="M7151" s="33">
        <v>69641</v>
      </c>
      <c r="N7151" s="33">
        <v>17687</v>
      </c>
      <c r="O7151" s="33">
        <v>370313</v>
      </c>
      <c r="P7151" s="33">
        <v>59692</v>
      </c>
      <c r="Q7151"/>
    </row>
    <row r="7152" spans="1:17">
      <c r="A7152" s="38" t="str">
        <f t="shared" ca="1" si="111"/>
        <v>434584</v>
      </c>
      <c r="B7152" s="39" cm="1">
        <f t="array" aca="1" ref="B7152" ca="1">INDIRECT(_xlfn.CONCAT("D",ROW(C7152)-C7152-3))</f>
        <v>434584</v>
      </c>
      <c r="C7152" s="34"/>
      <c r="D7152" s="31"/>
      <c r="E7152" s="31"/>
      <c r="F7152" s="31"/>
      <c r="G7152" s="31"/>
      <c r="H7152" s="31"/>
      <c r="I7152" s="31"/>
      <c r="J7152" s="31"/>
      <c r="K7152" s="31"/>
      <c r="L7152" s="31"/>
      <c r="M7152" s="31"/>
      <c r="N7152" s="31"/>
      <c r="O7152" s="31"/>
      <c r="P7152" s="31"/>
      <c r="Q7152"/>
    </row>
    <row r="7153" spans="1:17">
      <c r="A7153" s="38" t="str">
        <f t="shared" ca="1" si="111"/>
        <v>319604</v>
      </c>
      <c r="B7153" s="39" cm="1">
        <f t="array" aca="1" ref="B7153" ca="1">INDIRECT(_xlfn.CONCAT("D",ROW(C7153)-C7153-3))</f>
        <v>319604</v>
      </c>
      <c r="Q7153"/>
    </row>
    <row r="7154" spans="1:17">
      <c r="A7154" s="38" t="str">
        <f t="shared" ca="1" si="111"/>
        <v>735671</v>
      </c>
      <c r="B7154" s="39" cm="1">
        <f t="array" aca="1" ref="B7154" ca="1">INDIRECT(_xlfn.CONCAT("D",ROW(C7154)-C7154-3))</f>
        <v>735671</v>
      </c>
      <c r="Q7154"/>
    </row>
    <row r="7155" spans="1:17">
      <c r="A7155" s="38" t="str">
        <f t="shared" ca="1" si="111"/>
        <v>0</v>
      </c>
      <c r="B7155" s="39" cm="1">
        <f t="array" aca="1" ref="B7155" ca="1">INDIRECT(_xlfn.CONCAT("D",ROW(C7155)-C7155-3))</f>
        <v>0</v>
      </c>
      <c r="Q7155"/>
    </row>
    <row r="7156" spans="1:17">
      <c r="A7156" s="38" t="str">
        <f t="shared" ca="1" si="111"/>
        <v>0</v>
      </c>
      <c r="B7156" s="39" cm="1">
        <f t="array" aca="1" ref="B7156" ca="1">INDIRECT(_xlfn.CONCAT("D",ROW(C7156)-C7156-3))</f>
        <v>0</v>
      </c>
      <c r="Q7156"/>
    </row>
    <row r="7157" spans="1:17">
      <c r="A7157" s="38" t="str">
        <f t="shared" ca="1" si="111"/>
        <v>0</v>
      </c>
      <c r="B7157" s="39" cm="1">
        <f t="array" aca="1" ref="B7157" ca="1">INDIRECT(_xlfn.CONCAT("D",ROW(C7157)-C7157-3))</f>
        <v>0</v>
      </c>
      <c r="Q7157"/>
    </row>
    <row r="7158" spans="1:17">
      <c r="A7158" s="38" t="str">
        <f t="shared" ca="1" si="111"/>
        <v>0</v>
      </c>
      <c r="B7158" s="39" cm="1">
        <f t="array" aca="1" ref="B7158" ca="1">INDIRECT(_xlfn.CONCAT("D",ROW(C7158)-C7158-3))</f>
        <v>0</v>
      </c>
      <c r="D7158" s="47">
        <v>2088</v>
      </c>
      <c r="E7158" s="47"/>
      <c r="F7158" s="47"/>
      <c r="G7158" s="47"/>
      <c r="H7158" s="47"/>
      <c r="I7158" s="47"/>
      <c r="J7158" s="47"/>
      <c r="K7158" s="47"/>
      <c r="L7158" s="47"/>
      <c r="M7158" s="47"/>
      <c r="N7158" s="47"/>
      <c r="O7158" s="47"/>
      <c r="P7158" s="47"/>
      <c r="Q7158"/>
    </row>
    <row r="7159" spans="1:17">
      <c r="A7159" s="38" t="str">
        <f t="shared" ca="1" si="111"/>
        <v>0</v>
      </c>
      <c r="B7159" s="39" cm="1">
        <f t="array" aca="1" ref="B7159" ca="1">INDIRECT(_xlfn.CONCAT("D",ROW(C7159)-C7159-3))</f>
        <v>0</v>
      </c>
      <c r="F7159" s="48" t="s">
        <v>184</v>
      </c>
      <c r="G7159" s="48"/>
      <c r="H7159" s="48"/>
      <c r="I7159" s="48"/>
      <c r="J7159" s="48"/>
      <c r="K7159" s="30"/>
      <c r="L7159" s="48" t="s">
        <v>185</v>
      </c>
      <c r="M7159" s="48"/>
      <c r="N7159" s="48"/>
      <c r="O7159" s="48"/>
      <c r="P7159" s="48"/>
      <c r="Q7159"/>
    </row>
    <row r="7160" spans="1:17">
      <c r="A7160" s="38" t="e">
        <f t="shared" ca="1" si="111"/>
        <v>#VALUE!</v>
      </c>
      <c r="B7160" s="39" t="e" cm="1">
        <f t="array" aca="1" ref="B7160" ca="1">INDIRECT(_xlfn.CONCAT("D",ROW(C7160)-C7160-3))</f>
        <v>#VALUE!</v>
      </c>
      <c r="C7160" s="30" t="s">
        <v>186</v>
      </c>
      <c r="D7160" s="30" t="s">
        <v>0</v>
      </c>
      <c r="E7160" s="30"/>
      <c r="F7160" s="30" t="s">
        <v>0</v>
      </c>
      <c r="G7160" s="30" t="s">
        <v>187</v>
      </c>
      <c r="H7160" s="30" t="s">
        <v>188</v>
      </c>
      <c r="I7160" s="30" t="s">
        <v>189</v>
      </c>
      <c r="J7160" s="30" t="s">
        <v>190</v>
      </c>
      <c r="K7160" s="30"/>
      <c r="L7160" s="30" t="s">
        <v>0</v>
      </c>
      <c r="M7160" s="30" t="s">
        <v>187</v>
      </c>
      <c r="N7160" s="30" t="s">
        <v>188</v>
      </c>
      <c r="O7160" s="30" t="s">
        <v>189</v>
      </c>
      <c r="P7160" s="30" t="s">
        <v>190</v>
      </c>
      <c r="Q7160"/>
    </row>
    <row r="7161" spans="1:17">
      <c r="A7161" s="38" t="str">
        <f t="shared" ca="1" si="111"/>
        <v>20880</v>
      </c>
      <c r="B7161" s="39" cm="1">
        <f t="array" aca="1" ref="B7161" ca="1">INDIRECT(_xlfn.CONCAT("D",ROW(C7161)-C7161-3))</f>
        <v>2088</v>
      </c>
      <c r="C7161" s="32">
        <v>0</v>
      </c>
      <c r="D7161" s="33">
        <v>4001150</v>
      </c>
      <c r="E7161" s="33"/>
      <c r="F7161" s="33">
        <v>2047053</v>
      </c>
      <c r="G7161" s="33">
        <v>2047053</v>
      </c>
      <c r="H7161" s="33">
        <v>0</v>
      </c>
      <c r="I7161" s="33">
        <v>0</v>
      </c>
      <c r="J7161" s="33">
        <v>0</v>
      </c>
      <c r="K7161" s="33"/>
      <c r="L7161" s="33">
        <v>1954097</v>
      </c>
      <c r="M7161" s="33">
        <v>1954097</v>
      </c>
      <c r="N7161" s="33">
        <v>0</v>
      </c>
      <c r="O7161" s="33">
        <v>0</v>
      </c>
      <c r="P7161" s="33">
        <v>0</v>
      </c>
      <c r="Q7161"/>
    </row>
    <row r="7162" spans="1:17">
      <c r="A7162" s="38" t="str">
        <f t="shared" ca="1" si="111"/>
        <v>20881</v>
      </c>
      <c r="B7162" s="39" cm="1">
        <f t="array" aca="1" ref="B7162" ca="1">INDIRECT(_xlfn.CONCAT("D",ROW(C7162)-C7162-3))</f>
        <v>2088</v>
      </c>
      <c r="C7162" s="32">
        <v>1</v>
      </c>
      <c r="D7162" s="33">
        <v>4011775</v>
      </c>
      <c r="E7162" s="33"/>
      <c r="F7162" s="33">
        <v>2053162</v>
      </c>
      <c r="G7162" s="33">
        <v>2053162</v>
      </c>
      <c r="H7162" s="33">
        <v>0</v>
      </c>
      <c r="I7162" s="33">
        <v>0</v>
      </c>
      <c r="J7162" s="33">
        <v>0</v>
      </c>
      <c r="K7162" s="33"/>
      <c r="L7162" s="33">
        <v>1958613</v>
      </c>
      <c r="M7162" s="33">
        <v>1958613</v>
      </c>
      <c r="N7162" s="33">
        <v>0</v>
      </c>
      <c r="O7162" s="33">
        <v>0</v>
      </c>
      <c r="P7162" s="33">
        <v>0</v>
      </c>
      <c r="Q7162"/>
    </row>
    <row r="7163" spans="1:17">
      <c r="A7163" s="38" t="str">
        <f t="shared" ca="1" si="111"/>
        <v>20882</v>
      </c>
      <c r="B7163" s="39" cm="1">
        <f t="array" aca="1" ref="B7163" ca="1">INDIRECT(_xlfn.CONCAT("D",ROW(C7163)-C7163-3))</f>
        <v>2088</v>
      </c>
      <c r="C7163" s="32">
        <v>2</v>
      </c>
      <c r="D7163" s="33">
        <v>4032065</v>
      </c>
      <c r="E7163" s="33"/>
      <c r="F7163" s="33">
        <v>2063679</v>
      </c>
      <c r="G7163" s="33">
        <v>2063679</v>
      </c>
      <c r="H7163" s="33">
        <v>0</v>
      </c>
      <c r="I7163" s="33">
        <v>0</v>
      </c>
      <c r="J7163" s="33">
        <v>0</v>
      </c>
      <c r="K7163" s="33"/>
      <c r="L7163" s="33">
        <v>1968386</v>
      </c>
      <c r="M7163" s="33">
        <v>1968386</v>
      </c>
      <c r="N7163" s="33">
        <v>0</v>
      </c>
      <c r="O7163" s="33">
        <v>0</v>
      </c>
      <c r="P7163" s="33">
        <v>0</v>
      </c>
      <c r="Q7163"/>
    </row>
    <row r="7164" spans="1:17">
      <c r="A7164" s="38" t="str">
        <f t="shared" ca="1" si="111"/>
        <v>20883</v>
      </c>
      <c r="B7164" s="39" cm="1">
        <f t="array" aca="1" ref="B7164" ca="1">INDIRECT(_xlfn.CONCAT("D",ROW(C7164)-C7164-3))</f>
        <v>2088</v>
      </c>
      <c r="C7164" s="32">
        <v>3</v>
      </c>
      <c r="D7164" s="33">
        <v>4054265</v>
      </c>
      <c r="E7164" s="33"/>
      <c r="F7164" s="33">
        <v>2075167</v>
      </c>
      <c r="G7164" s="33">
        <v>2075167</v>
      </c>
      <c r="H7164" s="33">
        <v>0</v>
      </c>
      <c r="I7164" s="33">
        <v>0</v>
      </c>
      <c r="J7164" s="33">
        <v>0</v>
      </c>
      <c r="K7164" s="33"/>
      <c r="L7164" s="33">
        <v>1979097</v>
      </c>
      <c r="M7164" s="33">
        <v>1979097</v>
      </c>
      <c r="N7164" s="33">
        <v>0</v>
      </c>
      <c r="O7164" s="33">
        <v>0</v>
      </c>
      <c r="P7164" s="33">
        <v>0</v>
      </c>
      <c r="Q7164"/>
    </row>
    <row r="7165" spans="1:17">
      <c r="A7165" s="38" t="str">
        <f t="shared" ca="1" si="111"/>
        <v>20884</v>
      </c>
      <c r="B7165" s="39" cm="1">
        <f t="array" aca="1" ref="B7165" ca="1">INDIRECT(_xlfn.CONCAT("D",ROW(C7165)-C7165-3))</f>
        <v>2088</v>
      </c>
      <c r="C7165" s="32">
        <v>4</v>
      </c>
      <c r="D7165" s="33">
        <v>4075673</v>
      </c>
      <c r="E7165" s="33"/>
      <c r="F7165" s="33">
        <v>2086468</v>
      </c>
      <c r="G7165" s="33">
        <v>2086468</v>
      </c>
      <c r="H7165" s="33">
        <v>0</v>
      </c>
      <c r="I7165" s="33">
        <v>0</v>
      </c>
      <c r="J7165" s="33">
        <v>0</v>
      </c>
      <c r="K7165" s="33"/>
      <c r="L7165" s="33">
        <v>1989205</v>
      </c>
      <c r="M7165" s="33">
        <v>1989205</v>
      </c>
      <c r="N7165" s="33">
        <v>0</v>
      </c>
      <c r="O7165" s="33">
        <v>0</v>
      </c>
      <c r="P7165" s="33">
        <v>0</v>
      </c>
      <c r="Q7165"/>
    </row>
    <row r="7166" spans="1:17">
      <c r="A7166" s="38" t="str">
        <f t="shared" ca="1" si="111"/>
        <v>20885</v>
      </c>
      <c r="B7166" s="39" cm="1">
        <f t="array" aca="1" ref="B7166" ca="1">INDIRECT(_xlfn.CONCAT("D",ROW(C7166)-C7166-3))</f>
        <v>2088</v>
      </c>
      <c r="C7166" s="32">
        <v>5</v>
      </c>
      <c r="D7166" s="33">
        <v>4097133</v>
      </c>
      <c r="E7166" s="33"/>
      <c r="F7166" s="33">
        <v>2097716</v>
      </c>
      <c r="G7166" s="33">
        <v>2097716</v>
      </c>
      <c r="H7166" s="33">
        <v>0</v>
      </c>
      <c r="I7166" s="33">
        <v>0</v>
      </c>
      <c r="J7166" s="33">
        <v>0</v>
      </c>
      <c r="K7166" s="33"/>
      <c r="L7166" s="33">
        <v>1999417</v>
      </c>
      <c r="M7166" s="33">
        <v>1999417</v>
      </c>
      <c r="N7166" s="33">
        <v>0</v>
      </c>
      <c r="O7166" s="33">
        <v>0</v>
      </c>
      <c r="P7166" s="33">
        <v>0</v>
      </c>
      <c r="Q7166"/>
    </row>
    <row r="7167" spans="1:17">
      <c r="A7167" s="38" t="str">
        <f t="shared" ca="1" si="111"/>
        <v>20886</v>
      </c>
      <c r="B7167" s="39" cm="1">
        <f t="array" aca="1" ref="B7167" ca="1">INDIRECT(_xlfn.CONCAT("D",ROW(C7167)-C7167-3))</f>
        <v>2088</v>
      </c>
      <c r="C7167" s="32">
        <v>6</v>
      </c>
      <c r="D7167" s="33">
        <v>4120798</v>
      </c>
      <c r="E7167" s="33"/>
      <c r="F7167" s="33">
        <v>2109988</v>
      </c>
      <c r="G7167" s="33">
        <v>2109988</v>
      </c>
      <c r="H7167" s="33">
        <v>0</v>
      </c>
      <c r="I7167" s="33">
        <v>0</v>
      </c>
      <c r="J7167" s="33">
        <v>0</v>
      </c>
      <c r="K7167" s="33"/>
      <c r="L7167" s="33">
        <v>2010810</v>
      </c>
      <c r="M7167" s="33">
        <v>2010810</v>
      </c>
      <c r="N7167" s="33">
        <v>0</v>
      </c>
      <c r="O7167" s="33">
        <v>0</v>
      </c>
      <c r="P7167" s="33">
        <v>0</v>
      </c>
      <c r="Q7167"/>
    </row>
    <row r="7168" spans="1:17">
      <c r="A7168" s="38" t="str">
        <f t="shared" ca="1" si="111"/>
        <v>20887</v>
      </c>
      <c r="B7168" s="39" cm="1">
        <f t="array" aca="1" ref="B7168" ca="1">INDIRECT(_xlfn.CONCAT("D",ROW(C7168)-C7168-3))</f>
        <v>2088</v>
      </c>
      <c r="C7168" s="32">
        <v>7</v>
      </c>
      <c r="D7168" s="33">
        <v>4144626</v>
      </c>
      <c r="E7168" s="33"/>
      <c r="F7168" s="33">
        <v>2122182</v>
      </c>
      <c r="G7168" s="33">
        <v>2122182</v>
      </c>
      <c r="H7168" s="33">
        <v>0</v>
      </c>
      <c r="I7168" s="33">
        <v>0</v>
      </c>
      <c r="J7168" s="33">
        <v>0</v>
      </c>
      <c r="K7168" s="33"/>
      <c r="L7168" s="33">
        <v>2022445</v>
      </c>
      <c r="M7168" s="33">
        <v>2022445</v>
      </c>
      <c r="N7168" s="33">
        <v>0</v>
      </c>
      <c r="O7168" s="33">
        <v>0</v>
      </c>
      <c r="P7168" s="33">
        <v>0</v>
      </c>
      <c r="Q7168"/>
    </row>
    <row r="7169" spans="1:17">
      <c r="A7169" s="38" t="str">
        <f t="shared" ca="1" si="111"/>
        <v>20888</v>
      </c>
      <c r="B7169" s="39" cm="1">
        <f t="array" aca="1" ref="B7169" ca="1">INDIRECT(_xlfn.CONCAT("D",ROW(C7169)-C7169-3))</f>
        <v>2088</v>
      </c>
      <c r="C7169" s="32">
        <v>8</v>
      </c>
      <c r="D7169" s="33">
        <v>4169287</v>
      </c>
      <c r="E7169" s="33"/>
      <c r="F7169" s="33">
        <v>2134989</v>
      </c>
      <c r="G7169" s="33">
        <v>2134989</v>
      </c>
      <c r="H7169" s="33">
        <v>0</v>
      </c>
      <c r="I7169" s="33">
        <v>0</v>
      </c>
      <c r="J7169" s="33">
        <v>0</v>
      </c>
      <c r="K7169" s="33"/>
      <c r="L7169" s="33">
        <v>2034298</v>
      </c>
      <c r="M7169" s="33">
        <v>2034298</v>
      </c>
      <c r="N7169" s="33">
        <v>0</v>
      </c>
      <c r="O7169" s="33">
        <v>0</v>
      </c>
      <c r="P7169" s="33">
        <v>0</v>
      </c>
      <c r="Q7169"/>
    </row>
    <row r="7170" spans="1:17">
      <c r="A7170" s="38" t="str">
        <f t="shared" ca="1" si="111"/>
        <v>20889</v>
      </c>
      <c r="B7170" s="39" cm="1">
        <f t="array" aca="1" ref="B7170" ca="1">INDIRECT(_xlfn.CONCAT("D",ROW(C7170)-C7170-3))</f>
        <v>2088</v>
      </c>
      <c r="C7170" s="32">
        <v>9</v>
      </c>
      <c r="D7170" s="33">
        <v>4195524</v>
      </c>
      <c r="E7170" s="33"/>
      <c r="F7170" s="33">
        <v>2148960</v>
      </c>
      <c r="G7170" s="33">
        <v>2148960</v>
      </c>
      <c r="H7170" s="33">
        <v>0</v>
      </c>
      <c r="I7170" s="33">
        <v>0</v>
      </c>
      <c r="J7170" s="33">
        <v>0</v>
      </c>
      <c r="K7170" s="33"/>
      <c r="L7170" s="33">
        <v>2046564</v>
      </c>
      <c r="M7170" s="33">
        <v>2046564</v>
      </c>
      <c r="N7170" s="33">
        <v>0</v>
      </c>
      <c r="O7170" s="33">
        <v>0</v>
      </c>
      <c r="P7170" s="33">
        <v>0</v>
      </c>
      <c r="Q7170"/>
    </row>
    <row r="7171" spans="1:17">
      <c r="A7171" s="38" t="str">
        <f t="shared" ca="1" si="111"/>
        <v>208810</v>
      </c>
      <c r="B7171" s="39" cm="1">
        <f t="array" aca="1" ref="B7171" ca="1">INDIRECT(_xlfn.CONCAT("D",ROW(C7171)-C7171-3))</f>
        <v>2088</v>
      </c>
      <c r="C7171" s="32">
        <v>10</v>
      </c>
      <c r="D7171" s="33">
        <v>4223186</v>
      </c>
      <c r="E7171" s="33"/>
      <c r="F7171" s="33">
        <v>2163870</v>
      </c>
      <c r="G7171" s="33">
        <v>2163870</v>
      </c>
      <c r="H7171" s="33">
        <v>0</v>
      </c>
      <c r="I7171" s="33">
        <v>0</v>
      </c>
      <c r="J7171" s="33">
        <v>0</v>
      </c>
      <c r="K7171" s="33"/>
      <c r="L7171" s="33">
        <v>2059316</v>
      </c>
      <c r="M7171" s="33">
        <v>2059316</v>
      </c>
      <c r="N7171" s="33">
        <v>0</v>
      </c>
      <c r="O7171" s="33">
        <v>0</v>
      </c>
      <c r="P7171" s="33">
        <v>0</v>
      </c>
      <c r="Q7171"/>
    </row>
    <row r="7172" spans="1:17">
      <c r="A7172" s="38" t="str">
        <f t="shared" ca="1" si="111"/>
        <v>208811</v>
      </c>
      <c r="B7172" s="39" cm="1">
        <f t="array" aca="1" ref="B7172" ca="1">INDIRECT(_xlfn.CONCAT("D",ROW(C7172)-C7172-3))</f>
        <v>2088</v>
      </c>
      <c r="C7172" s="32">
        <v>11</v>
      </c>
      <c r="D7172" s="33">
        <v>4251475</v>
      </c>
      <c r="E7172" s="33"/>
      <c r="F7172" s="33">
        <v>2178980</v>
      </c>
      <c r="G7172" s="33">
        <v>2178980</v>
      </c>
      <c r="H7172" s="33">
        <v>0</v>
      </c>
      <c r="I7172" s="33">
        <v>0</v>
      </c>
      <c r="J7172" s="33">
        <v>0</v>
      </c>
      <c r="K7172" s="33"/>
      <c r="L7172" s="33">
        <v>2072495</v>
      </c>
      <c r="M7172" s="33">
        <v>2072495</v>
      </c>
      <c r="N7172" s="33">
        <v>0</v>
      </c>
      <c r="O7172" s="33">
        <v>0</v>
      </c>
      <c r="P7172" s="33">
        <v>0</v>
      </c>
      <c r="Q7172"/>
    </row>
    <row r="7173" spans="1:17">
      <c r="A7173" s="38" t="str">
        <f t="shared" ca="1" si="111"/>
        <v>208812</v>
      </c>
      <c r="B7173" s="39" cm="1">
        <f t="array" aca="1" ref="B7173" ca="1">INDIRECT(_xlfn.CONCAT("D",ROW(C7173)-C7173-3))</f>
        <v>2088</v>
      </c>
      <c r="C7173" s="32">
        <v>12</v>
      </c>
      <c r="D7173" s="33">
        <v>4280190</v>
      </c>
      <c r="E7173" s="33"/>
      <c r="F7173" s="33">
        <v>2194049</v>
      </c>
      <c r="G7173" s="33">
        <v>2194049</v>
      </c>
      <c r="H7173" s="33">
        <v>0</v>
      </c>
      <c r="I7173" s="33">
        <v>0</v>
      </c>
      <c r="J7173" s="33">
        <v>0</v>
      </c>
      <c r="K7173" s="33"/>
      <c r="L7173" s="33">
        <v>2086141</v>
      </c>
      <c r="M7173" s="33">
        <v>2086141</v>
      </c>
      <c r="N7173" s="33">
        <v>0</v>
      </c>
      <c r="O7173" s="33">
        <v>0</v>
      </c>
      <c r="P7173" s="33">
        <v>0</v>
      </c>
      <c r="Q7173"/>
    </row>
    <row r="7174" spans="1:17">
      <c r="A7174" s="38" t="str">
        <f t="shared" ca="1" si="111"/>
        <v>208813</v>
      </c>
      <c r="B7174" s="39" cm="1">
        <f t="array" aca="1" ref="B7174" ca="1">INDIRECT(_xlfn.CONCAT("D",ROW(C7174)-C7174-3))</f>
        <v>2088</v>
      </c>
      <c r="C7174" s="32">
        <v>13</v>
      </c>
      <c r="D7174" s="33">
        <v>4309254</v>
      </c>
      <c r="E7174" s="33"/>
      <c r="F7174" s="33">
        <v>2209141</v>
      </c>
      <c r="G7174" s="33">
        <v>2209141</v>
      </c>
      <c r="H7174" s="33">
        <v>0</v>
      </c>
      <c r="I7174" s="33">
        <v>0</v>
      </c>
      <c r="J7174" s="33">
        <v>0</v>
      </c>
      <c r="K7174" s="33"/>
      <c r="L7174" s="33">
        <v>2100112</v>
      </c>
      <c r="M7174" s="33">
        <v>2100112</v>
      </c>
      <c r="N7174" s="33">
        <v>0</v>
      </c>
      <c r="O7174" s="33">
        <v>0</v>
      </c>
      <c r="P7174" s="33">
        <v>0</v>
      </c>
      <c r="Q7174"/>
    </row>
    <row r="7175" spans="1:17">
      <c r="A7175" s="38" t="str">
        <f t="shared" ca="1" si="111"/>
        <v>208814</v>
      </c>
      <c r="B7175" s="39" cm="1">
        <f t="array" aca="1" ref="B7175" ca="1">INDIRECT(_xlfn.CONCAT("D",ROW(C7175)-C7175-3))</f>
        <v>2088</v>
      </c>
      <c r="C7175" s="32">
        <v>14</v>
      </c>
      <c r="D7175" s="33">
        <v>4338322</v>
      </c>
      <c r="E7175" s="33"/>
      <c r="F7175" s="33">
        <v>2224228</v>
      </c>
      <c r="G7175" s="33">
        <v>2224228</v>
      </c>
      <c r="H7175" s="33">
        <v>0</v>
      </c>
      <c r="I7175" s="33">
        <v>0</v>
      </c>
      <c r="J7175" s="33">
        <v>0</v>
      </c>
      <c r="K7175" s="33"/>
      <c r="L7175" s="33">
        <v>2114094</v>
      </c>
      <c r="M7175" s="33">
        <v>2114094</v>
      </c>
      <c r="N7175" s="33">
        <v>0</v>
      </c>
      <c r="O7175" s="33">
        <v>0</v>
      </c>
      <c r="P7175" s="33">
        <v>0</v>
      </c>
      <c r="Q7175"/>
    </row>
    <row r="7176" spans="1:17">
      <c r="A7176" s="38" t="str">
        <f t="shared" ca="1" si="111"/>
        <v>208815</v>
      </c>
      <c r="B7176" s="39" cm="1">
        <f t="array" aca="1" ref="B7176" ca="1">INDIRECT(_xlfn.CONCAT("D",ROW(C7176)-C7176-3))</f>
        <v>2088</v>
      </c>
      <c r="C7176" s="32">
        <v>15</v>
      </c>
      <c r="D7176" s="33">
        <v>4368004</v>
      </c>
      <c r="E7176" s="33"/>
      <c r="F7176" s="33">
        <v>2239815</v>
      </c>
      <c r="G7176" s="33">
        <v>2239815</v>
      </c>
      <c r="H7176" s="33">
        <v>0</v>
      </c>
      <c r="I7176" s="33">
        <v>0</v>
      </c>
      <c r="J7176" s="33">
        <v>0</v>
      </c>
      <c r="K7176" s="33"/>
      <c r="L7176" s="33">
        <v>2128189</v>
      </c>
      <c r="M7176" s="33">
        <v>2128189</v>
      </c>
      <c r="N7176" s="33">
        <v>0</v>
      </c>
      <c r="O7176" s="33">
        <v>0</v>
      </c>
      <c r="P7176" s="33">
        <v>0</v>
      </c>
      <c r="Q7176"/>
    </row>
    <row r="7177" spans="1:17">
      <c r="A7177" s="38" t="str">
        <f t="shared" ca="1" si="111"/>
        <v>208816</v>
      </c>
      <c r="B7177" s="39" cm="1">
        <f t="array" aca="1" ref="B7177" ca="1">INDIRECT(_xlfn.CONCAT("D",ROW(C7177)-C7177-3))</f>
        <v>2088</v>
      </c>
      <c r="C7177" s="32">
        <v>16</v>
      </c>
      <c r="D7177" s="33">
        <v>4398811</v>
      </c>
      <c r="E7177" s="33"/>
      <c r="F7177" s="33">
        <v>2256576</v>
      </c>
      <c r="G7177" s="33">
        <v>2251945</v>
      </c>
      <c r="H7177" s="33">
        <v>4632</v>
      </c>
      <c r="I7177" s="33">
        <v>0</v>
      </c>
      <c r="J7177" s="33">
        <v>0</v>
      </c>
      <c r="K7177" s="33"/>
      <c r="L7177" s="33">
        <v>2142234</v>
      </c>
      <c r="M7177" s="33">
        <v>2137602</v>
      </c>
      <c r="N7177" s="33">
        <v>4633</v>
      </c>
      <c r="O7177" s="33">
        <v>0</v>
      </c>
      <c r="P7177" s="33">
        <v>0</v>
      </c>
      <c r="Q7177"/>
    </row>
    <row r="7178" spans="1:17">
      <c r="A7178" s="38" t="str">
        <f t="shared" ca="1" si="111"/>
        <v>208817</v>
      </c>
      <c r="B7178" s="39" cm="1">
        <f t="array" aca="1" ref="B7178" ca="1">INDIRECT(_xlfn.CONCAT("D",ROW(C7178)-C7178-3))</f>
        <v>2088</v>
      </c>
      <c r="C7178" s="32">
        <v>17</v>
      </c>
      <c r="D7178" s="33">
        <v>4431663</v>
      </c>
      <c r="E7178" s="33"/>
      <c r="F7178" s="33">
        <v>2275315</v>
      </c>
      <c r="G7178" s="33">
        <v>2263257</v>
      </c>
      <c r="H7178" s="33">
        <v>12058</v>
      </c>
      <c r="I7178" s="33">
        <v>0</v>
      </c>
      <c r="J7178" s="33">
        <v>0</v>
      </c>
      <c r="K7178" s="33"/>
      <c r="L7178" s="33">
        <v>2156347</v>
      </c>
      <c r="M7178" s="33">
        <v>2133191</v>
      </c>
      <c r="N7178" s="33">
        <v>23157</v>
      </c>
      <c r="O7178" s="33">
        <v>0</v>
      </c>
      <c r="P7178" s="33">
        <v>0</v>
      </c>
      <c r="Q7178"/>
    </row>
    <row r="7179" spans="1:17">
      <c r="A7179" s="38" t="str">
        <f t="shared" ca="1" si="111"/>
        <v>208818</v>
      </c>
      <c r="B7179" s="39" cm="1">
        <f t="array" aca="1" ref="B7179" ca="1">INDIRECT(_xlfn.CONCAT("D",ROW(C7179)-C7179-3))</f>
        <v>2088</v>
      </c>
      <c r="C7179" s="32">
        <v>18</v>
      </c>
      <c r="D7179" s="33">
        <v>4465825</v>
      </c>
      <c r="E7179" s="33"/>
      <c r="F7179" s="33">
        <v>2295369</v>
      </c>
      <c r="G7179" s="33">
        <v>2273119</v>
      </c>
      <c r="H7179" s="33">
        <v>22249</v>
      </c>
      <c r="I7179" s="33">
        <v>0</v>
      </c>
      <c r="J7179" s="33">
        <v>0</v>
      </c>
      <c r="K7179" s="33"/>
      <c r="L7179" s="33">
        <v>2170457</v>
      </c>
      <c r="M7179" s="33">
        <v>2154715</v>
      </c>
      <c r="N7179" s="33">
        <v>14815</v>
      </c>
      <c r="O7179" s="33">
        <v>0</v>
      </c>
      <c r="P7179" s="33">
        <v>926</v>
      </c>
      <c r="Q7179"/>
    </row>
    <row r="7180" spans="1:17">
      <c r="A7180" s="38" t="str">
        <f t="shared" ref="A7180:A7243" ca="1" si="112">B7180&amp;C7180</f>
        <v>208819</v>
      </c>
      <c r="B7180" s="39" cm="1">
        <f t="array" aca="1" ref="B7180" ca="1">INDIRECT(_xlfn.CONCAT("D",ROW(C7180)-C7180-3))</f>
        <v>2088</v>
      </c>
      <c r="C7180" s="32">
        <v>19</v>
      </c>
      <c r="D7180" s="33">
        <v>4497876</v>
      </c>
      <c r="E7180" s="33"/>
      <c r="F7180" s="33">
        <v>2314011</v>
      </c>
      <c r="G7180" s="33">
        <v>2290833</v>
      </c>
      <c r="H7180" s="33">
        <v>22250</v>
      </c>
      <c r="I7180" s="33">
        <v>0</v>
      </c>
      <c r="J7180" s="33">
        <v>927</v>
      </c>
      <c r="K7180" s="33"/>
      <c r="L7180" s="33">
        <v>2183866</v>
      </c>
      <c r="M7180" s="33">
        <v>2143132</v>
      </c>
      <c r="N7180" s="33">
        <v>38882</v>
      </c>
      <c r="O7180" s="33">
        <v>0</v>
      </c>
      <c r="P7180" s="33">
        <v>1851</v>
      </c>
      <c r="Q7180"/>
    </row>
    <row r="7181" spans="1:17">
      <c r="A7181" s="38" t="str">
        <f t="shared" ca="1" si="112"/>
        <v>208820</v>
      </c>
      <c r="B7181" s="39" cm="1">
        <f t="array" aca="1" ref="B7181" ca="1">INDIRECT(_xlfn.CONCAT("D",ROW(C7181)-C7181-3))</f>
        <v>2088</v>
      </c>
      <c r="C7181" s="32">
        <v>20</v>
      </c>
      <c r="D7181" s="33">
        <v>4526453</v>
      </c>
      <c r="E7181" s="33"/>
      <c r="F7181" s="33">
        <v>2329598</v>
      </c>
      <c r="G7181" s="33">
        <v>2273999</v>
      </c>
      <c r="H7181" s="33">
        <v>53746</v>
      </c>
      <c r="I7181" s="33">
        <v>0</v>
      </c>
      <c r="J7181" s="33">
        <v>1853</v>
      </c>
      <c r="K7181" s="33"/>
      <c r="L7181" s="33">
        <v>2196855</v>
      </c>
      <c r="M7181" s="33">
        <v>2081182</v>
      </c>
      <c r="N7181" s="33">
        <v>111046</v>
      </c>
      <c r="O7181" s="33">
        <v>0</v>
      </c>
      <c r="P7181" s="33">
        <v>4627</v>
      </c>
      <c r="Q7181"/>
    </row>
    <row r="7182" spans="1:17">
      <c r="A7182" s="38" t="str">
        <f t="shared" ca="1" si="112"/>
        <v>208821</v>
      </c>
      <c r="B7182" s="39" cm="1">
        <f t="array" aca="1" ref="B7182" ca="1">INDIRECT(_xlfn.CONCAT("D",ROW(C7182)-C7182-3))</f>
        <v>2088</v>
      </c>
      <c r="C7182" s="32">
        <v>21</v>
      </c>
      <c r="D7182" s="33">
        <v>4554216</v>
      </c>
      <c r="E7182" s="33"/>
      <c r="F7182" s="33">
        <v>2344345</v>
      </c>
      <c r="G7182" s="33">
        <v>2274793</v>
      </c>
      <c r="H7182" s="33">
        <v>67697</v>
      </c>
      <c r="I7182" s="33">
        <v>0</v>
      </c>
      <c r="J7182" s="33">
        <v>1855</v>
      </c>
      <c r="K7182" s="33"/>
      <c r="L7182" s="33">
        <v>2209871</v>
      </c>
      <c r="M7182" s="33">
        <v>2039525</v>
      </c>
      <c r="N7182" s="33">
        <v>161088</v>
      </c>
      <c r="O7182" s="33">
        <v>0</v>
      </c>
      <c r="P7182" s="33">
        <v>9258</v>
      </c>
      <c r="Q7182"/>
    </row>
    <row r="7183" spans="1:17">
      <c r="A7183" s="38" t="str">
        <f t="shared" ca="1" si="112"/>
        <v>208822</v>
      </c>
      <c r="B7183" s="39" cm="1">
        <f t="array" aca="1" ref="B7183" ca="1">INDIRECT(_xlfn.CONCAT("D",ROW(C7183)-C7183-3))</f>
        <v>2088</v>
      </c>
      <c r="C7183" s="32">
        <v>22</v>
      </c>
      <c r="D7183" s="33">
        <v>4576399</v>
      </c>
      <c r="E7183" s="33"/>
      <c r="F7183" s="33">
        <v>2355466</v>
      </c>
      <c r="G7183" s="33">
        <v>2231054</v>
      </c>
      <c r="H7183" s="33">
        <v>120698</v>
      </c>
      <c r="I7183" s="33">
        <v>0</v>
      </c>
      <c r="J7183" s="33">
        <v>3714</v>
      </c>
      <c r="K7183" s="33"/>
      <c r="L7183" s="33">
        <v>2220933</v>
      </c>
      <c r="M7183" s="33">
        <v>1997635</v>
      </c>
      <c r="N7183" s="33">
        <v>212179</v>
      </c>
      <c r="O7183" s="33">
        <v>0</v>
      </c>
      <c r="P7183" s="33">
        <v>11119</v>
      </c>
      <c r="Q7183"/>
    </row>
    <row r="7184" spans="1:17">
      <c r="A7184" s="38" t="str">
        <f t="shared" ca="1" si="112"/>
        <v>208823</v>
      </c>
      <c r="B7184" s="39" cm="1">
        <f t="array" aca="1" ref="B7184" ca="1">INDIRECT(_xlfn.CONCAT("D",ROW(C7184)-C7184-3))</f>
        <v>2088</v>
      </c>
      <c r="C7184" s="32">
        <v>23</v>
      </c>
      <c r="D7184" s="33">
        <v>4593370</v>
      </c>
      <c r="E7184" s="33"/>
      <c r="F7184" s="33">
        <v>2363252</v>
      </c>
      <c r="G7184" s="33">
        <v>2179680</v>
      </c>
      <c r="H7184" s="33">
        <v>178936</v>
      </c>
      <c r="I7184" s="33">
        <v>0</v>
      </c>
      <c r="J7184" s="33">
        <v>4636</v>
      </c>
      <c r="K7184" s="33"/>
      <c r="L7184" s="33">
        <v>2230118</v>
      </c>
      <c r="M7184" s="33">
        <v>1916291</v>
      </c>
      <c r="N7184" s="33">
        <v>301793</v>
      </c>
      <c r="O7184" s="33">
        <v>0</v>
      </c>
      <c r="P7184" s="33">
        <v>12035</v>
      </c>
      <c r="Q7184"/>
    </row>
    <row r="7185" spans="1:17">
      <c r="A7185" s="38" t="str">
        <f t="shared" ca="1" si="112"/>
        <v>208824</v>
      </c>
      <c r="B7185" s="39" cm="1">
        <f t="array" aca="1" ref="B7185" ca="1">INDIRECT(_xlfn.CONCAT("D",ROW(C7185)-C7185-3))</f>
        <v>2088</v>
      </c>
      <c r="C7185" s="32">
        <v>24</v>
      </c>
      <c r="D7185" s="33">
        <v>4607343</v>
      </c>
      <c r="E7185" s="33"/>
      <c r="F7185" s="33">
        <v>2369032</v>
      </c>
      <c r="G7185" s="33">
        <v>2092614</v>
      </c>
      <c r="H7185" s="33">
        <v>265287</v>
      </c>
      <c r="I7185" s="33">
        <v>927</v>
      </c>
      <c r="J7185" s="33">
        <v>10203</v>
      </c>
      <c r="K7185" s="33"/>
      <c r="L7185" s="33">
        <v>2238311</v>
      </c>
      <c r="M7185" s="33">
        <v>1771919</v>
      </c>
      <c r="N7185" s="33">
        <v>445066</v>
      </c>
      <c r="O7185" s="33">
        <v>3709</v>
      </c>
      <c r="P7185" s="33">
        <v>17617</v>
      </c>
      <c r="Q7185"/>
    </row>
    <row r="7186" spans="1:17">
      <c r="A7186" s="38" t="str">
        <f t="shared" ca="1" si="112"/>
        <v>208825</v>
      </c>
      <c r="B7186" s="39" cm="1">
        <f t="array" aca="1" ref="B7186" ca="1">INDIRECT(_xlfn.CONCAT("D",ROW(C7186)-C7186-3))</f>
        <v>2088</v>
      </c>
      <c r="C7186" s="32">
        <v>25</v>
      </c>
      <c r="D7186" s="33">
        <v>4619019</v>
      </c>
      <c r="E7186" s="33"/>
      <c r="F7186" s="33">
        <v>2373114</v>
      </c>
      <c r="G7186" s="33">
        <v>2023470</v>
      </c>
      <c r="H7186" s="33">
        <v>330116</v>
      </c>
      <c r="I7186" s="33">
        <v>2790</v>
      </c>
      <c r="J7186" s="33">
        <v>16738</v>
      </c>
      <c r="K7186" s="33"/>
      <c r="L7186" s="33">
        <v>2245905</v>
      </c>
      <c r="M7186" s="33">
        <v>1677474</v>
      </c>
      <c r="N7186" s="33">
        <v>531339</v>
      </c>
      <c r="O7186" s="33">
        <v>4636</v>
      </c>
      <c r="P7186" s="33">
        <v>32455</v>
      </c>
      <c r="Q7186"/>
    </row>
    <row r="7187" spans="1:17">
      <c r="A7187" s="38" t="str">
        <f t="shared" ca="1" si="112"/>
        <v>208826</v>
      </c>
      <c r="B7187" s="39" cm="1">
        <f t="array" aca="1" ref="B7187" ca="1">INDIRECT(_xlfn.CONCAT("D",ROW(C7187)-C7187-3))</f>
        <v>2088</v>
      </c>
      <c r="C7187" s="32">
        <v>26</v>
      </c>
      <c r="D7187" s="33">
        <v>4628213</v>
      </c>
      <c r="E7187" s="33"/>
      <c r="F7187" s="33">
        <v>2375622</v>
      </c>
      <c r="G7187" s="33">
        <v>1928566</v>
      </c>
      <c r="H7187" s="33">
        <v>422890</v>
      </c>
      <c r="I7187" s="33">
        <v>0</v>
      </c>
      <c r="J7187" s="33">
        <v>24165</v>
      </c>
      <c r="K7187" s="33"/>
      <c r="L7187" s="33">
        <v>2252591</v>
      </c>
      <c r="M7187" s="33">
        <v>1505753</v>
      </c>
      <c r="N7187" s="33">
        <v>691104</v>
      </c>
      <c r="O7187" s="33">
        <v>2787</v>
      </c>
      <c r="P7187" s="33">
        <v>52948</v>
      </c>
      <c r="Q7187"/>
    </row>
    <row r="7188" spans="1:17">
      <c r="A7188" s="38" t="str">
        <f t="shared" ca="1" si="112"/>
        <v>208827</v>
      </c>
      <c r="B7188" s="39" cm="1">
        <f t="array" aca="1" ref="B7188" ca="1">INDIRECT(_xlfn.CONCAT("D",ROW(C7188)-C7188-3))</f>
        <v>2088</v>
      </c>
      <c r="C7188" s="32">
        <v>27</v>
      </c>
      <c r="D7188" s="33">
        <v>4635419</v>
      </c>
      <c r="E7188" s="33"/>
      <c r="F7188" s="33">
        <v>2377087</v>
      </c>
      <c r="G7188" s="33">
        <v>1822433</v>
      </c>
      <c r="H7188" s="33">
        <v>527620</v>
      </c>
      <c r="I7188" s="33">
        <v>932</v>
      </c>
      <c r="J7188" s="33">
        <v>26101</v>
      </c>
      <c r="K7188" s="33"/>
      <c r="L7188" s="33">
        <v>2258332</v>
      </c>
      <c r="M7188" s="33">
        <v>1381436</v>
      </c>
      <c r="N7188" s="33">
        <v>824766</v>
      </c>
      <c r="O7188" s="33">
        <v>3724</v>
      </c>
      <c r="P7188" s="33">
        <v>48406</v>
      </c>
      <c r="Q7188"/>
    </row>
    <row r="7189" spans="1:17">
      <c r="A7189" s="38" t="str">
        <f t="shared" ca="1" si="112"/>
        <v>208828</v>
      </c>
      <c r="B7189" s="39" cm="1">
        <f t="array" aca="1" ref="B7189" ca="1">INDIRECT(_xlfn.CONCAT("D",ROW(C7189)-C7189-3))</f>
        <v>2088</v>
      </c>
      <c r="C7189" s="32">
        <v>28</v>
      </c>
      <c r="D7189" s="33">
        <v>4641404</v>
      </c>
      <c r="E7189" s="33"/>
      <c r="F7189" s="33">
        <v>2378122</v>
      </c>
      <c r="G7189" s="33">
        <v>1688392</v>
      </c>
      <c r="H7189" s="33">
        <v>641197</v>
      </c>
      <c r="I7189" s="33">
        <v>933</v>
      </c>
      <c r="J7189" s="33">
        <v>47600</v>
      </c>
      <c r="K7189" s="33"/>
      <c r="L7189" s="33">
        <v>2263282</v>
      </c>
      <c r="M7189" s="33">
        <v>1271056</v>
      </c>
      <c r="N7189" s="33">
        <v>912027</v>
      </c>
      <c r="O7189" s="33">
        <v>5595</v>
      </c>
      <c r="P7189" s="33">
        <v>74603</v>
      </c>
      <c r="Q7189"/>
    </row>
    <row r="7190" spans="1:17">
      <c r="A7190" s="38" t="str">
        <f t="shared" ca="1" si="112"/>
        <v>208829</v>
      </c>
      <c r="B7190" s="39" cm="1">
        <f t="array" aca="1" ref="B7190" ca="1">INDIRECT(_xlfn.CONCAT("D",ROW(C7190)-C7190-3))</f>
        <v>2088</v>
      </c>
      <c r="C7190" s="32">
        <v>29</v>
      </c>
      <c r="D7190" s="33">
        <v>4646776</v>
      </c>
      <c r="E7190" s="33"/>
      <c r="F7190" s="33">
        <v>2379176</v>
      </c>
      <c r="G7190" s="33">
        <v>1612334</v>
      </c>
      <c r="H7190" s="33">
        <v>719090</v>
      </c>
      <c r="I7190" s="33">
        <v>2809</v>
      </c>
      <c r="J7190" s="33">
        <v>44943</v>
      </c>
      <c r="K7190" s="33"/>
      <c r="L7190" s="33">
        <v>2267600</v>
      </c>
      <c r="M7190" s="33">
        <v>1144554</v>
      </c>
      <c r="N7190" s="33">
        <v>1046369</v>
      </c>
      <c r="O7190" s="33">
        <v>4676</v>
      </c>
      <c r="P7190" s="33">
        <v>72002</v>
      </c>
      <c r="Q7190"/>
    </row>
    <row r="7191" spans="1:17">
      <c r="A7191" s="38" t="str">
        <f t="shared" ca="1" si="112"/>
        <v>208830</v>
      </c>
      <c r="B7191" s="39" cm="1">
        <f t="array" aca="1" ref="B7191" ca="1">INDIRECT(_xlfn.CONCAT("D",ROW(C7191)-C7191-3))</f>
        <v>2088</v>
      </c>
      <c r="C7191" s="32">
        <v>30</v>
      </c>
      <c r="D7191" s="33">
        <v>4653497</v>
      </c>
      <c r="E7191" s="33"/>
      <c r="F7191" s="33">
        <v>2381396</v>
      </c>
      <c r="G7191" s="33">
        <v>1472767</v>
      </c>
      <c r="H7191" s="33">
        <v>836351</v>
      </c>
      <c r="I7191" s="33">
        <v>2816</v>
      </c>
      <c r="J7191" s="33">
        <v>69461</v>
      </c>
      <c r="K7191" s="33"/>
      <c r="L7191" s="33">
        <v>2272101</v>
      </c>
      <c r="M7191" s="33">
        <v>1080256</v>
      </c>
      <c r="N7191" s="33">
        <v>1091509</v>
      </c>
      <c r="O7191" s="33">
        <v>9377</v>
      </c>
      <c r="P7191" s="33">
        <v>90959</v>
      </c>
      <c r="Q7191"/>
    </row>
    <row r="7192" spans="1:17">
      <c r="A7192" s="38" t="str">
        <f t="shared" ca="1" si="112"/>
        <v>208831</v>
      </c>
      <c r="B7192" s="39" cm="1">
        <f t="array" aca="1" ref="B7192" ca="1">INDIRECT(_xlfn.CONCAT("D",ROW(C7192)-C7192-3))</f>
        <v>2088</v>
      </c>
      <c r="C7192" s="32">
        <v>31</v>
      </c>
      <c r="D7192" s="33">
        <v>4660717</v>
      </c>
      <c r="E7192" s="33"/>
      <c r="F7192" s="33">
        <v>2384099</v>
      </c>
      <c r="G7192" s="33">
        <v>1386104</v>
      </c>
      <c r="H7192" s="33">
        <v>919057</v>
      </c>
      <c r="I7192" s="33">
        <v>3759</v>
      </c>
      <c r="J7192" s="33">
        <v>75178</v>
      </c>
      <c r="K7192" s="33"/>
      <c r="L7192" s="33">
        <v>2276619</v>
      </c>
      <c r="M7192" s="33">
        <v>948826</v>
      </c>
      <c r="N7192" s="33">
        <v>1183917</v>
      </c>
      <c r="O7192" s="33">
        <v>9404</v>
      </c>
      <c r="P7192" s="33">
        <v>134472</v>
      </c>
      <c r="Q7192"/>
    </row>
    <row r="7193" spans="1:17">
      <c r="A7193" s="38" t="str">
        <f t="shared" ca="1" si="112"/>
        <v>208832</v>
      </c>
      <c r="B7193" s="39" cm="1">
        <f t="array" aca="1" ref="B7193" ca="1">INDIRECT(_xlfn.CONCAT("D",ROW(C7193)-C7193-3))</f>
        <v>2088</v>
      </c>
      <c r="C7193" s="32">
        <v>32</v>
      </c>
      <c r="D7193" s="33">
        <v>4668793</v>
      </c>
      <c r="E7193" s="33"/>
      <c r="F7193" s="33">
        <v>2387298</v>
      </c>
      <c r="G7193" s="33">
        <v>1324492</v>
      </c>
      <c r="H7193" s="33">
        <v>947550</v>
      </c>
      <c r="I7193" s="33">
        <v>2834</v>
      </c>
      <c r="J7193" s="33">
        <v>112421</v>
      </c>
      <c r="K7193" s="33"/>
      <c r="L7193" s="33">
        <v>2281495</v>
      </c>
      <c r="M7193" s="33">
        <v>870533</v>
      </c>
      <c r="N7193" s="33">
        <v>1279863</v>
      </c>
      <c r="O7193" s="33">
        <v>11318</v>
      </c>
      <c r="P7193" s="33">
        <v>119781</v>
      </c>
      <c r="Q7193"/>
    </row>
    <row r="7194" spans="1:17">
      <c r="A7194" s="38" t="str">
        <f t="shared" ca="1" si="112"/>
        <v>208833</v>
      </c>
      <c r="B7194" s="39" cm="1">
        <f t="array" aca="1" ref="B7194" ca="1">INDIRECT(_xlfn.CONCAT("D",ROW(C7194)-C7194-3))</f>
        <v>2088</v>
      </c>
      <c r="C7194" s="32">
        <v>33</v>
      </c>
      <c r="D7194" s="33">
        <v>4677968</v>
      </c>
      <c r="E7194" s="33"/>
      <c r="F7194" s="33">
        <v>2390975</v>
      </c>
      <c r="G7194" s="33">
        <v>1176993</v>
      </c>
      <c r="H7194" s="33">
        <v>1078357</v>
      </c>
      <c r="I7194" s="33">
        <v>8536</v>
      </c>
      <c r="J7194" s="33">
        <v>127089</v>
      </c>
      <c r="K7194" s="33"/>
      <c r="L7194" s="33">
        <v>2286993</v>
      </c>
      <c r="M7194" s="33">
        <v>799264</v>
      </c>
      <c r="N7194" s="33">
        <v>1314429</v>
      </c>
      <c r="O7194" s="33">
        <v>18940</v>
      </c>
      <c r="P7194" s="33">
        <v>154360</v>
      </c>
      <c r="Q7194"/>
    </row>
    <row r="7195" spans="1:17">
      <c r="A7195" s="38" t="str">
        <f t="shared" ca="1" si="112"/>
        <v>208834</v>
      </c>
      <c r="B7195" s="39" cm="1">
        <f t="array" aca="1" ref="B7195" ca="1">INDIRECT(_xlfn.CONCAT("D",ROW(C7195)-C7195-3))</f>
        <v>2088</v>
      </c>
      <c r="C7195" s="32">
        <v>34</v>
      </c>
      <c r="D7195" s="33">
        <v>4688184</v>
      </c>
      <c r="E7195" s="33"/>
      <c r="F7195" s="33">
        <v>2395089</v>
      </c>
      <c r="G7195" s="33">
        <v>1165692</v>
      </c>
      <c r="H7195" s="33">
        <v>1070611</v>
      </c>
      <c r="I7195" s="33">
        <v>1902</v>
      </c>
      <c r="J7195" s="33">
        <v>156884</v>
      </c>
      <c r="K7195" s="33"/>
      <c r="L7195" s="33">
        <v>2293095</v>
      </c>
      <c r="M7195" s="33">
        <v>742553</v>
      </c>
      <c r="N7195" s="33">
        <v>1367511</v>
      </c>
      <c r="O7195" s="33">
        <v>9483</v>
      </c>
      <c r="P7195" s="33">
        <v>173547</v>
      </c>
      <c r="Q7195"/>
    </row>
    <row r="7196" spans="1:17">
      <c r="A7196" s="38" t="str">
        <f t="shared" ca="1" si="112"/>
        <v>208835</v>
      </c>
      <c r="B7196" s="39" cm="1">
        <f t="array" aca="1" ref="B7196" ca="1">INDIRECT(_xlfn.CONCAT("D",ROW(C7196)-C7196-3))</f>
        <v>2088</v>
      </c>
      <c r="C7196" s="32">
        <v>35</v>
      </c>
      <c r="D7196" s="33">
        <v>4699929</v>
      </c>
      <c r="E7196" s="33"/>
      <c r="F7196" s="33">
        <v>2399963</v>
      </c>
      <c r="G7196" s="33">
        <v>1149922</v>
      </c>
      <c r="H7196" s="33">
        <v>1106061</v>
      </c>
      <c r="I7196" s="33">
        <v>8582</v>
      </c>
      <c r="J7196" s="33">
        <v>135397</v>
      </c>
      <c r="K7196" s="33"/>
      <c r="L7196" s="33">
        <v>2299966</v>
      </c>
      <c r="M7196" s="33">
        <v>698000</v>
      </c>
      <c r="N7196" s="33">
        <v>1400767</v>
      </c>
      <c r="O7196" s="33">
        <v>13350</v>
      </c>
      <c r="P7196" s="33">
        <v>187850</v>
      </c>
      <c r="Q7196"/>
    </row>
    <row r="7197" spans="1:17">
      <c r="A7197" s="38" t="str">
        <f t="shared" ca="1" si="112"/>
        <v>208836</v>
      </c>
      <c r="B7197" s="39" cm="1">
        <f t="array" aca="1" ref="B7197" ca="1">INDIRECT(_xlfn.CONCAT("D",ROW(C7197)-C7197-3))</f>
        <v>2088</v>
      </c>
      <c r="C7197" s="32">
        <v>36</v>
      </c>
      <c r="D7197" s="33">
        <v>4713516</v>
      </c>
      <c r="E7197" s="33"/>
      <c r="F7197" s="33">
        <v>2405718</v>
      </c>
      <c r="G7197" s="33">
        <v>1081232</v>
      </c>
      <c r="H7197" s="33">
        <v>1134863</v>
      </c>
      <c r="I7197" s="33">
        <v>3831</v>
      </c>
      <c r="J7197" s="33">
        <v>185792</v>
      </c>
      <c r="K7197" s="33"/>
      <c r="L7197" s="33">
        <v>2307798</v>
      </c>
      <c r="M7197" s="33">
        <v>690620</v>
      </c>
      <c r="N7197" s="33">
        <v>1391748</v>
      </c>
      <c r="O7197" s="33">
        <v>17194</v>
      </c>
      <c r="P7197" s="33">
        <v>208237</v>
      </c>
      <c r="Q7197"/>
    </row>
    <row r="7198" spans="1:17">
      <c r="A7198" s="38" t="str">
        <f t="shared" ca="1" si="112"/>
        <v>208837</v>
      </c>
      <c r="B7198" s="39" cm="1">
        <f t="array" aca="1" ref="B7198" ca="1">INDIRECT(_xlfn.CONCAT("D",ROW(C7198)-C7198-3))</f>
        <v>2088</v>
      </c>
      <c r="C7198" s="32">
        <v>37</v>
      </c>
      <c r="D7198" s="33">
        <v>4728794</v>
      </c>
      <c r="E7198" s="33"/>
      <c r="F7198" s="33">
        <v>2412148</v>
      </c>
      <c r="G7198" s="33">
        <v>1055735</v>
      </c>
      <c r="H7198" s="33">
        <v>1138350</v>
      </c>
      <c r="I7198" s="33">
        <v>8646</v>
      </c>
      <c r="J7198" s="33">
        <v>209418</v>
      </c>
      <c r="K7198" s="33"/>
      <c r="L7198" s="33">
        <v>2316645</v>
      </c>
      <c r="M7198" s="33">
        <v>672853</v>
      </c>
      <c r="N7198" s="33">
        <v>1404173</v>
      </c>
      <c r="O7198" s="33">
        <v>15336</v>
      </c>
      <c r="P7198" s="33">
        <v>224284</v>
      </c>
      <c r="Q7198"/>
    </row>
    <row r="7199" spans="1:17">
      <c r="A7199" s="38" t="str">
        <f t="shared" ca="1" si="112"/>
        <v>208838</v>
      </c>
      <c r="B7199" s="39" cm="1">
        <f t="array" aca="1" ref="B7199" ca="1">INDIRECT(_xlfn.CONCAT("D",ROW(C7199)-C7199-3))</f>
        <v>2088</v>
      </c>
      <c r="C7199" s="32">
        <v>38</v>
      </c>
      <c r="D7199" s="33">
        <v>4745641</v>
      </c>
      <c r="E7199" s="33"/>
      <c r="F7199" s="33">
        <v>2419232</v>
      </c>
      <c r="G7199" s="33">
        <v>961539</v>
      </c>
      <c r="H7199" s="33">
        <v>1248078</v>
      </c>
      <c r="I7199" s="33">
        <v>8654</v>
      </c>
      <c r="J7199" s="33">
        <v>200962</v>
      </c>
      <c r="K7199" s="33"/>
      <c r="L7199" s="33">
        <v>2326409</v>
      </c>
      <c r="M7199" s="33">
        <v>648044</v>
      </c>
      <c r="N7199" s="33">
        <v>1412600</v>
      </c>
      <c r="O7199" s="33">
        <v>25999</v>
      </c>
      <c r="P7199" s="33">
        <v>239766</v>
      </c>
      <c r="Q7199"/>
    </row>
    <row r="7200" spans="1:17">
      <c r="A7200" s="38" t="str">
        <f t="shared" ca="1" si="112"/>
        <v>208839</v>
      </c>
      <c r="B7200" s="39" cm="1">
        <f t="array" aca="1" ref="B7200" ca="1">INDIRECT(_xlfn.CONCAT("D",ROW(C7200)-C7200-3))</f>
        <v>2088</v>
      </c>
      <c r="C7200" s="32">
        <v>39</v>
      </c>
      <c r="D7200" s="33">
        <v>4763284</v>
      </c>
      <c r="E7200" s="33"/>
      <c r="F7200" s="33">
        <v>2426550</v>
      </c>
      <c r="G7200" s="33">
        <v>953632</v>
      </c>
      <c r="H7200" s="33">
        <v>1235475</v>
      </c>
      <c r="I7200" s="33">
        <v>5791</v>
      </c>
      <c r="J7200" s="33">
        <v>231652</v>
      </c>
      <c r="K7200" s="33"/>
      <c r="L7200" s="33">
        <v>2336734</v>
      </c>
      <c r="M7200" s="33">
        <v>670533</v>
      </c>
      <c r="N7200" s="33">
        <v>1396059</v>
      </c>
      <c r="O7200" s="33">
        <v>26049</v>
      </c>
      <c r="P7200" s="33">
        <v>244093</v>
      </c>
      <c r="Q7200"/>
    </row>
    <row r="7201" spans="1:17">
      <c r="A7201" s="38" t="str">
        <f t="shared" ca="1" si="112"/>
        <v>208840</v>
      </c>
      <c r="B7201" s="39" cm="1">
        <f t="array" aca="1" ref="B7201" ca="1">INDIRECT(_xlfn.CONCAT("D",ROW(C7201)-C7201-3))</f>
        <v>2088</v>
      </c>
      <c r="C7201" s="32">
        <v>40</v>
      </c>
      <c r="D7201" s="33">
        <v>4781807</v>
      </c>
      <c r="E7201" s="33"/>
      <c r="F7201" s="33">
        <v>2434261</v>
      </c>
      <c r="G7201" s="33">
        <v>978923</v>
      </c>
      <c r="H7201" s="33">
        <v>1225344</v>
      </c>
      <c r="I7201" s="33">
        <v>8697</v>
      </c>
      <c r="J7201" s="33">
        <v>221296</v>
      </c>
      <c r="K7201" s="33"/>
      <c r="L7201" s="33">
        <v>2347547</v>
      </c>
      <c r="M7201" s="33">
        <v>646131</v>
      </c>
      <c r="N7201" s="33">
        <v>1422843</v>
      </c>
      <c r="O7201" s="33">
        <v>30952</v>
      </c>
      <c r="P7201" s="33">
        <v>247619</v>
      </c>
      <c r="Q7201"/>
    </row>
    <row r="7202" spans="1:17">
      <c r="A7202" s="38" t="str">
        <f t="shared" ca="1" si="112"/>
        <v>208841</v>
      </c>
      <c r="B7202" s="39" cm="1">
        <f t="array" aca="1" ref="B7202" ca="1">INDIRECT(_xlfn.CONCAT("D",ROW(C7202)-C7202-3))</f>
        <v>2088</v>
      </c>
      <c r="C7202" s="32">
        <v>41</v>
      </c>
      <c r="D7202" s="33">
        <v>4800282</v>
      </c>
      <c r="E7202" s="33"/>
      <c r="F7202" s="33">
        <v>2441941</v>
      </c>
      <c r="G7202" s="33">
        <v>895992</v>
      </c>
      <c r="H7202" s="33">
        <v>1274730</v>
      </c>
      <c r="I7202" s="33">
        <v>7749</v>
      </c>
      <c r="J7202" s="33">
        <v>263470</v>
      </c>
      <c r="K7202" s="33"/>
      <c r="L7202" s="33">
        <v>2358341</v>
      </c>
      <c r="M7202" s="33">
        <v>612569</v>
      </c>
      <c r="N7202" s="33">
        <v>1452552</v>
      </c>
      <c r="O7202" s="33">
        <v>26129</v>
      </c>
      <c r="P7202" s="33">
        <v>267092</v>
      </c>
      <c r="Q7202"/>
    </row>
    <row r="7203" spans="1:17">
      <c r="A7203" s="38" t="str">
        <f t="shared" ca="1" si="112"/>
        <v>208842</v>
      </c>
      <c r="B7203" s="39" cm="1">
        <f t="array" aca="1" ref="B7203" ca="1">INDIRECT(_xlfn.CONCAT("D",ROW(C7203)-C7203-3))</f>
        <v>2088</v>
      </c>
      <c r="C7203" s="32">
        <v>42</v>
      </c>
      <c r="D7203" s="33">
        <v>4817479</v>
      </c>
      <c r="E7203" s="33"/>
      <c r="F7203" s="33">
        <v>2448978</v>
      </c>
      <c r="G7203" s="33">
        <v>863490</v>
      </c>
      <c r="H7203" s="33">
        <v>1314133</v>
      </c>
      <c r="I7203" s="33">
        <v>13568</v>
      </c>
      <c r="J7203" s="33">
        <v>257787</v>
      </c>
      <c r="K7203" s="33"/>
      <c r="L7203" s="33">
        <v>2368501</v>
      </c>
      <c r="M7203" s="33">
        <v>603755</v>
      </c>
      <c r="N7203" s="33">
        <v>1471106</v>
      </c>
      <c r="O7203" s="33">
        <v>31011</v>
      </c>
      <c r="P7203" s="33">
        <v>262628</v>
      </c>
      <c r="Q7203"/>
    </row>
    <row r="7204" spans="1:17">
      <c r="A7204" s="38" t="str">
        <f t="shared" ca="1" si="112"/>
        <v>208843</v>
      </c>
      <c r="B7204" s="39" cm="1">
        <f t="array" aca="1" ref="B7204" ca="1">INDIRECT(_xlfn.CONCAT("D",ROW(C7204)-C7204-3))</f>
        <v>2088</v>
      </c>
      <c r="C7204" s="32">
        <v>43</v>
      </c>
      <c r="D7204" s="33">
        <v>4832956</v>
      </c>
      <c r="E7204" s="33"/>
      <c r="F7204" s="33">
        <v>2455128</v>
      </c>
      <c r="G7204" s="33">
        <v>837792</v>
      </c>
      <c r="H7204" s="33">
        <v>1347456</v>
      </c>
      <c r="I7204" s="33">
        <v>17474</v>
      </c>
      <c r="J7204" s="33">
        <v>252405</v>
      </c>
      <c r="K7204" s="33"/>
      <c r="L7204" s="33">
        <v>2377829</v>
      </c>
      <c r="M7204" s="33">
        <v>571687</v>
      </c>
      <c r="N7204" s="33">
        <v>1470882</v>
      </c>
      <c r="O7204" s="33">
        <v>37789</v>
      </c>
      <c r="P7204" s="33">
        <v>297471</v>
      </c>
      <c r="Q7204"/>
    </row>
    <row r="7205" spans="1:17">
      <c r="A7205" s="38" t="str">
        <f t="shared" ca="1" si="112"/>
        <v>208844</v>
      </c>
      <c r="B7205" s="39" cm="1">
        <f t="array" aca="1" ref="B7205" ca="1">INDIRECT(_xlfn.CONCAT("D",ROW(C7205)-C7205-3))</f>
        <v>2088</v>
      </c>
      <c r="C7205" s="32">
        <v>44</v>
      </c>
      <c r="D7205" s="33">
        <v>4846125</v>
      </c>
      <c r="E7205" s="33"/>
      <c r="F7205" s="33">
        <v>2460102</v>
      </c>
      <c r="G7205" s="33">
        <v>830054</v>
      </c>
      <c r="H7205" s="33">
        <v>1327504</v>
      </c>
      <c r="I7205" s="33">
        <v>13576</v>
      </c>
      <c r="J7205" s="33">
        <v>288967</v>
      </c>
      <c r="K7205" s="33"/>
      <c r="L7205" s="33">
        <v>2386024</v>
      </c>
      <c r="M7205" s="33">
        <v>554348</v>
      </c>
      <c r="N7205" s="33">
        <v>1516705</v>
      </c>
      <c r="O7205" s="33">
        <v>31013</v>
      </c>
      <c r="P7205" s="33">
        <v>283958</v>
      </c>
      <c r="Q7205"/>
    </row>
    <row r="7206" spans="1:17">
      <c r="A7206" s="38" t="str">
        <f t="shared" ca="1" si="112"/>
        <v>208845</v>
      </c>
      <c r="B7206" s="39" cm="1">
        <f t="array" aca="1" ref="B7206" ca="1">INDIRECT(_xlfn.CONCAT("D",ROW(C7206)-C7206-3))</f>
        <v>2088</v>
      </c>
      <c r="C7206" s="32">
        <v>45</v>
      </c>
      <c r="D7206" s="33">
        <v>4857235</v>
      </c>
      <c r="E7206" s="33"/>
      <c r="F7206" s="33">
        <v>2464141</v>
      </c>
      <c r="G7206" s="33">
        <v>847200</v>
      </c>
      <c r="H7206" s="33">
        <v>1331314</v>
      </c>
      <c r="I7206" s="33">
        <v>2905</v>
      </c>
      <c r="J7206" s="33">
        <v>282723</v>
      </c>
      <c r="K7206" s="33"/>
      <c r="L7206" s="33">
        <v>2393094</v>
      </c>
      <c r="M7206" s="33">
        <v>562169</v>
      </c>
      <c r="N7206" s="33">
        <v>1496532</v>
      </c>
      <c r="O7206" s="33">
        <v>31985</v>
      </c>
      <c r="P7206" s="33">
        <v>302408</v>
      </c>
      <c r="Q7206"/>
    </row>
    <row r="7207" spans="1:17">
      <c r="A7207" s="38" t="str">
        <f t="shared" ca="1" si="112"/>
        <v>208846</v>
      </c>
      <c r="B7207" s="39" cm="1">
        <f t="array" aca="1" ref="B7207" ca="1">INDIRECT(_xlfn.CONCAT("D",ROW(C7207)-C7207-3))</f>
        <v>2088</v>
      </c>
      <c r="C7207" s="32">
        <v>46</v>
      </c>
      <c r="D7207" s="33">
        <v>4865740</v>
      </c>
      <c r="E7207" s="33"/>
      <c r="F7207" s="33">
        <v>2466920</v>
      </c>
      <c r="G7207" s="33">
        <v>817137</v>
      </c>
      <c r="H7207" s="33">
        <v>1369650</v>
      </c>
      <c r="I7207" s="33">
        <v>16479</v>
      </c>
      <c r="J7207" s="33">
        <v>263655</v>
      </c>
      <c r="K7207" s="33"/>
      <c r="L7207" s="33">
        <v>2398820</v>
      </c>
      <c r="M7207" s="33">
        <v>522113</v>
      </c>
      <c r="N7207" s="33">
        <v>1517029</v>
      </c>
      <c r="O7207" s="33">
        <v>44476</v>
      </c>
      <c r="P7207" s="33">
        <v>315202</v>
      </c>
      <c r="Q7207"/>
    </row>
    <row r="7208" spans="1:17">
      <c r="A7208" s="38" t="str">
        <f t="shared" ca="1" si="112"/>
        <v>208847</v>
      </c>
      <c r="B7208" s="39" cm="1">
        <f t="array" aca="1" ref="B7208" ca="1">INDIRECT(_xlfn.CONCAT("D",ROW(C7208)-C7208-3))</f>
        <v>2088</v>
      </c>
      <c r="C7208" s="32">
        <v>47</v>
      </c>
      <c r="D7208" s="33">
        <v>4871069</v>
      </c>
      <c r="E7208" s="33"/>
      <c r="F7208" s="33">
        <v>2468113</v>
      </c>
      <c r="G7208" s="33">
        <v>784251</v>
      </c>
      <c r="H7208" s="33">
        <v>1359110</v>
      </c>
      <c r="I7208" s="33">
        <v>14541</v>
      </c>
      <c r="J7208" s="33">
        <v>310210</v>
      </c>
      <c r="K7208" s="33"/>
      <c r="L7208" s="33">
        <v>2402956</v>
      </c>
      <c r="M7208" s="33">
        <v>525919</v>
      </c>
      <c r="N7208" s="33">
        <v>1544827</v>
      </c>
      <c r="O7208" s="33">
        <v>36805</v>
      </c>
      <c r="P7208" s="33">
        <v>295406</v>
      </c>
      <c r="Q7208"/>
    </row>
    <row r="7209" spans="1:17">
      <c r="A7209" s="38" t="str">
        <f t="shared" ca="1" si="112"/>
        <v>208848</v>
      </c>
      <c r="B7209" s="39" cm="1">
        <f t="array" aca="1" ref="B7209" ca="1">INDIRECT(_xlfn.CONCAT("D",ROW(C7209)-C7209-3))</f>
        <v>2088</v>
      </c>
      <c r="C7209" s="32">
        <v>48</v>
      </c>
      <c r="D7209" s="33">
        <v>4872670</v>
      </c>
      <c r="E7209" s="33"/>
      <c r="F7209" s="33">
        <v>2467374</v>
      </c>
      <c r="G7209" s="33">
        <v>778662</v>
      </c>
      <c r="H7209" s="33">
        <v>1365074</v>
      </c>
      <c r="I7209" s="33">
        <v>22220</v>
      </c>
      <c r="J7209" s="33">
        <v>301418</v>
      </c>
      <c r="K7209" s="33"/>
      <c r="L7209" s="33">
        <v>2405296</v>
      </c>
      <c r="M7209" s="33">
        <v>559978</v>
      </c>
      <c r="N7209" s="33">
        <v>1462327</v>
      </c>
      <c r="O7209" s="33">
        <v>41587</v>
      </c>
      <c r="P7209" s="33">
        <v>341403</v>
      </c>
      <c r="Q7209"/>
    </row>
    <row r="7210" spans="1:17">
      <c r="A7210" s="38" t="str">
        <f t="shared" ca="1" si="112"/>
        <v>208849</v>
      </c>
      <c r="B7210" s="39" cm="1">
        <f t="array" aca="1" ref="B7210" ca="1">INDIRECT(_xlfn.CONCAT("D",ROW(C7210)-C7210-3))</f>
        <v>2088</v>
      </c>
      <c r="C7210" s="32">
        <v>49</v>
      </c>
      <c r="D7210" s="33">
        <v>4869945</v>
      </c>
      <c r="E7210" s="33"/>
      <c r="F7210" s="33">
        <v>2464385</v>
      </c>
      <c r="G7210" s="33">
        <v>782759</v>
      </c>
      <c r="H7210" s="33">
        <v>1348784</v>
      </c>
      <c r="I7210" s="33">
        <v>15481</v>
      </c>
      <c r="J7210" s="33">
        <v>317361</v>
      </c>
      <c r="K7210" s="33"/>
      <c r="L7210" s="33">
        <v>2405560</v>
      </c>
      <c r="M7210" s="33">
        <v>497735</v>
      </c>
      <c r="N7210" s="33">
        <v>1499971</v>
      </c>
      <c r="O7210" s="33">
        <v>57022</v>
      </c>
      <c r="P7210" s="33">
        <v>350831</v>
      </c>
      <c r="Q7210"/>
    </row>
    <row r="7211" spans="1:17">
      <c r="A7211" s="38" t="str">
        <f t="shared" ca="1" si="112"/>
        <v>208850</v>
      </c>
      <c r="B7211" s="39" cm="1">
        <f t="array" aca="1" ref="B7211" ca="1">INDIRECT(_xlfn.CONCAT("D",ROW(C7211)-C7211-3))</f>
        <v>2088</v>
      </c>
      <c r="C7211" s="32">
        <v>50</v>
      </c>
      <c r="D7211" s="33">
        <v>4862825</v>
      </c>
      <c r="E7211" s="33"/>
      <c r="F7211" s="33">
        <v>2459115</v>
      </c>
      <c r="G7211" s="33">
        <v>733776</v>
      </c>
      <c r="H7211" s="33">
        <v>1427001</v>
      </c>
      <c r="I7211" s="33">
        <v>12551</v>
      </c>
      <c r="J7211" s="33">
        <v>285787</v>
      </c>
      <c r="K7211" s="33"/>
      <c r="L7211" s="33">
        <v>2403710</v>
      </c>
      <c r="M7211" s="33">
        <v>509966</v>
      </c>
      <c r="N7211" s="33">
        <v>1469902</v>
      </c>
      <c r="O7211" s="33">
        <v>49352</v>
      </c>
      <c r="P7211" s="33">
        <v>374491</v>
      </c>
      <c r="Q7211"/>
    </row>
    <row r="7212" spans="1:17">
      <c r="A7212" s="38" t="str">
        <f t="shared" ca="1" si="112"/>
        <v>208851</v>
      </c>
      <c r="B7212" s="39" cm="1">
        <f t="array" aca="1" ref="B7212" ca="1">INDIRECT(_xlfn.CONCAT("D",ROW(C7212)-C7212-3))</f>
        <v>2088</v>
      </c>
      <c r="C7212" s="32">
        <v>51</v>
      </c>
      <c r="D7212" s="33">
        <v>4851324</v>
      </c>
      <c r="E7212" s="33"/>
      <c r="F7212" s="33">
        <v>2451454</v>
      </c>
      <c r="G7212" s="33">
        <v>741137</v>
      </c>
      <c r="H7212" s="33">
        <v>1379848</v>
      </c>
      <c r="I7212" s="33">
        <v>15461</v>
      </c>
      <c r="J7212" s="33">
        <v>315007</v>
      </c>
      <c r="K7212" s="33"/>
      <c r="L7212" s="33">
        <v>2399871</v>
      </c>
      <c r="M7212" s="33">
        <v>555749</v>
      </c>
      <c r="N7212" s="33">
        <v>1445915</v>
      </c>
      <c r="O7212" s="33">
        <v>61857</v>
      </c>
      <c r="P7212" s="33">
        <v>336349</v>
      </c>
      <c r="Q7212"/>
    </row>
    <row r="7213" spans="1:17">
      <c r="A7213" s="38" t="str">
        <f t="shared" ca="1" si="112"/>
        <v>208852</v>
      </c>
      <c r="B7213" s="39" cm="1">
        <f t="array" aca="1" ref="B7213" ca="1">INDIRECT(_xlfn.CONCAT("D",ROW(C7213)-C7213-3))</f>
        <v>2088</v>
      </c>
      <c r="C7213" s="32">
        <v>52</v>
      </c>
      <c r="D7213" s="33">
        <v>4836796</v>
      </c>
      <c r="E7213" s="33"/>
      <c r="F7213" s="33">
        <v>2442064</v>
      </c>
      <c r="G7213" s="33">
        <v>772145</v>
      </c>
      <c r="H7213" s="33">
        <v>1357776</v>
      </c>
      <c r="I7213" s="33">
        <v>19328</v>
      </c>
      <c r="J7213" s="33">
        <v>292816</v>
      </c>
      <c r="K7213" s="33"/>
      <c r="L7213" s="33">
        <v>2394731</v>
      </c>
      <c r="M7213" s="33">
        <v>535384</v>
      </c>
      <c r="N7213" s="33">
        <v>1424469</v>
      </c>
      <c r="O7213" s="33">
        <v>72480</v>
      </c>
      <c r="P7213" s="33">
        <v>362399</v>
      </c>
      <c r="Q7213"/>
    </row>
    <row r="7214" spans="1:17">
      <c r="A7214" s="38" t="str">
        <f t="shared" ca="1" si="112"/>
        <v>208853</v>
      </c>
      <c r="B7214" s="39" cm="1">
        <f t="array" aca="1" ref="B7214" ca="1">INDIRECT(_xlfn.CONCAT("D",ROW(C7214)-C7214-3))</f>
        <v>2088</v>
      </c>
      <c r="C7214" s="32">
        <v>53</v>
      </c>
      <c r="D7214" s="33">
        <v>4820242</v>
      </c>
      <c r="E7214" s="33"/>
      <c r="F7214" s="33">
        <v>2431462</v>
      </c>
      <c r="G7214" s="33">
        <v>747993</v>
      </c>
      <c r="H7214" s="33">
        <v>1402246</v>
      </c>
      <c r="I7214" s="33">
        <v>11597</v>
      </c>
      <c r="J7214" s="33">
        <v>269625</v>
      </c>
      <c r="K7214" s="33"/>
      <c r="L7214" s="33">
        <v>2388780</v>
      </c>
      <c r="M7214" s="33">
        <v>487033</v>
      </c>
      <c r="N7214" s="33">
        <v>1433075</v>
      </c>
      <c r="O7214" s="33">
        <v>60879</v>
      </c>
      <c r="P7214" s="33">
        <v>407793</v>
      </c>
      <c r="Q7214"/>
    </row>
    <row r="7215" spans="1:17">
      <c r="A7215" s="38" t="str">
        <f t="shared" ca="1" si="112"/>
        <v>208854</v>
      </c>
      <c r="B7215" s="39" cm="1">
        <f t="array" aca="1" ref="B7215" ca="1">INDIRECT(_xlfn.CONCAT("D",ROW(C7215)-C7215-3))</f>
        <v>2088</v>
      </c>
      <c r="C7215" s="32">
        <v>54</v>
      </c>
      <c r="D7215" s="33">
        <v>4802807</v>
      </c>
      <c r="E7215" s="33"/>
      <c r="F7215" s="33">
        <v>2420205</v>
      </c>
      <c r="G7215" s="33">
        <v>722205</v>
      </c>
      <c r="H7215" s="33">
        <v>1369200</v>
      </c>
      <c r="I7215" s="33">
        <v>17356</v>
      </c>
      <c r="J7215" s="33">
        <v>311445</v>
      </c>
      <c r="K7215" s="33"/>
      <c r="L7215" s="33">
        <v>2382602</v>
      </c>
      <c r="M7215" s="33">
        <v>522280</v>
      </c>
      <c r="N7215" s="33">
        <v>1395000</v>
      </c>
      <c r="O7215" s="33">
        <v>68543</v>
      </c>
      <c r="P7215" s="33">
        <v>396779</v>
      </c>
      <c r="Q7215"/>
    </row>
    <row r="7216" spans="1:17">
      <c r="A7216" s="38" t="str">
        <f t="shared" ca="1" si="112"/>
        <v>208855</v>
      </c>
      <c r="B7216" s="39" cm="1">
        <f t="array" aca="1" ref="B7216" ca="1">INDIRECT(_xlfn.CONCAT("D",ROW(C7216)-C7216-3))</f>
        <v>2088</v>
      </c>
      <c r="C7216" s="32">
        <v>55</v>
      </c>
      <c r="D7216" s="33">
        <v>4784086</v>
      </c>
      <c r="E7216" s="33"/>
      <c r="F7216" s="33">
        <v>2408032</v>
      </c>
      <c r="G7216" s="33">
        <v>749552</v>
      </c>
      <c r="H7216" s="33">
        <v>1375467</v>
      </c>
      <c r="I7216" s="33">
        <v>10625</v>
      </c>
      <c r="J7216" s="33">
        <v>272389</v>
      </c>
      <c r="K7216" s="33"/>
      <c r="L7216" s="33">
        <v>2376054</v>
      </c>
      <c r="M7216" s="33">
        <v>519762</v>
      </c>
      <c r="N7216" s="33">
        <v>1348102</v>
      </c>
      <c r="O7216" s="33">
        <v>85823</v>
      </c>
      <c r="P7216" s="33">
        <v>422367</v>
      </c>
      <c r="Q7216"/>
    </row>
    <row r="7217" spans="1:17">
      <c r="A7217" s="38" t="str">
        <f t="shared" ca="1" si="112"/>
        <v>208856</v>
      </c>
      <c r="B7217" s="39" cm="1">
        <f t="array" aca="1" ref="B7217" ca="1">INDIRECT(_xlfn.CONCAT("D",ROW(C7217)-C7217-3))</f>
        <v>2088</v>
      </c>
      <c r="C7217" s="32">
        <v>56</v>
      </c>
      <c r="D7217" s="33">
        <v>4763784</v>
      </c>
      <c r="E7217" s="33"/>
      <c r="F7217" s="33">
        <v>2394817</v>
      </c>
      <c r="G7217" s="33">
        <v>743319</v>
      </c>
      <c r="H7217" s="33">
        <v>1381551</v>
      </c>
      <c r="I7217" s="33">
        <v>16390</v>
      </c>
      <c r="J7217" s="33">
        <v>253557</v>
      </c>
      <c r="K7217" s="33"/>
      <c r="L7217" s="33">
        <v>2368967</v>
      </c>
      <c r="M7217" s="33">
        <v>480562</v>
      </c>
      <c r="N7217" s="33">
        <v>1383670</v>
      </c>
      <c r="O7217" s="33">
        <v>88957</v>
      </c>
      <c r="P7217" s="33">
        <v>415778</v>
      </c>
      <c r="Q7217"/>
    </row>
    <row r="7218" spans="1:17">
      <c r="A7218" s="38" t="str">
        <f t="shared" ca="1" si="112"/>
        <v>208857</v>
      </c>
      <c r="B7218" s="39" cm="1">
        <f t="array" aca="1" ref="B7218" ca="1">INDIRECT(_xlfn.CONCAT("D",ROW(C7218)-C7218-3))</f>
        <v>2088</v>
      </c>
      <c r="C7218" s="32">
        <v>57</v>
      </c>
      <c r="D7218" s="33">
        <v>4733848</v>
      </c>
      <c r="E7218" s="33"/>
      <c r="F7218" s="33">
        <v>2376577</v>
      </c>
      <c r="G7218" s="33">
        <v>708719</v>
      </c>
      <c r="H7218" s="33">
        <v>1389398</v>
      </c>
      <c r="I7218" s="33">
        <v>15470</v>
      </c>
      <c r="J7218" s="33">
        <v>262990</v>
      </c>
      <c r="K7218" s="33"/>
      <c r="L7218" s="33">
        <v>2357271</v>
      </c>
      <c r="M7218" s="33">
        <v>506026</v>
      </c>
      <c r="N7218" s="33">
        <v>1335561</v>
      </c>
      <c r="O7218" s="33">
        <v>91741</v>
      </c>
      <c r="P7218" s="33">
        <v>423942</v>
      </c>
      <c r="Q7218"/>
    </row>
    <row r="7219" spans="1:17">
      <c r="A7219" s="38" t="str">
        <f t="shared" ca="1" si="112"/>
        <v>208858</v>
      </c>
      <c r="B7219" s="39" cm="1">
        <f t="array" aca="1" ref="B7219" ca="1">INDIRECT(_xlfn.CONCAT("D",ROW(C7219)-C7219-3))</f>
        <v>2088</v>
      </c>
      <c r="C7219" s="32">
        <v>58</v>
      </c>
      <c r="D7219" s="33">
        <v>4688636</v>
      </c>
      <c r="E7219" s="33"/>
      <c r="F7219" s="33">
        <v>2350503</v>
      </c>
      <c r="G7219" s="33">
        <v>685963</v>
      </c>
      <c r="H7219" s="33">
        <v>1360414</v>
      </c>
      <c r="I7219" s="33">
        <v>19188</v>
      </c>
      <c r="J7219" s="33">
        <v>284939</v>
      </c>
      <c r="K7219" s="33"/>
      <c r="L7219" s="33">
        <v>2338133</v>
      </c>
      <c r="M7219" s="33">
        <v>492997</v>
      </c>
      <c r="N7219" s="33">
        <v>1301205</v>
      </c>
      <c r="O7219" s="33">
        <v>109555</v>
      </c>
      <c r="P7219" s="33">
        <v>434376</v>
      </c>
      <c r="Q7219"/>
    </row>
    <row r="7220" spans="1:17">
      <c r="A7220" s="38" t="str">
        <f t="shared" ca="1" si="112"/>
        <v>208859</v>
      </c>
      <c r="B7220" s="39" cm="1">
        <f t="array" aca="1" ref="B7220" ca="1">INDIRECT(_xlfn.CONCAT("D",ROW(C7220)-C7220-3))</f>
        <v>2088</v>
      </c>
      <c r="C7220" s="32">
        <v>59</v>
      </c>
      <c r="D7220" s="33">
        <v>4632098</v>
      </c>
      <c r="E7220" s="33"/>
      <c r="F7220" s="33">
        <v>2318604</v>
      </c>
      <c r="G7220" s="33">
        <v>675861</v>
      </c>
      <c r="H7220" s="33">
        <v>1372782</v>
      </c>
      <c r="I7220" s="33">
        <v>21061</v>
      </c>
      <c r="J7220" s="33">
        <v>248901</v>
      </c>
      <c r="K7220" s="33"/>
      <c r="L7220" s="33">
        <v>2313494</v>
      </c>
      <c r="M7220" s="33">
        <v>484331</v>
      </c>
      <c r="N7220" s="33">
        <v>1326646</v>
      </c>
      <c r="O7220" s="33">
        <v>89017</v>
      </c>
      <c r="P7220" s="33">
        <v>413500</v>
      </c>
      <c r="Q7220"/>
    </row>
    <row r="7221" spans="1:17">
      <c r="A7221" s="38" t="str">
        <f t="shared" ca="1" si="112"/>
        <v>208860</v>
      </c>
      <c r="B7221" s="39" cm="1">
        <f t="array" aca="1" ref="B7221" ca="1">INDIRECT(_xlfn.CONCAT("D",ROW(C7221)-C7221-3))</f>
        <v>2088</v>
      </c>
      <c r="C7221" s="32">
        <v>60</v>
      </c>
      <c r="D7221" s="33">
        <v>4568774</v>
      </c>
      <c r="E7221" s="33"/>
      <c r="F7221" s="33">
        <v>2283199</v>
      </c>
      <c r="G7221" s="33">
        <v>652891</v>
      </c>
      <c r="H7221" s="33">
        <v>1364351</v>
      </c>
      <c r="I7221" s="33">
        <v>22083</v>
      </c>
      <c r="J7221" s="33">
        <v>243874</v>
      </c>
      <c r="K7221" s="33"/>
      <c r="L7221" s="33">
        <v>2285575</v>
      </c>
      <c r="M7221" s="33">
        <v>477840</v>
      </c>
      <c r="N7221" s="33">
        <v>1299189</v>
      </c>
      <c r="O7221" s="33">
        <v>108426</v>
      </c>
      <c r="P7221" s="33">
        <v>400120</v>
      </c>
      <c r="Q7221"/>
    </row>
    <row r="7222" spans="1:17">
      <c r="A7222" s="38" t="str">
        <f t="shared" ca="1" si="112"/>
        <v>208861</v>
      </c>
      <c r="B7222" s="39" cm="1">
        <f t="array" aca="1" ref="B7222" ca="1">INDIRECT(_xlfn.CONCAT("D",ROW(C7222)-C7222-3))</f>
        <v>2088</v>
      </c>
      <c r="C7222" s="32">
        <v>61</v>
      </c>
      <c r="D7222" s="33">
        <v>4502814</v>
      </c>
      <c r="E7222" s="33"/>
      <c r="F7222" s="33">
        <v>2246346</v>
      </c>
      <c r="G7222" s="33">
        <v>628938</v>
      </c>
      <c r="H7222" s="33">
        <v>1316022</v>
      </c>
      <c r="I7222" s="33">
        <v>31980</v>
      </c>
      <c r="J7222" s="33">
        <v>269407</v>
      </c>
      <c r="K7222" s="33"/>
      <c r="L7222" s="33">
        <v>2256468</v>
      </c>
      <c r="M7222" s="33">
        <v>454582</v>
      </c>
      <c r="N7222" s="33">
        <v>1260256</v>
      </c>
      <c r="O7222" s="33">
        <v>117998</v>
      </c>
      <c r="P7222" s="33">
        <v>423632</v>
      </c>
      <c r="Q7222"/>
    </row>
    <row r="7223" spans="1:17">
      <c r="A7223" s="38" t="str">
        <f t="shared" ca="1" si="112"/>
        <v>208862</v>
      </c>
      <c r="B7223" s="39" cm="1">
        <f t="array" aca="1" ref="B7223" ca="1">INDIRECT(_xlfn.CONCAT("D",ROW(C7223)-C7223-3))</f>
        <v>2088</v>
      </c>
      <c r="C7223" s="32">
        <v>62</v>
      </c>
      <c r="D7223" s="33">
        <v>4436295</v>
      </c>
      <c r="E7223" s="33"/>
      <c r="F7223" s="33">
        <v>2209100</v>
      </c>
      <c r="G7223" s="33">
        <v>633678</v>
      </c>
      <c r="H7223" s="33">
        <v>1297578</v>
      </c>
      <c r="I7223" s="33">
        <v>13648</v>
      </c>
      <c r="J7223" s="33">
        <v>264195</v>
      </c>
      <c r="K7223" s="33"/>
      <c r="L7223" s="33">
        <v>2227195</v>
      </c>
      <c r="M7223" s="33">
        <v>490804</v>
      </c>
      <c r="N7223" s="33">
        <v>1229943</v>
      </c>
      <c r="O7223" s="33">
        <v>120257</v>
      </c>
      <c r="P7223" s="33">
        <v>386190</v>
      </c>
      <c r="Q7223"/>
    </row>
    <row r="7224" spans="1:17">
      <c r="A7224" s="38" t="str">
        <f t="shared" ca="1" si="112"/>
        <v>208863</v>
      </c>
      <c r="B7224" s="39" cm="1">
        <f t="array" aca="1" ref="B7224" ca="1">INDIRECT(_xlfn.CONCAT("D",ROW(C7224)-C7224-3))</f>
        <v>2088</v>
      </c>
      <c r="C7224" s="32">
        <v>63</v>
      </c>
      <c r="D7224" s="33">
        <v>4374898</v>
      </c>
      <c r="E7224" s="33"/>
      <c r="F7224" s="33">
        <v>2174197</v>
      </c>
      <c r="G7224" s="33">
        <v>573719</v>
      </c>
      <c r="H7224" s="33">
        <v>1316586</v>
      </c>
      <c r="I7224" s="33">
        <v>28686</v>
      </c>
      <c r="J7224" s="33">
        <v>255206</v>
      </c>
      <c r="K7224" s="33"/>
      <c r="L7224" s="33">
        <v>2200701</v>
      </c>
      <c r="M7224" s="33">
        <v>439151</v>
      </c>
      <c r="N7224" s="33">
        <v>1221513</v>
      </c>
      <c r="O7224" s="33">
        <v>146384</v>
      </c>
      <c r="P7224" s="33">
        <v>393654</v>
      </c>
      <c r="Q7224"/>
    </row>
    <row r="7225" spans="1:17">
      <c r="A7225" s="38" t="str">
        <f t="shared" ca="1" si="112"/>
        <v>208864</v>
      </c>
      <c r="B7225" s="39" cm="1">
        <f t="array" aca="1" ref="B7225" ca="1">INDIRECT(_xlfn.CONCAT("D",ROW(C7225)-C7225-3))</f>
        <v>2088</v>
      </c>
      <c r="C7225" s="32">
        <v>64</v>
      </c>
      <c r="D7225" s="33">
        <v>4323323</v>
      </c>
      <c r="E7225" s="33"/>
      <c r="F7225" s="33">
        <v>2144284</v>
      </c>
      <c r="G7225" s="33">
        <v>535571</v>
      </c>
      <c r="H7225" s="33">
        <v>1306392</v>
      </c>
      <c r="I7225" s="33">
        <v>30032</v>
      </c>
      <c r="J7225" s="33">
        <v>272290</v>
      </c>
      <c r="K7225" s="33"/>
      <c r="L7225" s="33">
        <v>2179039</v>
      </c>
      <c r="M7225" s="33">
        <v>440626</v>
      </c>
      <c r="N7225" s="33">
        <v>1215484</v>
      </c>
      <c r="O7225" s="33">
        <v>147544</v>
      </c>
      <c r="P7225" s="33">
        <v>375385</v>
      </c>
      <c r="Q7225"/>
    </row>
    <row r="7226" spans="1:17">
      <c r="A7226" s="38" t="str">
        <f t="shared" ca="1" si="112"/>
        <v>208865</v>
      </c>
      <c r="B7226" s="39" cm="1">
        <f t="array" aca="1" ref="B7226" ca="1">INDIRECT(_xlfn.CONCAT("D",ROW(C7226)-C7226-3))</f>
        <v>2088</v>
      </c>
      <c r="C7226" s="32">
        <v>65</v>
      </c>
      <c r="D7226" s="33">
        <v>4272137</v>
      </c>
      <c r="E7226" s="33"/>
      <c r="F7226" s="33">
        <v>2114770</v>
      </c>
      <c r="G7226" s="33">
        <v>551635</v>
      </c>
      <c r="H7226" s="33">
        <v>1305162</v>
      </c>
      <c r="I7226" s="33">
        <v>25491</v>
      </c>
      <c r="J7226" s="33">
        <v>232482</v>
      </c>
      <c r="K7226" s="33"/>
      <c r="L7226" s="33">
        <v>2157367</v>
      </c>
      <c r="M7226" s="33">
        <v>419883</v>
      </c>
      <c r="N7226" s="33">
        <v>1203733</v>
      </c>
      <c r="O7226" s="33">
        <v>155550</v>
      </c>
      <c r="P7226" s="33">
        <v>378200</v>
      </c>
      <c r="Q7226"/>
    </row>
    <row r="7227" spans="1:17">
      <c r="A7227" s="38" t="str">
        <f t="shared" ca="1" si="112"/>
        <v>208866</v>
      </c>
      <c r="B7227" s="39" cm="1">
        <f t="array" aca="1" ref="B7227" ca="1">INDIRECT(_xlfn.CONCAT("D",ROW(C7227)-C7227-3))</f>
        <v>2088</v>
      </c>
      <c r="C7227" s="32">
        <v>66</v>
      </c>
      <c r="D7227" s="33">
        <v>4231583</v>
      </c>
      <c r="E7227" s="33"/>
      <c r="F7227" s="33">
        <v>2090472</v>
      </c>
      <c r="G7227" s="33">
        <v>556707</v>
      </c>
      <c r="H7227" s="33">
        <v>1263100</v>
      </c>
      <c r="I7227" s="33">
        <v>27682</v>
      </c>
      <c r="J7227" s="33">
        <v>242983</v>
      </c>
      <c r="K7227" s="33"/>
      <c r="L7227" s="33">
        <v>2141111</v>
      </c>
      <c r="M7227" s="33">
        <v>431096</v>
      </c>
      <c r="N7227" s="33">
        <v>1135220</v>
      </c>
      <c r="O7227" s="33">
        <v>183729</v>
      </c>
      <c r="P7227" s="33">
        <v>391066</v>
      </c>
      <c r="Q7227"/>
    </row>
    <row r="7228" spans="1:17">
      <c r="A7228" s="38" t="str">
        <f t="shared" ca="1" si="112"/>
        <v>208867</v>
      </c>
      <c r="B7228" s="39" cm="1">
        <f t="array" aca="1" ref="B7228" ca="1">INDIRECT(_xlfn.CONCAT("D",ROW(C7228)-C7228-3))</f>
        <v>2088</v>
      </c>
      <c r="C7228" s="32">
        <v>67</v>
      </c>
      <c r="D7228" s="33">
        <v>4140803</v>
      </c>
      <c r="E7228" s="33"/>
      <c r="F7228" s="33">
        <v>2039193</v>
      </c>
      <c r="G7228" s="33">
        <v>511251</v>
      </c>
      <c r="H7228" s="33">
        <v>1234554</v>
      </c>
      <c r="I7228" s="33">
        <v>42604</v>
      </c>
      <c r="J7228" s="33">
        <v>250784</v>
      </c>
      <c r="K7228" s="33"/>
      <c r="L7228" s="33">
        <v>2101609</v>
      </c>
      <c r="M7228" s="33">
        <v>393869</v>
      </c>
      <c r="N7228" s="33">
        <v>1114505</v>
      </c>
      <c r="O7228" s="33">
        <v>176026</v>
      </c>
      <c r="P7228" s="33">
        <v>417210</v>
      </c>
      <c r="Q7228"/>
    </row>
    <row r="7229" spans="1:17">
      <c r="A7229" s="38" t="str">
        <f t="shared" ca="1" si="112"/>
        <v>208868</v>
      </c>
      <c r="B7229" s="39" cm="1">
        <f t="array" aca="1" ref="B7229" ca="1">INDIRECT(_xlfn.CONCAT("D",ROW(C7229)-C7229-3))</f>
        <v>2088</v>
      </c>
      <c r="C7229" s="32">
        <v>68</v>
      </c>
      <c r="D7229" s="33">
        <v>4211932</v>
      </c>
      <c r="E7229" s="33"/>
      <c r="F7229" s="33">
        <v>2069897</v>
      </c>
      <c r="G7229" s="33">
        <v>549973</v>
      </c>
      <c r="H7229" s="33">
        <v>1262937</v>
      </c>
      <c r="I7229" s="33">
        <v>44998</v>
      </c>
      <c r="J7229" s="33">
        <v>211989</v>
      </c>
      <c r="K7229" s="33"/>
      <c r="L7229" s="33">
        <v>2142035</v>
      </c>
      <c r="M7229" s="33">
        <v>458291</v>
      </c>
      <c r="N7229" s="33">
        <v>1137204</v>
      </c>
      <c r="O7229" s="33">
        <v>183517</v>
      </c>
      <c r="P7229" s="33">
        <v>363023</v>
      </c>
      <c r="Q7229"/>
    </row>
    <row r="7230" spans="1:17">
      <c r="A7230" s="38" t="str">
        <f t="shared" ca="1" si="112"/>
        <v>208869</v>
      </c>
      <c r="B7230" s="39" cm="1">
        <f t="array" aca="1" ref="B7230" ca="1">INDIRECT(_xlfn.CONCAT("D",ROW(C7230)-C7230-3))</f>
        <v>2088</v>
      </c>
      <c r="C7230" s="32">
        <v>69</v>
      </c>
      <c r="D7230" s="33">
        <v>4220165</v>
      </c>
      <c r="E7230" s="33"/>
      <c r="F7230" s="33">
        <v>2068783</v>
      </c>
      <c r="G7230" s="33">
        <v>511916</v>
      </c>
      <c r="H7230" s="33">
        <v>1261183</v>
      </c>
      <c r="I7230" s="33">
        <v>58332</v>
      </c>
      <c r="J7230" s="33">
        <v>237352</v>
      </c>
      <c r="K7230" s="33"/>
      <c r="L7230" s="33">
        <v>2151382</v>
      </c>
      <c r="M7230" s="33">
        <v>438357</v>
      </c>
      <c r="N7230" s="33">
        <v>1169625</v>
      </c>
      <c r="O7230" s="33">
        <v>182817</v>
      </c>
      <c r="P7230" s="33">
        <v>360584</v>
      </c>
      <c r="Q7230"/>
    </row>
    <row r="7231" spans="1:17">
      <c r="A7231" s="38" t="str">
        <f t="shared" ca="1" si="112"/>
        <v>208870</v>
      </c>
      <c r="B7231" s="39" cm="1">
        <f t="array" aca="1" ref="B7231" ca="1">INDIRECT(_xlfn.CONCAT("D",ROW(C7231)-C7231-3))</f>
        <v>2088</v>
      </c>
      <c r="C7231" s="32">
        <v>70</v>
      </c>
      <c r="D7231" s="33">
        <v>4236128</v>
      </c>
      <c r="E7231" s="33"/>
      <c r="F7231" s="33">
        <v>2073330</v>
      </c>
      <c r="G7231" s="33">
        <v>530926</v>
      </c>
      <c r="H7231" s="33">
        <v>1236140</v>
      </c>
      <c r="I7231" s="33">
        <v>64477</v>
      </c>
      <c r="J7231" s="33">
        <v>241788</v>
      </c>
      <c r="K7231" s="33"/>
      <c r="L7231" s="33">
        <v>2162798</v>
      </c>
      <c r="M7231" s="33">
        <v>398384</v>
      </c>
      <c r="N7231" s="33">
        <v>1172906</v>
      </c>
      <c r="O7231" s="33">
        <v>229526</v>
      </c>
      <c r="P7231" s="33">
        <v>361983</v>
      </c>
      <c r="Q7231"/>
    </row>
    <row r="7232" spans="1:17">
      <c r="A7232" s="38" t="str">
        <f t="shared" ca="1" si="112"/>
        <v>208871</v>
      </c>
      <c r="B7232" s="39" cm="1">
        <f t="array" aca="1" ref="B7232" ca="1">INDIRECT(_xlfn.CONCAT("D",ROW(C7232)-C7232-3))</f>
        <v>2088</v>
      </c>
      <c r="C7232" s="32">
        <v>71</v>
      </c>
      <c r="D7232" s="33">
        <v>4271403</v>
      </c>
      <c r="E7232" s="33"/>
      <c r="F7232" s="33">
        <v>2084608</v>
      </c>
      <c r="G7232" s="33">
        <v>531193</v>
      </c>
      <c r="H7232" s="33">
        <v>1259200</v>
      </c>
      <c r="I7232" s="33">
        <v>48199</v>
      </c>
      <c r="J7232" s="33">
        <v>246016</v>
      </c>
      <c r="K7232" s="33"/>
      <c r="L7232" s="33">
        <v>2186795</v>
      </c>
      <c r="M7232" s="33">
        <v>466005</v>
      </c>
      <c r="N7232" s="33">
        <v>1130718</v>
      </c>
      <c r="O7232" s="33">
        <v>234011</v>
      </c>
      <c r="P7232" s="33">
        <v>356060</v>
      </c>
      <c r="Q7232"/>
    </row>
    <row r="7233" spans="1:17">
      <c r="A7233" s="38" t="str">
        <f t="shared" ca="1" si="112"/>
        <v>208872</v>
      </c>
      <c r="B7233" s="39" cm="1">
        <f t="array" aca="1" ref="B7233" ca="1">INDIRECT(_xlfn.CONCAT("D",ROW(C7233)-C7233-3))</f>
        <v>2088</v>
      </c>
      <c r="C7233" s="32">
        <v>72</v>
      </c>
      <c r="D7233" s="33">
        <v>4252270</v>
      </c>
      <c r="E7233" s="33"/>
      <c r="F7233" s="33">
        <v>2070847</v>
      </c>
      <c r="G7233" s="33">
        <v>492390</v>
      </c>
      <c r="H7233" s="33">
        <v>1277607</v>
      </c>
      <c r="I7233" s="33">
        <v>61173</v>
      </c>
      <c r="J7233" s="33">
        <v>239677</v>
      </c>
      <c r="K7233" s="33"/>
      <c r="L7233" s="33">
        <v>2181422</v>
      </c>
      <c r="M7233" s="33">
        <v>427829</v>
      </c>
      <c r="N7233" s="33">
        <v>1120407</v>
      </c>
      <c r="O7233" s="33">
        <v>251664</v>
      </c>
      <c r="P7233" s="33">
        <v>381522</v>
      </c>
      <c r="Q7233"/>
    </row>
    <row r="7234" spans="1:17">
      <c r="A7234" s="38" t="str">
        <f t="shared" ca="1" si="112"/>
        <v>208873</v>
      </c>
      <c r="B7234" s="39" cm="1">
        <f t="array" aca="1" ref="B7234" ca="1">INDIRECT(_xlfn.CONCAT("D",ROW(C7234)-C7234-3))</f>
        <v>2088</v>
      </c>
      <c r="C7234" s="32">
        <v>73</v>
      </c>
      <c r="D7234" s="33">
        <v>4210061</v>
      </c>
      <c r="E7234" s="33"/>
      <c r="F7234" s="33">
        <v>2044794</v>
      </c>
      <c r="G7234" s="33">
        <v>476350</v>
      </c>
      <c r="H7234" s="33">
        <v>1226475</v>
      </c>
      <c r="I7234" s="33">
        <v>91259</v>
      </c>
      <c r="J7234" s="33">
        <v>250710</v>
      </c>
      <c r="K7234" s="33"/>
      <c r="L7234" s="33">
        <v>2165267</v>
      </c>
      <c r="M7234" s="33">
        <v>408503</v>
      </c>
      <c r="N7234" s="33">
        <v>1088671</v>
      </c>
      <c r="O7234" s="33">
        <v>283739</v>
      </c>
      <c r="P7234" s="33">
        <v>384355</v>
      </c>
      <c r="Q7234"/>
    </row>
    <row r="7235" spans="1:17">
      <c r="A7235" s="38" t="str">
        <f t="shared" ca="1" si="112"/>
        <v>208874</v>
      </c>
      <c r="B7235" s="39" cm="1">
        <f t="array" aca="1" ref="B7235" ca="1">INDIRECT(_xlfn.CONCAT("D",ROW(C7235)-C7235-3))</f>
        <v>2088</v>
      </c>
      <c r="C7235" s="32">
        <v>74</v>
      </c>
      <c r="D7235" s="33">
        <v>4108921</v>
      </c>
      <c r="E7235" s="33"/>
      <c r="F7235" s="33">
        <v>1990987</v>
      </c>
      <c r="G7235" s="33">
        <v>473901</v>
      </c>
      <c r="H7235" s="33">
        <v>1176721</v>
      </c>
      <c r="I7235" s="33">
        <v>86346</v>
      </c>
      <c r="J7235" s="33">
        <v>254019</v>
      </c>
      <c r="K7235" s="33"/>
      <c r="L7235" s="33">
        <v>2117934</v>
      </c>
      <c r="M7235" s="33">
        <v>400636</v>
      </c>
      <c r="N7235" s="33">
        <v>1096212</v>
      </c>
      <c r="O7235" s="33">
        <v>278834</v>
      </c>
      <c r="P7235" s="33">
        <v>342252</v>
      </c>
      <c r="Q7235"/>
    </row>
    <row r="7236" spans="1:17">
      <c r="A7236" s="38" t="str">
        <f t="shared" ca="1" si="112"/>
        <v>208875</v>
      </c>
      <c r="B7236" s="39" cm="1">
        <f t="array" aca="1" ref="B7236" ca="1">INDIRECT(_xlfn.CONCAT("D",ROW(C7236)-C7236-3))</f>
        <v>2088</v>
      </c>
      <c r="C7236" s="32">
        <v>75</v>
      </c>
      <c r="D7236" s="33">
        <v>4062734</v>
      </c>
      <c r="E7236" s="33"/>
      <c r="F7236" s="33">
        <v>1960877</v>
      </c>
      <c r="G7236" s="33">
        <v>439992</v>
      </c>
      <c r="H7236" s="33">
        <v>1210480</v>
      </c>
      <c r="I7236" s="33">
        <v>82373</v>
      </c>
      <c r="J7236" s="33">
        <v>228032</v>
      </c>
      <c r="K7236" s="33"/>
      <c r="L7236" s="33">
        <v>2101857</v>
      </c>
      <c r="M7236" s="33">
        <v>412721</v>
      </c>
      <c r="N7236" s="33">
        <v>1063008</v>
      </c>
      <c r="O7236" s="33">
        <v>298971</v>
      </c>
      <c r="P7236" s="33">
        <v>327157</v>
      </c>
      <c r="Q7236"/>
    </row>
    <row r="7237" spans="1:17">
      <c r="A7237" s="38" t="str">
        <f t="shared" ca="1" si="112"/>
        <v>208876</v>
      </c>
      <c r="B7237" s="39" cm="1">
        <f t="array" aca="1" ref="B7237" ca="1">INDIRECT(_xlfn.CONCAT("D",ROW(C7237)-C7237-3))</f>
        <v>2088</v>
      </c>
      <c r="C7237" s="32">
        <v>76</v>
      </c>
      <c r="D7237" s="33">
        <v>3990499</v>
      </c>
      <c r="E7237" s="33"/>
      <c r="F7237" s="33">
        <v>1920912</v>
      </c>
      <c r="G7237" s="33">
        <v>407101</v>
      </c>
      <c r="H7237" s="33">
        <v>1228339</v>
      </c>
      <c r="I7237" s="33">
        <v>73379</v>
      </c>
      <c r="J7237" s="33">
        <v>212094</v>
      </c>
      <c r="K7237" s="33"/>
      <c r="L7237" s="33">
        <v>2069587</v>
      </c>
      <c r="M7237" s="33">
        <v>383518</v>
      </c>
      <c r="N7237" s="33">
        <v>1001575</v>
      </c>
      <c r="O7237" s="33">
        <v>364392</v>
      </c>
      <c r="P7237" s="33">
        <v>320102</v>
      </c>
      <c r="Q7237"/>
    </row>
    <row r="7238" spans="1:17">
      <c r="A7238" s="38" t="str">
        <f t="shared" ca="1" si="112"/>
        <v>208877</v>
      </c>
      <c r="B7238" s="39" cm="1">
        <f t="array" aca="1" ref="B7238" ca="1">INDIRECT(_xlfn.CONCAT("D",ROW(C7238)-C7238-3))</f>
        <v>2088</v>
      </c>
      <c r="C7238" s="32">
        <v>77</v>
      </c>
      <c r="D7238" s="33">
        <v>3984957</v>
      </c>
      <c r="E7238" s="33"/>
      <c r="F7238" s="33">
        <v>1910319</v>
      </c>
      <c r="G7238" s="33">
        <v>379653</v>
      </c>
      <c r="H7238" s="33">
        <v>1185161</v>
      </c>
      <c r="I7238" s="33">
        <v>104455</v>
      </c>
      <c r="J7238" s="33">
        <v>241050</v>
      </c>
      <c r="K7238" s="33"/>
      <c r="L7238" s="33">
        <v>2074638</v>
      </c>
      <c r="M7238" s="33">
        <v>374099</v>
      </c>
      <c r="N7238" s="33">
        <v>999608</v>
      </c>
      <c r="O7238" s="33">
        <v>352980</v>
      </c>
      <c r="P7238" s="33">
        <v>347952</v>
      </c>
      <c r="Q7238"/>
    </row>
    <row r="7239" spans="1:17">
      <c r="A7239" s="38" t="str">
        <f t="shared" ca="1" si="112"/>
        <v>208878</v>
      </c>
      <c r="B7239" s="39" cm="1">
        <f t="array" aca="1" ref="B7239" ca="1">INDIRECT(_xlfn.CONCAT("D",ROW(C7239)-C7239-3))</f>
        <v>2088</v>
      </c>
      <c r="C7239" s="32">
        <v>78</v>
      </c>
      <c r="D7239" s="33">
        <v>3960506</v>
      </c>
      <c r="E7239" s="33"/>
      <c r="F7239" s="33">
        <v>1890228</v>
      </c>
      <c r="G7239" s="33">
        <v>388898</v>
      </c>
      <c r="H7239" s="33">
        <v>1171720</v>
      </c>
      <c r="I7239" s="33">
        <v>96471</v>
      </c>
      <c r="J7239" s="33">
        <v>233138</v>
      </c>
      <c r="K7239" s="33"/>
      <c r="L7239" s="33">
        <v>2070278</v>
      </c>
      <c r="M7239" s="33">
        <v>371201</v>
      </c>
      <c r="N7239" s="33">
        <v>976793</v>
      </c>
      <c r="O7239" s="33">
        <v>396351</v>
      </c>
      <c r="P7239" s="33">
        <v>325933</v>
      </c>
      <c r="Q7239"/>
    </row>
    <row r="7240" spans="1:17">
      <c r="A7240" s="38" t="str">
        <f t="shared" ca="1" si="112"/>
        <v>208879</v>
      </c>
      <c r="B7240" s="39" cm="1">
        <f t="array" aca="1" ref="B7240" ca="1">INDIRECT(_xlfn.CONCAT("D",ROW(C7240)-C7240-3))</f>
        <v>2088</v>
      </c>
      <c r="C7240" s="32">
        <v>79</v>
      </c>
      <c r="D7240" s="33">
        <v>3994606</v>
      </c>
      <c r="E7240" s="33"/>
      <c r="F7240" s="33">
        <v>1898681</v>
      </c>
      <c r="G7240" s="33">
        <v>421706</v>
      </c>
      <c r="H7240" s="33">
        <v>1136598</v>
      </c>
      <c r="I7240" s="33">
        <v>101410</v>
      </c>
      <c r="J7240" s="33">
        <v>238967</v>
      </c>
      <c r="K7240" s="33"/>
      <c r="L7240" s="33">
        <v>2095925</v>
      </c>
      <c r="M7240" s="33">
        <v>403682</v>
      </c>
      <c r="N7240" s="33">
        <v>945280</v>
      </c>
      <c r="O7240" s="33">
        <v>418782</v>
      </c>
      <c r="P7240" s="33">
        <v>328180</v>
      </c>
      <c r="Q7240"/>
    </row>
    <row r="7241" spans="1:17">
      <c r="A7241" s="38" t="str">
        <f t="shared" ca="1" si="112"/>
        <v>208880</v>
      </c>
      <c r="B7241" s="39" cm="1">
        <f t="array" aca="1" ref="B7241" ca="1">INDIRECT(_xlfn.CONCAT("D",ROW(C7241)-C7241-3))</f>
        <v>2088</v>
      </c>
      <c r="C7241" s="32">
        <v>80</v>
      </c>
      <c r="D7241" s="33">
        <v>3905369</v>
      </c>
      <c r="E7241" s="33"/>
      <c r="F7241" s="33">
        <v>1846796</v>
      </c>
      <c r="G7241" s="33">
        <v>348661</v>
      </c>
      <c r="H7241" s="33">
        <v>1166556</v>
      </c>
      <c r="I7241" s="33">
        <v>114545</v>
      </c>
      <c r="J7241" s="33">
        <v>217034</v>
      </c>
      <c r="K7241" s="33"/>
      <c r="L7241" s="33">
        <v>2058573</v>
      </c>
      <c r="M7241" s="33">
        <v>416748</v>
      </c>
      <c r="N7241" s="33">
        <v>908993</v>
      </c>
      <c r="O7241" s="33">
        <v>432854</v>
      </c>
      <c r="P7241" s="33">
        <v>299978</v>
      </c>
      <c r="Q7241"/>
    </row>
    <row r="7242" spans="1:17">
      <c r="A7242" s="38" t="str">
        <f t="shared" ca="1" si="112"/>
        <v>208881</v>
      </c>
      <c r="B7242" s="39" cm="1">
        <f t="array" aca="1" ref="B7242" ca="1">INDIRECT(_xlfn.CONCAT("D",ROW(C7242)-C7242-3))</f>
        <v>2088</v>
      </c>
      <c r="C7242" s="32">
        <v>81</v>
      </c>
      <c r="D7242" s="33">
        <v>3736096</v>
      </c>
      <c r="E7242" s="33"/>
      <c r="F7242" s="33">
        <v>1758291</v>
      </c>
      <c r="G7242" s="33">
        <v>318042</v>
      </c>
      <c r="H7242" s="33">
        <v>1125226</v>
      </c>
      <c r="I7242" s="33">
        <v>113730</v>
      </c>
      <c r="J7242" s="33">
        <v>201293</v>
      </c>
      <c r="K7242" s="33"/>
      <c r="L7242" s="33">
        <v>1977804</v>
      </c>
      <c r="M7242" s="33">
        <v>344579</v>
      </c>
      <c r="N7242" s="33">
        <v>857418</v>
      </c>
      <c r="O7242" s="33">
        <v>456416</v>
      </c>
      <c r="P7242" s="33">
        <v>319391</v>
      </c>
      <c r="Q7242"/>
    </row>
    <row r="7243" spans="1:17">
      <c r="A7243" s="38" t="str">
        <f t="shared" ca="1" si="112"/>
        <v>208882</v>
      </c>
      <c r="B7243" s="39" cm="1">
        <f t="array" aca="1" ref="B7243" ca="1">INDIRECT(_xlfn.CONCAT("D",ROW(C7243)-C7243-3))</f>
        <v>2088</v>
      </c>
      <c r="C7243" s="32">
        <v>82</v>
      </c>
      <c r="D7243" s="33">
        <v>3530476</v>
      </c>
      <c r="E7243" s="33"/>
      <c r="F7243" s="33">
        <v>1651816</v>
      </c>
      <c r="G7243" s="33">
        <v>300330</v>
      </c>
      <c r="H7243" s="33">
        <v>1054179</v>
      </c>
      <c r="I7243" s="33">
        <v>116907</v>
      </c>
      <c r="J7243" s="33">
        <v>180400</v>
      </c>
      <c r="K7243" s="33"/>
      <c r="L7243" s="33">
        <v>1878661</v>
      </c>
      <c r="M7243" s="33">
        <v>333962</v>
      </c>
      <c r="N7243" s="33">
        <v>752675</v>
      </c>
      <c r="O7243" s="33">
        <v>495393</v>
      </c>
      <c r="P7243" s="33">
        <v>296631</v>
      </c>
      <c r="Q7243"/>
    </row>
    <row r="7244" spans="1:17">
      <c r="A7244" s="38" t="str">
        <f t="shared" ref="A7244:A7307" ca="1" si="113">B7244&amp;C7244</f>
        <v>208883</v>
      </c>
      <c r="B7244" s="39" cm="1">
        <f t="array" aca="1" ref="B7244" ca="1">INDIRECT(_xlfn.CONCAT("D",ROW(C7244)-C7244-3))</f>
        <v>2088</v>
      </c>
      <c r="C7244" s="32">
        <v>83</v>
      </c>
      <c r="D7244" s="33">
        <v>3361648</v>
      </c>
      <c r="E7244" s="33"/>
      <c r="F7244" s="33">
        <v>1562531</v>
      </c>
      <c r="G7244" s="33">
        <v>296325</v>
      </c>
      <c r="H7244" s="33">
        <v>939541</v>
      </c>
      <c r="I7244" s="33">
        <v>155747</v>
      </c>
      <c r="J7244" s="33">
        <v>170918</v>
      </c>
      <c r="K7244" s="33"/>
      <c r="L7244" s="33">
        <v>1799117</v>
      </c>
      <c r="M7244" s="33">
        <v>307092</v>
      </c>
      <c r="N7244" s="33">
        <v>744497</v>
      </c>
      <c r="O7244" s="33">
        <v>511147</v>
      </c>
      <c r="P7244" s="33">
        <v>236380</v>
      </c>
      <c r="Q7244"/>
    </row>
    <row r="7245" spans="1:17">
      <c r="A7245" s="38" t="str">
        <f t="shared" ca="1" si="113"/>
        <v>208884</v>
      </c>
      <c r="B7245" s="39" cm="1">
        <f t="array" aca="1" ref="B7245" ca="1">INDIRECT(_xlfn.CONCAT("D",ROW(C7245)-C7245-3))</f>
        <v>2088</v>
      </c>
      <c r="C7245" s="32">
        <v>84</v>
      </c>
      <c r="D7245" s="33">
        <v>3195613</v>
      </c>
      <c r="E7245" s="33"/>
      <c r="F7245" s="33">
        <v>1475475</v>
      </c>
      <c r="G7245" s="33">
        <v>246250</v>
      </c>
      <c r="H7245" s="33">
        <v>921158</v>
      </c>
      <c r="I7245" s="33">
        <v>146939</v>
      </c>
      <c r="J7245" s="33">
        <v>161127</v>
      </c>
      <c r="K7245" s="33"/>
      <c r="L7245" s="33">
        <v>1720139</v>
      </c>
      <c r="M7245" s="33">
        <v>295285</v>
      </c>
      <c r="N7245" s="33">
        <v>624953</v>
      </c>
      <c r="O7245" s="33">
        <v>568323</v>
      </c>
      <c r="P7245" s="33">
        <v>231577</v>
      </c>
      <c r="Q7245"/>
    </row>
    <row r="7246" spans="1:17">
      <c r="A7246" s="38" t="str">
        <f t="shared" ca="1" si="113"/>
        <v>208885</v>
      </c>
      <c r="B7246" s="39" cm="1">
        <f t="array" aca="1" ref="B7246" ca="1">INDIRECT(_xlfn.CONCAT("D",ROW(C7246)-C7246-3))</f>
        <v>2088</v>
      </c>
      <c r="C7246" s="32">
        <v>85</v>
      </c>
      <c r="D7246" s="33">
        <v>3002751</v>
      </c>
      <c r="E7246" s="33"/>
      <c r="F7246" s="33">
        <v>1374472</v>
      </c>
      <c r="G7246" s="33">
        <v>206527</v>
      </c>
      <c r="H7246" s="33">
        <v>875959</v>
      </c>
      <c r="I7246" s="33">
        <v>154641</v>
      </c>
      <c r="J7246" s="33">
        <v>137346</v>
      </c>
      <c r="K7246" s="33"/>
      <c r="L7246" s="33">
        <v>1628279</v>
      </c>
      <c r="M7246" s="33">
        <v>284238</v>
      </c>
      <c r="N7246" s="33">
        <v>595885</v>
      </c>
      <c r="O7246" s="33">
        <v>538022</v>
      </c>
      <c r="P7246" s="33">
        <v>210133</v>
      </c>
      <c r="Q7246"/>
    </row>
    <row r="7247" spans="1:17">
      <c r="A7247" s="38" t="str">
        <f t="shared" ca="1" si="113"/>
        <v>208886</v>
      </c>
      <c r="B7247" s="39" cm="1">
        <f t="array" aca="1" ref="B7247" ca="1">INDIRECT(_xlfn.CONCAT("D",ROW(C7247)-C7247-3))</f>
        <v>2088</v>
      </c>
      <c r="C7247" s="32">
        <v>86</v>
      </c>
      <c r="D7247" s="33">
        <v>2823608</v>
      </c>
      <c r="E7247" s="33"/>
      <c r="F7247" s="33">
        <v>1279790</v>
      </c>
      <c r="G7247" s="33">
        <v>190846</v>
      </c>
      <c r="H7247" s="33">
        <v>779713</v>
      </c>
      <c r="I7247" s="33">
        <v>157167</v>
      </c>
      <c r="J7247" s="33">
        <v>152064</v>
      </c>
      <c r="K7247" s="33"/>
      <c r="L7247" s="33">
        <v>1543818</v>
      </c>
      <c r="M7247" s="33">
        <v>237119</v>
      </c>
      <c r="N7247" s="33">
        <v>538352</v>
      </c>
      <c r="O7247" s="33">
        <v>531228</v>
      </c>
      <c r="P7247" s="33">
        <v>237119</v>
      </c>
      <c r="Q7247"/>
    </row>
    <row r="7248" spans="1:17">
      <c r="A7248" s="38" t="str">
        <f t="shared" ca="1" si="113"/>
        <v>208887</v>
      </c>
      <c r="B7248" s="39" cm="1">
        <f t="array" aca="1" ref="B7248" ca="1">INDIRECT(_xlfn.CONCAT("D",ROW(C7248)-C7248-3))</f>
        <v>2088</v>
      </c>
      <c r="C7248" s="32">
        <v>87</v>
      </c>
      <c r="D7248" s="33">
        <v>2682929</v>
      </c>
      <c r="E7248" s="33"/>
      <c r="F7248" s="33">
        <v>1204577</v>
      </c>
      <c r="G7248" s="33">
        <v>153645</v>
      </c>
      <c r="H7248" s="33">
        <v>774371</v>
      </c>
      <c r="I7248" s="33">
        <v>166961</v>
      </c>
      <c r="J7248" s="33">
        <v>109600</v>
      </c>
      <c r="K7248" s="33"/>
      <c r="L7248" s="33">
        <v>1478352</v>
      </c>
      <c r="M7248" s="33">
        <v>240947</v>
      </c>
      <c r="N7248" s="33">
        <v>456370</v>
      </c>
      <c r="O7248" s="33">
        <v>590116</v>
      </c>
      <c r="P7248" s="33">
        <v>190920</v>
      </c>
      <c r="Q7248"/>
    </row>
    <row r="7249" spans="1:17">
      <c r="A7249" s="38" t="str">
        <f t="shared" ca="1" si="113"/>
        <v>208888</v>
      </c>
      <c r="B7249" s="39" cm="1">
        <f t="array" aca="1" ref="B7249" ca="1">INDIRECT(_xlfn.CONCAT("D",ROW(C7249)-C7249-3))</f>
        <v>2088</v>
      </c>
      <c r="C7249" s="32">
        <v>88</v>
      </c>
      <c r="D7249" s="33">
        <v>2449949</v>
      </c>
      <c r="E7249" s="33"/>
      <c r="F7249" s="33">
        <v>1088581</v>
      </c>
      <c r="G7249" s="33">
        <v>135687</v>
      </c>
      <c r="H7249" s="33">
        <v>692827</v>
      </c>
      <c r="I7249" s="33">
        <v>163441</v>
      </c>
      <c r="J7249" s="33">
        <v>96626</v>
      </c>
      <c r="K7249" s="33"/>
      <c r="L7249" s="33">
        <v>1361368</v>
      </c>
      <c r="M7249" s="33">
        <v>210542</v>
      </c>
      <c r="N7249" s="33">
        <v>395532</v>
      </c>
      <c r="O7249" s="33">
        <v>572347</v>
      </c>
      <c r="P7249" s="33">
        <v>182947</v>
      </c>
      <c r="Q7249"/>
    </row>
    <row r="7250" spans="1:17">
      <c r="A7250" s="38" t="str">
        <f t="shared" ca="1" si="113"/>
        <v>208889</v>
      </c>
      <c r="B7250" s="39" cm="1">
        <f t="array" aca="1" ref="B7250" ca="1">INDIRECT(_xlfn.CONCAT("D",ROW(C7250)-C7250-3))</f>
        <v>2088</v>
      </c>
      <c r="C7250" s="32">
        <v>89</v>
      </c>
      <c r="D7250" s="33">
        <v>2245627</v>
      </c>
      <c r="E7250" s="33"/>
      <c r="F7250" s="33">
        <v>984677</v>
      </c>
      <c r="G7250" s="33">
        <v>130265</v>
      </c>
      <c r="H7250" s="33">
        <v>590806</v>
      </c>
      <c r="I7250" s="33">
        <v>178473</v>
      </c>
      <c r="J7250" s="33">
        <v>85134</v>
      </c>
      <c r="K7250" s="33"/>
      <c r="L7250" s="33">
        <v>1260949</v>
      </c>
      <c r="M7250" s="33">
        <v>216454</v>
      </c>
      <c r="N7250" s="33">
        <v>324682</v>
      </c>
      <c r="O7250" s="33">
        <v>568703</v>
      </c>
      <c r="P7250" s="33">
        <v>151110</v>
      </c>
      <c r="Q7250"/>
    </row>
    <row r="7251" spans="1:17">
      <c r="A7251" s="38" t="str">
        <f t="shared" ca="1" si="113"/>
        <v>208890</v>
      </c>
      <c r="B7251" s="39" cm="1">
        <f t="array" aca="1" ref="B7251" ca="1">INDIRECT(_xlfn.CONCAT("D",ROW(C7251)-C7251-3))</f>
        <v>2088</v>
      </c>
      <c r="C7251" s="32">
        <v>90</v>
      </c>
      <c r="D7251" s="33">
        <v>1994586</v>
      </c>
      <c r="E7251" s="33"/>
      <c r="F7251" s="33">
        <v>861904</v>
      </c>
      <c r="G7251" s="33">
        <v>116973</v>
      </c>
      <c r="H7251" s="33">
        <v>512012</v>
      </c>
      <c r="I7251" s="33">
        <v>158016</v>
      </c>
      <c r="J7251" s="33">
        <v>74904</v>
      </c>
      <c r="K7251" s="33"/>
      <c r="L7251" s="33">
        <v>1132681</v>
      </c>
      <c r="M7251" s="33">
        <v>181106</v>
      </c>
      <c r="N7251" s="33">
        <v>271148</v>
      </c>
      <c r="O7251" s="33">
        <v>519785</v>
      </c>
      <c r="P7251" s="33">
        <v>160642</v>
      </c>
      <c r="Q7251"/>
    </row>
    <row r="7252" spans="1:17">
      <c r="A7252" s="38" t="str">
        <f t="shared" ca="1" si="113"/>
        <v>208891</v>
      </c>
      <c r="B7252" s="39" cm="1">
        <f t="array" aca="1" ref="B7252" ca="1">INDIRECT(_xlfn.CONCAT("D",ROW(C7252)-C7252-3))</f>
        <v>2088</v>
      </c>
      <c r="C7252" s="32">
        <v>91</v>
      </c>
      <c r="D7252" s="33">
        <v>1763702</v>
      </c>
      <c r="E7252" s="33"/>
      <c r="F7252" s="33">
        <v>747295</v>
      </c>
      <c r="G7252" s="33">
        <v>80177</v>
      </c>
      <c r="H7252" s="33">
        <v>436864</v>
      </c>
      <c r="I7252" s="33">
        <v>163439</v>
      </c>
      <c r="J7252" s="33">
        <v>66815</v>
      </c>
      <c r="K7252" s="33"/>
      <c r="L7252" s="33">
        <v>1016407</v>
      </c>
      <c r="M7252" s="33">
        <v>148568</v>
      </c>
      <c r="N7252" s="33">
        <v>232585</v>
      </c>
      <c r="O7252" s="33">
        <v>505130</v>
      </c>
      <c r="P7252" s="33">
        <v>130125</v>
      </c>
      <c r="Q7252"/>
    </row>
    <row r="7253" spans="1:17">
      <c r="A7253" s="38" t="str">
        <f t="shared" ca="1" si="113"/>
        <v>208892</v>
      </c>
      <c r="B7253" s="39" cm="1">
        <f t="array" aca="1" ref="B7253" ca="1">INDIRECT(_xlfn.CONCAT("D",ROW(C7253)-C7253-3))</f>
        <v>2088</v>
      </c>
      <c r="C7253" s="32">
        <v>92</v>
      </c>
      <c r="D7253" s="33">
        <v>1539606</v>
      </c>
      <c r="E7253" s="33"/>
      <c r="F7253" s="33">
        <v>640203</v>
      </c>
      <c r="G7253" s="33">
        <v>54727</v>
      </c>
      <c r="H7253" s="33">
        <v>390317</v>
      </c>
      <c r="I7253" s="33">
        <v>160051</v>
      </c>
      <c r="J7253" s="33">
        <v>35108</v>
      </c>
      <c r="K7253" s="33"/>
      <c r="L7253" s="33">
        <v>899403</v>
      </c>
      <c r="M7253" s="33">
        <v>127750</v>
      </c>
      <c r="N7253" s="33">
        <v>182353</v>
      </c>
      <c r="O7253" s="33">
        <v>477003</v>
      </c>
      <c r="P7253" s="33">
        <v>112297</v>
      </c>
      <c r="Q7253"/>
    </row>
    <row r="7254" spans="1:17">
      <c r="A7254" s="38" t="str">
        <f t="shared" ca="1" si="113"/>
        <v>208893</v>
      </c>
      <c r="B7254" s="39" cm="1">
        <f t="array" aca="1" ref="B7254" ca="1">INDIRECT(_xlfn.CONCAT("D",ROW(C7254)-C7254-3))</f>
        <v>2088</v>
      </c>
      <c r="C7254" s="32">
        <v>93</v>
      </c>
      <c r="D7254" s="33">
        <v>1327868</v>
      </c>
      <c r="E7254" s="33"/>
      <c r="F7254" s="33">
        <v>540459</v>
      </c>
      <c r="G7254" s="33">
        <v>46591</v>
      </c>
      <c r="H7254" s="33">
        <v>294043</v>
      </c>
      <c r="I7254" s="33">
        <v>162552</v>
      </c>
      <c r="J7254" s="33">
        <v>37273</v>
      </c>
      <c r="K7254" s="33"/>
      <c r="L7254" s="33">
        <v>787409</v>
      </c>
      <c r="M7254" s="33">
        <v>93123</v>
      </c>
      <c r="N7254" s="33">
        <v>129338</v>
      </c>
      <c r="O7254" s="33">
        <v>462512</v>
      </c>
      <c r="P7254" s="33">
        <v>102436</v>
      </c>
      <c r="Q7254"/>
    </row>
    <row r="7255" spans="1:17">
      <c r="A7255" s="38" t="str">
        <f t="shared" ca="1" si="113"/>
        <v>208894</v>
      </c>
      <c r="B7255" s="39" cm="1">
        <f t="array" aca="1" ref="B7255" ca="1">INDIRECT(_xlfn.CONCAT("D",ROW(C7255)-C7255-3))</f>
        <v>2088</v>
      </c>
      <c r="C7255" s="32">
        <v>94</v>
      </c>
      <c r="D7255" s="33">
        <v>1132334</v>
      </c>
      <c r="E7255" s="33"/>
      <c r="F7255" s="33">
        <v>450371</v>
      </c>
      <c r="G7255" s="33">
        <v>43584</v>
      </c>
      <c r="H7255" s="33">
        <v>245940</v>
      </c>
      <c r="I7255" s="33">
        <v>131791</v>
      </c>
      <c r="J7255" s="33">
        <v>29056</v>
      </c>
      <c r="K7255" s="33"/>
      <c r="L7255" s="33">
        <v>681962</v>
      </c>
      <c r="M7255" s="33">
        <v>95350</v>
      </c>
      <c r="N7255" s="33">
        <v>104678</v>
      </c>
      <c r="O7255" s="33">
        <v>399021</v>
      </c>
      <c r="P7255" s="33">
        <v>82913</v>
      </c>
      <c r="Q7255"/>
    </row>
    <row r="7256" spans="1:17">
      <c r="A7256" s="38" t="str">
        <f t="shared" ca="1" si="113"/>
        <v>208895</v>
      </c>
      <c r="B7256" s="39" cm="1">
        <f t="array" aca="1" ref="B7256" ca="1">INDIRECT(_xlfn.CONCAT("D",ROW(C7256)-C7256-3))</f>
        <v>2088</v>
      </c>
      <c r="C7256" s="32">
        <v>95</v>
      </c>
      <c r="D7256" s="33">
        <v>946819</v>
      </c>
      <c r="E7256" s="33"/>
      <c r="F7256" s="33">
        <v>366848</v>
      </c>
      <c r="G7256" s="33">
        <v>40645</v>
      </c>
      <c r="H7256" s="33">
        <v>174044</v>
      </c>
      <c r="I7256" s="33">
        <v>126104</v>
      </c>
      <c r="J7256" s="33">
        <v>26055</v>
      </c>
      <c r="K7256" s="33"/>
      <c r="L7256" s="33">
        <v>579971</v>
      </c>
      <c r="M7256" s="33">
        <v>68722</v>
      </c>
      <c r="N7256" s="33">
        <v>92670</v>
      </c>
      <c r="O7256" s="33">
        <v>363393</v>
      </c>
      <c r="P7256" s="33">
        <v>55186</v>
      </c>
      <c r="Q7256"/>
    </row>
    <row r="7257" spans="1:17">
      <c r="A7257" s="38" t="str">
        <f t="shared" ca="1" si="113"/>
        <v>208896</v>
      </c>
      <c r="B7257" s="39" cm="1">
        <f t="array" aca="1" ref="B7257" ca="1">INDIRECT(_xlfn.CONCAT("D",ROW(C7257)-C7257-3))</f>
        <v>2088</v>
      </c>
      <c r="C7257" s="32">
        <v>96</v>
      </c>
      <c r="D7257" s="33">
        <v>762389</v>
      </c>
      <c r="E7257" s="33"/>
      <c r="F7257" s="33">
        <v>285279</v>
      </c>
      <c r="G7257" s="33">
        <v>22025</v>
      </c>
      <c r="H7257" s="33">
        <v>144737</v>
      </c>
      <c r="I7257" s="33">
        <v>98589</v>
      </c>
      <c r="J7257" s="33">
        <v>19928</v>
      </c>
      <c r="K7257" s="33"/>
      <c r="L7257" s="33">
        <v>477110</v>
      </c>
      <c r="M7257" s="33">
        <v>83887</v>
      </c>
      <c r="N7257" s="33">
        <v>52430</v>
      </c>
      <c r="O7257" s="33">
        <v>288363</v>
      </c>
      <c r="P7257" s="33">
        <v>52430</v>
      </c>
      <c r="Q7257"/>
    </row>
    <row r="7258" spans="1:17">
      <c r="A7258" s="38" t="str">
        <f t="shared" ca="1" si="113"/>
        <v>208897</v>
      </c>
      <c r="B7258" s="39" cm="1">
        <f t="array" aca="1" ref="B7258" ca="1">INDIRECT(_xlfn.CONCAT("D",ROW(C7258)-C7258-3))</f>
        <v>2088</v>
      </c>
      <c r="C7258" s="32">
        <v>97</v>
      </c>
      <c r="D7258" s="33">
        <v>602683</v>
      </c>
      <c r="E7258" s="33"/>
      <c r="F7258" s="33">
        <v>217987</v>
      </c>
      <c r="G7258" s="33">
        <v>23280</v>
      </c>
      <c r="H7258" s="33">
        <v>96295</v>
      </c>
      <c r="I7258" s="33">
        <v>82539</v>
      </c>
      <c r="J7258" s="33">
        <v>15873</v>
      </c>
      <c r="K7258" s="33"/>
      <c r="L7258" s="33">
        <v>384696</v>
      </c>
      <c r="M7258" s="33">
        <v>51786</v>
      </c>
      <c r="N7258" s="33">
        <v>34876</v>
      </c>
      <c r="O7258" s="33">
        <v>242020</v>
      </c>
      <c r="P7258" s="33">
        <v>56013</v>
      </c>
      <c r="Q7258"/>
    </row>
    <row r="7259" spans="1:17">
      <c r="A7259" s="38" t="str">
        <f t="shared" ca="1" si="113"/>
        <v>208898</v>
      </c>
      <c r="B7259" s="39" cm="1">
        <f t="array" aca="1" ref="B7259" ca="1">INDIRECT(_xlfn.CONCAT("D",ROW(C7259)-C7259-3))</f>
        <v>2088</v>
      </c>
      <c r="C7259" s="32">
        <v>98</v>
      </c>
      <c r="D7259" s="33">
        <v>450446</v>
      </c>
      <c r="E7259" s="33"/>
      <c r="F7259" s="33">
        <v>156689</v>
      </c>
      <c r="G7259" s="33">
        <v>20115</v>
      </c>
      <c r="H7259" s="33">
        <v>69875</v>
      </c>
      <c r="I7259" s="33">
        <v>61405</v>
      </c>
      <c r="J7259" s="33">
        <v>5294</v>
      </c>
      <c r="K7259" s="33"/>
      <c r="L7259" s="33">
        <v>293757</v>
      </c>
      <c r="M7259" s="33">
        <v>45766</v>
      </c>
      <c r="N7259" s="33">
        <v>27673</v>
      </c>
      <c r="O7259" s="33">
        <v>189452</v>
      </c>
      <c r="P7259" s="33">
        <v>30866</v>
      </c>
      <c r="Q7259"/>
    </row>
    <row r="7260" spans="1:17">
      <c r="A7260" s="38" t="str">
        <f t="shared" ca="1" si="113"/>
        <v>208899</v>
      </c>
      <c r="B7260" s="39" cm="1">
        <f t="array" aca="1" ref="B7260" ca="1">INDIRECT(_xlfn.CONCAT("D",ROW(C7260)-C7260-3))</f>
        <v>2088</v>
      </c>
      <c r="C7260" s="32">
        <v>99</v>
      </c>
      <c r="D7260" s="33">
        <v>332259</v>
      </c>
      <c r="E7260" s="33"/>
      <c r="F7260" s="33">
        <v>110912</v>
      </c>
      <c r="G7260" s="33">
        <v>13864</v>
      </c>
      <c r="H7260" s="33">
        <v>46924</v>
      </c>
      <c r="I7260" s="33">
        <v>39459</v>
      </c>
      <c r="J7260" s="33">
        <v>10665</v>
      </c>
      <c r="K7260" s="33"/>
      <c r="L7260" s="33">
        <v>221348</v>
      </c>
      <c r="M7260" s="33">
        <v>29941</v>
      </c>
      <c r="N7260" s="33">
        <v>8554</v>
      </c>
      <c r="O7260" s="33">
        <v>159327</v>
      </c>
      <c r="P7260" s="33">
        <v>23525</v>
      </c>
      <c r="Q7260"/>
    </row>
    <row r="7261" spans="1:17">
      <c r="A7261" s="38" t="str">
        <f t="shared" ca="1" si="113"/>
        <v>2088100</v>
      </c>
      <c r="B7261" s="39" cm="1">
        <f t="array" aca="1" ref="B7261" ca="1">INDIRECT(_xlfn.CONCAT("D",ROW(C7261)-C7261-3))</f>
        <v>2088</v>
      </c>
      <c r="C7261" s="32">
        <v>100</v>
      </c>
      <c r="D7261" s="33">
        <v>754055</v>
      </c>
      <c r="E7261" s="33"/>
      <c r="F7261" s="33">
        <v>224368</v>
      </c>
      <c r="G7261" s="33">
        <v>27496</v>
      </c>
      <c r="H7261" s="33">
        <v>71490</v>
      </c>
      <c r="I7261" s="33">
        <v>114384</v>
      </c>
      <c r="J7261" s="33">
        <v>10998</v>
      </c>
      <c r="K7261" s="33"/>
      <c r="L7261" s="33">
        <v>529687</v>
      </c>
      <c r="M7261" s="33">
        <v>67596</v>
      </c>
      <c r="N7261" s="33">
        <v>17730</v>
      </c>
      <c r="O7261" s="33">
        <v>383413</v>
      </c>
      <c r="P7261" s="33">
        <v>60947</v>
      </c>
      <c r="Q7261"/>
    </row>
    <row r="7262" spans="1:17">
      <c r="A7262" s="38" t="str">
        <f t="shared" ca="1" si="113"/>
        <v>450446</v>
      </c>
      <c r="B7262" s="39" cm="1">
        <f t="array" aca="1" ref="B7262" ca="1">INDIRECT(_xlfn.CONCAT("D",ROW(C7262)-C7262-3))</f>
        <v>450446</v>
      </c>
      <c r="C7262" s="34"/>
      <c r="D7262" s="31"/>
      <c r="E7262" s="31"/>
      <c r="F7262" s="31"/>
      <c r="G7262" s="31"/>
      <c r="H7262" s="31"/>
      <c r="I7262" s="31"/>
      <c r="J7262" s="31"/>
      <c r="K7262" s="31"/>
      <c r="L7262" s="31"/>
      <c r="M7262" s="31"/>
      <c r="N7262" s="31"/>
      <c r="O7262" s="31"/>
      <c r="P7262" s="31"/>
      <c r="Q7262"/>
    </row>
    <row r="7263" spans="1:17">
      <c r="A7263" s="38" t="str">
        <f t="shared" ca="1" si="113"/>
        <v>332259</v>
      </c>
      <c r="B7263" s="39" cm="1">
        <f t="array" aca="1" ref="B7263" ca="1">INDIRECT(_xlfn.CONCAT("D",ROW(C7263)-C7263-3))</f>
        <v>332259</v>
      </c>
      <c r="Q7263"/>
    </row>
    <row r="7264" spans="1:17">
      <c r="A7264" s="38" t="str">
        <f t="shared" ca="1" si="113"/>
        <v>754055</v>
      </c>
      <c r="B7264" s="39" cm="1">
        <f t="array" aca="1" ref="B7264" ca="1">INDIRECT(_xlfn.CONCAT("D",ROW(C7264)-C7264-3))</f>
        <v>754055</v>
      </c>
      <c r="Q7264"/>
    </row>
    <row r="7265" spans="1:17">
      <c r="A7265" s="38" t="str">
        <f t="shared" ca="1" si="113"/>
        <v>0</v>
      </c>
      <c r="B7265" s="39" cm="1">
        <f t="array" aca="1" ref="B7265" ca="1">INDIRECT(_xlfn.CONCAT("D",ROW(C7265)-C7265-3))</f>
        <v>0</v>
      </c>
      <c r="Q7265"/>
    </row>
    <row r="7266" spans="1:17">
      <c r="A7266" s="38" t="str">
        <f t="shared" ca="1" si="113"/>
        <v>0</v>
      </c>
      <c r="B7266" s="39" cm="1">
        <f t="array" aca="1" ref="B7266" ca="1">INDIRECT(_xlfn.CONCAT("D",ROW(C7266)-C7266-3))</f>
        <v>0</v>
      </c>
      <c r="Q7266"/>
    </row>
    <row r="7267" spans="1:17">
      <c r="A7267" s="38" t="str">
        <f t="shared" ca="1" si="113"/>
        <v>0</v>
      </c>
      <c r="B7267" s="39" cm="1">
        <f t="array" aca="1" ref="B7267" ca="1">INDIRECT(_xlfn.CONCAT("D",ROW(C7267)-C7267-3))</f>
        <v>0</v>
      </c>
      <c r="Q7267"/>
    </row>
    <row r="7268" spans="1:17">
      <c r="A7268" s="38" t="str">
        <f t="shared" ca="1" si="113"/>
        <v>0</v>
      </c>
      <c r="B7268" s="39" cm="1">
        <f t="array" aca="1" ref="B7268" ca="1">INDIRECT(_xlfn.CONCAT("D",ROW(C7268)-C7268-3))</f>
        <v>0</v>
      </c>
      <c r="D7268" s="47">
        <v>2089</v>
      </c>
      <c r="E7268" s="47"/>
      <c r="F7268" s="47"/>
      <c r="G7268" s="47"/>
      <c r="H7268" s="47"/>
      <c r="I7268" s="47"/>
      <c r="J7268" s="47"/>
      <c r="K7268" s="47"/>
      <c r="L7268" s="47"/>
      <c r="M7268" s="47"/>
      <c r="N7268" s="47"/>
      <c r="O7268" s="47"/>
      <c r="P7268" s="47"/>
      <c r="Q7268"/>
    </row>
    <row r="7269" spans="1:17">
      <c r="A7269" s="38" t="str">
        <f t="shared" ca="1" si="113"/>
        <v>0</v>
      </c>
      <c r="B7269" s="39" cm="1">
        <f t="array" aca="1" ref="B7269" ca="1">INDIRECT(_xlfn.CONCAT("D",ROW(C7269)-C7269-3))</f>
        <v>0</v>
      </c>
      <c r="F7269" s="48" t="s">
        <v>184</v>
      </c>
      <c r="G7269" s="48"/>
      <c r="H7269" s="48"/>
      <c r="I7269" s="48"/>
      <c r="J7269" s="48"/>
      <c r="K7269" s="30"/>
      <c r="L7269" s="48" t="s">
        <v>185</v>
      </c>
      <c r="M7269" s="48"/>
      <c r="N7269" s="48"/>
      <c r="O7269" s="48"/>
      <c r="P7269" s="48"/>
      <c r="Q7269"/>
    </row>
    <row r="7270" spans="1:17">
      <c r="A7270" s="38" t="e">
        <f t="shared" ca="1" si="113"/>
        <v>#VALUE!</v>
      </c>
      <c r="B7270" s="39" t="e" cm="1">
        <f t="array" aca="1" ref="B7270" ca="1">INDIRECT(_xlfn.CONCAT("D",ROW(C7270)-C7270-3))</f>
        <v>#VALUE!</v>
      </c>
      <c r="C7270" s="30" t="s">
        <v>186</v>
      </c>
      <c r="D7270" s="30" t="s">
        <v>0</v>
      </c>
      <c r="E7270" s="30"/>
      <c r="F7270" s="30" t="s">
        <v>0</v>
      </c>
      <c r="G7270" s="30" t="s">
        <v>187</v>
      </c>
      <c r="H7270" s="30" t="s">
        <v>188</v>
      </c>
      <c r="I7270" s="30" t="s">
        <v>189</v>
      </c>
      <c r="J7270" s="30" t="s">
        <v>190</v>
      </c>
      <c r="K7270" s="30"/>
      <c r="L7270" s="30" t="s">
        <v>0</v>
      </c>
      <c r="M7270" s="30" t="s">
        <v>187</v>
      </c>
      <c r="N7270" s="30" t="s">
        <v>188</v>
      </c>
      <c r="O7270" s="30" t="s">
        <v>189</v>
      </c>
      <c r="P7270" s="30" t="s">
        <v>190</v>
      </c>
      <c r="Q7270"/>
    </row>
    <row r="7271" spans="1:17">
      <c r="A7271" s="38" t="str">
        <f t="shared" ca="1" si="113"/>
        <v>20890</v>
      </c>
      <c r="B7271" s="39" cm="1">
        <f t="array" aca="1" ref="B7271" ca="1">INDIRECT(_xlfn.CONCAT("D",ROW(C7271)-C7271-3))</f>
        <v>2089</v>
      </c>
      <c r="C7271" s="32">
        <v>0</v>
      </c>
      <c r="D7271" s="33">
        <v>4007315</v>
      </c>
      <c r="E7271" s="33"/>
      <c r="F7271" s="33">
        <v>2050212</v>
      </c>
      <c r="G7271" s="33">
        <v>2050212</v>
      </c>
      <c r="H7271" s="33">
        <v>0</v>
      </c>
      <c r="I7271" s="33">
        <v>0</v>
      </c>
      <c r="J7271" s="33">
        <v>0</v>
      </c>
      <c r="K7271" s="33"/>
      <c r="L7271" s="33">
        <v>1957103</v>
      </c>
      <c r="M7271" s="33">
        <v>1957103</v>
      </c>
      <c r="N7271" s="33">
        <v>0</v>
      </c>
      <c r="O7271" s="33">
        <v>0</v>
      </c>
      <c r="P7271" s="33">
        <v>0</v>
      </c>
      <c r="Q7271"/>
    </row>
    <row r="7272" spans="1:17">
      <c r="A7272" s="38" t="str">
        <f t="shared" ca="1" si="113"/>
        <v>20891</v>
      </c>
      <c r="B7272" s="39" cm="1">
        <f t="array" aca="1" ref="B7272" ca="1">INDIRECT(_xlfn.CONCAT("D",ROW(C7272)-C7272-3))</f>
        <v>2089</v>
      </c>
      <c r="C7272" s="32">
        <v>1</v>
      </c>
      <c r="D7272" s="33">
        <v>4016657</v>
      </c>
      <c r="E7272" s="33"/>
      <c r="F7272" s="33">
        <v>2055667</v>
      </c>
      <c r="G7272" s="33">
        <v>2055667</v>
      </c>
      <c r="H7272" s="33">
        <v>0</v>
      </c>
      <c r="I7272" s="33">
        <v>0</v>
      </c>
      <c r="J7272" s="33">
        <v>0</v>
      </c>
      <c r="K7272" s="33"/>
      <c r="L7272" s="33">
        <v>1960991</v>
      </c>
      <c r="M7272" s="33">
        <v>1960991</v>
      </c>
      <c r="N7272" s="33">
        <v>0</v>
      </c>
      <c r="O7272" s="33">
        <v>0</v>
      </c>
      <c r="P7272" s="33">
        <v>0</v>
      </c>
      <c r="Q7272"/>
    </row>
    <row r="7273" spans="1:17">
      <c r="A7273" s="38" t="str">
        <f t="shared" ca="1" si="113"/>
        <v>20892</v>
      </c>
      <c r="B7273" s="39" cm="1">
        <f t="array" aca="1" ref="B7273" ca="1">INDIRECT(_xlfn.CONCAT("D",ROW(C7273)-C7273-3))</f>
        <v>2089</v>
      </c>
      <c r="C7273" s="32">
        <v>2</v>
      </c>
      <c r="D7273" s="33">
        <v>4035562</v>
      </c>
      <c r="E7273" s="33"/>
      <c r="F7273" s="33">
        <v>2065477</v>
      </c>
      <c r="G7273" s="33">
        <v>2065477</v>
      </c>
      <c r="H7273" s="33">
        <v>0</v>
      </c>
      <c r="I7273" s="33">
        <v>0</v>
      </c>
      <c r="J7273" s="33">
        <v>0</v>
      </c>
      <c r="K7273" s="33"/>
      <c r="L7273" s="33">
        <v>1970086</v>
      </c>
      <c r="M7273" s="33">
        <v>1970086</v>
      </c>
      <c r="N7273" s="33">
        <v>0</v>
      </c>
      <c r="O7273" s="33">
        <v>0</v>
      </c>
      <c r="P7273" s="33">
        <v>0</v>
      </c>
      <c r="Q7273"/>
    </row>
    <row r="7274" spans="1:17">
      <c r="A7274" s="38" t="str">
        <f t="shared" ca="1" si="113"/>
        <v>20893</v>
      </c>
      <c r="B7274" s="39" cm="1">
        <f t="array" aca="1" ref="B7274" ca="1">INDIRECT(_xlfn.CONCAT("D",ROW(C7274)-C7274-3))</f>
        <v>2089</v>
      </c>
      <c r="C7274" s="32">
        <v>3</v>
      </c>
      <c r="D7274" s="33">
        <v>4056337</v>
      </c>
      <c r="E7274" s="33"/>
      <c r="F7274" s="33">
        <v>2076237</v>
      </c>
      <c r="G7274" s="33">
        <v>2076237</v>
      </c>
      <c r="H7274" s="33">
        <v>0</v>
      </c>
      <c r="I7274" s="33">
        <v>0</v>
      </c>
      <c r="J7274" s="33">
        <v>0</v>
      </c>
      <c r="K7274" s="33"/>
      <c r="L7274" s="33">
        <v>1980101</v>
      </c>
      <c r="M7274" s="33">
        <v>1980101</v>
      </c>
      <c r="N7274" s="33">
        <v>0</v>
      </c>
      <c r="O7274" s="33">
        <v>0</v>
      </c>
      <c r="P7274" s="33">
        <v>0</v>
      </c>
      <c r="Q7274"/>
    </row>
    <row r="7275" spans="1:17">
      <c r="A7275" s="38" t="str">
        <f t="shared" ca="1" si="113"/>
        <v>20894</v>
      </c>
      <c r="B7275" s="39" cm="1">
        <f t="array" aca="1" ref="B7275" ca="1">INDIRECT(_xlfn.CONCAT("D",ROW(C7275)-C7275-3))</f>
        <v>2089</v>
      </c>
      <c r="C7275" s="32">
        <v>4</v>
      </c>
      <c r="D7275" s="33">
        <v>4076338</v>
      </c>
      <c r="E7275" s="33"/>
      <c r="F7275" s="33">
        <v>2086818</v>
      </c>
      <c r="G7275" s="33">
        <v>2086818</v>
      </c>
      <c r="H7275" s="33">
        <v>0</v>
      </c>
      <c r="I7275" s="33">
        <v>0</v>
      </c>
      <c r="J7275" s="33">
        <v>0</v>
      </c>
      <c r="K7275" s="33"/>
      <c r="L7275" s="33">
        <v>1989520</v>
      </c>
      <c r="M7275" s="33">
        <v>1989520</v>
      </c>
      <c r="N7275" s="33">
        <v>0</v>
      </c>
      <c r="O7275" s="33">
        <v>0</v>
      </c>
      <c r="P7275" s="33">
        <v>0</v>
      </c>
      <c r="Q7275"/>
    </row>
    <row r="7276" spans="1:17">
      <c r="A7276" s="38" t="str">
        <f t="shared" ca="1" si="113"/>
        <v>20895</v>
      </c>
      <c r="B7276" s="39" cm="1">
        <f t="array" aca="1" ref="B7276" ca="1">INDIRECT(_xlfn.CONCAT("D",ROW(C7276)-C7276-3))</f>
        <v>2089</v>
      </c>
      <c r="C7276" s="32">
        <v>5</v>
      </c>
      <c r="D7276" s="33">
        <v>4096467</v>
      </c>
      <c r="E7276" s="33"/>
      <c r="F7276" s="33">
        <v>2097386</v>
      </c>
      <c r="G7276" s="33">
        <v>2097386</v>
      </c>
      <c r="H7276" s="33">
        <v>0</v>
      </c>
      <c r="I7276" s="33">
        <v>0</v>
      </c>
      <c r="J7276" s="33">
        <v>0</v>
      </c>
      <c r="K7276" s="33"/>
      <c r="L7276" s="33">
        <v>1999080</v>
      </c>
      <c r="M7276" s="33">
        <v>1999080</v>
      </c>
      <c r="N7276" s="33">
        <v>0</v>
      </c>
      <c r="O7276" s="33">
        <v>0</v>
      </c>
      <c r="P7276" s="33">
        <v>0</v>
      </c>
      <c r="Q7276"/>
    </row>
    <row r="7277" spans="1:17">
      <c r="A7277" s="38" t="str">
        <f t="shared" ca="1" si="113"/>
        <v>20896</v>
      </c>
      <c r="B7277" s="39" cm="1">
        <f t="array" aca="1" ref="B7277" ca="1">INDIRECT(_xlfn.CONCAT("D",ROW(C7277)-C7277-3))</f>
        <v>2089</v>
      </c>
      <c r="C7277" s="32">
        <v>6</v>
      </c>
      <c r="D7277" s="33">
        <v>4118934</v>
      </c>
      <c r="E7277" s="33"/>
      <c r="F7277" s="33">
        <v>2109044</v>
      </c>
      <c r="G7277" s="33">
        <v>2109044</v>
      </c>
      <c r="H7277" s="33">
        <v>0</v>
      </c>
      <c r="I7277" s="33">
        <v>0</v>
      </c>
      <c r="J7277" s="33">
        <v>0</v>
      </c>
      <c r="K7277" s="33"/>
      <c r="L7277" s="33">
        <v>2009890</v>
      </c>
      <c r="M7277" s="33">
        <v>2009890</v>
      </c>
      <c r="N7277" s="33">
        <v>0</v>
      </c>
      <c r="O7277" s="33">
        <v>0</v>
      </c>
      <c r="P7277" s="33">
        <v>0</v>
      </c>
      <c r="Q7277"/>
    </row>
    <row r="7278" spans="1:17">
      <c r="A7278" s="38" t="str">
        <f t="shared" ca="1" si="113"/>
        <v>20897</v>
      </c>
      <c r="B7278" s="39" cm="1">
        <f t="array" aca="1" ref="B7278" ca="1">INDIRECT(_xlfn.CONCAT("D",ROW(C7278)-C7278-3))</f>
        <v>2089</v>
      </c>
      <c r="C7278" s="32">
        <v>7</v>
      </c>
      <c r="D7278" s="33">
        <v>4141744</v>
      </c>
      <c r="E7278" s="33"/>
      <c r="F7278" s="33">
        <v>2120718</v>
      </c>
      <c r="G7278" s="33">
        <v>2120718</v>
      </c>
      <c r="H7278" s="33">
        <v>0</v>
      </c>
      <c r="I7278" s="33">
        <v>0</v>
      </c>
      <c r="J7278" s="33">
        <v>0</v>
      </c>
      <c r="K7278" s="33"/>
      <c r="L7278" s="33">
        <v>2021026</v>
      </c>
      <c r="M7278" s="33">
        <v>2021026</v>
      </c>
      <c r="N7278" s="33">
        <v>0</v>
      </c>
      <c r="O7278" s="33">
        <v>0</v>
      </c>
      <c r="P7278" s="33">
        <v>0</v>
      </c>
      <c r="Q7278"/>
    </row>
    <row r="7279" spans="1:17">
      <c r="A7279" s="38" t="str">
        <f t="shared" ca="1" si="113"/>
        <v>20898</v>
      </c>
      <c r="B7279" s="39" cm="1">
        <f t="array" aca="1" ref="B7279" ca="1">INDIRECT(_xlfn.CONCAT("D",ROW(C7279)-C7279-3))</f>
        <v>2089</v>
      </c>
      <c r="C7279" s="32">
        <v>8</v>
      </c>
      <c r="D7279" s="33">
        <v>4165610</v>
      </c>
      <c r="E7279" s="33"/>
      <c r="F7279" s="33">
        <v>2133118</v>
      </c>
      <c r="G7279" s="33">
        <v>2133118</v>
      </c>
      <c r="H7279" s="33">
        <v>0</v>
      </c>
      <c r="I7279" s="33">
        <v>0</v>
      </c>
      <c r="J7279" s="33">
        <v>0</v>
      </c>
      <c r="K7279" s="33"/>
      <c r="L7279" s="33">
        <v>2032492</v>
      </c>
      <c r="M7279" s="33">
        <v>2032492</v>
      </c>
      <c r="N7279" s="33">
        <v>0</v>
      </c>
      <c r="O7279" s="33">
        <v>0</v>
      </c>
      <c r="P7279" s="33">
        <v>0</v>
      </c>
      <c r="Q7279"/>
    </row>
    <row r="7280" spans="1:17">
      <c r="A7280" s="38" t="str">
        <f t="shared" ca="1" si="113"/>
        <v>20899</v>
      </c>
      <c r="B7280" s="39" cm="1">
        <f t="array" aca="1" ref="B7280" ca="1">INDIRECT(_xlfn.CONCAT("D",ROW(C7280)-C7280-3))</f>
        <v>2089</v>
      </c>
      <c r="C7280" s="32">
        <v>9</v>
      </c>
      <c r="D7280" s="33">
        <v>4191302</v>
      </c>
      <c r="E7280" s="33"/>
      <c r="F7280" s="33">
        <v>2146814</v>
      </c>
      <c r="G7280" s="33">
        <v>2146814</v>
      </c>
      <c r="H7280" s="33">
        <v>0</v>
      </c>
      <c r="I7280" s="33">
        <v>0</v>
      </c>
      <c r="J7280" s="33">
        <v>0</v>
      </c>
      <c r="K7280" s="33"/>
      <c r="L7280" s="33">
        <v>2044488</v>
      </c>
      <c r="M7280" s="33">
        <v>2044488</v>
      </c>
      <c r="N7280" s="33">
        <v>0</v>
      </c>
      <c r="O7280" s="33">
        <v>0</v>
      </c>
      <c r="P7280" s="33">
        <v>0</v>
      </c>
      <c r="Q7280"/>
    </row>
    <row r="7281" spans="1:17">
      <c r="A7281" s="38" t="str">
        <f t="shared" ca="1" si="113"/>
        <v>208910</v>
      </c>
      <c r="B7281" s="39" cm="1">
        <f t="array" aca="1" ref="B7281" ca="1">INDIRECT(_xlfn.CONCAT("D",ROW(C7281)-C7281-3))</f>
        <v>2089</v>
      </c>
      <c r="C7281" s="32">
        <v>10</v>
      </c>
      <c r="D7281" s="33">
        <v>4218687</v>
      </c>
      <c r="E7281" s="33"/>
      <c r="F7281" s="33">
        <v>2161581</v>
      </c>
      <c r="G7281" s="33">
        <v>2161581</v>
      </c>
      <c r="H7281" s="33">
        <v>0</v>
      </c>
      <c r="I7281" s="33">
        <v>0</v>
      </c>
      <c r="J7281" s="33">
        <v>0</v>
      </c>
      <c r="K7281" s="33"/>
      <c r="L7281" s="33">
        <v>2057106</v>
      </c>
      <c r="M7281" s="33">
        <v>2057106</v>
      </c>
      <c r="N7281" s="33">
        <v>0</v>
      </c>
      <c r="O7281" s="33">
        <v>0</v>
      </c>
      <c r="P7281" s="33">
        <v>0</v>
      </c>
      <c r="Q7281"/>
    </row>
    <row r="7282" spans="1:17">
      <c r="A7282" s="38" t="str">
        <f t="shared" ca="1" si="113"/>
        <v>208911</v>
      </c>
      <c r="B7282" s="39" cm="1">
        <f t="array" aca="1" ref="B7282" ca="1">INDIRECT(_xlfn.CONCAT("D",ROW(C7282)-C7282-3))</f>
        <v>2089</v>
      </c>
      <c r="C7282" s="32">
        <v>11</v>
      </c>
      <c r="D7282" s="33">
        <v>4246975</v>
      </c>
      <c r="E7282" s="33"/>
      <c r="F7282" s="33">
        <v>2176695</v>
      </c>
      <c r="G7282" s="33">
        <v>2176695</v>
      </c>
      <c r="H7282" s="33">
        <v>0</v>
      </c>
      <c r="I7282" s="33">
        <v>0</v>
      </c>
      <c r="J7282" s="33">
        <v>0</v>
      </c>
      <c r="K7282" s="33"/>
      <c r="L7282" s="33">
        <v>2070281</v>
      </c>
      <c r="M7282" s="33">
        <v>2070281</v>
      </c>
      <c r="N7282" s="33">
        <v>0</v>
      </c>
      <c r="O7282" s="33">
        <v>0</v>
      </c>
      <c r="P7282" s="33">
        <v>0</v>
      </c>
      <c r="Q7282"/>
    </row>
    <row r="7283" spans="1:17">
      <c r="A7283" s="38" t="str">
        <f t="shared" ca="1" si="113"/>
        <v>208912</v>
      </c>
      <c r="B7283" s="39" cm="1">
        <f t="array" aca="1" ref="B7283" ca="1">INDIRECT(_xlfn.CONCAT("D",ROW(C7283)-C7283-3))</f>
        <v>2089</v>
      </c>
      <c r="C7283" s="32">
        <v>12</v>
      </c>
      <c r="D7283" s="33">
        <v>4275963</v>
      </c>
      <c r="E7283" s="33"/>
      <c r="F7283" s="33">
        <v>2191903</v>
      </c>
      <c r="G7283" s="33">
        <v>2191903</v>
      </c>
      <c r="H7283" s="33">
        <v>0</v>
      </c>
      <c r="I7283" s="33">
        <v>0</v>
      </c>
      <c r="J7283" s="33">
        <v>0</v>
      </c>
      <c r="K7283" s="33"/>
      <c r="L7283" s="33">
        <v>2084060</v>
      </c>
      <c r="M7283" s="33">
        <v>2084060</v>
      </c>
      <c r="N7283" s="33">
        <v>0</v>
      </c>
      <c r="O7283" s="33">
        <v>0</v>
      </c>
      <c r="P7283" s="33">
        <v>0</v>
      </c>
      <c r="Q7283"/>
    </row>
    <row r="7284" spans="1:17">
      <c r="A7284" s="38" t="str">
        <f t="shared" ca="1" si="113"/>
        <v>208913</v>
      </c>
      <c r="B7284" s="39" cm="1">
        <f t="array" aca="1" ref="B7284" ca="1">INDIRECT(_xlfn.CONCAT("D",ROW(C7284)-C7284-3))</f>
        <v>2089</v>
      </c>
      <c r="C7284" s="32">
        <v>13</v>
      </c>
      <c r="D7284" s="33">
        <v>4305563</v>
      </c>
      <c r="E7284" s="33"/>
      <c r="F7284" s="33">
        <v>2207271</v>
      </c>
      <c r="G7284" s="33">
        <v>2207271</v>
      </c>
      <c r="H7284" s="33">
        <v>0</v>
      </c>
      <c r="I7284" s="33">
        <v>0</v>
      </c>
      <c r="J7284" s="33">
        <v>0</v>
      </c>
      <c r="K7284" s="33"/>
      <c r="L7284" s="33">
        <v>2098292</v>
      </c>
      <c r="M7284" s="33">
        <v>2098292</v>
      </c>
      <c r="N7284" s="33">
        <v>0</v>
      </c>
      <c r="O7284" s="33">
        <v>0</v>
      </c>
      <c r="P7284" s="33">
        <v>0</v>
      </c>
      <c r="Q7284"/>
    </row>
    <row r="7285" spans="1:17">
      <c r="A7285" s="38" t="str">
        <f t="shared" ca="1" si="113"/>
        <v>208914</v>
      </c>
      <c r="B7285" s="39" cm="1">
        <f t="array" aca="1" ref="B7285" ca="1">INDIRECT(_xlfn.CONCAT("D",ROW(C7285)-C7285-3))</f>
        <v>2089</v>
      </c>
      <c r="C7285" s="32">
        <v>14</v>
      </c>
      <c r="D7285" s="33">
        <v>4335420</v>
      </c>
      <c r="E7285" s="33"/>
      <c r="F7285" s="33">
        <v>2222763</v>
      </c>
      <c r="G7285" s="33">
        <v>2222763</v>
      </c>
      <c r="H7285" s="33">
        <v>0</v>
      </c>
      <c r="I7285" s="33">
        <v>0</v>
      </c>
      <c r="J7285" s="33">
        <v>0</v>
      </c>
      <c r="K7285" s="33"/>
      <c r="L7285" s="33">
        <v>2112657</v>
      </c>
      <c r="M7285" s="33">
        <v>2112657</v>
      </c>
      <c r="N7285" s="33">
        <v>0</v>
      </c>
      <c r="O7285" s="33">
        <v>0</v>
      </c>
      <c r="P7285" s="33">
        <v>0</v>
      </c>
      <c r="Q7285"/>
    </row>
    <row r="7286" spans="1:17">
      <c r="A7286" s="38" t="str">
        <f t="shared" ca="1" si="113"/>
        <v>208915</v>
      </c>
      <c r="B7286" s="39" cm="1">
        <f t="array" aca="1" ref="B7286" ca="1">INDIRECT(_xlfn.CONCAT("D",ROW(C7286)-C7286-3))</f>
        <v>2089</v>
      </c>
      <c r="C7286" s="32">
        <v>15</v>
      </c>
      <c r="D7286" s="33">
        <v>4366137</v>
      </c>
      <c r="E7286" s="33"/>
      <c r="F7286" s="33">
        <v>2238882</v>
      </c>
      <c r="G7286" s="33">
        <v>2238882</v>
      </c>
      <c r="H7286" s="33">
        <v>0</v>
      </c>
      <c r="I7286" s="33">
        <v>0</v>
      </c>
      <c r="J7286" s="33">
        <v>0</v>
      </c>
      <c r="K7286" s="33"/>
      <c r="L7286" s="33">
        <v>2127256</v>
      </c>
      <c r="M7286" s="33">
        <v>2127256</v>
      </c>
      <c r="N7286" s="33">
        <v>0</v>
      </c>
      <c r="O7286" s="33">
        <v>0</v>
      </c>
      <c r="P7286" s="33">
        <v>0</v>
      </c>
      <c r="Q7286"/>
    </row>
    <row r="7287" spans="1:17">
      <c r="A7287" s="38" t="str">
        <f t="shared" ca="1" si="113"/>
        <v>208916</v>
      </c>
      <c r="B7287" s="39" cm="1">
        <f t="array" aca="1" ref="B7287" ca="1">INDIRECT(_xlfn.CONCAT("D",ROW(C7287)-C7287-3))</f>
        <v>2089</v>
      </c>
      <c r="C7287" s="32">
        <v>16</v>
      </c>
      <c r="D7287" s="33">
        <v>4398220</v>
      </c>
      <c r="E7287" s="33"/>
      <c r="F7287" s="33">
        <v>2256300</v>
      </c>
      <c r="G7287" s="33">
        <v>2251670</v>
      </c>
      <c r="H7287" s="33">
        <v>4629</v>
      </c>
      <c r="I7287" s="33">
        <v>0</v>
      </c>
      <c r="J7287" s="33">
        <v>0</v>
      </c>
      <c r="K7287" s="33"/>
      <c r="L7287" s="33">
        <v>2141921</v>
      </c>
      <c r="M7287" s="33">
        <v>2137286</v>
      </c>
      <c r="N7287" s="33">
        <v>4634</v>
      </c>
      <c r="O7287" s="33">
        <v>0</v>
      </c>
      <c r="P7287" s="33">
        <v>0</v>
      </c>
      <c r="Q7287"/>
    </row>
    <row r="7288" spans="1:17">
      <c r="A7288" s="38" t="str">
        <f t="shared" ca="1" si="113"/>
        <v>208917</v>
      </c>
      <c r="B7288" s="39" cm="1">
        <f t="array" aca="1" ref="B7288" ca="1">INDIRECT(_xlfn.CONCAT("D",ROW(C7288)-C7288-3))</f>
        <v>2089</v>
      </c>
      <c r="C7288" s="32">
        <v>17</v>
      </c>
      <c r="D7288" s="33">
        <v>4432594</v>
      </c>
      <c r="E7288" s="33"/>
      <c r="F7288" s="33">
        <v>2275823</v>
      </c>
      <c r="G7288" s="33">
        <v>2262856</v>
      </c>
      <c r="H7288" s="33">
        <v>12041</v>
      </c>
      <c r="I7288" s="33">
        <v>0</v>
      </c>
      <c r="J7288" s="33">
        <v>926</v>
      </c>
      <c r="K7288" s="33"/>
      <c r="L7288" s="33">
        <v>2156771</v>
      </c>
      <c r="M7288" s="33">
        <v>2142856</v>
      </c>
      <c r="N7288" s="33">
        <v>12987</v>
      </c>
      <c r="O7288" s="33">
        <v>0</v>
      </c>
      <c r="P7288" s="33">
        <v>928</v>
      </c>
      <c r="Q7288"/>
    </row>
    <row r="7289" spans="1:17">
      <c r="A7289" s="38" t="str">
        <f t="shared" ca="1" si="113"/>
        <v>208918</v>
      </c>
      <c r="B7289" s="39" cm="1">
        <f t="array" aca="1" ref="B7289" ca="1">INDIRECT(_xlfn.CONCAT("D",ROW(C7289)-C7289-3))</f>
        <v>2089</v>
      </c>
      <c r="C7289" s="32">
        <v>18</v>
      </c>
      <c r="D7289" s="33">
        <v>4468444</v>
      </c>
      <c r="E7289" s="33"/>
      <c r="F7289" s="33">
        <v>2296746</v>
      </c>
      <c r="G7289" s="33">
        <v>2281911</v>
      </c>
      <c r="H7289" s="33">
        <v>14836</v>
      </c>
      <c r="I7289" s="33">
        <v>0</v>
      </c>
      <c r="J7289" s="33">
        <v>0</v>
      </c>
      <c r="K7289" s="33"/>
      <c r="L7289" s="33">
        <v>2171698</v>
      </c>
      <c r="M7289" s="33">
        <v>2137432</v>
      </c>
      <c r="N7289" s="33">
        <v>32413</v>
      </c>
      <c r="O7289" s="33">
        <v>0</v>
      </c>
      <c r="P7289" s="33">
        <v>1852</v>
      </c>
      <c r="Q7289"/>
    </row>
    <row r="7290" spans="1:17">
      <c r="A7290" s="38" t="str">
        <f t="shared" ca="1" si="113"/>
        <v>208919</v>
      </c>
      <c r="B7290" s="39" cm="1">
        <f t="array" aca="1" ref="B7290" ca="1">INDIRECT(_xlfn.CONCAT("D",ROW(C7290)-C7290-3))</f>
        <v>2089</v>
      </c>
      <c r="C7290" s="32">
        <v>19</v>
      </c>
      <c r="D7290" s="33">
        <v>4502357</v>
      </c>
      <c r="E7290" s="33"/>
      <c r="F7290" s="33">
        <v>2316350</v>
      </c>
      <c r="G7290" s="33">
        <v>2285750</v>
      </c>
      <c r="H7290" s="33">
        <v>28746</v>
      </c>
      <c r="I7290" s="33">
        <v>0</v>
      </c>
      <c r="J7290" s="33">
        <v>1854</v>
      </c>
      <c r="K7290" s="33"/>
      <c r="L7290" s="33">
        <v>2186008</v>
      </c>
      <c r="M7290" s="33">
        <v>2154514</v>
      </c>
      <c r="N7290" s="33">
        <v>29641</v>
      </c>
      <c r="O7290" s="33">
        <v>0</v>
      </c>
      <c r="P7290" s="33">
        <v>1853</v>
      </c>
      <c r="Q7290"/>
    </row>
    <row r="7291" spans="1:17">
      <c r="A7291" s="38" t="str">
        <f t="shared" ca="1" si="113"/>
        <v>208920</v>
      </c>
      <c r="B7291" s="39" cm="1">
        <f t="array" aca="1" ref="B7291" ca="1">INDIRECT(_xlfn.CONCAT("D",ROW(C7291)-C7291-3))</f>
        <v>2089</v>
      </c>
      <c r="C7291" s="32">
        <v>20</v>
      </c>
      <c r="D7291" s="33">
        <v>4532978</v>
      </c>
      <c r="E7291" s="33"/>
      <c r="F7291" s="33">
        <v>2332989</v>
      </c>
      <c r="G7291" s="33">
        <v>2286607</v>
      </c>
      <c r="H7291" s="33">
        <v>43599</v>
      </c>
      <c r="I7291" s="33">
        <v>0</v>
      </c>
      <c r="J7291" s="33">
        <v>2783</v>
      </c>
      <c r="K7291" s="33"/>
      <c r="L7291" s="33">
        <v>2199989</v>
      </c>
      <c r="M7291" s="33">
        <v>2096242</v>
      </c>
      <c r="N7291" s="33">
        <v>100042</v>
      </c>
      <c r="O7291" s="33">
        <v>0</v>
      </c>
      <c r="P7291" s="33">
        <v>3705</v>
      </c>
      <c r="Q7291"/>
    </row>
    <row r="7292" spans="1:17">
      <c r="A7292" s="38" t="str">
        <f t="shared" ca="1" si="113"/>
        <v>208921</v>
      </c>
      <c r="B7292" s="39" cm="1">
        <f t="array" aca="1" ref="B7292" ca="1">INDIRECT(_xlfn.CONCAT("D",ROW(C7292)-C7292-3))</f>
        <v>2089</v>
      </c>
      <c r="C7292" s="32">
        <v>21</v>
      </c>
      <c r="D7292" s="33">
        <v>4562846</v>
      </c>
      <c r="E7292" s="33"/>
      <c r="F7292" s="33">
        <v>2348819</v>
      </c>
      <c r="G7292" s="33">
        <v>2272782</v>
      </c>
      <c r="H7292" s="33">
        <v>73256</v>
      </c>
      <c r="I7292" s="33">
        <v>0</v>
      </c>
      <c r="J7292" s="33">
        <v>2782</v>
      </c>
      <c r="K7292" s="33"/>
      <c r="L7292" s="33">
        <v>2214027</v>
      </c>
      <c r="M7292" s="33">
        <v>2054691</v>
      </c>
      <c r="N7292" s="33">
        <v>150998</v>
      </c>
      <c r="O7292" s="33">
        <v>0</v>
      </c>
      <c r="P7292" s="33">
        <v>8337</v>
      </c>
      <c r="Q7292"/>
    </row>
    <row r="7293" spans="1:17">
      <c r="A7293" s="38" t="str">
        <f t="shared" ca="1" si="113"/>
        <v>208922</v>
      </c>
      <c r="B7293" s="39" cm="1">
        <f t="array" aca="1" ref="B7293" ca="1">INDIRECT(_xlfn.CONCAT("D",ROW(C7293)-C7293-3))</f>
        <v>2089</v>
      </c>
      <c r="C7293" s="32">
        <v>22</v>
      </c>
      <c r="D7293" s="33">
        <v>4587169</v>
      </c>
      <c r="E7293" s="33"/>
      <c r="F7293" s="33">
        <v>2361040</v>
      </c>
      <c r="G7293" s="33">
        <v>2247814</v>
      </c>
      <c r="H7293" s="33">
        <v>110442</v>
      </c>
      <c r="I7293" s="33">
        <v>0</v>
      </c>
      <c r="J7293" s="33">
        <v>2784</v>
      </c>
      <c r="K7293" s="33"/>
      <c r="L7293" s="33">
        <v>2226129</v>
      </c>
      <c r="M7293" s="33">
        <v>1974150</v>
      </c>
      <c r="N7293" s="33">
        <v>239010</v>
      </c>
      <c r="O7293" s="33">
        <v>2779</v>
      </c>
      <c r="P7293" s="33">
        <v>10190</v>
      </c>
      <c r="Q7293"/>
    </row>
    <row r="7294" spans="1:17">
      <c r="A7294" s="38" t="str">
        <f t="shared" ca="1" si="113"/>
        <v>208923</v>
      </c>
      <c r="B7294" s="39" cm="1">
        <f t="array" aca="1" ref="B7294" ca="1">INDIRECT(_xlfn.CONCAT("D",ROW(C7294)-C7294-3))</f>
        <v>2089</v>
      </c>
      <c r="C7294" s="32">
        <v>23</v>
      </c>
      <c r="D7294" s="33">
        <v>4606225</v>
      </c>
      <c r="E7294" s="33"/>
      <c r="F7294" s="33">
        <v>2369895</v>
      </c>
      <c r="G7294" s="33">
        <v>2191805</v>
      </c>
      <c r="H7294" s="33">
        <v>168814</v>
      </c>
      <c r="I7294" s="33">
        <v>0</v>
      </c>
      <c r="J7294" s="33">
        <v>9276</v>
      </c>
      <c r="K7294" s="33"/>
      <c r="L7294" s="33">
        <v>2236330</v>
      </c>
      <c r="M7294" s="33">
        <v>1924931</v>
      </c>
      <c r="N7294" s="33">
        <v>294717</v>
      </c>
      <c r="O7294" s="33">
        <v>0</v>
      </c>
      <c r="P7294" s="33">
        <v>16682</v>
      </c>
      <c r="Q7294"/>
    </row>
    <row r="7295" spans="1:17">
      <c r="A7295" s="38" t="str">
        <f t="shared" ca="1" si="113"/>
        <v>208924</v>
      </c>
      <c r="B7295" s="39" cm="1">
        <f t="array" aca="1" ref="B7295" ca="1">INDIRECT(_xlfn.CONCAT("D",ROW(C7295)-C7295-3))</f>
        <v>2089</v>
      </c>
      <c r="C7295" s="32">
        <v>24</v>
      </c>
      <c r="D7295" s="33">
        <v>4622123</v>
      </c>
      <c r="E7295" s="33"/>
      <c r="F7295" s="33">
        <v>2376665</v>
      </c>
      <c r="G7295" s="33">
        <v>2110427</v>
      </c>
      <c r="H7295" s="33">
        <v>259745</v>
      </c>
      <c r="I7295" s="33">
        <v>0</v>
      </c>
      <c r="J7295" s="33">
        <v>6494</v>
      </c>
      <c r="K7295" s="33"/>
      <c r="L7295" s="33">
        <v>2245458</v>
      </c>
      <c r="M7295" s="33">
        <v>1816029</v>
      </c>
      <c r="N7295" s="33">
        <v>409024</v>
      </c>
      <c r="O7295" s="33">
        <v>1855</v>
      </c>
      <c r="P7295" s="33">
        <v>18550</v>
      </c>
      <c r="Q7295"/>
    </row>
    <row r="7296" spans="1:17">
      <c r="A7296" s="38" t="str">
        <f t="shared" ca="1" si="113"/>
        <v>208925</v>
      </c>
      <c r="B7296" s="39" cm="1">
        <f t="array" aca="1" ref="B7296" ca="1">INDIRECT(_xlfn.CONCAT("D",ROW(C7296)-C7296-3))</f>
        <v>2089</v>
      </c>
      <c r="C7296" s="32">
        <v>25</v>
      </c>
      <c r="D7296" s="33">
        <v>4635427</v>
      </c>
      <c r="E7296" s="33"/>
      <c r="F7296" s="33">
        <v>2381581</v>
      </c>
      <c r="G7296" s="33">
        <v>2019328</v>
      </c>
      <c r="H7296" s="33">
        <v>347391</v>
      </c>
      <c r="I7296" s="33">
        <v>929</v>
      </c>
      <c r="J7296" s="33">
        <v>13933</v>
      </c>
      <c r="K7296" s="33"/>
      <c r="L7296" s="33">
        <v>2253846</v>
      </c>
      <c r="M7296" s="33">
        <v>1656530</v>
      </c>
      <c r="N7296" s="33">
        <v>562070</v>
      </c>
      <c r="O7296" s="33">
        <v>4638</v>
      </c>
      <c r="P7296" s="33">
        <v>30608</v>
      </c>
      <c r="Q7296"/>
    </row>
    <row r="7297" spans="1:17">
      <c r="A7297" s="38" t="str">
        <f t="shared" ca="1" si="113"/>
        <v>208926</v>
      </c>
      <c r="B7297" s="39" cm="1">
        <f t="array" aca="1" ref="B7297" ca="1">INDIRECT(_xlfn.CONCAT("D",ROW(C7297)-C7297-3))</f>
        <v>2089</v>
      </c>
      <c r="C7297" s="32">
        <v>26</v>
      </c>
      <c r="D7297" s="33">
        <v>4645843</v>
      </c>
      <c r="E7297" s="33"/>
      <c r="F7297" s="33">
        <v>2384716</v>
      </c>
      <c r="G7297" s="33">
        <v>1922828</v>
      </c>
      <c r="H7297" s="33">
        <v>438654</v>
      </c>
      <c r="I7297" s="33">
        <v>2788</v>
      </c>
      <c r="J7297" s="33">
        <v>20446</v>
      </c>
      <c r="K7297" s="33"/>
      <c r="L7297" s="33">
        <v>2261127</v>
      </c>
      <c r="M7297" s="33">
        <v>1516394</v>
      </c>
      <c r="N7297" s="33">
        <v>703874</v>
      </c>
      <c r="O7297" s="33">
        <v>3714</v>
      </c>
      <c r="P7297" s="33">
        <v>37144</v>
      </c>
      <c r="Q7297"/>
    </row>
    <row r="7298" spans="1:17">
      <c r="A7298" s="38" t="str">
        <f t="shared" ca="1" si="113"/>
        <v>208927</v>
      </c>
      <c r="B7298" s="39" cm="1">
        <f t="array" aca="1" ref="B7298" ca="1">INDIRECT(_xlfn.CONCAT("D",ROW(C7298)-C7298-3))</f>
        <v>2089</v>
      </c>
      <c r="C7298" s="32">
        <v>27</v>
      </c>
      <c r="D7298" s="33">
        <v>4653726</v>
      </c>
      <c r="E7298" s="33"/>
      <c r="F7298" s="33">
        <v>2386529</v>
      </c>
      <c r="G7298" s="33">
        <v>1855880</v>
      </c>
      <c r="H7298" s="33">
        <v>498123</v>
      </c>
      <c r="I7298" s="33">
        <v>0</v>
      </c>
      <c r="J7298" s="33">
        <v>32527</v>
      </c>
      <c r="K7298" s="33"/>
      <c r="L7298" s="33">
        <v>2267196</v>
      </c>
      <c r="M7298" s="33">
        <v>1370712</v>
      </c>
      <c r="N7298" s="33">
        <v>826882</v>
      </c>
      <c r="O7298" s="33">
        <v>3712</v>
      </c>
      <c r="P7298" s="33">
        <v>65891</v>
      </c>
      <c r="Q7298"/>
    </row>
    <row r="7299" spans="1:17">
      <c r="A7299" s="38" t="str">
        <f t="shared" ca="1" si="113"/>
        <v>208928</v>
      </c>
      <c r="B7299" s="39" cm="1">
        <f t="array" aca="1" ref="B7299" ca="1">INDIRECT(_xlfn.CONCAT("D",ROW(C7299)-C7299-3))</f>
        <v>2089</v>
      </c>
      <c r="C7299" s="32">
        <v>28</v>
      </c>
      <c r="D7299" s="33">
        <v>4659756</v>
      </c>
      <c r="E7299" s="33"/>
      <c r="F7299" s="33">
        <v>2387588</v>
      </c>
      <c r="G7299" s="33">
        <v>1719660</v>
      </c>
      <c r="H7299" s="33">
        <v>631598</v>
      </c>
      <c r="I7299" s="33">
        <v>932</v>
      </c>
      <c r="J7299" s="33">
        <v>35399</v>
      </c>
      <c r="K7299" s="33"/>
      <c r="L7299" s="33">
        <v>2272168</v>
      </c>
      <c r="M7299" s="33">
        <v>1282690</v>
      </c>
      <c r="N7299" s="33">
        <v>918734</v>
      </c>
      <c r="O7299" s="33">
        <v>6516</v>
      </c>
      <c r="P7299" s="33">
        <v>64228</v>
      </c>
      <c r="Q7299"/>
    </row>
    <row r="7300" spans="1:17">
      <c r="A7300" s="38" t="str">
        <f t="shared" ca="1" si="113"/>
        <v>208929</v>
      </c>
      <c r="B7300" s="39" cm="1">
        <f t="array" aca="1" ref="B7300" ca="1">INDIRECT(_xlfn.CONCAT("D",ROW(C7300)-C7300-3))</f>
        <v>2089</v>
      </c>
      <c r="C7300" s="32">
        <v>29</v>
      </c>
      <c r="D7300" s="33">
        <v>4664435</v>
      </c>
      <c r="E7300" s="33"/>
      <c r="F7300" s="33">
        <v>2388292</v>
      </c>
      <c r="G7300" s="33">
        <v>1600912</v>
      </c>
      <c r="H7300" s="33">
        <v>736942</v>
      </c>
      <c r="I7300" s="33">
        <v>934</v>
      </c>
      <c r="J7300" s="33">
        <v>49503</v>
      </c>
      <c r="K7300" s="33"/>
      <c r="L7300" s="33">
        <v>2276144</v>
      </c>
      <c r="M7300" s="33">
        <v>1164647</v>
      </c>
      <c r="N7300" s="33">
        <v>1014520</v>
      </c>
      <c r="O7300" s="33">
        <v>6527</v>
      </c>
      <c r="P7300" s="33">
        <v>90449</v>
      </c>
      <c r="Q7300"/>
    </row>
    <row r="7301" spans="1:17">
      <c r="A7301" s="38" t="str">
        <f t="shared" ca="1" si="113"/>
        <v>208930</v>
      </c>
      <c r="B7301" s="39" cm="1">
        <f t="array" aca="1" ref="B7301" ca="1">INDIRECT(_xlfn.CONCAT("D",ROW(C7301)-C7301-3))</f>
        <v>2089</v>
      </c>
      <c r="C7301" s="32">
        <v>30</v>
      </c>
      <c r="D7301" s="33">
        <v>4669684</v>
      </c>
      <c r="E7301" s="33"/>
      <c r="F7301" s="33">
        <v>2389764</v>
      </c>
      <c r="G7301" s="33">
        <v>1518291</v>
      </c>
      <c r="H7301" s="33">
        <v>812501</v>
      </c>
      <c r="I7301" s="33">
        <v>2808</v>
      </c>
      <c r="J7301" s="33">
        <v>56164</v>
      </c>
      <c r="K7301" s="33"/>
      <c r="L7301" s="33">
        <v>2279920</v>
      </c>
      <c r="M7301" s="33">
        <v>1034711</v>
      </c>
      <c r="N7301" s="33">
        <v>1141363</v>
      </c>
      <c r="O7301" s="33">
        <v>7484</v>
      </c>
      <c r="P7301" s="33">
        <v>96361</v>
      </c>
      <c r="Q7301"/>
    </row>
    <row r="7302" spans="1:17">
      <c r="A7302" s="38" t="str">
        <f t="shared" ca="1" si="113"/>
        <v>208931</v>
      </c>
      <c r="B7302" s="39" cm="1">
        <f t="array" aca="1" ref="B7302" ca="1">INDIRECT(_xlfn.CONCAT("D",ROW(C7302)-C7302-3))</f>
        <v>2089</v>
      </c>
      <c r="C7302" s="32">
        <v>31</v>
      </c>
      <c r="D7302" s="33">
        <v>4674617</v>
      </c>
      <c r="E7302" s="33"/>
      <c r="F7302" s="33">
        <v>2391308</v>
      </c>
      <c r="G7302" s="33">
        <v>1384145</v>
      </c>
      <c r="H7302" s="33">
        <v>904008</v>
      </c>
      <c r="I7302" s="33">
        <v>3751</v>
      </c>
      <c r="J7302" s="33">
        <v>99403</v>
      </c>
      <c r="K7302" s="33"/>
      <c r="L7302" s="33">
        <v>2283309</v>
      </c>
      <c r="M7302" s="33">
        <v>1003045</v>
      </c>
      <c r="N7302" s="33">
        <v>1155703</v>
      </c>
      <c r="O7302" s="33">
        <v>7492</v>
      </c>
      <c r="P7302" s="33">
        <v>117069</v>
      </c>
      <c r="Q7302"/>
    </row>
    <row r="7303" spans="1:17">
      <c r="A7303" s="38" t="str">
        <f t="shared" ca="1" si="113"/>
        <v>208932</v>
      </c>
      <c r="B7303" s="39" cm="1">
        <f t="array" aca="1" ref="B7303" ca="1">INDIRECT(_xlfn.CONCAT("D",ROW(C7303)-C7303-3))</f>
        <v>2089</v>
      </c>
      <c r="C7303" s="32">
        <v>32</v>
      </c>
      <c r="D7303" s="33">
        <v>4679727</v>
      </c>
      <c r="E7303" s="33"/>
      <c r="F7303" s="33">
        <v>2393000</v>
      </c>
      <c r="G7303" s="33">
        <v>1291655</v>
      </c>
      <c r="H7303" s="33">
        <v>993943</v>
      </c>
      <c r="I7303" s="33">
        <v>4711</v>
      </c>
      <c r="J7303" s="33">
        <v>102692</v>
      </c>
      <c r="K7303" s="33"/>
      <c r="L7303" s="33">
        <v>2286727</v>
      </c>
      <c r="M7303" s="33">
        <v>892106</v>
      </c>
      <c r="N7303" s="33">
        <v>1233703</v>
      </c>
      <c r="O7303" s="33">
        <v>10351</v>
      </c>
      <c r="P7303" s="33">
        <v>150566</v>
      </c>
      <c r="Q7303"/>
    </row>
    <row r="7304" spans="1:17">
      <c r="A7304" s="38" t="str">
        <f t="shared" ca="1" si="113"/>
        <v>208933</v>
      </c>
      <c r="B7304" s="39" cm="1">
        <f t="array" aca="1" ref="B7304" ca="1">INDIRECT(_xlfn.CONCAT("D",ROW(C7304)-C7304-3))</f>
        <v>2089</v>
      </c>
      <c r="C7304" s="32">
        <v>33</v>
      </c>
      <c r="D7304" s="33">
        <v>4685569</v>
      </c>
      <c r="E7304" s="33"/>
      <c r="F7304" s="33">
        <v>2394987</v>
      </c>
      <c r="G7304" s="33">
        <v>1244713</v>
      </c>
      <c r="H7304" s="33">
        <v>1022780</v>
      </c>
      <c r="I7304" s="33">
        <v>2833</v>
      </c>
      <c r="J7304" s="33">
        <v>124660</v>
      </c>
      <c r="K7304" s="33"/>
      <c r="L7304" s="33">
        <v>2290582</v>
      </c>
      <c r="M7304" s="33">
        <v>817660</v>
      </c>
      <c r="N7304" s="33">
        <v>1327518</v>
      </c>
      <c r="O7304" s="33">
        <v>14163</v>
      </c>
      <c r="P7304" s="33">
        <v>131241</v>
      </c>
      <c r="Q7304"/>
    </row>
    <row r="7305" spans="1:17">
      <c r="A7305" s="38" t="str">
        <f t="shared" ca="1" si="113"/>
        <v>208934</v>
      </c>
      <c r="B7305" s="39" cm="1">
        <f t="array" aca="1" ref="B7305" ca="1">INDIRECT(_xlfn.CONCAT("D",ROW(C7305)-C7305-3))</f>
        <v>2089</v>
      </c>
      <c r="C7305" s="32">
        <v>34</v>
      </c>
      <c r="D7305" s="33">
        <v>4692291</v>
      </c>
      <c r="E7305" s="33"/>
      <c r="F7305" s="33">
        <v>2397329</v>
      </c>
      <c r="G7305" s="33">
        <v>1123363</v>
      </c>
      <c r="H7305" s="33">
        <v>1118627</v>
      </c>
      <c r="I7305" s="33">
        <v>7577</v>
      </c>
      <c r="J7305" s="33">
        <v>147761</v>
      </c>
      <c r="K7305" s="33"/>
      <c r="L7305" s="33">
        <v>2294962</v>
      </c>
      <c r="M7305" s="33">
        <v>742878</v>
      </c>
      <c r="N7305" s="33">
        <v>1350256</v>
      </c>
      <c r="O7305" s="33">
        <v>19898</v>
      </c>
      <c r="P7305" s="33">
        <v>181929</v>
      </c>
      <c r="Q7305"/>
    </row>
    <row r="7306" spans="1:17">
      <c r="A7306" s="38" t="str">
        <f t="shared" ca="1" si="113"/>
        <v>208935</v>
      </c>
      <c r="B7306" s="39" cm="1">
        <f t="array" aca="1" ref="B7306" ca="1">INDIRECT(_xlfn.CONCAT("D",ROW(C7306)-C7306-3))</f>
        <v>2089</v>
      </c>
      <c r="C7306" s="32">
        <v>35</v>
      </c>
      <c r="D7306" s="33">
        <v>4700571</v>
      </c>
      <c r="E7306" s="33"/>
      <c r="F7306" s="33">
        <v>2400448</v>
      </c>
      <c r="G7306" s="33">
        <v>1105332</v>
      </c>
      <c r="H7306" s="33">
        <v>1115822</v>
      </c>
      <c r="I7306" s="33">
        <v>2861</v>
      </c>
      <c r="J7306" s="33">
        <v>176433</v>
      </c>
      <c r="K7306" s="33"/>
      <c r="L7306" s="33">
        <v>2300123</v>
      </c>
      <c r="M7306" s="33">
        <v>701442</v>
      </c>
      <c r="N7306" s="33">
        <v>1387677</v>
      </c>
      <c r="O7306" s="33">
        <v>10455</v>
      </c>
      <c r="P7306" s="33">
        <v>200548</v>
      </c>
      <c r="Q7306"/>
    </row>
    <row r="7307" spans="1:17">
      <c r="A7307" s="38" t="str">
        <f t="shared" ca="1" si="113"/>
        <v>208936</v>
      </c>
      <c r="B7307" s="39" cm="1">
        <f t="array" aca="1" ref="B7307" ca="1">INDIRECT(_xlfn.CONCAT("D",ROW(C7307)-C7307-3))</f>
        <v>2089</v>
      </c>
      <c r="C7307" s="32">
        <v>36</v>
      </c>
      <c r="D7307" s="33">
        <v>4710754</v>
      </c>
      <c r="E7307" s="33"/>
      <c r="F7307" s="33">
        <v>2404479</v>
      </c>
      <c r="G7307" s="33">
        <v>1095374</v>
      </c>
      <c r="H7307" s="33">
        <v>1141173</v>
      </c>
      <c r="I7307" s="33">
        <v>10496</v>
      </c>
      <c r="J7307" s="33">
        <v>157436</v>
      </c>
      <c r="K7307" s="33"/>
      <c r="L7307" s="33">
        <v>2306275</v>
      </c>
      <c r="M7307" s="33">
        <v>682245</v>
      </c>
      <c r="N7307" s="33">
        <v>1408383</v>
      </c>
      <c r="O7307" s="33">
        <v>14313</v>
      </c>
      <c r="P7307" s="33">
        <v>201334</v>
      </c>
      <c r="Q7307"/>
    </row>
    <row r="7308" spans="1:17">
      <c r="A7308" s="38" t="str">
        <f t="shared" ref="A7308:A7371" ca="1" si="114">B7308&amp;C7308</f>
        <v>208937</v>
      </c>
      <c r="B7308" s="39" cm="1">
        <f t="array" aca="1" ref="B7308" ca="1">INDIRECT(_xlfn.CONCAT("D",ROW(C7308)-C7308-3))</f>
        <v>2089</v>
      </c>
      <c r="C7308" s="32">
        <v>37</v>
      </c>
      <c r="D7308" s="33">
        <v>4722906</v>
      </c>
      <c r="E7308" s="33"/>
      <c r="F7308" s="33">
        <v>2409334</v>
      </c>
      <c r="G7308" s="33">
        <v>1035717</v>
      </c>
      <c r="H7308" s="33">
        <v>1160156</v>
      </c>
      <c r="I7308" s="33">
        <v>7658</v>
      </c>
      <c r="J7308" s="33">
        <v>205803</v>
      </c>
      <c r="K7308" s="33"/>
      <c r="L7308" s="33">
        <v>2313572</v>
      </c>
      <c r="M7308" s="33">
        <v>664302</v>
      </c>
      <c r="N7308" s="33">
        <v>1410925</v>
      </c>
      <c r="O7308" s="33">
        <v>18187</v>
      </c>
      <c r="P7308" s="33">
        <v>220158</v>
      </c>
      <c r="Q7308"/>
    </row>
    <row r="7309" spans="1:17">
      <c r="A7309" s="38" t="str">
        <f t="shared" ca="1" si="114"/>
        <v>208938</v>
      </c>
      <c r="B7309" s="39" cm="1">
        <f t="array" aca="1" ref="B7309" ca="1">INDIRECT(_xlfn.CONCAT("D",ROW(C7309)-C7309-3))</f>
        <v>2089</v>
      </c>
      <c r="C7309" s="32">
        <v>38</v>
      </c>
      <c r="D7309" s="33">
        <v>4737016</v>
      </c>
      <c r="E7309" s="33"/>
      <c r="F7309" s="33">
        <v>2415035</v>
      </c>
      <c r="G7309" s="33">
        <v>1014276</v>
      </c>
      <c r="H7309" s="33">
        <v>1167139</v>
      </c>
      <c r="I7309" s="33">
        <v>10575</v>
      </c>
      <c r="J7309" s="33">
        <v>223045</v>
      </c>
      <c r="K7309" s="33"/>
      <c r="L7309" s="33">
        <v>2321981</v>
      </c>
      <c r="M7309" s="33">
        <v>642495</v>
      </c>
      <c r="N7309" s="33">
        <v>1423829</v>
      </c>
      <c r="O7309" s="33">
        <v>21065</v>
      </c>
      <c r="P7309" s="33">
        <v>234592</v>
      </c>
      <c r="Q7309"/>
    </row>
    <row r="7310" spans="1:17">
      <c r="A7310" s="38" t="str">
        <f t="shared" ca="1" si="114"/>
        <v>208939</v>
      </c>
      <c r="B7310" s="39" cm="1">
        <f t="array" aca="1" ref="B7310" ca="1">INDIRECT(_xlfn.CONCAT("D",ROW(C7310)-C7310-3))</f>
        <v>2089</v>
      </c>
      <c r="C7310" s="32">
        <v>39</v>
      </c>
      <c r="D7310" s="33">
        <v>4752653</v>
      </c>
      <c r="E7310" s="33"/>
      <c r="F7310" s="33">
        <v>2421344</v>
      </c>
      <c r="G7310" s="33">
        <v>922554</v>
      </c>
      <c r="H7310" s="33">
        <v>1282341</v>
      </c>
      <c r="I7310" s="33">
        <v>7696</v>
      </c>
      <c r="J7310" s="33">
        <v>208753</v>
      </c>
      <c r="K7310" s="33"/>
      <c r="L7310" s="33">
        <v>2331309</v>
      </c>
      <c r="M7310" s="33">
        <v>621554</v>
      </c>
      <c r="N7310" s="33">
        <v>1435540</v>
      </c>
      <c r="O7310" s="33">
        <v>31751</v>
      </c>
      <c r="P7310" s="33">
        <v>242464</v>
      </c>
      <c r="Q7310"/>
    </row>
    <row r="7311" spans="1:17">
      <c r="A7311" s="38" t="str">
        <f t="shared" ca="1" si="114"/>
        <v>208940</v>
      </c>
      <c r="B7311" s="39" cm="1">
        <f t="array" aca="1" ref="B7311" ca="1">INDIRECT(_xlfn.CONCAT("D",ROW(C7311)-C7311-3))</f>
        <v>2089</v>
      </c>
      <c r="C7311" s="32">
        <v>40</v>
      </c>
      <c r="D7311" s="33">
        <v>4770097</v>
      </c>
      <c r="E7311" s="33"/>
      <c r="F7311" s="33">
        <v>2428523</v>
      </c>
      <c r="G7311" s="33">
        <v>923496</v>
      </c>
      <c r="H7311" s="33">
        <v>1252902</v>
      </c>
      <c r="I7311" s="33">
        <v>3864</v>
      </c>
      <c r="J7311" s="33">
        <v>248262</v>
      </c>
      <c r="K7311" s="33"/>
      <c r="L7311" s="33">
        <v>2341574</v>
      </c>
      <c r="M7311" s="33">
        <v>646583</v>
      </c>
      <c r="N7311" s="33">
        <v>1427107</v>
      </c>
      <c r="O7311" s="33">
        <v>27945</v>
      </c>
      <c r="P7311" s="33">
        <v>239939</v>
      </c>
      <c r="Q7311"/>
    </row>
    <row r="7312" spans="1:17">
      <c r="A7312" s="38" t="str">
        <f t="shared" ca="1" si="114"/>
        <v>208941</v>
      </c>
      <c r="B7312" s="39" cm="1">
        <f t="array" aca="1" ref="B7312" ca="1">INDIRECT(_xlfn.CONCAT("D",ROW(C7312)-C7312-3))</f>
        <v>2089</v>
      </c>
      <c r="C7312" s="32">
        <v>41</v>
      </c>
      <c r="D7312" s="33">
        <v>4788286</v>
      </c>
      <c r="E7312" s="33"/>
      <c r="F7312" s="33">
        <v>2436069</v>
      </c>
      <c r="G7312" s="33">
        <v>948704</v>
      </c>
      <c r="H7312" s="33">
        <v>1244629</v>
      </c>
      <c r="I7312" s="33">
        <v>8704</v>
      </c>
      <c r="J7312" s="33">
        <v>234033</v>
      </c>
      <c r="K7312" s="33"/>
      <c r="L7312" s="33">
        <v>2352217</v>
      </c>
      <c r="M7312" s="33">
        <v>623584</v>
      </c>
      <c r="N7312" s="33">
        <v>1422159</v>
      </c>
      <c r="O7312" s="33">
        <v>34805</v>
      </c>
      <c r="P7312" s="33">
        <v>271670</v>
      </c>
      <c r="Q7312"/>
    </row>
    <row r="7313" spans="1:17">
      <c r="A7313" s="38" t="str">
        <f t="shared" ca="1" si="114"/>
        <v>208942</v>
      </c>
      <c r="B7313" s="39" cm="1">
        <f t="array" aca="1" ref="B7313" ca="1">INDIRECT(_xlfn.CONCAT("D",ROW(C7313)-C7313-3))</f>
        <v>2089</v>
      </c>
      <c r="C7313" s="32">
        <v>42</v>
      </c>
      <c r="D7313" s="33">
        <v>4805845</v>
      </c>
      <c r="E7313" s="33"/>
      <c r="F7313" s="33">
        <v>2443299</v>
      </c>
      <c r="G7313" s="33">
        <v>868729</v>
      </c>
      <c r="H7313" s="33">
        <v>1294367</v>
      </c>
      <c r="I7313" s="33">
        <v>8726</v>
      </c>
      <c r="J7313" s="33">
        <v>271478</v>
      </c>
      <c r="K7313" s="33"/>
      <c r="L7313" s="33">
        <v>2362545</v>
      </c>
      <c r="M7313" s="33">
        <v>598860</v>
      </c>
      <c r="N7313" s="33">
        <v>1459902</v>
      </c>
      <c r="O7313" s="33">
        <v>26121</v>
      </c>
      <c r="P7313" s="33">
        <v>277662</v>
      </c>
      <c r="Q7313"/>
    </row>
    <row r="7314" spans="1:17">
      <c r="A7314" s="38" t="str">
        <f t="shared" ca="1" si="114"/>
        <v>208943</v>
      </c>
      <c r="B7314" s="39" cm="1">
        <f t="array" aca="1" ref="B7314" ca="1">INDIRECT(_xlfn.CONCAT("D",ROW(C7314)-C7314-3))</f>
        <v>2089</v>
      </c>
      <c r="C7314" s="32">
        <v>43</v>
      </c>
      <c r="D7314" s="33">
        <v>4822144</v>
      </c>
      <c r="E7314" s="33"/>
      <c r="F7314" s="33">
        <v>2449883</v>
      </c>
      <c r="G7314" s="33">
        <v>845355</v>
      </c>
      <c r="H7314" s="33">
        <v>1325648</v>
      </c>
      <c r="I7314" s="33">
        <v>11620</v>
      </c>
      <c r="J7314" s="33">
        <v>267260</v>
      </c>
      <c r="K7314" s="33"/>
      <c r="L7314" s="33">
        <v>2372261</v>
      </c>
      <c r="M7314" s="33">
        <v>587251</v>
      </c>
      <c r="N7314" s="33">
        <v>1468127</v>
      </c>
      <c r="O7314" s="33">
        <v>33917</v>
      </c>
      <c r="P7314" s="33">
        <v>282966</v>
      </c>
      <c r="Q7314"/>
    </row>
    <row r="7315" spans="1:17">
      <c r="A7315" s="38" t="str">
        <f t="shared" ca="1" si="114"/>
        <v>208944</v>
      </c>
      <c r="B7315" s="39" cm="1">
        <f t="array" aca="1" ref="B7315" ca="1">INDIRECT(_xlfn.CONCAT("D",ROW(C7315)-C7315-3))</f>
        <v>2089</v>
      </c>
      <c r="C7315" s="32">
        <v>44</v>
      </c>
      <c r="D7315" s="33">
        <v>4836580</v>
      </c>
      <c r="E7315" s="33"/>
      <c r="F7315" s="33">
        <v>2455506</v>
      </c>
      <c r="G7315" s="33">
        <v>815915</v>
      </c>
      <c r="H7315" s="33">
        <v>1360182</v>
      </c>
      <c r="I7315" s="33">
        <v>20374</v>
      </c>
      <c r="J7315" s="33">
        <v>259036</v>
      </c>
      <c r="K7315" s="33"/>
      <c r="L7315" s="33">
        <v>2381074</v>
      </c>
      <c r="M7315" s="33">
        <v>562306</v>
      </c>
      <c r="N7315" s="33">
        <v>1476537</v>
      </c>
      <c r="O7315" s="33">
        <v>38780</v>
      </c>
      <c r="P7315" s="33">
        <v>303451</v>
      </c>
      <c r="Q7315"/>
    </row>
    <row r="7316" spans="1:17">
      <c r="A7316" s="38" t="str">
        <f t="shared" ca="1" si="114"/>
        <v>208945</v>
      </c>
      <c r="B7316" s="39" cm="1">
        <f t="array" aca="1" ref="B7316" ca="1">INDIRECT(_xlfn.CONCAT("D",ROW(C7316)-C7316-3))</f>
        <v>2089</v>
      </c>
      <c r="C7316" s="32">
        <v>45</v>
      </c>
      <c r="D7316" s="33">
        <v>4849004</v>
      </c>
      <c r="E7316" s="33"/>
      <c r="F7316" s="33">
        <v>2460227</v>
      </c>
      <c r="G7316" s="33">
        <v>812970</v>
      </c>
      <c r="H7316" s="33">
        <v>1348813</v>
      </c>
      <c r="I7316" s="33">
        <v>12597</v>
      </c>
      <c r="J7316" s="33">
        <v>285848</v>
      </c>
      <c r="K7316" s="33"/>
      <c r="L7316" s="33">
        <v>2388777</v>
      </c>
      <c r="M7316" s="33">
        <v>539776</v>
      </c>
      <c r="N7316" s="33">
        <v>1524359</v>
      </c>
      <c r="O7316" s="33">
        <v>33918</v>
      </c>
      <c r="P7316" s="33">
        <v>290723</v>
      </c>
      <c r="Q7316"/>
    </row>
    <row r="7317" spans="1:17">
      <c r="A7317" s="38" t="str">
        <f t="shared" ca="1" si="114"/>
        <v>208946</v>
      </c>
      <c r="B7317" s="39" cm="1">
        <f t="array" aca="1" ref="B7317" ca="1">INDIRECT(_xlfn.CONCAT("D",ROW(C7317)-C7317-3))</f>
        <v>2089</v>
      </c>
      <c r="C7317" s="32">
        <v>46</v>
      </c>
      <c r="D7317" s="33">
        <v>4858812</v>
      </c>
      <c r="E7317" s="33"/>
      <c r="F7317" s="33">
        <v>2463681</v>
      </c>
      <c r="G7317" s="33">
        <v>831565</v>
      </c>
      <c r="H7317" s="33">
        <v>1340390</v>
      </c>
      <c r="I7317" s="33">
        <v>2908</v>
      </c>
      <c r="J7317" s="33">
        <v>288819</v>
      </c>
      <c r="K7317" s="33"/>
      <c r="L7317" s="33">
        <v>2395131</v>
      </c>
      <c r="M7317" s="33">
        <v>555182</v>
      </c>
      <c r="N7317" s="33">
        <v>1506646</v>
      </c>
      <c r="O7317" s="33">
        <v>32943</v>
      </c>
      <c r="P7317" s="33">
        <v>300360</v>
      </c>
      <c r="Q7317"/>
    </row>
    <row r="7318" spans="1:17">
      <c r="A7318" s="38" t="str">
        <f t="shared" ca="1" si="114"/>
        <v>208947</v>
      </c>
      <c r="B7318" s="39" cm="1">
        <f t="array" aca="1" ref="B7318" ca="1">INDIRECT(_xlfn.CONCAT("D",ROW(C7318)-C7318-3))</f>
        <v>2089</v>
      </c>
      <c r="C7318" s="32">
        <v>47</v>
      </c>
      <c r="D7318" s="33">
        <v>4865936</v>
      </c>
      <c r="E7318" s="33"/>
      <c r="F7318" s="33">
        <v>2465797</v>
      </c>
      <c r="G7318" s="33">
        <v>804169</v>
      </c>
      <c r="H7318" s="33">
        <v>1368057</v>
      </c>
      <c r="I7318" s="33">
        <v>17440</v>
      </c>
      <c r="J7318" s="33">
        <v>276130</v>
      </c>
      <c r="K7318" s="33"/>
      <c r="L7318" s="33">
        <v>2400139</v>
      </c>
      <c r="M7318" s="33">
        <v>524213</v>
      </c>
      <c r="N7318" s="33">
        <v>1510624</v>
      </c>
      <c r="O7318" s="33">
        <v>45542</v>
      </c>
      <c r="P7318" s="33">
        <v>319760</v>
      </c>
      <c r="Q7318"/>
    </row>
    <row r="7319" spans="1:17">
      <c r="A7319" s="38" t="str">
        <f t="shared" ca="1" si="114"/>
        <v>208948</v>
      </c>
      <c r="B7319" s="39" cm="1">
        <f t="array" aca="1" ref="B7319" ca="1">INDIRECT(_xlfn.CONCAT("D",ROW(C7319)-C7319-3))</f>
        <v>2089</v>
      </c>
      <c r="C7319" s="32">
        <v>48</v>
      </c>
      <c r="D7319" s="33">
        <v>4870322</v>
      </c>
      <c r="E7319" s="33"/>
      <c r="F7319" s="33">
        <v>2466482</v>
      </c>
      <c r="G7319" s="33">
        <v>768534</v>
      </c>
      <c r="H7319" s="33">
        <v>1374252</v>
      </c>
      <c r="I7319" s="33">
        <v>13568</v>
      </c>
      <c r="J7319" s="33">
        <v>310127</v>
      </c>
      <c r="K7319" s="33"/>
      <c r="L7319" s="33">
        <v>2403841</v>
      </c>
      <c r="M7319" s="33">
        <v>523121</v>
      </c>
      <c r="N7319" s="33">
        <v>1535518</v>
      </c>
      <c r="O7319" s="33">
        <v>38678</v>
      </c>
      <c r="P7319" s="33">
        <v>306524</v>
      </c>
      <c r="Q7319"/>
    </row>
    <row r="7320" spans="1:17">
      <c r="A7320" s="38" t="str">
        <f t="shared" ca="1" si="114"/>
        <v>208949</v>
      </c>
      <c r="B7320" s="39" cm="1">
        <f t="array" aca="1" ref="B7320" ca="1">INDIRECT(_xlfn.CONCAT("D",ROW(C7320)-C7320-3))</f>
        <v>2089</v>
      </c>
      <c r="C7320" s="32">
        <v>49</v>
      </c>
      <c r="D7320" s="33">
        <v>4871220</v>
      </c>
      <c r="E7320" s="33"/>
      <c r="F7320" s="33">
        <v>2465335</v>
      </c>
      <c r="G7320" s="33">
        <v>770175</v>
      </c>
      <c r="H7320" s="33">
        <v>1374898</v>
      </c>
      <c r="I7320" s="33">
        <v>21286</v>
      </c>
      <c r="J7320" s="33">
        <v>298975</v>
      </c>
      <c r="K7320" s="33"/>
      <c r="L7320" s="33">
        <v>2405886</v>
      </c>
      <c r="M7320" s="33">
        <v>560116</v>
      </c>
      <c r="N7320" s="33">
        <v>1450109</v>
      </c>
      <c r="O7320" s="33">
        <v>42565</v>
      </c>
      <c r="P7320" s="33">
        <v>353095</v>
      </c>
      <c r="Q7320"/>
    </row>
    <row r="7321" spans="1:17">
      <c r="A7321" s="38" t="str">
        <f t="shared" ca="1" si="114"/>
        <v>208950</v>
      </c>
      <c r="B7321" s="39" cm="1">
        <f t="array" aca="1" ref="B7321" ca="1">INDIRECT(_xlfn.CONCAT("D",ROW(C7321)-C7321-3))</f>
        <v>2089</v>
      </c>
      <c r="C7321" s="32">
        <v>50</v>
      </c>
      <c r="D7321" s="33">
        <v>4867924</v>
      </c>
      <c r="E7321" s="33"/>
      <c r="F7321" s="33">
        <v>2462019</v>
      </c>
      <c r="G7321" s="33">
        <v>777785</v>
      </c>
      <c r="H7321" s="33">
        <v>1345646</v>
      </c>
      <c r="I7321" s="33">
        <v>18380</v>
      </c>
      <c r="J7321" s="33">
        <v>320207</v>
      </c>
      <c r="K7321" s="33"/>
      <c r="L7321" s="33">
        <v>2405906</v>
      </c>
      <c r="M7321" s="33">
        <v>491436</v>
      </c>
      <c r="N7321" s="33">
        <v>1492687</v>
      </c>
      <c r="O7321" s="33">
        <v>61913</v>
      </c>
      <c r="P7321" s="33">
        <v>359870</v>
      </c>
      <c r="Q7321"/>
    </row>
    <row r="7322" spans="1:17">
      <c r="A7322" s="38" t="str">
        <f t="shared" ca="1" si="114"/>
        <v>208951</v>
      </c>
      <c r="B7322" s="39" cm="1">
        <f t="array" aca="1" ref="B7322" ca="1">INDIRECT(_xlfn.CONCAT("D",ROW(C7322)-C7322-3))</f>
        <v>2089</v>
      </c>
      <c r="C7322" s="32">
        <v>51</v>
      </c>
      <c r="D7322" s="33">
        <v>4859704</v>
      </c>
      <c r="E7322" s="33"/>
      <c r="F7322" s="33">
        <v>2456026</v>
      </c>
      <c r="G7322" s="33">
        <v>727819</v>
      </c>
      <c r="H7322" s="33">
        <v>1431474</v>
      </c>
      <c r="I7322" s="33">
        <v>13532</v>
      </c>
      <c r="J7322" s="33">
        <v>283202</v>
      </c>
      <c r="K7322" s="33"/>
      <c r="L7322" s="33">
        <v>2403678</v>
      </c>
      <c r="M7322" s="33">
        <v>511482</v>
      </c>
      <c r="N7322" s="33">
        <v>1452262</v>
      </c>
      <c r="O7322" s="33">
        <v>57046</v>
      </c>
      <c r="P7322" s="33">
        <v>382887</v>
      </c>
      <c r="Q7322"/>
    </row>
    <row r="7323" spans="1:17">
      <c r="A7323" s="38" t="str">
        <f t="shared" ca="1" si="114"/>
        <v>208952</v>
      </c>
      <c r="B7323" s="39" cm="1">
        <f t="array" aca="1" ref="B7323" ca="1">INDIRECT(_xlfn.CONCAT("D",ROW(C7323)-C7323-3))</f>
        <v>2089</v>
      </c>
      <c r="C7323" s="32">
        <v>52</v>
      </c>
      <c r="D7323" s="33">
        <v>4847253</v>
      </c>
      <c r="E7323" s="33"/>
      <c r="F7323" s="33">
        <v>2447697</v>
      </c>
      <c r="G7323" s="33">
        <v>734213</v>
      </c>
      <c r="H7323" s="33">
        <v>1394136</v>
      </c>
      <c r="I7323" s="33">
        <v>15437</v>
      </c>
      <c r="J7323" s="33">
        <v>303912</v>
      </c>
      <c r="K7323" s="33"/>
      <c r="L7323" s="33">
        <v>2399556</v>
      </c>
      <c r="M7323" s="33">
        <v>554710</v>
      </c>
      <c r="N7323" s="33">
        <v>1430263</v>
      </c>
      <c r="O7323" s="33">
        <v>62816</v>
      </c>
      <c r="P7323" s="33">
        <v>351767</v>
      </c>
      <c r="Q7323"/>
    </row>
    <row r="7324" spans="1:17">
      <c r="A7324" s="38" t="str">
        <f t="shared" ca="1" si="114"/>
        <v>208953</v>
      </c>
      <c r="B7324" s="39" cm="1">
        <f t="array" aca="1" ref="B7324" ca="1">INDIRECT(_xlfn.CONCAT("D",ROW(C7324)-C7324-3))</f>
        <v>2089</v>
      </c>
      <c r="C7324" s="32">
        <v>53</v>
      </c>
      <c r="D7324" s="33">
        <v>4831416</v>
      </c>
      <c r="E7324" s="33"/>
      <c r="F7324" s="33">
        <v>2437474</v>
      </c>
      <c r="G7324" s="33">
        <v>764186</v>
      </c>
      <c r="H7324" s="33">
        <v>1359305</v>
      </c>
      <c r="I7324" s="33">
        <v>21254</v>
      </c>
      <c r="J7324" s="33">
        <v>292729</v>
      </c>
      <c r="K7324" s="33"/>
      <c r="L7324" s="33">
        <v>2393941</v>
      </c>
      <c r="M7324" s="33">
        <v>536390</v>
      </c>
      <c r="N7324" s="33">
        <v>1401379</v>
      </c>
      <c r="O7324" s="33">
        <v>76351</v>
      </c>
      <c r="P7324" s="33">
        <v>379822</v>
      </c>
      <c r="Q7324"/>
    </row>
    <row r="7325" spans="1:17">
      <c r="A7325" s="38" t="str">
        <f t="shared" ca="1" si="114"/>
        <v>208954</v>
      </c>
      <c r="B7325" s="39" cm="1">
        <f t="array" aca="1" ref="B7325" ca="1">INDIRECT(_xlfn.CONCAT("D",ROW(C7325)-C7325-3))</f>
        <v>2089</v>
      </c>
      <c r="C7325" s="32">
        <v>54</v>
      </c>
      <c r="D7325" s="33">
        <v>4813590</v>
      </c>
      <c r="E7325" s="33"/>
      <c r="F7325" s="33">
        <v>2426038</v>
      </c>
      <c r="G7325" s="33">
        <v>742014</v>
      </c>
      <c r="H7325" s="33">
        <v>1404803</v>
      </c>
      <c r="I7325" s="33">
        <v>11594</v>
      </c>
      <c r="J7325" s="33">
        <v>267627</v>
      </c>
      <c r="K7325" s="33"/>
      <c r="L7325" s="33">
        <v>2387552</v>
      </c>
      <c r="M7325" s="33">
        <v>484277</v>
      </c>
      <c r="N7325" s="33">
        <v>1426731</v>
      </c>
      <c r="O7325" s="33">
        <v>65730</v>
      </c>
      <c r="P7325" s="33">
        <v>410814</v>
      </c>
      <c r="Q7325"/>
    </row>
    <row r="7326" spans="1:17">
      <c r="A7326" s="38" t="str">
        <f t="shared" ca="1" si="114"/>
        <v>208955</v>
      </c>
      <c r="B7326" s="39" cm="1">
        <f t="array" aca="1" ref="B7326" ca="1">INDIRECT(_xlfn.CONCAT("D",ROW(C7326)-C7326-3))</f>
        <v>2089</v>
      </c>
      <c r="C7326" s="32">
        <v>55</v>
      </c>
      <c r="D7326" s="33">
        <v>4794110</v>
      </c>
      <c r="E7326" s="33"/>
      <c r="F7326" s="33">
        <v>2413496</v>
      </c>
      <c r="G7326" s="33">
        <v>713144</v>
      </c>
      <c r="H7326" s="33">
        <v>1372248</v>
      </c>
      <c r="I7326" s="33">
        <v>16405</v>
      </c>
      <c r="J7326" s="33">
        <v>311699</v>
      </c>
      <c r="K7326" s="33"/>
      <c r="L7326" s="33">
        <v>2380614</v>
      </c>
      <c r="M7326" s="33">
        <v>517231</v>
      </c>
      <c r="N7326" s="33">
        <v>1378961</v>
      </c>
      <c r="O7326" s="33">
        <v>75269</v>
      </c>
      <c r="P7326" s="33">
        <v>409153</v>
      </c>
      <c r="Q7326"/>
    </row>
    <row r="7327" spans="1:17">
      <c r="A7327" s="38" t="str">
        <f t="shared" ca="1" si="114"/>
        <v>208956</v>
      </c>
      <c r="B7327" s="39" cm="1">
        <f t="array" aca="1" ref="B7327" ca="1">INDIRECT(_xlfn.CONCAT("D",ROW(C7327)-C7327-3))</f>
        <v>2089</v>
      </c>
      <c r="C7327" s="32">
        <v>56</v>
      </c>
      <c r="D7327" s="33">
        <v>4773426</v>
      </c>
      <c r="E7327" s="33"/>
      <c r="F7327" s="33">
        <v>2400115</v>
      </c>
      <c r="G7327" s="33">
        <v>743261</v>
      </c>
      <c r="H7327" s="33">
        <v>1372324</v>
      </c>
      <c r="I7327" s="33">
        <v>10646</v>
      </c>
      <c r="J7327" s="33">
        <v>273884</v>
      </c>
      <c r="K7327" s="33"/>
      <c r="L7327" s="33">
        <v>2373311</v>
      </c>
      <c r="M7327" s="33">
        <v>514088</v>
      </c>
      <c r="N7327" s="33">
        <v>1355763</v>
      </c>
      <c r="O7327" s="33">
        <v>83105</v>
      </c>
      <c r="P7327" s="33">
        <v>420354</v>
      </c>
      <c r="Q7327"/>
    </row>
    <row r="7328" spans="1:17">
      <c r="A7328" s="38" t="str">
        <f t="shared" ca="1" si="114"/>
        <v>208957</v>
      </c>
      <c r="B7328" s="39" cm="1">
        <f t="array" aca="1" ref="B7328" ca="1">INDIRECT(_xlfn.CONCAT("D",ROW(C7328)-C7328-3))</f>
        <v>2089</v>
      </c>
      <c r="C7328" s="32">
        <v>57</v>
      </c>
      <c r="D7328" s="33">
        <v>4751507</v>
      </c>
      <c r="E7328" s="33"/>
      <c r="F7328" s="33">
        <v>2385923</v>
      </c>
      <c r="G7328" s="33">
        <v>734204</v>
      </c>
      <c r="H7328" s="33">
        <v>1384472</v>
      </c>
      <c r="I7328" s="33">
        <v>17366</v>
      </c>
      <c r="J7328" s="33">
        <v>249880</v>
      </c>
      <c r="K7328" s="33"/>
      <c r="L7328" s="33">
        <v>2365585</v>
      </c>
      <c r="M7328" s="33">
        <v>476597</v>
      </c>
      <c r="N7328" s="33">
        <v>1379522</v>
      </c>
      <c r="O7328" s="33">
        <v>95706</v>
      </c>
      <c r="P7328" s="33">
        <v>413760</v>
      </c>
      <c r="Q7328"/>
    </row>
    <row r="7329" spans="1:17">
      <c r="A7329" s="38" t="str">
        <f t="shared" ca="1" si="114"/>
        <v>208958</v>
      </c>
      <c r="B7329" s="39" cm="1">
        <f t="array" aca="1" ref="B7329" ca="1">INDIRECT(_xlfn.CONCAT("D",ROW(C7329)-C7329-3))</f>
        <v>2089</v>
      </c>
      <c r="C7329" s="32">
        <v>58</v>
      </c>
      <c r="D7329" s="33">
        <v>4719916</v>
      </c>
      <c r="E7329" s="33"/>
      <c r="F7329" s="33">
        <v>2366707</v>
      </c>
      <c r="G7329" s="33">
        <v>697170</v>
      </c>
      <c r="H7329" s="33">
        <v>1384683</v>
      </c>
      <c r="I7329" s="33">
        <v>19312</v>
      </c>
      <c r="J7329" s="33">
        <v>265542</v>
      </c>
      <c r="K7329" s="33"/>
      <c r="L7329" s="33">
        <v>2353209</v>
      </c>
      <c r="M7329" s="33">
        <v>496681</v>
      </c>
      <c r="N7329" s="33">
        <v>1328020</v>
      </c>
      <c r="O7329" s="33">
        <v>91621</v>
      </c>
      <c r="P7329" s="33">
        <v>436887</v>
      </c>
      <c r="Q7329"/>
    </row>
    <row r="7330" spans="1:17">
      <c r="A7330" s="38" t="str">
        <f t="shared" ca="1" si="114"/>
        <v>208959</v>
      </c>
      <c r="B7330" s="39" cm="1">
        <f t="array" aca="1" ref="B7330" ca="1">INDIRECT(_xlfn.CONCAT("D",ROW(C7330)-C7330-3))</f>
        <v>2089</v>
      </c>
      <c r="C7330" s="32">
        <v>59</v>
      </c>
      <c r="D7330" s="33">
        <v>4673013</v>
      </c>
      <c r="E7330" s="33"/>
      <c r="F7330" s="33">
        <v>2339642</v>
      </c>
      <c r="G7330" s="33">
        <v>679313</v>
      </c>
      <c r="H7330" s="33">
        <v>1356704</v>
      </c>
      <c r="I7330" s="33">
        <v>18256</v>
      </c>
      <c r="J7330" s="33">
        <v>285369</v>
      </c>
      <c r="K7330" s="33"/>
      <c r="L7330" s="33">
        <v>2333371</v>
      </c>
      <c r="M7330" s="33">
        <v>490527</v>
      </c>
      <c r="N7330" s="33">
        <v>1287874</v>
      </c>
      <c r="O7330" s="33">
        <v>120227</v>
      </c>
      <c r="P7330" s="33">
        <v>434742</v>
      </c>
      <c r="Q7330"/>
    </row>
    <row r="7331" spans="1:17">
      <c r="A7331" s="38" t="str">
        <f t="shared" ca="1" si="114"/>
        <v>208960</v>
      </c>
      <c r="B7331" s="39" cm="1">
        <f t="array" aca="1" ref="B7331" ca="1">INDIRECT(_xlfn.CONCAT("D",ROW(C7331)-C7331-3))</f>
        <v>2089</v>
      </c>
      <c r="C7331" s="32">
        <v>60</v>
      </c>
      <c r="D7331" s="33">
        <v>4615172</v>
      </c>
      <c r="E7331" s="33"/>
      <c r="F7331" s="33">
        <v>2306989</v>
      </c>
      <c r="G7331" s="33">
        <v>666782</v>
      </c>
      <c r="H7331" s="33">
        <v>1362222</v>
      </c>
      <c r="I7331" s="33">
        <v>24837</v>
      </c>
      <c r="J7331" s="33">
        <v>253148</v>
      </c>
      <c r="K7331" s="33"/>
      <c r="L7331" s="33">
        <v>2308182</v>
      </c>
      <c r="M7331" s="33">
        <v>481949</v>
      </c>
      <c r="N7331" s="33">
        <v>1317456</v>
      </c>
      <c r="O7331" s="33">
        <v>91982</v>
      </c>
      <c r="P7331" s="33">
        <v>416795</v>
      </c>
      <c r="Q7331"/>
    </row>
    <row r="7332" spans="1:17">
      <c r="A7332" s="38" t="str">
        <f t="shared" ca="1" si="114"/>
        <v>208961</v>
      </c>
      <c r="B7332" s="39" cm="1">
        <f t="array" aca="1" ref="B7332" ca="1">INDIRECT(_xlfn.CONCAT("D",ROW(C7332)-C7332-3))</f>
        <v>2089</v>
      </c>
      <c r="C7332" s="32">
        <v>61</v>
      </c>
      <c r="D7332" s="33">
        <v>4550507</v>
      </c>
      <c r="E7332" s="33"/>
      <c r="F7332" s="33">
        <v>2270784</v>
      </c>
      <c r="G7332" s="33">
        <v>639468</v>
      </c>
      <c r="H7332" s="33">
        <v>1366311</v>
      </c>
      <c r="I7332" s="33">
        <v>24964</v>
      </c>
      <c r="J7332" s="33">
        <v>240041</v>
      </c>
      <c r="K7332" s="33"/>
      <c r="L7332" s="33">
        <v>2279722</v>
      </c>
      <c r="M7332" s="33">
        <v>475142</v>
      </c>
      <c r="N7332" s="33">
        <v>1298722</v>
      </c>
      <c r="O7332" s="33">
        <v>111346</v>
      </c>
      <c r="P7332" s="33">
        <v>394512</v>
      </c>
      <c r="Q7332"/>
    </row>
    <row r="7333" spans="1:17">
      <c r="A7333" s="38" t="str">
        <f t="shared" ca="1" si="114"/>
        <v>208962</v>
      </c>
      <c r="B7333" s="39" cm="1">
        <f t="array" aca="1" ref="B7333" ca="1">INDIRECT(_xlfn.CONCAT("D",ROW(C7333)-C7333-3))</f>
        <v>2089</v>
      </c>
      <c r="C7333" s="32">
        <v>62</v>
      </c>
      <c r="D7333" s="33">
        <v>4483167</v>
      </c>
      <c r="E7333" s="33"/>
      <c r="F7333" s="33">
        <v>2233121</v>
      </c>
      <c r="G7333" s="33">
        <v>618001</v>
      </c>
      <c r="H7333" s="33">
        <v>1317241</v>
      </c>
      <c r="I7333" s="33">
        <v>31916</v>
      </c>
      <c r="J7333" s="33">
        <v>265963</v>
      </c>
      <c r="K7333" s="33"/>
      <c r="L7333" s="33">
        <v>2250046</v>
      </c>
      <c r="M7333" s="33">
        <v>452724</v>
      </c>
      <c r="N7333" s="33">
        <v>1250564</v>
      </c>
      <c r="O7333" s="33">
        <v>122148</v>
      </c>
      <c r="P7333" s="33">
        <v>424610</v>
      </c>
      <c r="Q7333"/>
    </row>
    <row r="7334" spans="1:17">
      <c r="A7334" s="38" t="str">
        <f t="shared" ca="1" si="114"/>
        <v>208963</v>
      </c>
      <c r="B7334" s="39" cm="1">
        <f t="array" aca="1" ref="B7334" ca="1">INDIRECT(_xlfn.CONCAT("D",ROW(C7334)-C7334-3))</f>
        <v>2089</v>
      </c>
      <c r="C7334" s="32">
        <v>63</v>
      </c>
      <c r="D7334" s="33">
        <v>4415232</v>
      </c>
      <c r="E7334" s="33"/>
      <c r="F7334" s="33">
        <v>2195095</v>
      </c>
      <c r="G7334" s="33">
        <v>623118</v>
      </c>
      <c r="H7334" s="33">
        <v>1292211</v>
      </c>
      <c r="I7334" s="33">
        <v>15651</v>
      </c>
      <c r="J7334" s="33">
        <v>264116</v>
      </c>
      <c r="K7334" s="33"/>
      <c r="L7334" s="33">
        <v>2220137</v>
      </c>
      <c r="M7334" s="33">
        <v>486325</v>
      </c>
      <c r="N7334" s="33">
        <v>1220198</v>
      </c>
      <c r="O7334" s="33">
        <v>128647</v>
      </c>
      <c r="P7334" s="33">
        <v>384967</v>
      </c>
      <c r="Q7334"/>
    </row>
    <row r="7335" spans="1:17">
      <c r="A7335" s="38" t="str">
        <f t="shared" ca="1" si="114"/>
        <v>208964</v>
      </c>
      <c r="B7335" s="39" cm="1">
        <f t="array" aca="1" ref="B7335" ca="1">INDIRECT(_xlfn.CONCAT("D",ROW(C7335)-C7335-3))</f>
        <v>2089</v>
      </c>
      <c r="C7335" s="32">
        <v>64</v>
      </c>
      <c r="D7335" s="33">
        <v>4352337</v>
      </c>
      <c r="E7335" s="33"/>
      <c r="F7335" s="33">
        <v>2159356</v>
      </c>
      <c r="G7335" s="33">
        <v>562795</v>
      </c>
      <c r="H7335" s="33">
        <v>1316151</v>
      </c>
      <c r="I7335" s="33">
        <v>30608</v>
      </c>
      <c r="J7335" s="33">
        <v>249802</v>
      </c>
      <c r="K7335" s="33"/>
      <c r="L7335" s="33">
        <v>2192980</v>
      </c>
      <c r="M7335" s="33">
        <v>438200</v>
      </c>
      <c r="N7335" s="33">
        <v>1215685</v>
      </c>
      <c r="O7335" s="33">
        <v>151342</v>
      </c>
      <c r="P7335" s="33">
        <v>387753</v>
      </c>
      <c r="Q7335"/>
    </row>
    <row r="7336" spans="1:17">
      <c r="A7336" s="38" t="str">
        <f t="shared" ca="1" si="114"/>
        <v>208965</v>
      </c>
      <c r="B7336" s="39" cm="1">
        <f t="array" aca="1" ref="B7336" ca="1">INDIRECT(_xlfn.CONCAT("D",ROW(C7336)-C7336-3))</f>
        <v>2089</v>
      </c>
      <c r="C7336" s="32">
        <v>65</v>
      </c>
      <c r="D7336" s="33">
        <v>4300425</v>
      </c>
      <c r="E7336" s="33"/>
      <c r="F7336" s="33">
        <v>2129311</v>
      </c>
      <c r="G7336" s="33">
        <v>526313</v>
      </c>
      <c r="H7336" s="33">
        <v>1314279</v>
      </c>
      <c r="I7336" s="33">
        <v>29073</v>
      </c>
      <c r="J7336" s="33">
        <v>259648</v>
      </c>
      <c r="K7336" s="33"/>
      <c r="L7336" s="33">
        <v>2171113</v>
      </c>
      <c r="M7336" s="33">
        <v>435427</v>
      </c>
      <c r="N7336" s="33">
        <v>1205951</v>
      </c>
      <c r="O7336" s="33">
        <v>156513</v>
      </c>
      <c r="P7336" s="33">
        <v>373223</v>
      </c>
      <c r="Q7336"/>
    </row>
    <row r="7337" spans="1:17">
      <c r="A7337" s="38" t="str">
        <f t="shared" ca="1" si="114"/>
        <v>208966</v>
      </c>
      <c r="B7337" s="39" cm="1">
        <f t="array" aca="1" ref="B7337" ca="1">INDIRECT(_xlfn.CONCAT("D",ROW(C7337)-C7337-3))</f>
        <v>2089</v>
      </c>
      <c r="C7337" s="32">
        <v>66</v>
      </c>
      <c r="D7337" s="33">
        <v>4248794</v>
      </c>
      <c r="E7337" s="33"/>
      <c r="F7337" s="33">
        <v>2099629</v>
      </c>
      <c r="G7337" s="33">
        <v>540137</v>
      </c>
      <c r="H7337" s="33">
        <v>1297546</v>
      </c>
      <c r="I7337" s="33">
        <v>32489</v>
      </c>
      <c r="J7337" s="33">
        <v>229456</v>
      </c>
      <c r="K7337" s="33"/>
      <c r="L7337" s="33">
        <v>2149165</v>
      </c>
      <c r="M7337" s="33">
        <v>415376</v>
      </c>
      <c r="N7337" s="33">
        <v>1196243</v>
      </c>
      <c r="O7337" s="33">
        <v>164929</v>
      </c>
      <c r="P7337" s="33">
        <v>372617</v>
      </c>
      <c r="Q7337"/>
    </row>
    <row r="7338" spans="1:17">
      <c r="A7338" s="38" t="str">
        <f t="shared" ca="1" si="114"/>
        <v>208967</v>
      </c>
      <c r="B7338" s="39" cm="1">
        <f t="array" aca="1" ref="B7338" ca="1">INDIRECT(_xlfn.CONCAT("D",ROW(C7338)-C7338-3))</f>
        <v>2089</v>
      </c>
      <c r="C7338" s="32">
        <v>67</v>
      </c>
      <c r="D7338" s="33">
        <v>4206411</v>
      </c>
      <c r="E7338" s="33"/>
      <c r="F7338" s="33">
        <v>2074340</v>
      </c>
      <c r="G7338" s="33">
        <v>543938</v>
      </c>
      <c r="H7338" s="33">
        <v>1254847</v>
      </c>
      <c r="I7338" s="33">
        <v>33804</v>
      </c>
      <c r="J7338" s="33">
        <v>241750</v>
      </c>
      <c r="K7338" s="33"/>
      <c r="L7338" s="33">
        <v>2132071</v>
      </c>
      <c r="M7338" s="33">
        <v>426209</v>
      </c>
      <c r="N7338" s="33">
        <v>1120849</v>
      </c>
      <c r="O7338" s="33">
        <v>194663</v>
      </c>
      <c r="P7338" s="33">
        <v>390350</v>
      </c>
      <c r="Q7338"/>
    </row>
    <row r="7339" spans="1:17">
      <c r="A7339" s="38" t="str">
        <f t="shared" ca="1" si="114"/>
        <v>208968</v>
      </c>
      <c r="B7339" s="39" cm="1">
        <f t="array" aca="1" ref="B7339" ca="1">INDIRECT(_xlfn.CONCAT("D",ROW(C7339)-C7339-3))</f>
        <v>2089</v>
      </c>
      <c r="C7339" s="32">
        <v>68</v>
      </c>
      <c r="D7339" s="33">
        <v>4114069</v>
      </c>
      <c r="E7339" s="33"/>
      <c r="F7339" s="33">
        <v>2022322</v>
      </c>
      <c r="G7339" s="33">
        <v>503640</v>
      </c>
      <c r="H7339" s="33">
        <v>1223679</v>
      </c>
      <c r="I7339" s="33">
        <v>44639</v>
      </c>
      <c r="J7339" s="33">
        <v>250364</v>
      </c>
      <c r="K7339" s="33"/>
      <c r="L7339" s="33">
        <v>2091748</v>
      </c>
      <c r="M7339" s="33">
        <v>385809</v>
      </c>
      <c r="N7339" s="33">
        <v>1096048</v>
      </c>
      <c r="O7339" s="33">
        <v>196802</v>
      </c>
      <c r="P7339" s="33">
        <v>413089</v>
      </c>
      <c r="Q7339"/>
    </row>
    <row r="7340" spans="1:17">
      <c r="A7340" s="38" t="str">
        <f t="shared" ca="1" si="114"/>
        <v>208969</v>
      </c>
      <c r="B7340" s="39" cm="1">
        <f t="array" aca="1" ref="B7340" ca="1">INDIRECT(_xlfn.CONCAT("D",ROW(C7340)-C7340-3))</f>
        <v>2089</v>
      </c>
      <c r="C7340" s="32">
        <v>69</v>
      </c>
      <c r="D7340" s="33">
        <v>4182431</v>
      </c>
      <c r="E7340" s="33"/>
      <c r="F7340" s="33">
        <v>2051570</v>
      </c>
      <c r="G7340" s="33">
        <v>534627</v>
      </c>
      <c r="H7340" s="33">
        <v>1265118</v>
      </c>
      <c r="I7340" s="33">
        <v>49965</v>
      </c>
      <c r="J7340" s="33">
        <v>201859</v>
      </c>
      <c r="K7340" s="33"/>
      <c r="L7340" s="33">
        <v>2130861</v>
      </c>
      <c r="M7340" s="33">
        <v>453674</v>
      </c>
      <c r="N7340" s="33">
        <v>1123143</v>
      </c>
      <c r="O7340" s="33">
        <v>196726</v>
      </c>
      <c r="P7340" s="33">
        <v>357318</v>
      </c>
      <c r="Q7340"/>
    </row>
    <row r="7341" spans="1:17">
      <c r="A7341" s="38" t="str">
        <f t="shared" ca="1" si="114"/>
        <v>208970</v>
      </c>
      <c r="B7341" s="39" cm="1">
        <f t="array" aca="1" ref="B7341" ca="1">INDIRECT(_xlfn.CONCAT("D",ROW(C7341)-C7341-3))</f>
        <v>2089</v>
      </c>
      <c r="C7341" s="32">
        <v>70</v>
      </c>
      <c r="D7341" s="33">
        <v>4188536</v>
      </c>
      <c r="E7341" s="33"/>
      <c r="F7341" s="33">
        <v>2049423</v>
      </c>
      <c r="G7341" s="33">
        <v>501283</v>
      </c>
      <c r="H7341" s="33">
        <v>1250188</v>
      </c>
      <c r="I7341" s="33">
        <v>63415</v>
      </c>
      <c r="J7341" s="33">
        <v>234536</v>
      </c>
      <c r="K7341" s="33"/>
      <c r="L7341" s="33">
        <v>2139113</v>
      </c>
      <c r="M7341" s="33">
        <v>429237</v>
      </c>
      <c r="N7341" s="33">
        <v>1167523</v>
      </c>
      <c r="O7341" s="33">
        <v>190884</v>
      </c>
      <c r="P7341" s="33">
        <v>351469</v>
      </c>
      <c r="Q7341"/>
    </row>
    <row r="7342" spans="1:17">
      <c r="A7342" s="38" t="str">
        <f t="shared" ca="1" si="114"/>
        <v>208971</v>
      </c>
      <c r="B7342" s="39" cm="1">
        <f t="array" aca="1" ref="B7342" ca="1">INDIRECT(_xlfn.CONCAT("D",ROW(C7342)-C7342-3))</f>
        <v>2089</v>
      </c>
      <c r="C7342" s="32">
        <v>71</v>
      </c>
      <c r="D7342" s="33">
        <v>4201943</v>
      </c>
      <c r="E7342" s="33"/>
      <c r="F7342" s="33">
        <v>2052706</v>
      </c>
      <c r="G7342" s="33">
        <v>516955</v>
      </c>
      <c r="H7342" s="33">
        <v>1230415</v>
      </c>
      <c r="I7342" s="33">
        <v>62478</v>
      </c>
      <c r="J7342" s="33">
        <v>242858</v>
      </c>
      <c r="K7342" s="33"/>
      <c r="L7342" s="33">
        <v>2149237</v>
      </c>
      <c r="M7342" s="33">
        <v>393437</v>
      </c>
      <c r="N7342" s="33">
        <v>1157048</v>
      </c>
      <c r="O7342" s="33">
        <v>240715</v>
      </c>
      <c r="P7342" s="33">
        <v>358037</v>
      </c>
      <c r="Q7342"/>
    </row>
    <row r="7343" spans="1:17">
      <c r="A7343" s="38" t="str">
        <f t="shared" ca="1" si="114"/>
        <v>208972</v>
      </c>
      <c r="B7343" s="39" cm="1">
        <f t="array" aca="1" ref="B7343" ca="1">INDIRECT(_xlfn.CONCAT("D",ROW(C7343)-C7343-3))</f>
        <v>2089</v>
      </c>
      <c r="C7343" s="32">
        <v>72</v>
      </c>
      <c r="D7343" s="33">
        <v>4233566</v>
      </c>
      <c r="E7343" s="33"/>
      <c r="F7343" s="33">
        <v>2062090</v>
      </c>
      <c r="G7343" s="33">
        <v>516025</v>
      </c>
      <c r="H7343" s="33">
        <v>1247313</v>
      </c>
      <c r="I7343" s="33">
        <v>52307</v>
      </c>
      <c r="J7343" s="33">
        <v>246445</v>
      </c>
      <c r="K7343" s="33"/>
      <c r="L7343" s="33">
        <v>2171476</v>
      </c>
      <c r="M7343" s="33">
        <v>457896</v>
      </c>
      <c r="N7343" s="33">
        <v>1125577</v>
      </c>
      <c r="O7343" s="33">
        <v>235000</v>
      </c>
      <c r="P7343" s="33">
        <v>353004</v>
      </c>
      <c r="Q7343"/>
    </row>
    <row r="7344" spans="1:17">
      <c r="A7344" s="38" t="str">
        <f t="shared" ca="1" si="114"/>
        <v>208973</v>
      </c>
      <c r="B7344" s="39" cm="1">
        <f t="array" aca="1" ref="B7344" ca="1">INDIRECT(_xlfn.CONCAT("D",ROW(C7344)-C7344-3))</f>
        <v>2089</v>
      </c>
      <c r="C7344" s="32">
        <v>73</v>
      </c>
      <c r="D7344" s="33">
        <v>4210798</v>
      </c>
      <c r="E7344" s="33"/>
      <c r="F7344" s="33">
        <v>2046412</v>
      </c>
      <c r="G7344" s="33">
        <v>476493</v>
      </c>
      <c r="H7344" s="33">
        <v>1263961</v>
      </c>
      <c r="I7344" s="33">
        <v>64201</v>
      </c>
      <c r="J7344" s="33">
        <v>241758</v>
      </c>
      <c r="K7344" s="33"/>
      <c r="L7344" s="33">
        <v>2164385</v>
      </c>
      <c r="M7344" s="33">
        <v>416964</v>
      </c>
      <c r="N7344" s="33">
        <v>1105861</v>
      </c>
      <c r="O7344" s="33">
        <v>265890</v>
      </c>
      <c r="P7344" s="33">
        <v>375670</v>
      </c>
      <c r="Q7344"/>
    </row>
    <row r="7345" spans="1:17">
      <c r="A7345" s="38" t="str">
        <f t="shared" ca="1" si="114"/>
        <v>208974</v>
      </c>
      <c r="B7345" s="39" cm="1">
        <f t="array" aca="1" ref="B7345" ca="1">INDIRECT(_xlfn.CONCAT("D",ROW(C7345)-C7345-3))</f>
        <v>2089</v>
      </c>
      <c r="C7345" s="32">
        <v>74</v>
      </c>
      <c r="D7345" s="33">
        <v>4164751</v>
      </c>
      <c r="E7345" s="33"/>
      <c r="F7345" s="33">
        <v>2018322</v>
      </c>
      <c r="G7345" s="33">
        <v>461445</v>
      </c>
      <c r="H7345" s="33">
        <v>1209790</v>
      </c>
      <c r="I7345" s="33">
        <v>94295</v>
      </c>
      <c r="J7345" s="33">
        <v>252792</v>
      </c>
      <c r="K7345" s="33"/>
      <c r="L7345" s="33">
        <v>2146429</v>
      </c>
      <c r="M7345" s="33">
        <v>400506</v>
      </c>
      <c r="N7345" s="33">
        <v>1059630</v>
      </c>
      <c r="O7345" s="33">
        <v>307926</v>
      </c>
      <c r="P7345" s="33">
        <v>378367</v>
      </c>
      <c r="Q7345"/>
    </row>
    <row r="7346" spans="1:17">
      <c r="A7346" s="38" t="str">
        <f t="shared" ca="1" si="114"/>
        <v>208975</v>
      </c>
      <c r="B7346" s="39" cm="1">
        <f t="array" aca="1" ref="B7346" ca="1">INDIRECT(_xlfn.CONCAT("D",ROW(C7346)-C7346-3))</f>
        <v>2089</v>
      </c>
      <c r="C7346" s="32">
        <v>75</v>
      </c>
      <c r="D7346" s="33">
        <v>4058789</v>
      </c>
      <c r="E7346" s="33"/>
      <c r="F7346" s="33">
        <v>1961900</v>
      </c>
      <c r="G7346" s="33">
        <v>451819</v>
      </c>
      <c r="H7346" s="33">
        <v>1173726</v>
      </c>
      <c r="I7346" s="33">
        <v>91368</v>
      </c>
      <c r="J7346" s="33">
        <v>244987</v>
      </c>
      <c r="K7346" s="33"/>
      <c r="L7346" s="33">
        <v>2096889</v>
      </c>
      <c r="M7346" s="33">
        <v>388574</v>
      </c>
      <c r="N7346" s="33">
        <v>1068075</v>
      </c>
      <c r="O7346" s="33">
        <v>302000</v>
      </c>
      <c r="P7346" s="33">
        <v>338240</v>
      </c>
      <c r="Q7346"/>
    </row>
    <row r="7347" spans="1:17">
      <c r="A7347" s="38" t="str">
        <f t="shared" ca="1" si="114"/>
        <v>208976</v>
      </c>
      <c r="B7347" s="39" cm="1">
        <f t="array" aca="1" ref="B7347" ca="1">INDIRECT(_xlfn.CONCAT("D",ROW(C7347)-C7347-3))</f>
        <v>2089</v>
      </c>
      <c r="C7347" s="32">
        <v>76</v>
      </c>
      <c r="D7347" s="33">
        <v>4006455</v>
      </c>
      <c r="E7347" s="33"/>
      <c r="F7347" s="33">
        <v>1928489</v>
      </c>
      <c r="G7347" s="33">
        <v>427101</v>
      </c>
      <c r="H7347" s="33">
        <v>1202919</v>
      </c>
      <c r="I7347" s="33">
        <v>83410</v>
      </c>
      <c r="J7347" s="33">
        <v>215058</v>
      </c>
      <c r="K7347" s="33"/>
      <c r="L7347" s="33">
        <v>2077966</v>
      </c>
      <c r="M7347" s="33">
        <v>408747</v>
      </c>
      <c r="N7347" s="33">
        <v>1043010</v>
      </c>
      <c r="O7347" s="33">
        <v>313104</v>
      </c>
      <c r="P7347" s="33">
        <v>313104</v>
      </c>
      <c r="Q7347"/>
    </row>
    <row r="7348" spans="1:17">
      <c r="A7348" s="38" t="str">
        <f t="shared" ca="1" si="114"/>
        <v>208977</v>
      </c>
      <c r="B7348" s="39" cm="1">
        <f t="array" aca="1" ref="B7348" ca="1">INDIRECT(_xlfn.CONCAT("D",ROW(C7348)-C7348-3))</f>
        <v>2089</v>
      </c>
      <c r="C7348" s="32">
        <v>77</v>
      </c>
      <c r="D7348" s="33">
        <v>3929099</v>
      </c>
      <c r="E7348" s="33"/>
      <c r="F7348" s="33">
        <v>1885812</v>
      </c>
      <c r="G7348" s="33">
        <v>389647</v>
      </c>
      <c r="H7348" s="33">
        <v>1198140</v>
      </c>
      <c r="I7348" s="33">
        <v>82561</v>
      </c>
      <c r="J7348" s="33">
        <v>215464</v>
      </c>
      <c r="K7348" s="33"/>
      <c r="L7348" s="33">
        <v>2043287</v>
      </c>
      <c r="M7348" s="33">
        <v>377827</v>
      </c>
      <c r="N7348" s="33">
        <v>959176</v>
      </c>
      <c r="O7348" s="33">
        <v>389917</v>
      </c>
      <c r="P7348" s="33">
        <v>316367</v>
      </c>
      <c r="Q7348"/>
    </row>
    <row r="7349" spans="1:17">
      <c r="A7349" s="38" t="str">
        <f t="shared" ca="1" si="114"/>
        <v>208978</v>
      </c>
      <c r="B7349" s="39" cm="1">
        <f t="array" aca="1" ref="B7349" ca="1">INDIRECT(_xlfn.CONCAT("D",ROW(C7349)-C7349-3))</f>
        <v>2089</v>
      </c>
      <c r="C7349" s="32">
        <v>78</v>
      </c>
      <c r="D7349" s="33">
        <v>3917035</v>
      </c>
      <c r="E7349" s="33"/>
      <c r="F7349" s="33">
        <v>1871824</v>
      </c>
      <c r="G7349" s="33">
        <v>366729</v>
      </c>
      <c r="H7349" s="33">
        <v>1155447</v>
      </c>
      <c r="I7349" s="33">
        <v>115545</v>
      </c>
      <c r="J7349" s="33">
        <v>234104</v>
      </c>
      <c r="K7349" s="33"/>
      <c r="L7349" s="33">
        <v>2045212</v>
      </c>
      <c r="M7349" s="33">
        <v>360150</v>
      </c>
      <c r="N7349" s="33">
        <v>979851</v>
      </c>
      <c r="O7349" s="33">
        <v>376247</v>
      </c>
      <c r="P7349" s="33">
        <v>328964</v>
      </c>
      <c r="Q7349"/>
    </row>
    <row r="7350" spans="1:17">
      <c r="A7350" s="38" t="str">
        <f t="shared" ca="1" si="114"/>
        <v>208979</v>
      </c>
      <c r="B7350" s="39" cm="1">
        <f t="array" aca="1" ref="B7350" ca="1">INDIRECT(_xlfn.CONCAT("D",ROW(C7350)-C7350-3))</f>
        <v>2089</v>
      </c>
      <c r="C7350" s="32">
        <v>79</v>
      </c>
      <c r="D7350" s="33">
        <v>3885856</v>
      </c>
      <c r="E7350" s="33"/>
      <c r="F7350" s="33">
        <v>1848323</v>
      </c>
      <c r="G7350" s="33">
        <v>373683</v>
      </c>
      <c r="H7350" s="33">
        <v>1145156</v>
      </c>
      <c r="I7350" s="33">
        <v>104470</v>
      </c>
      <c r="J7350" s="33">
        <v>225013</v>
      </c>
      <c r="K7350" s="33"/>
      <c r="L7350" s="33">
        <v>2037534</v>
      </c>
      <c r="M7350" s="33">
        <v>356367</v>
      </c>
      <c r="N7350" s="33">
        <v>931185</v>
      </c>
      <c r="O7350" s="33">
        <v>430862</v>
      </c>
      <c r="P7350" s="33">
        <v>319120</v>
      </c>
      <c r="Q7350"/>
    </row>
    <row r="7351" spans="1:17">
      <c r="A7351" s="38" t="str">
        <f t="shared" ca="1" si="114"/>
        <v>208980</v>
      </c>
      <c r="B7351" s="39" cm="1">
        <f t="array" aca="1" ref="B7351" ca="1">INDIRECT(_xlfn.CONCAT("D",ROW(C7351)-C7351-3))</f>
        <v>2089</v>
      </c>
      <c r="C7351" s="32">
        <v>80</v>
      </c>
      <c r="D7351" s="33">
        <v>3903592</v>
      </c>
      <c r="E7351" s="33"/>
      <c r="F7351" s="33">
        <v>1848099</v>
      </c>
      <c r="G7351" s="33">
        <v>395949</v>
      </c>
      <c r="H7351" s="33">
        <v>1117502</v>
      </c>
      <c r="I7351" s="33">
        <v>107529</v>
      </c>
      <c r="J7351" s="33">
        <v>227118</v>
      </c>
      <c r="K7351" s="33"/>
      <c r="L7351" s="33">
        <v>2055494</v>
      </c>
      <c r="M7351" s="33">
        <v>398000</v>
      </c>
      <c r="N7351" s="33">
        <v>896759</v>
      </c>
      <c r="O7351" s="33">
        <v>441327</v>
      </c>
      <c r="P7351" s="33">
        <v>319408</v>
      </c>
      <c r="Q7351"/>
    </row>
    <row r="7352" spans="1:17">
      <c r="A7352" s="38" t="str">
        <f t="shared" ca="1" si="114"/>
        <v>208981</v>
      </c>
      <c r="B7352" s="39" cm="1">
        <f t="array" aca="1" ref="B7352" ca="1">INDIRECT(_xlfn.CONCAT("D",ROW(C7352)-C7352-3))</f>
        <v>2089</v>
      </c>
      <c r="C7352" s="32">
        <v>81</v>
      </c>
      <c r="D7352" s="33">
        <v>3798845</v>
      </c>
      <c r="E7352" s="33"/>
      <c r="F7352" s="33">
        <v>1788164</v>
      </c>
      <c r="G7352" s="33">
        <v>329054</v>
      </c>
      <c r="H7352" s="33">
        <v>1135087</v>
      </c>
      <c r="I7352" s="33">
        <v>119748</v>
      </c>
      <c r="J7352" s="33">
        <v>204275</v>
      </c>
      <c r="K7352" s="33"/>
      <c r="L7352" s="33">
        <v>2010681</v>
      </c>
      <c r="M7352" s="33">
        <v>403346</v>
      </c>
      <c r="N7352" s="33">
        <v>864169</v>
      </c>
      <c r="O7352" s="33">
        <v>461831</v>
      </c>
      <c r="P7352" s="33">
        <v>281334</v>
      </c>
      <c r="Q7352"/>
    </row>
    <row r="7353" spans="1:17">
      <c r="A7353" s="38" t="str">
        <f t="shared" ca="1" si="114"/>
        <v>208982</v>
      </c>
      <c r="B7353" s="39" cm="1">
        <f t="array" aca="1" ref="B7353" ca="1">INDIRECT(_xlfn.CONCAT("D",ROW(C7353)-C7353-3))</f>
        <v>2089</v>
      </c>
      <c r="C7353" s="32">
        <v>82</v>
      </c>
      <c r="D7353" s="33">
        <v>3622436</v>
      </c>
      <c r="E7353" s="33"/>
      <c r="F7353" s="33">
        <v>1696308</v>
      </c>
      <c r="G7353" s="33">
        <v>300356</v>
      </c>
      <c r="H7353" s="33">
        <v>1081485</v>
      </c>
      <c r="I7353" s="33">
        <v>120949</v>
      </c>
      <c r="J7353" s="33">
        <v>193518</v>
      </c>
      <c r="K7353" s="33"/>
      <c r="L7353" s="33">
        <v>1926128</v>
      </c>
      <c r="M7353" s="33">
        <v>330943</v>
      </c>
      <c r="N7353" s="33">
        <v>800115</v>
      </c>
      <c r="O7353" s="33">
        <v>486325</v>
      </c>
      <c r="P7353" s="33">
        <v>308745</v>
      </c>
      <c r="Q7353"/>
    </row>
    <row r="7354" spans="1:17">
      <c r="A7354" s="38" t="str">
        <f t="shared" ca="1" si="114"/>
        <v>208983</v>
      </c>
      <c r="B7354" s="39" cm="1">
        <f t="array" aca="1" ref="B7354" ca="1">INDIRECT(_xlfn.CONCAT("D",ROW(C7354)-C7354-3))</f>
        <v>2089</v>
      </c>
      <c r="C7354" s="32">
        <v>83</v>
      </c>
      <c r="D7354" s="33">
        <v>3410647</v>
      </c>
      <c r="E7354" s="33"/>
      <c r="F7354" s="33">
        <v>1587094</v>
      </c>
      <c r="G7354" s="33">
        <v>282868</v>
      </c>
      <c r="H7354" s="33">
        <v>1021357</v>
      </c>
      <c r="I7354" s="33">
        <v>120219</v>
      </c>
      <c r="J7354" s="33">
        <v>162649</v>
      </c>
      <c r="K7354" s="33"/>
      <c r="L7354" s="33">
        <v>1823554</v>
      </c>
      <c r="M7354" s="33">
        <v>325310</v>
      </c>
      <c r="N7354" s="33">
        <v>712247</v>
      </c>
      <c r="O7354" s="33">
        <v>511201</v>
      </c>
      <c r="P7354" s="33">
        <v>274796</v>
      </c>
      <c r="Q7354"/>
    </row>
    <row r="7355" spans="1:17">
      <c r="A7355" s="38" t="str">
        <f t="shared" ca="1" si="114"/>
        <v>208984</v>
      </c>
      <c r="B7355" s="39" cm="1">
        <f t="array" aca="1" ref="B7355" ca="1">INDIRECT(_xlfn.CONCAT("D",ROW(C7355)-C7355-3))</f>
        <v>2089</v>
      </c>
      <c r="C7355" s="32">
        <v>84</v>
      </c>
      <c r="D7355" s="33">
        <v>3234353</v>
      </c>
      <c r="E7355" s="33"/>
      <c r="F7355" s="33">
        <v>1494453</v>
      </c>
      <c r="G7355" s="33">
        <v>276413</v>
      </c>
      <c r="H7355" s="33">
        <v>896064</v>
      </c>
      <c r="I7355" s="33">
        <v>168075</v>
      </c>
      <c r="J7355" s="33">
        <v>153900</v>
      </c>
      <c r="K7355" s="33"/>
      <c r="L7355" s="33">
        <v>1739900</v>
      </c>
      <c r="M7355" s="33">
        <v>296218</v>
      </c>
      <c r="N7355" s="33">
        <v>699599</v>
      </c>
      <c r="O7355" s="33">
        <v>530765</v>
      </c>
      <c r="P7355" s="33">
        <v>213317</v>
      </c>
      <c r="Q7355"/>
    </row>
    <row r="7356" spans="1:17">
      <c r="A7356" s="38" t="str">
        <f t="shared" ca="1" si="114"/>
        <v>208985</v>
      </c>
      <c r="B7356" s="39" cm="1">
        <f t="array" aca="1" ref="B7356" ca="1">INDIRECT(_xlfn.CONCAT("D",ROW(C7356)-C7356-3))</f>
        <v>2089</v>
      </c>
      <c r="C7356" s="32">
        <v>85</v>
      </c>
      <c r="D7356" s="33">
        <v>3050586</v>
      </c>
      <c r="E7356" s="33"/>
      <c r="F7356" s="33">
        <v>1398687</v>
      </c>
      <c r="G7356" s="33">
        <v>226184</v>
      </c>
      <c r="H7356" s="33">
        <v>875320</v>
      </c>
      <c r="I7356" s="33">
        <v>148084</v>
      </c>
      <c r="J7356" s="33">
        <v>149099</v>
      </c>
      <c r="K7356" s="33"/>
      <c r="L7356" s="33">
        <v>1651899</v>
      </c>
      <c r="M7356" s="33">
        <v>275317</v>
      </c>
      <c r="N7356" s="33">
        <v>568853</v>
      </c>
      <c r="O7356" s="33">
        <v>588084</v>
      </c>
      <c r="P7356" s="33">
        <v>219646</v>
      </c>
      <c r="Q7356"/>
    </row>
    <row r="7357" spans="1:17">
      <c r="A7357" s="38" t="str">
        <f t="shared" ca="1" si="114"/>
        <v>208986</v>
      </c>
      <c r="B7357" s="39" cm="1">
        <f t="array" aca="1" ref="B7357" ca="1">INDIRECT(_xlfn.CONCAT("D",ROW(C7357)-C7357-3))</f>
        <v>2089</v>
      </c>
      <c r="C7357" s="32">
        <v>86</v>
      </c>
      <c r="D7357" s="33">
        <v>2840890</v>
      </c>
      <c r="E7357" s="33"/>
      <c r="F7357" s="33">
        <v>1289721</v>
      </c>
      <c r="G7357" s="33">
        <v>186282</v>
      </c>
      <c r="H7357" s="33">
        <v>810274</v>
      </c>
      <c r="I7357" s="33">
        <v>164905</v>
      </c>
      <c r="J7357" s="33">
        <v>128259</v>
      </c>
      <c r="K7357" s="33"/>
      <c r="L7357" s="33">
        <v>1551170</v>
      </c>
      <c r="M7357" s="33">
        <v>268003</v>
      </c>
      <c r="N7357" s="33">
        <v>533976</v>
      </c>
      <c r="O7357" s="33">
        <v>549203</v>
      </c>
      <c r="P7357" s="33">
        <v>199987</v>
      </c>
      <c r="Q7357"/>
    </row>
    <row r="7358" spans="1:17">
      <c r="A7358" s="38" t="str">
        <f t="shared" ca="1" si="114"/>
        <v>208987</v>
      </c>
      <c r="B7358" s="39" cm="1">
        <f t="array" aca="1" ref="B7358" ca="1">INDIRECT(_xlfn.CONCAT("D",ROW(C7358)-C7358-3))</f>
        <v>2089</v>
      </c>
      <c r="C7358" s="32">
        <v>87</v>
      </c>
      <c r="D7358" s="33">
        <v>2653615</v>
      </c>
      <c r="E7358" s="33"/>
      <c r="F7358" s="33">
        <v>1191903</v>
      </c>
      <c r="G7358" s="33">
        <v>166478</v>
      </c>
      <c r="H7358" s="33">
        <v>720045</v>
      </c>
      <c r="I7358" s="33">
        <v>165457</v>
      </c>
      <c r="J7358" s="33">
        <v>139924</v>
      </c>
      <c r="K7358" s="33"/>
      <c r="L7358" s="33">
        <v>1461711</v>
      </c>
      <c r="M7358" s="33">
        <v>218849</v>
      </c>
      <c r="N7358" s="33">
        <v>463147</v>
      </c>
      <c r="O7358" s="33">
        <v>552722</v>
      </c>
      <c r="P7358" s="33">
        <v>226993</v>
      </c>
      <c r="Q7358"/>
    </row>
    <row r="7359" spans="1:17">
      <c r="A7359" s="38" t="str">
        <f t="shared" ca="1" si="114"/>
        <v>208988</v>
      </c>
      <c r="B7359" s="39" cm="1">
        <f t="array" aca="1" ref="B7359" ca="1">INDIRECT(_xlfn.CONCAT("D",ROW(C7359)-C7359-3))</f>
        <v>2089</v>
      </c>
      <c r="C7359" s="32">
        <v>88</v>
      </c>
      <c r="D7359" s="33">
        <v>2502525</v>
      </c>
      <c r="E7359" s="33"/>
      <c r="F7359" s="33">
        <v>1112463</v>
      </c>
      <c r="G7359" s="33">
        <v>134316</v>
      </c>
      <c r="H7359" s="33">
        <v>712591</v>
      </c>
      <c r="I7359" s="33">
        <v>172252</v>
      </c>
      <c r="J7359" s="33">
        <v>93303</v>
      </c>
      <c r="K7359" s="33"/>
      <c r="L7359" s="33">
        <v>1390063</v>
      </c>
      <c r="M7359" s="33">
        <v>223677</v>
      </c>
      <c r="N7359" s="33">
        <v>400371</v>
      </c>
      <c r="O7359" s="33">
        <v>585236</v>
      </c>
      <c r="P7359" s="33">
        <v>180780</v>
      </c>
      <c r="Q7359"/>
    </row>
    <row r="7360" spans="1:17">
      <c r="A7360" s="38" t="str">
        <f t="shared" ca="1" si="114"/>
        <v>208989</v>
      </c>
      <c r="B7360" s="39" cm="1">
        <f t="array" aca="1" ref="B7360" ca="1">INDIRECT(_xlfn.CONCAT("D",ROW(C7360)-C7360-3))</f>
        <v>2089</v>
      </c>
      <c r="C7360" s="32">
        <v>89</v>
      </c>
      <c r="D7360" s="33">
        <v>2266160</v>
      </c>
      <c r="E7360" s="33"/>
      <c r="F7360" s="33">
        <v>995987</v>
      </c>
      <c r="G7360" s="33">
        <v>115238</v>
      </c>
      <c r="H7360" s="33">
        <v>619405</v>
      </c>
      <c r="I7360" s="33">
        <v>173886</v>
      </c>
      <c r="J7360" s="33">
        <v>87458</v>
      </c>
      <c r="K7360" s="33"/>
      <c r="L7360" s="33">
        <v>1270173</v>
      </c>
      <c r="M7360" s="33">
        <v>199263</v>
      </c>
      <c r="N7360" s="33">
        <v>344367</v>
      </c>
      <c r="O7360" s="33">
        <v>554870</v>
      </c>
      <c r="P7360" s="33">
        <v>171673</v>
      </c>
      <c r="Q7360"/>
    </row>
    <row r="7361" spans="1:17">
      <c r="A7361" s="38" t="str">
        <f t="shared" ca="1" si="114"/>
        <v>208990</v>
      </c>
      <c r="B7361" s="39" cm="1">
        <f t="array" aca="1" ref="B7361" ca="1">INDIRECT(_xlfn.CONCAT("D",ROW(C7361)-C7361-3))</f>
        <v>2089</v>
      </c>
      <c r="C7361" s="32">
        <v>90</v>
      </c>
      <c r="D7361" s="33">
        <v>2040651</v>
      </c>
      <c r="E7361" s="33"/>
      <c r="F7361" s="33">
        <v>883103</v>
      </c>
      <c r="G7361" s="33">
        <v>111030</v>
      </c>
      <c r="H7361" s="33">
        <v>532535</v>
      </c>
      <c r="I7361" s="33">
        <v>167574</v>
      </c>
      <c r="J7361" s="33">
        <v>71964</v>
      </c>
      <c r="K7361" s="33"/>
      <c r="L7361" s="33">
        <v>1157548</v>
      </c>
      <c r="M7361" s="33">
        <v>195311</v>
      </c>
      <c r="N7361" s="33">
        <v>265868</v>
      </c>
      <c r="O7361" s="33">
        <v>559345</v>
      </c>
      <c r="P7361" s="33">
        <v>137024</v>
      </c>
      <c r="Q7361"/>
    </row>
    <row r="7362" spans="1:17">
      <c r="A7362" s="38" t="str">
        <f t="shared" ca="1" si="114"/>
        <v>208991</v>
      </c>
      <c r="B7362" s="39" cm="1">
        <f t="array" aca="1" ref="B7362" ca="1">INDIRECT(_xlfn.CONCAT("D",ROW(C7362)-C7362-3))</f>
        <v>2089</v>
      </c>
      <c r="C7362" s="32">
        <v>91</v>
      </c>
      <c r="D7362" s="33">
        <v>1775716</v>
      </c>
      <c r="E7362" s="33"/>
      <c r="F7362" s="33">
        <v>755227</v>
      </c>
      <c r="G7362" s="33">
        <v>99805</v>
      </c>
      <c r="H7362" s="33">
        <v>443464</v>
      </c>
      <c r="I7362" s="33">
        <v>153309</v>
      </c>
      <c r="J7362" s="33">
        <v>58648</v>
      </c>
      <c r="K7362" s="33"/>
      <c r="L7362" s="33">
        <v>1020489</v>
      </c>
      <c r="M7362" s="33">
        <v>159836</v>
      </c>
      <c r="N7362" s="33">
        <v>225409</v>
      </c>
      <c r="O7362" s="33">
        <v>492826</v>
      </c>
      <c r="P7362" s="33">
        <v>142418</v>
      </c>
      <c r="Q7362"/>
    </row>
    <row r="7363" spans="1:17">
      <c r="A7363" s="38" t="str">
        <f t="shared" ca="1" si="114"/>
        <v>208992</v>
      </c>
      <c r="B7363" s="39" cm="1">
        <f t="array" aca="1" ref="B7363" ca="1">INDIRECT(_xlfn.CONCAT("D",ROW(C7363)-C7363-3))</f>
        <v>2089</v>
      </c>
      <c r="C7363" s="32">
        <v>92</v>
      </c>
      <c r="D7363" s="33">
        <v>1549453</v>
      </c>
      <c r="E7363" s="33"/>
      <c r="F7363" s="33">
        <v>645100</v>
      </c>
      <c r="G7363" s="33">
        <v>61831</v>
      </c>
      <c r="H7363" s="33">
        <v>363771</v>
      </c>
      <c r="I7363" s="33">
        <v>167973</v>
      </c>
      <c r="J7363" s="33">
        <v>51526</v>
      </c>
      <c r="K7363" s="33"/>
      <c r="L7363" s="33">
        <v>904353</v>
      </c>
      <c r="M7363" s="33">
        <v>130515</v>
      </c>
      <c r="N7363" s="33">
        <v>190120</v>
      </c>
      <c r="O7363" s="33">
        <v>465536</v>
      </c>
      <c r="P7363" s="33">
        <v>118182</v>
      </c>
      <c r="Q7363"/>
    </row>
    <row r="7364" spans="1:17">
      <c r="A7364" s="38" t="str">
        <f t="shared" ca="1" si="114"/>
        <v>208993</v>
      </c>
      <c r="B7364" s="39" cm="1">
        <f t="array" aca="1" ref="B7364" ca="1">INDIRECT(_xlfn.CONCAT("D",ROW(C7364)-C7364-3))</f>
        <v>2089</v>
      </c>
      <c r="C7364" s="32">
        <v>93</v>
      </c>
      <c r="D7364" s="33">
        <v>1333186</v>
      </c>
      <c r="E7364" s="33"/>
      <c r="F7364" s="33">
        <v>543761</v>
      </c>
      <c r="G7364" s="33">
        <v>38322</v>
      </c>
      <c r="H7364" s="33">
        <v>324185</v>
      </c>
      <c r="I7364" s="33">
        <v>152253</v>
      </c>
      <c r="J7364" s="33">
        <v>29001</v>
      </c>
      <c r="K7364" s="33"/>
      <c r="L7364" s="33">
        <v>789425</v>
      </c>
      <c r="M7364" s="33">
        <v>98161</v>
      </c>
      <c r="N7364" s="33">
        <v>139493</v>
      </c>
      <c r="O7364" s="33">
        <v>453609</v>
      </c>
      <c r="P7364" s="33">
        <v>98161</v>
      </c>
      <c r="Q7364"/>
    </row>
    <row r="7365" spans="1:17">
      <c r="A7365" s="38" t="str">
        <f t="shared" ca="1" si="114"/>
        <v>208994</v>
      </c>
      <c r="B7365" s="39" cm="1">
        <f t="array" aca="1" ref="B7365" ca="1">INDIRECT(_xlfn.CONCAT("D",ROW(C7365)-C7365-3))</f>
        <v>2089</v>
      </c>
      <c r="C7365" s="32">
        <v>94</v>
      </c>
      <c r="D7365" s="33">
        <v>1132067</v>
      </c>
      <c r="E7365" s="33"/>
      <c r="F7365" s="33">
        <v>451062</v>
      </c>
      <c r="G7365" s="33">
        <v>32219</v>
      </c>
      <c r="H7365" s="33">
        <v>245278</v>
      </c>
      <c r="I7365" s="33">
        <v>145504</v>
      </c>
      <c r="J7365" s="33">
        <v>28061</v>
      </c>
      <c r="K7365" s="33"/>
      <c r="L7365" s="33">
        <v>681005</v>
      </c>
      <c r="M7365" s="33">
        <v>80973</v>
      </c>
      <c r="N7365" s="33">
        <v>105888</v>
      </c>
      <c r="O7365" s="33">
        <v>410056</v>
      </c>
      <c r="P7365" s="33">
        <v>84087</v>
      </c>
      <c r="Q7365"/>
    </row>
    <row r="7366" spans="1:17">
      <c r="A7366" s="38" t="str">
        <f t="shared" ca="1" si="114"/>
        <v>208995</v>
      </c>
      <c r="B7366" s="39" cm="1">
        <f t="array" aca="1" ref="B7366" ca="1">INDIRECT(_xlfn.CONCAT("D",ROW(C7366)-C7366-3))</f>
        <v>2089</v>
      </c>
      <c r="C7366" s="32">
        <v>95</v>
      </c>
      <c r="D7366" s="33">
        <v>940410</v>
      </c>
      <c r="E7366" s="33"/>
      <c r="F7366" s="33">
        <v>364942</v>
      </c>
      <c r="G7366" s="33">
        <v>34409</v>
      </c>
      <c r="H7366" s="33">
        <v>201240</v>
      </c>
      <c r="I7366" s="33">
        <v>102184</v>
      </c>
      <c r="J7366" s="33">
        <v>27110</v>
      </c>
      <c r="K7366" s="33"/>
      <c r="L7366" s="33">
        <v>575468</v>
      </c>
      <c r="M7366" s="33">
        <v>80128</v>
      </c>
      <c r="N7366" s="33">
        <v>79088</v>
      </c>
      <c r="O7366" s="33">
        <v>344448</v>
      </c>
      <c r="P7366" s="33">
        <v>71803</v>
      </c>
      <c r="Q7366"/>
    </row>
    <row r="7367" spans="1:17">
      <c r="A7367" s="38" t="str">
        <f t="shared" ca="1" si="114"/>
        <v>208996</v>
      </c>
      <c r="B7367" s="39" cm="1">
        <f t="array" aca="1" ref="B7367" ca="1">INDIRECT(_xlfn.CONCAT("D",ROW(C7367)-C7367-3))</f>
        <v>2089</v>
      </c>
      <c r="C7367" s="32">
        <v>96</v>
      </c>
      <c r="D7367" s="33">
        <v>763642</v>
      </c>
      <c r="E7367" s="33"/>
      <c r="F7367" s="33">
        <v>287530</v>
      </c>
      <c r="G7367" s="33">
        <v>29383</v>
      </c>
      <c r="H7367" s="33">
        <v>130123</v>
      </c>
      <c r="I7367" s="33">
        <v>104938</v>
      </c>
      <c r="J7367" s="33">
        <v>23086</v>
      </c>
      <c r="K7367" s="33"/>
      <c r="L7367" s="33">
        <v>476113</v>
      </c>
      <c r="M7367" s="33">
        <v>53484</v>
      </c>
      <c r="N7367" s="33">
        <v>59776</v>
      </c>
      <c r="O7367" s="33">
        <v>320904</v>
      </c>
      <c r="P7367" s="33">
        <v>41948</v>
      </c>
      <c r="Q7367"/>
    </row>
    <row r="7368" spans="1:17">
      <c r="A7368" s="38" t="str">
        <f t="shared" ca="1" si="114"/>
        <v>208997</v>
      </c>
      <c r="B7368" s="39" cm="1">
        <f t="array" aca="1" ref="B7368" ca="1">INDIRECT(_xlfn.CONCAT("D",ROW(C7368)-C7368-3))</f>
        <v>2089</v>
      </c>
      <c r="C7368" s="32">
        <v>97</v>
      </c>
      <c r="D7368" s="33">
        <v>603783</v>
      </c>
      <c r="E7368" s="33"/>
      <c r="F7368" s="33">
        <v>219082</v>
      </c>
      <c r="G7368" s="33">
        <v>20109</v>
      </c>
      <c r="H7368" s="33">
        <v>107954</v>
      </c>
      <c r="I7368" s="33">
        <v>75144</v>
      </c>
      <c r="J7368" s="33">
        <v>15876</v>
      </c>
      <c r="K7368" s="33"/>
      <c r="L7368" s="33">
        <v>384700</v>
      </c>
      <c r="M7368" s="33">
        <v>68696</v>
      </c>
      <c r="N7368" s="33">
        <v>39104</v>
      </c>
      <c r="O7368" s="33">
        <v>234625</v>
      </c>
      <c r="P7368" s="33">
        <v>42275</v>
      </c>
      <c r="Q7368"/>
    </row>
    <row r="7369" spans="1:17">
      <c r="A7369" s="38" t="str">
        <f t="shared" ca="1" si="114"/>
        <v>208998</v>
      </c>
      <c r="B7369" s="39" cm="1">
        <f t="array" aca="1" ref="B7369" ca="1">INDIRECT(_xlfn.CONCAT("D",ROW(C7369)-C7369-3))</f>
        <v>2089</v>
      </c>
      <c r="C7369" s="32">
        <v>98</v>
      </c>
      <c r="D7369" s="33">
        <v>468917</v>
      </c>
      <c r="E7369" s="33"/>
      <c r="F7369" s="33">
        <v>164168</v>
      </c>
      <c r="G7369" s="33">
        <v>19188</v>
      </c>
      <c r="H7369" s="33">
        <v>65028</v>
      </c>
      <c r="I7369" s="33">
        <v>68226</v>
      </c>
      <c r="J7369" s="33">
        <v>11726</v>
      </c>
      <c r="K7369" s="33"/>
      <c r="L7369" s="33">
        <v>304749</v>
      </c>
      <c r="M7369" s="33">
        <v>40491</v>
      </c>
      <c r="N7369" s="33">
        <v>23442</v>
      </c>
      <c r="O7369" s="33">
        <v>192866</v>
      </c>
      <c r="P7369" s="33">
        <v>47950</v>
      </c>
      <c r="Q7369"/>
    </row>
    <row r="7370" spans="1:17">
      <c r="A7370" s="38" t="str">
        <f t="shared" ca="1" si="114"/>
        <v>208999</v>
      </c>
      <c r="B7370" s="39" cm="1">
        <f t="array" aca="1" ref="B7370" ca="1">INDIRECT(_xlfn.CONCAT("D",ROW(C7370)-C7370-3))</f>
        <v>2089</v>
      </c>
      <c r="C7370" s="32">
        <v>99</v>
      </c>
      <c r="D7370" s="33">
        <v>344667</v>
      </c>
      <c r="E7370" s="33"/>
      <c r="F7370" s="33">
        <v>115885</v>
      </c>
      <c r="G7370" s="33">
        <v>19314</v>
      </c>
      <c r="H7370" s="33">
        <v>46139</v>
      </c>
      <c r="I7370" s="33">
        <v>47212</v>
      </c>
      <c r="J7370" s="33">
        <v>3219</v>
      </c>
      <c r="K7370" s="33"/>
      <c r="L7370" s="33">
        <v>228782</v>
      </c>
      <c r="M7370" s="33">
        <v>31149</v>
      </c>
      <c r="N7370" s="33">
        <v>17186</v>
      </c>
      <c r="O7370" s="33">
        <v>155744</v>
      </c>
      <c r="P7370" s="33">
        <v>24704</v>
      </c>
      <c r="Q7370"/>
    </row>
    <row r="7371" spans="1:17">
      <c r="A7371" s="38" t="str">
        <f t="shared" ca="1" si="114"/>
        <v>2089100</v>
      </c>
      <c r="B7371" s="39" cm="1">
        <f t="array" aca="1" ref="B7371" ca="1">INDIRECT(_xlfn.CONCAT("D",ROW(C7371)-C7371-3))</f>
        <v>2089</v>
      </c>
      <c r="C7371" s="32">
        <v>100</v>
      </c>
      <c r="D7371" s="33">
        <v>777080</v>
      </c>
      <c r="E7371" s="33"/>
      <c r="F7371" s="33">
        <v>232043</v>
      </c>
      <c r="G7371" s="33">
        <v>27364</v>
      </c>
      <c r="H7371" s="33">
        <v>78807</v>
      </c>
      <c r="I7371" s="33">
        <v>112738</v>
      </c>
      <c r="J7371" s="33">
        <v>13135</v>
      </c>
      <c r="K7371" s="33"/>
      <c r="L7371" s="33">
        <v>545037</v>
      </c>
      <c r="M7371" s="33">
        <v>75330</v>
      </c>
      <c r="N7371" s="33">
        <v>14401</v>
      </c>
      <c r="O7371" s="33">
        <v>393268</v>
      </c>
      <c r="P7371" s="33">
        <v>62037</v>
      </c>
      <c r="Q7371"/>
    </row>
    <row r="7372" spans="1:17">
      <c r="A7372" s="38" t="str">
        <f t="shared" ref="A7372:A7435" ca="1" si="115">B7372&amp;C7372</f>
        <v>468917</v>
      </c>
      <c r="B7372" s="39" cm="1">
        <f t="array" aca="1" ref="B7372" ca="1">INDIRECT(_xlfn.CONCAT("D",ROW(C7372)-C7372-3))</f>
        <v>468917</v>
      </c>
      <c r="C7372" s="34"/>
      <c r="D7372" s="31"/>
      <c r="E7372" s="31"/>
      <c r="F7372" s="31"/>
      <c r="G7372" s="31"/>
      <c r="H7372" s="31"/>
      <c r="I7372" s="31"/>
      <c r="J7372" s="31"/>
      <c r="K7372" s="31"/>
      <c r="L7372" s="31"/>
      <c r="M7372" s="31"/>
      <c r="N7372" s="31"/>
      <c r="O7372" s="31"/>
      <c r="P7372" s="31"/>
      <c r="Q7372"/>
    </row>
    <row r="7373" spans="1:17">
      <c r="A7373" s="38" t="str">
        <f t="shared" ca="1" si="115"/>
        <v>344667</v>
      </c>
      <c r="B7373" s="39" cm="1">
        <f t="array" aca="1" ref="B7373" ca="1">INDIRECT(_xlfn.CONCAT("D",ROW(C7373)-C7373-3))</f>
        <v>344667</v>
      </c>
      <c r="Q7373"/>
    </row>
    <row r="7374" spans="1:17">
      <c r="A7374" s="38" t="str">
        <f t="shared" ca="1" si="115"/>
        <v>777080</v>
      </c>
      <c r="B7374" s="39" cm="1">
        <f t="array" aca="1" ref="B7374" ca="1">INDIRECT(_xlfn.CONCAT("D",ROW(C7374)-C7374-3))</f>
        <v>777080</v>
      </c>
      <c r="Q7374"/>
    </row>
    <row r="7375" spans="1:17">
      <c r="A7375" s="38" t="str">
        <f t="shared" ca="1" si="115"/>
        <v>0</v>
      </c>
      <c r="B7375" s="39" cm="1">
        <f t="array" aca="1" ref="B7375" ca="1">INDIRECT(_xlfn.CONCAT("D",ROW(C7375)-C7375-3))</f>
        <v>0</v>
      </c>
      <c r="Q7375"/>
    </row>
    <row r="7376" spans="1:17">
      <c r="A7376" s="38" t="str">
        <f t="shared" ca="1" si="115"/>
        <v>0</v>
      </c>
      <c r="B7376" s="39" cm="1">
        <f t="array" aca="1" ref="B7376" ca="1">INDIRECT(_xlfn.CONCAT("D",ROW(C7376)-C7376-3))</f>
        <v>0</v>
      </c>
      <c r="Q7376"/>
    </row>
    <row r="7377" spans="1:17">
      <c r="A7377" s="38" t="str">
        <f t="shared" ca="1" si="115"/>
        <v>0</v>
      </c>
      <c r="B7377" s="39" cm="1">
        <f t="array" aca="1" ref="B7377" ca="1">INDIRECT(_xlfn.CONCAT("D",ROW(C7377)-C7377-3))</f>
        <v>0</v>
      </c>
      <c r="Q7377"/>
    </row>
    <row r="7378" spans="1:17">
      <c r="A7378" s="38" t="str">
        <f t="shared" ca="1" si="115"/>
        <v>0</v>
      </c>
      <c r="B7378" s="39" cm="1">
        <f t="array" aca="1" ref="B7378" ca="1">INDIRECT(_xlfn.CONCAT("D",ROW(C7378)-C7378-3))</f>
        <v>0</v>
      </c>
      <c r="D7378" s="47">
        <v>2090</v>
      </c>
      <c r="E7378" s="47"/>
      <c r="F7378" s="47"/>
      <c r="G7378" s="47"/>
      <c r="H7378" s="47"/>
      <c r="I7378" s="47"/>
      <c r="J7378" s="47"/>
      <c r="K7378" s="47"/>
      <c r="L7378" s="47"/>
      <c r="M7378" s="47"/>
      <c r="N7378" s="47"/>
      <c r="O7378" s="47"/>
      <c r="P7378" s="47"/>
      <c r="Q7378"/>
    </row>
    <row r="7379" spans="1:17">
      <c r="A7379" s="38" t="str">
        <f t="shared" ca="1" si="115"/>
        <v>0</v>
      </c>
      <c r="B7379" s="39" cm="1">
        <f t="array" aca="1" ref="B7379" ca="1">INDIRECT(_xlfn.CONCAT("D",ROW(C7379)-C7379-3))</f>
        <v>0</v>
      </c>
      <c r="F7379" s="48" t="s">
        <v>184</v>
      </c>
      <c r="G7379" s="48"/>
      <c r="H7379" s="48"/>
      <c r="I7379" s="48"/>
      <c r="J7379" s="48"/>
      <c r="K7379" s="30"/>
      <c r="L7379" s="48" t="s">
        <v>185</v>
      </c>
      <c r="M7379" s="48"/>
      <c r="N7379" s="48"/>
      <c r="O7379" s="48"/>
      <c r="P7379" s="48"/>
      <c r="Q7379"/>
    </row>
    <row r="7380" spans="1:17">
      <c r="A7380" s="38" t="e">
        <f t="shared" ca="1" si="115"/>
        <v>#VALUE!</v>
      </c>
      <c r="B7380" s="39" t="e" cm="1">
        <f t="array" aca="1" ref="B7380" ca="1">INDIRECT(_xlfn.CONCAT("D",ROW(C7380)-C7380-3))</f>
        <v>#VALUE!</v>
      </c>
      <c r="C7380" s="30" t="s">
        <v>186</v>
      </c>
      <c r="D7380" s="30" t="s">
        <v>0</v>
      </c>
      <c r="E7380" s="30"/>
      <c r="F7380" s="30" t="s">
        <v>0</v>
      </c>
      <c r="G7380" s="30" t="s">
        <v>187</v>
      </c>
      <c r="H7380" s="30" t="s">
        <v>188</v>
      </c>
      <c r="I7380" s="30" t="s">
        <v>189</v>
      </c>
      <c r="J7380" s="30" t="s">
        <v>190</v>
      </c>
      <c r="K7380" s="30"/>
      <c r="L7380" s="30" t="s">
        <v>0</v>
      </c>
      <c r="M7380" s="30" t="s">
        <v>187</v>
      </c>
      <c r="N7380" s="30" t="s">
        <v>188</v>
      </c>
      <c r="O7380" s="30" t="s">
        <v>189</v>
      </c>
      <c r="P7380" s="30" t="s">
        <v>190</v>
      </c>
      <c r="Q7380"/>
    </row>
    <row r="7381" spans="1:17">
      <c r="A7381" s="38" t="str">
        <f t="shared" ca="1" si="115"/>
        <v>20900</v>
      </c>
      <c r="B7381" s="39" cm="1">
        <f t="array" aca="1" ref="B7381" ca="1">INDIRECT(_xlfn.CONCAT("D",ROW(C7381)-C7381-3))</f>
        <v>2090</v>
      </c>
      <c r="C7381" s="32">
        <v>0</v>
      </c>
      <c r="D7381" s="33">
        <v>4014655</v>
      </c>
      <c r="E7381" s="33"/>
      <c r="F7381" s="33">
        <v>2053972</v>
      </c>
      <c r="G7381" s="33">
        <v>2053972</v>
      </c>
      <c r="H7381" s="33">
        <v>0</v>
      </c>
      <c r="I7381" s="33">
        <v>0</v>
      </c>
      <c r="J7381" s="33">
        <v>0</v>
      </c>
      <c r="K7381" s="33"/>
      <c r="L7381" s="33">
        <v>1960682</v>
      </c>
      <c r="M7381" s="33">
        <v>1960682</v>
      </c>
      <c r="N7381" s="33">
        <v>0</v>
      </c>
      <c r="O7381" s="33">
        <v>0</v>
      </c>
      <c r="P7381" s="33">
        <v>0</v>
      </c>
      <c r="Q7381"/>
    </row>
    <row r="7382" spans="1:17">
      <c r="A7382" s="38" t="str">
        <f t="shared" ca="1" si="115"/>
        <v>20901</v>
      </c>
      <c r="B7382" s="39" cm="1">
        <f t="array" aca="1" ref="B7382" ca="1">INDIRECT(_xlfn.CONCAT("D",ROW(C7382)-C7382-3))</f>
        <v>2090</v>
      </c>
      <c r="C7382" s="32">
        <v>1</v>
      </c>
      <c r="D7382" s="33">
        <v>4022865</v>
      </c>
      <c r="E7382" s="33"/>
      <c r="F7382" s="33">
        <v>2058850</v>
      </c>
      <c r="G7382" s="33">
        <v>2058850</v>
      </c>
      <c r="H7382" s="33">
        <v>0</v>
      </c>
      <c r="I7382" s="33">
        <v>0</v>
      </c>
      <c r="J7382" s="33">
        <v>0</v>
      </c>
      <c r="K7382" s="33"/>
      <c r="L7382" s="33">
        <v>1964015</v>
      </c>
      <c r="M7382" s="33">
        <v>1964015</v>
      </c>
      <c r="N7382" s="33">
        <v>0</v>
      </c>
      <c r="O7382" s="33">
        <v>0</v>
      </c>
      <c r="P7382" s="33">
        <v>0</v>
      </c>
      <c r="Q7382"/>
    </row>
    <row r="7383" spans="1:17">
      <c r="A7383" s="38" t="str">
        <f t="shared" ca="1" si="115"/>
        <v>20902</v>
      </c>
      <c r="B7383" s="39" cm="1">
        <f t="array" aca="1" ref="B7383" ca="1">INDIRECT(_xlfn.CONCAT("D",ROW(C7383)-C7383-3))</f>
        <v>2090</v>
      </c>
      <c r="C7383" s="32">
        <v>2</v>
      </c>
      <c r="D7383" s="33">
        <v>4040482</v>
      </c>
      <c r="E7383" s="33"/>
      <c r="F7383" s="33">
        <v>2068002</v>
      </c>
      <c r="G7383" s="33">
        <v>2068002</v>
      </c>
      <c r="H7383" s="33">
        <v>0</v>
      </c>
      <c r="I7383" s="33">
        <v>0</v>
      </c>
      <c r="J7383" s="33">
        <v>0</v>
      </c>
      <c r="K7383" s="33"/>
      <c r="L7383" s="33">
        <v>1972481</v>
      </c>
      <c r="M7383" s="33">
        <v>1972481</v>
      </c>
      <c r="N7383" s="33">
        <v>0</v>
      </c>
      <c r="O7383" s="33">
        <v>0</v>
      </c>
      <c r="P7383" s="33">
        <v>0</v>
      </c>
      <c r="Q7383"/>
    </row>
    <row r="7384" spans="1:17">
      <c r="A7384" s="38" t="str">
        <f t="shared" ca="1" si="115"/>
        <v>20903</v>
      </c>
      <c r="B7384" s="39" cm="1">
        <f t="array" aca="1" ref="B7384" ca="1">INDIRECT(_xlfn.CONCAT("D",ROW(C7384)-C7384-3))</f>
        <v>2090</v>
      </c>
      <c r="C7384" s="32">
        <v>3</v>
      </c>
      <c r="D7384" s="33">
        <v>4059871</v>
      </c>
      <c r="E7384" s="33"/>
      <c r="F7384" s="33">
        <v>2078053</v>
      </c>
      <c r="G7384" s="33">
        <v>2078053</v>
      </c>
      <c r="H7384" s="33">
        <v>0</v>
      </c>
      <c r="I7384" s="33">
        <v>0</v>
      </c>
      <c r="J7384" s="33">
        <v>0</v>
      </c>
      <c r="K7384" s="33"/>
      <c r="L7384" s="33">
        <v>1981818</v>
      </c>
      <c r="M7384" s="33">
        <v>1981818</v>
      </c>
      <c r="N7384" s="33">
        <v>0</v>
      </c>
      <c r="O7384" s="33">
        <v>0</v>
      </c>
      <c r="P7384" s="33">
        <v>0</v>
      </c>
      <c r="Q7384"/>
    </row>
    <row r="7385" spans="1:17">
      <c r="A7385" s="38" t="str">
        <f t="shared" ca="1" si="115"/>
        <v>20904</v>
      </c>
      <c r="B7385" s="39" cm="1">
        <f t="array" aca="1" ref="B7385" ca="1">INDIRECT(_xlfn.CONCAT("D",ROW(C7385)-C7385-3))</f>
        <v>2090</v>
      </c>
      <c r="C7385" s="32">
        <v>4</v>
      </c>
      <c r="D7385" s="33">
        <v>4078442</v>
      </c>
      <c r="E7385" s="33"/>
      <c r="F7385" s="33">
        <v>2087904</v>
      </c>
      <c r="G7385" s="33">
        <v>2087904</v>
      </c>
      <c r="H7385" s="33">
        <v>0</v>
      </c>
      <c r="I7385" s="33">
        <v>0</v>
      </c>
      <c r="J7385" s="33">
        <v>0</v>
      </c>
      <c r="K7385" s="33"/>
      <c r="L7385" s="33">
        <v>1990538</v>
      </c>
      <c r="M7385" s="33">
        <v>1990538</v>
      </c>
      <c r="N7385" s="33">
        <v>0</v>
      </c>
      <c r="O7385" s="33">
        <v>0</v>
      </c>
      <c r="P7385" s="33">
        <v>0</v>
      </c>
      <c r="Q7385"/>
    </row>
    <row r="7386" spans="1:17">
      <c r="A7386" s="38" t="str">
        <f t="shared" ca="1" si="115"/>
        <v>20905</v>
      </c>
      <c r="B7386" s="39" cm="1">
        <f t="array" aca="1" ref="B7386" ca="1">INDIRECT(_xlfn.CONCAT("D",ROW(C7386)-C7386-3))</f>
        <v>2090</v>
      </c>
      <c r="C7386" s="32">
        <v>5</v>
      </c>
      <c r="D7386" s="33">
        <v>4097161</v>
      </c>
      <c r="E7386" s="33"/>
      <c r="F7386" s="33">
        <v>2097752</v>
      </c>
      <c r="G7386" s="33">
        <v>2097752</v>
      </c>
      <c r="H7386" s="33">
        <v>0</v>
      </c>
      <c r="I7386" s="33">
        <v>0</v>
      </c>
      <c r="J7386" s="33">
        <v>0</v>
      </c>
      <c r="K7386" s="33"/>
      <c r="L7386" s="33">
        <v>1999409</v>
      </c>
      <c r="M7386" s="33">
        <v>1999409</v>
      </c>
      <c r="N7386" s="33">
        <v>0</v>
      </c>
      <c r="O7386" s="33">
        <v>0</v>
      </c>
      <c r="P7386" s="33">
        <v>0</v>
      </c>
      <c r="Q7386"/>
    </row>
    <row r="7387" spans="1:17">
      <c r="A7387" s="38" t="str">
        <f t="shared" ca="1" si="115"/>
        <v>20906</v>
      </c>
      <c r="B7387" s="39" cm="1">
        <f t="array" aca="1" ref="B7387" ca="1">INDIRECT(_xlfn.CONCAT("D",ROW(C7387)-C7387-3))</f>
        <v>2090</v>
      </c>
      <c r="C7387" s="32">
        <v>6</v>
      </c>
      <c r="D7387" s="33">
        <v>4118298</v>
      </c>
      <c r="E7387" s="33"/>
      <c r="F7387" s="33">
        <v>2108730</v>
      </c>
      <c r="G7387" s="33">
        <v>2108730</v>
      </c>
      <c r="H7387" s="33">
        <v>0</v>
      </c>
      <c r="I7387" s="33">
        <v>0</v>
      </c>
      <c r="J7387" s="33">
        <v>0</v>
      </c>
      <c r="K7387" s="33"/>
      <c r="L7387" s="33">
        <v>2009568</v>
      </c>
      <c r="M7387" s="33">
        <v>2009568</v>
      </c>
      <c r="N7387" s="33">
        <v>0</v>
      </c>
      <c r="O7387" s="33">
        <v>0</v>
      </c>
      <c r="P7387" s="33">
        <v>0</v>
      </c>
      <c r="Q7387"/>
    </row>
    <row r="7388" spans="1:17">
      <c r="A7388" s="38" t="str">
        <f t="shared" ca="1" si="115"/>
        <v>20907</v>
      </c>
      <c r="B7388" s="39" cm="1">
        <f t="array" aca="1" ref="B7388" ca="1">INDIRECT(_xlfn.CONCAT("D",ROW(C7388)-C7388-3))</f>
        <v>2090</v>
      </c>
      <c r="C7388" s="32">
        <v>7</v>
      </c>
      <c r="D7388" s="33">
        <v>4139909</v>
      </c>
      <c r="E7388" s="33"/>
      <c r="F7388" s="33">
        <v>2119790</v>
      </c>
      <c r="G7388" s="33">
        <v>2119790</v>
      </c>
      <c r="H7388" s="33">
        <v>0</v>
      </c>
      <c r="I7388" s="33">
        <v>0</v>
      </c>
      <c r="J7388" s="33">
        <v>0</v>
      </c>
      <c r="K7388" s="33"/>
      <c r="L7388" s="33">
        <v>2020120</v>
      </c>
      <c r="M7388" s="33">
        <v>2020120</v>
      </c>
      <c r="N7388" s="33">
        <v>0</v>
      </c>
      <c r="O7388" s="33">
        <v>0</v>
      </c>
      <c r="P7388" s="33">
        <v>0</v>
      </c>
      <c r="Q7388"/>
    </row>
    <row r="7389" spans="1:17">
      <c r="A7389" s="38" t="str">
        <f t="shared" ca="1" si="115"/>
        <v>20908</v>
      </c>
      <c r="B7389" s="39" cm="1">
        <f t="array" aca="1" ref="B7389" ca="1">INDIRECT(_xlfn.CONCAT("D",ROW(C7389)-C7389-3))</f>
        <v>2090</v>
      </c>
      <c r="C7389" s="32">
        <v>8</v>
      </c>
      <c r="D7389" s="33">
        <v>4162757</v>
      </c>
      <c r="E7389" s="33"/>
      <c r="F7389" s="33">
        <v>2131670</v>
      </c>
      <c r="G7389" s="33">
        <v>2131670</v>
      </c>
      <c r="H7389" s="33">
        <v>0</v>
      </c>
      <c r="I7389" s="33">
        <v>0</v>
      </c>
      <c r="J7389" s="33">
        <v>0</v>
      </c>
      <c r="K7389" s="33"/>
      <c r="L7389" s="33">
        <v>2031086</v>
      </c>
      <c r="M7389" s="33">
        <v>2031086</v>
      </c>
      <c r="N7389" s="33">
        <v>0</v>
      </c>
      <c r="O7389" s="33">
        <v>0</v>
      </c>
      <c r="P7389" s="33">
        <v>0</v>
      </c>
      <c r="Q7389"/>
    </row>
    <row r="7390" spans="1:17">
      <c r="A7390" s="38" t="str">
        <f t="shared" ca="1" si="115"/>
        <v>20909</v>
      </c>
      <c r="B7390" s="39" cm="1">
        <f t="array" aca="1" ref="B7390" ca="1">INDIRECT(_xlfn.CONCAT("D",ROW(C7390)-C7390-3))</f>
        <v>2090</v>
      </c>
      <c r="C7390" s="32">
        <v>9</v>
      </c>
      <c r="D7390" s="33">
        <v>4187655</v>
      </c>
      <c r="E7390" s="33"/>
      <c r="F7390" s="33">
        <v>2144960</v>
      </c>
      <c r="G7390" s="33">
        <v>2144960</v>
      </c>
      <c r="H7390" s="33">
        <v>0</v>
      </c>
      <c r="I7390" s="33">
        <v>0</v>
      </c>
      <c r="J7390" s="33">
        <v>0</v>
      </c>
      <c r="K7390" s="33"/>
      <c r="L7390" s="33">
        <v>2042695</v>
      </c>
      <c r="M7390" s="33">
        <v>2042695</v>
      </c>
      <c r="N7390" s="33">
        <v>0</v>
      </c>
      <c r="O7390" s="33">
        <v>0</v>
      </c>
      <c r="P7390" s="33">
        <v>0</v>
      </c>
      <c r="Q7390"/>
    </row>
    <row r="7391" spans="1:17">
      <c r="A7391" s="38" t="str">
        <f t="shared" ca="1" si="115"/>
        <v>209010</v>
      </c>
      <c r="B7391" s="39" cm="1">
        <f t="array" aca="1" ref="B7391" ca="1">INDIRECT(_xlfn.CONCAT("D",ROW(C7391)-C7391-3))</f>
        <v>2090</v>
      </c>
      <c r="C7391" s="32">
        <v>10</v>
      </c>
      <c r="D7391" s="33">
        <v>4214498</v>
      </c>
      <c r="E7391" s="33"/>
      <c r="F7391" s="33">
        <v>2159453</v>
      </c>
      <c r="G7391" s="33">
        <v>2159453</v>
      </c>
      <c r="H7391" s="33">
        <v>0</v>
      </c>
      <c r="I7391" s="33">
        <v>0</v>
      </c>
      <c r="J7391" s="33">
        <v>0</v>
      </c>
      <c r="K7391" s="33"/>
      <c r="L7391" s="33">
        <v>2055045</v>
      </c>
      <c r="M7391" s="33">
        <v>2055045</v>
      </c>
      <c r="N7391" s="33">
        <v>0</v>
      </c>
      <c r="O7391" s="33">
        <v>0</v>
      </c>
      <c r="P7391" s="33">
        <v>0</v>
      </c>
      <c r="Q7391"/>
    </row>
    <row r="7392" spans="1:17">
      <c r="A7392" s="38" t="str">
        <f t="shared" ca="1" si="115"/>
        <v>209011</v>
      </c>
      <c r="B7392" s="39" cm="1">
        <f t="array" aca="1" ref="B7392" ca="1">INDIRECT(_xlfn.CONCAT("D",ROW(C7392)-C7392-3))</f>
        <v>2090</v>
      </c>
      <c r="C7392" s="32">
        <v>11</v>
      </c>
      <c r="D7392" s="33">
        <v>4242510</v>
      </c>
      <c r="E7392" s="33"/>
      <c r="F7392" s="33">
        <v>2174425</v>
      </c>
      <c r="G7392" s="33">
        <v>2174425</v>
      </c>
      <c r="H7392" s="33">
        <v>0</v>
      </c>
      <c r="I7392" s="33">
        <v>0</v>
      </c>
      <c r="J7392" s="33">
        <v>0</v>
      </c>
      <c r="K7392" s="33"/>
      <c r="L7392" s="33">
        <v>2068086</v>
      </c>
      <c r="M7392" s="33">
        <v>2068086</v>
      </c>
      <c r="N7392" s="33">
        <v>0</v>
      </c>
      <c r="O7392" s="33">
        <v>0</v>
      </c>
      <c r="P7392" s="33">
        <v>0</v>
      </c>
      <c r="Q7392"/>
    </row>
    <row r="7393" spans="1:17">
      <c r="A7393" s="38" t="str">
        <f t="shared" ca="1" si="115"/>
        <v>209012</v>
      </c>
      <c r="B7393" s="39" cm="1">
        <f t="array" aca="1" ref="B7393" ca="1">INDIRECT(_xlfn.CONCAT("D",ROW(C7393)-C7393-3))</f>
        <v>2090</v>
      </c>
      <c r="C7393" s="32">
        <v>12</v>
      </c>
      <c r="D7393" s="33">
        <v>4271498</v>
      </c>
      <c r="E7393" s="33"/>
      <c r="F7393" s="33">
        <v>2189635</v>
      </c>
      <c r="G7393" s="33">
        <v>2189635</v>
      </c>
      <c r="H7393" s="33">
        <v>0</v>
      </c>
      <c r="I7393" s="33">
        <v>0</v>
      </c>
      <c r="J7393" s="33">
        <v>0</v>
      </c>
      <c r="K7393" s="33"/>
      <c r="L7393" s="33">
        <v>2081863</v>
      </c>
      <c r="M7393" s="33">
        <v>2081863</v>
      </c>
      <c r="N7393" s="33">
        <v>0</v>
      </c>
      <c r="O7393" s="33">
        <v>0</v>
      </c>
      <c r="P7393" s="33">
        <v>0</v>
      </c>
      <c r="Q7393"/>
    </row>
    <row r="7394" spans="1:17">
      <c r="A7394" s="38" t="str">
        <f t="shared" ca="1" si="115"/>
        <v>209013</v>
      </c>
      <c r="B7394" s="39" cm="1">
        <f t="array" aca="1" ref="B7394" ca="1">INDIRECT(_xlfn.CONCAT("D",ROW(C7394)-C7394-3))</f>
        <v>2090</v>
      </c>
      <c r="C7394" s="32">
        <v>13</v>
      </c>
      <c r="D7394" s="33">
        <v>4301374</v>
      </c>
      <c r="E7394" s="33"/>
      <c r="F7394" s="33">
        <v>2205145</v>
      </c>
      <c r="G7394" s="33">
        <v>2205145</v>
      </c>
      <c r="H7394" s="33">
        <v>0</v>
      </c>
      <c r="I7394" s="33">
        <v>0</v>
      </c>
      <c r="J7394" s="33">
        <v>0</v>
      </c>
      <c r="K7394" s="33"/>
      <c r="L7394" s="33">
        <v>2096229</v>
      </c>
      <c r="M7394" s="33">
        <v>2096229</v>
      </c>
      <c r="N7394" s="33">
        <v>0</v>
      </c>
      <c r="O7394" s="33">
        <v>0</v>
      </c>
      <c r="P7394" s="33">
        <v>0</v>
      </c>
      <c r="Q7394"/>
    </row>
    <row r="7395" spans="1:17">
      <c r="A7395" s="38" t="str">
        <f t="shared" ca="1" si="115"/>
        <v>209014</v>
      </c>
      <c r="B7395" s="39" cm="1">
        <f t="array" aca="1" ref="B7395" ca="1">INDIRECT(_xlfn.CONCAT("D",ROW(C7395)-C7395-3))</f>
        <v>2090</v>
      </c>
      <c r="C7395" s="32">
        <v>14</v>
      </c>
      <c r="D7395" s="33">
        <v>4331770</v>
      </c>
      <c r="E7395" s="33"/>
      <c r="F7395" s="33">
        <v>2220914</v>
      </c>
      <c r="G7395" s="33">
        <v>2220914</v>
      </c>
      <c r="H7395" s="33">
        <v>0</v>
      </c>
      <c r="I7395" s="33">
        <v>0</v>
      </c>
      <c r="J7395" s="33">
        <v>0</v>
      </c>
      <c r="K7395" s="33"/>
      <c r="L7395" s="33">
        <v>2110856</v>
      </c>
      <c r="M7395" s="33">
        <v>2110856</v>
      </c>
      <c r="N7395" s="33">
        <v>0</v>
      </c>
      <c r="O7395" s="33">
        <v>0</v>
      </c>
      <c r="P7395" s="33">
        <v>0</v>
      </c>
      <c r="Q7395"/>
    </row>
    <row r="7396" spans="1:17">
      <c r="A7396" s="38" t="str">
        <f t="shared" ca="1" si="115"/>
        <v>209015</v>
      </c>
      <c r="B7396" s="39" cm="1">
        <f t="array" aca="1" ref="B7396" ca="1">INDIRECT(_xlfn.CONCAT("D",ROW(C7396)-C7396-3))</f>
        <v>2090</v>
      </c>
      <c r="C7396" s="32">
        <v>15</v>
      </c>
      <c r="D7396" s="33">
        <v>4363280</v>
      </c>
      <c r="E7396" s="33"/>
      <c r="F7396" s="33">
        <v>2237441</v>
      </c>
      <c r="G7396" s="33">
        <v>2237441</v>
      </c>
      <c r="H7396" s="33">
        <v>0</v>
      </c>
      <c r="I7396" s="33">
        <v>0</v>
      </c>
      <c r="J7396" s="33">
        <v>0</v>
      </c>
      <c r="K7396" s="33"/>
      <c r="L7396" s="33">
        <v>2125838</v>
      </c>
      <c r="M7396" s="33">
        <v>2125838</v>
      </c>
      <c r="N7396" s="33">
        <v>0</v>
      </c>
      <c r="O7396" s="33">
        <v>0</v>
      </c>
      <c r="P7396" s="33">
        <v>0</v>
      </c>
      <c r="Q7396"/>
    </row>
    <row r="7397" spans="1:17">
      <c r="A7397" s="38" t="str">
        <f t="shared" ca="1" si="115"/>
        <v>209016</v>
      </c>
      <c r="B7397" s="39" cm="1">
        <f t="array" aca="1" ref="B7397" ca="1">INDIRECT(_xlfn.CONCAT("D",ROW(C7397)-C7397-3))</f>
        <v>2090</v>
      </c>
      <c r="C7397" s="32">
        <v>16</v>
      </c>
      <c r="D7397" s="33">
        <v>4396403</v>
      </c>
      <c r="E7397" s="33"/>
      <c r="F7397" s="33">
        <v>2255395</v>
      </c>
      <c r="G7397" s="33">
        <v>2251690</v>
      </c>
      <c r="H7397" s="33">
        <v>3705</v>
      </c>
      <c r="I7397" s="33">
        <v>0</v>
      </c>
      <c r="J7397" s="33">
        <v>0</v>
      </c>
      <c r="K7397" s="33"/>
      <c r="L7397" s="33">
        <v>2141008</v>
      </c>
      <c r="M7397" s="33">
        <v>2137306</v>
      </c>
      <c r="N7397" s="33">
        <v>3703</v>
      </c>
      <c r="O7397" s="33">
        <v>0</v>
      </c>
      <c r="P7397" s="33">
        <v>0</v>
      </c>
      <c r="Q7397"/>
    </row>
    <row r="7398" spans="1:17">
      <c r="A7398" s="38" t="str">
        <f t="shared" ca="1" si="115"/>
        <v>209017</v>
      </c>
      <c r="B7398" s="39" cm="1">
        <f t="array" aca="1" ref="B7398" ca="1">INDIRECT(_xlfn.CONCAT("D",ROW(C7398)-C7398-3))</f>
        <v>2090</v>
      </c>
      <c r="C7398" s="32">
        <v>17</v>
      </c>
      <c r="D7398" s="33">
        <v>4432061</v>
      </c>
      <c r="E7398" s="33"/>
      <c r="F7398" s="33">
        <v>2275581</v>
      </c>
      <c r="G7398" s="33">
        <v>2267226</v>
      </c>
      <c r="H7398" s="33">
        <v>8356</v>
      </c>
      <c r="I7398" s="33">
        <v>0</v>
      </c>
      <c r="J7398" s="33">
        <v>0</v>
      </c>
      <c r="K7398" s="33"/>
      <c r="L7398" s="33">
        <v>2156479</v>
      </c>
      <c r="M7398" s="33">
        <v>2142578</v>
      </c>
      <c r="N7398" s="33">
        <v>12974</v>
      </c>
      <c r="O7398" s="33">
        <v>0</v>
      </c>
      <c r="P7398" s="33">
        <v>927</v>
      </c>
      <c r="Q7398"/>
    </row>
    <row r="7399" spans="1:17">
      <c r="A7399" s="38" t="str">
        <f t="shared" ca="1" si="115"/>
        <v>209018</v>
      </c>
      <c r="B7399" s="39" cm="1">
        <f t="array" aca="1" ref="B7399" ca="1">INDIRECT(_xlfn.CONCAT("D",ROW(C7399)-C7399-3))</f>
        <v>2090</v>
      </c>
      <c r="C7399" s="32">
        <v>18</v>
      </c>
      <c r="D7399" s="33">
        <v>4469439</v>
      </c>
      <c r="E7399" s="33"/>
      <c r="F7399" s="33">
        <v>2297294</v>
      </c>
      <c r="G7399" s="33">
        <v>2281534</v>
      </c>
      <c r="H7399" s="33">
        <v>14833</v>
      </c>
      <c r="I7399" s="33">
        <v>0</v>
      </c>
      <c r="J7399" s="33">
        <v>927</v>
      </c>
      <c r="K7399" s="33"/>
      <c r="L7399" s="33">
        <v>2172145</v>
      </c>
      <c r="M7399" s="33">
        <v>2147135</v>
      </c>
      <c r="N7399" s="33">
        <v>25010</v>
      </c>
      <c r="O7399" s="33">
        <v>0</v>
      </c>
      <c r="P7399" s="33">
        <v>0</v>
      </c>
      <c r="Q7399"/>
    </row>
    <row r="7400" spans="1:17">
      <c r="A7400" s="38" t="str">
        <f t="shared" ca="1" si="115"/>
        <v>209019</v>
      </c>
      <c r="B7400" s="39" cm="1">
        <f t="array" aca="1" ref="B7400" ca="1">INDIRECT(_xlfn.CONCAT("D",ROW(C7400)-C7400-3))</f>
        <v>2090</v>
      </c>
      <c r="C7400" s="32">
        <v>19</v>
      </c>
      <c r="D7400" s="33">
        <v>4505042</v>
      </c>
      <c r="E7400" s="33"/>
      <c r="F7400" s="33">
        <v>2317769</v>
      </c>
      <c r="G7400" s="33">
        <v>2296437</v>
      </c>
      <c r="H7400" s="33">
        <v>21332</v>
      </c>
      <c r="I7400" s="33">
        <v>0</v>
      </c>
      <c r="J7400" s="33">
        <v>0</v>
      </c>
      <c r="K7400" s="33"/>
      <c r="L7400" s="33">
        <v>2187273</v>
      </c>
      <c r="M7400" s="33">
        <v>2133541</v>
      </c>
      <c r="N7400" s="33">
        <v>50953</v>
      </c>
      <c r="O7400" s="33">
        <v>0</v>
      </c>
      <c r="P7400" s="33">
        <v>2779</v>
      </c>
      <c r="Q7400"/>
    </row>
    <row r="7401" spans="1:17">
      <c r="A7401" s="38" t="str">
        <f t="shared" ca="1" si="115"/>
        <v>209020</v>
      </c>
      <c r="B7401" s="39" cm="1">
        <f t="array" aca="1" ref="B7401" ca="1">INDIRECT(_xlfn.CONCAT("D",ROW(C7401)-C7401-3))</f>
        <v>2090</v>
      </c>
      <c r="C7401" s="32">
        <v>20</v>
      </c>
      <c r="D7401" s="33">
        <v>4537525</v>
      </c>
      <c r="E7401" s="33"/>
      <c r="F7401" s="33">
        <v>2335368</v>
      </c>
      <c r="G7401" s="33">
        <v>2282481</v>
      </c>
      <c r="H7401" s="33">
        <v>50103</v>
      </c>
      <c r="I7401" s="33">
        <v>0</v>
      </c>
      <c r="J7401" s="33">
        <v>2784</v>
      </c>
      <c r="K7401" s="33"/>
      <c r="L7401" s="33">
        <v>2202157</v>
      </c>
      <c r="M7401" s="33">
        <v>2096498</v>
      </c>
      <c r="N7401" s="33">
        <v>101952</v>
      </c>
      <c r="O7401" s="33">
        <v>927</v>
      </c>
      <c r="P7401" s="33">
        <v>2780</v>
      </c>
      <c r="Q7401"/>
    </row>
    <row r="7402" spans="1:17">
      <c r="A7402" s="38" t="str">
        <f t="shared" ca="1" si="115"/>
        <v>209021</v>
      </c>
      <c r="B7402" s="39" cm="1">
        <f t="array" aca="1" ref="B7402" ca="1">INDIRECT(_xlfn.CONCAT("D",ROW(C7402)-C7402-3))</f>
        <v>2090</v>
      </c>
      <c r="C7402" s="32">
        <v>21</v>
      </c>
      <c r="D7402" s="33">
        <v>4569441</v>
      </c>
      <c r="E7402" s="33"/>
      <c r="F7402" s="33">
        <v>2352251</v>
      </c>
      <c r="G7402" s="33">
        <v>2278048</v>
      </c>
      <c r="H7402" s="33">
        <v>68638</v>
      </c>
      <c r="I7402" s="33">
        <v>0</v>
      </c>
      <c r="J7402" s="33">
        <v>5565</v>
      </c>
      <c r="K7402" s="33"/>
      <c r="L7402" s="33">
        <v>2217190</v>
      </c>
      <c r="M7402" s="33">
        <v>2078152</v>
      </c>
      <c r="N7402" s="33">
        <v>133476</v>
      </c>
      <c r="O7402" s="33">
        <v>0</v>
      </c>
      <c r="P7402" s="33">
        <v>5562</v>
      </c>
      <c r="Q7402"/>
    </row>
    <row r="7403" spans="1:17">
      <c r="A7403" s="38" t="str">
        <f t="shared" ca="1" si="115"/>
        <v>209022</v>
      </c>
      <c r="B7403" s="39" cm="1">
        <f t="array" aca="1" ref="B7403" ca="1">INDIRECT(_xlfn.CONCAT("D",ROW(C7403)-C7403-3))</f>
        <v>2090</v>
      </c>
      <c r="C7403" s="32">
        <v>22</v>
      </c>
      <c r="D7403" s="33">
        <v>4595868</v>
      </c>
      <c r="E7403" s="33"/>
      <c r="F7403" s="33">
        <v>2365554</v>
      </c>
      <c r="G7403" s="33">
        <v>2238414</v>
      </c>
      <c r="H7403" s="33">
        <v>122500</v>
      </c>
      <c r="I7403" s="33">
        <v>0</v>
      </c>
      <c r="J7403" s="33">
        <v>4640</v>
      </c>
      <c r="K7403" s="33"/>
      <c r="L7403" s="33">
        <v>2230314</v>
      </c>
      <c r="M7403" s="33">
        <v>1999592</v>
      </c>
      <c r="N7403" s="33">
        <v>216823</v>
      </c>
      <c r="O7403" s="33">
        <v>927</v>
      </c>
      <c r="P7403" s="33">
        <v>12972</v>
      </c>
      <c r="Q7403"/>
    </row>
    <row r="7404" spans="1:17">
      <c r="A7404" s="38" t="str">
        <f t="shared" ca="1" si="115"/>
        <v>209023</v>
      </c>
      <c r="B7404" s="39" cm="1">
        <f t="array" aca="1" ref="B7404" ca="1">INDIRECT(_xlfn.CONCAT("D",ROW(C7404)-C7404-3))</f>
        <v>2090</v>
      </c>
      <c r="C7404" s="32">
        <v>23</v>
      </c>
      <c r="D7404" s="33">
        <v>4617061</v>
      </c>
      <c r="E7404" s="33"/>
      <c r="F7404" s="33">
        <v>2375508</v>
      </c>
      <c r="G7404" s="33">
        <v>2210271</v>
      </c>
      <c r="H7404" s="33">
        <v>161523</v>
      </c>
      <c r="I7404" s="33">
        <v>0</v>
      </c>
      <c r="J7404" s="33">
        <v>3713</v>
      </c>
      <c r="K7404" s="33"/>
      <c r="L7404" s="33">
        <v>2241554</v>
      </c>
      <c r="M7404" s="33">
        <v>1889137</v>
      </c>
      <c r="N7404" s="33">
        <v>338505</v>
      </c>
      <c r="O7404" s="33">
        <v>927</v>
      </c>
      <c r="P7404" s="33">
        <v>12984</v>
      </c>
      <c r="Q7404"/>
    </row>
    <row r="7405" spans="1:17">
      <c r="A7405" s="38" t="str">
        <f t="shared" ca="1" si="115"/>
        <v>209024</v>
      </c>
      <c r="B7405" s="39" cm="1">
        <f t="array" aca="1" ref="B7405" ca="1">INDIRECT(_xlfn.CONCAT("D",ROW(C7405)-C7405-3))</f>
        <v>2090</v>
      </c>
      <c r="C7405" s="32">
        <v>24</v>
      </c>
      <c r="D7405" s="33">
        <v>4635044</v>
      </c>
      <c r="E7405" s="33"/>
      <c r="F7405" s="33">
        <v>2383346</v>
      </c>
      <c r="G7405" s="33">
        <v>2129977</v>
      </c>
      <c r="H7405" s="33">
        <v>244089</v>
      </c>
      <c r="I7405" s="33">
        <v>0</v>
      </c>
      <c r="J7405" s="33">
        <v>9281</v>
      </c>
      <c r="K7405" s="33"/>
      <c r="L7405" s="33">
        <v>2251698</v>
      </c>
      <c r="M7405" s="33">
        <v>1813404</v>
      </c>
      <c r="N7405" s="33">
        <v>416055</v>
      </c>
      <c r="O7405" s="33">
        <v>0</v>
      </c>
      <c r="P7405" s="33">
        <v>22239</v>
      </c>
      <c r="Q7405"/>
    </row>
    <row r="7406" spans="1:17">
      <c r="A7406" s="38" t="str">
        <f t="shared" ca="1" si="115"/>
        <v>209025</v>
      </c>
      <c r="B7406" s="39" cm="1">
        <f t="array" aca="1" ref="B7406" ca="1">INDIRECT(_xlfn.CONCAT("D",ROW(C7406)-C7406-3))</f>
        <v>2090</v>
      </c>
      <c r="C7406" s="32">
        <v>25</v>
      </c>
      <c r="D7406" s="33">
        <v>4650269</v>
      </c>
      <c r="E7406" s="33"/>
      <c r="F7406" s="33">
        <v>2389249</v>
      </c>
      <c r="G7406" s="33">
        <v>2024173</v>
      </c>
      <c r="H7406" s="33">
        <v>352999</v>
      </c>
      <c r="I7406" s="33">
        <v>0</v>
      </c>
      <c r="J7406" s="33">
        <v>12076</v>
      </c>
      <c r="K7406" s="33"/>
      <c r="L7406" s="33">
        <v>2261020</v>
      </c>
      <c r="M7406" s="33">
        <v>1683936</v>
      </c>
      <c r="N7406" s="33">
        <v>549251</v>
      </c>
      <c r="O7406" s="33">
        <v>2783</v>
      </c>
      <c r="P7406" s="33">
        <v>25050</v>
      </c>
      <c r="Q7406"/>
    </row>
    <row r="7407" spans="1:17">
      <c r="A7407" s="38" t="str">
        <f t="shared" ca="1" si="115"/>
        <v>209026</v>
      </c>
      <c r="B7407" s="39" cm="1">
        <f t="array" aca="1" ref="B7407" ca="1">INDIRECT(_xlfn.CONCAT("D",ROW(C7407)-C7407-3))</f>
        <v>2090</v>
      </c>
      <c r="C7407" s="32">
        <v>26</v>
      </c>
      <c r="D7407" s="33">
        <v>4662308</v>
      </c>
      <c r="E7407" s="33"/>
      <c r="F7407" s="33">
        <v>2393214</v>
      </c>
      <c r="G7407" s="33">
        <v>1936700</v>
      </c>
      <c r="H7407" s="33">
        <v>433270</v>
      </c>
      <c r="I7407" s="33">
        <v>930</v>
      </c>
      <c r="J7407" s="33">
        <v>22314</v>
      </c>
      <c r="K7407" s="33"/>
      <c r="L7407" s="33">
        <v>2269094</v>
      </c>
      <c r="M7407" s="33">
        <v>1500979</v>
      </c>
      <c r="N7407" s="33">
        <v>713382</v>
      </c>
      <c r="O7407" s="33">
        <v>5566</v>
      </c>
      <c r="P7407" s="33">
        <v>49167</v>
      </c>
      <c r="Q7407"/>
    </row>
    <row r="7408" spans="1:17">
      <c r="A7408" s="38" t="str">
        <f t="shared" ca="1" si="115"/>
        <v>209027</v>
      </c>
      <c r="B7408" s="39" cm="1">
        <f t="array" aca="1" ref="B7408" ca="1">INDIRECT(_xlfn.CONCAT("D",ROW(C7408)-C7408-3))</f>
        <v>2090</v>
      </c>
      <c r="C7408" s="32">
        <v>27</v>
      </c>
      <c r="D7408" s="33">
        <v>4671410</v>
      </c>
      <c r="E7408" s="33"/>
      <c r="F7408" s="33">
        <v>2395652</v>
      </c>
      <c r="G7408" s="33">
        <v>1845952</v>
      </c>
      <c r="H7408" s="33">
        <v>516272</v>
      </c>
      <c r="I7408" s="33">
        <v>2786</v>
      </c>
      <c r="J7408" s="33">
        <v>30642</v>
      </c>
      <c r="K7408" s="33"/>
      <c r="L7408" s="33">
        <v>2275758</v>
      </c>
      <c r="M7408" s="33">
        <v>1394192</v>
      </c>
      <c r="N7408" s="33">
        <v>827801</v>
      </c>
      <c r="O7408" s="33">
        <v>2781</v>
      </c>
      <c r="P7408" s="33">
        <v>50984</v>
      </c>
      <c r="Q7408"/>
    </row>
    <row r="7409" spans="1:17">
      <c r="A7409" s="38" t="str">
        <f t="shared" ca="1" si="115"/>
        <v>209028</v>
      </c>
      <c r="B7409" s="39" cm="1">
        <f t="array" aca="1" ref="B7409" ca="1">INDIRECT(_xlfn.CONCAT("D",ROW(C7409)-C7409-3))</f>
        <v>2090</v>
      </c>
      <c r="C7409" s="32">
        <v>28</v>
      </c>
      <c r="D7409" s="33">
        <v>4678115</v>
      </c>
      <c r="E7409" s="33"/>
      <c r="F7409" s="33">
        <v>2397059</v>
      </c>
      <c r="G7409" s="33">
        <v>1762625</v>
      </c>
      <c r="H7409" s="33">
        <v>589716</v>
      </c>
      <c r="I7409" s="33">
        <v>932</v>
      </c>
      <c r="J7409" s="33">
        <v>43786</v>
      </c>
      <c r="K7409" s="33"/>
      <c r="L7409" s="33">
        <v>2281056</v>
      </c>
      <c r="M7409" s="33">
        <v>1268286</v>
      </c>
      <c r="N7409" s="33">
        <v>924501</v>
      </c>
      <c r="O7409" s="33">
        <v>7433</v>
      </c>
      <c r="P7409" s="33">
        <v>80836</v>
      </c>
      <c r="Q7409"/>
    </row>
    <row r="7410" spans="1:17">
      <c r="A7410" s="38" t="str">
        <f t="shared" ca="1" si="115"/>
        <v>209029</v>
      </c>
      <c r="B7410" s="39" cm="1">
        <f t="array" aca="1" ref="B7410" ca="1">INDIRECT(_xlfn.CONCAT("D",ROW(C7410)-C7410-3))</f>
        <v>2090</v>
      </c>
      <c r="C7410" s="32">
        <v>29</v>
      </c>
      <c r="D7410" s="33">
        <v>4682838</v>
      </c>
      <c r="E7410" s="33"/>
      <c r="F7410" s="33">
        <v>2397786</v>
      </c>
      <c r="G7410" s="33">
        <v>1626203</v>
      </c>
      <c r="H7410" s="33">
        <v>716537</v>
      </c>
      <c r="I7410" s="33">
        <v>2799</v>
      </c>
      <c r="J7410" s="33">
        <v>52248</v>
      </c>
      <c r="K7410" s="33"/>
      <c r="L7410" s="33">
        <v>2285052</v>
      </c>
      <c r="M7410" s="33">
        <v>1152768</v>
      </c>
      <c r="N7410" s="33">
        <v>1032650</v>
      </c>
      <c r="O7410" s="33">
        <v>6518</v>
      </c>
      <c r="P7410" s="33">
        <v>93115</v>
      </c>
      <c r="Q7410"/>
    </row>
    <row r="7411" spans="1:17">
      <c r="A7411" s="38" t="str">
        <f t="shared" ca="1" si="115"/>
        <v>209030</v>
      </c>
      <c r="B7411" s="39" cm="1">
        <f t="array" aca="1" ref="B7411" ca="1">INDIRECT(_xlfn.CONCAT("D",ROW(C7411)-C7411-3))</f>
        <v>2090</v>
      </c>
      <c r="C7411" s="32">
        <v>30</v>
      </c>
      <c r="D7411" s="33">
        <v>4687394</v>
      </c>
      <c r="E7411" s="33"/>
      <c r="F7411" s="33">
        <v>2398907</v>
      </c>
      <c r="G7411" s="33">
        <v>1504225</v>
      </c>
      <c r="H7411" s="33">
        <v>823631</v>
      </c>
      <c r="I7411" s="33">
        <v>1870</v>
      </c>
      <c r="J7411" s="33">
        <v>69181</v>
      </c>
      <c r="K7411" s="33"/>
      <c r="L7411" s="33">
        <v>2288486</v>
      </c>
      <c r="M7411" s="33">
        <v>1098100</v>
      </c>
      <c r="N7411" s="33">
        <v>1083186</v>
      </c>
      <c r="O7411" s="33">
        <v>6525</v>
      </c>
      <c r="P7411" s="33">
        <v>100675</v>
      </c>
      <c r="Q7411"/>
    </row>
    <row r="7412" spans="1:17">
      <c r="A7412" s="38" t="str">
        <f t="shared" ca="1" si="115"/>
        <v>209031</v>
      </c>
      <c r="B7412" s="39" cm="1">
        <f t="array" aca="1" ref="B7412" ca="1">INDIRECT(_xlfn.CONCAT("D",ROW(C7412)-C7412-3))</f>
        <v>2090</v>
      </c>
      <c r="C7412" s="32">
        <v>31</v>
      </c>
      <c r="D7412" s="33">
        <v>4690853</v>
      </c>
      <c r="E7412" s="33"/>
      <c r="F7412" s="33">
        <v>2399703</v>
      </c>
      <c r="G7412" s="33">
        <v>1400842</v>
      </c>
      <c r="H7412" s="33">
        <v>913593</v>
      </c>
      <c r="I7412" s="33">
        <v>4685</v>
      </c>
      <c r="J7412" s="33">
        <v>80583</v>
      </c>
      <c r="K7412" s="33"/>
      <c r="L7412" s="33">
        <v>2291150</v>
      </c>
      <c r="M7412" s="33">
        <v>958151</v>
      </c>
      <c r="N7412" s="33">
        <v>1205868</v>
      </c>
      <c r="O7412" s="33">
        <v>9348</v>
      </c>
      <c r="P7412" s="33">
        <v>117783</v>
      </c>
      <c r="Q7412"/>
    </row>
    <row r="7413" spans="1:17">
      <c r="A7413" s="38" t="str">
        <f t="shared" ca="1" si="115"/>
        <v>209032</v>
      </c>
      <c r="B7413" s="39" cm="1">
        <f t="array" aca="1" ref="B7413" ca="1">INDIRECT(_xlfn.CONCAT("D",ROW(C7413)-C7413-3))</f>
        <v>2090</v>
      </c>
      <c r="C7413" s="32">
        <v>32</v>
      </c>
      <c r="D7413" s="33">
        <v>4693676</v>
      </c>
      <c r="E7413" s="33"/>
      <c r="F7413" s="33">
        <v>2400238</v>
      </c>
      <c r="G7413" s="33">
        <v>1301537</v>
      </c>
      <c r="H7413" s="33">
        <v>972866</v>
      </c>
      <c r="I7413" s="33">
        <v>4695</v>
      </c>
      <c r="J7413" s="33">
        <v>121139</v>
      </c>
      <c r="K7413" s="33"/>
      <c r="L7413" s="33">
        <v>2293439</v>
      </c>
      <c r="M7413" s="33">
        <v>916251</v>
      </c>
      <c r="N7413" s="33">
        <v>1227289</v>
      </c>
      <c r="O7413" s="33">
        <v>5621</v>
      </c>
      <c r="P7413" s="33">
        <v>144277</v>
      </c>
      <c r="Q7413"/>
    </row>
    <row r="7414" spans="1:17">
      <c r="A7414" s="38" t="str">
        <f t="shared" ca="1" si="115"/>
        <v>209033</v>
      </c>
      <c r="B7414" s="39" cm="1">
        <f t="array" aca="1" ref="B7414" ca="1">INDIRECT(_xlfn.CONCAT("D",ROW(C7414)-C7414-3))</f>
        <v>2090</v>
      </c>
      <c r="C7414" s="32">
        <v>33</v>
      </c>
      <c r="D7414" s="33">
        <v>4696554</v>
      </c>
      <c r="E7414" s="33"/>
      <c r="F7414" s="33">
        <v>2400718</v>
      </c>
      <c r="G7414" s="33">
        <v>1217332</v>
      </c>
      <c r="H7414" s="33">
        <v>1051375</v>
      </c>
      <c r="I7414" s="33">
        <v>6601</v>
      </c>
      <c r="J7414" s="33">
        <v>125411</v>
      </c>
      <c r="K7414" s="33"/>
      <c r="L7414" s="33">
        <v>2295836</v>
      </c>
      <c r="M7414" s="33">
        <v>844251</v>
      </c>
      <c r="N7414" s="33">
        <v>1270137</v>
      </c>
      <c r="O7414" s="33">
        <v>11282</v>
      </c>
      <c r="P7414" s="33">
        <v>170166</v>
      </c>
      <c r="Q7414"/>
    </row>
    <row r="7415" spans="1:17">
      <c r="A7415" s="38" t="str">
        <f t="shared" ca="1" si="115"/>
        <v>209034</v>
      </c>
      <c r="B7415" s="39" cm="1">
        <f t="array" aca="1" ref="B7415" ca="1">INDIRECT(_xlfn.CONCAT("D",ROW(C7415)-C7415-3))</f>
        <v>2090</v>
      </c>
      <c r="C7415" s="32">
        <v>34</v>
      </c>
      <c r="D7415" s="33">
        <v>4699945</v>
      </c>
      <c r="E7415" s="33"/>
      <c r="F7415" s="33">
        <v>2401372</v>
      </c>
      <c r="G7415" s="33">
        <v>1180352</v>
      </c>
      <c r="H7415" s="33">
        <v>1074422</v>
      </c>
      <c r="I7415" s="33">
        <v>3783</v>
      </c>
      <c r="J7415" s="33">
        <v>142815</v>
      </c>
      <c r="K7415" s="33"/>
      <c r="L7415" s="33">
        <v>2298573</v>
      </c>
      <c r="M7415" s="33">
        <v>757066</v>
      </c>
      <c r="N7415" s="33">
        <v>1382919</v>
      </c>
      <c r="O7415" s="33">
        <v>14160</v>
      </c>
      <c r="P7415" s="33">
        <v>144428</v>
      </c>
      <c r="Q7415"/>
    </row>
    <row r="7416" spans="1:17">
      <c r="A7416" s="38" t="str">
        <f t="shared" ca="1" si="115"/>
        <v>209035</v>
      </c>
      <c r="B7416" s="39" cm="1">
        <f t="array" aca="1" ref="B7416" ca="1">INDIRECT(_xlfn.CONCAT("D",ROW(C7416)-C7416-3))</f>
        <v>2090</v>
      </c>
      <c r="C7416" s="32">
        <v>35</v>
      </c>
      <c r="D7416" s="33">
        <v>4704736</v>
      </c>
      <c r="E7416" s="33"/>
      <c r="F7416" s="33">
        <v>2402723</v>
      </c>
      <c r="G7416" s="33">
        <v>1073980</v>
      </c>
      <c r="H7416" s="33">
        <v>1149746</v>
      </c>
      <c r="I7416" s="33">
        <v>8524</v>
      </c>
      <c r="J7416" s="33">
        <v>170473</v>
      </c>
      <c r="K7416" s="33"/>
      <c r="L7416" s="33">
        <v>2302013</v>
      </c>
      <c r="M7416" s="33">
        <v>712099</v>
      </c>
      <c r="N7416" s="33">
        <v>1363595</v>
      </c>
      <c r="O7416" s="33">
        <v>19886</v>
      </c>
      <c r="P7416" s="33">
        <v>206433</v>
      </c>
      <c r="Q7416"/>
    </row>
    <row r="7417" spans="1:17">
      <c r="A7417" s="38" t="str">
        <f t="shared" ca="1" si="115"/>
        <v>209036</v>
      </c>
      <c r="B7417" s="39" cm="1">
        <f t="array" aca="1" ref="B7417" ca="1">INDIRECT(_xlfn.CONCAT("D",ROW(C7417)-C7417-3))</f>
        <v>2090</v>
      </c>
      <c r="C7417" s="32">
        <v>36</v>
      </c>
      <c r="D7417" s="33">
        <v>4711460</v>
      </c>
      <c r="E7417" s="33"/>
      <c r="F7417" s="33">
        <v>2405004</v>
      </c>
      <c r="G7417" s="33">
        <v>1061703</v>
      </c>
      <c r="H7417" s="33">
        <v>1143518</v>
      </c>
      <c r="I7417" s="33">
        <v>2854</v>
      </c>
      <c r="J7417" s="33">
        <v>196929</v>
      </c>
      <c r="K7417" s="33"/>
      <c r="L7417" s="33">
        <v>2306456</v>
      </c>
      <c r="M7417" s="33">
        <v>671055</v>
      </c>
      <c r="N7417" s="33">
        <v>1412349</v>
      </c>
      <c r="O7417" s="33">
        <v>12339</v>
      </c>
      <c r="P7417" s="33">
        <v>210713</v>
      </c>
      <c r="Q7417"/>
    </row>
    <row r="7418" spans="1:17">
      <c r="A7418" s="38" t="str">
        <f t="shared" ca="1" si="115"/>
        <v>209037</v>
      </c>
      <c r="B7418" s="39" cm="1">
        <f t="array" aca="1" ref="B7418" ca="1">INDIRECT(_xlfn.CONCAT("D",ROW(C7418)-C7418-3))</f>
        <v>2090</v>
      </c>
      <c r="C7418" s="32">
        <v>37</v>
      </c>
      <c r="D7418" s="33">
        <v>4720211</v>
      </c>
      <c r="E7418" s="33"/>
      <c r="F7418" s="33">
        <v>2408136</v>
      </c>
      <c r="G7418" s="33">
        <v>1048966</v>
      </c>
      <c r="H7418" s="33">
        <v>1167321</v>
      </c>
      <c r="I7418" s="33">
        <v>11454</v>
      </c>
      <c r="J7418" s="33">
        <v>180395</v>
      </c>
      <c r="K7418" s="33"/>
      <c r="L7418" s="33">
        <v>2312075</v>
      </c>
      <c r="M7418" s="33">
        <v>649556</v>
      </c>
      <c r="N7418" s="33">
        <v>1435509</v>
      </c>
      <c r="O7418" s="33">
        <v>14307</v>
      </c>
      <c r="P7418" s="33">
        <v>212703</v>
      </c>
      <c r="Q7418"/>
    </row>
    <row r="7419" spans="1:17">
      <c r="A7419" s="38" t="str">
        <f t="shared" ca="1" si="115"/>
        <v>209038</v>
      </c>
      <c r="B7419" s="39" cm="1">
        <f t="array" aca="1" ref="B7419" ca="1">INDIRECT(_xlfn.CONCAT("D",ROW(C7419)-C7419-3))</f>
        <v>2090</v>
      </c>
      <c r="C7419" s="32">
        <v>38</v>
      </c>
      <c r="D7419" s="33">
        <v>4731202</v>
      </c>
      <c r="E7419" s="33"/>
      <c r="F7419" s="33">
        <v>2412265</v>
      </c>
      <c r="G7419" s="33">
        <v>994808</v>
      </c>
      <c r="H7419" s="33">
        <v>1188402</v>
      </c>
      <c r="I7419" s="33">
        <v>8626</v>
      </c>
      <c r="J7419" s="33">
        <v>220429</v>
      </c>
      <c r="K7419" s="33"/>
      <c r="L7419" s="33">
        <v>2318937</v>
      </c>
      <c r="M7419" s="33">
        <v>635653</v>
      </c>
      <c r="N7419" s="33">
        <v>1429023</v>
      </c>
      <c r="O7419" s="33">
        <v>21029</v>
      </c>
      <c r="P7419" s="33">
        <v>233232</v>
      </c>
      <c r="Q7419"/>
    </row>
    <row r="7420" spans="1:17">
      <c r="A7420" s="38" t="str">
        <f t="shared" ca="1" si="115"/>
        <v>209039</v>
      </c>
      <c r="B7420" s="39" cm="1">
        <f t="array" aca="1" ref="B7420" ca="1">INDIRECT(_xlfn.CONCAT("D",ROW(C7420)-C7420-3))</f>
        <v>2090</v>
      </c>
      <c r="C7420" s="32">
        <v>39</v>
      </c>
      <c r="D7420" s="33">
        <v>4744105</v>
      </c>
      <c r="E7420" s="33"/>
      <c r="F7420" s="33">
        <v>2417193</v>
      </c>
      <c r="G7420" s="33">
        <v>987629</v>
      </c>
      <c r="H7420" s="33">
        <v>1186500</v>
      </c>
      <c r="I7420" s="33">
        <v>9607</v>
      </c>
      <c r="J7420" s="33">
        <v>233457</v>
      </c>
      <c r="K7420" s="33"/>
      <c r="L7420" s="33">
        <v>2326912</v>
      </c>
      <c r="M7420" s="33">
        <v>629725</v>
      </c>
      <c r="N7420" s="33">
        <v>1416882</v>
      </c>
      <c r="O7420" s="33">
        <v>24959</v>
      </c>
      <c r="P7420" s="33">
        <v>255346</v>
      </c>
      <c r="Q7420"/>
    </row>
    <row r="7421" spans="1:17">
      <c r="A7421" s="38" t="str">
        <f t="shared" ca="1" si="115"/>
        <v>209040</v>
      </c>
      <c r="B7421" s="39" cm="1">
        <f t="array" aca="1" ref="B7421" ca="1">INDIRECT(_xlfn.CONCAT("D",ROW(C7421)-C7421-3))</f>
        <v>2090</v>
      </c>
      <c r="C7421" s="32">
        <v>40</v>
      </c>
      <c r="D7421" s="33">
        <v>4759547</v>
      </c>
      <c r="E7421" s="33"/>
      <c r="F7421" s="33">
        <v>2423368</v>
      </c>
      <c r="G7421" s="33">
        <v>893581</v>
      </c>
      <c r="H7421" s="33">
        <v>1307115</v>
      </c>
      <c r="I7421" s="33">
        <v>7712</v>
      </c>
      <c r="J7421" s="33">
        <v>214961</v>
      </c>
      <c r="K7421" s="33"/>
      <c r="L7421" s="33">
        <v>2336179</v>
      </c>
      <c r="M7421" s="33">
        <v>600402</v>
      </c>
      <c r="N7421" s="33">
        <v>1450009</v>
      </c>
      <c r="O7421" s="33">
        <v>36563</v>
      </c>
      <c r="P7421" s="33">
        <v>249205</v>
      </c>
      <c r="Q7421"/>
    </row>
    <row r="7422" spans="1:17">
      <c r="A7422" s="38" t="str">
        <f t="shared" ca="1" si="115"/>
        <v>209041</v>
      </c>
      <c r="B7422" s="39" cm="1">
        <f t="array" aca="1" ref="B7422" ca="1">INDIRECT(_xlfn.CONCAT("D",ROW(C7422)-C7422-3))</f>
        <v>2090</v>
      </c>
      <c r="C7422" s="32">
        <v>41</v>
      </c>
      <c r="D7422" s="33">
        <v>4776658</v>
      </c>
      <c r="E7422" s="33"/>
      <c r="F7422" s="33">
        <v>2430381</v>
      </c>
      <c r="G7422" s="33">
        <v>897639</v>
      </c>
      <c r="H7422" s="33">
        <v>1258625</v>
      </c>
      <c r="I7422" s="33">
        <v>5791</v>
      </c>
      <c r="J7422" s="33">
        <v>268327</v>
      </c>
      <c r="K7422" s="33"/>
      <c r="L7422" s="33">
        <v>2346277</v>
      </c>
      <c r="M7422" s="33">
        <v>622974</v>
      </c>
      <c r="N7422" s="33">
        <v>1438818</v>
      </c>
      <c r="O7422" s="33">
        <v>28931</v>
      </c>
      <c r="P7422" s="33">
        <v>255554</v>
      </c>
      <c r="Q7422"/>
    </row>
    <row r="7423" spans="1:17">
      <c r="A7423" s="38" t="str">
        <f t="shared" ca="1" si="115"/>
        <v>209042</v>
      </c>
      <c r="B7423" s="39" cm="1">
        <f t="array" aca="1" ref="B7423" ca="1">INDIRECT(_xlfn.CONCAT("D",ROW(C7423)-C7423-3))</f>
        <v>2090</v>
      </c>
      <c r="C7423" s="32">
        <v>42</v>
      </c>
      <c r="D7423" s="33">
        <v>4793935</v>
      </c>
      <c r="E7423" s="33"/>
      <c r="F7423" s="33">
        <v>2437480</v>
      </c>
      <c r="G7423" s="33">
        <v>928058</v>
      </c>
      <c r="H7423" s="33">
        <v>1273786</v>
      </c>
      <c r="I7423" s="33">
        <v>7726</v>
      </c>
      <c r="J7423" s="33">
        <v>227910</v>
      </c>
      <c r="K7423" s="33"/>
      <c r="L7423" s="33">
        <v>2356455</v>
      </c>
      <c r="M7423" s="33">
        <v>613046</v>
      </c>
      <c r="N7423" s="33">
        <v>1430118</v>
      </c>
      <c r="O7423" s="33">
        <v>38678</v>
      </c>
      <c r="P7423" s="33">
        <v>274614</v>
      </c>
      <c r="Q7423"/>
    </row>
    <row r="7424" spans="1:17">
      <c r="A7424" s="38" t="str">
        <f t="shared" ca="1" si="115"/>
        <v>209043</v>
      </c>
      <c r="B7424" s="39" cm="1">
        <f t="array" aca="1" ref="B7424" ca="1">INDIRECT(_xlfn.CONCAT("D",ROW(C7424)-C7424-3))</f>
        <v>2090</v>
      </c>
      <c r="C7424" s="32">
        <v>43</v>
      </c>
      <c r="D7424" s="33">
        <v>4810597</v>
      </c>
      <c r="E7424" s="33"/>
      <c r="F7424" s="33">
        <v>2444258</v>
      </c>
      <c r="G7424" s="33">
        <v>849671</v>
      </c>
      <c r="H7424" s="33">
        <v>1314274</v>
      </c>
      <c r="I7424" s="33">
        <v>8729</v>
      </c>
      <c r="J7424" s="33">
        <v>271584</v>
      </c>
      <c r="K7424" s="33"/>
      <c r="L7424" s="33">
        <v>2366339</v>
      </c>
      <c r="M7424" s="33">
        <v>587231</v>
      </c>
      <c r="N7424" s="33">
        <v>1460823</v>
      </c>
      <c r="O7424" s="33">
        <v>29023</v>
      </c>
      <c r="P7424" s="33">
        <v>289262</v>
      </c>
      <c r="Q7424"/>
    </row>
    <row r="7425" spans="1:17">
      <c r="A7425" s="38" t="str">
        <f t="shared" ca="1" si="115"/>
        <v>209044</v>
      </c>
      <c r="B7425" s="39" cm="1">
        <f t="array" aca="1" ref="B7425" ca="1">INDIRECT(_xlfn.CONCAT("D",ROW(C7425)-C7425-3))</f>
        <v>2090</v>
      </c>
      <c r="C7425" s="32">
        <v>44</v>
      </c>
      <c r="D7425" s="33">
        <v>4825860</v>
      </c>
      <c r="E7425" s="33"/>
      <c r="F7425" s="33">
        <v>2450317</v>
      </c>
      <c r="G7425" s="33">
        <v>830994</v>
      </c>
      <c r="H7425" s="33">
        <v>1325518</v>
      </c>
      <c r="I7425" s="33">
        <v>12605</v>
      </c>
      <c r="J7425" s="33">
        <v>281200</v>
      </c>
      <c r="K7425" s="33"/>
      <c r="L7425" s="33">
        <v>2375542</v>
      </c>
      <c r="M7425" s="33">
        <v>573073</v>
      </c>
      <c r="N7425" s="33">
        <v>1476244</v>
      </c>
      <c r="O7425" s="33">
        <v>35817</v>
      </c>
      <c r="P7425" s="33">
        <v>290409</v>
      </c>
      <c r="Q7425"/>
    </row>
    <row r="7426" spans="1:17">
      <c r="A7426" s="38" t="str">
        <f t="shared" ca="1" si="115"/>
        <v>209045</v>
      </c>
      <c r="B7426" s="39" cm="1">
        <f t="array" aca="1" ref="B7426" ca="1">INDIRECT(_xlfn.CONCAT("D",ROW(C7426)-C7426-3))</f>
        <v>2090</v>
      </c>
      <c r="C7426" s="32">
        <v>45</v>
      </c>
      <c r="D7426" s="33">
        <v>4839551</v>
      </c>
      <c r="E7426" s="33"/>
      <c r="F7426" s="33">
        <v>2455688</v>
      </c>
      <c r="G7426" s="33">
        <v>801105</v>
      </c>
      <c r="H7426" s="33">
        <v>1366535</v>
      </c>
      <c r="I7426" s="33">
        <v>18427</v>
      </c>
      <c r="J7426" s="33">
        <v>269621</v>
      </c>
      <c r="K7426" s="33"/>
      <c r="L7426" s="33">
        <v>2383863</v>
      </c>
      <c r="M7426" s="33">
        <v>552063</v>
      </c>
      <c r="N7426" s="33">
        <v>1475725</v>
      </c>
      <c r="O7426" s="33">
        <v>42690</v>
      </c>
      <c r="P7426" s="33">
        <v>313385</v>
      </c>
      <c r="Q7426"/>
    </row>
    <row r="7427" spans="1:17">
      <c r="A7427" s="38" t="str">
        <f t="shared" ca="1" si="115"/>
        <v>209046</v>
      </c>
      <c r="B7427" s="39" cm="1">
        <f t="array" aca="1" ref="B7427" ca="1">INDIRECT(_xlfn.CONCAT("D",ROW(C7427)-C7427-3))</f>
        <v>2090</v>
      </c>
      <c r="C7427" s="32">
        <v>46</v>
      </c>
      <c r="D7427" s="33">
        <v>4850673</v>
      </c>
      <c r="E7427" s="33"/>
      <c r="F7427" s="33">
        <v>2459823</v>
      </c>
      <c r="G7427" s="33">
        <v>802495</v>
      </c>
      <c r="H7427" s="33">
        <v>1350092</v>
      </c>
      <c r="I7427" s="33">
        <v>12599</v>
      </c>
      <c r="J7427" s="33">
        <v>294636</v>
      </c>
      <c r="K7427" s="33"/>
      <c r="L7427" s="33">
        <v>2390850</v>
      </c>
      <c r="M7427" s="33">
        <v>536682</v>
      </c>
      <c r="N7427" s="33">
        <v>1504453</v>
      </c>
      <c r="O7427" s="33">
        <v>38750</v>
      </c>
      <c r="P7427" s="33">
        <v>310965</v>
      </c>
      <c r="Q7427"/>
    </row>
    <row r="7428" spans="1:17">
      <c r="A7428" s="38" t="str">
        <f t="shared" ca="1" si="115"/>
        <v>209047</v>
      </c>
      <c r="B7428" s="39" cm="1">
        <f t="array" aca="1" ref="B7428" ca="1">INDIRECT(_xlfn.CONCAT("D",ROW(C7428)-C7428-3))</f>
        <v>2090</v>
      </c>
      <c r="C7428" s="32">
        <v>47</v>
      </c>
      <c r="D7428" s="33">
        <v>4859102</v>
      </c>
      <c r="E7428" s="33"/>
      <c r="F7428" s="33">
        <v>2462616</v>
      </c>
      <c r="G7428" s="33">
        <v>819256</v>
      </c>
      <c r="H7428" s="33">
        <v>1341835</v>
      </c>
      <c r="I7428" s="33">
        <v>3878</v>
      </c>
      <c r="J7428" s="33">
        <v>297647</v>
      </c>
      <c r="K7428" s="33"/>
      <c r="L7428" s="33">
        <v>2396487</v>
      </c>
      <c r="M7428" s="33">
        <v>549537</v>
      </c>
      <c r="N7428" s="33">
        <v>1497683</v>
      </c>
      <c r="O7428" s="33">
        <v>40635</v>
      </c>
      <c r="P7428" s="33">
        <v>308631</v>
      </c>
      <c r="Q7428"/>
    </row>
    <row r="7429" spans="1:17">
      <c r="A7429" s="38" t="str">
        <f t="shared" ca="1" si="115"/>
        <v>209048</v>
      </c>
      <c r="B7429" s="39" cm="1">
        <f t="array" aca="1" ref="B7429" ca="1">INDIRECT(_xlfn.CONCAT("D",ROW(C7429)-C7429-3))</f>
        <v>2090</v>
      </c>
      <c r="C7429" s="32">
        <v>48</v>
      </c>
      <c r="D7429" s="33">
        <v>4865287</v>
      </c>
      <c r="E7429" s="33"/>
      <c r="F7429" s="33">
        <v>2464225</v>
      </c>
      <c r="G7429" s="33">
        <v>793351</v>
      </c>
      <c r="H7429" s="33">
        <v>1376754</v>
      </c>
      <c r="I7429" s="33">
        <v>17415</v>
      </c>
      <c r="J7429" s="33">
        <v>276705</v>
      </c>
      <c r="K7429" s="33"/>
      <c r="L7429" s="33">
        <v>2401062</v>
      </c>
      <c r="M7429" s="33">
        <v>521086</v>
      </c>
      <c r="N7429" s="33">
        <v>1500301</v>
      </c>
      <c r="O7429" s="33">
        <v>47459</v>
      </c>
      <c r="P7429" s="33">
        <v>332216</v>
      </c>
      <c r="Q7429"/>
    </row>
    <row r="7430" spans="1:17">
      <c r="A7430" s="38" t="str">
        <f t="shared" ca="1" si="115"/>
        <v>209049</v>
      </c>
      <c r="B7430" s="39" cm="1">
        <f t="array" aca="1" ref="B7430" ca="1">INDIRECT(_xlfn.CONCAT("D",ROW(C7430)-C7430-3))</f>
        <v>2090</v>
      </c>
      <c r="C7430" s="32">
        <v>49</v>
      </c>
      <c r="D7430" s="33">
        <v>4868976</v>
      </c>
      <c r="E7430" s="33"/>
      <c r="F7430" s="33">
        <v>2464506</v>
      </c>
      <c r="G7430" s="33">
        <v>757640</v>
      </c>
      <c r="H7430" s="33">
        <v>1381749</v>
      </c>
      <c r="I7430" s="33">
        <v>14514</v>
      </c>
      <c r="J7430" s="33">
        <v>310603</v>
      </c>
      <c r="K7430" s="33"/>
      <c r="L7430" s="33">
        <v>2404470</v>
      </c>
      <c r="M7430" s="33">
        <v>518213</v>
      </c>
      <c r="N7430" s="33">
        <v>1519834</v>
      </c>
      <c r="O7430" s="33">
        <v>41573</v>
      </c>
      <c r="P7430" s="33">
        <v>324850</v>
      </c>
      <c r="Q7430"/>
    </row>
    <row r="7431" spans="1:17">
      <c r="A7431" s="38" t="str">
        <f t="shared" ca="1" si="115"/>
        <v>209050</v>
      </c>
      <c r="B7431" s="39" cm="1">
        <f t="array" aca="1" ref="B7431" ca="1">INDIRECT(_xlfn.CONCAT("D",ROW(C7431)-C7431-3))</f>
        <v>2090</v>
      </c>
      <c r="C7431" s="32">
        <v>50</v>
      </c>
      <c r="D7431" s="33">
        <v>4869302</v>
      </c>
      <c r="E7431" s="33"/>
      <c r="F7431" s="33">
        <v>2463031</v>
      </c>
      <c r="G7431" s="33">
        <v>762321</v>
      </c>
      <c r="H7431" s="33">
        <v>1382432</v>
      </c>
      <c r="I7431" s="33">
        <v>20316</v>
      </c>
      <c r="J7431" s="33">
        <v>297963</v>
      </c>
      <c r="K7431" s="33"/>
      <c r="L7431" s="33">
        <v>2406272</v>
      </c>
      <c r="M7431" s="33">
        <v>559238</v>
      </c>
      <c r="N7431" s="33">
        <v>1445504</v>
      </c>
      <c r="O7431" s="33">
        <v>49344</v>
      </c>
      <c r="P7431" s="33">
        <v>352185</v>
      </c>
      <c r="Q7431"/>
    </row>
    <row r="7432" spans="1:17">
      <c r="A7432" s="38" t="str">
        <f t="shared" ca="1" si="115"/>
        <v>209051</v>
      </c>
      <c r="B7432" s="39" cm="1">
        <f t="array" aca="1" ref="B7432" ca="1">INDIRECT(_xlfn.CONCAT("D",ROW(C7432)-C7432-3))</f>
        <v>2090</v>
      </c>
      <c r="C7432" s="32">
        <v>51</v>
      </c>
      <c r="D7432" s="33">
        <v>4864907</v>
      </c>
      <c r="E7432" s="33"/>
      <c r="F7432" s="33">
        <v>2458993</v>
      </c>
      <c r="G7432" s="33">
        <v>771582</v>
      </c>
      <c r="H7432" s="33">
        <v>1340829</v>
      </c>
      <c r="I7432" s="33">
        <v>15490</v>
      </c>
      <c r="J7432" s="33">
        <v>331093</v>
      </c>
      <c r="K7432" s="33"/>
      <c r="L7432" s="33">
        <v>2405914</v>
      </c>
      <c r="M7432" s="33">
        <v>495108</v>
      </c>
      <c r="N7432" s="33">
        <v>1468884</v>
      </c>
      <c r="O7432" s="33">
        <v>68658</v>
      </c>
      <c r="P7432" s="33">
        <v>373265</v>
      </c>
      <c r="Q7432"/>
    </row>
    <row r="7433" spans="1:17">
      <c r="A7433" s="38" t="str">
        <f t="shared" ca="1" si="115"/>
        <v>209052</v>
      </c>
      <c r="B7433" s="39" cm="1">
        <f t="array" aca="1" ref="B7433" ca="1">INDIRECT(_xlfn.CONCAT("D",ROW(C7433)-C7433-3))</f>
        <v>2090</v>
      </c>
      <c r="C7433" s="32">
        <v>52</v>
      </c>
      <c r="D7433" s="33">
        <v>4855736</v>
      </c>
      <c r="E7433" s="33"/>
      <c r="F7433" s="33">
        <v>2452333</v>
      </c>
      <c r="G7433" s="33">
        <v>723496</v>
      </c>
      <c r="H7433" s="33">
        <v>1435371</v>
      </c>
      <c r="I7433" s="33">
        <v>11622</v>
      </c>
      <c r="J7433" s="33">
        <v>281844</v>
      </c>
      <c r="K7433" s="33"/>
      <c r="L7433" s="33">
        <v>2403403</v>
      </c>
      <c r="M7433" s="33">
        <v>510663</v>
      </c>
      <c r="N7433" s="33">
        <v>1435272</v>
      </c>
      <c r="O7433" s="33">
        <v>66734</v>
      </c>
      <c r="P7433" s="33">
        <v>390734</v>
      </c>
      <c r="Q7433"/>
    </row>
    <row r="7434" spans="1:17">
      <c r="A7434" s="38" t="str">
        <f t="shared" ca="1" si="115"/>
        <v>209053</v>
      </c>
      <c r="B7434" s="39" cm="1">
        <f t="array" aca="1" ref="B7434" ca="1">INDIRECT(_xlfn.CONCAT("D",ROW(C7434)-C7434-3))</f>
        <v>2090</v>
      </c>
      <c r="C7434" s="32">
        <v>53</v>
      </c>
      <c r="D7434" s="33">
        <v>4841978</v>
      </c>
      <c r="E7434" s="33"/>
      <c r="F7434" s="33">
        <v>2443171</v>
      </c>
      <c r="G7434" s="33">
        <v>731408</v>
      </c>
      <c r="H7434" s="33">
        <v>1388516</v>
      </c>
      <c r="I7434" s="33">
        <v>16404</v>
      </c>
      <c r="J7434" s="33">
        <v>306844</v>
      </c>
      <c r="K7434" s="33"/>
      <c r="L7434" s="33">
        <v>2398807</v>
      </c>
      <c r="M7434" s="33">
        <v>552083</v>
      </c>
      <c r="N7434" s="33">
        <v>1412598</v>
      </c>
      <c r="O7434" s="33">
        <v>74449</v>
      </c>
      <c r="P7434" s="33">
        <v>359676</v>
      </c>
      <c r="Q7434"/>
    </row>
    <row r="7435" spans="1:17">
      <c r="A7435" s="38" t="str">
        <f t="shared" ca="1" si="115"/>
        <v>209054</v>
      </c>
      <c r="B7435" s="39" cm="1">
        <f t="array" aca="1" ref="B7435" ca="1">INDIRECT(_xlfn.CONCAT("D",ROW(C7435)-C7435-3))</f>
        <v>2090</v>
      </c>
      <c r="C7435" s="32">
        <v>54</v>
      </c>
      <c r="D7435" s="33">
        <v>4824878</v>
      </c>
      <c r="E7435" s="33"/>
      <c r="F7435" s="33">
        <v>2432119</v>
      </c>
      <c r="G7435" s="33">
        <v>759433</v>
      </c>
      <c r="H7435" s="33">
        <v>1362142</v>
      </c>
      <c r="I7435" s="33">
        <v>20316</v>
      </c>
      <c r="J7435" s="33">
        <v>290229</v>
      </c>
      <c r="K7435" s="33"/>
      <c r="L7435" s="33">
        <v>2392758</v>
      </c>
      <c r="M7435" s="33">
        <v>536125</v>
      </c>
      <c r="N7435" s="33">
        <v>1392958</v>
      </c>
      <c r="O7435" s="33">
        <v>81143</v>
      </c>
      <c r="P7435" s="33">
        <v>382532</v>
      </c>
      <c r="Q7435"/>
    </row>
    <row r="7436" spans="1:17">
      <c r="A7436" s="38" t="str">
        <f t="shared" ref="A7436:A7499" ca="1" si="116">B7436&amp;C7436</f>
        <v>209055</v>
      </c>
      <c r="B7436" s="39" cm="1">
        <f t="array" aca="1" ref="B7436" ca="1">INDIRECT(_xlfn.CONCAT("D",ROW(C7436)-C7436-3))</f>
        <v>2090</v>
      </c>
      <c r="C7436" s="32">
        <v>55</v>
      </c>
      <c r="D7436" s="33">
        <v>4805017</v>
      </c>
      <c r="E7436" s="33"/>
      <c r="F7436" s="33">
        <v>2419405</v>
      </c>
      <c r="G7436" s="33">
        <v>730641</v>
      </c>
      <c r="H7436" s="33">
        <v>1416942</v>
      </c>
      <c r="I7436" s="33">
        <v>12531</v>
      </c>
      <c r="J7436" s="33">
        <v>259291</v>
      </c>
      <c r="K7436" s="33"/>
      <c r="L7436" s="33">
        <v>2385612</v>
      </c>
      <c r="M7436" s="33">
        <v>482147</v>
      </c>
      <c r="N7436" s="33">
        <v>1417453</v>
      </c>
      <c r="O7436" s="33">
        <v>71501</v>
      </c>
      <c r="P7436" s="33">
        <v>414511</v>
      </c>
      <c r="Q7436"/>
    </row>
    <row r="7437" spans="1:17">
      <c r="A7437" s="38" t="str">
        <f t="shared" ca="1" si="116"/>
        <v>209056</v>
      </c>
      <c r="B7437" s="39" cm="1">
        <f t="array" aca="1" ref="B7437" ca="1">INDIRECT(_xlfn.CONCAT("D",ROW(C7437)-C7437-3))</f>
        <v>2090</v>
      </c>
      <c r="C7437" s="32">
        <v>56</v>
      </c>
      <c r="D7437" s="33">
        <v>4783586</v>
      </c>
      <c r="E7437" s="33"/>
      <c r="F7437" s="33">
        <v>2405662</v>
      </c>
      <c r="G7437" s="33">
        <v>701571</v>
      </c>
      <c r="H7437" s="33">
        <v>1390561</v>
      </c>
      <c r="I7437" s="33">
        <v>16451</v>
      </c>
      <c r="J7437" s="33">
        <v>297079</v>
      </c>
      <c r="K7437" s="33"/>
      <c r="L7437" s="33">
        <v>2377924</v>
      </c>
      <c r="M7437" s="33">
        <v>518451</v>
      </c>
      <c r="N7437" s="33">
        <v>1359366</v>
      </c>
      <c r="O7437" s="33">
        <v>86891</v>
      </c>
      <c r="P7437" s="33">
        <v>413216</v>
      </c>
      <c r="Q7437"/>
    </row>
    <row r="7438" spans="1:17">
      <c r="A7438" s="38" t="str">
        <f t="shared" ca="1" si="116"/>
        <v>209057</v>
      </c>
      <c r="B7438" s="39" cm="1">
        <f t="array" aca="1" ref="B7438" ca="1">INDIRECT(_xlfn.CONCAT("D",ROW(C7438)-C7438-3))</f>
        <v>2090</v>
      </c>
      <c r="C7438" s="32">
        <v>57</v>
      </c>
      <c r="D7438" s="33">
        <v>4761299</v>
      </c>
      <c r="E7438" s="33"/>
      <c r="F7438" s="33">
        <v>2391312</v>
      </c>
      <c r="G7438" s="33">
        <v>735343</v>
      </c>
      <c r="H7438" s="33">
        <v>1377079</v>
      </c>
      <c r="I7438" s="33">
        <v>12545</v>
      </c>
      <c r="J7438" s="33">
        <v>266345</v>
      </c>
      <c r="K7438" s="33"/>
      <c r="L7438" s="33">
        <v>2369987</v>
      </c>
      <c r="M7438" s="33">
        <v>509029</v>
      </c>
      <c r="N7438" s="33">
        <v>1335476</v>
      </c>
      <c r="O7438" s="33">
        <v>95806</v>
      </c>
      <c r="P7438" s="33">
        <v>429675</v>
      </c>
      <c r="Q7438"/>
    </row>
    <row r="7439" spans="1:17">
      <c r="A7439" s="38" t="str">
        <f t="shared" ca="1" si="116"/>
        <v>209058</v>
      </c>
      <c r="B7439" s="39" cm="1">
        <f t="array" aca="1" ref="B7439" ca="1">INDIRECT(_xlfn.CONCAT("D",ROW(C7439)-C7439-3))</f>
        <v>2090</v>
      </c>
      <c r="C7439" s="32">
        <v>58</v>
      </c>
      <c r="D7439" s="33">
        <v>4737704</v>
      </c>
      <c r="E7439" s="33"/>
      <c r="F7439" s="33">
        <v>2376131</v>
      </c>
      <c r="G7439" s="33">
        <v>726737</v>
      </c>
      <c r="H7439" s="33">
        <v>1381090</v>
      </c>
      <c r="I7439" s="33">
        <v>22198</v>
      </c>
      <c r="J7439" s="33">
        <v>246106</v>
      </c>
      <c r="K7439" s="33"/>
      <c r="L7439" s="33">
        <v>2361573</v>
      </c>
      <c r="M7439" s="33">
        <v>471928</v>
      </c>
      <c r="N7439" s="33">
        <v>1361741</v>
      </c>
      <c r="O7439" s="33">
        <v>102299</v>
      </c>
      <c r="P7439" s="33">
        <v>425604</v>
      </c>
      <c r="Q7439"/>
    </row>
    <row r="7440" spans="1:17">
      <c r="A7440" s="38" t="str">
        <f t="shared" ca="1" si="116"/>
        <v>209059</v>
      </c>
      <c r="B7440" s="39" cm="1">
        <f t="array" aca="1" ref="B7440" ca="1">INDIRECT(_xlfn.CONCAT("D",ROW(C7440)-C7440-3))</f>
        <v>2090</v>
      </c>
      <c r="C7440" s="32">
        <v>59</v>
      </c>
      <c r="D7440" s="33">
        <v>4704377</v>
      </c>
      <c r="E7440" s="33"/>
      <c r="F7440" s="33">
        <v>2355895</v>
      </c>
      <c r="G7440" s="33">
        <v>686371</v>
      </c>
      <c r="H7440" s="33">
        <v>1370808</v>
      </c>
      <c r="I7440" s="33">
        <v>21268</v>
      </c>
      <c r="J7440" s="33">
        <v>277448</v>
      </c>
      <c r="K7440" s="33"/>
      <c r="L7440" s="33">
        <v>2348481</v>
      </c>
      <c r="M7440" s="33">
        <v>492844</v>
      </c>
      <c r="N7440" s="33">
        <v>1317464</v>
      </c>
      <c r="O7440" s="33">
        <v>94518</v>
      </c>
      <c r="P7440" s="33">
        <v>443656</v>
      </c>
      <c r="Q7440"/>
    </row>
    <row r="7441" spans="1:17">
      <c r="A7441" s="38" t="str">
        <f t="shared" ca="1" si="116"/>
        <v>209060</v>
      </c>
      <c r="B7441" s="39" cm="1">
        <f t="array" aca="1" ref="B7441" ca="1">INDIRECT(_xlfn.CONCAT("D",ROW(C7441)-C7441-3))</f>
        <v>2090</v>
      </c>
      <c r="C7441" s="32">
        <v>60</v>
      </c>
      <c r="D7441" s="33">
        <v>4656133</v>
      </c>
      <c r="E7441" s="33"/>
      <c r="F7441" s="33">
        <v>2328052</v>
      </c>
      <c r="G7441" s="33">
        <v>664883</v>
      </c>
      <c r="H7441" s="33">
        <v>1362434</v>
      </c>
      <c r="I7441" s="33">
        <v>21138</v>
      </c>
      <c r="J7441" s="33">
        <v>279597</v>
      </c>
      <c r="K7441" s="33"/>
      <c r="L7441" s="33">
        <v>2328081</v>
      </c>
      <c r="M7441" s="33">
        <v>487139</v>
      </c>
      <c r="N7441" s="33">
        <v>1270212</v>
      </c>
      <c r="O7441" s="33">
        <v>126829</v>
      </c>
      <c r="P7441" s="33">
        <v>443902</v>
      </c>
      <c r="Q7441"/>
    </row>
    <row r="7442" spans="1:17">
      <c r="A7442" s="38" t="str">
        <f t="shared" ca="1" si="116"/>
        <v>209061</v>
      </c>
      <c r="B7442" s="39" cm="1">
        <f t="array" aca="1" ref="B7442" ca="1">INDIRECT(_xlfn.CONCAT("D",ROW(C7442)-C7442-3))</f>
        <v>2090</v>
      </c>
      <c r="C7442" s="32">
        <v>61</v>
      </c>
      <c r="D7442" s="33">
        <v>4596928</v>
      </c>
      <c r="E7442" s="33"/>
      <c r="F7442" s="33">
        <v>2294586</v>
      </c>
      <c r="G7442" s="33">
        <v>657239</v>
      </c>
      <c r="H7442" s="33">
        <v>1351842</v>
      </c>
      <c r="I7442" s="33">
        <v>25868</v>
      </c>
      <c r="J7442" s="33">
        <v>259638</v>
      </c>
      <c r="K7442" s="33"/>
      <c r="L7442" s="33">
        <v>2302342</v>
      </c>
      <c r="M7442" s="33">
        <v>477899</v>
      </c>
      <c r="N7442" s="33">
        <v>1310151</v>
      </c>
      <c r="O7442" s="33">
        <v>101518</v>
      </c>
      <c r="P7442" s="33">
        <v>412774</v>
      </c>
      <c r="Q7442"/>
    </row>
    <row r="7443" spans="1:17">
      <c r="A7443" s="38" t="str">
        <f t="shared" ca="1" si="116"/>
        <v>209062</v>
      </c>
      <c r="B7443" s="39" cm="1">
        <f t="array" aca="1" ref="B7443" ca="1">INDIRECT(_xlfn.CONCAT("D",ROW(C7443)-C7443-3))</f>
        <v>2090</v>
      </c>
      <c r="C7443" s="32">
        <v>62</v>
      </c>
      <c r="D7443" s="33">
        <v>4530873</v>
      </c>
      <c r="E7443" s="33"/>
      <c r="F7443" s="33">
        <v>2257563</v>
      </c>
      <c r="G7443" s="33">
        <v>632962</v>
      </c>
      <c r="H7443" s="33">
        <v>1366622</v>
      </c>
      <c r="I7443" s="33">
        <v>25894</v>
      </c>
      <c r="J7443" s="33">
        <v>232086</v>
      </c>
      <c r="K7443" s="33"/>
      <c r="L7443" s="33">
        <v>2273310</v>
      </c>
      <c r="M7443" s="33">
        <v>475451</v>
      </c>
      <c r="N7443" s="33">
        <v>1286797</v>
      </c>
      <c r="O7443" s="33">
        <v>122231</v>
      </c>
      <c r="P7443" s="33">
        <v>388830</v>
      </c>
      <c r="Q7443"/>
    </row>
    <row r="7444" spans="1:17">
      <c r="A7444" s="38" t="str">
        <f t="shared" ca="1" si="116"/>
        <v>209063</v>
      </c>
      <c r="B7444" s="39" cm="1">
        <f t="array" aca="1" ref="B7444" ca="1">INDIRECT(_xlfn.CONCAT("D",ROW(C7444)-C7444-3))</f>
        <v>2090</v>
      </c>
      <c r="C7444" s="32">
        <v>63</v>
      </c>
      <c r="D7444" s="33">
        <v>4462132</v>
      </c>
      <c r="E7444" s="33"/>
      <c r="F7444" s="33">
        <v>2219127</v>
      </c>
      <c r="G7444" s="33">
        <v>606097</v>
      </c>
      <c r="H7444" s="33">
        <v>1318696</v>
      </c>
      <c r="I7444" s="33">
        <v>31951</v>
      </c>
      <c r="J7444" s="33">
        <v>262384</v>
      </c>
      <c r="K7444" s="33"/>
      <c r="L7444" s="33">
        <v>2243005</v>
      </c>
      <c r="M7444" s="33">
        <v>450923</v>
      </c>
      <c r="N7444" s="33">
        <v>1244394</v>
      </c>
      <c r="O7444" s="33">
        <v>129665</v>
      </c>
      <c r="P7444" s="33">
        <v>418023</v>
      </c>
      <c r="Q7444"/>
    </row>
    <row r="7445" spans="1:17">
      <c r="A7445" s="38" t="str">
        <f t="shared" ca="1" si="116"/>
        <v>209064</v>
      </c>
      <c r="B7445" s="39" cm="1">
        <f t="array" aca="1" ref="B7445" ca="1">INDIRECT(_xlfn.CONCAT("D",ROW(C7445)-C7445-3))</f>
        <v>2090</v>
      </c>
      <c r="C7445" s="32">
        <v>64</v>
      </c>
      <c r="D7445" s="33">
        <v>4392735</v>
      </c>
      <c r="E7445" s="33"/>
      <c r="F7445" s="33">
        <v>2180289</v>
      </c>
      <c r="G7445" s="33">
        <v>608997</v>
      </c>
      <c r="H7445" s="33">
        <v>1298023</v>
      </c>
      <c r="I7445" s="33">
        <v>19519</v>
      </c>
      <c r="J7445" s="33">
        <v>253749</v>
      </c>
      <c r="K7445" s="33"/>
      <c r="L7445" s="33">
        <v>2212446</v>
      </c>
      <c r="M7445" s="33">
        <v>483942</v>
      </c>
      <c r="N7445" s="33">
        <v>1214255</v>
      </c>
      <c r="O7445" s="33">
        <v>135895</v>
      </c>
      <c r="P7445" s="33">
        <v>378355</v>
      </c>
      <c r="Q7445"/>
    </row>
    <row r="7446" spans="1:17">
      <c r="A7446" s="38" t="str">
        <f t="shared" ca="1" si="116"/>
        <v>209065</v>
      </c>
      <c r="B7446" s="39" cm="1">
        <f t="array" aca="1" ref="B7446" ca="1">INDIRECT(_xlfn.CONCAT("D",ROW(C7446)-C7446-3))</f>
        <v>2090</v>
      </c>
      <c r="C7446" s="32">
        <v>65</v>
      </c>
      <c r="D7446" s="33">
        <v>4329565</v>
      </c>
      <c r="E7446" s="33"/>
      <c r="F7446" s="33">
        <v>2144457</v>
      </c>
      <c r="G7446" s="33">
        <v>549431</v>
      </c>
      <c r="H7446" s="33">
        <v>1310940</v>
      </c>
      <c r="I7446" s="33">
        <v>32552</v>
      </c>
      <c r="J7446" s="33">
        <v>251535</v>
      </c>
      <c r="K7446" s="33"/>
      <c r="L7446" s="33">
        <v>2185108</v>
      </c>
      <c r="M7446" s="33">
        <v>438008</v>
      </c>
      <c r="N7446" s="33">
        <v>1202549</v>
      </c>
      <c r="O7446" s="33">
        <v>161787</v>
      </c>
      <c r="P7446" s="33">
        <v>382764</v>
      </c>
      <c r="Q7446"/>
    </row>
    <row r="7447" spans="1:17">
      <c r="A7447" s="38" t="str">
        <f t="shared" ca="1" si="116"/>
        <v>209066</v>
      </c>
      <c r="B7447" s="39" cm="1">
        <f t="array" aca="1" ref="B7447" ca="1">INDIRECT(_xlfn.CONCAT("D",ROW(C7447)-C7447-3))</f>
        <v>2090</v>
      </c>
      <c r="C7447" s="32">
        <v>66</v>
      </c>
      <c r="D7447" s="33">
        <v>4277204</v>
      </c>
      <c r="E7447" s="33"/>
      <c r="F7447" s="33">
        <v>2114243</v>
      </c>
      <c r="G7447" s="33">
        <v>518796</v>
      </c>
      <c r="H7447" s="33">
        <v>1305002</v>
      </c>
      <c r="I7447" s="33">
        <v>35054</v>
      </c>
      <c r="J7447" s="33">
        <v>255392</v>
      </c>
      <c r="K7447" s="33"/>
      <c r="L7447" s="33">
        <v>2162961</v>
      </c>
      <c r="M7447" s="33">
        <v>425764</v>
      </c>
      <c r="N7447" s="33">
        <v>1205996</v>
      </c>
      <c r="O7447" s="33">
        <v>161670</v>
      </c>
      <c r="P7447" s="33">
        <v>369531</v>
      </c>
      <c r="Q7447"/>
    </row>
    <row r="7448" spans="1:17">
      <c r="A7448" s="38" t="str">
        <f t="shared" ca="1" si="116"/>
        <v>209067</v>
      </c>
      <c r="B7448" s="39" cm="1">
        <f t="array" aca="1" ref="B7448" ca="1">INDIRECT(_xlfn.CONCAT("D",ROW(C7448)-C7448-3))</f>
        <v>2090</v>
      </c>
      <c r="C7448" s="32">
        <v>67</v>
      </c>
      <c r="D7448" s="33">
        <v>4223800</v>
      </c>
      <c r="E7448" s="33"/>
      <c r="F7448" s="33">
        <v>2083605</v>
      </c>
      <c r="G7448" s="33">
        <v>533298</v>
      </c>
      <c r="H7448" s="33">
        <v>1286188</v>
      </c>
      <c r="I7448" s="33">
        <v>35418</v>
      </c>
      <c r="J7448" s="33">
        <v>228701</v>
      </c>
      <c r="K7448" s="33"/>
      <c r="L7448" s="33">
        <v>2140195</v>
      </c>
      <c r="M7448" s="33">
        <v>408574</v>
      </c>
      <c r="N7448" s="33">
        <v>1180098</v>
      </c>
      <c r="O7448" s="33">
        <v>176406</v>
      </c>
      <c r="P7448" s="33">
        <v>375117</v>
      </c>
      <c r="Q7448"/>
    </row>
    <row r="7449" spans="1:17">
      <c r="A7449" s="38" t="str">
        <f t="shared" ca="1" si="116"/>
        <v>209068</v>
      </c>
      <c r="B7449" s="39" cm="1">
        <f t="array" aca="1" ref="B7449" ca="1">INDIRECT(_xlfn.CONCAT("D",ROW(C7449)-C7449-3))</f>
        <v>2090</v>
      </c>
      <c r="C7449" s="32">
        <v>68</v>
      </c>
      <c r="D7449" s="33">
        <v>4179533</v>
      </c>
      <c r="E7449" s="33"/>
      <c r="F7449" s="33">
        <v>2057363</v>
      </c>
      <c r="G7449" s="33">
        <v>534873</v>
      </c>
      <c r="H7449" s="33">
        <v>1249406</v>
      </c>
      <c r="I7449" s="33">
        <v>37985</v>
      </c>
      <c r="J7449" s="33">
        <v>235098</v>
      </c>
      <c r="K7449" s="33"/>
      <c r="L7449" s="33">
        <v>2122171</v>
      </c>
      <c r="M7449" s="33">
        <v>423406</v>
      </c>
      <c r="N7449" s="33">
        <v>1102707</v>
      </c>
      <c r="O7449" s="33">
        <v>204509</v>
      </c>
      <c r="P7449" s="33">
        <v>391548</v>
      </c>
      <c r="Q7449"/>
    </row>
    <row r="7450" spans="1:17">
      <c r="A7450" s="38" t="str">
        <f t="shared" ca="1" si="116"/>
        <v>209069</v>
      </c>
      <c r="B7450" s="39" cm="1">
        <f t="array" aca="1" ref="B7450" ca="1">INDIRECT(_xlfn.CONCAT("D",ROW(C7450)-C7450-3))</f>
        <v>2090</v>
      </c>
      <c r="C7450" s="32">
        <v>69</v>
      </c>
      <c r="D7450" s="33">
        <v>4085596</v>
      </c>
      <c r="E7450" s="33"/>
      <c r="F7450" s="33">
        <v>2004617</v>
      </c>
      <c r="G7450" s="33">
        <v>491204</v>
      </c>
      <c r="H7450" s="33">
        <v>1217332</v>
      </c>
      <c r="I7450" s="33">
        <v>47567</v>
      </c>
      <c r="J7450" s="33">
        <v>248514</v>
      </c>
      <c r="K7450" s="33"/>
      <c r="L7450" s="33">
        <v>2080979</v>
      </c>
      <c r="M7450" s="33">
        <v>378980</v>
      </c>
      <c r="N7450" s="33">
        <v>1079459</v>
      </c>
      <c r="O7450" s="33">
        <v>214333</v>
      </c>
      <c r="P7450" s="33">
        <v>408207</v>
      </c>
      <c r="Q7450"/>
    </row>
    <row r="7451" spans="1:17">
      <c r="A7451" s="38" t="str">
        <f t="shared" ca="1" si="116"/>
        <v>209070</v>
      </c>
      <c r="B7451" s="39" cm="1">
        <f t="array" aca="1" ref="B7451" ca="1">INDIRECT(_xlfn.CONCAT("D",ROW(C7451)-C7451-3))</f>
        <v>2090</v>
      </c>
      <c r="C7451" s="32">
        <v>70</v>
      </c>
      <c r="D7451" s="33">
        <v>4151442</v>
      </c>
      <c r="E7451" s="33"/>
      <c r="F7451" s="33">
        <v>2032586</v>
      </c>
      <c r="G7451" s="33">
        <v>518894</v>
      </c>
      <c r="H7451" s="33">
        <v>1256744</v>
      </c>
      <c r="I7451" s="33">
        <v>52989</v>
      </c>
      <c r="J7451" s="33">
        <v>203958</v>
      </c>
      <c r="K7451" s="33"/>
      <c r="L7451" s="33">
        <v>2118856</v>
      </c>
      <c r="M7451" s="33">
        <v>447448</v>
      </c>
      <c r="N7451" s="33">
        <v>1115610</v>
      </c>
      <c r="O7451" s="33">
        <v>202656</v>
      </c>
      <c r="P7451" s="33">
        <v>353143</v>
      </c>
      <c r="Q7451"/>
    </row>
    <row r="7452" spans="1:17">
      <c r="A7452" s="38" t="str">
        <f t="shared" ca="1" si="116"/>
        <v>209071</v>
      </c>
      <c r="B7452" s="39" cm="1">
        <f t="array" aca="1" ref="B7452" ca="1">INDIRECT(_xlfn.CONCAT("D",ROW(C7452)-C7452-3))</f>
        <v>2090</v>
      </c>
      <c r="C7452" s="32">
        <v>71</v>
      </c>
      <c r="D7452" s="33">
        <v>4155138</v>
      </c>
      <c r="E7452" s="33"/>
      <c r="F7452" s="33">
        <v>2029273</v>
      </c>
      <c r="G7452" s="33">
        <v>483927</v>
      </c>
      <c r="H7452" s="33">
        <v>1234466</v>
      </c>
      <c r="I7452" s="33">
        <v>72438</v>
      </c>
      <c r="J7452" s="33">
        <v>238442</v>
      </c>
      <c r="K7452" s="33"/>
      <c r="L7452" s="33">
        <v>2125866</v>
      </c>
      <c r="M7452" s="33">
        <v>422545</v>
      </c>
      <c r="N7452" s="33">
        <v>1143297</v>
      </c>
      <c r="O7452" s="33">
        <v>210261</v>
      </c>
      <c r="P7452" s="33">
        <v>349762</v>
      </c>
      <c r="Q7452"/>
    </row>
    <row r="7453" spans="1:17">
      <c r="A7453" s="38" t="str">
        <f t="shared" ca="1" si="116"/>
        <v>209072</v>
      </c>
      <c r="B7453" s="39" cm="1">
        <f t="array" aca="1" ref="B7453" ca="1">INDIRECT(_xlfn.CONCAT("D",ROW(C7453)-C7453-3))</f>
        <v>2090</v>
      </c>
      <c r="C7453" s="32">
        <v>72</v>
      </c>
      <c r="D7453" s="33">
        <v>4165165</v>
      </c>
      <c r="E7453" s="33"/>
      <c r="F7453" s="33">
        <v>2030792</v>
      </c>
      <c r="G7453" s="33">
        <v>501144</v>
      </c>
      <c r="H7453" s="33">
        <v>1214039</v>
      </c>
      <c r="I7453" s="33">
        <v>66550</v>
      </c>
      <c r="J7453" s="33">
        <v>249059</v>
      </c>
      <c r="K7453" s="33"/>
      <c r="L7453" s="33">
        <v>2134372</v>
      </c>
      <c r="M7453" s="33">
        <v>389447</v>
      </c>
      <c r="N7453" s="33">
        <v>1144064</v>
      </c>
      <c r="O7453" s="33">
        <v>248842</v>
      </c>
      <c r="P7453" s="33">
        <v>352020</v>
      </c>
      <c r="Q7453"/>
    </row>
    <row r="7454" spans="1:17">
      <c r="A7454" s="38" t="str">
        <f t="shared" ca="1" si="116"/>
        <v>209073</v>
      </c>
      <c r="B7454" s="39" cm="1">
        <f t="array" aca="1" ref="B7454" ca="1">INDIRECT(_xlfn.CONCAT("D",ROW(C7454)-C7454-3))</f>
        <v>2090</v>
      </c>
      <c r="C7454" s="32">
        <v>73</v>
      </c>
      <c r="D7454" s="33">
        <v>4192764</v>
      </c>
      <c r="E7454" s="33"/>
      <c r="F7454" s="33">
        <v>2038042</v>
      </c>
      <c r="G7454" s="33">
        <v>501718</v>
      </c>
      <c r="H7454" s="33">
        <v>1235695</v>
      </c>
      <c r="I7454" s="33">
        <v>57311</v>
      </c>
      <c r="J7454" s="33">
        <v>243318</v>
      </c>
      <c r="K7454" s="33"/>
      <c r="L7454" s="33">
        <v>2154722</v>
      </c>
      <c r="M7454" s="33">
        <v>446674</v>
      </c>
      <c r="N7454" s="33">
        <v>1108114</v>
      </c>
      <c r="O7454" s="33">
        <v>248040</v>
      </c>
      <c r="P7454" s="33">
        <v>351894</v>
      </c>
      <c r="Q7454"/>
    </row>
    <row r="7455" spans="1:17">
      <c r="A7455" s="38" t="str">
        <f t="shared" ca="1" si="116"/>
        <v>209074</v>
      </c>
      <c r="B7455" s="39" cm="1">
        <f t="array" aca="1" ref="B7455" ca="1">INDIRECT(_xlfn.CONCAT("D",ROW(C7455)-C7455-3))</f>
        <v>2090</v>
      </c>
      <c r="C7455" s="32">
        <v>74</v>
      </c>
      <c r="D7455" s="33">
        <v>4166005</v>
      </c>
      <c r="E7455" s="33"/>
      <c r="F7455" s="33">
        <v>2020227</v>
      </c>
      <c r="G7455" s="33">
        <v>465897</v>
      </c>
      <c r="H7455" s="33">
        <v>1245070</v>
      </c>
      <c r="I7455" s="33">
        <v>65266</v>
      </c>
      <c r="J7455" s="33">
        <v>243994</v>
      </c>
      <c r="K7455" s="33"/>
      <c r="L7455" s="33">
        <v>2145778</v>
      </c>
      <c r="M7455" s="33">
        <v>408816</v>
      </c>
      <c r="N7455" s="33">
        <v>1081448</v>
      </c>
      <c r="O7455" s="33">
        <v>283956</v>
      </c>
      <c r="P7455" s="33">
        <v>371559</v>
      </c>
      <c r="Q7455"/>
    </row>
    <row r="7456" spans="1:17">
      <c r="A7456" s="38" t="str">
        <f t="shared" ca="1" si="116"/>
        <v>209075</v>
      </c>
      <c r="B7456" s="39" cm="1">
        <f t="array" aca="1" ref="B7456" ca="1">INDIRECT(_xlfn.CONCAT("D",ROW(C7456)-C7456-3))</f>
        <v>2090</v>
      </c>
      <c r="C7456" s="32">
        <v>75</v>
      </c>
      <c r="D7456" s="33">
        <v>4114507</v>
      </c>
      <c r="E7456" s="33"/>
      <c r="F7456" s="33">
        <v>1989166</v>
      </c>
      <c r="G7456" s="33">
        <v>446834</v>
      </c>
      <c r="H7456" s="33">
        <v>1192897</v>
      </c>
      <c r="I7456" s="33">
        <v>101416</v>
      </c>
      <c r="J7456" s="33">
        <v>248018</v>
      </c>
      <c r="K7456" s="33"/>
      <c r="L7456" s="33">
        <v>2125340</v>
      </c>
      <c r="M7456" s="33">
        <v>393843</v>
      </c>
      <c r="N7456" s="33">
        <v>1032452</v>
      </c>
      <c r="O7456" s="33">
        <v>333406</v>
      </c>
      <c r="P7456" s="33">
        <v>365639</v>
      </c>
      <c r="Q7456"/>
    </row>
    <row r="7457" spans="1:17">
      <c r="A7457" s="38" t="str">
        <f t="shared" ca="1" si="116"/>
        <v>209076</v>
      </c>
      <c r="B7457" s="39" cm="1">
        <f t="array" aca="1" ref="B7457" ca="1">INDIRECT(_xlfn.CONCAT("D",ROW(C7457)-C7457-3))</f>
        <v>2090</v>
      </c>
      <c r="C7457" s="32">
        <v>76</v>
      </c>
      <c r="D7457" s="33">
        <v>4003173</v>
      </c>
      <c r="E7457" s="33"/>
      <c r="F7457" s="33">
        <v>1929853</v>
      </c>
      <c r="G7457" s="33">
        <v>436000</v>
      </c>
      <c r="H7457" s="33">
        <v>1158313</v>
      </c>
      <c r="I7457" s="33">
        <v>92424</v>
      </c>
      <c r="J7457" s="33">
        <v>243115</v>
      </c>
      <c r="K7457" s="33"/>
      <c r="L7457" s="33">
        <v>2073320</v>
      </c>
      <c r="M7457" s="33">
        <v>379438</v>
      </c>
      <c r="N7457" s="33">
        <v>1030621</v>
      </c>
      <c r="O7457" s="33">
        <v>328108</v>
      </c>
      <c r="P7457" s="33">
        <v>335153</v>
      </c>
      <c r="Q7457"/>
    </row>
    <row r="7458" spans="1:17">
      <c r="A7458" s="38" t="str">
        <f t="shared" ca="1" si="116"/>
        <v>209077</v>
      </c>
      <c r="B7458" s="39" cm="1">
        <f t="array" aca="1" ref="B7458" ca="1">INDIRECT(_xlfn.CONCAT("D",ROW(C7458)-C7458-3))</f>
        <v>2090</v>
      </c>
      <c r="C7458" s="32">
        <v>77</v>
      </c>
      <c r="D7458" s="33">
        <v>3945495</v>
      </c>
      <c r="E7458" s="33"/>
      <c r="F7458" s="33">
        <v>1893641</v>
      </c>
      <c r="G7458" s="33">
        <v>409300</v>
      </c>
      <c r="H7458" s="33">
        <v>1178623</v>
      </c>
      <c r="I7458" s="33">
        <v>93526</v>
      </c>
      <c r="J7458" s="33">
        <v>212192</v>
      </c>
      <c r="K7458" s="33"/>
      <c r="L7458" s="33">
        <v>2051854</v>
      </c>
      <c r="M7458" s="33">
        <v>403924</v>
      </c>
      <c r="N7458" s="33">
        <v>1010314</v>
      </c>
      <c r="O7458" s="33">
        <v>330392</v>
      </c>
      <c r="P7458" s="33">
        <v>307224</v>
      </c>
      <c r="Q7458"/>
    </row>
    <row r="7459" spans="1:17">
      <c r="A7459" s="38" t="str">
        <f t="shared" ca="1" si="116"/>
        <v>209078</v>
      </c>
      <c r="B7459" s="39" cm="1">
        <f t="array" aca="1" ref="B7459" ca="1">INDIRECT(_xlfn.CONCAT("D",ROW(C7459)-C7459-3))</f>
        <v>2090</v>
      </c>
      <c r="C7459" s="32">
        <v>78</v>
      </c>
      <c r="D7459" s="33">
        <v>3862880</v>
      </c>
      <c r="E7459" s="33"/>
      <c r="F7459" s="33">
        <v>1848240</v>
      </c>
      <c r="G7459" s="33">
        <v>376288</v>
      </c>
      <c r="H7459" s="33">
        <v>1168104</v>
      </c>
      <c r="I7459" s="33">
        <v>92563</v>
      </c>
      <c r="J7459" s="33">
        <v>211285</v>
      </c>
      <c r="K7459" s="33"/>
      <c r="L7459" s="33">
        <v>2014640</v>
      </c>
      <c r="M7459" s="33">
        <v>365015</v>
      </c>
      <c r="N7459" s="33">
        <v>927662</v>
      </c>
      <c r="O7459" s="33">
        <v>421481</v>
      </c>
      <c r="P7459" s="33">
        <v>300482</v>
      </c>
      <c r="Q7459"/>
    </row>
    <row r="7460" spans="1:17">
      <c r="A7460" s="38" t="str">
        <f t="shared" ca="1" si="116"/>
        <v>209079</v>
      </c>
      <c r="B7460" s="39" cm="1">
        <f t="array" aca="1" ref="B7460" ca="1">INDIRECT(_xlfn.CONCAT("D",ROW(C7460)-C7460-3))</f>
        <v>2090</v>
      </c>
      <c r="C7460" s="32">
        <v>79</v>
      </c>
      <c r="D7460" s="33">
        <v>3844028</v>
      </c>
      <c r="E7460" s="33"/>
      <c r="F7460" s="33">
        <v>1830794</v>
      </c>
      <c r="G7460" s="33">
        <v>355709</v>
      </c>
      <c r="H7460" s="33">
        <v>1122391</v>
      </c>
      <c r="I7460" s="33">
        <v>128618</v>
      </c>
      <c r="J7460" s="33">
        <v>224076</v>
      </c>
      <c r="K7460" s="33"/>
      <c r="L7460" s="33">
        <v>2013234</v>
      </c>
      <c r="M7460" s="33">
        <v>350303</v>
      </c>
      <c r="N7460" s="33">
        <v>943200</v>
      </c>
      <c r="O7460" s="33">
        <v>402647</v>
      </c>
      <c r="P7460" s="33">
        <v>317084</v>
      </c>
      <c r="Q7460"/>
    </row>
    <row r="7461" spans="1:17">
      <c r="A7461" s="38" t="str">
        <f t="shared" ca="1" si="116"/>
        <v>209080</v>
      </c>
      <c r="B7461" s="39" cm="1">
        <f t="array" aca="1" ref="B7461" ca="1">INDIRECT(_xlfn.CONCAT("D",ROW(C7461)-C7461-3))</f>
        <v>2090</v>
      </c>
      <c r="C7461" s="32">
        <v>80</v>
      </c>
      <c r="D7461" s="33">
        <v>3798202</v>
      </c>
      <c r="E7461" s="33"/>
      <c r="F7461" s="33">
        <v>1799575</v>
      </c>
      <c r="G7461" s="33">
        <v>355087</v>
      </c>
      <c r="H7461" s="33">
        <v>1132656</v>
      </c>
      <c r="I7461" s="33">
        <v>102603</v>
      </c>
      <c r="J7461" s="33">
        <v>209230</v>
      </c>
      <c r="K7461" s="33"/>
      <c r="L7461" s="33">
        <v>1998626</v>
      </c>
      <c r="M7461" s="33">
        <v>341671</v>
      </c>
      <c r="N7461" s="33">
        <v>885927</v>
      </c>
      <c r="O7461" s="33">
        <v>459593</v>
      </c>
      <c r="P7461" s="33">
        <v>311435</v>
      </c>
      <c r="Q7461"/>
    </row>
    <row r="7462" spans="1:17">
      <c r="A7462" s="38" t="str">
        <f t="shared" ca="1" si="116"/>
        <v>209081</v>
      </c>
      <c r="B7462" s="39" cm="1">
        <f t="array" aca="1" ref="B7462" ca="1">INDIRECT(_xlfn.CONCAT("D",ROW(C7462)-C7462-3))</f>
        <v>2090</v>
      </c>
      <c r="C7462" s="32">
        <v>81</v>
      </c>
      <c r="D7462" s="33">
        <v>3798054</v>
      </c>
      <c r="E7462" s="33"/>
      <c r="F7462" s="33">
        <v>1789951</v>
      </c>
      <c r="G7462" s="33">
        <v>370473</v>
      </c>
      <c r="H7462" s="33">
        <v>1091286</v>
      </c>
      <c r="I7462" s="33">
        <v>114766</v>
      </c>
      <c r="J7462" s="33">
        <v>213425</v>
      </c>
      <c r="K7462" s="33"/>
      <c r="L7462" s="33">
        <v>2008103</v>
      </c>
      <c r="M7462" s="33">
        <v>389120</v>
      </c>
      <c r="N7462" s="33">
        <v>862920</v>
      </c>
      <c r="O7462" s="33">
        <v>458678</v>
      </c>
      <c r="P7462" s="33">
        <v>297385</v>
      </c>
      <c r="Q7462"/>
    </row>
    <row r="7463" spans="1:17">
      <c r="A7463" s="38" t="str">
        <f t="shared" ca="1" si="116"/>
        <v>209082</v>
      </c>
      <c r="B7463" s="39" cm="1">
        <f t="array" aca="1" ref="B7463" ca="1">INDIRECT(_xlfn.CONCAT("D",ROW(C7463)-C7463-3))</f>
        <v>2090</v>
      </c>
      <c r="C7463" s="32">
        <v>82</v>
      </c>
      <c r="D7463" s="33">
        <v>3684307</v>
      </c>
      <c r="E7463" s="33"/>
      <c r="F7463" s="33">
        <v>1725691</v>
      </c>
      <c r="G7463" s="33">
        <v>314128</v>
      </c>
      <c r="H7463" s="33">
        <v>1079312</v>
      </c>
      <c r="I7463" s="33">
        <v>132900</v>
      </c>
      <c r="J7463" s="33">
        <v>199351</v>
      </c>
      <c r="K7463" s="33"/>
      <c r="L7463" s="33">
        <v>1958616</v>
      </c>
      <c r="M7463" s="33">
        <v>394549</v>
      </c>
      <c r="N7463" s="33">
        <v>803224</v>
      </c>
      <c r="O7463" s="33">
        <v>489402</v>
      </c>
      <c r="P7463" s="33">
        <v>271441</v>
      </c>
      <c r="Q7463"/>
    </row>
    <row r="7464" spans="1:17">
      <c r="A7464" s="38" t="str">
        <f t="shared" ca="1" si="116"/>
        <v>209083</v>
      </c>
      <c r="B7464" s="39" cm="1">
        <f t="array" aca="1" ref="B7464" ca="1">INDIRECT(_xlfn.CONCAT("D",ROW(C7464)-C7464-3))</f>
        <v>2090</v>
      </c>
      <c r="C7464" s="32">
        <v>83</v>
      </c>
      <c r="D7464" s="33">
        <v>3500570</v>
      </c>
      <c r="E7464" s="33"/>
      <c r="F7464" s="33">
        <v>1630437</v>
      </c>
      <c r="G7464" s="33">
        <v>276448</v>
      </c>
      <c r="H7464" s="33">
        <v>1053327</v>
      </c>
      <c r="I7464" s="33">
        <v>122081</v>
      </c>
      <c r="J7464" s="33">
        <v>178581</v>
      </c>
      <c r="K7464" s="33"/>
      <c r="L7464" s="33">
        <v>1870133</v>
      </c>
      <c r="M7464" s="33">
        <v>314215</v>
      </c>
      <c r="N7464" s="33">
        <v>755732</v>
      </c>
      <c r="O7464" s="33">
        <v>509210</v>
      </c>
      <c r="P7464" s="33">
        <v>290977</v>
      </c>
      <c r="Q7464"/>
    </row>
    <row r="7465" spans="1:17">
      <c r="A7465" s="38" t="str">
        <f t="shared" ca="1" si="116"/>
        <v>209084</v>
      </c>
      <c r="B7465" s="39" cm="1">
        <f t="array" aca="1" ref="B7465" ca="1">INDIRECT(_xlfn.CONCAT("D",ROW(C7465)-C7465-3))</f>
        <v>2090</v>
      </c>
      <c r="C7465" s="32">
        <v>84</v>
      </c>
      <c r="D7465" s="33">
        <v>3282633</v>
      </c>
      <c r="E7465" s="33"/>
      <c r="F7465" s="33">
        <v>1518564</v>
      </c>
      <c r="G7465" s="33">
        <v>263878</v>
      </c>
      <c r="H7465" s="33">
        <v>980697</v>
      </c>
      <c r="I7465" s="33">
        <v>119301</v>
      </c>
      <c r="J7465" s="33">
        <v>154687</v>
      </c>
      <c r="K7465" s="33"/>
      <c r="L7465" s="33">
        <v>1764069</v>
      </c>
      <c r="M7465" s="33">
        <v>301256</v>
      </c>
      <c r="N7465" s="33">
        <v>650027</v>
      </c>
      <c r="O7465" s="33">
        <v>546912</v>
      </c>
      <c r="P7465" s="33">
        <v>265874</v>
      </c>
      <c r="Q7465"/>
    </row>
    <row r="7466" spans="1:17">
      <c r="A7466" s="38" t="str">
        <f t="shared" ca="1" si="116"/>
        <v>209085</v>
      </c>
      <c r="B7466" s="39" cm="1">
        <f t="array" aca="1" ref="B7466" ca="1">INDIRECT(_xlfn.CONCAT("D",ROW(C7466)-C7466-3))</f>
        <v>2090</v>
      </c>
      <c r="C7466" s="32">
        <v>85</v>
      </c>
      <c r="D7466" s="33">
        <v>3088713</v>
      </c>
      <c r="E7466" s="33"/>
      <c r="F7466" s="33">
        <v>1417290</v>
      </c>
      <c r="G7466" s="33">
        <v>250408</v>
      </c>
      <c r="H7466" s="33">
        <v>857674</v>
      </c>
      <c r="I7466" s="33">
        <v>171332</v>
      </c>
      <c r="J7466" s="33">
        <v>137877</v>
      </c>
      <c r="K7466" s="33"/>
      <c r="L7466" s="33">
        <v>1671422</v>
      </c>
      <c r="M7466" s="33">
        <v>283292</v>
      </c>
      <c r="N7466" s="33">
        <v>633360</v>
      </c>
      <c r="O7466" s="33">
        <v>549384</v>
      </c>
      <c r="P7466" s="33">
        <v>205387</v>
      </c>
      <c r="Q7466"/>
    </row>
    <row r="7467" spans="1:17">
      <c r="A7467" s="38" t="str">
        <f t="shared" ca="1" si="116"/>
        <v>209086</v>
      </c>
      <c r="B7467" s="39" cm="1">
        <f t="array" aca="1" ref="B7467" ca="1">INDIRECT(_xlfn.CONCAT("D",ROW(C7467)-C7467-3))</f>
        <v>2090</v>
      </c>
      <c r="C7467" s="32">
        <v>86</v>
      </c>
      <c r="D7467" s="33">
        <v>2887268</v>
      </c>
      <c r="E7467" s="33"/>
      <c r="F7467" s="33">
        <v>1313047</v>
      </c>
      <c r="G7467" s="33">
        <v>202085</v>
      </c>
      <c r="H7467" s="33">
        <v>816465</v>
      </c>
      <c r="I7467" s="33">
        <v>151310</v>
      </c>
      <c r="J7467" s="33">
        <v>143186</v>
      </c>
      <c r="K7467" s="33"/>
      <c r="L7467" s="33">
        <v>1574221</v>
      </c>
      <c r="M7467" s="33">
        <v>262201</v>
      </c>
      <c r="N7467" s="33">
        <v>506180</v>
      </c>
      <c r="O7467" s="33">
        <v>600330</v>
      </c>
      <c r="P7467" s="33">
        <v>205509</v>
      </c>
      <c r="Q7467"/>
    </row>
    <row r="7468" spans="1:17">
      <c r="A7468" s="38" t="str">
        <f t="shared" ca="1" si="116"/>
        <v>209087</v>
      </c>
      <c r="B7468" s="39" cm="1">
        <f t="array" aca="1" ref="B7468" ca="1">INDIRECT(_xlfn.CONCAT("D",ROW(C7468)-C7468-3))</f>
        <v>2090</v>
      </c>
      <c r="C7468" s="32">
        <v>87</v>
      </c>
      <c r="D7468" s="33">
        <v>2671028</v>
      </c>
      <c r="E7468" s="33"/>
      <c r="F7468" s="33">
        <v>1201774</v>
      </c>
      <c r="G7468" s="33">
        <v>166149</v>
      </c>
      <c r="H7468" s="33">
        <v>749198</v>
      </c>
      <c r="I7468" s="33">
        <v>170226</v>
      </c>
      <c r="J7468" s="33">
        <v>116202</v>
      </c>
      <c r="K7468" s="33"/>
      <c r="L7468" s="33">
        <v>1469254</v>
      </c>
      <c r="M7468" s="33">
        <v>249783</v>
      </c>
      <c r="N7468" s="33">
        <v>466059</v>
      </c>
      <c r="O7468" s="33">
        <v>570643</v>
      </c>
      <c r="P7468" s="33">
        <v>182768</v>
      </c>
      <c r="Q7468"/>
    </row>
    <row r="7469" spans="1:17">
      <c r="A7469" s="38" t="str">
        <f t="shared" ca="1" si="116"/>
        <v>209088</v>
      </c>
      <c r="B7469" s="39" cm="1">
        <f t="array" aca="1" ref="B7469" ca="1">INDIRECT(_xlfn.CONCAT("D",ROW(C7469)-C7469-3))</f>
        <v>2090</v>
      </c>
      <c r="C7469" s="32">
        <v>88</v>
      </c>
      <c r="D7469" s="33">
        <v>2476429</v>
      </c>
      <c r="E7469" s="33"/>
      <c r="F7469" s="33">
        <v>1101400</v>
      </c>
      <c r="G7469" s="33">
        <v>146240</v>
      </c>
      <c r="H7469" s="33">
        <v>657567</v>
      </c>
      <c r="I7469" s="33">
        <v>169761</v>
      </c>
      <c r="J7469" s="33">
        <v>127832</v>
      </c>
      <c r="K7469" s="33"/>
      <c r="L7469" s="33">
        <v>1375029</v>
      </c>
      <c r="M7469" s="33">
        <v>202690</v>
      </c>
      <c r="N7469" s="33">
        <v>413527</v>
      </c>
      <c r="O7469" s="33">
        <v>542882</v>
      </c>
      <c r="P7469" s="33">
        <v>215931</v>
      </c>
      <c r="Q7469"/>
    </row>
    <row r="7470" spans="1:17">
      <c r="A7470" s="38" t="str">
        <f t="shared" ca="1" si="116"/>
        <v>209089</v>
      </c>
      <c r="B7470" s="39" cm="1">
        <f t="array" aca="1" ref="B7470" ca="1">INDIRECT(_xlfn.CONCAT("D",ROW(C7470)-C7470-3))</f>
        <v>2090</v>
      </c>
      <c r="C7470" s="32">
        <v>89</v>
      </c>
      <c r="D7470" s="33">
        <v>2316102</v>
      </c>
      <c r="E7470" s="33"/>
      <c r="F7470" s="33">
        <v>1018503</v>
      </c>
      <c r="G7470" s="33">
        <v>119099</v>
      </c>
      <c r="H7470" s="33">
        <v>634511</v>
      </c>
      <c r="I7470" s="33">
        <v>178649</v>
      </c>
      <c r="J7470" s="33">
        <v>86244</v>
      </c>
      <c r="K7470" s="33"/>
      <c r="L7470" s="33">
        <v>1297600</v>
      </c>
      <c r="M7470" s="33">
        <v>204346</v>
      </c>
      <c r="N7470" s="33">
        <v>344324</v>
      </c>
      <c r="O7470" s="33">
        <v>586474</v>
      </c>
      <c r="P7470" s="33">
        <v>162455</v>
      </c>
      <c r="Q7470"/>
    </row>
    <row r="7471" spans="1:17">
      <c r="A7471" s="38" t="str">
        <f t="shared" ca="1" si="116"/>
        <v>209090</v>
      </c>
      <c r="B7471" s="39" cm="1">
        <f t="array" aca="1" ref="B7471" ca="1">INDIRECT(_xlfn.CONCAT("D",ROW(C7471)-C7471-3))</f>
        <v>2090</v>
      </c>
      <c r="C7471" s="32">
        <v>90</v>
      </c>
      <c r="D7471" s="33">
        <v>2060431</v>
      </c>
      <c r="E7471" s="33"/>
      <c r="F7471" s="33">
        <v>893828</v>
      </c>
      <c r="G7471" s="33">
        <v>91754</v>
      </c>
      <c r="H7471" s="33">
        <v>559802</v>
      </c>
      <c r="I7471" s="33">
        <v>167013</v>
      </c>
      <c r="J7471" s="33">
        <v>75259</v>
      </c>
      <c r="K7471" s="33"/>
      <c r="L7471" s="33">
        <v>1166603</v>
      </c>
      <c r="M7471" s="33">
        <v>174990</v>
      </c>
      <c r="N7471" s="33">
        <v>289604</v>
      </c>
      <c r="O7471" s="33">
        <v>540322</v>
      </c>
      <c r="P7471" s="33">
        <v>161687</v>
      </c>
      <c r="Q7471"/>
    </row>
    <row r="7472" spans="1:17">
      <c r="A7472" s="38" t="str">
        <f t="shared" ca="1" si="116"/>
        <v>209091</v>
      </c>
      <c r="B7472" s="39" cm="1">
        <f t="array" aca="1" ref="B7472" ca="1">INDIRECT(_xlfn.CONCAT("D",ROW(C7472)-C7472-3))</f>
        <v>2090</v>
      </c>
      <c r="C7472" s="32">
        <v>91</v>
      </c>
      <c r="D7472" s="33">
        <v>1817715</v>
      </c>
      <c r="E7472" s="33"/>
      <c r="F7472" s="33">
        <v>774299</v>
      </c>
      <c r="G7472" s="33">
        <v>89699</v>
      </c>
      <c r="H7472" s="33">
        <v>461899</v>
      </c>
      <c r="I7472" s="33">
        <v>162902</v>
      </c>
      <c r="J7472" s="33">
        <v>59799</v>
      </c>
      <c r="K7472" s="33"/>
      <c r="L7472" s="33">
        <v>1043415</v>
      </c>
      <c r="M7472" s="33">
        <v>169119</v>
      </c>
      <c r="N7472" s="33">
        <v>224468</v>
      </c>
      <c r="O7472" s="33">
        <v>535032</v>
      </c>
      <c r="P7472" s="33">
        <v>114796</v>
      </c>
      <c r="Q7472"/>
    </row>
    <row r="7473" spans="1:17">
      <c r="A7473" s="38" t="str">
        <f t="shared" ca="1" si="116"/>
        <v>209092</v>
      </c>
      <c r="B7473" s="39" cm="1">
        <f t="array" aca="1" ref="B7473" ca="1">INDIRECT(_xlfn.CONCAT("D",ROW(C7473)-C7473-3))</f>
        <v>2090</v>
      </c>
      <c r="C7473" s="32">
        <v>92</v>
      </c>
      <c r="D7473" s="33">
        <v>1560922</v>
      </c>
      <c r="E7473" s="33"/>
      <c r="F7473" s="33">
        <v>652421</v>
      </c>
      <c r="G7473" s="33">
        <v>80520</v>
      </c>
      <c r="H7473" s="33">
        <v>381956</v>
      </c>
      <c r="I7473" s="33">
        <v>148653</v>
      </c>
      <c r="J7473" s="33">
        <v>41292</v>
      </c>
      <c r="K7473" s="33"/>
      <c r="L7473" s="33">
        <v>908500</v>
      </c>
      <c r="M7473" s="33">
        <v>126409</v>
      </c>
      <c r="N7473" s="33">
        <v>184989</v>
      </c>
      <c r="O7473" s="33">
        <v>468638</v>
      </c>
      <c r="P7473" s="33">
        <v>128464</v>
      </c>
      <c r="Q7473"/>
    </row>
    <row r="7474" spans="1:17">
      <c r="A7474" s="38" t="str">
        <f t="shared" ca="1" si="116"/>
        <v>209093</v>
      </c>
      <c r="B7474" s="39" cm="1">
        <f t="array" aca="1" ref="B7474" ca="1">INDIRECT(_xlfn.CONCAT("D",ROW(C7474)-C7474-3))</f>
        <v>2090</v>
      </c>
      <c r="C7474" s="32">
        <v>93</v>
      </c>
      <c r="D7474" s="33">
        <v>1342639</v>
      </c>
      <c r="E7474" s="33"/>
      <c r="F7474" s="33">
        <v>548365</v>
      </c>
      <c r="G7474" s="33">
        <v>49663</v>
      </c>
      <c r="H7474" s="33">
        <v>309360</v>
      </c>
      <c r="I7474" s="33">
        <v>152094</v>
      </c>
      <c r="J7474" s="33">
        <v>37247</v>
      </c>
      <c r="K7474" s="33"/>
      <c r="L7474" s="33">
        <v>794274</v>
      </c>
      <c r="M7474" s="33">
        <v>113468</v>
      </c>
      <c r="N7474" s="33">
        <v>148540</v>
      </c>
      <c r="O7474" s="33">
        <v>431178</v>
      </c>
      <c r="P7474" s="33">
        <v>101089</v>
      </c>
      <c r="Q7474"/>
    </row>
    <row r="7475" spans="1:17">
      <c r="A7475" s="38" t="str">
        <f t="shared" ca="1" si="116"/>
        <v>209094</v>
      </c>
      <c r="B7475" s="39" cm="1">
        <f t="array" aca="1" ref="B7475" ca="1">INDIRECT(_xlfn.CONCAT("D",ROW(C7475)-C7475-3))</f>
        <v>2090</v>
      </c>
      <c r="C7475" s="32">
        <v>94</v>
      </c>
      <c r="D7475" s="33">
        <v>1137464</v>
      </c>
      <c r="E7475" s="33"/>
      <c r="F7475" s="33">
        <v>454229</v>
      </c>
      <c r="G7475" s="33">
        <v>30143</v>
      </c>
      <c r="H7475" s="33">
        <v>259857</v>
      </c>
      <c r="I7475" s="33">
        <v>137204</v>
      </c>
      <c r="J7475" s="33">
        <v>27025</v>
      </c>
      <c r="K7475" s="33"/>
      <c r="L7475" s="33">
        <v>683235</v>
      </c>
      <c r="M7475" s="33">
        <v>86052</v>
      </c>
      <c r="N7475" s="33">
        <v>107825</v>
      </c>
      <c r="O7475" s="33">
        <v>402269</v>
      </c>
      <c r="P7475" s="33">
        <v>87089</v>
      </c>
      <c r="Q7475"/>
    </row>
    <row r="7476" spans="1:17">
      <c r="A7476" s="38" t="str">
        <f t="shared" ca="1" si="116"/>
        <v>209095</v>
      </c>
      <c r="B7476" s="39" cm="1">
        <f t="array" aca="1" ref="B7476" ca="1">INDIRECT(_xlfn.CONCAT("D",ROW(C7476)-C7476-3))</f>
        <v>2090</v>
      </c>
      <c r="C7476" s="32">
        <v>95</v>
      </c>
      <c r="D7476" s="33">
        <v>940888</v>
      </c>
      <c r="E7476" s="33"/>
      <c r="F7476" s="33">
        <v>365826</v>
      </c>
      <c r="G7476" s="33">
        <v>25085</v>
      </c>
      <c r="H7476" s="33">
        <v>193365</v>
      </c>
      <c r="I7476" s="33">
        <v>121245</v>
      </c>
      <c r="J7476" s="33">
        <v>26130</v>
      </c>
      <c r="K7476" s="33"/>
      <c r="L7476" s="33">
        <v>575062</v>
      </c>
      <c r="M7476" s="33">
        <v>65751</v>
      </c>
      <c r="N7476" s="33">
        <v>77232</v>
      </c>
      <c r="O7476" s="33">
        <v>361110</v>
      </c>
      <c r="P7476" s="33">
        <v>70970</v>
      </c>
      <c r="Q7476"/>
    </row>
    <row r="7477" spans="1:17">
      <c r="A7477" s="38" t="str">
        <f t="shared" ca="1" si="116"/>
        <v>209096</v>
      </c>
      <c r="B7477" s="39" cm="1">
        <f t="array" aca="1" ref="B7477" ca="1">INDIRECT(_xlfn.CONCAT("D",ROW(C7477)-C7477-3))</f>
        <v>2090</v>
      </c>
      <c r="C7477" s="32">
        <v>96</v>
      </c>
      <c r="D7477" s="33">
        <v>759012</v>
      </c>
      <c r="E7477" s="33"/>
      <c r="F7477" s="33">
        <v>286280</v>
      </c>
      <c r="G7477" s="33">
        <v>27265</v>
      </c>
      <c r="H7477" s="33">
        <v>149956</v>
      </c>
      <c r="I7477" s="33">
        <v>88086</v>
      </c>
      <c r="J7477" s="33">
        <v>20973</v>
      </c>
      <c r="K7477" s="33"/>
      <c r="L7477" s="33">
        <v>472732</v>
      </c>
      <c r="M7477" s="33">
        <v>68132</v>
      </c>
      <c r="N7477" s="33">
        <v>52409</v>
      </c>
      <c r="O7477" s="33">
        <v>297685</v>
      </c>
      <c r="P7477" s="33">
        <v>54506</v>
      </c>
      <c r="Q7477"/>
    </row>
    <row r="7478" spans="1:17">
      <c r="A7478" s="38" t="str">
        <f t="shared" ca="1" si="116"/>
        <v>209097</v>
      </c>
      <c r="B7478" s="39" cm="1">
        <f t="array" aca="1" ref="B7478" ca="1">INDIRECT(_xlfn.CONCAT("D",ROW(C7478)-C7478-3))</f>
        <v>2090</v>
      </c>
      <c r="C7478" s="32">
        <v>97</v>
      </c>
      <c r="D7478" s="33">
        <v>605195</v>
      </c>
      <c r="E7478" s="33"/>
      <c r="F7478" s="33">
        <v>221016</v>
      </c>
      <c r="G7478" s="33">
        <v>20092</v>
      </c>
      <c r="H7478" s="33">
        <v>96232</v>
      </c>
      <c r="I7478" s="33">
        <v>83542</v>
      </c>
      <c r="J7478" s="33">
        <v>21150</v>
      </c>
      <c r="K7478" s="33"/>
      <c r="L7478" s="33">
        <v>384179</v>
      </c>
      <c r="M7478" s="33">
        <v>43273</v>
      </c>
      <c r="N7478" s="33">
        <v>42217</v>
      </c>
      <c r="O7478" s="33">
        <v>264915</v>
      </c>
      <c r="P7478" s="33">
        <v>33774</v>
      </c>
      <c r="Q7478"/>
    </row>
    <row r="7479" spans="1:17">
      <c r="A7479" s="38" t="str">
        <f t="shared" ca="1" si="116"/>
        <v>209098</v>
      </c>
      <c r="B7479" s="39" cm="1">
        <f t="array" aca="1" ref="B7479" ca="1">INDIRECT(_xlfn.CONCAT("D",ROW(C7479)-C7479-3))</f>
        <v>2090</v>
      </c>
      <c r="C7479" s="32">
        <v>98</v>
      </c>
      <c r="D7479" s="33">
        <v>470157</v>
      </c>
      <c r="E7479" s="33"/>
      <c r="F7479" s="33">
        <v>165159</v>
      </c>
      <c r="G7479" s="33">
        <v>13852</v>
      </c>
      <c r="H7479" s="33">
        <v>72457</v>
      </c>
      <c r="I7479" s="33">
        <v>68195</v>
      </c>
      <c r="J7479" s="33">
        <v>10655</v>
      </c>
      <c r="K7479" s="33"/>
      <c r="L7479" s="33">
        <v>304998</v>
      </c>
      <c r="M7479" s="33">
        <v>56521</v>
      </c>
      <c r="N7479" s="33">
        <v>25594</v>
      </c>
      <c r="O7479" s="33">
        <v>191957</v>
      </c>
      <c r="P7479" s="33">
        <v>30926</v>
      </c>
      <c r="Q7479"/>
    </row>
    <row r="7480" spans="1:17">
      <c r="A7480" s="38" t="str">
        <f t="shared" ca="1" si="116"/>
        <v>209099</v>
      </c>
      <c r="B7480" s="39" cm="1">
        <f t="array" aca="1" ref="B7480" ca="1">INDIRECT(_xlfn.CONCAT("D",ROW(C7480)-C7480-3))</f>
        <v>2090</v>
      </c>
      <c r="C7480" s="32">
        <v>99</v>
      </c>
      <c r="D7480" s="33">
        <v>359095</v>
      </c>
      <c r="E7480" s="33"/>
      <c r="F7480" s="33">
        <v>121546</v>
      </c>
      <c r="G7480" s="33">
        <v>19361</v>
      </c>
      <c r="H7480" s="33">
        <v>47328</v>
      </c>
      <c r="I7480" s="33">
        <v>47328</v>
      </c>
      <c r="J7480" s="33">
        <v>7529</v>
      </c>
      <c r="K7480" s="33"/>
      <c r="L7480" s="33">
        <v>237548</v>
      </c>
      <c r="M7480" s="33">
        <v>31171</v>
      </c>
      <c r="N7480" s="33">
        <v>13973</v>
      </c>
      <c r="O7480" s="33">
        <v>148333</v>
      </c>
      <c r="P7480" s="33">
        <v>44070</v>
      </c>
      <c r="Q7480"/>
    </row>
    <row r="7481" spans="1:17">
      <c r="A7481" s="38" t="str">
        <f t="shared" ca="1" si="116"/>
        <v>2090100</v>
      </c>
      <c r="B7481" s="39" cm="1">
        <f t="array" aca="1" ref="B7481" ca="1">INDIRECT(_xlfn.CONCAT("D",ROW(C7481)-C7481-3))</f>
        <v>2090</v>
      </c>
      <c r="C7481" s="36">
        <v>100</v>
      </c>
      <c r="D7481" s="33">
        <v>803340</v>
      </c>
      <c r="E7481" s="33"/>
      <c r="F7481" s="33">
        <v>241147</v>
      </c>
      <c r="G7481" s="33">
        <v>32884</v>
      </c>
      <c r="H7481" s="33">
        <v>85498</v>
      </c>
      <c r="I7481" s="33">
        <v>108516</v>
      </c>
      <c r="J7481" s="33">
        <v>14250</v>
      </c>
      <c r="K7481" s="33"/>
      <c r="L7481" s="33">
        <v>562193</v>
      </c>
      <c r="M7481" s="33">
        <v>84274</v>
      </c>
      <c r="N7481" s="33">
        <v>16633</v>
      </c>
      <c r="O7481" s="33">
        <v>402517</v>
      </c>
      <c r="P7481" s="33">
        <v>58770</v>
      </c>
      <c r="Q7481"/>
    </row>
    <row r="7482" spans="1:17">
      <c r="A7482" s="38" t="str">
        <f t="shared" ca="1" si="116"/>
        <v>470157</v>
      </c>
      <c r="B7482" s="39" cm="1">
        <f t="array" aca="1" ref="B7482" ca="1">INDIRECT(_xlfn.CONCAT("D",ROW(C7482)-C7482-3))</f>
        <v>470157</v>
      </c>
      <c r="C7482" s="34"/>
      <c r="D7482" s="31"/>
      <c r="E7482" s="31"/>
      <c r="F7482" s="31"/>
      <c r="G7482" s="31"/>
      <c r="H7482" s="31"/>
      <c r="I7482" s="31"/>
      <c r="J7482" s="31"/>
      <c r="K7482" s="31"/>
      <c r="L7482" s="31"/>
      <c r="M7482" s="31"/>
      <c r="N7482" s="31"/>
      <c r="O7482" s="31"/>
      <c r="P7482" s="31"/>
      <c r="Q7482"/>
    </row>
    <row r="7483" spans="1:17">
      <c r="A7483" s="38" t="str">
        <f t="shared" ca="1" si="116"/>
        <v>359095</v>
      </c>
      <c r="B7483" s="39" cm="1">
        <f t="array" aca="1" ref="B7483" ca="1">INDIRECT(_xlfn.CONCAT("D",ROW(C7483)-C7483-3))</f>
        <v>359095</v>
      </c>
      <c r="Q7483"/>
    </row>
    <row r="7484" spans="1:17">
      <c r="A7484" s="38" t="str">
        <f t="shared" ca="1" si="116"/>
        <v>803340</v>
      </c>
      <c r="B7484" s="39" cm="1">
        <f t="array" aca="1" ref="B7484" ca="1">INDIRECT(_xlfn.CONCAT("D",ROW(C7484)-C7484-3))</f>
        <v>803340</v>
      </c>
      <c r="Q7484"/>
    </row>
    <row r="7485" spans="1:17">
      <c r="A7485" s="38" t="str">
        <f t="shared" ca="1" si="116"/>
        <v>0</v>
      </c>
      <c r="B7485" s="39" cm="1">
        <f t="array" aca="1" ref="B7485" ca="1">INDIRECT(_xlfn.CONCAT("D",ROW(C7485)-C7485-3))</f>
        <v>0</v>
      </c>
      <c r="Q7485"/>
    </row>
    <row r="7486" spans="1:17">
      <c r="A7486" s="38" t="str">
        <f t="shared" ca="1" si="116"/>
        <v>0</v>
      </c>
      <c r="B7486" s="39" cm="1">
        <f t="array" aca="1" ref="B7486" ca="1">INDIRECT(_xlfn.CONCAT("D",ROW(C7486)-C7486-3))</f>
        <v>0</v>
      </c>
      <c r="Q7486"/>
    </row>
    <row r="7487" spans="1:17">
      <c r="A7487" s="38" t="str">
        <f t="shared" ca="1" si="116"/>
        <v>0</v>
      </c>
      <c r="B7487" s="39" cm="1">
        <f t="array" aca="1" ref="B7487" ca="1">INDIRECT(_xlfn.CONCAT("D",ROW(C7487)-C7487-3))</f>
        <v>0</v>
      </c>
      <c r="Q7487"/>
    </row>
    <row r="7488" spans="1:17">
      <c r="A7488" s="38" t="str">
        <f t="shared" ca="1" si="116"/>
        <v>0</v>
      </c>
      <c r="B7488" s="39" cm="1">
        <f t="array" aca="1" ref="B7488" ca="1">INDIRECT(_xlfn.CONCAT("D",ROW(C7488)-C7488-3))</f>
        <v>0</v>
      </c>
      <c r="D7488" s="47">
        <v>2091</v>
      </c>
      <c r="E7488" s="47"/>
      <c r="F7488" s="47"/>
      <c r="G7488" s="47"/>
      <c r="H7488" s="47"/>
      <c r="I7488" s="47"/>
      <c r="J7488" s="47"/>
      <c r="K7488" s="47"/>
      <c r="L7488" s="47"/>
      <c r="M7488" s="47"/>
      <c r="N7488" s="47"/>
      <c r="O7488" s="47"/>
      <c r="P7488" s="47"/>
      <c r="Q7488"/>
    </row>
    <row r="7489" spans="1:17">
      <c r="A7489" s="38" t="str">
        <f t="shared" ca="1" si="116"/>
        <v>0</v>
      </c>
      <c r="B7489" s="39" cm="1">
        <f t="array" aca="1" ref="B7489" ca="1">INDIRECT(_xlfn.CONCAT("D",ROW(C7489)-C7489-3))</f>
        <v>0</v>
      </c>
      <c r="F7489" s="48" t="s">
        <v>184</v>
      </c>
      <c r="G7489" s="48"/>
      <c r="H7489" s="48"/>
      <c r="I7489" s="48"/>
      <c r="J7489" s="48"/>
      <c r="K7489" s="30"/>
      <c r="L7489" s="48" t="s">
        <v>185</v>
      </c>
      <c r="M7489" s="48"/>
      <c r="N7489" s="48"/>
      <c r="O7489" s="48"/>
      <c r="P7489" s="48"/>
      <c r="Q7489"/>
    </row>
    <row r="7490" spans="1:17">
      <c r="A7490" s="38" t="e">
        <f t="shared" ca="1" si="116"/>
        <v>#VALUE!</v>
      </c>
      <c r="B7490" s="39" t="e" cm="1">
        <f t="array" aca="1" ref="B7490" ca="1">INDIRECT(_xlfn.CONCAT("D",ROW(C7490)-C7490-3))</f>
        <v>#VALUE!</v>
      </c>
      <c r="C7490" s="30" t="s">
        <v>186</v>
      </c>
      <c r="D7490" s="30" t="s">
        <v>0</v>
      </c>
      <c r="E7490" s="30"/>
      <c r="F7490" s="30" t="s">
        <v>0</v>
      </c>
      <c r="G7490" s="30" t="s">
        <v>187</v>
      </c>
      <c r="H7490" s="30" t="s">
        <v>188</v>
      </c>
      <c r="I7490" s="30" t="s">
        <v>189</v>
      </c>
      <c r="J7490" s="30" t="s">
        <v>190</v>
      </c>
      <c r="K7490" s="30"/>
      <c r="L7490" s="30" t="s">
        <v>0</v>
      </c>
      <c r="M7490" s="30" t="s">
        <v>187</v>
      </c>
      <c r="N7490" s="30" t="s">
        <v>188</v>
      </c>
      <c r="O7490" s="30" t="s">
        <v>189</v>
      </c>
      <c r="P7490" s="30" t="s">
        <v>190</v>
      </c>
      <c r="Q7490"/>
    </row>
    <row r="7491" spans="1:17">
      <c r="A7491" s="38" t="str">
        <f t="shared" ca="1" si="116"/>
        <v>20910</v>
      </c>
      <c r="B7491" s="39" cm="1">
        <f t="array" aca="1" ref="B7491" ca="1">INDIRECT(_xlfn.CONCAT("D",ROW(C7491)-C7491-3))</f>
        <v>2091</v>
      </c>
      <c r="C7491" s="32">
        <v>0</v>
      </c>
      <c r="D7491" s="33">
        <v>4022973</v>
      </c>
      <c r="E7491" s="33"/>
      <c r="F7491" s="33">
        <v>2058233</v>
      </c>
      <c r="G7491" s="33">
        <v>2058233</v>
      </c>
      <c r="H7491" s="33">
        <v>0</v>
      </c>
      <c r="I7491" s="33">
        <v>0</v>
      </c>
      <c r="J7491" s="33">
        <v>0</v>
      </c>
      <c r="K7491" s="33"/>
      <c r="L7491" s="33">
        <v>1964740</v>
      </c>
      <c r="M7491" s="33">
        <v>1964740</v>
      </c>
      <c r="N7491" s="33">
        <v>0</v>
      </c>
      <c r="O7491" s="33">
        <v>0</v>
      </c>
      <c r="P7491" s="33">
        <v>0</v>
      </c>
      <c r="Q7491"/>
    </row>
    <row r="7492" spans="1:17">
      <c r="A7492" s="38" t="str">
        <f t="shared" ca="1" si="116"/>
        <v>20911</v>
      </c>
      <c r="B7492" s="39" cm="1">
        <f t="array" aca="1" ref="B7492" ca="1">INDIRECT(_xlfn.CONCAT("D",ROW(C7492)-C7492-3))</f>
        <v>2091</v>
      </c>
      <c r="C7492" s="32">
        <v>1</v>
      </c>
      <c r="D7492" s="33">
        <v>4030247</v>
      </c>
      <c r="E7492" s="33"/>
      <c r="F7492" s="33">
        <v>2062634</v>
      </c>
      <c r="G7492" s="33">
        <v>2062634</v>
      </c>
      <c r="H7492" s="33">
        <v>0</v>
      </c>
      <c r="I7492" s="33">
        <v>0</v>
      </c>
      <c r="J7492" s="33">
        <v>0</v>
      </c>
      <c r="K7492" s="33"/>
      <c r="L7492" s="33">
        <v>1967613</v>
      </c>
      <c r="M7492" s="33">
        <v>1967613</v>
      </c>
      <c r="N7492" s="33">
        <v>0</v>
      </c>
      <c r="O7492" s="33">
        <v>0</v>
      </c>
      <c r="P7492" s="33">
        <v>0</v>
      </c>
      <c r="Q7492"/>
    </row>
    <row r="7493" spans="1:17">
      <c r="A7493" s="38" t="str">
        <f t="shared" ca="1" si="116"/>
        <v>20912</v>
      </c>
      <c r="B7493" s="39" cm="1">
        <f t="array" aca="1" ref="B7493" ca="1">INDIRECT(_xlfn.CONCAT("D",ROW(C7493)-C7493-3))</f>
        <v>2091</v>
      </c>
      <c r="C7493" s="32">
        <v>2</v>
      </c>
      <c r="D7493" s="33">
        <v>4046728</v>
      </c>
      <c r="E7493" s="33"/>
      <c r="F7493" s="33">
        <v>2071204</v>
      </c>
      <c r="G7493" s="33">
        <v>2071204</v>
      </c>
      <c r="H7493" s="33">
        <v>0</v>
      </c>
      <c r="I7493" s="33">
        <v>0</v>
      </c>
      <c r="J7493" s="33">
        <v>0</v>
      </c>
      <c r="K7493" s="33"/>
      <c r="L7493" s="33">
        <v>1975523</v>
      </c>
      <c r="M7493" s="33">
        <v>1975523</v>
      </c>
      <c r="N7493" s="33">
        <v>0</v>
      </c>
      <c r="O7493" s="33">
        <v>0</v>
      </c>
      <c r="P7493" s="33">
        <v>0</v>
      </c>
      <c r="Q7493"/>
    </row>
    <row r="7494" spans="1:17">
      <c r="A7494" s="38" t="str">
        <f t="shared" ca="1" si="116"/>
        <v>20913</v>
      </c>
      <c r="B7494" s="39" cm="1">
        <f t="array" aca="1" ref="B7494" ca="1">INDIRECT(_xlfn.CONCAT("D",ROW(C7494)-C7494-3))</f>
        <v>2091</v>
      </c>
      <c r="C7494" s="32">
        <v>3</v>
      </c>
      <c r="D7494" s="33">
        <v>4064827</v>
      </c>
      <c r="E7494" s="33"/>
      <c r="F7494" s="33">
        <v>2080597</v>
      </c>
      <c r="G7494" s="33">
        <v>2080597</v>
      </c>
      <c r="H7494" s="33">
        <v>0</v>
      </c>
      <c r="I7494" s="33">
        <v>0</v>
      </c>
      <c r="J7494" s="33">
        <v>0</v>
      </c>
      <c r="K7494" s="33"/>
      <c r="L7494" s="33">
        <v>1984230</v>
      </c>
      <c r="M7494" s="33">
        <v>1984230</v>
      </c>
      <c r="N7494" s="33">
        <v>0</v>
      </c>
      <c r="O7494" s="33">
        <v>0</v>
      </c>
      <c r="P7494" s="33">
        <v>0</v>
      </c>
      <c r="Q7494"/>
    </row>
    <row r="7495" spans="1:17">
      <c r="A7495" s="38" t="str">
        <f t="shared" ca="1" si="116"/>
        <v>20914</v>
      </c>
      <c r="B7495" s="39" cm="1">
        <f t="array" aca="1" ref="B7495" ca="1">INDIRECT(_xlfn.CONCAT("D",ROW(C7495)-C7495-3))</f>
        <v>2091</v>
      </c>
      <c r="C7495" s="32">
        <v>4</v>
      </c>
      <c r="D7495" s="33">
        <v>4082008</v>
      </c>
      <c r="E7495" s="33"/>
      <c r="F7495" s="33">
        <v>2089737</v>
      </c>
      <c r="G7495" s="33">
        <v>2089737</v>
      </c>
      <c r="H7495" s="33">
        <v>0</v>
      </c>
      <c r="I7495" s="33">
        <v>0</v>
      </c>
      <c r="J7495" s="33">
        <v>0</v>
      </c>
      <c r="K7495" s="33"/>
      <c r="L7495" s="33">
        <v>1992270</v>
      </c>
      <c r="M7495" s="33">
        <v>1992270</v>
      </c>
      <c r="N7495" s="33">
        <v>0</v>
      </c>
      <c r="O7495" s="33">
        <v>0</v>
      </c>
      <c r="P7495" s="33">
        <v>0</v>
      </c>
      <c r="Q7495"/>
    </row>
    <row r="7496" spans="1:17">
      <c r="A7496" s="38" t="str">
        <f t="shared" ca="1" si="116"/>
        <v>20915</v>
      </c>
      <c r="B7496" s="39" cm="1">
        <f t="array" aca="1" ref="B7496" ca="1">INDIRECT(_xlfn.CONCAT("D",ROW(C7496)-C7496-3))</f>
        <v>2091</v>
      </c>
      <c r="C7496" s="32">
        <v>5</v>
      </c>
      <c r="D7496" s="33">
        <v>4099295</v>
      </c>
      <c r="E7496" s="33"/>
      <c r="F7496" s="33">
        <v>2098853</v>
      </c>
      <c r="G7496" s="33">
        <v>2098853</v>
      </c>
      <c r="H7496" s="33">
        <v>0</v>
      </c>
      <c r="I7496" s="33">
        <v>0</v>
      </c>
      <c r="J7496" s="33">
        <v>0</v>
      </c>
      <c r="K7496" s="33"/>
      <c r="L7496" s="33">
        <v>2000441</v>
      </c>
      <c r="M7496" s="33">
        <v>2000441</v>
      </c>
      <c r="N7496" s="33">
        <v>0</v>
      </c>
      <c r="O7496" s="33">
        <v>0</v>
      </c>
      <c r="P7496" s="33">
        <v>0</v>
      </c>
      <c r="Q7496"/>
    </row>
    <row r="7497" spans="1:17">
      <c r="A7497" s="38" t="str">
        <f t="shared" ca="1" si="116"/>
        <v>20916</v>
      </c>
      <c r="B7497" s="39" cm="1">
        <f t="array" aca="1" ref="B7497" ca="1">INDIRECT(_xlfn.CONCAT("D",ROW(C7497)-C7497-3))</f>
        <v>2091</v>
      </c>
      <c r="C7497" s="32">
        <v>6</v>
      </c>
      <c r="D7497" s="33">
        <v>4119023</v>
      </c>
      <c r="E7497" s="33"/>
      <c r="F7497" s="33">
        <v>2109112</v>
      </c>
      <c r="G7497" s="33">
        <v>2109112</v>
      </c>
      <c r="H7497" s="33">
        <v>0</v>
      </c>
      <c r="I7497" s="33">
        <v>0</v>
      </c>
      <c r="J7497" s="33">
        <v>0</v>
      </c>
      <c r="K7497" s="33"/>
      <c r="L7497" s="33">
        <v>2009912</v>
      </c>
      <c r="M7497" s="33">
        <v>2009912</v>
      </c>
      <c r="N7497" s="33">
        <v>0</v>
      </c>
      <c r="O7497" s="33">
        <v>0</v>
      </c>
      <c r="P7497" s="33">
        <v>0</v>
      </c>
      <c r="Q7497"/>
    </row>
    <row r="7498" spans="1:17">
      <c r="A7498" s="38" t="str">
        <f t="shared" ca="1" si="116"/>
        <v>20917</v>
      </c>
      <c r="B7498" s="39" cm="1">
        <f t="array" aca="1" ref="B7498" ca="1">INDIRECT(_xlfn.CONCAT("D",ROW(C7498)-C7498-3))</f>
        <v>2091</v>
      </c>
      <c r="C7498" s="32">
        <v>7</v>
      </c>
      <c r="D7498" s="33">
        <v>4139303</v>
      </c>
      <c r="E7498" s="33"/>
      <c r="F7498" s="33">
        <v>2119491</v>
      </c>
      <c r="G7498" s="33">
        <v>2119491</v>
      </c>
      <c r="H7498" s="33">
        <v>0</v>
      </c>
      <c r="I7498" s="33">
        <v>0</v>
      </c>
      <c r="J7498" s="33">
        <v>0</v>
      </c>
      <c r="K7498" s="33"/>
      <c r="L7498" s="33">
        <v>2019812</v>
      </c>
      <c r="M7498" s="33">
        <v>2019812</v>
      </c>
      <c r="N7498" s="33">
        <v>0</v>
      </c>
      <c r="O7498" s="33">
        <v>0</v>
      </c>
      <c r="P7498" s="33">
        <v>0</v>
      </c>
      <c r="Q7498"/>
    </row>
    <row r="7499" spans="1:17">
      <c r="A7499" s="38" t="str">
        <f t="shared" ca="1" si="116"/>
        <v>20918</v>
      </c>
      <c r="B7499" s="39" cm="1">
        <f t="array" aca="1" ref="B7499" ca="1">INDIRECT(_xlfn.CONCAT("D",ROW(C7499)-C7499-3))</f>
        <v>2091</v>
      </c>
      <c r="C7499" s="32">
        <v>8</v>
      </c>
      <c r="D7499" s="33">
        <v>4160951</v>
      </c>
      <c r="E7499" s="33"/>
      <c r="F7499" s="33">
        <v>2130757</v>
      </c>
      <c r="G7499" s="33">
        <v>2130757</v>
      </c>
      <c r="H7499" s="33">
        <v>0</v>
      </c>
      <c r="I7499" s="33">
        <v>0</v>
      </c>
      <c r="J7499" s="33">
        <v>0</v>
      </c>
      <c r="K7499" s="33"/>
      <c r="L7499" s="33">
        <v>2030194</v>
      </c>
      <c r="M7499" s="33">
        <v>2030194</v>
      </c>
      <c r="N7499" s="33">
        <v>0</v>
      </c>
      <c r="O7499" s="33">
        <v>0</v>
      </c>
      <c r="P7499" s="33">
        <v>0</v>
      </c>
      <c r="Q7499"/>
    </row>
    <row r="7500" spans="1:17">
      <c r="A7500" s="38" t="str">
        <f t="shared" ref="A7500:A7563" ca="1" si="117">B7500&amp;C7500</f>
        <v>20919</v>
      </c>
      <c r="B7500" s="39" cm="1">
        <f t="array" aca="1" ref="B7500" ca="1">INDIRECT(_xlfn.CONCAT("D",ROW(C7500)-C7500-3))</f>
        <v>2091</v>
      </c>
      <c r="C7500" s="32">
        <v>9</v>
      </c>
      <c r="D7500" s="33">
        <v>4184833</v>
      </c>
      <c r="E7500" s="33"/>
      <c r="F7500" s="33">
        <v>2143529</v>
      </c>
      <c r="G7500" s="33">
        <v>2143529</v>
      </c>
      <c r="H7500" s="33">
        <v>0</v>
      </c>
      <c r="I7500" s="33">
        <v>0</v>
      </c>
      <c r="J7500" s="33">
        <v>0</v>
      </c>
      <c r="K7500" s="33"/>
      <c r="L7500" s="33">
        <v>2041304</v>
      </c>
      <c r="M7500" s="33">
        <v>2041304</v>
      </c>
      <c r="N7500" s="33">
        <v>0</v>
      </c>
      <c r="O7500" s="33">
        <v>0</v>
      </c>
      <c r="P7500" s="33">
        <v>0</v>
      </c>
      <c r="Q7500"/>
    </row>
    <row r="7501" spans="1:17">
      <c r="A7501" s="38" t="str">
        <f t="shared" ca="1" si="117"/>
        <v>209110</v>
      </c>
      <c r="B7501" s="39" cm="1">
        <f t="array" aca="1" ref="B7501" ca="1">INDIRECT(_xlfn.CONCAT("D",ROW(C7501)-C7501-3))</f>
        <v>2091</v>
      </c>
      <c r="C7501" s="32">
        <v>10</v>
      </c>
      <c r="D7501" s="33">
        <v>4210883</v>
      </c>
      <c r="E7501" s="33"/>
      <c r="F7501" s="33">
        <v>2157616</v>
      </c>
      <c r="G7501" s="33">
        <v>2157616</v>
      </c>
      <c r="H7501" s="33">
        <v>0</v>
      </c>
      <c r="I7501" s="33">
        <v>0</v>
      </c>
      <c r="J7501" s="33">
        <v>0</v>
      </c>
      <c r="K7501" s="33"/>
      <c r="L7501" s="33">
        <v>2053267</v>
      </c>
      <c r="M7501" s="33">
        <v>2053267</v>
      </c>
      <c r="N7501" s="33">
        <v>0</v>
      </c>
      <c r="O7501" s="33">
        <v>0</v>
      </c>
      <c r="P7501" s="33">
        <v>0</v>
      </c>
      <c r="Q7501"/>
    </row>
    <row r="7502" spans="1:17">
      <c r="A7502" s="38" t="str">
        <f t="shared" ca="1" si="117"/>
        <v>209111</v>
      </c>
      <c r="B7502" s="39" cm="1">
        <f t="array" aca="1" ref="B7502" ca="1">INDIRECT(_xlfn.CONCAT("D",ROW(C7502)-C7502-3))</f>
        <v>2091</v>
      </c>
      <c r="C7502" s="32">
        <v>11</v>
      </c>
      <c r="D7502" s="33">
        <v>4238354</v>
      </c>
      <c r="E7502" s="33"/>
      <c r="F7502" s="33">
        <v>2172314</v>
      </c>
      <c r="G7502" s="33">
        <v>2172314</v>
      </c>
      <c r="H7502" s="33">
        <v>0</v>
      </c>
      <c r="I7502" s="33">
        <v>0</v>
      </c>
      <c r="J7502" s="33">
        <v>0</v>
      </c>
      <c r="K7502" s="33"/>
      <c r="L7502" s="33">
        <v>2066040</v>
      </c>
      <c r="M7502" s="33">
        <v>2066040</v>
      </c>
      <c r="N7502" s="33">
        <v>0</v>
      </c>
      <c r="O7502" s="33">
        <v>0</v>
      </c>
      <c r="P7502" s="33">
        <v>0</v>
      </c>
      <c r="Q7502"/>
    </row>
    <row r="7503" spans="1:17">
      <c r="A7503" s="38" t="str">
        <f t="shared" ca="1" si="117"/>
        <v>209112</v>
      </c>
      <c r="B7503" s="39" cm="1">
        <f t="array" aca="1" ref="B7503" ca="1">INDIRECT(_xlfn.CONCAT("D",ROW(C7503)-C7503-3))</f>
        <v>2091</v>
      </c>
      <c r="C7503" s="32">
        <v>12</v>
      </c>
      <c r="D7503" s="33">
        <v>4267068</v>
      </c>
      <c r="E7503" s="33"/>
      <c r="F7503" s="33">
        <v>2187384</v>
      </c>
      <c r="G7503" s="33">
        <v>2187384</v>
      </c>
      <c r="H7503" s="33">
        <v>0</v>
      </c>
      <c r="I7503" s="33">
        <v>0</v>
      </c>
      <c r="J7503" s="33">
        <v>0</v>
      </c>
      <c r="K7503" s="33"/>
      <c r="L7503" s="33">
        <v>2079684</v>
      </c>
      <c r="M7503" s="33">
        <v>2079684</v>
      </c>
      <c r="N7503" s="33">
        <v>0</v>
      </c>
      <c r="O7503" s="33">
        <v>0</v>
      </c>
      <c r="P7503" s="33">
        <v>0</v>
      </c>
      <c r="Q7503"/>
    </row>
    <row r="7504" spans="1:17">
      <c r="A7504" s="38" t="str">
        <f t="shared" ca="1" si="117"/>
        <v>209113</v>
      </c>
      <c r="B7504" s="39" cm="1">
        <f t="array" aca="1" ref="B7504" ca="1">INDIRECT(_xlfn.CONCAT("D",ROW(C7504)-C7504-3))</f>
        <v>2091</v>
      </c>
      <c r="C7504" s="32">
        <v>13</v>
      </c>
      <c r="D7504" s="33">
        <v>4296946</v>
      </c>
      <c r="E7504" s="33"/>
      <c r="F7504" s="33">
        <v>2202897</v>
      </c>
      <c r="G7504" s="33">
        <v>2202897</v>
      </c>
      <c r="H7504" s="33">
        <v>0</v>
      </c>
      <c r="I7504" s="33">
        <v>0</v>
      </c>
      <c r="J7504" s="33">
        <v>0</v>
      </c>
      <c r="K7504" s="33"/>
      <c r="L7504" s="33">
        <v>2094049</v>
      </c>
      <c r="M7504" s="33">
        <v>2094049</v>
      </c>
      <c r="N7504" s="33">
        <v>0</v>
      </c>
      <c r="O7504" s="33">
        <v>0</v>
      </c>
      <c r="P7504" s="33">
        <v>0</v>
      </c>
      <c r="Q7504"/>
    </row>
    <row r="7505" spans="1:17">
      <c r="A7505" s="38" t="str">
        <f t="shared" ca="1" si="117"/>
        <v>209114</v>
      </c>
      <c r="B7505" s="39" cm="1">
        <f t="array" aca="1" ref="B7505" ca="1">INDIRECT(_xlfn.CONCAT("D",ROW(C7505)-C7505-3))</f>
        <v>2091</v>
      </c>
      <c r="C7505" s="32">
        <v>14</v>
      </c>
      <c r="D7505" s="33">
        <v>4327620</v>
      </c>
      <c r="E7505" s="33"/>
      <c r="F7505" s="33">
        <v>2218810</v>
      </c>
      <c r="G7505" s="33">
        <v>2218810</v>
      </c>
      <c r="H7505" s="33">
        <v>0</v>
      </c>
      <c r="I7505" s="33">
        <v>0</v>
      </c>
      <c r="J7505" s="33">
        <v>0</v>
      </c>
      <c r="K7505" s="33"/>
      <c r="L7505" s="33">
        <v>2108811</v>
      </c>
      <c r="M7505" s="33">
        <v>2108811</v>
      </c>
      <c r="N7505" s="33">
        <v>0</v>
      </c>
      <c r="O7505" s="33">
        <v>0</v>
      </c>
      <c r="P7505" s="33">
        <v>0</v>
      </c>
      <c r="Q7505"/>
    </row>
    <row r="7506" spans="1:17">
      <c r="A7506" s="38" t="str">
        <f t="shared" ca="1" si="117"/>
        <v>209115</v>
      </c>
      <c r="B7506" s="39" cm="1">
        <f t="array" aca="1" ref="B7506" ca="1">INDIRECT(_xlfn.CONCAT("D",ROW(C7506)-C7506-3))</f>
        <v>2091</v>
      </c>
      <c r="C7506" s="32">
        <v>15</v>
      </c>
      <c r="D7506" s="33">
        <v>4359674</v>
      </c>
      <c r="E7506" s="33"/>
      <c r="F7506" s="33">
        <v>2235618</v>
      </c>
      <c r="G7506" s="33">
        <v>2235618</v>
      </c>
      <c r="H7506" s="33">
        <v>0</v>
      </c>
      <c r="I7506" s="33">
        <v>0</v>
      </c>
      <c r="J7506" s="33">
        <v>0</v>
      </c>
      <c r="K7506" s="33"/>
      <c r="L7506" s="33">
        <v>2124056</v>
      </c>
      <c r="M7506" s="33">
        <v>2124056</v>
      </c>
      <c r="N7506" s="33">
        <v>0</v>
      </c>
      <c r="O7506" s="33">
        <v>0</v>
      </c>
      <c r="P7506" s="33">
        <v>0</v>
      </c>
      <c r="Q7506"/>
    </row>
    <row r="7507" spans="1:17">
      <c r="A7507" s="38" t="str">
        <f t="shared" ca="1" si="117"/>
        <v>209116</v>
      </c>
      <c r="B7507" s="39" cm="1">
        <f t="array" aca="1" ref="B7507" ca="1">INDIRECT(_xlfn.CONCAT("D",ROW(C7507)-C7507-3))</f>
        <v>2091</v>
      </c>
      <c r="C7507" s="32">
        <v>16</v>
      </c>
      <c r="D7507" s="33">
        <v>4393596</v>
      </c>
      <c r="E7507" s="33"/>
      <c r="F7507" s="33">
        <v>2253984</v>
      </c>
      <c r="G7507" s="33">
        <v>2249348</v>
      </c>
      <c r="H7507" s="33">
        <v>4636</v>
      </c>
      <c r="I7507" s="33">
        <v>0</v>
      </c>
      <c r="J7507" s="33">
        <v>0</v>
      </c>
      <c r="K7507" s="33"/>
      <c r="L7507" s="33">
        <v>2139612</v>
      </c>
      <c r="M7507" s="33">
        <v>2137762</v>
      </c>
      <c r="N7507" s="33">
        <v>1850</v>
      </c>
      <c r="O7507" s="33">
        <v>0</v>
      </c>
      <c r="P7507" s="33">
        <v>0</v>
      </c>
      <c r="Q7507"/>
    </row>
    <row r="7508" spans="1:17">
      <c r="A7508" s="38" t="str">
        <f t="shared" ca="1" si="117"/>
        <v>209117</v>
      </c>
      <c r="B7508" s="39" cm="1">
        <f t="array" aca="1" ref="B7508" ca="1">INDIRECT(_xlfn.CONCAT("D",ROW(C7508)-C7508-3))</f>
        <v>2091</v>
      </c>
      <c r="C7508" s="32">
        <v>17</v>
      </c>
      <c r="D7508" s="33">
        <v>4430301</v>
      </c>
      <c r="E7508" s="33"/>
      <c r="F7508" s="33">
        <v>2274711</v>
      </c>
      <c r="G7508" s="33">
        <v>2264523</v>
      </c>
      <c r="H7508" s="33">
        <v>10188</v>
      </c>
      <c r="I7508" s="33">
        <v>0</v>
      </c>
      <c r="J7508" s="33">
        <v>0</v>
      </c>
      <c r="K7508" s="33"/>
      <c r="L7508" s="33">
        <v>2155589</v>
      </c>
      <c r="M7508" s="33">
        <v>2139828</v>
      </c>
      <c r="N7508" s="33">
        <v>14834</v>
      </c>
      <c r="O7508" s="33">
        <v>0</v>
      </c>
      <c r="P7508" s="33">
        <v>927</v>
      </c>
      <c r="Q7508"/>
    </row>
    <row r="7509" spans="1:17">
      <c r="A7509" s="38" t="str">
        <f t="shared" ca="1" si="117"/>
        <v>209118</v>
      </c>
      <c r="B7509" s="39" cm="1">
        <f t="array" aca="1" ref="B7509" ca="1">INDIRECT(_xlfn.CONCAT("D",ROW(C7509)-C7509-3))</f>
        <v>2091</v>
      </c>
      <c r="C7509" s="32">
        <v>18</v>
      </c>
      <c r="D7509" s="33">
        <v>4468969</v>
      </c>
      <c r="E7509" s="33"/>
      <c r="F7509" s="33">
        <v>2297092</v>
      </c>
      <c r="G7509" s="33">
        <v>2285036</v>
      </c>
      <c r="H7509" s="33">
        <v>11128</v>
      </c>
      <c r="I7509" s="33">
        <v>0</v>
      </c>
      <c r="J7509" s="33">
        <v>927</v>
      </c>
      <c r="K7509" s="33"/>
      <c r="L7509" s="33">
        <v>2171878</v>
      </c>
      <c r="M7509" s="33">
        <v>2148713</v>
      </c>
      <c r="N7509" s="33">
        <v>22238</v>
      </c>
      <c r="O7509" s="33">
        <v>0</v>
      </c>
      <c r="P7509" s="33">
        <v>927</v>
      </c>
      <c r="Q7509"/>
    </row>
    <row r="7510" spans="1:17">
      <c r="A7510" s="38" t="str">
        <f t="shared" ca="1" si="117"/>
        <v>209119</v>
      </c>
      <c r="B7510" s="39" cm="1">
        <f t="array" aca="1" ref="B7510" ca="1">INDIRECT(_xlfn.CONCAT("D",ROW(C7510)-C7510-3))</f>
        <v>2091</v>
      </c>
      <c r="C7510" s="32">
        <v>19</v>
      </c>
      <c r="D7510" s="33">
        <v>4506103</v>
      </c>
      <c r="E7510" s="33"/>
      <c r="F7510" s="33">
        <v>2318358</v>
      </c>
      <c r="G7510" s="33">
        <v>2296093</v>
      </c>
      <c r="H7510" s="33">
        <v>22265</v>
      </c>
      <c r="I7510" s="33">
        <v>0</v>
      </c>
      <c r="J7510" s="33">
        <v>0</v>
      </c>
      <c r="K7510" s="33"/>
      <c r="L7510" s="33">
        <v>2187746</v>
      </c>
      <c r="M7510" s="33">
        <v>2139562</v>
      </c>
      <c r="N7510" s="33">
        <v>47257</v>
      </c>
      <c r="O7510" s="33">
        <v>0</v>
      </c>
      <c r="P7510" s="33">
        <v>927</v>
      </c>
      <c r="Q7510"/>
    </row>
    <row r="7511" spans="1:17">
      <c r="A7511" s="38" t="str">
        <f t="shared" ca="1" si="117"/>
        <v>209120</v>
      </c>
      <c r="B7511" s="39" cm="1">
        <f t="array" aca="1" ref="B7511" ca="1">INDIRECT(_xlfn.CONCAT("D",ROW(C7511)-C7511-3))</f>
        <v>2091</v>
      </c>
      <c r="C7511" s="32">
        <v>20</v>
      </c>
      <c r="D7511" s="33">
        <v>4540275</v>
      </c>
      <c r="E7511" s="33"/>
      <c r="F7511" s="33">
        <v>2336826</v>
      </c>
      <c r="G7511" s="33">
        <v>2278359</v>
      </c>
      <c r="H7511" s="33">
        <v>58467</v>
      </c>
      <c r="I7511" s="33">
        <v>0</v>
      </c>
      <c r="J7511" s="33">
        <v>0</v>
      </c>
      <c r="K7511" s="33"/>
      <c r="L7511" s="33">
        <v>2203449</v>
      </c>
      <c r="M7511" s="33">
        <v>2079285</v>
      </c>
      <c r="N7511" s="33">
        <v>119531</v>
      </c>
      <c r="O7511" s="33">
        <v>0</v>
      </c>
      <c r="P7511" s="33">
        <v>4633</v>
      </c>
      <c r="Q7511"/>
    </row>
    <row r="7512" spans="1:17">
      <c r="A7512" s="38" t="str">
        <f t="shared" ca="1" si="117"/>
        <v>209121</v>
      </c>
      <c r="B7512" s="39" cm="1">
        <f t="array" aca="1" ref="B7512" ca="1">INDIRECT(_xlfn.CONCAT("D",ROW(C7512)-C7512-3))</f>
        <v>2091</v>
      </c>
      <c r="C7512" s="32">
        <v>21</v>
      </c>
      <c r="D7512" s="33">
        <v>4574058</v>
      </c>
      <c r="E7512" s="33"/>
      <c r="F7512" s="33">
        <v>2354672</v>
      </c>
      <c r="G7512" s="33">
        <v>2280421</v>
      </c>
      <c r="H7512" s="33">
        <v>69610</v>
      </c>
      <c r="I7512" s="33">
        <v>0</v>
      </c>
      <c r="J7512" s="33">
        <v>4641</v>
      </c>
      <c r="K7512" s="33"/>
      <c r="L7512" s="33">
        <v>2219386</v>
      </c>
      <c r="M7512" s="33">
        <v>2069202</v>
      </c>
      <c r="N7512" s="33">
        <v>144622</v>
      </c>
      <c r="O7512" s="33">
        <v>927</v>
      </c>
      <c r="P7512" s="33">
        <v>4635</v>
      </c>
      <c r="Q7512"/>
    </row>
    <row r="7513" spans="1:17">
      <c r="A7513" s="38" t="str">
        <f t="shared" ca="1" si="117"/>
        <v>209122</v>
      </c>
      <c r="B7513" s="39" cm="1">
        <f t="array" aca="1" ref="B7513" ca="1">INDIRECT(_xlfn.CONCAT("D",ROW(C7513)-C7513-3))</f>
        <v>2091</v>
      </c>
      <c r="C7513" s="32">
        <v>22</v>
      </c>
      <c r="D7513" s="33">
        <v>4602533</v>
      </c>
      <c r="E7513" s="33"/>
      <c r="F7513" s="33">
        <v>2369027</v>
      </c>
      <c r="G7513" s="33">
        <v>2257544</v>
      </c>
      <c r="H7513" s="33">
        <v>105909</v>
      </c>
      <c r="I7513" s="33">
        <v>0</v>
      </c>
      <c r="J7513" s="33">
        <v>5574</v>
      </c>
      <c r="K7513" s="33"/>
      <c r="L7513" s="33">
        <v>2233506</v>
      </c>
      <c r="M7513" s="33">
        <v>2037796</v>
      </c>
      <c r="N7513" s="33">
        <v>190145</v>
      </c>
      <c r="O7513" s="33">
        <v>0</v>
      </c>
      <c r="P7513" s="33">
        <v>5565</v>
      </c>
      <c r="Q7513"/>
    </row>
    <row r="7514" spans="1:17">
      <c r="A7514" s="38" t="str">
        <f t="shared" ca="1" si="117"/>
        <v>209123</v>
      </c>
      <c r="B7514" s="39" cm="1">
        <f t="array" aca="1" ref="B7514" ca="1">INDIRECT(_xlfn.CONCAT("D",ROW(C7514)-C7514-3))</f>
        <v>2091</v>
      </c>
      <c r="C7514" s="32">
        <v>23</v>
      </c>
      <c r="D7514" s="33">
        <v>4625828</v>
      </c>
      <c r="E7514" s="33"/>
      <c r="F7514" s="33">
        <v>2380061</v>
      </c>
      <c r="G7514" s="33">
        <v>2188839</v>
      </c>
      <c r="H7514" s="33">
        <v>183796</v>
      </c>
      <c r="I7514" s="33">
        <v>0</v>
      </c>
      <c r="J7514" s="33">
        <v>7426</v>
      </c>
      <c r="K7514" s="33"/>
      <c r="L7514" s="33">
        <v>2245767</v>
      </c>
      <c r="M7514" s="33">
        <v>1922161</v>
      </c>
      <c r="N7514" s="33">
        <v>309697</v>
      </c>
      <c r="O7514" s="33">
        <v>927</v>
      </c>
      <c r="P7514" s="33">
        <v>12981</v>
      </c>
      <c r="Q7514"/>
    </row>
    <row r="7515" spans="1:17">
      <c r="A7515" s="38" t="str">
        <f t="shared" ca="1" si="117"/>
        <v>209124</v>
      </c>
      <c r="B7515" s="39" cm="1">
        <f t="array" aca="1" ref="B7515" ca="1">INDIRECT(_xlfn.CONCAT("D",ROW(C7515)-C7515-3))</f>
        <v>2091</v>
      </c>
      <c r="C7515" s="32">
        <v>24</v>
      </c>
      <c r="D7515" s="33">
        <v>4645947</v>
      </c>
      <c r="E7515" s="33"/>
      <c r="F7515" s="33">
        <v>2388997</v>
      </c>
      <c r="G7515" s="33">
        <v>2122521</v>
      </c>
      <c r="H7515" s="33">
        <v>260905</v>
      </c>
      <c r="I7515" s="33">
        <v>0</v>
      </c>
      <c r="J7515" s="33">
        <v>5571</v>
      </c>
      <c r="K7515" s="33"/>
      <c r="L7515" s="33">
        <v>2256950</v>
      </c>
      <c r="M7515" s="33">
        <v>1770866</v>
      </c>
      <c r="N7515" s="33">
        <v>465676</v>
      </c>
      <c r="O7515" s="33">
        <v>928</v>
      </c>
      <c r="P7515" s="33">
        <v>19480</v>
      </c>
      <c r="Q7515"/>
    </row>
    <row r="7516" spans="1:17">
      <c r="A7516" s="38" t="str">
        <f t="shared" ca="1" si="117"/>
        <v>209125</v>
      </c>
      <c r="B7516" s="39" cm="1">
        <f t="array" aca="1" ref="B7516" ca="1">INDIRECT(_xlfn.CONCAT("D",ROW(C7516)-C7516-3))</f>
        <v>2091</v>
      </c>
      <c r="C7516" s="32">
        <v>25</v>
      </c>
      <c r="D7516" s="33">
        <v>4663253</v>
      </c>
      <c r="E7516" s="33"/>
      <c r="F7516" s="33">
        <v>2395965</v>
      </c>
      <c r="G7516" s="33">
        <v>2046379</v>
      </c>
      <c r="H7516" s="33">
        <v>333780</v>
      </c>
      <c r="I7516" s="33">
        <v>0</v>
      </c>
      <c r="J7516" s="33">
        <v>15806</v>
      </c>
      <c r="K7516" s="33"/>
      <c r="L7516" s="33">
        <v>2267288</v>
      </c>
      <c r="M7516" s="33">
        <v>1680057</v>
      </c>
      <c r="N7516" s="33">
        <v>557545</v>
      </c>
      <c r="O7516" s="33">
        <v>928</v>
      </c>
      <c r="P7516" s="33">
        <v>28759</v>
      </c>
      <c r="Q7516"/>
    </row>
    <row r="7517" spans="1:17">
      <c r="A7517" s="38" t="str">
        <f t="shared" ca="1" si="117"/>
        <v>209126</v>
      </c>
      <c r="B7517" s="39" cm="1">
        <f t="array" aca="1" ref="B7517" ca="1">INDIRECT(_xlfn.CONCAT("D",ROW(C7517)-C7517-3))</f>
        <v>2091</v>
      </c>
      <c r="C7517" s="32">
        <v>26</v>
      </c>
      <c r="D7517" s="33">
        <v>4677207</v>
      </c>
      <c r="E7517" s="33"/>
      <c r="F7517" s="33">
        <v>2400913</v>
      </c>
      <c r="G7517" s="33">
        <v>1926853</v>
      </c>
      <c r="H7517" s="33">
        <v>451795</v>
      </c>
      <c r="I7517" s="33">
        <v>0</v>
      </c>
      <c r="J7517" s="33">
        <v>22265</v>
      </c>
      <c r="K7517" s="33"/>
      <c r="L7517" s="33">
        <v>2276294</v>
      </c>
      <c r="M7517" s="33">
        <v>1539792</v>
      </c>
      <c r="N7517" s="33">
        <v>699399</v>
      </c>
      <c r="O7517" s="33">
        <v>2783</v>
      </c>
      <c r="P7517" s="33">
        <v>34321</v>
      </c>
      <c r="Q7517"/>
    </row>
    <row r="7518" spans="1:17">
      <c r="A7518" s="38" t="str">
        <f t="shared" ca="1" si="117"/>
        <v>209127</v>
      </c>
      <c r="B7518" s="39" cm="1">
        <f t="array" aca="1" ref="B7518" ca="1">INDIRECT(_xlfn.CONCAT("D",ROW(C7518)-C7518-3))</f>
        <v>2091</v>
      </c>
      <c r="C7518" s="32">
        <v>27</v>
      </c>
      <c r="D7518" s="33">
        <v>4687931</v>
      </c>
      <c r="E7518" s="33"/>
      <c r="F7518" s="33">
        <v>2404180</v>
      </c>
      <c r="G7518" s="33">
        <v>1824277</v>
      </c>
      <c r="H7518" s="33">
        <v>550164</v>
      </c>
      <c r="I7518" s="33">
        <v>0</v>
      </c>
      <c r="J7518" s="33">
        <v>29739</v>
      </c>
      <c r="K7518" s="33"/>
      <c r="L7518" s="33">
        <v>2283751</v>
      </c>
      <c r="M7518" s="33">
        <v>1380269</v>
      </c>
      <c r="N7518" s="33">
        <v>840406</v>
      </c>
      <c r="O7518" s="33">
        <v>6493</v>
      </c>
      <c r="P7518" s="33">
        <v>56584</v>
      </c>
      <c r="Q7518"/>
    </row>
    <row r="7519" spans="1:17">
      <c r="A7519" s="38" t="str">
        <f t="shared" ca="1" si="117"/>
        <v>209128</v>
      </c>
      <c r="B7519" s="39" cm="1">
        <f t="array" aca="1" ref="B7519" ca="1">INDIRECT(_xlfn.CONCAT("D",ROW(C7519)-C7519-3))</f>
        <v>2091</v>
      </c>
      <c r="C7519" s="32">
        <v>28</v>
      </c>
      <c r="D7519" s="33">
        <v>4695850</v>
      </c>
      <c r="E7519" s="33"/>
      <c r="F7519" s="33">
        <v>2406209</v>
      </c>
      <c r="G7519" s="33">
        <v>1747520</v>
      </c>
      <c r="H7519" s="33">
        <v>615023</v>
      </c>
      <c r="I7519" s="33">
        <v>3716</v>
      </c>
      <c r="J7519" s="33">
        <v>39949</v>
      </c>
      <c r="K7519" s="33"/>
      <c r="L7519" s="33">
        <v>2289642</v>
      </c>
      <c r="M7519" s="33">
        <v>1261905</v>
      </c>
      <c r="N7519" s="33">
        <v>958044</v>
      </c>
      <c r="O7519" s="33">
        <v>4646</v>
      </c>
      <c r="P7519" s="33">
        <v>65047</v>
      </c>
      <c r="Q7519"/>
    </row>
    <row r="7520" spans="1:17">
      <c r="A7520" s="38" t="str">
        <f t="shared" ca="1" si="117"/>
        <v>209129</v>
      </c>
      <c r="B7520" s="39" cm="1">
        <f t="array" aca="1" ref="B7520" ca="1">INDIRECT(_xlfn.CONCAT("D",ROW(C7520)-C7520-3))</f>
        <v>2091</v>
      </c>
      <c r="C7520" s="32">
        <v>29</v>
      </c>
      <c r="D7520" s="33">
        <v>4701247</v>
      </c>
      <c r="E7520" s="33"/>
      <c r="F7520" s="33">
        <v>2407284</v>
      </c>
      <c r="G7520" s="33">
        <v>1656405</v>
      </c>
      <c r="H7520" s="33">
        <v>695914</v>
      </c>
      <c r="I7520" s="33">
        <v>1863</v>
      </c>
      <c r="J7520" s="33">
        <v>53102</v>
      </c>
      <c r="K7520" s="33"/>
      <c r="L7520" s="33">
        <v>2293963</v>
      </c>
      <c r="M7520" s="33">
        <v>1146517</v>
      </c>
      <c r="N7520" s="33">
        <v>1050741</v>
      </c>
      <c r="O7520" s="33">
        <v>10229</v>
      </c>
      <c r="P7520" s="33">
        <v>86477</v>
      </c>
      <c r="Q7520"/>
    </row>
    <row r="7521" spans="1:17">
      <c r="A7521" s="38" t="str">
        <f t="shared" ca="1" si="117"/>
        <v>209130</v>
      </c>
      <c r="B7521" s="39" cm="1">
        <f t="array" aca="1" ref="B7521" ca="1">INDIRECT(_xlfn.CONCAT("D",ROW(C7521)-C7521-3))</f>
        <v>2091</v>
      </c>
      <c r="C7521" s="32">
        <v>30</v>
      </c>
      <c r="D7521" s="33">
        <v>4705843</v>
      </c>
      <c r="E7521" s="33"/>
      <c r="F7521" s="33">
        <v>2408428</v>
      </c>
      <c r="G7521" s="33">
        <v>1529753</v>
      </c>
      <c r="H7521" s="33">
        <v>809650</v>
      </c>
      <c r="I7521" s="33">
        <v>5597</v>
      </c>
      <c r="J7521" s="33">
        <v>63429</v>
      </c>
      <c r="K7521" s="33"/>
      <c r="L7521" s="33">
        <v>2297415</v>
      </c>
      <c r="M7521" s="33">
        <v>1058412</v>
      </c>
      <c r="N7521" s="33">
        <v>1128228</v>
      </c>
      <c r="O7521" s="33">
        <v>10240</v>
      </c>
      <c r="P7521" s="33">
        <v>100535</v>
      </c>
      <c r="Q7521"/>
    </row>
    <row r="7522" spans="1:17">
      <c r="A7522" s="38" t="str">
        <f t="shared" ca="1" si="117"/>
        <v>209131</v>
      </c>
      <c r="B7522" s="39" cm="1">
        <f t="array" aca="1" ref="B7522" ca="1">INDIRECT(_xlfn.CONCAT("D",ROW(C7522)-C7522-3))</f>
        <v>2091</v>
      </c>
      <c r="C7522" s="32">
        <v>31</v>
      </c>
      <c r="D7522" s="33">
        <v>4708609</v>
      </c>
      <c r="E7522" s="33"/>
      <c r="F7522" s="33">
        <v>2408873</v>
      </c>
      <c r="G7522" s="33">
        <v>1397464</v>
      </c>
      <c r="H7522" s="33">
        <v>916998</v>
      </c>
      <c r="I7522" s="33">
        <v>4674</v>
      </c>
      <c r="J7522" s="33">
        <v>89737</v>
      </c>
      <c r="K7522" s="33"/>
      <c r="L7522" s="33">
        <v>2299736</v>
      </c>
      <c r="M7522" s="33">
        <v>1014946</v>
      </c>
      <c r="N7522" s="33">
        <v>1143799</v>
      </c>
      <c r="O7522" s="33">
        <v>9337</v>
      </c>
      <c r="P7522" s="33">
        <v>131654</v>
      </c>
      <c r="Q7522"/>
    </row>
    <row r="7523" spans="1:17">
      <c r="A7523" s="38" t="str">
        <f t="shared" ca="1" si="117"/>
        <v>209132</v>
      </c>
      <c r="B7523" s="39" cm="1">
        <f t="array" aca="1" ref="B7523" ca="1">INDIRECT(_xlfn.CONCAT("D",ROW(C7523)-C7523-3))</f>
        <v>2091</v>
      </c>
      <c r="C7523" s="32">
        <v>32</v>
      </c>
      <c r="D7523" s="33">
        <v>4709957</v>
      </c>
      <c r="E7523" s="33"/>
      <c r="F7523" s="33">
        <v>2408659</v>
      </c>
      <c r="G7523" s="33">
        <v>1307852</v>
      </c>
      <c r="H7523" s="33">
        <v>998689</v>
      </c>
      <c r="I7523" s="33">
        <v>5621</v>
      </c>
      <c r="J7523" s="33">
        <v>96496</v>
      </c>
      <c r="K7523" s="33"/>
      <c r="L7523" s="33">
        <v>2301298</v>
      </c>
      <c r="M7523" s="33">
        <v>880651</v>
      </c>
      <c r="N7523" s="33">
        <v>1280267</v>
      </c>
      <c r="O7523" s="33">
        <v>10295</v>
      </c>
      <c r="P7523" s="33">
        <v>130085</v>
      </c>
      <c r="Q7523"/>
    </row>
    <row r="7524" spans="1:17">
      <c r="A7524" s="38" t="str">
        <f t="shared" ca="1" si="117"/>
        <v>209133</v>
      </c>
      <c r="B7524" s="39" cm="1">
        <f t="array" aca="1" ref="B7524" ca="1">INDIRECT(_xlfn.CONCAT("D",ROW(C7524)-C7524-3))</f>
        <v>2091</v>
      </c>
      <c r="C7524" s="32">
        <v>33</v>
      </c>
      <c r="D7524" s="33">
        <v>4710550</v>
      </c>
      <c r="E7524" s="33"/>
      <c r="F7524" s="33">
        <v>2407983</v>
      </c>
      <c r="G7524" s="33">
        <v>1217614</v>
      </c>
      <c r="H7524" s="33">
        <v>1056018</v>
      </c>
      <c r="I7524" s="33">
        <v>7516</v>
      </c>
      <c r="J7524" s="33">
        <v>126835</v>
      </c>
      <c r="K7524" s="33"/>
      <c r="L7524" s="33">
        <v>2302567</v>
      </c>
      <c r="M7524" s="33">
        <v>851030</v>
      </c>
      <c r="N7524" s="33">
        <v>1276076</v>
      </c>
      <c r="O7524" s="33">
        <v>9383</v>
      </c>
      <c r="P7524" s="33">
        <v>166077</v>
      </c>
      <c r="Q7524"/>
    </row>
    <row r="7525" spans="1:17">
      <c r="A7525" s="38" t="str">
        <f t="shared" ca="1" si="117"/>
        <v>209134</v>
      </c>
      <c r="B7525" s="39" cm="1">
        <f t="array" aca="1" ref="B7525" ca="1">INDIRECT(_xlfn.CONCAT("D",ROW(C7525)-C7525-3))</f>
        <v>2091</v>
      </c>
      <c r="C7525" s="32">
        <v>34</v>
      </c>
      <c r="D7525" s="33">
        <v>4710977</v>
      </c>
      <c r="E7525" s="33"/>
      <c r="F7525" s="33">
        <v>2407131</v>
      </c>
      <c r="G7525" s="33">
        <v>1173405</v>
      </c>
      <c r="H7525" s="33">
        <v>1081984</v>
      </c>
      <c r="I7525" s="33">
        <v>8482</v>
      </c>
      <c r="J7525" s="33">
        <v>143259</v>
      </c>
      <c r="K7525" s="33"/>
      <c r="L7525" s="33">
        <v>2303846</v>
      </c>
      <c r="M7525" s="33">
        <v>802157</v>
      </c>
      <c r="N7525" s="33">
        <v>1307741</v>
      </c>
      <c r="O7525" s="33">
        <v>11298</v>
      </c>
      <c r="P7525" s="33">
        <v>182651</v>
      </c>
      <c r="Q7525"/>
    </row>
    <row r="7526" spans="1:17">
      <c r="A7526" s="38" t="str">
        <f t="shared" ca="1" si="117"/>
        <v>209135</v>
      </c>
      <c r="B7526" s="39" cm="1">
        <f t="array" aca="1" ref="B7526" ca="1">INDIRECT(_xlfn.CONCAT("D",ROW(C7526)-C7526-3))</f>
        <v>2091</v>
      </c>
      <c r="C7526" s="32">
        <v>35</v>
      </c>
      <c r="D7526" s="33">
        <v>4712443</v>
      </c>
      <c r="E7526" s="33"/>
      <c r="F7526" s="33">
        <v>2406797</v>
      </c>
      <c r="G7526" s="33">
        <v>1135442</v>
      </c>
      <c r="H7526" s="33">
        <v>1101464</v>
      </c>
      <c r="I7526" s="33">
        <v>5663</v>
      </c>
      <c r="J7526" s="33">
        <v>164229</v>
      </c>
      <c r="K7526" s="33"/>
      <c r="L7526" s="33">
        <v>2305645</v>
      </c>
      <c r="M7526" s="33">
        <v>716619</v>
      </c>
      <c r="N7526" s="33">
        <v>1406802</v>
      </c>
      <c r="O7526" s="33">
        <v>14162</v>
      </c>
      <c r="P7526" s="33">
        <v>168061</v>
      </c>
      <c r="Q7526"/>
    </row>
    <row r="7527" spans="1:17">
      <c r="A7527" s="38" t="str">
        <f t="shared" ca="1" si="117"/>
        <v>209136</v>
      </c>
      <c r="B7527" s="39" cm="1">
        <f t="array" aca="1" ref="B7527" ca="1">INDIRECT(_xlfn.CONCAT("D",ROW(C7527)-C7527-3))</f>
        <v>2091</v>
      </c>
      <c r="C7527" s="32">
        <v>36</v>
      </c>
      <c r="D7527" s="33">
        <v>4715685</v>
      </c>
      <c r="E7527" s="33"/>
      <c r="F7527" s="33">
        <v>2407315</v>
      </c>
      <c r="G7527" s="33">
        <v>1029675</v>
      </c>
      <c r="H7527" s="33">
        <v>1168102</v>
      </c>
      <c r="I7527" s="33">
        <v>9481</v>
      </c>
      <c r="J7527" s="33">
        <v>200056</v>
      </c>
      <c r="K7527" s="33"/>
      <c r="L7527" s="33">
        <v>2308370</v>
      </c>
      <c r="M7527" s="33">
        <v>678877</v>
      </c>
      <c r="N7527" s="33">
        <v>1373849</v>
      </c>
      <c r="O7527" s="33">
        <v>22724</v>
      </c>
      <c r="P7527" s="33">
        <v>232920</v>
      </c>
      <c r="Q7527"/>
    </row>
    <row r="7528" spans="1:17">
      <c r="A7528" s="38" t="str">
        <f t="shared" ca="1" si="117"/>
        <v>209137</v>
      </c>
      <c r="B7528" s="39" cm="1">
        <f t="array" aca="1" ref="B7528" ca="1">INDIRECT(_xlfn.CONCAT("D",ROW(C7528)-C7528-3))</f>
        <v>2091</v>
      </c>
      <c r="C7528" s="32">
        <v>37</v>
      </c>
      <c r="D7528" s="33">
        <v>4720982</v>
      </c>
      <c r="E7528" s="33"/>
      <c r="F7528" s="33">
        <v>2408701</v>
      </c>
      <c r="G7528" s="33">
        <v>1025364</v>
      </c>
      <c r="H7528" s="33">
        <v>1170077</v>
      </c>
      <c r="I7528" s="33">
        <v>4760</v>
      </c>
      <c r="J7528" s="33">
        <v>208500</v>
      </c>
      <c r="K7528" s="33"/>
      <c r="L7528" s="33">
        <v>2312281</v>
      </c>
      <c r="M7528" s="33">
        <v>649795</v>
      </c>
      <c r="N7528" s="33">
        <v>1430688</v>
      </c>
      <c r="O7528" s="33">
        <v>10450</v>
      </c>
      <c r="P7528" s="33">
        <v>221348</v>
      </c>
      <c r="Q7528"/>
    </row>
    <row r="7529" spans="1:17">
      <c r="A7529" s="38" t="str">
        <f t="shared" ca="1" si="117"/>
        <v>209138</v>
      </c>
      <c r="B7529" s="39" cm="1">
        <f t="array" aca="1" ref="B7529" ca="1">INDIRECT(_xlfn.CONCAT("D",ROW(C7529)-C7529-3))</f>
        <v>2091</v>
      </c>
      <c r="C7529" s="32">
        <v>38</v>
      </c>
      <c r="D7529" s="33">
        <v>4728575</v>
      </c>
      <c r="E7529" s="33"/>
      <c r="F7529" s="33">
        <v>2411109</v>
      </c>
      <c r="G7529" s="33">
        <v>1005744</v>
      </c>
      <c r="H7529" s="33">
        <v>1201730</v>
      </c>
      <c r="I7529" s="33">
        <v>7648</v>
      </c>
      <c r="J7529" s="33">
        <v>195986</v>
      </c>
      <c r="K7529" s="33"/>
      <c r="L7529" s="33">
        <v>2317466</v>
      </c>
      <c r="M7529" s="33">
        <v>627012</v>
      </c>
      <c r="N7529" s="33">
        <v>1457945</v>
      </c>
      <c r="O7529" s="33">
        <v>18105</v>
      </c>
      <c r="P7529" s="33">
        <v>214404</v>
      </c>
      <c r="Q7529"/>
    </row>
    <row r="7530" spans="1:17">
      <c r="A7530" s="38" t="str">
        <f t="shared" ca="1" si="117"/>
        <v>209139</v>
      </c>
      <c r="B7530" s="39" cm="1">
        <f t="array" aca="1" ref="B7530" ca="1">INDIRECT(_xlfn.CONCAT("D",ROW(C7530)-C7530-3))</f>
        <v>2091</v>
      </c>
      <c r="C7530" s="32">
        <v>39</v>
      </c>
      <c r="D7530" s="33">
        <v>4738362</v>
      </c>
      <c r="E7530" s="33"/>
      <c r="F7530" s="33">
        <v>2414467</v>
      </c>
      <c r="G7530" s="33">
        <v>965595</v>
      </c>
      <c r="H7530" s="33">
        <v>1211540</v>
      </c>
      <c r="I7530" s="33">
        <v>7656</v>
      </c>
      <c r="J7530" s="33">
        <v>229676</v>
      </c>
      <c r="K7530" s="33"/>
      <c r="L7530" s="33">
        <v>2323895</v>
      </c>
      <c r="M7530" s="33">
        <v>606566</v>
      </c>
      <c r="N7530" s="33">
        <v>1439877</v>
      </c>
      <c r="O7530" s="33">
        <v>23918</v>
      </c>
      <c r="P7530" s="33">
        <v>253533</v>
      </c>
      <c r="Q7530"/>
    </row>
    <row r="7531" spans="1:17">
      <c r="A7531" s="38" t="str">
        <f t="shared" ca="1" si="117"/>
        <v>209140</v>
      </c>
      <c r="B7531" s="39" cm="1">
        <f t="array" aca="1" ref="B7531" ca="1">INDIRECT(_xlfn.CONCAT("D",ROW(C7531)-C7531-3))</f>
        <v>2091</v>
      </c>
      <c r="C7531" s="32">
        <v>40</v>
      </c>
      <c r="D7531" s="33">
        <v>4751076</v>
      </c>
      <c r="E7531" s="33"/>
      <c r="F7531" s="33">
        <v>2419264</v>
      </c>
      <c r="G7531" s="33">
        <v>950219</v>
      </c>
      <c r="H7531" s="33">
        <v>1211554</v>
      </c>
      <c r="I7531" s="33">
        <v>10569</v>
      </c>
      <c r="J7531" s="33">
        <v>246922</v>
      </c>
      <c r="K7531" s="33"/>
      <c r="L7531" s="33">
        <v>2331812</v>
      </c>
      <c r="M7531" s="33">
        <v>610552</v>
      </c>
      <c r="N7531" s="33">
        <v>1437103</v>
      </c>
      <c r="O7531" s="33">
        <v>29760</v>
      </c>
      <c r="P7531" s="33">
        <v>254397</v>
      </c>
      <c r="Q7531"/>
    </row>
    <row r="7532" spans="1:17">
      <c r="A7532" s="38" t="str">
        <f t="shared" ca="1" si="117"/>
        <v>209141</v>
      </c>
      <c r="B7532" s="39" cm="1">
        <f t="array" aca="1" ref="B7532" ca="1">INDIRECT(_xlfn.CONCAT("D",ROW(C7532)-C7532-3))</f>
        <v>2091</v>
      </c>
      <c r="C7532" s="32">
        <v>41</v>
      </c>
      <c r="D7532" s="33">
        <v>4766190</v>
      </c>
      <c r="E7532" s="33"/>
      <c r="F7532" s="33">
        <v>2425277</v>
      </c>
      <c r="G7532" s="33">
        <v>865827</v>
      </c>
      <c r="H7532" s="33">
        <v>1328563</v>
      </c>
      <c r="I7532" s="33">
        <v>6734</v>
      </c>
      <c r="J7532" s="33">
        <v>224153</v>
      </c>
      <c r="K7532" s="33"/>
      <c r="L7532" s="33">
        <v>2340914</v>
      </c>
      <c r="M7532" s="33">
        <v>591237</v>
      </c>
      <c r="N7532" s="33">
        <v>1460307</v>
      </c>
      <c r="O7532" s="33">
        <v>41338</v>
      </c>
      <c r="P7532" s="33">
        <v>248031</v>
      </c>
      <c r="Q7532"/>
    </row>
    <row r="7533" spans="1:17">
      <c r="A7533" s="38" t="str">
        <f t="shared" ca="1" si="117"/>
        <v>209142</v>
      </c>
      <c r="B7533" s="39" cm="1">
        <f t="array" aca="1" ref="B7533" ca="1">INDIRECT(_xlfn.CONCAT("D",ROW(C7533)-C7533-3))</f>
        <v>2091</v>
      </c>
      <c r="C7533" s="32">
        <v>42</v>
      </c>
      <c r="D7533" s="33">
        <v>4782392</v>
      </c>
      <c r="E7533" s="33"/>
      <c r="F7533" s="33">
        <v>2431844</v>
      </c>
      <c r="G7533" s="33">
        <v>881761</v>
      </c>
      <c r="H7533" s="33">
        <v>1267109</v>
      </c>
      <c r="I7533" s="33">
        <v>6761</v>
      </c>
      <c r="J7533" s="33">
        <v>276214</v>
      </c>
      <c r="K7533" s="33"/>
      <c r="L7533" s="33">
        <v>2350548</v>
      </c>
      <c r="M7533" s="33">
        <v>602828</v>
      </c>
      <c r="N7533" s="33">
        <v>1460291</v>
      </c>
      <c r="O7533" s="33">
        <v>27971</v>
      </c>
      <c r="P7533" s="33">
        <v>259457</v>
      </c>
      <c r="Q7533"/>
    </row>
    <row r="7534" spans="1:17">
      <c r="A7534" s="38" t="str">
        <f t="shared" ca="1" si="117"/>
        <v>209143</v>
      </c>
      <c r="B7534" s="39" cm="1">
        <f t="array" aca="1" ref="B7534" ca="1">INDIRECT(_xlfn.CONCAT("D",ROW(C7534)-C7534-3))</f>
        <v>2091</v>
      </c>
      <c r="C7534" s="32">
        <v>43</v>
      </c>
      <c r="D7534" s="33">
        <v>4798775</v>
      </c>
      <c r="E7534" s="33"/>
      <c r="F7534" s="33">
        <v>2438492</v>
      </c>
      <c r="G7534" s="33">
        <v>908515</v>
      </c>
      <c r="H7534" s="33">
        <v>1287385</v>
      </c>
      <c r="I7534" s="33">
        <v>7732</v>
      </c>
      <c r="J7534" s="33">
        <v>234861</v>
      </c>
      <c r="K7534" s="33"/>
      <c r="L7534" s="33">
        <v>2360283</v>
      </c>
      <c r="M7534" s="33">
        <v>607703</v>
      </c>
      <c r="N7534" s="33">
        <v>1433754</v>
      </c>
      <c r="O7534" s="33">
        <v>40578</v>
      </c>
      <c r="P7534" s="33">
        <v>278249</v>
      </c>
      <c r="Q7534"/>
    </row>
    <row r="7535" spans="1:17">
      <c r="A7535" s="38" t="str">
        <f t="shared" ca="1" si="117"/>
        <v>209144</v>
      </c>
      <c r="B7535" s="39" cm="1">
        <f t="array" aca="1" ref="B7535" ca="1">INDIRECT(_xlfn.CONCAT("D",ROW(C7535)-C7535-3))</f>
        <v>2091</v>
      </c>
      <c r="C7535" s="32">
        <v>44</v>
      </c>
      <c r="D7535" s="33">
        <v>4814404</v>
      </c>
      <c r="E7535" s="33"/>
      <c r="F7535" s="33">
        <v>2444748</v>
      </c>
      <c r="G7535" s="33">
        <v>835596</v>
      </c>
      <c r="H7535" s="33">
        <v>1316403</v>
      </c>
      <c r="I7535" s="33">
        <v>7755</v>
      </c>
      <c r="J7535" s="33">
        <v>284994</v>
      </c>
      <c r="K7535" s="33"/>
      <c r="L7535" s="33">
        <v>2369655</v>
      </c>
      <c r="M7535" s="33">
        <v>565310</v>
      </c>
      <c r="N7535" s="33">
        <v>1463611</v>
      </c>
      <c r="O7535" s="33">
        <v>33880</v>
      </c>
      <c r="P7535" s="33">
        <v>306855</v>
      </c>
      <c r="Q7535"/>
    </row>
    <row r="7536" spans="1:17">
      <c r="A7536" s="38" t="str">
        <f t="shared" ca="1" si="117"/>
        <v>209145</v>
      </c>
      <c r="B7536" s="39" cm="1">
        <f t="array" aca="1" ref="B7536" ca="1">INDIRECT(_xlfn.CONCAT("D",ROW(C7536)-C7536-3))</f>
        <v>2091</v>
      </c>
      <c r="C7536" s="32">
        <v>45</v>
      </c>
      <c r="D7536" s="33">
        <v>4828923</v>
      </c>
      <c r="E7536" s="33"/>
      <c r="F7536" s="33">
        <v>2450556</v>
      </c>
      <c r="G7536" s="33">
        <v>814589</v>
      </c>
      <c r="H7536" s="33">
        <v>1331465</v>
      </c>
      <c r="I7536" s="33">
        <v>13577</v>
      </c>
      <c r="J7536" s="33">
        <v>290925</v>
      </c>
      <c r="K7536" s="33"/>
      <c r="L7536" s="33">
        <v>2378367</v>
      </c>
      <c r="M7536" s="33">
        <v>562812</v>
      </c>
      <c r="N7536" s="33">
        <v>1493393</v>
      </c>
      <c r="O7536" s="33">
        <v>31052</v>
      </c>
      <c r="P7536" s="33">
        <v>291110</v>
      </c>
      <c r="Q7536"/>
    </row>
    <row r="7537" spans="1:17">
      <c r="A7537" s="38" t="str">
        <f t="shared" ca="1" si="117"/>
        <v>209146</v>
      </c>
      <c r="B7537" s="39" cm="1">
        <f t="array" aca="1" ref="B7537" ca="1">INDIRECT(_xlfn.CONCAT("D",ROW(C7537)-C7537-3))</f>
        <v>2091</v>
      </c>
      <c r="C7537" s="32">
        <v>46</v>
      </c>
      <c r="D7537" s="33">
        <v>4841312</v>
      </c>
      <c r="E7537" s="33"/>
      <c r="F7537" s="33">
        <v>2455341</v>
      </c>
      <c r="G7537" s="33">
        <v>785166</v>
      </c>
      <c r="H7537" s="33">
        <v>1378403</v>
      </c>
      <c r="I7537" s="33">
        <v>21326</v>
      </c>
      <c r="J7537" s="33">
        <v>270446</v>
      </c>
      <c r="K7537" s="33"/>
      <c r="L7537" s="33">
        <v>2385971</v>
      </c>
      <c r="M7537" s="33">
        <v>539580</v>
      </c>
      <c r="N7537" s="33">
        <v>1480212</v>
      </c>
      <c r="O7537" s="33">
        <v>43593</v>
      </c>
      <c r="P7537" s="33">
        <v>322586</v>
      </c>
      <c r="Q7537"/>
    </row>
    <row r="7538" spans="1:17">
      <c r="A7538" s="38" t="str">
        <f t="shared" ca="1" si="117"/>
        <v>209147</v>
      </c>
      <c r="B7538" s="39" cm="1">
        <f t="array" aca="1" ref="B7538" ca="1">INDIRECT(_xlfn.CONCAT("D",ROW(C7538)-C7538-3))</f>
        <v>2091</v>
      </c>
      <c r="C7538" s="32">
        <v>47</v>
      </c>
      <c r="D7538" s="33">
        <v>4851059</v>
      </c>
      <c r="E7538" s="33"/>
      <c r="F7538" s="33">
        <v>2458817</v>
      </c>
      <c r="G7538" s="33">
        <v>785657</v>
      </c>
      <c r="H7538" s="33">
        <v>1355986</v>
      </c>
      <c r="I7538" s="33">
        <v>13579</v>
      </c>
      <c r="J7538" s="33">
        <v>303594</v>
      </c>
      <c r="K7538" s="33"/>
      <c r="L7538" s="33">
        <v>2392242</v>
      </c>
      <c r="M7538" s="33">
        <v>526332</v>
      </c>
      <c r="N7538" s="33">
        <v>1502421</v>
      </c>
      <c r="O7538" s="33">
        <v>38772</v>
      </c>
      <c r="P7538" s="33">
        <v>324717</v>
      </c>
      <c r="Q7538"/>
    </row>
    <row r="7539" spans="1:17">
      <c r="A7539" s="38" t="str">
        <f t="shared" ca="1" si="117"/>
        <v>209148</v>
      </c>
      <c r="B7539" s="39" cm="1">
        <f t="array" aca="1" ref="B7539" ca="1">INDIRECT(_xlfn.CONCAT("D",ROW(C7539)-C7539-3))</f>
        <v>2091</v>
      </c>
      <c r="C7539" s="32">
        <v>48</v>
      </c>
      <c r="D7539" s="33">
        <v>4858553</v>
      </c>
      <c r="E7539" s="33"/>
      <c r="F7539" s="33">
        <v>2461105</v>
      </c>
      <c r="G7539" s="33">
        <v>804219</v>
      </c>
      <c r="H7539" s="33">
        <v>1365235</v>
      </c>
      <c r="I7539" s="33">
        <v>3876</v>
      </c>
      <c r="J7539" s="33">
        <v>287775</v>
      </c>
      <c r="K7539" s="33"/>
      <c r="L7539" s="33">
        <v>2397448</v>
      </c>
      <c r="M7539" s="33">
        <v>540953</v>
      </c>
      <c r="N7539" s="33">
        <v>1500708</v>
      </c>
      <c r="O7539" s="33">
        <v>42656</v>
      </c>
      <c r="P7539" s="33">
        <v>313132</v>
      </c>
      <c r="Q7539"/>
    </row>
    <row r="7540" spans="1:17">
      <c r="A7540" s="38" t="str">
        <f t="shared" ca="1" si="117"/>
        <v>209149</v>
      </c>
      <c r="B7540" s="39" cm="1">
        <f t="array" aca="1" ref="B7540" ca="1">INDIRECT(_xlfn.CONCAT("D",ROW(C7540)-C7540-3))</f>
        <v>2091</v>
      </c>
      <c r="C7540" s="32">
        <v>49</v>
      </c>
      <c r="D7540" s="33">
        <v>4864045</v>
      </c>
      <c r="E7540" s="33"/>
      <c r="F7540" s="33">
        <v>2462313</v>
      </c>
      <c r="G7540" s="33">
        <v>783639</v>
      </c>
      <c r="H7540" s="33">
        <v>1384204</v>
      </c>
      <c r="I7540" s="33">
        <v>15499</v>
      </c>
      <c r="J7540" s="33">
        <v>278972</v>
      </c>
      <c r="K7540" s="33"/>
      <c r="L7540" s="33">
        <v>2401731</v>
      </c>
      <c r="M7540" s="33">
        <v>512653</v>
      </c>
      <c r="N7540" s="33">
        <v>1481858</v>
      </c>
      <c r="O7540" s="33">
        <v>57069</v>
      </c>
      <c r="P7540" s="33">
        <v>350152</v>
      </c>
      <c r="Q7540"/>
    </row>
    <row r="7541" spans="1:17">
      <c r="A7541" s="38" t="str">
        <f t="shared" ca="1" si="117"/>
        <v>209150</v>
      </c>
      <c r="B7541" s="39" cm="1">
        <f t="array" aca="1" ref="B7541" ca="1">INDIRECT(_xlfn.CONCAT("D",ROW(C7541)-C7541-3))</f>
        <v>2091</v>
      </c>
      <c r="C7541" s="32">
        <v>50</v>
      </c>
      <c r="D7541" s="33">
        <v>4867163</v>
      </c>
      <c r="E7541" s="33"/>
      <c r="F7541" s="33">
        <v>2462267</v>
      </c>
      <c r="G7541" s="33">
        <v>751069</v>
      </c>
      <c r="H7541" s="33">
        <v>1385993</v>
      </c>
      <c r="I7541" s="33">
        <v>12582</v>
      </c>
      <c r="J7541" s="33">
        <v>312623</v>
      </c>
      <c r="K7541" s="33"/>
      <c r="L7541" s="33">
        <v>2404896</v>
      </c>
      <c r="M7541" s="33">
        <v>518722</v>
      </c>
      <c r="N7541" s="33">
        <v>1505842</v>
      </c>
      <c r="O7541" s="33">
        <v>45485</v>
      </c>
      <c r="P7541" s="33">
        <v>334847</v>
      </c>
      <c r="Q7541"/>
    </row>
    <row r="7542" spans="1:17">
      <c r="A7542" s="38" t="str">
        <f t="shared" ca="1" si="117"/>
        <v>209151</v>
      </c>
      <c r="B7542" s="39" cm="1">
        <f t="array" aca="1" ref="B7542" ca="1">INDIRECT(_xlfn.CONCAT("D",ROW(C7542)-C7542-3))</f>
        <v>2091</v>
      </c>
      <c r="C7542" s="32">
        <v>51</v>
      </c>
      <c r="D7542" s="33">
        <v>4866393</v>
      </c>
      <c r="E7542" s="33"/>
      <c r="F7542" s="33">
        <v>2460071</v>
      </c>
      <c r="G7542" s="33">
        <v>757392</v>
      </c>
      <c r="H7542" s="33">
        <v>1379190</v>
      </c>
      <c r="I7542" s="33">
        <v>21308</v>
      </c>
      <c r="J7542" s="33">
        <v>302182</v>
      </c>
      <c r="K7542" s="33"/>
      <c r="L7542" s="33">
        <v>2406322</v>
      </c>
      <c r="M7542" s="33">
        <v>560668</v>
      </c>
      <c r="N7542" s="33">
        <v>1442825</v>
      </c>
      <c r="O7542" s="33">
        <v>53259</v>
      </c>
      <c r="P7542" s="33">
        <v>349570</v>
      </c>
      <c r="Q7542"/>
    </row>
    <row r="7543" spans="1:17">
      <c r="A7543" s="38" t="str">
        <f t="shared" ca="1" si="117"/>
        <v>209152</v>
      </c>
      <c r="B7543" s="39" cm="1">
        <f t="array" aca="1" ref="B7543" ca="1">INDIRECT(_xlfn.CONCAT("D",ROW(C7543)-C7543-3))</f>
        <v>2091</v>
      </c>
      <c r="C7543" s="32">
        <v>52</v>
      </c>
      <c r="D7543" s="33">
        <v>4861048</v>
      </c>
      <c r="E7543" s="33"/>
      <c r="F7543" s="33">
        <v>2455367</v>
      </c>
      <c r="G7543" s="33">
        <v>768872</v>
      </c>
      <c r="H7543" s="33">
        <v>1354219</v>
      </c>
      <c r="I7543" s="33">
        <v>13523</v>
      </c>
      <c r="J7543" s="33">
        <v>318753</v>
      </c>
      <c r="K7543" s="33"/>
      <c r="L7543" s="33">
        <v>2405681</v>
      </c>
      <c r="M7543" s="33">
        <v>495060</v>
      </c>
      <c r="N7543" s="33">
        <v>1467775</v>
      </c>
      <c r="O7543" s="33">
        <v>67684</v>
      </c>
      <c r="P7543" s="33">
        <v>375162</v>
      </c>
      <c r="Q7543"/>
    </row>
    <row r="7544" spans="1:17">
      <c r="A7544" s="38" t="str">
        <f t="shared" ca="1" si="117"/>
        <v>209153</v>
      </c>
      <c r="B7544" s="39" cm="1">
        <f t="array" aca="1" ref="B7544" ca="1">INDIRECT(_xlfn.CONCAT("D",ROW(C7544)-C7544-3))</f>
        <v>2091</v>
      </c>
      <c r="C7544" s="32">
        <v>53</v>
      </c>
      <c r="D7544" s="33">
        <v>4850572</v>
      </c>
      <c r="E7544" s="33"/>
      <c r="F7544" s="33">
        <v>2447875</v>
      </c>
      <c r="G7544" s="33">
        <v>718882</v>
      </c>
      <c r="H7544" s="33">
        <v>1432926</v>
      </c>
      <c r="I7544" s="33">
        <v>13546</v>
      </c>
      <c r="J7544" s="33">
        <v>282522</v>
      </c>
      <c r="K7544" s="33"/>
      <c r="L7544" s="33">
        <v>2402697</v>
      </c>
      <c r="M7544" s="33">
        <v>510718</v>
      </c>
      <c r="N7544" s="33">
        <v>1418017</v>
      </c>
      <c r="O7544" s="33">
        <v>73512</v>
      </c>
      <c r="P7544" s="33">
        <v>400450</v>
      </c>
      <c r="Q7544"/>
    </row>
    <row r="7545" spans="1:17">
      <c r="A7545" s="38" t="str">
        <f t="shared" ca="1" si="117"/>
        <v>209154</v>
      </c>
      <c r="B7545" s="39" cm="1">
        <f t="array" aca="1" ref="B7545" ca="1">INDIRECT(_xlfn.CONCAT("D",ROW(C7545)-C7545-3))</f>
        <v>2091</v>
      </c>
      <c r="C7545" s="32">
        <v>54</v>
      </c>
      <c r="D7545" s="33">
        <v>4835555</v>
      </c>
      <c r="E7545" s="33"/>
      <c r="F7545" s="33">
        <v>2437886</v>
      </c>
      <c r="G7545" s="33">
        <v>728464</v>
      </c>
      <c r="H7545" s="33">
        <v>1395980</v>
      </c>
      <c r="I7545" s="33">
        <v>17414</v>
      </c>
      <c r="J7545" s="33">
        <v>296029</v>
      </c>
      <c r="K7545" s="33"/>
      <c r="L7545" s="33">
        <v>2397668</v>
      </c>
      <c r="M7545" s="33">
        <v>553011</v>
      </c>
      <c r="N7545" s="33">
        <v>1400896</v>
      </c>
      <c r="O7545" s="33">
        <v>75410</v>
      </c>
      <c r="P7545" s="33">
        <v>368351</v>
      </c>
      <c r="Q7545"/>
    </row>
    <row r="7546" spans="1:17">
      <c r="A7546" s="38" t="str">
        <f t="shared" ca="1" si="117"/>
        <v>209155</v>
      </c>
      <c r="B7546" s="39" cm="1">
        <f t="array" aca="1" ref="B7546" ca="1">INDIRECT(_xlfn.CONCAT("D",ROW(C7546)-C7546-3))</f>
        <v>2091</v>
      </c>
      <c r="C7546" s="32">
        <v>55</v>
      </c>
      <c r="D7546" s="33">
        <v>4816426</v>
      </c>
      <c r="E7546" s="33"/>
      <c r="F7546" s="33">
        <v>2425561</v>
      </c>
      <c r="G7546" s="33">
        <v>751992</v>
      </c>
      <c r="H7546" s="33">
        <v>1363469</v>
      </c>
      <c r="I7546" s="33">
        <v>21319</v>
      </c>
      <c r="J7546" s="33">
        <v>288780</v>
      </c>
      <c r="K7546" s="33"/>
      <c r="L7546" s="33">
        <v>2390865</v>
      </c>
      <c r="M7546" s="33">
        <v>537534</v>
      </c>
      <c r="N7546" s="33">
        <v>1381539</v>
      </c>
      <c r="O7546" s="33">
        <v>87978</v>
      </c>
      <c r="P7546" s="33">
        <v>383815</v>
      </c>
      <c r="Q7546"/>
    </row>
    <row r="7547" spans="1:17">
      <c r="A7547" s="38" t="str">
        <f t="shared" ca="1" si="117"/>
        <v>209156</v>
      </c>
      <c r="B7547" s="39" cm="1">
        <f t="array" aca="1" ref="B7547" ca="1">INDIRECT(_xlfn.CONCAT("D",ROW(C7547)-C7547-3))</f>
        <v>2091</v>
      </c>
      <c r="C7547" s="32">
        <v>56</v>
      </c>
      <c r="D7547" s="33">
        <v>4794627</v>
      </c>
      <c r="E7547" s="33"/>
      <c r="F7547" s="33">
        <v>2411653</v>
      </c>
      <c r="G7547" s="33">
        <v>722242</v>
      </c>
      <c r="H7547" s="33">
        <v>1416521</v>
      </c>
      <c r="I7547" s="33">
        <v>15428</v>
      </c>
      <c r="J7547" s="33">
        <v>257462</v>
      </c>
      <c r="K7547" s="33"/>
      <c r="L7547" s="33">
        <v>2382974</v>
      </c>
      <c r="M7547" s="33">
        <v>479683</v>
      </c>
      <c r="N7547" s="33">
        <v>1406234</v>
      </c>
      <c r="O7547" s="33">
        <v>75282</v>
      </c>
      <c r="P7547" s="33">
        <v>421774</v>
      </c>
      <c r="Q7547"/>
    </row>
    <row r="7548" spans="1:17">
      <c r="A7548" s="38" t="str">
        <f t="shared" ca="1" si="117"/>
        <v>209157</v>
      </c>
      <c r="B7548" s="39" cm="1">
        <f t="array" aca="1" ref="B7548" ca="1">INDIRECT(_xlfn.CONCAT("D",ROW(C7548)-C7548-3))</f>
        <v>2091</v>
      </c>
      <c r="C7548" s="32">
        <v>57</v>
      </c>
      <c r="D7548" s="33">
        <v>4771605</v>
      </c>
      <c r="E7548" s="33"/>
      <c r="F7548" s="33">
        <v>2396947</v>
      </c>
      <c r="G7548" s="33">
        <v>696697</v>
      </c>
      <c r="H7548" s="33">
        <v>1389535</v>
      </c>
      <c r="I7548" s="33">
        <v>19299</v>
      </c>
      <c r="J7548" s="33">
        <v>291416</v>
      </c>
      <c r="K7548" s="33"/>
      <c r="L7548" s="33">
        <v>2374657</v>
      </c>
      <c r="M7548" s="33">
        <v>512238</v>
      </c>
      <c r="N7548" s="33">
        <v>1355980</v>
      </c>
      <c r="O7548" s="33">
        <v>98582</v>
      </c>
      <c r="P7548" s="33">
        <v>407857</v>
      </c>
      <c r="Q7548"/>
    </row>
    <row r="7549" spans="1:17">
      <c r="A7549" s="38" t="str">
        <f t="shared" ca="1" si="117"/>
        <v>209158</v>
      </c>
      <c r="B7549" s="39" cm="1">
        <f t="array" aca="1" ref="B7549" ca="1">INDIRECT(_xlfn.CONCAT("D",ROW(C7549)-C7549-3))</f>
        <v>2091</v>
      </c>
      <c r="C7549" s="32">
        <v>58</v>
      </c>
      <c r="D7549" s="33">
        <v>4747654</v>
      </c>
      <c r="E7549" s="33"/>
      <c r="F7549" s="33">
        <v>2381618</v>
      </c>
      <c r="G7549" s="33">
        <v>722025</v>
      </c>
      <c r="H7549" s="33">
        <v>1382189</v>
      </c>
      <c r="I7549" s="33">
        <v>12565</v>
      </c>
      <c r="J7549" s="33">
        <v>264839</v>
      </c>
      <c r="K7549" s="33"/>
      <c r="L7549" s="33">
        <v>2366037</v>
      </c>
      <c r="M7549" s="33">
        <v>505489</v>
      </c>
      <c r="N7549" s="33">
        <v>1330895</v>
      </c>
      <c r="O7549" s="33">
        <v>103418</v>
      </c>
      <c r="P7549" s="33">
        <v>426235</v>
      </c>
      <c r="Q7549"/>
    </row>
    <row r="7550" spans="1:17">
      <c r="A7550" s="38" t="str">
        <f t="shared" ca="1" si="117"/>
        <v>209159</v>
      </c>
      <c r="B7550" s="39" cm="1">
        <f t="array" aca="1" ref="B7550" ca="1">INDIRECT(_xlfn.CONCAT("D",ROW(C7550)-C7550-3))</f>
        <v>2091</v>
      </c>
      <c r="C7550" s="32">
        <v>59</v>
      </c>
      <c r="D7550" s="33">
        <v>4722302</v>
      </c>
      <c r="E7550" s="33"/>
      <c r="F7550" s="33">
        <v>2365402</v>
      </c>
      <c r="G7550" s="33">
        <v>715324</v>
      </c>
      <c r="H7550" s="33">
        <v>1381349</v>
      </c>
      <c r="I7550" s="33">
        <v>21266</v>
      </c>
      <c r="J7550" s="33">
        <v>247463</v>
      </c>
      <c r="K7550" s="33"/>
      <c r="L7550" s="33">
        <v>2356900</v>
      </c>
      <c r="M7550" s="33">
        <v>468867</v>
      </c>
      <c r="N7550" s="33">
        <v>1346662</v>
      </c>
      <c r="O7550" s="33">
        <v>110208</v>
      </c>
      <c r="P7550" s="33">
        <v>431164</v>
      </c>
      <c r="Q7550"/>
    </row>
    <row r="7551" spans="1:17">
      <c r="A7551" s="38" t="str">
        <f t="shared" ca="1" si="117"/>
        <v>209160</v>
      </c>
      <c r="B7551" s="39" cm="1">
        <f t="array" aca="1" ref="B7551" ca="1">INDIRECT(_xlfn.CONCAT("D",ROW(C7551)-C7551-3))</f>
        <v>2091</v>
      </c>
      <c r="C7551" s="32">
        <v>60</v>
      </c>
      <c r="D7551" s="33">
        <v>4687586</v>
      </c>
      <c r="E7551" s="33"/>
      <c r="F7551" s="33">
        <v>2344358</v>
      </c>
      <c r="G7551" s="33">
        <v>673533</v>
      </c>
      <c r="H7551" s="33">
        <v>1376937</v>
      </c>
      <c r="I7551" s="33">
        <v>24089</v>
      </c>
      <c r="J7551" s="33">
        <v>269799</v>
      </c>
      <c r="K7551" s="33"/>
      <c r="L7551" s="33">
        <v>2343228</v>
      </c>
      <c r="M7551" s="33">
        <v>490668</v>
      </c>
      <c r="N7551" s="33">
        <v>1308769</v>
      </c>
      <c r="O7551" s="33">
        <v>100452</v>
      </c>
      <c r="P7551" s="33">
        <v>443339</v>
      </c>
      <c r="Q7551"/>
    </row>
    <row r="7552" spans="1:17">
      <c r="A7552" s="38" t="str">
        <f t="shared" ca="1" si="117"/>
        <v>209161</v>
      </c>
      <c r="B7552" s="39" cm="1">
        <f t="array" aca="1" ref="B7552" ca="1">INDIRECT(_xlfn.CONCAT("D",ROW(C7552)-C7552-3))</f>
        <v>2091</v>
      </c>
      <c r="C7552" s="32">
        <v>61</v>
      </c>
      <c r="D7552" s="33">
        <v>4637939</v>
      </c>
      <c r="E7552" s="33"/>
      <c r="F7552" s="33">
        <v>2315676</v>
      </c>
      <c r="G7552" s="33">
        <v>654347</v>
      </c>
      <c r="H7552" s="33">
        <v>1374032</v>
      </c>
      <c r="I7552" s="33">
        <v>22100</v>
      </c>
      <c r="J7552" s="33">
        <v>265198</v>
      </c>
      <c r="K7552" s="33"/>
      <c r="L7552" s="33">
        <v>2322263</v>
      </c>
      <c r="M7552" s="33">
        <v>486679</v>
      </c>
      <c r="N7552" s="33">
        <v>1252144</v>
      </c>
      <c r="O7552" s="33">
        <v>133166</v>
      </c>
      <c r="P7552" s="33">
        <v>450274</v>
      </c>
      <c r="Q7552"/>
    </row>
    <row r="7553" spans="1:17">
      <c r="A7553" s="38" t="str">
        <f t="shared" ca="1" si="117"/>
        <v>209162</v>
      </c>
      <c r="B7553" s="39" cm="1">
        <f t="array" aca="1" ref="B7553" ca="1">INDIRECT(_xlfn.CONCAT("D",ROW(C7553)-C7553-3))</f>
        <v>2091</v>
      </c>
      <c r="C7553" s="32">
        <v>62</v>
      </c>
      <c r="D7553" s="33">
        <v>4577316</v>
      </c>
      <c r="E7553" s="33"/>
      <c r="F7553" s="33">
        <v>2281375</v>
      </c>
      <c r="G7553" s="33">
        <v>647301</v>
      </c>
      <c r="H7553" s="33">
        <v>1343508</v>
      </c>
      <c r="I7553" s="33">
        <v>26851</v>
      </c>
      <c r="J7553" s="33">
        <v>263715</v>
      </c>
      <c r="K7553" s="33"/>
      <c r="L7553" s="33">
        <v>2295941</v>
      </c>
      <c r="M7553" s="33">
        <v>474725</v>
      </c>
      <c r="N7553" s="33">
        <v>1302376</v>
      </c>
      <c r="O7553" s="33">
        <v>107412</v>
      </c>
      <c r="P7553" s="33">
        <v>411428</v>
      </c>
      <c r="Q7553"/>
    </row>
    <row r="7554" spans="1:17">
      <c r="A7554" s="38" t="str">
        <f t="shared" ca="1" si="117"/>
        <v>209163</v>
      </c>
      <c r="B7554" s="39" cm="1">
        <f t="array" aca="1" ref="B7554" ca="1">INDIRECT(_xlfn.CONCAT("D",ROW(C7554)-C7554-3))</f>
        <v>2091</v>
      </c>
      <c r="C7554" s="32">
        <v>63</v>
      </c>
      <c r="D7554" s="33">
        <v>4509851</v>
      </c>
      <c r="E7554" s="33"/>
      <c r="F7554" s="33">
        <v>2243572</v>
      </c>
      <c r="G7554" s="33">
        <v>619280</v>
      </c>
      <c r="H7554" s="33">
        <v>1362032</v>
      </c>
      <c r="I7554" s="33">
        <v>29672</v>
      </c>
      <c r="J7554" s="33">
        <v>232589</v>
      </c>
      <c r="K7554" s="33"/>
      <c r="L7554" s="33">
        <v>2266278</v>
      </c>
      <c r="M7554" s="33">
        <v>474427</v>
      </c>
      <c r="N7554" s="33">
        <v>1283743</v>
      </c>
      <c r="O7554" s="33">
        <v>125102</v>
      </c>
      <c r="P7554" s="33">
        <v>383006</v>
      </c>
      <c r="Q7554"/>
    </row>
    <row r="7555" spans="1:17">
      <c r="A7555" s="38" t="str">
        <f t="shared" ca="1" si="117"/>
        <v>209164</v>
      </c>
      <c r="B7555" s="39" cm="1">
        <f t="array" aca="1" ref="B7555" ca="1">INDIRECT(_xlfn.CONCAT("D",ROW(C7555)-C7555-3))</f>
        <v>2091</v>
      </c>
      <c r="C7555" s="32">
        <v>64</v>
      </c>
      <c r="D7555" s="33">
        <v>4439659</v>
      </c>
      <c r="E7555" s="33"/>
      <c r="F7555" s="33">
        <v>2204330</v>
      </c>
      <c r="G7555" s="33">
        <v>594773</v>
      </c>
      <c r="H7555" s="33">
        <v>1323756</v>
      </c>
      <c r="I7555" s="33">
        <v>33794</v>
      </c>
      <c r="J7555" s="33">
        <v>252006</v>
      </c>
      <c r="K7555" s="33"/>
      <c r="L7555" s="33">
        <v>2235330</v>
      </c>
      <c r="M7555" s="33">
        <v>444559</v>
      </c>
      <c r="N7555" s="33">
        <v>1242064</v>
      </c>
      <c r="O7555" s="33">
        <v>137900</v>
      </c>
      <c r="P7555" s="33">
        <v>410807</v>
      </c>
      <c r="Q7555"/>
    </row>
    <row r="7556" spans="1:17">
      <c r="A7556" s="38" t="str">
        <f t="shared" ca="1" si="117"/>
        <v>209165</v>
      </c>
      <c r="B7556" s="39" cm="1">
        <f t="array" aca="1" ref="B7556" ca="1">INDIRECT(_xlfn.CONCAT("D",ROW(C7556)-C7556-3))</f>
        <v>2091</v>
      </c>
      <c r="C7556" s="32">
        <v>65</v>
      </c>
      <c r="D7556" s="33">
        <v>4370029</v>
      </c>
      <c r="E7556" s="33"/>
      <c r="F7556" s="33">
        <v>2165424</v>
      </c>
      <c r="G7556" s="33">
        <v>597763</v>
      </c>
      <c r="H7556" s="33">
        <v>1294176</v>
      </c>
      <c r="I7556" s="33">
        <v>19535</v>
      </c>
      <c r="J7556" s="33">
        <v>253951</v>
      </c>
      <c r="K7556" s="33"/>
      <c r="L7556" s="33">
        <v>2204604</v>
      </c>
      <c r="M7556" s="33">
        <v>480027</v>
      </c>
      <c r="N7556" s="33">
        <v>1194690</v>
      </c>
      <c r="O7556" s="33">
        <v>153491</v>
      </c>
      <c r="P7556" s="33">
        <v>376396</v>
      </c>
      <c r="Q7556"/>
    </row>
    <row r="7557" spans="1:17">
      <c r="A7557" s="38" t="str">
        <f t="shared" ca="1" si="117"/>
        <v>209166</v>
      </c>
      <c r="B7557" s="39" cm="1">
        <f t="array" aca="1" ref="B7557" ca="1">INDIRECT(_xlfn.CONCAT("D",ROW(C7557)-C7557-3))</f>
        <v>2091</v>
      </c>
      <c r="C7557" s="32">
        <v>66</v>
      </c>
      <c r="D7557" s="33">
        <v>4306473</v>
      </c>
      <c r="E7557" s="33"/>
      <c r="F7557" s="33">
        <v>2129463</v>
      </c>
      <c r="G7557" s="33">
        <v>541740</v>
      </c>
      <c r="H7557" s="33">
        <v>1311426</v>
      </c>
      <c r="I7557" s="33">
        <v>31577</v>
      </c>
      <c r="J7557" s="33">
        <v>244720</v>
      </c>
      <c r="K7557" s="33"/>
      <c r="L7557" s="33">
        <v>2177010</v>
      </c>
      <c r="M7557" s="33">
        <v>431453</v>
      </c>
      <c r="N7557" s="33">
        <v>1181805</v>
      </c>
      <c r="O7557" s="33">
        <v>184626</v>
      </c>
      <c r="P7557" s="33">
        <v>379126</v>
      </c>
      <c r="Q7557"/>
    </row>
    <row r="7558" spans="1:17">
      <c r="A7558" s="38" t="str">
        <f t="shared" ca="1" si="117"/>
        <v>209167</v>
      </c>
      <c r="B7558" s="39" cm="1">
        <f t="array" aca="1" ref="B7558" ca="1">INDIRECT(_xlfn.CONCAT("D",ROW(C7558)-C7558-3))</f>
        <v>2091</v>
      </c>
      <c r="C7558" s="32">
        <v>67</v>
      </c>
      <c r="D7558" s="33">
        <v>4252339</v>
      </c>
      <c r="E7558" s="33"/>
      <c r="F7558" s="33">
        <v>2098294</v>
      </c>
      <c r="G7558" s="33">
        <v>515090</v>
      </c>
      <c r="H7558" s="33">
        <v>1294713</v>
      </c>
      <c r="I7558" s="33">
        <v>40928</v>
      </c>
      <c r="J7558" s="33">
        <v>247563</v>
      </c>
      <c r="K7558" s="33"/>
      <c r="L7558" s="33">
        <v>2154045</v>
      </c>
      <c r="M7558" s="33">
        <v>421792</v>
      </c>
      <c r="N7558" s="33">
        <v>1195244</v>
      </c>
      <c r="O7558" s="33">
        <v>169318</v>
      </c>
      <c r="P7558" s="33">
        <v>367690</v>
      </c>
      <c r="Q7558"/>
    </row>
    <row r="7559" spans="1:17">
      <c r="A7559" s="38" t="str">
        <f t="shared" ca="1" si="117"/>
        <v>209168</v>
      </c>
      <c r="B7559" s="39" cm="1">
        <f t="array" aca="1" ref="B7559" ca="1">INDIRECT(_xlfn.CONCAT("D",ROW(C7559)-C7559-3))</f>
        <v>2091</v>
      </c>
      <c r="C7559" s="32">
        <v>68</v>
      </c>
      <c r="D7559" s="33">
        <v>4197112</v>
      </c>
      <c r="E7559" s="33"/>
      <c r="F7559" s="33">
        <v>2066741</v>
      </c>
      <c r="G7559" s="33">
        <v>523791</v>
      </c>
      <c r="H7559" s="33">
        <v>1284100</v>
      </c>
      <c r="I7559" s="33">
        <v>34513</v>
      </c>
      <c r="J7559" s="33">
        <v>224337</v>
      </c>
      <c r="K7559" s="33"/>
      <c r="L7559" s="33">
        <v>2130371</v>
      </c>
      <c r="M7559" s="33">
        <v>403510</v>
      </c>
      <c r="N7559" s="33">
        <v>1171907</v>
      </c>
      <c r="O7559" s="33">
        <v>186001</v>
      </c>
      <c r="P7559" s="33">
        <v>368953</v>
      </c>
      <c r="Q7559"/>
    </row>
    <row r="7560" spans="1:17">
      <c r="A7560" s="38" t="str">
        <f t="shared" ca="1" si="117"/>
        <v>209169</v>
      </c>
      <c r="B7560" s="39" cm="1">
        <f t="array" aca="1" ref="B7560" ca="1">INDIRECT(_xlfn.CONCAT("D",ROW(C7560)-C7560-3))</f>
        <v>2091</v>
      </c>
      <c r="C7560" s="32">
        <v>69</v>
      </c>
      <c r="D7560" s="33">
        <v>4150909</v>
      </c>
      <c r="E7560" s="33"/>
      <c r="F7560" s="33">
        <v>2039548</v>
      </c>
      <c r="G7560" s="33">
        <v>522724</v>
      </c>
      <c r="H7560" s="33">
        <v>1230302</v>
      </c>
      <c r="I7560" s="33">
        <v>41079</v>
      </c>
      <c r="J7560" s="33">
        <v>245444</v>
      </c>
      <c r="K7560" s="33"/>
      <c r="L7560" s="33">
        <v>2111361</v>
      </c>
      <c r="M7560" s="33">
        <v>418366</v>
      </c>
      <c r="N7560" s="33">
        <v>1088574</v>
      </c>
      <c r="O7560" s="33">
        <v>221004</v>
      </c>
      <c r="P7560" s="33">
        <v>383417</v>
      </c>
      <c r="Q7560"/>
    </row>
    <row r="7561" spans="1:17">
      <c r="A7561" s="38" t="str">
        <f t="shared" ca="1" si="117"/>
        <v>209170</v>
      </c>
      <c r="B7561" s="39" cm="1">
        <f t="array" aca="1" ref="B7561" ca="1">INDIRECT(_xlfn.CONCAT("D",ROW(C7561)-C7561-3))</f>
        <v>2091</v>
      </c>
      <c r="C7561" s="32">
        <v>70</v>
      </c>
      <c r="D7561" s="33">
        <v>4055688</v>
      </c>
      <c r="E7561" s="33"/>
      <c r="F7561" s="33">
        <v>1986279</v>
      </c>
      <c r="G7561" s="33">
        <v>483228</v>
      </c>
      <c r="H7561" s="33">
        <v>1198366</v>
      </c>
      <c r="I7561" s="33">
        <v>49487</v>
      </c>
      <c r="J7561" s="33">
        <v>255199</v>
      </c>
      <c r="K7561" s="33"/>
      <c r="L7561" s="33">
        <v>2069408</v>
      </c>
      <c r="M7561" s="33">
        <v>370408</v>
      </c>
      <c r="N7561" s="33">
        <v>1056636</v>
      </c>
      <c r="O7561" s="33">
        <v>235891</v>
      </c>
      <c r="P7561" s="33">
        <v>406474</v>
      </c>
      <c r="Q7561"/>
    </row>
    <row r="7562" spans="1:17">
      <c r="A7562" s="38" t="str">
        <f t="shared" ca="1" si="117"/>
        <v>209171</v>
      </c>
      <c r="B7562" s="39" cm="1">
        <f t="array" aca="1" ref="B7562" ca="1">INDIRECT(_xlfn.CONCAT("D",ROW(C7562)-C7562-3))</f>
        <v>2091</v>
      </c>
      <c r="C7562" s="32">
        <v>71</v>
      </c>
      <c r="D7562" s="33">
        <v>4118722</v>
      </c>
      <c r="E7562" s="33"/>
      <c r="F7562" s="33">
        <v>2012829</v>
      </c>
      <c r="G7562" s="33">
        <v>500206</v>
      </c>
      <c r="H7562" s="33">
        <v>1251515</v>
      </c>
      <c r="I7562" s="33">
        <v>60025</v>
      </c>
      <c r="J7562" s="33">
        <v>201083</v>
      </c>
      <c r="K7562" s="33"/>
      <c r="L7562" s="33">
        <v>2105893</v>
      </c>
      <c r="M7562" s="33">
        <v>445883</v>
      </c>
      <c r="N7562" s="33">
        <v>1089601</v>
      </c>
      <c r="O7562" s="33">
        <v>212899</v>
      </c>
      <c r="P7562" s="33">
        <v>357510</v>
      </c>
      <c r="Q7562"/>
    </row>
    <row r="7563" spans="1:17">
      <c r="A7563" s="38" t="str">
        <f t="shared" ca="1" si="117"/>
        <v>209172</v>
      </c>
      <c r="B7563" s="39" cm="1">
        <f t="array" aca="1" ref="B7563" ca="1">INDIRECT(_xlfn.CONCAT("D",ROW(C7563)-C7563-3))</f>
        <v>2091</v>
      </c>
      <c r="C7563" s="32">
        <v>72</v>
      </c>
      <c r="D7563" s="33">
        <v>4119202</v>
      </c>
      <c r="E7563" s="33"/>
      <c r="F7563" s="33">
        <v>2007859</v>
      </c>
      <c r="G7563" s="33">
        <v>473267</v>
      </c>
      <c r="H7563" s="33">
        <v>1227473</v>
      </c>
      <c r="I7563" s="33">
        <v>73507</v>
      </c>
      <c r="J7563" s="33">
        <v>233612</v>
      </c>
      <c r="K7563" s="33"/>
      <c r="L7563" s="33">
        <v>2111343</v>
      </c>
      <c r="M7563" s="33">
        <v>417417</v>
      </c>
      <c r="N7563" s="33">
        <v>1117829</v>
      </c>
      <c r="O7563" s="33">
        <v>233471</v>
      </c>
      <c r="P7563" s="33">
        <v>342626</v>
      </c>
      <c r="Q7563"/>
    </row>
    <row r="7564" spans="1:17">
      <c r="A7564" s="38" t="str">
        <f t="shared" ref="A7564:A7627" ca="1" si="118">B7564&amp;C7564</f>
        <v>209173</v>
      </c>
      <c r="B7564" s="39" cm="1">
        <f t="array" aca="1" ref="B7564" ca="1">INDIRECT(_xlfn.CONCAT("D",ROW(C7564)-C7564-3))</f>
        <v>2091</v>
      </c>
      <c r="C7564" s="32">
        <v>73</v>
      </c>
      <c r="D7564" s="33">
        <v>4125498</v>
      </c>
      <c r="E7564" s="33"/>
      <c r="F7564" s="33">
        <v>2007387</v>
      </c>
      <c r="G7564" s="33">
        <v>486976</v>
      </c>
      <c r="H7564" s="33">
        <v>1195762</v>
      </c>
      <c r="I7564" s="33">
        <v>72593</v>
      </c>
      <c r="J7564" s="33">
        <v>252058</v>
      </c>
      <c r="K7564" s="33"/>
      <c r="L7564" s="33">
        <v>2118111</v>
      </c>
      <c r="M7564" s="33">
        <v>383547</v>
      </c>
      <c r="N7564" s="33">
        <v>1117245</v>
      </c>
      <c r="O7564" s="33">
        <v>266155</v>
      </c>
      <c r="P7564" s="33">
        <v>351163</v>
      </c>
      <c r="Q7564"/>
    </row>
    <row r="7565" spans="1:17">
      <c r="A7565" s="38" t="str">
        <f t="shared" ca="1" si="118"/>
        <v>209174</v>
      </c>
      <c r="B7565" s="39" cm="1">
        <f t="array" aca="1" ref="B7565" ca="1">INDIRECT(_xlfn.CONCAT("D",ROW(C7565)-C7565-3))</f>
        <v>2091</v>
      </c>
      <c r="C7565" s="32">
        <v>74</v>
      </c>
      <c r="D7565" s="33">
        <v>4148689</v>
      </c>
      <c r="E7565" s="33"/>
      <c r="F7565" s="33">
        <v>2012269</v>
      </c>
      <c r="G7565" s="33">
        <v>483709</v>
      </c>
      <c r="H7565" s="33">
        <v>1225865</v>
      </c>
      <c r="I7565" s="33">
        <v>60338</v>
      </c>
      <c r="J7565" s="33">
        <v>242357</v>
      </c>
      <c r="K7565" s="33"/>
      <c r="L7565" s="33">
        <v>2136420</v>
      </c>
      <c r="M7565" s="33">
        <v>432130</v>
      </c>
      <c r="N7565" s="33">
        <v>1092442</v>
      </c>
      <c r="O7565" s="33">
        <v>266548</v>
      </c>
      <c r="P7565" s="33">
        <v>345300</v>
      </c>
      <c r="Q7565"/>
    </row>
    <row r="7566" spans="1:17">
      <c r="A7566" s="38" t="str">
        <f t="shared" ca="1" si="118"/>
        <v>209175</v>
      </c>
      <c r="B7566" s="39" cm="1">
        <f t="array" aca="1" ref="B7566" ca="1">INDIRECT(_xlfn.CONCAT("D",ROW(C7566)-C7566-3))</f>
        <v>2091</v>
      </c>
      <c r="C7566" s="32">
        <v>75</v>
      </c>
      <c r="D7566" s="33">
        <v>4116313</v>
      </c>
      <c r="E7566" s="33"/>
      <c r="F7566" s="33">
        <v>1991376</v>
      </c>
      <c r="G7566" s="33">
        <v>455918</v>
      </c>
      <c r="H7566" s="33">
        <v>1214107</v>
      </c>
      <c r="I7566" s="33">
        <v>75317</v>
      </c>
      <c r="J7566" s="33">
        <v>246035</v>
      </c>
      <c r="K7566" s="33"/>
      <c r="L7566" s="33">
        <v>2124937</v>
      </c>
      <c r="M7566" s="33">
        <v>404030</v>
      </c>
      <c r="N7566" s="33">
        <v>1054912</v>
      </c>
      <c r="O7566" s="33">
        <v>300252</v>
      </c>
      <c r="P7566" s="33">
        <v>365743</v>
      </c>
      <c r="Q7566"/>
    </row>
    <row r="7567" spans="1:17">
      <c r="A7567" s="38" t="str">
        <f t="shared" ca="1" si="118"/>
        <v>209176</v>
      </c>
      <c r="B7567" s="39" cm="1">
        <f t="array" aca="1" ref="B7567" ca="1">INDIRECT(_xlfn.CONCAT("D",ROW(C7567)-C7567-3))</f>
        <v>2091</v>
      </c>
      <c r="C7567" s="32">
        <v>76</v>
      </c>
      <c r="D7567" s="33">
        <v>4058747</v>
      </c>
      <c r="E7567" s="33"/>
      <c r="F7567" s="33">
        <v>1957032</v>
      </c>
      <c r="G7567" s="33">
        <v>427536</v>
      </c>
      <c r="H7567" s="33">
        <v>1184255</v>
      </c>
      <c r="I7567" s="33">
        <v>103371</v>
      </c>
      <c r="J7567" s="33">
        <v>241869</v>
      </c>
      <c r="K7567" s="33"/>
      <c r="L7567" s="33">
        <v>2101715</v>
      </c>
      <c r="M7567" s="33">
        <v>383686</v>
      </c>
      <c r="N7567" s="33">
        <v>1004030</v>
      </c>
      <c r="O7567" s="33">
        <v>351461</v>
      </c>
      <c r="P7567" s="33">
        <v>362538</v>
      </c>
      <c r="Q7567"/>
    </row>
    <row r="7568" spans="1:17">
      <c r="A7568" s="38" t="str">
        <f t="shared" ca="1" si="118"/>
        <v>209177</v>
      </c>
      <c r="B7568" s="39" cm="1">
        <f t="array" aca="1" ref="B7568" ca="1">INDIRECT(_xlfn.CONCAT("D",ROW(C7568)-C7568-3))</f>
        <v>2091</v>
      </c>
      <c r="C7568" s="32">
        <v>77</v>
      </c>
      <c r="D7568" s="33">
        <v>3942926</v>
      </c>
      <c r="E7568" s="33"/>
      <c r="F7568" s="33">
        <v>1895365</v>
      </c>
      <c r="G7568" s="33">
        <v>423091</v>
      </c>
      <c r="H7568" s="33">
        <v>1137621</v>
      </c>
      <c r="I7568" s="33">
        <v>101502</v>
      </c>
      <c r="J7568" s="33">
        <v>233152</v>
      </c>
      <c r="K7568" s="33"/>
      <c r="L7568" s="33">
        <v>2047560</v>
      </c>
      <c r="M7568" s="33">
        <v>373841</v>
      </c>
      <c r="N7568" s="33">
        <v>991535</v>
      </c>
      <c r="O7568" s="33">
        <v>352680</v>
      </c>
      <c r="P7568" s="33">
        <v>329504</v>
      </c>
      <c r="Q7568"/>
    </row>
    <row r="7569" spans="1:17">
      <c r="A7569" s="38" t="str">
        <f t="shared" ca="1" si="118"/>
        <v>209178</v>
      </c>
      <c r="B7569" s="39" cm="1">
        <f t="array" aca="1" ref="B7569" ca="1">INDIRECT(_xlfn.CONCAT("D",ROW(C7569)-C7569-3))</f>
        <v>2091</v>
      </c>
      <c r="C7569" s="32">
        <v>78</v>
      </c>
      <c r="D7569" s="33">
        <v>3879738</v>
      </c>
      <c r="E7569" s="33"/>
      <c r="F7569" s="33">
        <v>1856331</v>
      </c>
      <c r="G7569" s="33">
        <v>398216</v>
      </c>
      <c r="H7569" s="33">
        <v>1151408</v>
      </c>
      <c r="I7569" s="33">
        <v>99554</v>
      </c>
      <c r="J7569" s="33">
        <v>207153</v>
      </c>
      <c r="K7569" s="33"/>
      <c r="L7569" s="33">
        <v>2023407</v>
      </c>
      <c r="M7569" s="33">
        <v>389969</v>
      </c>
      <c r="N7569" s="33">
        <v>981474</v>
      </c>
      <c r="O7569" s="33">
        <v>356716</v>
      </c>
      <c r="P7569" s="33">
        <v>295248</v>
      </c>
      <c r="Q7569"/>
    </row>
    <row r="7570" spans="1:17">
      <c r="A7570" s="38" t="str">
        <f t="shared" ca="1" si="118"/>
        <v>209179</v>
      </c>
      <c r="B7570" s="39" cm="1">
        <f t="array" aca="1" ref="B7570" ca="1">INDIRECT(_xlfn.CONCAT("D",ROW(C7570)-C7570-3))</f>
        <v>2091</v>
      </c>
      <c r="C7570" s="32">
        <v>79</v>
      </c>
      <c r="D7570" s="33">
        <v>3791686</v>
      </c>
      <c r="E7570" s="33"/>
      <c r="F7570" s="33">
        <v>1808184</v>
      </c>
      <c r="G7570" s="33">
        <v>359222</v>
      </c>
      <c r="H7570" s="33">
        <v>1147095</v>
      </c>
      <c r="I7570" s="33">
        <v>101629</v>
      </c>
      <c r="J7570" s="33">
        <v>200239</v>
      </c>
      <c r="K7570" s="33"/>
      <c r="L7570" s="33">
        <v>1983502</v>
      </c>
      <c r="M7570" s="33">
        <v>357796</v>
      </c>
      <c r="N7570" s="33">
        <v>893987</v>
      </c>
      <c r="O7570" s="33">
        <v>440442</v>
      </c>
      <c r="P7570" s="33">
        <v>291276</v>
      </c>
      <c r="Q7570"/>
    </row>
    <row r="7571" spans="1:17">
      <c r="A7571" s="38" t="str">
        <f t="shared" ca="1" si="118"/>
        <v>209180</v>
      </c>
      <c r="B7571" s="39" cm="1">
        <f t="array" aca="1" ref="B7571" ca="1">INDIRECT(_xlfn.CONCAT("D",ROW(C7571)-C7571-3))</f>
        <v>2091</v>
      </c>
      <c r="C7571" s="32">
        <v>80</v>
      </c>
      <c r="D7571" s="33">
        <v>3758167</v>
      </c>
      <c r="E7571" s="33"/>
      <c r="F7571" s="33">
        <v>1782990</v>
      </c>
      <c r="G7571" s="33">
        <v>340096</v>
      </c>
      <c r="H7571" s="33">
        <v>1091729</v>
      </c>
      <c r="I7571" s="33">
        <v>138856</v>
      </c>
      <c r="J7571" s="33">
        <v>212309</v>
      </c>
      <c r="K7571" s="33"/>
      <c r="L7571" s="33">
        <v>1975177</v>
      </c>
      <c r="M7571" s="33">
        <v>338602</v>
      </c>
      <c r="N7571" s="33">
        <v>898907</v>
      </c>
      <c r="O7571" s="33">
        <v>432322</v>
      </c>
      <c r="P7571" s="33">
        <v>305346</v>
      </c>
      <c r="Q7571"/>
    </row>
    <row r="7572" spans="1:17">
      <c r="A7572" s="38" t="str">
        <f t="shared" ca="1" si="118"/>
        <v>209181</v>
      </c>
      <c r="B7572" s="39" cm="1">
        <f t="array" aca="1" ref="B7572" ca="1">INDIRECT(_xlfn.CONCAT("D",ROW(C7572)-C7572-3))</f>
        <v>2091</v>
      </c>
      <c r="C7572" s="32">
        <v>81</v>
      </c>
      <c r="D7572" s="33">
        <v>3696428</v>
      </c>
      <c r="E7572" s="33"/>
      <c r="F7572" s="33">
        <v>1743462</v>
      </c>
      <c r="G7572" s="33">
        <v>328157</v>
      </c>
      <c r="H7572" s="33">
        <v>1101240</v>
      </c>
      <c r="I7572" s="33">
        <v>112741</v>
      </c>
      <c r="J7572" s="33">
        <v>201323</v>
      </c>
      <c r="K7572" s="33"/>
      <c r="L7572" s="33">
        <v>1952966</v>
      </c>
      <c r="M7572" s="33">
        <v>326839</v>
      </c>
      <c r="N7572" s="33">
        <v>842318</v>
      </c>
      <c r="O7572" s="33">
        <v>481180</v>
      </c>
      <c r="P7572" s="33">
        <v>302629</v>
      </c>
      <c r="Q7572"/>
    </row>
    <row r="7573" spans="1:17">
      <c r="A7573" s="38" t="str">
        <f t="shared" ca="1" si="118"/>
        <v>209182</v>
      </c>
      <c r="B7573" s="39" cm="1">
        <f t="array" aca="1" ref="B7573" ca="1">INDIRECT(_xlfn.CONCAT("D",ROW(C7573)-C7573-3))</f>
        <v>2091</v>
      </c>
      <c r="C7573" s="32">
        <v>82</v>
      </c>
      <c r="D7573" s="33">
        <v>3684547</v>
      </c>
      <c r="E7573" s="33"/>
      <c r="F7573" s="33">
        <v>1727975</v>
      </c>
      <c r="G7573" s="33">
        <v>349625</v>
      </c>
      <c r="H7573" s="33">
        <v>1058952</v>
      </c>
      <c r="I7573" s="33">
        <v>120908</v>
      </c>
      <c r="J7573" s="33">
        <v>198490</v>
      </c>
      <c r="K7573" s="33"/>
      <c r="L7573" s="33">
        <v>1956572</v>
      </c>
      <c r="M7573" s="33">
        <v>375565</v>
      </c>
      <c r="N7573" s="33">
        <v>811705</v>
      </c>
      <c r="O7573" s="33">
        <v>480561</v>
      </c>
      <c r="P7573" s="33">
        <v>288741</v>
      </c>
      <c r="Q7573"/>
    </row>
    <row r="7574" spans="1:17">
      <c r="A7574" s="38" t="str">
        <f t="shared" ca="1" si="118"/>
        <v>209183</v>
      </c>
      <c r="B7574" s="39" cm="1">
        <f t="array" aca="1" ref="B7574" ca="1">INDIRECT(_xlfn.CONCAT("D",ROW(C7574)-C7574-3))</f>
        <v>2091</v>
      </c>
      <c r="C7574" s="32">
        <v>83</v>
      </c>
      <c r="D7574" s="33">
        <v>3561464</v>
      </c>
      <c r="E7574" s="33"/>
      <c r="F7574" s="33">
        <v>1659277</v>
      </c>
      <c r="G7574" s="33">
        <v>296552</v>
      </c>
      <c r="H7574" s="33">
        <v>1050035</v>
      </c>
      <c r="I7574" s="33">
        <v>132137</v>
      </c>
      <c r="J7574" s="33">
        <v>180554</v>
      </c>
      <c r="K7574" s="33"/>
      <c r="L7574" s="33">
        <v>1902186</v>
      </c>
      <c r="M7574" s="33">
        <v>374780</v>
      </c>
      <c r="N7574" s="33">
        <v>762693</v>
      </c>
      <c r="O7574" s="33">
        <v>507115</v>
      </c>
      <c r="P7574" s="33">
        <v>257598</v>
      </c>
      <c r="Q7574"/>
    </row>
    <row r="7575" spans="1:17">
      <c r="A7575" s="38" t="str">
        <f t="shared" ca="1" si="118"/>
        <v>209184</v>
      </c>
      <c r="B7575" s="39" cm="1">
        <f t="array" aca="1" ref="B7575" ca="1">INDIRECT(_xlfn.CONCAT("D",ROW(C7575)-C7575-3))</f>
        <v>2091</v>
      </c>
      <c r="C7575" s="32">
        <v>84</v>
      </c>
      <c r="D7575" s="33">
        <v>3370339</v>
      </c>
      <c r="E7575" s="33"/>
      <c r="F7575" s="33">
        <v>1560663</v>
      </c>
      <c r="G7575" s="33">
        <v>257585</v>
      </c>
      <c r="H7575" s="33">
        <v>1004077</v>
      </c>
      <c r="I7575" s="33">
        <v>137379</v>
      </c>
      <c r="J7575" s="33">
        <v>161622</v>
      </c>
      <c r="K7575" s="33"/>
      <c r="L7575" s="33">
        <v>1809676</v>
      </c>
      <c r="M7575" s="33">
        <v>300265</v>
      </c>
      <c r="N7575" s="33">
        <v>699607</v>
      </c>
      <c r="O7575" s="33">
        <v>527738</v>
      </c>
      <c r="P7575" s="33">
        <v>282067</v>
      </c>
      <c r="Q7575"/>
    </row>
    <row r="7576" spans="1:17">
      <c r="A7576" s="38" t="str">
        <f t="shared" ca="1" si="118"/>
        <v>209185</v>
      </c>
      <c r="B7576" s="39" cm="1">
        <f t="array" aca="1" ref="B7576" ca="1">INDIRECT(_xlfn.CONCAT("D",ROW(C7576)-C7576-3))</f>
        <v>2091</v>
      </c>
      <c r="C7576" s="32">
        <v>85</v>
      </c>
      <c r="D7576" s="33">
        <v>3135961</v>
      </c>
      <c r="E7576" s="33"/>
      <c r="F7576" s="33">
        <v>1440772</v>
      </c>
      <c r="G7576" s="33">
        <v>235910</v>
      </c>
      <c r="H7576" s="33">
        <v>938577</v>
      </c>
      <c r="I7576" s="33">
        <v>123524</v>
      </c>
      <c r="J7576" s="33">
        <v>142761</v>
      </c>
      <c r="K7576" s="33"/>
      <c r="L7576" s="33">
        <v>1695189</v>
      </c>
      <c r="M7576" s="33">
        <v>288263</v>
      </c>
      <c r="N7576" s="33">
        <v>600801</v>
      </c>
      <c r="O7576" s="33">
        <v>554274</v>
      </c>
      <c r="P7576" s="33">
        <v>251851</v>
      </c>
      <c r="Q7576"/>
    </row>
    <row r="7577" spans="1:17">
      <c r="A7577" s="38" t="str">
        <f t="shared" ca="1" si="118"/>
        <v>209186</v>
      </c>
      <c r="B7577" s="39" cm="1">
        <f t="array" aca="1" ref="B7577" ca="1">INDIRECT(_xlfn.CONCAT("D",ROW(C7577)-C7577-3))</f>
        <v>2091</v>
      </c>
      <c r="C7577" s="32">
        <v>86</v>
      </c>
      <c r="D7577" s="33">
        <v>2924502</v>
      </c>
      <c r="E7577" s="33"/>
      <c r="F7577" s="33">
        <v>1331121</v>
      </c>
      <c r="G7577" s="33">
        <v>227265</v>
      </c>
      <c r="H7577" s="33">
        <v>807601</v>
      </c>
      <c r="I7577" s="33">
        <v>173492</v>
      </c>
      <c r="J7577" s="33">
        <v>122763</v>
      </c>
      <c r="K7577" s="33"/>
      <c r="L7577" s="33">
        <v>1593381</v>
      </c>
      <c r="M7577" s="33">
        <v>261011</v>
      </c>
      <c r="N7577" s="33">
        <v>572605</v>
      </c>
      <c r="O7577" s="33">
        <v>561477</v>
      </c>
      <c r="P7577" s="33">
        <v>198287</v>
      </c>
      <c r="Q7577"/>
    </row>
    <row r="7578" spans="1:17">
      <c r="A7578" s="38" t="str">
        <f t="shared" ca="1" si="118"/>
        <v>209187</v>
      </c>
      <c r="B7578" s="39" cm="1">
        <f t="array" aca="1" ref="B7578" ca="1">INDIRECT(_xlfn.CONCAT("D",ROW(C7578)-C7578-3))</f>
        <v>2091</v>
      </c>
      <c r="C7578" s="32">
        <v>87</v>
      </c>
      <c r="D7578" s="33">
        <v>2715810</v>
      </c>
      <c r="E7578" s="33"/>
      <c r="F7578" s="33">
        <v>1224138</v>
      </c>
      <c r="G7578" s="33">
        <v>185044</v>
      </c>
      <c r="H7578" s="33">
        <v>754411</v>
      </c>
      <c r="I7578" s="33">
        <v>151492</v>
      </c>
      <c r="J7578" s="33">
        <v>133191</v>
      </c>
      <c r="K7578" s="33"/>
      <c r="L7578" s="33">
        <v>1491672</v>
      </c>
      <c r="M7578" s="33">
        <v>237979</v>
      </c>
      <c r="N7578" s="33">
        <v>457730</v>
      </c>
      <c r="O7578" s="33">
        <v>601530</v>
      </c>
      <c r="P7578" s="33">
        <v>194434</v>
      </c>
      <c r="Q7578"/>
    </row>
    <row r="7579" spans="1:17">
      <c r="A7579" s="38" t="str">
        <f t="shared" ca="1" si="118"/>
        <v>209188</v>
      </c>
      <c r="B7579" s="39" cm="1">
        <f t="array" aca="1" ref="B7579" ca="1">INDIRECT(_xlfn.CONCAT("D",ROW(C7579)-C7579-3))</f>
        <v>2091</v>
      </c>
      <c r="C7579" s="32">
        <v>88</v>
      </c>
      <c r="D7579" s="33">
        <v>2493900</v>
      </c>
      <c r="E7579" s="33"/>
      <c r="F7579" s="33">
        <v>1111161</v>
      </c>
      <c r="G7579" s="33">
        <v>139788</v>
      </c>
      <c r="H7579" s="33">
        <v>690777</v>
      </c>
      <c r="I7579" s="33">
        <v>178561</v>
      </c>
      <c r="J7579" s="33">
        <v>102035</v>
      </c>
      <c r="K7579" s="33"/>
      <c r="L7579" s="33">
        <v>1382739</v>
      </c>
      <c r="M7579" s="33">
        <v>240609</v>
      </c>
      <c r="N7579" s="33">
        <v>405076</v>
      </c>
      <c r="O7579" s="33">
        <v>567512</v>
      </c>
      <c r="P7579" s="33">
        <v>169543</v>
      </c>
      <c r="Q7579"/>
    </row>
    <row r="7580" spans="1:17">
      <c r="A7580" s="38" t="str">
        <f t="shared" ca="1" si="118"/>
        <v>209189</v>
      </c>
      <c r="B7580" s="39" cm="1">
        <f t="array" aca="1" ref="B7580" ca="1">INDIRECT(_xlfn.CONCAT("D",ROW(C7580)-C7580-3))</f>
        <v>2091</v>
      </c>
      <c r="C7580" s="32">
        <v>89</v>
      </c>
      <c r="D7580" s="33">
        <v>2293239</v>
      </c>
      <c r="E7580" s="33"/>
      <c r="F7580" s="33">
        <v>1009028</v>
      </c>
      <c r="G7580" s="33">
        <v>129966</v>
      </c>
      <c r="H7580" s="33">
        <v>598663</v>
      </c>
      <c r="I7580" s="33">
        <v>171924</v>
      </c>
      <c r="J7580" s="33">
        <v>108476</v>
      </c>
      <c r="K7580" s="33"/>
      <c r="L7580" s="33">
        <v>1284211</v>
      </c>
      <c r="M7580" s="33">
        <v>191460</v>
      </c>
      <c r="N7580" s="33">
        <v>355424</v>
      </c>
      <c r="O7580" s="33">
        <v>537719</v>
      </c>
      <c r="P7580" s="33">
        <v>199608</v>
      </c>
      <c r="Q7580"/>
    </row>
    <row r="7581" spans="1:17">
      <c r="A7581" s="38" t="str">
        <f t="shared" ca="1" si="118"/>
        <v>209190</v>
      </c>
      <c r="B7581" s="39" cm="1">
        <f t="array" aca="1" ref="B7581" ca="1">INDIRECT(_xlfn.CONCAT("D",ROW(C7581)-C7581-3))</f>
        <v>2091</v>
      </c>
      <c r="C7581" s="32">
        <v>90</v>
      </c>
      <c r="D7581" s="33">
        <v>2107014</v>
      </c>
      <c r="E7581" s="33"/>
      <c r="F7581" s="33">
        <v>914622</v>
      </c>
      <c r="G7581" s="33">
        <v>105969</v>
      </c>
      <c r="H7581" s="33">
        <v>554535</v>
      </c>
      <c r="I7581" s="33">
        <v>181073</v>
      </c>
      <c r="J7581" s="33">
        <v>73046</v>
      </c>
      <c r="K7581" s="33"/>
      <c r="L7581" s="33">
        <v>1192392</v>
      </c>
      <c r="M7581" s="33">
        <v>181006</v>
      </c>
      <c r="N7581" s="33">
        <v>282247</v>
      </c>
      <c r="O7581" s="33">
        <v>576766</v>
      </c>
      <c r="P7581" s="33">
        <v>152373</v>
      </c>
      <c r="Q7581"/>
    </row>
    <row r="7582" spans="1:17">
      <c r="A7582" s="38" t="str">
        <f t="shared" ca="1" si="118"/>
        <v>209191</v>
      </c>
      <c r="B7582" s="39" cm="1">
        <f t="array" aca="1" ref="B7582" ca="1">INDIRECT(_xlfn.CONCAT("D",ROW(C7582)-C7582-3))</f>
        <v>2091</v>
      </c>
      <c r="C7582" s="32">
        <v>91</v>
      </c>
      <c r="D7582" s="33">
        <v>1836308</v>
      </c>
      <c r="E7582" s="33"/>
      <c r="F7582" s="33">
        <v>784205</v>
      </c>
      <c r="G7582" s="33">
        <v>73358</v>
      </c>
      <c r="H7582" s="33">
        <v>479408</v>
      </c>
      <c r="I7582" s="33">
        <v>168413</v>
      </c>
      <c r="J7582" s="33">
        <v>63026</v>
      </c>
      <c r="K7582" s="33"/>
      <c r="L7582" s="33">
        <v>1052103</v>
      </c>
      <c r="M7582" s="33">
        <v>151765</v>
      </c>
      <c r="N7582" s="33">
        <v>233801</v>
      </c>
      <c r="O7582" s="33">
        <v>521950</v>
      </c>
      <c r="P7582" s="33">
        <v>144587</v>
      </c>
      <c r="Q7582"/>
    </row>
    <row r="7583" spans="1:17">
      <c r="A7583" s="38" t="str">
        <f t="shared" ca="1" si="118"/>
        <v>209192</v>
      </c>
      <c r="B7583" s="39" cm="1">
        <f t="array" aca="1" ref="B7583" ca="1">INDIRECT(_xlfn.CONCAT("D",ROW(C7583)-C7583-3))</f>
        <v>2091</v>
      </c>
      <c r="C7583" s="32">
        <v>92</v>
      </c>
      <c r="D7583" s="33">
        <v>1598810</v>
      </c>
      <c r="E7583" s="33"/>
      <c r="F7583" s="33">
        <v>669377</v>
      </c>
      <c r="G7583" s="33">
        <v>65179</v>
      </c>
      <c r="H7583" s="33">
        <v>400384</v>
      </c>
      <c r="I7583" s="33">
        <v>155188</v>
      </c>
      <c r="J7583" s="33">
        <v>48626</v>
      </c>
      <c r="K7583" s="33"/>
      <c r="L7583" s="33">
        <v>929433</v>
      </c>
      <c r="M7583" s="33">
        <v>149942</v>
      </c>
      <c r="N7583" s="33">
        <v>174590</v>
      </c>
      <c r="O7583" s="33">
        <v>509391</v>
      </c>
      <c r="P7583" s="33">
        <v>95511</v>
      </c>
      <c r="Q7583"/>
    </row>
    <row r="7584" spans="1:17">
      <c r="A7584" s="38" t="str">
        <f t="shared" ca="1" si="118"/>
        <v>209193</v>
      </c>
      <c r="B7584" s="39" cm="1">
        <f t="array" aca="1" ref="B7584" ca="1">INDIRECT(_xlfn.CONCAT("D",ROW(C7584)-C7584-3))</f>
        <v>2091</v>
      </c>
      <c r="C7584" s="32">
        <v>93</v>
      </c>
      <c r="D7584" s="33">
        <v>1353460</v>
      </c>
      <c r="E7584" s="33"/>
      <c r="F7584" s="33">
        <v>555036</v>
      </c>
      <c r="G7584" s="33">
        <v>69380</v>
      </c>
      <c r="H7584" s="33">
        <v>323081</v>
      </c>
      <c r="I7584" s="33">
        <v>134617</v>
      </c>
      <c r="J7584" s="33">
        <v>27959</v>
      </c>
      <c r="K7584" s="33"/>
      <c r="L7584" s="33">
        <v>798424</v>
      </c>
      <c r="M7584" s="33">
        <v>107282</v>
      </c>
      <c r="N7584" s="33">
        <v>144418</v>
      </c>
      <c r="O7584" s="33">
        <v>430159</v>
      </c>
      <c r="P7584" s="33">
        <v>116566</v>
      </c>
      <c r="Q7584"/>
    </row>
    <row r="7585" spans="1:17">
      <c r="A7585" s="38" t="str">
        <f t="shared" ca="1" si="118"/>
        <v>209194</v>
      </c>
      <c r="B7585" s="39" cm="1">
        <f t="array" aca="1" ref="B7585" ca="1">INDIRECT(_xlfn.CONCAT("D",ROW(C7585)-C7585-3))</f>
        <v>2091</v>
      </c>
      <c r="C7585" s="32">
        <v>94</v>
      </c>
      <c r="D7585" s="33">
        <v>1146408</v>
      </c>
      <c r="E7585" s="33"/>
      <c r="F7585" s="33">
        <v>458488</v>
      </c>
      <c r="G7585" s="33">
        <v>39507</v>
      </c>
      <c r="H7585" s="33">
        <v>242240</v>
      </c>
      <c r="I7585" s="33">
        <v>143472</v>
      </c>
      <c r="J7585" s="33">
        <v>33269</v>
      </c>
      <c r="K7585" s="33"/>
      <c r="L7585" s="33">
        <v>687920</v>
      </c>
      <c r="M7585" s="33">
        <v>97240</v>
      </c>
      <c r="N7585" s="33">
        <v>113791</v>
      </c>
      <c r="O7585" s="33">
        <v>389994</v>
      </c>
      <c r="P7585" s="33">
        <v>86895</v>
      </c>
      <c r="Q7585"/>
    </row>
    <row r="7586" spans="1:17">
      <c r="A7586" s="38" t="str">
        <f t="shared" ca="1" si="118"/>
        <v>209195</v>
      </c>
      <c r="B7586" s="39" cm="1">
        <f t="array" aca="1" ref="B7586" ca="1">INDIRECT(_xlfn.CONCAT("D",ROW(C7586)-C7586-3))</f>
        <v>2091</v>
      </c>
      <c r="C7586" s="32">
        <v>95</v>
      </c>
      <c r="D7586" s="33">
        <v>946068</v>
      </c>
      <c r="E7586" s="33"/>
      <c r="F7586" s="33">
        <v>368722</v>
      </c>
      <c r="G7586" s="33">
        <v>25069</v>
      </c>
      <c r="H7586" s="33">
        <v>208907</v>
      </c>
      <c r="I7586" s="33">
        <v>111765</v>
      </c>
      <c r="J7586" s="33">
        <v>22980</v>
      </c>
      <c r="K7586" s="33"/>
      <c r="L7586" s="33">
        <v>577346</v>
      </c>
      <c r="M7586" s="33">
        <v>75034</v>
      </c>
      <c r="N7586" s="33">
        <v>83371</v>
      </c>
      <c r="O7586" s="33">
        <v>347033</v>
      </c>
      <c r="P7586" s="33">
        <v>71908</v>
      </c>
      <c r="Q7586"/>
    </row>
    <row r="7587" spans="1:17">
      <c r="A7587" s="38" t="str">
        <f t="shared" ca="1" si="118"/>
        <v>209196</v>
      </c>
      <c r="B7587" s="39" cm="1">
        <f t="array" aca="1" ref="B7587" ca="1">INDIRECT(_xlfn.CONCAT("D",ROW(C7587)-C7587-3))</f>
        <v>2091</v>
      </c>
      <c r="C7587" s="32">
        <v>96</v>
      </c>
      <c r="D7587" s="33">
        <v>759930</v>
      </c>
      <c r="E7587" s="33"/>
      <c r="F7587" s="33">
        <v>287216</v>
      </c>
      <c r="G7587" s="33">
        <v>19989</v>
      </c>
      <c r="H7587" s="33">
        <v>148343</v>
      </c>
      <c r="I7587" s="33">
        <v>98895</v>
      </c>
      <c r="J7587" s="33">
        <v>19989</v>
      </c>
      <c r="K7587" s="33"/>
      <c r="L7587" s="33">
        <v>472714</v>
      </c>
      <c r="M7587" s="33">
        <v>49372</v>
      </c>
      <c r="N7587" s="33">
        <v>49372</v>
      </c>
      <c r="O7587" s="33">
        <v>313042</v>
      </c>
      <c r="P7587" s="33">
        <v>60928</v>
      </c>
      <c r="Q7587"/>
    </row>
    <row r="7588" spans="1:17">
      <c r="A7588" s="38" t="str">
        <f t="shared" ca="1" si="118"/>
        <v>209197</v>
      </c>
      <c r="B7588" s="39" cm="1">
        <f t="array" aca="1" ref="B7588" ca="1">INDIRECT(_xlfn.CONCAT("D",ROW(C7588)-C7588-3))</f>
        <v>2091</v>
      </c>
      <c r="C7588" s="32">
        <v>97</v>
      </c>
      <c r="D7588" s="33">
        <v>601991</v>
      </c>
      <c r="E7588" s="33"/>
      <c r="F7588" s="33">
        <v>220260</v>
      </c>
      <c r="G7588" s="33">
        <v>20120</v>
      </c>
      <c r="H7588" s="33">
        <v>102717</v>
      </c>
      <c r="I7588" s="33">
        <v>79421</v>
      </c>
      <c r="J7588" s="33">
        <v>18002</v>
      </c>
      <c r="K7588" s="33"/>
      <c r="L7588" s="33">
        <v>381732</v>
      </c>
      <c r="M7588" s="33">
        <v>47584</v>
      </c>
      <c r="N7588" s="33">
        <v>40182</v>
      </c>
      <c r="O7588" s="33">
        <v>255898</v>
      </c>
      <c r="P7588" s="33">
        <v>38067</v>
      </c>
      <c r="Q7588"/>
    </row>
    <row r="7589" spans="1:17">
      <c r="A7589" s="38" t="str">
        <f t="shared" ca="1" si="118"/>
        <v>209198</v>
      </c>
      <c r="B7589" s="39" cm="1">
        <f t="array" aca="1" ref="B7589" ca="1">INDIRECT(_xlfn.CONCAT("D",ROW(C7589)-C7589-3))</f>
        <v>2091</v>
      </c>
      <c r="C7589" s="32">
        <v>98</v>
      </c>
      <c r="D7589" s="33">
        <v>471612</v>
      </c>
      <c r="E7589" s="33"/>
      <c r="F7589" s="33">
        <v>166783</v>
      </c>
      <c r="G7589" s="33">
        <v>14872</v>
      </c>
      <c r="H7589" s="33">
        <v>63739</v>
      </c>
      <c r="I7589" s="33">
        <v>74362</v>
      </c>
      <c r="J7589" s="33">
        <v>13810</v>
      </c>
      <c r="K7589" s="33"/>
      <c r="L7589" s="33">
        <v>304829</v>
      </c>
      <c r="M7589" s="33">
        <v>36238</v>
      </c>
      <c r="N7589" s="33">
        <v>26646</v>
      </c>
      <c r="O7589" s="33">
        <v>217431</v>
      </c>
      <c r="P7589" s="33">
        <v>24514</v>
      </c>
      <c r="Q7589"/>
    </row>
    <row r="7590" spans="1:17">
      <c r="A7590" s="38" t="str">
        <f t="shared" ca="1" si="118"/>
        <v>209199</v>
      </c>
      <c r="B7590" s="39" cm="1">
        <f t="array" aca="1" ref="B7590" ca="1">INDIRECT(_xlfn.CONCAT("D",ROW(C7590)-C7590-3))</f>
        <v>2091</v>
      </c>
      <c r="C7590" s="32">
        <v>99</v>
      </c>
      <c r="D7590" s="33">
        <v>360360</v>
      </c>
      <c r="E7590" s="33"/>
      <c r="F7590" s="33">
        <v>122411</v>
      </c>
      <c r="G7590" s="33">
        <v>9664</v>
      </c>
      <c r="H7590" s="33">
        <v>50468</v>
      </c>
      <c r="I7590" s="33">
        <v>55837</v>
      </c>
      <c r="J7590" s="33">
        <v>6443</v>
      </c>
      <c r="K7590" s="33"/>
      <c r="L7590" s="33">
        <v>237949</v>
      </c>
      <c r="M7590" s="33">
        <v>45221</v>
      </c>
      <c r="N7590" s="33">
        <v>15074</v>
      </c>
      <c r="O7590" s="33">
        <v>153967</v>
      </c>
      <c r="P7590" s="33">
        <v>23687</v>
      </c>
      <c r="Q7590"/>
    </row>
    <row r="7591" spans="1:17">
      <c r="A7591" s="38" t="str">
        <f t="shared" ca="1" si="118"/>
        <v>2091100</v>
      </c>
      <c r="B7591" s="39" cm="1">
        <f t="array" aca="1" ref="B7591" ca="1">INDIRECT(_xlfn.CONCAT("D",ROW(C7591)-C7591-3))</f>
        <v>2091</v>
      </c>
      <c r="C7591" s="36">
        <v>100</v>
      </c>
      <c r="D7591" s="33">
        <v>833462</v>
      </c>
      <c r="E7591" s="33"/>
      <c r="F7591" s="33">
        <v>251754</v>
      </c>
      <c r="G7591" s="33">
        <v>36438</v>
      </c>
      <c r="H7591" s="33">
        <v>91647</v>
      </c>
      <c r="I7591" s="33">
        <v>109314</v>
      </c>
      <c r="J7591" s="33">
        <v>14354</v>
      </c>
      <c r="K7591" s="33"/>
      <c r="L7591" s="33">
        <v>581708</v>
      </c>
      <c r="M7591" s="33">
        <v>85643</v>
      </c>
      <c r="N7591" s="33">
        <v>21133</v>
      </c>
      <c r="O7591" s="33">
        <v>394850</v>
      </c>
      <c r="P7591" s="33">
        <v>80082</v>
      </c>
      <c r="Q7591"/>
    </row>
    <row r="7592" spans="1:17">
      <c r="A7592" s="38" t="str">
        <f t="shared" ca="1" si="118"/>
        <v>471612</v>
      </c>
      <c r="B7592" s="39" cm="1">
        <f t="array" aca="1" ref="B7592" ca="1">INDIRECT(_xlfn.CONCAT("D",ROW(C7592)-C7592-3))</f>
        <v>471612</v>
      </c>
      <c r="C7592" s="34"/>
      <c r="D7592" s="31"/>
      <c r="E7592" s="31"/>
      <c r="F7592" s="31"/>
      <c r="G7592" s="31"/>
      <c r="H7592" s="31"/>
      <c r="I7592" s="31"/>
      <c r="J7592" s="31"/>
      <c r="K7592" s="31"/>
      <c r="L7592" s="31"/>
      <c r="M7592" s="31"/>
      <c r="N7592" s="31"/>
      <c r="O7592" s="31"/>
      <c r="P7592" s="31"/>
      <c r="Q7592"/>
    </row>
    <row r="7593" spans="1:17">
      <c r="A7593" s="38" t="str">
        <f t="shared" ca="1" si="118"/>
        <v>360360</v>
      </c>
      <c r="B7593" s="39" cm="1">
        <f t="array" aca="1" ref="B7593" ca="1">INDIRECT(_xlfn.CONCAT("D",ROW(C7593)-C7593-3))</f>
        <v>360360</v>
      </c>
      <c r="Q7593"/>
    </row>
    <row r="7594" spans="1:17">
      <c r="A7594" s="38" t="str">
        <f t="shared" ca="1" si="118"/>
        <v>833462</v>
      </c>
      <c r="B7594" s="39" cm="1">
        <f t="array" aca="1" ref="B7594" ca="1">INDIRECT(_xlfn.CONCAT("D",ROW(C7594)-C7594-3))</f>
        <v>833462</v>
      </c>
      <c r="Q7594"/>
    </row>
    <row r="7595" spans="1:17">
      <c r="A7595" s="38" t="str">
        <f t="shared" ca="1" si="118"/>
        <v>0</v>
      </c>
      <c r="B7595" s="39" cm="1">
        <f t="array" aca="1" ref="B7595" ca="1">INDIRECT(_xlfn.CONCAT("D",ROW(C7595)-C7595-3))</f>
        <v>0</v>
      </c>
      <c r="Q7595"/>
    </row>
    <row r="7596" spans="1:17">
      <c r="A7596" s="38" t="str">
        <f t="shared" ca="1" si="118"/>
        <v>0</v>
      </c>
      <c r="B7596" s="39" cm="1">
        <f t="array" aca="1" ref="B7596" ca="1">INDIRECT(_xlfn.CONCAT("D",ROW(C7596)-C7596-3))</f>
        <v>0</v>
      </c>
      <c r="Q7596"/>
    </row>
    <row r="7597" spans="1:17">
      <c r="A7597" s="38" t="str">
        <f t="shared" ca="1" si="118"/>
        <v>0</v>
      </c>
      <c r="B7597" s="39" cm="1">
        <f t="array" aca="1" ref="B7597" ca="1">INDIRECT(_xlfn.CONCAT("D",ROW(C7597)-C7597-3))</f>
        <v>0</v>
      </c>
      <c r="Q7597"/>
    </row>
    <row r="7598" spans="1:17">
      <c r="A7598" s="38" t="str">
        <f t="shared" ca="1" si="118"/>
        <v>0</v>
      </c>
      <c r="B7598" s="39" cm="1">
        <f t="array" aca="1" ref="B7598" ca="1">INDIRECT(_xlfn.CONCAT("D",ROW(C7598)-C7598-3))</f>
        <v>0</v>
      </c>
      <c r="D7598" s="47">
        <v>2092</v>
      </c>
      <c r="E7598" s="47"/>
      <c r="F7598" s="47"/>
      <c r="G7598" s="47"/>
      <c r="H7598" s="47"/>
      <c r="I7598" s="47"/>
      <c r="J7598" s="47"/>
      <c r="K7598" s="47"/>
      <c r="L7598" s="47"/>
      <c r="M7598" s="47"/>
      <c r="N7598" s="47"/>
      <c r="O7598" s="47"/>
      <c r="P7598" s="47"/>
      <c r="Q7598"/>
    </row>
    <row r="7599" spans="1:17">
      <c r="A7599" s="38" t="str">
        <f t="shared" ca="1" si="118"/>
        <v>0</v>
      </c>
      <c r="B7599" s="39" cm="1">
        <f t="array" aca="1" ref="B7599" ca="1">INDIRECT(_xlfn.CONCAT("D",ROW(C7599)-C7599-3))</f>
        <v>0</v>
      </c>
      <c r="F7599" s="48" t="s">
        <v>184</v>
      </c>
      <c r="G7599" s="48"/>
      <c r="H7599" s="48"/>
      <c r="I7599" s="48"/>
      <c r="J7599" s="48"/>
      <c r="K7599" s="30"/>
      <c r="L7599" s="48" t="s">
        <v>185</v>
      </c>
      <c r="M7599" s="48"/>
      <c r="N7599" s="48"/>
      <c r="O7599" s="48"/>
      <c r="P7599" s="48"/>
      <c r="Q7599"/>
    </row>
    <row r="7600" spans="1:17">
      <c r="A7600" s="38" t="e">
        <f t="shared" ca="1" si="118"/>
        <v>#VALUE!</v>
      </c>
      <c r="B7600" s="39" t="e" cm="1">
        <f t="array" aca="1" ref="B7600" ca="1">INDIRECT(_xlfn.CONCAT("D",ROW(C7600)-C7600-3))</f>
        <v>#VALUE!</v>
      </c>
      <c r="C7600" s="30" t="s">
        <v>186</v>
      </c>
      <c r="D7600" s="30" t="s">
        <v>0</v>
      </c>
      <c r="E7600" s="30"/>
      <c r="F7600" s="30" t="s">
        <v>0</v>
      </c>
      <c r="G7600" s="30" t="s">
        <v>187</v>
      </c>
      <c r="H7600" s="30" t="s">
        <v>188</v>
      </c>
      <c r="I7600" s="30" t="s">
        <v>189</v>
      </c>
      <c r="J7600" s="30" t="s">
        <v>190</v>
      </c>
      <c r="K7600" s="30"/>
      <c r="L7600" s="30" t="s">
        <v>0</v>
      </c>
      <c r="M7600" s="30" t="s">
        <v>187</v>
      </c>
      <c r="N7600" s="30" t="s">
        <v>188</v>
      </c>
      <c r="O7600" s="30" t="s">
        <v>189</v>
      </c>
      <c r="P7600" s="30" t="s">
        <v>190</v>
      </c>
      <c r="Q7600"/>
    </row>
    <row r="7601" spans="1:17">
      <c r="A7601" s="38" t="str">
        <f t="shared" ca="1" si="118"/>
        <v>20920</v>
      </c>
      <c r="B7601" s="39" cm="1">
        <f t="array" aca="1" ref="B7601" ca="1">INDIRECT(_xlfn.CONCAT("D",ROW(C7601)-C7601-3))</f>
        <v>2092</v>
      </c>
      <c r="C7601" s="32">
        <v>0</v>
      </c>
      <c r="D7601" s="33">
        <v>4032041</v>
      </c>
      <c r="E7601" s="33"/>
      <c r="F7601" s="33">
        <v>2062877</v>
      </c>
      <c r="G7601" s="33">
        <v>2062877</v>
      </c>
      <c r="H7601" s="33">
        <v>0</v>
      </c>
      <c r="I7601" s="33">
        <v>0</v>
      </c>
      <c r="J7601" s="33">
        <v>0</v>
      </c>
      <c r="K7601" s="33"/>
      <c r="L7601" s="33">
        <v>1969164</v>
      </c>
      <c r="M7601" s="33">
        <v>1969164</v>
      </c>
      <c r="N7601" s="33">
        <v>0</v>
      </c>
      <c r="O7601" s="33">
        <v>0</v>
      </c>
      <c r="P7601" s="33">
        <v>0</v>
      </c>
      <c r="Q7601"/>
    </row>
    <row r="7602" spans="1:17">
      <c r="A7602" s="38" t="str">
        <f t="shared" ca="1" si="118"/>
        <v>20921</v>
      </c>
      <c r="B7602" s="39" cm="1">
        <f t="array" aca="1" ref="B7602" ca="1">INDIRECT(_xlfn.CONCAT("D",ROW(C7602)-C7602-3))</f>
        <v>2092</v>
      </c>
      <c r="C7602" s="32">
        <v>1</v>
      </c>
      <c r="D7602" s="33">
        <v>4038608</v>
      </c>
      <c r="E7602" s="33"/>
      <c r="F7602" s="33">
        <v>2066919</v>
      </c>
      <c r="G7602" s="33">
        <v>2066919</v>
      </c>
      <c r="H7602" s="33">
        <v>0</v>
      </c>
      <c r="I7602" s="33">
        <v>0</v>
      </c>
      <c r="J7602" s="33">
        <v>0</v>
      </c>
      <c r="K7602" s="33"/>
      <c r="L7602" s="33">
        <v>1971690</v>
      </c>
      <c r="M7602" s="33">
        <v>1971690</v>
      </c>
      <c r="N7602" s="33">
        <v>0</v>
      </c>
      <c r="O7602" s="33">
        <v>0</v>
      </c>
      <c r="P7602" s="33">
        <v>0</v>
      </c>
      <c r="Q7602"/>
    </row>
    <row r="7603" spans="1:17">
      <c r="A7603" s="38" t="str">
        <f t="shared" ca="1" si="118"/>
        <v>20922</v>
      </c>
      <c r="B7603" s="39" cm="1">
        <f t="array" aca="1" ref="B7603" ca="1">INDIRECT(_xlfn.CONCAT("D",ROW(C7603)-C7603-3))</f>
        <v>2092</v>
      </c>
      <c r="C7603" s="32">
        <v>2</v>
      </c>
      <c r="D7603" s="33">
        <v>4054147</v>
      </c>
      <c r="E7603" s="33"/>
      <c r="F7603" s="33">
        <v>2075009</v>
      </c>
      <c r="G7603" s="33">
        <v>2075009</v>
      </c>
      <c r="H7603" s="33">
        <v>0</v>
      </c>
      <c r="I7603" s="33">
        <v>0</v>
      </c>
      <c r="J7603" s="33">
        <v>0</v>
      </c>
      <c r="K7603" s="33"/>
      <c r="L7603" s="33">
        <v>1979139</v>
      </c>
      <c r="M7603" s="33">
        <v>1979139</v>
      </c>
      <c r="N7603" s="33">
        <v>0</v>
      </c>
      <c r="O7603" s="33">
        <v>0</v>
      </c>
      <c r="P7603" s="33">
        <v>0</v>
      </c>
      <c r="Q7603"/>
    </row>
    <row r="7604" spans="1:17">
      <c r="A7604" s="38" t="str">
        <f t="shared" ca="1" si="118"/>
        <v>20923</v>
      </c>
      <c r="B7604" s="39" cm="1">
        <f t="array" aca="1" ref="B7604" ca="1">INDIRECT(_xlfn.CONCAT("D",ROW(C7604)-C7604-3))</f>
        <v>2092</v>
      </c>
      <c r="C7604" s="32">
        <v>3</v>
      </c>
      <c r="D7604" s="33">
        <v>4071108</v>
      </c>
      <c r="E7604" s="33"/>
      <c r="F7604" s="33">
        <v>2083819</v>
      </c>
      <c r="G7604" s="33">
        <v>2083819</v>
      </c>
      <c r="H7604" s="33">
        <v>0</v>
      </c>
      <c r="I7604" s="33">
        <v>0</v>
      </c>
      <c r="J7604" s="33">
        <v>0</v>
      </c>
      <c r="K7604" s="33"/>
      <c r="L7604" s="33">
        <v>1987289</v>
      </c>
      <c r="M7604" s="33">
        <v>1987289</v>
      </c>
      <c r="N7604" s="33">
        <v>0</v>
      </c>
      <c r="O7604" s="33">
        <v>0</v>
      </c>
      <c r="P7604" s="33">
        <v>0</v>
      </c>
      <c r="Q7604"/>
    </row>
    <row r="7605" spans="1:17">
      <c r="A7605" s="38" t="str">
        <f t="shared" ca="1" si="118"/>
        <v>20924</v>
      </c>
      <c r="B7605" s="39" cm="1">
        <f t="array" aca="1" ref="B7605" ca="1">INDIRECT(_xlfn.CONCAT("D",ROW(C7605)-C7605-3))</f>
        <v>2092</v>
      </c>
      <c r="C7605" s="32">
        <v>4</v>
      </c>
      <c r="D7605" s="33">
        <v>4086995</v>
      </c>
      <c r="E7605" s="33"/>
      <c r="F7605" s="33">
        <v>2092298</v>
      </c>
      <c r="G7605" s="33">
        <v>2092298</v>
      </c>
      <c r="H7605" s="33">
        <v>0</v>
      </c>
      <c r="I7605" s="33">
        <v>0</v>
      </c>
      <c r="J7605" s="33">
        <v>0</v>
      </c>
      <c r="K7605" s="33"/>
      <c r="L7605" s="33">
        <v>1994697</v>
      </c>
      <c r="M7605" s="33">
        <v>1994697</v>
      </c>
      <c r="N7605" s="33">
        <v>0</v>
      </c>
      <c r="O7605" s="33">
        <v>0</v>
      </c>
      <c r="P7605" s="33">
        <v>0</v>
      </c>
      <c r="Q7605"/>
    </row>
    <row r="7606" spans="1:17">
      <c r="A7606" s="38" t="str">
        <f t="shared" ca="1" si="118"/>
        <v>20925</v>
      </c>
      <c r="B7606" s="39" cm="1">
        <f t="array" aca="1" ref="B7606" ca="1">INDIRECT(_xlfn.CONCAT("D",ROW(C7606)-C7606-3))</f>
        <v>2092</v>
      </c>
      <c r="C7606" s="32">
        <v>5</v>
      </c>
      <c r="D7606" s="33">
        <v>4102889</v>
      </c>
      <c r="E7606" s="33"/>
      <c r="F7606" s="33">
        <v>2100702</v>
      </c>
      <c r="G7606" s="33">
        <v>2100702</v>
      </c>
      <c r="H7606" s="33">
        <v>0</v>
      </c>
      <c r="I7606" s="33">
        <v>0</v>
      </c>
      <c r="J7606" s="33">
        <v>0</v>
      </c>
      <c r="K7606" s="33"/>
      <c r="L7606" s="33">
        <v>2002187</v>
      </c>
      <c r="M7606" s="33">
        <v>2002187</v>
      </c>
      <c r="N7606" s="33">
        <v>0</v>
      </c>
      <c r="O7606" s="33">
        <v>0</v>
      </c>
      <c r="P7606" s="33">
        <v>0</v>
      </c>
      <c r="Q7606"/>
    </row>
    <row r="7607" spans="1:17">
      <c r="A7607" s="38" t="str">
        <f t="shared" ca="1" si="118"/>
        <v>20926</v>
      </c>
      <c r="B7607" s="39" cm="1">
        <f t="array" aca="1" ref="B7607" ca="1">INDIRECT(_xlfn.CONCAT("D",ROW(C7607)-C7607-3))</f>
        <v>2092</v>
      </c>
      <c r="C7607" s="32">
        <v>6</v>
      </c>
      <c r="D7607" s="33">
        <v>4121187</v>
      </c>
      <c r="E7607" s="33"/>
      <c r="F7607" s="33">
        <v>2110229</v>
      </c>
      <c r="G7607" s="33">
        <v>2110229</v>
      </c>
      <c r="H7607" s="33">
        <v>0</v>
      </c>
      <c r="I7607" s="33">
        <v>0</v>
      </c>
      <c r="J7607" s="33">
        <v>0</v>
      </c>
      <c r="K7607" s="33"/>
      <c r="L7607" s="33">
        <v>2010958</v>
      </c>
      <c r="M7607" s="33">
        <v>2010958</v>
      </c>
      <c r="N7607" s="33">
        <v>0</v>
      </c>
      <c r="O7607" s="33">
        <v>0</v>
      </c>
      <c r="P7607" s="33">
        <v>0</v>
      </c>
      <c r="Q7607"/>
    </row>
    <row r="7608" spans="1:17">
      <c r="A7608" s="38" t="str">
        <f t="shared" ca="1" si="118"/>
        <v>20927</v>
      </c>
      <c r="B7608" s="39" cm="1">
        <f t="array" aca="1" ref="B7608" ca="1">INDIRECT(_xlfn.CONCAT("D",ROW(C7608)-C7608-3))</f>
        <v>2092</v>
      </c>
      <c r="C7608" s="32">
        <v>7</v>
      </c>
      <c r="D7608" s="33">
        <v>4140057</v>
      </c>
      <c r="E7608" s="33"/>
      <c r="F7608" s="33">
        <v>2119887</v>
      </c>
      <c r="G7608" s="33">
        <v>2119887</v>
      </c>
      <c r="H7608" s="33">
        <v>0</v>
      </c>
      <c r="I7608" s="33">
        <v>0</v>
      </c>
      <c r="J7608" s="33">
        <v>0</v>
      </c>
      <c r="K7608" s="33"/>
      <c r="L7608" s="33">
        <v>2020170</v>
      </c>
      <c r="M7608" s="33">
        <v>2020170</v>
      </c>
      <c r="N7608" s="33">
        <v>0</v>
      </c>
      <c r="O7608" s="33">
        <v>0</v>
      </c>
      <c r="P7608" s="33">
        <v>0</v>
      </c>
      <c r="Q7608"/>
    </row>
    <row r="7609" spans="1:17">
      <c r="A7609" s="38" t="str">
        <f t="shared" ca="1" si="118"/>
        <v>20928</v>
      </c>
      <c r="B7609" s="39" cm="1">
        <f t="array" aca="1" ref="B7609" ca="1">INDIRECT(_xlfn.CONCAT("D",ROW(C7609)-C7609-3))</f>
        <v>2092</v>
      </c>
      <c r="C7609" s="32">
        <v>8</v>
      </c>
      <c r="D7609" s="33">
        <v>4160374</v>
      </c>
      <c r="E7609" s="33"/>
      <c r="F7609" s="33">
        <v>2130474</v>
      </c>
      <c r="G7609" s="33">
        <v>2130474</v>
      </c>
      <c r="H7609" s="33">
        <v>0</v>
      </c>
      <c r="I7609" s="33">
        <v>0</v>
      </c>
      <c r="J7609" s="33">
        <v>0</v>
      </c>
      <c r="K7609" s="33"/>
      <c r="L7609" s="33">
        <v>2029900</v>
      </c>
      <c r="M7609" s="33">
        <v>2029900</v>
      </c>
      <c r="N7609" s="33">
        <v>0</v>
      </c>
      <c r="O7609" s="33">
        <v>0</v>
      </c>
      <c r="P7609" s="33">
        <v>0</v>
      </c>
      <c r="Q7609"/>
    </row>
    <row r="7610" spans="1:17">
      <c r="A7610" s="38" t="str">
        <f t="shared" ca="1" si="118"/>
        <v>20929</v>
      </c>
      <c r="B7610" s="39" cm="1">
        <f t="array" aca="1" ref="B7610" ca="1">INDIRECT(_xlfn.CONCAT("D",ROW(C7610)-C7610-3))</f>
        <v>2092</v>
      </c>
      <c r="C7610" s="32">
        <v>9</v>
      </c>
      <c r="D7610" s="33">
        <v>4183058</v>
      </c>
      <c r="E7610" s="33"/>
      <c r="F7610" s="33">
        <v>2142632</v>
      </c>
      <c r="G7610" s="33">
        <v>2142632</v>
      </c>
      <c r="H7610" s="33">
        <v>0</v>
      </c>
      <c r="I7610" s="33">
        <v>0</v>
      </c>
      <c r="J7610" s="33">
        <v>0</v>
      </c>
      <c r="K7610" s="33"/>
      <c r="L7610" s="33">
        <v>2040426</v>
      </c>
      <c r="M7610" s="33">
        <v>2040426</v>
      </c>
      <c r="N7610" s="33">
        <v>0</v>
      </c>
      <c r="O7610" s="33">
        <v>0</v>
      </c>
      <c r="P7610" s="33">
        <v>0</v>
      </c>
      <c r="Q7610"/>
    </row>
    <row r="7611" spans="1:17">
      <c r="A7611" s="38" t="str">
        <f t="shared" ca="1" si="118"/>
        <v>209210</v>
      </c>
      <c r="B7611" s="39" cm="1">
        <f t="array" aca="1" ref="B7611" ca="1">INDIRECT(_xlfn.CONCAT("D",ROW(C7611)-C7611-3))</f>
        <v>2092</v>
      </c>
      <c r="C7611" s="32">
        <v>10</v>
      </c>
      <c r="D7611" s="33">
        <v>4208093</v>
      </c>
      <c r="E7611" s="33"/>
      <c r="F7611" s="33">
        <v>2156203</v>
      </c>
      <c r="G7611" s="33">
        <v>2156203</v>
      </c>
      <c r="H7611" s="33">
        <v>0</v>
      </c>
      <c r="I7611" s="33">
        <v>0</v>
      </c>
      <c r="J7611" s="33">
        <v>0</v>
      </c>
      <c r="K7611" s="33"/>
      <c r="L7611" s="33">
        <v>2051890</v>
      </c>
      <c r="M7611" s="33">
        <v>2051890</v>
      </c>
      <c r="N7611" s="33">
        <v>0</v>
      </c>
      <c r="O7611" s="33">
        <v>0</v>
      </c>
      <c r="P7611" s="33">
        <v>0</v>
      </c>
      <c r="Q7611"/>
    </row>
    <row r="7612" spans="1:17">
      <c r="A7612" s="38" t="str">
        <f t="shared" ca="1" si="118"/>
        <v>209211</v>
      </c>
      <c r="B7612" s="39" cm="1">
        <f t="array" aca="1" ref="B7612" ca="1">INDIRECT(_xlfn.CONCAT("D",ROW(C7612)-C7612-3))</f>
        <v>2092</v>
      </c>
      <c r="C7612" s="32">
        <v>11</v>
      </c>
      <c r="D7612" s="33">
        <v>4234773</v>
      </c>
      <c r="E7612" s="33"/>
      <c r="F7612" s="33">
        <v>2170496</v>
      </c>
      <c r="G7612" s="33">
        <v>2170496</v>
      </c>
      <c r="H7612" s="33">
        <v>0</v>
      </c>
      <c r="I7612" s="33">
        <v>0</v>
      </c>
      <c r="J7612" s="33">
        <v>0</v>
      </c>
      <c r="K7612" s="33"/>
      <c r="L7612" s="33">
        <v>2064277</v>
      </c>
      <c r="M7612" s="33">
        <v>2064277</v>
      </c>
      <c r="N7612" s="33">
        <v>0</v>
      </c>
      <c r="O7612" s="33">
        <v>0</v>
      </c>
      <c r="P7612" s="33">
        <v>0</v>
      </c>
      <c r="Q7612"/>
    </row>
    <row r="7613" spans="1:17">
      <c r="A7613" s="38" t="str">
        <f t="shared" ca="1" si="118"/>
        <v>209212</v>
      </c>
      <c r="B7613" s="39" cm="1">
        <f t="array" aca="1" ref="B7613" ca="1">INDIRECT(_xlfn.CONCAT("D",ROW(C7613)-C7613-3))</f>
        <v>2092</v>
      </c>
      <c r="C7613" s="32">
        <v>12</v>
      </c>
      <c r="D7613" s="33">
        <v>4262947</v>
      </c>
      <c r="E7613" s="33"/>
      <c r="F7613" s="33">
        <v>2185292</v>
      </c>
      <c r="G7613" s="33">
        <v>2185292</v>
      </c>
      <c r="H7613" s="33">
        <v>0</v>
      </c>
      <c r="I7613" s="33">
        <v>0</v>
      </c>
      <c r="J7613" s="33">
        <v>0</v>
      </c>
      <c r="K7613" s="33"/>
      <c r="L7613" s="33">
        <v>2077655</v>
      </c>
      <c r="M7613" s="33">
        <v>2077655</v>
      </c>
      <c r="N7613" s="33">
        <v>0</v>
      </c>
      <c r="O7613" s="33">
        <v>0</v>
      </c>
      <c r="P7613" s="33">
        <v>0</v>
      </c>
      <c r="Q7613"/>
    </row>
    <row r="7614" spans="1:17">
      <c r="A7614" s="38" t="str">
        <f t="shared" ca="1" si="118"/>
        <v>209213</v>
      </c>
      <c r="B7614" s="39" cm="1">
        <f t="array" aca="1" ref="B7614" ca="1">INDIRECT(_xlfn.CONCAT("D",ROW(C7614)-C7614-3))</f>
        <v>2092</v>
      </c>
      <c r="C7614" s="32">
        <v>13</v>
      </c>
      <c r="D7614" s="33">
        <v>4292553</v>
      </c>
      <c r="E7614" s="33"/>
      <c r="F7614" s="33">
        <v>2200666</v>
      </c>
      <c r="G7614" s="33">
        <v>2200666</v>
      </c>
      <c r="H7614" s="33">
        <v>0</v>
      </c>
      <c r="I7614" s="33">
        <v>0</v>
      </c>
      <c r="J7614" s="33">
        <v>0</v>
      </c>
      <c r="K7614" s="33"/>
      <c r="L7614" s="33">
        <v>2091888</v>
      </c>
      <c r="M7614" s="33">
        <v>2091888</v>
      </c>
      <c r="N7614" s="33">
        <v>0</v>
      </c>
      <c r="O7614" s="33">
        <v>0</v>
      </c>
      <c r="P7614" s="33">
        <v>0</v>
      </c>
      <c r="Q7614"/>
    </row>
    <row r="7615" spans="1:17">
      <c r="A7615" s="38" t="str">
        <f t="shared" ca="1" si="118"/>
        <v>209214</v>
      </c>
      <c r="B7615" s="39" cm="1">
        <f t="array" aca="1" ref="B7615" ca="1">INDIRECT(_xlfn.CONCAT("D",ROW(C7615)-C7615-3))</f>
        <v>2092</v>
      </c>
      <c r="C7615" s="32">
        <v>14</v>
      </c>
      <c r="D7615" s="33">
        <v>4323233</v>
      </c>
      <c r="E7615" s="33"/>
      <c r="F7615" s="33">
        <v>2216584</v>
      </c>
      <c r="G7615" s="33">
        <v>2216584</v>
      </c>
      <c r="H7615" s="33">
        <v>0</v>
      </c>
      <c r="I7615" s="33">
        <v>0</v>
      </c>
      <c r="J7615" s="33">
        <v>0</v>
      </c>
      <c r="K7615" s="33"/>
      <c r="L7615" s="33">
        <v>2106649</v>
      </c>
      <c r="M7615" s="33">
        <v>2106649</v>
      </c>
      <c r="N7615" s="33">
        <v>0</v>
      </c>
      <c r="O7615" s="33">
        <v>0</v>
      </c>
      <c r="P7615" s="33">
        <v>0</v>
      </c>
      <c r="Q7615"/>
    </row>
    <row r="7616" spans="1:17">
      <c r="A7616" s="38" t="str">
        <f t="shared" ca="1" si="118"/>
        <v>209215</v>
      </c>
      <c r="B7616" s="39" cm="1">
        <f t="array" aca="1" ref="B7616" ca="1">INDIRECT(_xlfn.CONCAT("D",ROW(C7616)-C7616-3))</f>
        <v>2092</v>
      </c>
      <c r="C7616" s="32">
        <v>15</v>
      </c>
      <c r="D7616" s="33">
        <v>4355569</v>
      </c>
      <c r="E7616" s="33"/>
      <c r="F7616" s="33">
        <v>2233538</v>
      </c>
      <c r="G7616" s="33">
        <v>2233538</v>
      </c>
      <c r="H7616" s="33">
        <v>0</v>
      </c>
      <c r="I7616" s="33">
        <v>0</v>
      </c>
      <c r="J7616" s="33">
        <v>0</v>
      </c>
      <c r="K7616" s="33"/>
      <c r="L7616" s="33">
        <v>2122031</v>
      </c>
      <c r="M7616" s="33">
        <v>2122031</v>
      </c>
      <c r="N7616" s="33">
        <v>0</v>
      </c>
      <c r="O7616" s="33">
        <v>0</v>
      </c>
      <c r="P7616" s="33">
        <v>0</v>
      </c>
      <c r="Q7616"/>
    </row>
    <row r="7617" spans="1:17">
      <c r="A7617" s="38" t="str">
        <f t="shared" ca="1" si="118"/>
        <v>209216</v>
      </c>
      <c r="B7617" s="39" cm="1">
        <f t="array" aca="1" ref="B7617" ca="1">INDIRECT(_xlfn.CONCAT("D",ROW(C7617)-C7617-3))</f>
        <v>2092</v>
      </c>
      <c r="C7617" s="32">
        <v>16</v>
      </c>
      <c r="D7617" s="33">
        <v>4390041</v>
      </c>
      <c r="E7617" s="33"/>
      <c r="F7617" s="33">
        <v>2252189</v>
      </c>
      <c r="G7617" s="33">
        <v>2246635</v>
      </c>
      <c r="H7617" s="33">
        <v>5554</v>
      </c>
      <c r="I7617" s="33">
        <v>0</v>
      </c>
      <c r="J7617" s="33">
        <v>0</v>
      </c>
      <c r="K7617" s="33"/>
      <c r="L7617" s="33">
        <v>2137851</v>
      </c>
      <c r="M7617" s="33">
        <v>2134154</v>
      </c>
      <c r="N7617" s="33">
        <v>3697</v>
      </c>
      <c r="O7617" s="33">
        <v>0</v>
      </c>
      <c r="P7617" s="33">
        <v>0</v>
      </c>
      <c r="Q7617"/>
    </row>
    <row r="7618" spans="1:17">
      <c r="A7618" s="38" t="str">
        <f t="shared" ca="1" si="118"/>
        <v>209217</v>
      </c>
      <c r="B7618" s="39" cm="1">
        <f t="array" aca="1" ref="B7618" ca="1">INDIRECT(_xlfn.CONCAT("D",ROW(C7618)-C7618-3))</f>
        <v>2092</v>
      </c>
      <c r="C7618" s="32">
        <v>17</v>
      </c>
      <c r="D7618" s="33">
        <v>4427551</v>
      </c>
      <c r="E7618" s="33"/>
      <c r="F7618" s="33">
        <v>2273335</v>
      </c>
      <c r="G7618" s="33">
        <v>2264064</v>
      </c>
      <c r="H7618" s="33">
        <v>9271</v>
      </c>
      <c r="I7618" s="33">
        <v>0</v>
      </c>
      <c r="J7618" s="33">
        <v>0</v>
      </c>
      <c r="K7618" s="33"/>
      <c r="L7618" s="33">
        <v>2154216</v>
      </c>
      <c r="M7618" s="33">
        <v>2142186</v>
      </c>
      <c r="N7618" s="33">
        <v>12030</v>
      </c>
      <c r="O7618" s="33">
        <v>0</v>
      </c>
      <c r="P7618" s="33">
        <v>0</v>
      </c>
      <c r="Q7618"/>
    </row>
    <row r="7619" spans="1:17">
      <c r="A7619" s="38" t="str">
        <f t="shared" ca="1" si="118"/>
        <v>209218</v>
      </c>
      <c r="B7619" s="39" cm="1">
        <f t="array" aca="1" ref="B7619" ca="1">INDIRECT(_xlfn.CONCAT("D",ROW(C7619)-C7619-3))</f>
        <v>2092</v>
      </c>
      <c r="C7619" s="32">
        <v>18</v>
      </c>
      <c r="D7619" s="33">
        <v>4467274</v>
      </c>
      <c r="E7619" s="33"/>
      <c r="F7619" s="33">
        <v>2296262</v>
      </c>
      <c r="G7619" s="33">
        <v>2283294</v>
      </c>
      <c r="H7619" s="33">
        <v>12968</v>
      </c>
      <c r="I7619" s="33">
        <v>0</v>
      </c>
      <c r="J7619" s="33">
        <v>0</v>
      </c>
      <c r="K7619" s="33"/>
      <c r="L7619" s="33">
        <v>2171012</v>
      </c>
      <c r="M7619" s="33">
        <v>2149719</v>
      </c>
      <c r="N7619" s="33">
        <v>19442</v>
      </c>
      <c r="O7619" s="33">
        <v>0</v>
      </c>
      <c r="P7619" s="33">
        <v>1852</v>
      </c>
      <c r="Q7619"/>
    </row>
    <row r="7620" spans="1:17">
      <c r="A7620" s="38" t="str">
        <f t="shared" ca="1" si="118"/>
        <v>209219</v>
      </c>
      <c r="B7620" s="39" cm="1">
        <f t="array" aca="1" ref="B7620" ca="1">INDIRECT(_xlfn.CONCAT("D",ROW(C7620)-C7620-3))</f>
        <v>2092</v>
      </c>
      <c r="C7620" s="32">
        <v>19</v>
      </c>
      <c r="D7620" s="33">
        <v>4505701</v>
      </c>
      <c r="E7620" s="33"/>
      <c r="F7620" s="33">
        <v>2318197</v>
      </c>
      <c r="G7620" s="33">
        <v>2295933</v>
      </c>
      <c r="H7620" s="33">
        <v>21336</v>
      </c>
      <c r="I7620" s="33">
        <v>0</v>
      </c>
      <c r="J7620" s="33">
        <v>928</v>
      </c>
      <c r="K7620" s="33"/>
      <c r="L7620" s="33">
        <v>2187504</v>
      </c>
      <c r="M7620" s="33">
        <v>2138398</v>
      </c>
      <c r="N7620" s="33">
        <v>47252</v>
      </c>
      <c r="O7620" s="33">
        <v>0</v>
      </c>
      <c r="P7620" s="33">
        <v>1853</v>
      </c>
      <c r="Q7620"/>
    </row>
    <row r="7621" spans="1:17">
      <c r="A7621" s="38" t="str">
        <f t="shared" ca="1" si="118"/>
        <v>209220</v>
      </c>
      <c r="B7621" s="39" cm="1">
        <f t="array" aca="1" ref="B7621" ca="1">INDIRECT(_xlfn.CONCAT("D",ROW(C7621)-C7621-3))</f>
        <v>2092</v>
      </c>
      <c r="C7621" s="32">
        <v>20</v>
      </c>
      <c r="D7621" s="33">
        <v>4541402</v>
      </c>
      <c r="E7621" s="33"/>
      <c r="F7621" s="33">
        <v>2337455</v>
      </c>
      <c r="G7621" s="33">
        <v>2294753</v>
      </c>
      <c r="H7621" s="33">
        <v>39917</v>
      </c>
      <c r="I7621" s="33">
        <v>0</v>
      </c>
      <c r="J7621" s="33">
        <v>2785</v>
      </c>
      <c r="K7621" s="33"/>
      <c r="L7621" s="33">
        <v>2203948</v>
      </c>
      <c r="M7621" s="33">
        <v>2074140</v>
      </c>
      <c r="N7621" s="33">
        <v>126099</v>
      </c>
      <c r="O7621" s="33">
        <v>0</v>
      </c>
      <c r="P7621" s="33">
        <v>3709</v>
      </c>
      <c r="Q7621"/>
    </row>
    <row r="7622" spans="1:17">
      <c r="A7622" s="38" t="str">
        <f t="shared" ca="1" si="118"/>
        <v>209221</v>
      </c>
      <c r="B7622" s="39" cm="1">
        <f t="array" aca="1" ref="B7622" ca="1">INDIRECT(_xlfn.CONCAT("D",ROW(C7622)-C7622-3))</f>
        <v>2092</v>
      </c>
      <c r="C7622" s="32">
        <v>21</v>
      </c>
      <c r="D7622" s="33">
        <v>4576878</v>
      </c>
      <c r="E7622" s="33"/>
      <c r="F7622" s="33">
        <v>2356172</v>
      </c>
      <c r="G7622" s="33">
        <v>2280975</v>
      </c>
      <c r="H7622" s="33">
        <v>72412</v>
      </c>
      <c r="I7622" s="33">
        <v>0</v>
      </c>
      <c r="J7622" s="33">
        <v>2785</v>
      </c>
      <c r="K7622" s="33"/>
      <c r="L7622" s="33">
        <v>2220706</v>
      </c>
      <c r="M7622" s="33">
        <v>2056519</v>
      </c>
      <c r="N7622" s="33">
        <v>155839</v>
      </c>
      <c r="O7622" s="33">
        <v>928</v>
      </c>
      <c r="P7622" s="33">
        <v>7421</v>
      </c>
      <c r="Q7622"/>
    </row>
    <row r="7623" spans="1:17">
      <c r="A7623" s="38" t="str">
        <f t="shared" ca="1" si="118"/>
        <v>209222</v>
      </c>
      <c r="B7623" s="39" cm="1">
        <f t="array" aca="1" ref="B7623" ca="1">INDIRECT(_xlfn.CONCAT("D",ROW(C7623)-C7623-3))</f>
        <v>2092</v>
      </c>
      <c r="C7623" s="32">
        <v>22</v>
      </c>
      <c r="D7623" s="33">
        <v>4607220</v>
      </c>
      <c r="E7623" s="33"/>
      <c r="F7623" s="33">
        <v>2371489</v>
      </c>
      <c r="G7623" s="33">
        <v>2261879</v>
      </c>
      <c r="H7623" s="33">
        <v>104966</v>
      </c>
      <c r="I7623" s="33">
        <v>0</v>
      </c>
      <c r="J7623" s="33">
        <v>4645</v>
      </c>
      <c r="K7623" s="33"/>
      <c r="L7623" s="33">
        <v>2235731</v>
      </c>
      <c r="M7623" s="33">
        <v>2018561</v>
      </c>
      <c r="N7623" s="33">
        <v>207889</v>
      </c>
      <c r="O7623" s="33">
        <v>928</v>
      </c>
      <c r="P7623" s="33">
        <v>8353</v>
      </c>
      <c r="Q7623"/>
    </row>
    <row r="7624" spans="1:17">
      <c r="A7624" s="38" t="str">
        <f t="shared" ca="1" si="118"/>
        <v>209223</v>
      </c>
      <c r="B7624" s="39" cm="1">
        <f t="array" aca="1" ref="B7624" ca="1">INDIRECT(_xlfn.CONCAT("D",ROW(C7624)-C7624-3))</f>
        <v>2092</v>
      </c>
      <c r="C7624" s="32">
        <v>23</v>
      </c>
      <c r="D7624" s="33">
        <v>4632560</v>
      </c>
      <c r="E7624" s="33"/>
      <c r="F7624" s="33">
        <v>2383574</v>
      </c>
      <c r="G7624" s="33">
        <v>2202366</v>
      </c>
      <c r="H7624" s="33">
        <v>175632</v>
      </c>
      <c r="I7624" s="33">
        <v>929</v>
      </c>
      <c r="J7624" s="33">
        <v>4646</v>
      </c>
      <c r="K7624" s="33"/>
      <c r="L7624" s="33">
        <v>2248986</v>
      </c>
      <c r="M7624" s="33">
        <v>1950481</v>
      </c>
      <c r="N7624" s="33">
        <v>289235</v>
      </c>
      <c r="O7624" s="33">
        <v>0</v>
      </c>
      <c r="P7624" s="33">
        <v>9270</v>
      </c>
      <c r="Q7624"/>
    </row>
    <row r="7625" spans="1:17">
      <c r="A7625" s="38" t="str">
        <f t="shared" ca="1" si="118"/>
        <v>209224</v>
      </c>
      <c r="B7625" s="39" cm="1">
        <f t="array" aca="1" ref="B7625" ca="1">INDIRECT(_xlfn.CONCAT("D",ROW(C7625)-C7625-3))</f>
        <v>2092</v>
      </c>
      <c r="C7625" s="32">
        <v>24</v>
      </c>
      <c r="D7625" s="33">
        <v>4654780</v>
      </c>
      <c r="E7625" s="33"/>
      <c r="F7625" s="33">
        <v>2393589</v>
      </c>
      <c r="G7625" s="33">
        <v>2114011</v>
      </c>
      <c r="H7625" s="33">
        <v>272146</v>
      </c>
      <c r="I7625" s="33">
        <v>0</v>
      </c>
      <c r="J7625" s="33">
        <v>7431</v>
      </c>
      <c r="K7625" s="33"/>
      <c r="L7625" s="33">
        <v>2261191</v>
      </c>
      <c r="M7625" s="33">
        <v>1804872</v>
      </c>
      <c r="N7625" s="33">
        <v>437770</v>
      </c>
      <c r="O7625" s="33">
        <v>928</v>
      </c>
      <c r="P7625" s="33">
        <v>17622</v>
      </c>
      <c r="Q7625"/>
    </row>
    <row r="7626" spans="1:17">
      <c r="A7626" s="38" t="str">
        <f t="shared" ca="1" si="118"/>
        <v>209225</v>
      </c>
      <c r="B7626" s="39" cm="1">
        <f t="array" aca="1" ref="B7626" ca="1">INDIRECT(_xlfn.CONCAT("D",ROW(C7626)-C7626-3))</f>
        <v>2092</v>
      </c>
      <c r="C7626" s="32">
        <v>25</v>
      </c>
      <c r="D7626" s="33">
        <v>4674219</v>
      </c>
      <c r="E7626" s="33"/>
      <c r="F7626" s="33">
        <v>2401651</v>
      </c>
      <c r="G7626" s="33">
        <v>2038384</v>
      </c>
      <c r="H7626" s="33">
        <v>349331</v>
      </c>
      <c r="I7626" s="33">
        <v>0</v>
      </c>
      <c r="J7626" s="33">
        <v>13936</v>
      </c>
      <c r="K7626" s="33"/>
      <c r="L7626" s="33">
        <v>2272569</v>
      </c>
      <c r="M7626" s="33">
        <v>1635582</v>
      </c>
      <c r="N7626" s="33">
        <v>604535</v>
      </c>
      <c r="O7626" s="33">
        <v>1854</v>
      </c>
      <c r="P7626" s="33">
        <v>30598</v>
      </c>
      <c r="Q7626"/>
    </row>
    <row r="7627" spans="1:17">
      <c r="A7627" s="38" t="str">
        <f t="shared" ca="1" si="118"/>
        <v>209226</v>
      </c>
      <c r="B7627" s="39" cm="1">
        <f t="array" aca="1" ref="B7627" ca="1">INDIRECT(_xlfn.CONCAT("D",ROW(C7627)-C7627-3))</f>
        <v>2092</v>
      </c>
      <c r="C7627" s="32">
        <v>26</v>
      </c>
      <c r="D7627" s="33">
        <v>4690250</v>
      </c>
      <c r="E7627" s="33"/>
      <c r="F7627" s="33">
        <v>2407661</v>
      </c>
      <c r="G7627" s="33">
        <v>1951756</v>
      </c>
      <c r="H7627" s="33">
        <v>435477</v>
      </c>
      <c r="I7627" s="33">
        <v>0</v>
      </c>
      <c r="J7627" s="33">
        <v>20428</v>
      </c>
      <c r="K7627" s="33"/>
      <c r="L7627" s="33">
        <v>2282589</v>
      </c>
      <c r="M7627" s="33">
        <v>1543368</v>
      </c>
      <c r="N7627" s="33">
        <v>694701</v>
      </c>
      <c r="O7627" s="33">
        <v>2782</v>
      </c>
      <c r="P7627" s="33">
        <v>41738</v>
      </c>
      <c r="Q7627"/>
    </row>
    <row r="7628" spans="1:17">
      <c r="A7628" s="38" t="str">
        <f t="shared" ref="A7628:A7691" ca="1" si="119">B7628&amp;C7628</f>
        <v>209227</v>
      </c>
      <c r="B7628" s="39" cm="1">
        <f t="array" aca="1" ref="B7628" ca="1">INDIRECT(_xlfn.CONCAT("D",ROW(C7628)-C7628-3))</f>
        <v>2092</v>
      </c>
      <c r="C7628" s="32">
        <v>27</v>
      </c>
      <c r="D7628" s="33">
        <v>4702886</v>
      </c>
      <c r="E7628" s="33"/>
      <c r="F7628" s="33">
        <v>2411909</v>
      </c>
      <c r="G7628" s="33">
        <v>1830558</v>
      </c>
      <c r="H7628" s="33">
        <v>543214</v>
      </c>
      <c r="I7628" s="33">
        <v>0</v>
      </c>
      <c r="J7628" s="33">
        <v>38137</v>
      </c>
      <c r="K7628" s="33"/>
      <c r="L7628" s="33">
        <v>2290977</v>
      </c>
      <c r="M7628" s="33">
        <v>1424321</v>
      </c>
      <c r="N7628" s="33">
        <v>813765</v>
      </c>
      <c r="O7628" s="33">
        <v>6495</v>
      </c>
      <c r="P7628" s="33">
        <v>46395</v>
      </c>
      <c r="Q7628"/>
    </row>
    <row r="7629" spans="1:17">
      <c r="A7629" s="38" t="str">
        <f t="shared" ca="1" si="119"/>
        <v>209228</v>
      </c>
      <c r="B7629" s="39" cm="1">
        <f t="array" aca="1" ref="B7629" ca="1">INDIRECT(_xlfn.CONCAT("D",ROW(C7629)-C7629-3))</f>
        <v>2092</v>
      </c>
      <c r="C7629" s="32">
        <v>28</v>
      </c>
      <c r="D7629" s="33">
        <v>4712425</v>
      </c>
      <c r="E7629" s="33"/>
      <c r="F7629" s="33">
        <v>2414765</v>
      </c>
      <c r="G7629" s="33">
        <v>1735990</v>
      </c>
      <c r="H7629" s="33">
        <v>632284</v>
      </c>
      <c r="I7629" s="33">
        <v>0</v>
      </c>
      <c r="J7629" s="33">
        <v>46491</v>
      </c>
      <c r="K7629" s="33"/>
      <c r="L7629" s="33">
        <v>2297659</v>
      </c>
      <c r="M7629" s="33">
        <v>1262970</v>
      </c>
      <c r="N7629" s="33">
        <v>956739</v>
      </c>
      <c r="O7629" s="33">
        <v>7424</v>
      </c>
      <c r="P7629" s="33">
        <v>70526</v>
      </c>
      <c r="Q7629"/>
    </row>
    <row r="7630" spans="1:17">
      <c r="A7630" s="38" t="str">
        <f t="shared" ca="1" si="119"/>
        <v>209229</v>
      </c>
      <c r="B7630" s="39" cm="1">
        <f t="array" aca="1" ref="B7630" ca="1">INDIRECT(_xlfn.CONCAT("D",ROW(C7630)-C7630-3))</f>
        <v>2092</v>
      </c>
      <c r="C7630" s="32">
        <v>29</v>
      </c>
      <c r="D7630" s="33">
        <v>4719031</v>
      </c>
      <c r="E7630" s="33"/>
      <c r="F7630" s="33">
        <v>2416459</v>
      </c>
      <c r="G7630" s="33">
        <v>1660617</v>
      </c>
      <c r="H7630" s="33">
        <v>705576</v>
      </c>
      <c r="I7630" s="33">
        <v>2792</v>
      </c>
      <c r="J7630" s="33">
        <v>47473</v>
      </c>
      <c r="K7630" s="33"/>
      <c r="L7630" s="33">
        <v>2302572</v>
      </c>
      <c r="M7630" s="33">
        <v>1153610</v>
      </c>
      <c r="N7630" s="33">
        <v>1062511</v>
      </c>
      <c r="O7630" s="33">
        <v>7437</v>
      </c>
      <c r="P7630" s="33">
        <v>79014</v>
      </c>
      <c r="Q7630"/>
    </row>
    <row r="7631" spans="1:17">
      <c r="A7631" s="38" t="str">
        <f t="shared" ca="1" si="119"/>
        <v>209230</v>
      </c>
      <c r="B7631" s="39" cm="1">
        <f t="array" aca="1" ref="B7631" ca="1">INDIRECT(_xlfn.CONCAT("D",ROW(C7631)-C7631-3))</f>
        <v>2092</v>
      </c>
      <c r="C7631" s="32">
        <v>30</v>
      </c>
      <c r="D7631" s="33">
        <v>4724301</v>
      </c>
      <c r="E7631" s="33"/>
      <c r="F7631" s="33">
        <v>2417952</v>
      </c>
      <c r="G7631" s="33">
        <v>1565051</v>
      </c>
      <c r="H7631" s="33">
        <v>788584</v>
      </c>
      <c r="I7631" s="33">
        <v>2796</v>
      </c>
      <c r="J7631" s="33">
        <v>61521</v>
      </c>
      <c r="K7631" s="33"/>
      <c r="L7631" s="33">
        <v>2306349</v>
      </c>
      <c r="M7631" s="33">
        <v>1058743</v>
      </c>
      <c r="N7631" s="33">
        <v>1135032</v>
      </c>
      <c r="O7631" s="33">
        <v>10234</v>
      </c>
      <c r="P7631" s="33">
        <v>102339</v>
      </c>
      <c r="Q7631"/>
    </row>
    <row r="7632" spans="1:17">
      <c r="A7632" s="38" t="str">
        <f t="shared" ca="1" si="119"/>
        <v>209231</v>
      </c>
      <c r="B7632" s="39" cm="1">
        <f t="array" aca="1" ref="B7632" ca="1">INDIRECT(_xlfn.CONCAT("D",ROW(C7632)-C7632-3))</f>
        <v>2092</v>
      </c>
      <c r="C7632" s="32">
        <v>31</v>
      </c>
      <c r="D7632" s="33">
        <v>4727105</v>
      </c>
      <c r="E7632" s="33"/>
      <c r="F7632" s="33">
        <v>2418419</v>
      </c>
      <c r="G7632" s="33">
        <v>1431824</v>
      </c>
      <c r="H7632" s="33">
        <v>910991</v>
      </c>
      <c r="I7632" s="33">
        <v>4667</v>
      </c>
      <c r="J7632" s="33">
        <v>70938</v>
      </c>
      <c r="K7632" s="33"/>
      <c r="L7632" s="33">
        <v>2308686</v>
      </c>
      <c r="M7632" s="33">
        <v>969182</v>
      </c>
      <c r="N7632" s="33">
        <v>1207979</v>
      </c>
      <c r="O7632" s="33">
        <v>15858</v>
      </c>
      <c r="P7632" s="33">
        <v>115667</v>
      </c>
      <c r="Q7632"/>
    </row>
    <row r="7633" spans="1:17">
      <c r="A7633" s="38" t="str">
        <f t="shared" ca="1" si="119"/>
        <v>209232</v>
      </c>
      <c r="B7633" s="39" cm="1">
        <f t="array" aca="1" ref="B7633" ca="1">INDIRECT(_xlfn.CONCAT("D",ROW(C7633)-C7633-3))</f>
        <v>2092</v>
      </c>
      <c r="C7633" s="32">
        <v>32</v>
      </c>
      <c r="D7633" s="33">
        <v>4727756</v>
      </c>
      <c r="E7633" s="33"/>
      <c r="F7633" s="33">
        <v>2417852</v>
      </c>
      <c r="G7633" s="33">
        <v>1307175</v>
      </c>
      <c r="H7633" s="33">
        <v>1001200</v>
      </c>
      <c r="I7633" s="33">
        <v>4679</v>
      </c>
      <c r="J7633" s="33">
        <v>104799</v>
      </c>
      <c r="K7633" s="33"/>
      <c r="L7633" s="33">
        <v>2309904</v>
      </c>
      <c r="M7633" s="33">
        <v>938544</v>
      </c>
      <c r="N7633" s="33">
        <v>1219921</v>
      </c>
      <c r="O7633" s="33">
        <v>8413</v>
      </c>
      <c r="P7633" s="33">
        <v>143025</v>
      </c>
      <c r="Q7633"/>
    </row>
    <row r="7634" spans="1:17">
      <c r="A7634" s="38" t="str">
        <f t="shared" ca="1" si="119"/>
        <v>209233</v>
      </c>
      <c r="B7634" s="39" cm="1">
        <f t="array" aca="1" ref="B7634" ca="1">INDIRECT(_xlfn.CONCAT("D",ROW(C7634)-C7634-3))</f>
        <v>2092</v>
      </c>
      <c r="C7634" s="32">
        <v>33</v>
      </c>
      <c r="D7634" s="33">
        <v>4726872</v>
      </c>
      <c r="E7634" s="33"/>
      <c r="F7634" s="33">
        <v>2416428</v>
      </c>
      <c r="G7634" s="33">
        <v>1251817</v>
      </c>
      <c r="H7634" s="33">
        <v>1049276</v>
      </c>
      <c r="I7634" s="33">
        <v>3751</v>
      </c>
      <c r="J7634" s="33">
        <v>111585</v>
      </c>
      <c r="K7634" s="33"/>
      <c r="L7634" s="33">
        <v>2310444</v>
      </c>
      <c r="M7634" s="33">
        <v>829102</v>
      </c>
      <c r="N7634" s="33">
        <v>1310094</v>
      </c>
      <c r="O7634" s="33">
        <v>10293</v>
      </c>
      <c r="P7634" s="33">
        <v>160954</v>
      </c>
      <c r="Q7634"/>
    </row>
    <row r="7635" spans="1:17">
      <c r="A7635" s="38" t="str">
        <f t="shared" ca="1" si="119"/>
        <v>209234</v>
      </c>
      <c r="B7635" s="39" cm="1">
        <f t="array" aca="1" ref="B7635" ca="1">INDIRECT(_xlfn.CONCAT("D",ROW(C7635)-C7635-3))</f>
        <v>2092</v>
      </c>
      <c r="C7635" s="32">
        <v>34</v>
      </c>
      <c r="D7635" s="33">
        <v>4725016</v>
      </c>
      <c r="E7635" s="33"/>
      <c r="F7635" s="33">
        <v>2414420</v>
      </c>
      <c r="G7635" s="33">
        <v>1154068</v>
      </c>
      <c r="H7635" s="33">
        <v>1108921</v>
      </c>
      <c r="I7635" s="33">
        <v>4703</v>
      </c>
      <c r="J7635" s="33">
        <v>146727</v>
      </c>
      <c r="K7635" s="33"/>
      <c r="L7635" s="33">
        <v>2310596</v>
      </c>
      <c r="M7635" s="33">
        <v>802747</v>
      </c>
      <c r="N7635" s="33">
        <v>1311622</v>
      </c>
      <c r="O7635" s="33">
        <v>9389</v>
      </c>
      <c r="P7635" s="33">
        <v>186838</v>
      </c>
      <c r="Q7635"/>
    </row>
    <row r="7636" spans="1:17">
      <c r="A7636" s="38" t="str">
        <f t="shared" ca="1" si="119"/>
        <v>209235</v>
      </c>
      <c r="B7636" s="39" cm="1">
        <f t="array" aca="1" ref="B7636" ca="1">INDIRECT(_xlfn.CONCAT("D",ROW(C7636)-C7636-3))</f>
        <v>2092</v>
      </c>
      <c r="C7636" s="32">
        <v>35</v>
      </c>
      <c r="D7636" s="33">
        <v>4723524</v>
      </c>
      <c r="E7636" s="33"/>
      <c r="F7636" s="33">
        <v>2412585</v>
      </c>
      <c r="G7636" s="33">
        <v>1115821</v>
      </c>
      <c r="H7636" s="33">
        <v>1113936</v>
      </c>
      <c r="I7636" s="33">
        <v>8482</v>
      </c>
      <c r="J7636" s="33">
        <v>174347</v>
      </c>
      <c r="K7636" s="33"/>
      <c r="L7636" s="33">
        <v>2310939</v>
      </c>
      <c r="M7636" s="33">
        <v>763393</v>
      </c>
      <c r="N7636" s="33">
        <v>1335230</v>
      </c>
      <c r="O7636" s="33">
        <v>13211</v>
      </c>
      <c r="P7636" s="33">
        <v>199105</v>
      </c>
      <c r="Q7636"/>
    </row>
    <row r="7637" spans="1:17">
      <c r="A7637" s="38" t="str">
        <f t="shared" ca="1" si="119"/>
        <v>209236</v>
      </c>
      <c r="B7637" s="39" cm="1">
        <f t="array" aca="1" ref="B7637" ca="1">INDIRECT(_xlfn.CONCAT("D",ROW(C7637)-C7637-3))</f>
        <v>2092</v>
      </c>
      <c r="C7637" s="32">
        <v>36</v>
      </c>
      <c r="D7637" s="33">
        <v>4723446</v>
      </c>
      <c r="E7637" s="33"/>
      <c r="F7637" s="33">
        <v>2411422</v>
      </c>
      <c r="G7637" s="33">
        <v>1087411</v>
      </c>
      <c r="H7637" s="33">
        <v>1141356</v>
      </c>
      <c r="I7637" s="33">
        <v>5678</v>
      </c>
      <c r="J7637" s="33">
        <v>176976</v>
      </c>
      <c r="K7637" s="33"/>
      <c r="L7637" s="33">
        <v>2312024</v>
      </c>
      <c r="M7637" s="33">
        <v>678508</v>
      </c>
      <c r="N7637" s="33">
        <v>1438173</v>
      </c>
      <c r="O7637" s="33">
        <v>14155</v>
      </c>
      <c r="P7637" s="33">
        <v>181187</v>
      </c>
      <c r="Q7637"/>
    </row>
    <row r="7638" spans="1:17">
      <c r="A7638" s="38" t="str">
        <f t="shared" ca="1" si="119"/>
        <v>209237</v>
      </c>
      <c r="B7638" s="39" cm="1">
        <f t="array" aca="1" ref="B7638" ca="1">INDIRECT(_xlfn.CONCAT("D",ROW(C7638)-C7638-3))</f>
        <v>2092</v>
      </c>
      <c r="C7638" s="32">
        <v>37</v>
      </c>
      <c r="D7638" s="33">
        <v>4725264</v>
      </c>
      <c r="E7638" s="33"/>
      <c r="F7638" s="33">
        <v>2411046</v>
      </c>
      <c r="G7638" s="33">
        <v>989269</v>
      </c>
      <c r="H7638" s="33">
        <v>1202678</v>
      </c>
      <c r="I7638" s="33">
        <v>10433</v>
      </c>
      <c r="J7638" s="33">
        <v>208666</v>
      </c>
      <c r="K7638" s="33"/>
      <c r="L7638" s="33">
        <v>2314218</v>
      </c>
      <c r="M7638" s="33">
        <v>647148</v>
      </c>
      <c r="N7638" s="33">
        <v>1384179</v>
      </c>
      <c r="O7638" s="33">
        <v>25545</v>
      </c>
      <c r="P7638" s="33">
        <v>257346</v>
      </c>
      <c r="Q7638"/>
    </row>
    <row r="7639" spans="1:17">
      <c r="A7639" s="38" t="str">
        <f t="shared" ca="1" si="119"/>
        <v>209238</v>
      </c>
      <c r="B7639" s="39" cm="1">
        <f t="array" aca="1" ref="B7639" ca="1">INDIRECT(_xlfn.CONCAT("D",ROW(C7639)-C7639-3))</f>
        <v>2092</v>
      </c>
      <c r="C7639" s="32">
        <v>38</v>
      </c>
      <c r="D7639" s="33">
        <v>4729409</v>
      </c>
      <c r="E7639" s="33"/>
      <c r="F7639" s="33">
        <v>2411711</v>
      </c>
      <c r="G7639" s="33">
        <v>984314</v>
      </c>
      <c r="H7639" s="33">
        <v>1194898</v>
      </c>
      <c r="I7639" s="33">
        <v>4764</v>
      </c>
      <c r="J7639" s="33">
        <v>227736</v>
      </c>
      <c r="K7639" s="33"/>
      <c r="L7639" s="33">
        <v>2317697</v>
      </c>
      <c r="M7639" s="33">
        <v>620964</v>
      </c>
      <c r="N7639" s="33">
        <v>1442270</v>
      </c>
      <c r="O7639" s="33">
        <v>11394</v>
      </c>
      <c r="P7639" s="33">
        <v>243069</v>
      </c>
      <c r="Q7639"/>
    </row>
    <row r="7640" spans="1:17">
      <c r="A7640" s="38" t="str">
        <f t="shared" ca="1" si="119"/>
        <v>209239</v>
      </c>
      <c r="B7640" s="39" cm="1">
        <f t="array" aca="1" ref="B7640" ca="1">INDIRECT(_xlfn.CONCAT("D",ROW(C7640)-C7640-3))</f>
        <v>2092</v>
      </c>
      <c r="C7640" s="32">
        <v>39</v>
      </c>
      <c r="D7640" s="33">
        <v>4735804</v>
      </c>
      <c r="E7640" s="33"/>
      <c r="F7640" s="33">
        <v>2413353</v>
      </c>
      <c r="G7640" s="33">
        <v>968208</v>
      </c>
      <c r="H7640" s="33">
        <v>1232005</v>
      </c>
      <c r="I7640" s="33">
        <v>8602</v>
      </c>
      <c r="J7640" s="33">
        <v>204538</v>
      </c>
      <c r="K7640" s="33"/>
      <c r="L7640" s="33">
        <v>2322451</v>
      </c>
      <c r="M7640" s="33">
        <v>611823</v>
      </c>
      <c r="N7640" s="33">
        <v>1459036</v>
      </c>
      <c r="O7640" s="33">
        <v>20013</v>
      </c>
      <c r="P7640" s="33">
        <v>231578</v>
      </c>
      <c r="Q7640"/>
    </row>
    <row r="7641" spans="1:17">
      <c r="A7641" s="38" t="str">
        <f t="shared" ca="1" si="119"/>
        <v>209240</v>
      </c>
      <c r="B7641" s="39" cm="1">
        <f t="array" aca="1" ref="B7641" ca="1">INDIRECT(_xlfn.CONCAT("D",ROW(C7641)-C7641-3))</f>
        <v>2092</v>
      </c>
      <c r="C7641" s="32">
        <v>40</v>
      </c>
      <c r="D7641" s="33">
        <v>4745408</v>
      </c>
      <c r="E7641" s="33"/>
      <c r="F7641" s="33">
        <v>2416583</v>
      </c>
      <c r="G7641" s="33">
        <v>932548</v>
      </c>
      <c r="H7641" s="33">
        <v>1225525</v>
      </c>
      <c r="I7641" s="33">
        <v>6702</v>
      </c>
      <c r="J7641" s="33">
        <v>251807</v>
      </c>
      <c r="K7641" s="33"/>
      <c r="L7641" s="33">
        <v>2328824</v>
      </c>
      <c r="M7641" s="33">
        <v>585790</v>
      </c>
      <c r="N7641" s="33">
        <v>1469730</v>
      </c>
      <c r="O7641" s="33">
        <v>21979</v>
      </c>
      <c r="P7641" s="33">
        <v>251326</v>
      </c>
      <c r="Q7641"/>
    </row>
    <row r="7642" spans="1:17">
      <c r="A7642" s="38" t="str">
        <f t="shared" ca="1" si="119"/>
        <v>209241</v>
      </c>
      <c r="B7642" s="39" cm="1">
        <f t="array" aca="1" ref="B7642" ca="1">INDIRECT(_xlfn.CONCAT("D",ROW(C7642)-C7642-3))</f>
        <v>2092</v>
      </c>
      <c r="C7642" s="32">
        <v>41</v>
      </c>
      <c r="D7642" s="33">
        <v>4757797</v>
      </c>
      <c r="E7642" s="33"/>
      <c r="F7642" s="33">
        <v>2421220</v>
      </c>
      <c r="G7642" s="33">
        <v>923192</v>
      </c>
      <c r="H7642" s="33">
        <v>1229323</v>
      </c>
      <c r="I7642" s="33">
        <v>13435</v>
      </c>
      <c r="J7642" s="33">
        <v>255269</v>
      </c>
      <c r="K7642" s="33"/>
      <c r="L7642" s="33">
        <v>2336577</v>
      </c>
      <c r="M7642" s="33">
        <v>596369</v>
      </c>
      <c r="N7642" s="33">
        <v>1435312</v>
      </c>
      <c r="O7642" s="33">
        <v>30681</v>
      </c>
      <c r="P7642" s="33">
        <v>274215</v>
      </c>
      <c r="Q7642"/>
    </row>
    <row r="7643" spans="1:17">
      <c r="A7643" s="38" t="str">
        <f t="shared" ca="1" si="119"/>
        <v>209242</v>
      </c>
      <c r="B7643" s="39" cm="1">
        <f t="array" aca="1" ref="B7643" ca="1">INDIRECT(_xlfn.CONCAT("D",ROW(C7643)-C7643-3))</f>
        <v>2092</v>
      </c>
      <c r="C7643" s="32">
        <v>42</v>
      </c>
      <c r="D7643" s="33">
        <v>4772006</v>
      </c>
      <c r="E7643" s="33"/>
      <c r="F7643" s="33">
        <v>2426789</v>
      </c>
      <c r="G7643" s="33">
        <v>840338</v>
      </c>
      <c r="H7643" s="33">
        <v>1339349</v>
      </c>
      <c r="I7643" s="33">
        <v>6730</v>
      </c>
      <c r="J7643" s="33">
        <v>240371</v>
      </c>
      <c r="K7643" s="33"/>
      <c r="L7643" s="33">
        <v>2345217</v>
      </c>
      <c r="M7643" s="33">
        <v>580537</v>
      </c>
      <c r="N7643" s="33">
        <v>1467683</v>
      </c>
      <c r="O7643" s="33">
        <v>45174</v>
      </c>
      <c r="P7643" s="33">
        <v>251823</v>
      </c>
      <c r="Q7643"/>
    </row>
    <row r="7644" spans="1:17">
      <c r="A7644" s="38" t="str">
        <f t="shared" ca="1" si="119"/>
        <v>209243</v>
      </c>
      <c r="B7644" s="39" cm="1">
        <f t="array" aca="1" ref="B7644" ca="1">INDIRECT(_xlfn.CONCAT("D",ROW(C7644)-C7644-3))</f>
        <v>2092</v>
      </c>
      <c r="C7644" s="32">
        <v>43</v>
      </c>
      <c r="D7644" s="33">
        <v>4787319</v>
      </c>
      <c r="E7644" s="33"/>
      <c r="F7644" s="33">
        <v>2432909</v>
      </c>
      <c r="G7644" s="33">
        <v>864069</v>
      </c>
      <c r="H7644" s="33">
        <v>1270519</v>
      </c>
      <c r="I7644" s="33">
        <v>7724</v>
      </c>
      <c r="J7644" s="33">
        <v>290597</v>
      </c>
      <c r="K7644" s="33"/>
      <c r="L7644" s="33">
        <v>2354409</v>
      </c>
      <c r="M7644" s="33">
        <v>592941</v>
      </c>
      <c r="N7644" s="33">
        <v>1466444</v>
      </c>
      <c r="O7644" s="33">
        <v>27960</v>
      </c>
      <c r="P7644" s="33">
        <v>267064</v>
      </c>
      <c r="Q7644"/>
    </row>
    <row r="7645" spans="1:17">
      <c r="A7645" s="38" t="str">
        <f t="shared" ca="1" si="119"/>
        <v>209244</v>
      </c>
      <c r="B7645" s="39" cm="1">
        <f t="array" aca="1" ref="B7645" ca="1">INDIRECT(_xlfn.CONCAT("D",ROW(C7645)-C7645-3))</f>
        <v>2092</v>
      </c>
      <c r="C7645" s="32">
        <v>44</v>
      </c>
      <c r="D7645" s="33">
        <v>4802674</v>
      </c>
      <c r="E7645" s="33"/>
      <c r="F7645" s="33">
        <v>2439039</v>
      </c>
      <c r="G7645" s="33">
        <v>887539</v>
      </c>
      <c r="H7645" s="33">
        <v>1305660</v>
      </c>
      <c r="I7645" s="33">
        <v>9679</v>
      </c>
      <c r="J7645" s="33">
        <v>236161</v>
      </c>
      <c r="K7645" s="33"/>
      <c r="L7645" s="33">
        <v>2363634</v>
      </c>
      <c r="M7645" s="33">
        <v>592358</v>
      </c>
      <c r="N7645" s="33">
        <v>1445624</v>
      </c>
      <c r="O7645" s="33">
        <v>40586</v>
      </c>
      <c r="P7645" s="33">
        <v>285066</v>
      </c>
      <c r="Q7645"/>
    </row>
    <row r="7646" spans="1:17">
      <c r="A7646" s="38" t="str">
        <f t="shared" ca="1" si="119"/>
        <v>209245</v>
      </c>
      <c r="B7646" s="39" cm="1">
        <f t="array" aca="1" ref="B7646" ca="1">INDIRECT(_xlfn.CONCAT("D",ROW(C7646)-C7646-3))</f>
        <v>2092</v>
      </c>
      <c r="C7646" s="32">
        <v>45</v>
      </c>
      <c r="D7646" s="33">
        <v>4817558</v>
      </c>
      <c r="E7646" s="33"/>
      <c r="F7646" s="33">
        <v>2445044</v>
      </c>
      <c r="G7646" s="33">
        <v>817598</v>
      </c>
      <c r="H7646" s="33">
        <v>1327143</v>
      </c>
      <c r="I7646" s="33">
        <v>8719</v>
      </c>
      <c r="J7646" s="33">
        <v>291584</v>
      </c>
      <c r="K7646" s="33"/>
      <c r="L7646" s="33">
        <v>2372514</v>
      </c>
      <c r="M7646" s="33">
        <v>554940</v>
      </c>
      <c r="N7646" s="33">
        <v>1468561</v>
      </c>
      <c r="O7646" s="33">
        <v>38672</v>
      </c>
      <c r="P7646" s="33">
        <v>310341</v>
      </c>
      <c r="Q7646"/>
    </row>
    <row r="7647" spans="1:17">
      <c r="A7647" s="38" t="str">
        <f t="shared" ca="1" si="119"/>
        <v>209246</v>
      </c>
      <c r="B7647" s="39" cm="1">
        <f t="array" aca="1" ref="B7647" ca="1">INDIRECT(_xlfn.CONCAT("D",ROW(C7647)-C7647-3))</f>
        <v>2092</v>
      </c>
      <c r="C7647" s="32">
        <v>46</v>
      </c>
      <c r="D7647" s="33">
        <v>4830775</v>
      </c>
      <c r="E7647" s="33"/>
      <c r="F7647" s="33">
        <v>2450264</v>
      </c>
      <c r="G7647" s="33">
        <v>799631</v>
      </c>
      <c r="H7647" s="33">
        <v>1342412</v>
      </c>
      <c r="I7647" s="33">
        <v>15508</v>
      </c>
      <c r="J7647" s="33">
        <v>292714</v>
      </c>
      <c r="K7647" s="33"/>
      <c r="L7647" s="33">
        <v>2380511</v>
      </c>
      <c r="M7647" s="33">
        <v>553675</v>
      </c>
      <c r="N7647" s="33">
        <v>1479698</v>
      </c>
      <c r="O7647" s="33">
        <v>35877</v>
      </c>
      <c r="P7647" s="33">
        <v>311260</v>
      </c>
      <c r="Q7647"/>
    </row>
    <row r="7648" spans="1:17">
      <c r="A7648" s="38" t="str">
        <f t="shared" ca="1" si="119"/>
        <v>209247</v>
      </c>
      <c r="B7648" s="39" cm="1">
        <f t="array" aca="1" ref="B7648" ca="1">INDIRECT(_xlfn.CONCAT("D",ROW(C7648)-C7648-3))</f>
        <v>2092</v>
      </c>
      <c r="C7648" s="32">
        <v>47</v>
      </c>
      <c r="D7648" s="33">
        <v>4841794</v>
      </c>
      <c r="E7648" s="33"/>
      <c r="F7648" s="33">
        <v>2454393</v>
      </c>
      <c r="G7648" s="33">
        <v>769664</v>
      </c>
      <c r="H7648" s="33">
        <v>1391986</v>
      </c>
      <c r="I7648" s="33">
        <v>18418</v>
      </c>
      <c r="J7648" s="33">
        <v>274326</v>
      </c>
      <c r="K7648" s="33"/>
      <c r="L7648" s="33">
        <v>2387400</v>
      </c>
      <c r="M7648" s="33">
        <v>529886</v>
      </c>
      <c r="N7648" s="33">
        <v>1488729</v>
      </c>
      <c r="O7648" s="33">
        <v>45613</v>
      </c>
      <c r="P7648" s="33">
        <v>323173</v>
      </c>
      <c r="Q7648"/>
    </row>
    <row r="7649" spans="1:17">
      <c r="A7649" s="38" t="str">
        <f t="shared" ca="1" si="119"/>
        <v>209248</v>
      </c>
      <c r="B7649" s="39" cm="1">
        <f t="array" aca="1" ref="B7649" ca="1">INDIRECT(_xlfn.CONCAT("D",ROW(C7649)-C7649-3))</f>
        <v>2092</v>
      </c>
      <c r="C7649" s="32">
        <v>48</v>
      </c>
      <c r="D7649" s="33">
        <v>4850608</v>
      </c>
      <c r="E7649" s="33"/>
      <c r="F7649" s="33">
        <v>2457366</v>
      </c>
      <c r="G7649" s="33">
        <v>773507</v>
      </c>
      <c r="H7649" s="33">
        <v>1350969</v>
      </c>
      <c r="I7649" s="33">
        <v>13587</v>
      </c>
      <c r="J7649" s="33">
        <v>319302</v>
      </c>
      <c r="K7649" s="33"/>
      <c r="L7649" s="33">
        <v>2393242</v>
      </c>
      <c r="M7649" s="33">
        <v>525157</v>
      </c>
      <c r="N7649" s="33">
        <v>1496988</v>
      </c>
      <c r="O7649" s="33">
        <v>45539</v>
      </c>
      <c r="P7649" s="33">
        <v>325559</v>
      </c>
      <c r="Q7649"/>
    </row>
    <row r="7650" spans="1:17">
      <c r="A7650" s="38" t="str">
        <f t="shared" ca="1" si="119"/>
        <v>209249</v>
      </c>
      <c r="B7650" s="39" cm="1">
        <f t="array" aca="1" ref="B7650" ca="1">INDIRECT(_xlfn.CONCAT("D",ROW(C7650)-C7650-3))</f>
        <v>2092</v>
      </c>
      <c r="C7650" s="32">
        <v>49</v>
      </c>
      <c r="D7650" s="33">
        <v>4857415</v>
      </c>
      <c r="E7650" s="33"/>
      <c r="F7650" s="33">
        <v>2459257</v>
      </c>
      <c r="G7650" s="33">
        <v>791273</v>
      </c>
      <c r="H7650" s="33">
        <v>1381572</v>
      </c>
      <c r="I7650" s="33">
        <v>5825</v>
      </c>
      <c r="J7650" s="33">
        <v>280586</v>
      </c>
      <c r="K7650" s="33"/>
      <c r="L7650" s="33">
        <v>2398158</v>
      </c>
      <c r="M7650" s="33">
        <v>534646</v>
      </c>
      <c r="N7650" s="33">
        <v>1496427</v>
      </c>
      <c r="O7650" s="33">
        <v>45522</v>
      </c>
      <c r="P7650" s="33">
        <v>321562</v>
      </c>
      <c r="Q7650"/>
    </row>
    <row r="7651" spans="1:17">
      <c r="A7651" s="38" t="str">
        <f t="shared" ca="1" si="119"/>
        <v>209250</v>
      </c>
      <c r="B7651" s="39" cm="1">
        <f t="array" aca="1" ref="B7651" ca="1">INDIRECT(_xlfn.CONCAT("D",ROW(C7651)-C7651-3))</f>
        <v>2092</v>
      </c>
      <c r="C7651" s="32">
        <v>50</v>
      </c>
      <c r="D7651" s="33">
        <v>4862344</v>
      </c>
      <c r="E7651" s="33"/>
      <c r="F7651" s="33">
        <v>2460143</v>
      </c>
      <c r="G7651" s="33">
        <v>778674</v>
      </c>
      <c r="H7651" s="33">
        <v>1391528</v>
      </c>
      <c r="I7651" s="33">
        <v>11636</v>
      </c>
      <c r="J7651" s="33">
        <v>278305</v>
      </c>
      <c r="K7651" s="33"/>
      <c r="L7651" s="33">
        <v>2402200</v>
      </c>
      <c r="M7651" s="33">
        <v>506185</v>
      </c>
      <c r="N7651" s="33">
        <v>1485648</v>
      </c>
      <c r="O7651" s="33">
        <v>59039</v>
      </c>
      <c r="P7651" s="33">
        <v>351329</v>
      </c>
      <c r="Q7651"/>
    </row>
    <row r="7652" spans="1:17">
      <c r="A7652" s="38" t="str">
        <f t="shared" ca="1" si="119"/>
        <v>209251</v>
      </c>
      <c r="B7652" s="39" cm="1">
        <f t="array" aca="1" ref="B7652" ca="1">INDIRECT(_xlfn.CONCAT("D",ROW(C7652)-C7652-3))</f>
        <v>2092</v>
      </c>
      <c r="C7652" s="32">
        <v>51</v>
      </c>
      <c r="D7652" s="33">
        <v>4864368</v>
      </c>
      <c r="E7652" s="33"/>
      <c r="F7652" s="33">
        <v>2459377</v>
      </c>
      <c r="G7652" s="33">
        <v>743038</v>
      </c>
      <c r="H7652" s="33">
        <v>1392228</v>
      </c>
      <c r="I7652" s="33">
        <v>12578</v>
      </c>
      <c r="J7652" s="33">
        <v>311534</v>
      </c>
      <c r="K7652" s="33"/>
      <c r="L7652" s="33">
        <v>2404990</v>
      </c>
      <c r="M7652" s="33">
        <v>516255</v>
      </c>
      <c r="N7652" s="33">
        <v>1499366</v>
      </c>
      <c r="O7652" s="33">
        <v>51335</v>
      </c>
      <c r="P7652" s="33">
        <v>338035</v>
      </c>
      <c r="Q7652"/>
    </row>
    <row r="7653" spans="1:17">
      <c r="A7653" s="38" t="str">
        <f t="shared" ca="1" si="119"/>
        <v>209252</v>
      </c>
      <c r="B7653" s="39" cm="1">
        <f t="array" aca="1" ref="B7653" ca="1">INDIRECT(_xlfn.CONCAT("D",ROW(C7653)-C7653-3))</f>
        <v>2092</v>
      </c>
      <c r="C7653" s="32">
        <v>52</v>
      </c>
      <c r="D7653" s="33">
        <v>4862649</v>
      </c>
      <c r="E7653" s="33"/>
      <c r="F7653" s="33">
        <v>2456515</v>
      </c>
      <c r="G7653" s="33">
        <v>751975</v>
      </c>
      <c r="H7653" s="33">
        <v>1390572</v>
      </c>
      <c r="I7653" s="33">
        <v>21319</v>
      </c>
      <c r="J7653" s="33">
        <v>292650</v>
      </c>
      <c r="K7653" s="33"/>
      <c r="L7653" s="33">
        <v>2406134</v>
      </c>
      <c r="M7653" s="33">
        <v>563076</v>
      </c>
      <c r="N7653" s="33">
        <v>1420267</v>
      </c>
      <c r="O7653" s="33">
        <v>59016</v>
      </c>
      <c r="P7653" s="33">
        <v>363774</v>
      </c>
      <c r="Q7653"/>
    </row>
    <row r="7654" spans="1:17">
      <c r="A7654" s="38" t="str">
        <f t="shared" ca="1" si="119"/>
        <v>209253</v>
      </c>
      <c r="B7654" s="39" cm="1">
        <f t="array" aca="1" ref="B7654" ca="1">INDIRECT(_xlfn.CONCAT("D",ROW(C7654)-C7654-3))</f>
        <v>2092</v>
      </c>
      <c r="C7654" s="32">
        <v>53</v>
      </c>
      <c r="D7654" s="33">
        <v>4856000</v>
      </c>
      <c r="E7654" s="33"/>
      <c r="F7654" s="33">
        <v>2450979</v>
      </c>
      <c r="G7654" s="33">
        <v>771497</v>
      </c>
      <c r="H7654" s="33">
        <v>1346490</v>
      </c>
      <c r="I7654" s="33">
        <v>17424</v>
      </c>
      <c r="J7654" s="33">
        <v>315568</v>
      </c>
      <c r="K7654" s="33"/>
      <c r="L7654" s="33">
        <v>2405021</v>
      </c>
      <c r="M7654" s="33">
        <v>494753</v>
      </c>
      <c r="N7654" s="33">
        <v>1446498</v>
      </c>
      <c r="O7654" s="33">
        <v>75520</v>
      </c>
      <c r="P7654" s="33">
        <v>388250</v>
      </c>
      <c r="Q7654"/>
    </row>
    <row r="7655" spans="1:17">
      <c r="A7655" s="38" t="str">
        <f t="shared" ca="1" si="119"/>
        <v>209254</v>
      </c>
      <c r="B7655" s="39" cm="1">
        <f t="array" aca="1" ref="B7655" ca="1">INDIRECT(_xlfn.CONCAT("D",ROW(C7655)-C7655-3))</f>
        <v>2092</v>
      </c>
      <c r="C7655" s="32">
        <v>54</v>
      </c>
      <c r="D7655" s="33">
        <v>4844267</v>
      </c>
      <c r="E7655" s="33"/>
      <c r="F7655" s="33">
        <v>2442662</v>
      </c>
      <c r="G7655" s="33">
        <v>712967</v>
      </c>
      <c r="H7655" s="33">
        <v>1443347</v>
      </c>
      <c r="I7655" s="33">
        <v>17413</v>
      </c>
      <c r="J7655" s="33">
        <v>268935</v>
      </c>
      <c r="K7655" s="33"/>
      <c r="L7655" s="33">
        <v>2401605</v>
      </c>
      <c r="M7655" s="33">
        <v>507027</v>
      </c>
      <c r="N7655" s="33">
        <v>1403032</v>
      </c>
      <c r="O7655" s="33">
        <v>79344</v>
      </c>
      <c r="P7655" s="33">
        <v>412201</v>
      </c>
      <c r="Q7655"/>
    </row>
    <row r="7656" spans="1:17">
      <c r="A7656" s="38" t="str">
        <f t="shared" ca="1" si="119"/>
        <v>209255</v>
      </c>
      <c r="B7656" s="39" cm="1">
        <f t="array" aca="1" ref="B7656" ca="1">INDIRECT(_xlfn.CONCAT("D",ROW(C7656)-C7656-3))</f>
        <v>2092</v>
      </c>
      <c r="C7656" s="32">
        <v>55</v>
      </c>
      <c r="D7656" s="33">
        <v>4827226</v>
      </c>
      <c r="E7656" s="33"/>
      <c r="F7656" s="33">
        <v>2431403</v>
      </c>
      <c r="G7656" s="33">
        <v>722352</v>
      </c>
      <c r="H7656" s="33">
        <v>1396290</v>
      </c>
      <c r="I7656" s="33">
        <v>19366</v>
      </c>
      <c r="J7656" s="33">
        <v>293395</v>
      </c>
      <c r="K7656" s="33"/>
      <c r="L7656" s="33">
        <v>2395822</v>
      </c>
      <c r="M7656" s="33">
        <v>550431</v>
      </c>
      <c r="N7656" s="33">
        <v>1388631</v>
      </c>
      <c r="O7656" s="33">
        <v>85944</v>
      </c>
      <c r="P7656" s="33">
        <v>370817</v>
      </c>
      <c r="Q7656"/>
    </row>
    <row r="7657" spans="1:17">
      <c r="A7657" s="38" t="str">
        <f t="shared" ca="1" si="119"/>
        <v>209256</v>
      </c>
      <c r="B7657" s="39" cm="1">
        <f t="array" aca="1" ref="B7657" ca="1">INDIRECT(_xlfn.CONCAT("D",ROW(C7657)-C7657-3))</f>
        <v>2092</v>
      </c>
      <c r="C7657" s="32">
        <v>56</v>
      </c>
      <c r="D7657" s="33">
        <v>4806168</v>
      </c>
      <c r="E7657" s="33"/>
      <c r="F7657" s="33">
        <v>2417889</v>
      </c>
      <c r="G7657" s="33">
        <v>740763</v>
      </c>
      <c r="H7657" s="33">
        <v>1371138</v>
      </c>
      <c r="I7657" s="33">
        <v>19366</v>
      </c>
      <c r="J7657" s="33">
        <v>286622</v>
      </c>
      <c r="K7657" s="33"/>
      <c r="L7657" s="33">
        <v>2388279</v>
      </c>
      <c r="M7657" s="33">
        <v>537822</v>
      </c>
      <c r="N7657" s="33">
        <v>1370673</v>
      </c>
      <c r="O7657" s="33">
        <v>91894</v>
      </c>
      <c r="P7657" s="33">
        <v>387890</v>
      </c>
      <c r="Q7657"/>
    </row>
    <row r="7658" spans="1:17">
      <c r="A7658" s="38" t="str">
        <f t="shared" ca="1" si="119"/>
        <v>209257</v>
      </c>
      <c r="B7658" s="39" cm="1">
        <f t="array" aca="1" ref="B7658" ca="1">INDIRECT(_xlfn.CONCAT("D",ROW(C7658)-C7658-3))</f>
        <v>2092</v>
      </c>
      <c r="C7658" s="32">
        <v>57</v>
      </c>
      <c r="D7658" s="33">
        <v>4782787</v>
      </c>
      <c r="E7658" s="33"/>
      <c r="F7658" s="33">
        <v>2403027</v>
      </c>
      <c r="G7658" s="33">
        <v>708647</v>
      </c>
      <c r="H7658" s="33">
        <v>1424052</v>
      </c>
      <c r="I7658" s="33">
        <v>13516</v>
      </c>
      <c r="J7658" s="33">
        <v>256812</v>
      </c>
      <c r="K7658" s="33"/>
      <c r="L7658" s="33">
        <v>2379761</v>
      </c>
      <c r="M7658" s="33">
        <v>474021</v>
      </c>
      <c r="N7658" s="33">
        <v>1400825</v>
      </c>
      <c r="O7658" s="33">
        <v>80130</v>
      </c>
      <c r="P7658" s="33">
        <v>424785</v>
      </c>
      <c r="Q7658"/>
    </row>
    <row r="7659" spans="1:17">
      <c r="A7659" s="38" t="str">
        <f t="shared" ca="1" si="119"/>
        <v>209258</v>
      </c>
      <c r="B7659" s="39" cm="1">
        <f t="array" aca="1" ref="B7659" ca="1">INDIRECT(_xlfn.CONCAT("D",ROW(C7659)-C7659-3))</f>
        <v>2092</v>
      </c>
      <c r="C7659" s="32">
        <v>58</v>
      </c>
      <c r="D7659" s="33">
        <v>4758115</v>
      </c>
      <c r="E7659" s="33"/>
      <c r="F7659" s="33">
        <v>2387348</v>
      </c>
      <c r="G7659" s="33">
        <v>689420</v>
      </c>
      <c r="H7659" s="33">
        <v>1391411</v>
      </c>
      <c r="I7659" s="33">
        <v>21272</v>
      </c>
      <c r="J7659" s="33">
        <v>285244</v>
      </c>
      <c r="K7659" s="33"/>
      <c r="L7659" s="33">
        <v>2370767</v>
      </c>
      <c r="M7659" s="33">
        <v>508918</v>
      </c>
      <c r="N7659" s="33">
        <v>1350033</v>
      </c>
      <c r="O7659" s="33">
        <v>102363</v>
      </c>
      <c r="P7659" s="33">
        <v>409452</v>
      </c>
      <c r="Q7659"/>
    </row>
    <row r="7660" spans="1:17">
      <c r="A7660" s="38" t="str">
        <f t="shared" ca="1" si="119"/>
        <v>209259</v>
      </c>
      <c r="B7660" s="39" cm="1">
        <f t="array" aca="1" ref="B7660" ca="1">INDIRECT(_xlfn.CONCAT("D",ROW(C7660)-C7660-3))</f>
        <v>2092</v>
      </c>
      <c r="C7660" s="32">
        <v>59</v>
      </c>
      <c r="D7660" s="33">
        <v>4732417</v>
      </c>
      <c r="E7660" s="33"/>
      <c r="F7660" s="33">
        <v>2370991</v>
      </c>
      <c r="G7660" s="33">
        <v>709658</v>
      </c>
      <c r="H7660" s="33">
        <v>1389426</v>
      </c>
      <c r="I7660" s="33">
        <v>10606</v>
      </c>
      <c r="J7660" s="33">
        <v>261301</v>
      </c>
      <c r="K7660" s="33"/>
      <c r="L7660" s="33">
        <v>2361426</v>
      </c>
      <c r="M7660" s="33">
        <v>498362</v>
      </c>
      <c r="N7660" s="33">
        <v>1320274</v>
      </c>
      <c r="O7660" s="33">
        <v>112035</v>
      </c>
      <c r="P7660" s="33">
        <v>430755</v>
      </c>
      <c r="Q7660"/>
    </row>
    <row r="7661" spans="1:17">
      <c r="A7661" s="38" t="str">
        <f t="shared" ca="1" si="119"/>
        <v>209260</v>
      </c>
      <c r="B7661" s="39" cm="1">
        <f t="array" aca="1" ref="B7661" ca="1">INDIRECT(_xlfn.CONCAT("D",ROW(C7661)-C7661-3))</f>
        <v>2092</v>
      </c>
      <c r="C7661" s="32">
        <v>60</v>
      </c>
      <c r="D7661" s="33">
        <v>4705658</v>
      </c>
      <c r="E7661" s="33"/>
      <c r="F7661" s="33">
        <v>2353953</v>
      </c>
      <c r="G7661" s="33">
        <v>706669</v>
      </c>
      <c r="H7661" s="33">
        <v>1376604</v>
      </c>
      <c r="I7661" s="33">
        <v>22234</v>
      </c>
      <c r="J7661" s="33">
        <v>248446</v>
      </c>
      <c r="K7661" s="33"/>
      <c r="L7661" s="33">
        <v>2351705</v>
      </c>
      <c r="M7661" s="33">
        <v>469373</v>
      </c>
      <c r="N7661" s="33">
        <v>1332633</v>
      </c>
      <c r="O7661" s="33">
        <v>119037</v>
      </c>
      <c r="P7661" s="33">
        <v>430662</v>
      </c>
      <c r="Q7661"/>
    </row>
    <row r="7662" spans="1:17">
      <c r="A7662" s="38" t="str">
        <f t="shared" ca="1" si="119"/>
        <v>209261</v>
      </c>
      <c r="B7662" s="39" cm="1">
        <f t="array" aca="1" ref="B7662" ca="1">INDIRECT(_xlfn.CONCAT("D",ROW(C7662)-C7662-3))</f>
        <v>2092</v>
      </c>
      <c r="C7662" s="32">
        <v>61</v>
      </c>
      <c r="D7662" s="33">
        <v>4669487</v>
      </c>
      <c r="E7662" s="33"/>
      <c r="F7662" s="33">
        <v>2332039</v>
      </c>
      <c r="G7662" s="33">
        <v>662719</v>
      </c>
      <c r="H7662" s="33">
        <v>1378417</v>
      </c>
      <c r="I7662" s="33">
        <v>25045</v>
      </c>
      <c r="J7662" s="33">
        <v>265858</v>
      </c>
      <c r="K7662" s="33"/>
      <c r="L7662" s="33">
        <v>2337448</v>
      </c>
      <c r="M7662" s="33">
        <v>489301</v>
      </c>
      <c r="N7662" s="33">
        <v>1304802</v>
      </c>
      <c r="O7662" s="33">
        <v>107125</v>
      </c>
      <c r="P7662" s="33">
        <v>436221</v>
      </c>
      <c r="Q7662"/>
    </row>
    <row r="7663" spans="1:17">
      <c r="A7663" s="38" t="str">
        <f t="shared" ca="1" si="119"/>
        <v>209262</v>
      </c>
      <c r="B7663" s="39" cm="1">
        <f t="array" aca="1" ref="B7663" ca="1">INDIRECT(_xlfn.CONCAT("D",ROW(C7663)-C7663-3))</f>
        <v>2092</v>
      </c>
      <c r="C7663" s="32">
        <v>62</v>
      </c>
      <c r="D7663" s="33">
        <v>4618379</v>
      </c>
      <c r="E7663" s="33"/>
      <c r="F7663" s="33">
        <v>2302493</v>
      </c>
      <c r="G7663" s="33">
        <v>650454</v>
      </c>
      <c r="H7663" s="33">
        <v>1358471</v>
      </c>
      <c r="I7663" s="33">
        <v>23025</v>
      </c>
      <c r="J7663" s="33">
        <v>270543</v>
      </c>
      <c r="K7663" s="33"/>
      <c r="L7663" s="33">
        <v>2315886</v>
      </c>
      <c r="M7663" s="33">
        <v>489069</v>
      </c>
      <c r="N7663" s="33">
        <v>1246647</v>
      </c>
      <c r="O7663" s="33">
        <v>132336</v>
      </c>
      <c r="P7663" s="33">
        <v>447834</v>
      </c>
      <c r="Q7663"/>
    </row>
    <row r="7664" spans="1:17">
      <c r="A7664" s="38" t="str">
        <f t="shared" ca="1" si="119"/>
        <v>209263</v>
      </c>
      <c r="B7664" s="39" cm="1">
        <f t="array" aca="1" ref="B7664" ca="1">INDIRECT(_xlfn.CONCAT("D",ROW(C7664)-C7664-3))</f>
        <v>2092</v>
      </c>
      <c r="C7664" s="32">
        <v>63</v>
      </c>
      <c r="D7664" s="33">
        <v>4556316</v>
      </c>
      <c r="E7664" s="33"/>
      <c r="F7664" s="33">
        <v>2267394</v>
      </c>
      <c r="G7664" s="33">
        <v>640329</v>
      </c>
      <c r="H7664" s="33">
        <v>1349367</v>
      </c>
      <c r="I7664" s="33">
        <v>27674</v>
      </c>
      <c r="J7664" s="33">
        <v>250024</v>
      </c>
      <c r="K7664" s="33"/>
      <c r="L7664" s="33">
        <v>2288921</v>
      </c>
      <c r="M7664" s="33">
        <v>472910</v>
      </c>
      <c r="N7664" s="33">
        <v>1290450</v>
      </c>
      <c r="O7664" s="33">
        <v>112962</v>
      </c>
      <c r="P7664" s="33">
        <v>412599</v>
      </c>
      <c r="Q7664"/>
    </row>
    <row r="7665" spans="1:17">
      <c r="A7665" s="38" t="str">
        <f t="shared" ca="1" si="119"/>
        <v>209264</v>
      </c>
      <c r="B7665" s="39" cm="1">
        <f t="array" aca="1" ref="B7665" ca="1">INDIRECT(_xlfn.CONCAT("D",ROW(C7665)-C7665-3))</f>
        <v>2092</v>
      </c>
      <c r="C7665" s="32">
        <v>64</v>
      </c>
      <c r="D7665" s="33">
        <v>4487388</v>
      </c>
      <c r="E7665" s="33"/>
      <c r="F7665" s="33">
        <v>2228777</v>
      </c>
      <c r="G7665" s="33">
        <v>604528</v>
      </c>
      <c r="H7665" s="33">
        <v>1367637</v>
      </c>
      <c r="I7665" s="33">
        <v>30755</v>
      </c>
      <c r="J7665" s="33">
        <v>225857</v>
      </c>
      <c r="K7665" s="33"/>
      <c r="L7665" s="33">
        <v>2258611</v>
      </c>
      <c r="M7665" s="33">
        <v>470544</v>
      </c>
      <c r="N7665" s="33">
        <v>1279111</v>
      </c>
      <c r="O7665" s="33">
        <v>130600</v>
      </c>
      <c r="P7665" s="33">
        <v>378356</v>
      </c>
      <c r="Q7665"/>
    </row>
    <row r="7666" spans="1:17">
      <c r="A7666" s="38" t="str">
        <f t="shared" ca="1" si="119"/>
        <v>209265</v>
      </c>
      <c r="B7666" s="39" cm="1">
        <f t="array" aca="1" ref="B7666" ca="1">INDIRECT(_xlfn.CONCAT("D",ROW(C7666)-C7666-3))</f>
        <v>2092</v>
      </c>
      <c r="C7666" s="32">
        <v>65</v>
      </c>
      <c r="D7666" s="33">
        <v>4416983</v>
      </c>
      <c r="E7666" s="33"/>
      <c r="F7666" s="33">
        <v>2189477</v>
      </c>
      <c r="G7666" s="33">
        <v>586433</v>
      </c>
      <c r="H7666" s="33">
        <v>1312722</v>
      </c>
      <c r="I7666" s="33">
        <v>38581</v>
      </c>
      <c r="J7666" s="33">
        <v>251742</v>
      </c>
      <c r="K7666" s="33"/>
      <c r="L7666" s="33">
        <v>2227506</v>
      </c>
      <c r="M7666" s="33">
        <v>437012</v>
      </c>
      <c r="N7666" s="33">
        <v>1233859</v>
      </c>
      <c r="O7666" s="33">
        <v>158212</v>
      </c>
      <c r="P7666" s="33">
        <v>398424</v>
      </c>
      <c r="Q7666"/>
    </row>
    <row r="7667" spans="1:17">
      <c r="A7667" s="38" t="str">
        <f t="shared" ca="1" si="119"/>
        <v>209266</v>
      </c>
      <c r="B7667" s="39" cm="1">
        <f t="array" aca="1" ref="B7667" ca="1">INDIRECT(_xlfn.CONCAT("D",ROW(C7667)-C7667-3))</f>
        <v>2092</v>
      </c>
      <c r="C7667" s="32">
        <v>66</v>
      </c>
      <c r="D7667" s="33">
        <v>4347007</v>
      </c>
      <c r="E7667" s="33"/>
      <c r="F7667" s="33">
        <v>2150467</v>
      </c>
      <c r="G7667" s="33">
        <v>587554</v>
      </c>
      <c r="H7667" s="33">
        <v>1287162</v>
      </c>
      <c r="I7667" s="33">
        <v>23385</v>
      </c>
      <c r="J7667" s="33">
        <v>252366</v>
      </c>
      <c r="K7667" s="33"/>
      <c r="L7667" s="33">
        <v>2196540</v>
      </c>
      <c r="M7667" s="33">
        <v>475429</v>
      </c>
      <c r="N7667" s="33">
        <v>1182227</v>
      </c>
      <c r="O7667" s="33">
        <v>167913</v>
      </c>
      <c r="P7667" s="33">
        <v>370971</v>
      </c>
      <c r="Q7667"/>
    </row>
    <row r="7668" spans="1:17">
      <c r="A7668" s="38" t="str">
        <f t="shared" ca="1" si="119"/>
        <v>209267</v>
      </c>
      <c r="B7668" s="39" cm="1">
        <f t="array" aca="1" ref="B7668" ca="1">INDIRECT(_xlfn.CONCAT("D",ROW(C7668)-C7668-3))</f>
        <v>2092</v>
      </c>
      <c r="C7668" s="32">
        <v>67</v>
      </c>
      <c r="D7668" s="33">
        <v>4281740</v>
      </c>
      <c r="E7668" s="33"/>
      <c r="F7668" s="33">
        <v>2113591</v>
      </c>
      <c r="G7668" s="33">
        <v>525691</v>
      </c>
      <c r="H7668" s="33">
        <v>1311273</v>
      </c>
      <c r="I7668" s="33">
        <v>36424</v>
      </c>
      <c r="J7668" s="33">
        <v>240203</v>
      </c>
      <c r="K7668" s="33"/>
      <c r="L7668" s="33">
        <v>2168149</v>
      </c>
      <c r="M7668" s="33">
        <v>423366</v>
      </c>
      <c r="N7668" s="33">
        <v>1179307</v>
      </c>
      <c r="O7668" s="33">
        <v>195400</v>
      </c>
      <c r="P7668" s="33">
        <v>370076</v>
      </c>
      <c r="Q7668"/>
    </row>
    <row r="7669" spans="1:17">
      <c r="A7669" s="38" t="str">
        <f t="shared" ca="1" si="119"/>
        <v>209268</v>
      </c>
      <c r="B7669" s="39" cm="1">
        <f t="array" aca="1" ref="B7669" ca="1">INDIRECT(_xlfn.CONCAT("D",ROW(C7669)-C7669-3))</f>
        <v>2092</v>
      </c>
      <c r="C7669" s="32">
        <v>68</v>
      </c>
      <c r="D7669" s="33">
        <v>4225784</v>
      </c>
      <c r="E7669" s="33"/>
      <c r="F7669" s="33">
        <v>2081508</v>
      </c>
      <c r="G7669" s="33">
        <v>497076</v>
      </c>
      <c r="H7669" s="33">
        <v>1296808</v>
      </c>
      <c r="I7669" s="33">
        <v>45098</v>
      </c>
      <c r="J7669" s="33">
        <v>242525</v>
      </c>
      <c r="K7669" s="33"/>
      <c r="L7669" s="33">
        <v>2144276</v>
      </c>
      <c r="M7669" s="33">
        <v>414406</v>
      </c>
      <c r="N7669" s="33">
        <v>1177997</v>
      </c>
      <c r="O7669" s="33">
        <v>181616</v>
      </c>
      <c r="P7669" s="33">
        <v>370256</v>
      </c>
      <c r="Q7669"/>
    </row>
    <row r="7670" spans="1:17">
      <c r="A7670" s="38" t="str">
        <f t="shared" ca="1" si="119"/>
        <v>209269</v>
      </c>
      <c r="B7670" s="39" cm="1">
        <f t="array" aca="1" ref="B7670" ca="1">INDIRECT(_xlfn.CONCAT("D",ROW(C7670)-C7670-3))</f>
        <v>2092</v>
      </c>
      <c r="C7670" s="32">
        <v>69</v>
      </c>
      <c r="D7670" s="33">
        <v>4168689</v>
      </c>
      <c r="E7670" s="33"/>
      <c r="F7670" s="33">
        <v>2049045</v>
      </c>
      <c r="G7670" s="33">
        <v>500584</v>
      </c>
      <c r="H7670" s="33">
        <v>1288522</v>
      </c>
      <c r="I7670" s="33">
        <v>36554</v>
      </c>
      <c r="J7670" s="33">
        <v>223384</v>
      </c>
      <c r="K7670" s="33"/>
      <c r="L7670" s="33">
        <v>2119644</v>
      </c>
      <c r="M7670" s="33">
        <v>395464</v>
      </c>
      <c r="N7670" s="33">
        <v>1157926</v>
      </c>
      <c r="O7670" s="33">
        <v>201290</v>
      </c>
      <c r="P7670" s="33">
        <v>364965</v>
      </c>
      <c r="Q7670"/>
    </row>
    <row r="7671" spans="1:17">
      <c r="A7671" s="38" t="str">
        <f t="shared" ca="1" si="119"/>
        <v>209270</v>
      </c>
      <c r="B7671" s="39" cm="1">
        <f t="array" aca="1" ref="B7671" ca="1">INDIRECT(_xlfn.CONCAT("D",ROW(C7671)-C7671-3))</f>
        <v>2092</v>
      </c>
      <c r="C7671" s="32">
        <v>70</v>
      </c>
      <c r="D7671" s="33">
        <v>4120847</v>
      </c>
      <c r="E7671" s="33"/>
      <c r="F7671" s="33">
        <v>2021098</v>
      </c>
      <c r="G7671" s="33">
        <v>507328</v>
      </c>
      <c r="H7671" s="33">
        <v>1232377</v>
      </c>
      <c r="I7671" s="33">
        <v>42106</v>
      </c>
      <c r="J7671" s="33">
        <v>239286</v>
      </c>
      <c r="K7671" s="33"/>
      <c r="L7671" s="33">
        <v>2099749</v>
      </c>
      <c r="M7671" s="33">
        <v>412543</v>
      </c>
      <c r="N7671" s="33">
        <v>1077137</v>
      </c>
      <c r="O7671" s="33">
        <v>232505</v>
      </c>
      <c r="P7671" s="33">
        <v>377564</v>
      </c>
      <c r="Q7671"/>
    </row>
    <row r="7672" spans="1:17">
      <c r="A7672" s="38" t="str">
        <f t="shared" ca="1" si="119"/>
        <v>209271</v>
      </c>
      <c r="B7672" s="39" cm="1">
        <f t="array" aca="1" ref="B7672" ca="1">INDIRECT(_xlfn.CONCAT("D",ROW(C7672)-C7672-3))</f>
        <v>2092</v>
      </c>
      <c r="C7672" s="32">
        <v>71</v>
      </c>
      <c r="D7672" s="33">
        <v>4024107</v>
      </c>
      <c r="E7672" s="33"/>
      <c r="F7672" s="33">
        <v>1967194</v>
      </c>
      <c r="G7672" s="33">
        <v>473368</v>
      </c>
      <c r="H7672" s="33">
        <v>1181480</v>
      </c>
      <c r="I7672" s="33">
        <v>54321</v>
      </c>
      <c r="J7672" s="33">
        <v>258024</v>
      </c>
      <c r="K7672" s="33"/>
      <c r="L7672" s="33">
        <v>2056913</v>
      </c>
      <c r="M7672" s="33">
        <v>365565</v>
      </c>
      <c r="N7672" s="33">
        <v>1046978</v>
      </c>
      <c r="O7672" s="33">
        <v>245660</v>
      </c>
      <c r="P7672" s="33">
        <v>398710</v>
      </c>
      <c r="Q7672"/>
    </row>
    <row r="7673" spans="1:17">
      <c r="A7673" s="38" t="str">
        <f t="shared" ca="1" si="119"/>
        <v>209272</v>
      </c>
      <c r="B7673" s="39" cm="1">
        <f t="array" aca="1" ref="B7673" ca="1">INDIRECT(_xlfn.CONCAT("D",ROW(C7673)-C7673-3))</f>
        <v>2092</v>
      </c>
      <c r="C7673" s="32">
        <v>72</v>
      </c>
      <c r="D7673" s="33">
        <v>4083513</v>
      </c>
      <c r="E7673" s="33"/>
      <c r="F7673" s="33">
        <v>1991832</v>
      </c>
      <c r="G7673" s="33">
        <v>484959</v>
      </c>
      <c r="H7673" s="33">
        <v>1247895</v>
      </c>
      <c r="I7673" s="33">
        <v>60995</v>
      </c>
      <c r="J7673" s="33">
        <v>197983</v>
      </c>
      <c r="K7673" s="33"/>
      <c r="L7673" s="33">
        <v>2091681</v>
      </c>
      <c r="M7673" s="33">
        <v>439614</v>
      </c>
      <c r="N7673" s="33">
        <v>1074947</v>
      </c>
      <c r="O7673" s="33">
        <v>227837</v>
      </c>
      <c r="P7673" s="33">
        <v>349283</v>
      </c>
      <c r="Q7673"/>
    </row>
    <row r="7674" spans="1:17">
      <c r="A7674" s="38" t="str">
        <f t="shared" ca="1" si="119"/>
        <v>209273</v>
      </c>
      <c r="B7674" s="39" cm="1">
        <f t="array" aca="1" ref="B7674" ca="1">INDIRECT(_xlfn.CONCAT("D",ROW(C7674)-C7674-3))</f>
        <v>2092</v>
      </c>
      <c r="C7674" s="32">
        <v>73</v>
      </c>
      <c r="D7674" s="33">
        <v>4080439</v>
      </c>
      <c r="E7674" s="33"/>
      <c r="F7674" s="33">
        <v>1984986</v>
      </c>
      <c r="G7674" s="33">
        <v>465042</v>
      </c>
      <c r="H7674" s="33">
        <v>1215955</v>
      </c>
      <c r="I7674" s="33">
        <v>76501</v>
      </c>
      <c r="J7674" s="33">
        <v>227488</v>
      </c>
      <c r="K7674" s="33"/>
      <c r="L7674" s="33">
        <v>2095453</v>
      </c>
      <c r="M7674" s="33">
        <v>408573</v>
      </c>
      <c r="N7674" s="33">
        <v>1106383</v>
      </c>
      <c r="O7674" s="33">
        <v>239683</v>
      </c>
      <c r="P7674" s="33">
        <v>340815</v>
      </c>
      <c r="Q7674"/>
    </row>
    <row r="7675" spans="1:17">
      <c r="A7675" s="38" t="str">
        <f t="shared" ca="1" si="119"/>
        <v>209274</v>
      </c>
      <c r="B7675" s="39" cm="1">
        <f t="array" aca="1" ref="B7675" ca="1">INDIRECT(_xlfn.CONCAT("D",ROW(C7675)-C7675-3))</f>
        <v>2092</v>
      </c>
      <c r="C7675" s="32">
        <v>74</v>
      </c>
      <c r="D7675" s="33">
        <v>4082639</v>
      </c>
      <c r="E7675" s="33"/>
      <c r="F7675" s="33">
        <v>1982298</v>
      </c>
      <c r="G7675" s="33">
        <v>470342</v>
      </c>
      <c r="H7675" s="33">
        <v>1182919</v>
      </c>
      <c r="I7675" s="33">
        <v>77717</v>
      </c>
      <c r="J7675" s="33">
        <v>251320</v>
      </c>
      <c r="K7675" s="33"/>
      <c r="L7675" s="33">
        <v>2100341</v>
      </c>
      <c r="M7675" s="33">
        <v>376725</v>
      </c>
      <c r="N7675" s="33">
        <v>1095742</v>
      </c>
      <c r="O7675" s="33">
        <v>284569</v>
      </c>
      <c r="P7675" s="33">
        <v>343306</v>
      </c>
      <c r="Q7675"/>
    </row>
    <row r="7676" spans="1:17">
      <c r="A7676" s="38" t="str">
        <f t="shared" ca="1" si="119"/>
        <v>209275</v>
      </c>
      <c r="B7676" s="39" cm="1">
        <f t="array" aca="1" ref="B7676" ca="1">INDIRECT(_xlfn.CONCAT("D",ROW(C7676)-C7676-3))</f>
        <v>2092</v>
      </c>
      <c r="C7676" s="32">
        <v>75</v>
      </c>
      <c r="D7676" s="33">
        <v>4099767</v>
      </c>
      <c r="E7676" s="33"/>
      <c r="F7676" s="33">
        <v>1983857</v>
      </c>
      <c r="G7676" s="33">
        <v>468802</v>
      </c>
      <c r="H7676" s="33">
        <v>1211239</v>
      </c>
      <c r="I7676" s="33">
        <v>65391</v>
      </c>
      <c r="J7676" s="33">
        <v>238425</v>
      </c>
      <c r="K7676" s="33"/>
      <c r="L7676" s="33">
        <v>2115910</v>
      </c>
      <c r="M7676" s="33">
        <v>420961</v>
      </c>
      <c r="N7676" s="33">
        <v>1066031</v>
      </c>
      <c r="O7676" s="33">
        <v>283669</v>
      </c>
      <c r="P7676" s="33">
        <v>345249</v>
      </c>
      <c r="Q7676"/>
    </row>
    <row r="7677" spans="1:17">
      <c r="A7677" s="38" t="str">
        <f t="shared" ca="1" si="119"/>
        <v>209276</v>
      </c>
      <c r="B7677" s="39" cm="1">
        <f t="array" aca="1" ref="B7677" ca="1">INDIRECT(_xlfn.CONCAT("D",ROW(C7677)-C7677-3))</f>
        <v>2092</v>
      </c>
      <c r="C7677" s="32">
        <v>76</v>
      </c>
      <c r="D7677" s="33">
        <v>4061142</v>
      </c>
      <c r="E7677" s="33"/>
      <c r="F7677" s="33">
        <v>1959562</v>
      </c>
      <c r="G7677" s="33">
        <v>434900</v>
      </c>
      <c r="H7677" s="33">
        <v>1202253</v>
      </c>
      <c r="I7677" s="33">
        <v>79347</v>
      </c>
      <c r="J7677" s="33">
        <v>243062</v>
      </c>
      <c r="K7677" s="33"/>
      <c r="L7677" s="33">
        <v>2101581</v>
      </c>
      <c r="M7677" s="33">
        <v>394739</v>
      </c>
      <c r="N7677" s="33">
        <v>1028133</v>
      </c>
      <c r="O7677" s="33">
        <v>318208</v>
      </c>
      <c r="P7677" s="33">
        <v>360501</v>
      </c>
      <c r="Q7677"/>
    </row>
    <row r="7678" spans="1:17">
      <c r="A7678" s="38" t="str">
        <f t="shared" ca="1" si="119"/>
        <v>209277</v>
      </c>
      <c r="B7678" s="39" cm="1">
        <f t="array" aca="1" ref="B7678" ca="1">INDIRECT(_xlfn.CONCAT("D",ROW(C7678)-C7678-3))</f>
        <v>2092</v>
      </c>
      <c r="C7678" s="32">
        <v>77</v>
      </c>
      <c r="D7678" s="33">
        <v>3998335</v>
      </c>
      <c r="E7678" s="33"/>
      <c r="F7678" s="33">
        <v>1922445</v>
      </c>
      <c r="G7678" s="33">
        <v>412024</v>
      </c>
      <c r="H7678" s="33">
        <v>1167737</v>
      </c>
      <c r="I7678" s="33">
        <v>111548</v>
      </c>
      <c r="J7678" s="33">
        <v>231136</v>
      </c>
      <c r="K7678" s="33"/>
      <c r="L7678" s="33">
        <v>2075890</v>
      </c>
      <c r="M7678" s="33">
        <v>376702</v>
      </c>
      <c r="N7678" s="33">
        <v>976001</v>
      </c>
      <c r="O7678" s="33">
        <v>367637</v>
      </c>
      <c r="P7678" s="33">
        <v>355550</v>
      </c>
      <c r="Q7678"/>
    </row>
    <row r="7679" spans="1:17">
      <c r="A7679" s="38" t="str">
        <f t="shared" ca="1" si="119"/>
        <v>209278</v>
      </c>
      <c r="B7679" s="39" cm="1">
        <f t="array" aca="1" ref="B7679" ca="1">INDIRECT(_xlfn.CONCAT("D",ROW(C7679)-C7679-3))</f>
        <v>2092</v>
      </c>
      <c r="C7679" s="32">
        <v>78</v>
      </c>
      <c r="D7679" s="33">
        <v>3877928</v>
      </c>
      <c r="E7679" s="33"/>
      <c r="F7679" s="33">
        <v>1858435</v>
      </c>
      <c r="G7679" s="33">
        <v>403833</v>
      </c>
      <c r="H7679" s="33">
        <v>1122093</v>
      </c>
      <c r="I7679" s="33">
        <v>109497</v>
      </c>
      <c r="J7679" s="33">
        <v>223012</v>
      </c>
      <c r="K7679" s="33"/>
      <c r="L7679" s="33">
        <v>2019492</v>
      </c>
      <c r="M7679" s="33">
        <v>364617</v>
      </c>
      <c r="N7679" s="33">
        <v>960896</v>
      </c>
      <c r="O7679" s="33">
        <v>373682</v>
      </c>
      <c r="P7679" s="33">
        <v>320299</v>
      </c>
      <c r="Q7679"/>
    </row>
    <row r="7680" spans="1:17">
      <c r="A7680" s="38" t="str">
        <f t="shared" ca="1" si="119"/>
        <v>209279</v>
      </c>
      <c r="B7680" s="39" cm="1">
        <f t="array" aca="1" ref="B7680" ca="1">INDIRECT(_xlfn.CONCAT("D",ROW(C7680)-C7680-3))</f>
        <v>2092</v>
      </c>
      <c r="C7680" s="32">
        <v>79</v>
      </c>
      <c r="D7680" s="33">
        <v>3809029</v>
      </c>
      <c r="E7680" s="33"/>
      <c r="F7680" s="33">
        <v>1816546</v>
      </c>
      <c r="G7680" s="33">
        <v>389475</v>
      </c>
      <c r="H7680" s="33">
        <v>1121126</v>
      </c>
      <c r="I7680" s="33">
        <v>103659</v>
      </c>
      <c r="J7680" s="33">
        <v>202286</v>
      </c>
      <c r="K7680" s="33"/>
      <c r="L7680" s="33">
        <v>1992483</v>
      </c>
      <c r="M7680" s="33">
        <v>383170</v>
      </c>
      <c r="N7680" s="33">
        <v>950866</v>
      </c>
      <c r="O7680" s="33">
        <v>376111</v>
      </c>
      <c r="P7680" s="33">
        <v>282336</v>
      </c>
      <c r="Q7680"/>
    </row>
    <row r="7681" spans="1:17">
      <c r="A7681" s="38" t="str">
        <f t="shared" ca="1" si="119"/>
        <v>209280</v>
      </c>
      <c r="B7681" s="39" cm="1">
        <f t="array" aca="1" ref="B7681" ca="1">INDIRECT(_xlfn.CONCAT("D",ROW(C7681)-C7681-3))</f>
        <v>2092</v>
      </c>
      <c r="C7681" s="32">
        <v>80</v>
      </c>
      <c r="D7681" s="33">
        <v>3707827</v>
      </c>
      <c r="E7681" s="33"/>
      <c r="F7681" s="33">
        <v>1761441</v>
      </c>
      <c r="G7681" s="33">
        <v>341607</v>
      </c>
      <c r="H7681" s="33">
        <v>1130628</v>
      </c>
      <c r="I7681" s="33">
        <v>103792</v>
      </c>
      <c r="J7681" s="33">
        <v>185415</v>
      </c>
      <c r="K7681" s="33"/>
      <c r="L7681" s="33">
        <v>1946386</v>
      </c>
      <c r="M7681" s="33">
        <v>345261</v>
      </c>
      <c r="N7681" s="33">
        <v>865173</v>
      </c>
      <c r="O7681" s="33">
        <v>460349</v>
      </c>
      <c r="P7681" s="33">
        <v>275603</v>
      </c>
      <c r="Q7681"/>
    </row>
    <row r="7682" spans="1:17">
      <c r="A7682" s="38" t="str">
        <f t="shared" ca="1" si="119"/>
        <v>209281</v>
      </c>
      <c r="B7682" s="39" cm="1">
        <f t="array" aca="1" ref="B7682" ca="1">INDIRECT(_xlfn.CONCAT("D",ROW(C7682)-C7682-3))</f>
        <v>2092</v>
      </c>
      <c r="C7682" s="32">
        <v>81</v>
      </c>
      <c r="D7682" s="33">
        <v>3658355</v>
      </c>
      <c r="E7682" s="33"/>
      <c r="F7682" s="33">
        <v>1727893</v>
      </c>
      <c r="G7682" s="33">
        <v>317183</v>
      </c>
      <c r="H7682" s="33">
        <v>1074395</v>
      </c>
      <c r="I7682" s="33">
        <v>136943</v>
      </c>
      <c r="J7682" s="33">
        <v>199372</v>
      </c>
      <c r="K7682" s="33"/>
      <c r="L7682" s="33">
        <v>1930462</v>
      </c>
      <c r="M7682" s="33">
        <v>327795</v>
      </c>
      <c r="N7682" s="33">
        <v>865379</v>
      </c>
      <c r="O7682" s="33">
        <v>452862</v>
      </c>
      <c r="P7682" s="33">
        <v>284425</v>
      </c>
      <c r="Q7682"/>
    </row>
    <row r="7683" spans="1:17">
      <c r="A7683" s="38" t="str">
        <f t="shared" ca="1" si="119"/>
        <v>209282</v>
      </c>
      <c r="B7683" s="39" cm="1">
        <f t="array" aca="1" ref="B7683" ca="1">INDIRECT(_xlfn.CONCAT("D",ROW(C7683)-C7683-3))</f>
        <v>2092</v>
      </c>
      <c r="C7683" s="32">
        <v>82</v>
      </c>
      <c r="D7683" s="33">
        <v>3586943</v>
      </c>
      <c r="E7683" s="33"/>
      <c r="F7683" s="33">
        <v>1683638</v>
      </c>
      <c r="G7683" s="33">
        <v>306483</v>
      </c>
      <c r="H7683" s="33">
        <v>1064624</v>
      </c>
      <c r="I7683" s="33">
        <v>121988</v>
      </c>
      <c r="J7683" s="33">
        <v>190544</v>
      </c>
      <c r="K7683" s="33"/>
      <c r="L7683" s="33">
        <v>1903304</v>
      </c>
      <c r="M7683" s="33">
        <v>321088</v>
      </c>
      <c r="N7683" s="33">
        <v>787574</v>
      </c>
      <c r="O7683" s="33">
        <v>499807</v>
      </c>
      <c r="P7683" s="33">
        <v>294836</v>
      </c>
      <c r="Q7683"/>
    </row>
    <row r="7684" spans="1:17">
      <c r="A7684" s="38" t="str">
        <f t="shared" ca="1" si="119"/>
        <v>209283</v>
      </c>
      <c r="B7684" s="39" cm="1">
        <f t="array" aca="1" ref="B7684" ca="1">INDIRECT(_xlfn.CONCAT("D",ROW(C7684)-C7684-3))</f>
        <v>2092</v>
      </c>
      <c r="C7684" s="32">
        <v>83</v>
      </c>
      <c r="D7684" s="33">
        <v>3562777</v>
      </c>
      <c r="E7684" s="33"/>
      <c r="F7684" s="33">
        <v>1662070</v>
      </c>
      <c r="G7684" s="33">
        <v>328983</v>
      </c>
      <c r="H7684" s="33">
        <v>1026305</v>
      </c>
      <c r="I7684" s="33">
        <v>126144</v>
      </c>
      <c r="J7684" s="33">
        <v>180638</v>
      </c>
      <c r="K7684" s="33"/>
      <c r="L7684" s="33">
        <v>1900707</v>
      </c>
      <c r="M7684" s="33">
        <v>358719</v>
      </c>
      <c r="N7684" s="33">
        <v>745732</v>
      </c>
      <c r="O7684" s="33">
        <v>520396</v>
      </c>
      <c r="P7684" s="33">
        <v>275860</v>
      </c>
      <c r="Q7684"/>
    </row>
    <row r="7685" spans="1:17">
      <c r="A7685" s="38" t="str">
        <f t="shared" ca="1" si="119"/>
        <v>209284</v>
      </c>
      <c r="B7685" s="39" cm="1">
        <f t="array" aca="1" ref="B7685" ca="1">INDIRECT(_xlfn.CONCAT("D",ROW(C7685)-C7685-3))</f>
        <v>2092</v>
      </c>
      <c r="C7685" s="32">
        <v>84</v>
      </c>
      <c r="D7685" s="33">
        <v>3430148</v>
      </c>
      <c r="E7685" s="33"/>
      <c r="F7685" s="33">
        <v>1588906</v>
      </c>
      <c r="G7685" s="33">
        <v>278791</v>
      </c>
      <c r="H7685" s="33">
        <v>1001021</v>
      </c>
      <c r="I7685" s="33">
        <v>143436</v>
      </c>
      <c r="J7685" s="33">
        <v>165658</v>
      </c>
      <c r="K7685" s="33"/>
      <c r="L7685" s="33">
        <v>1841243</v>
      </c>
      <c r="M7685" s="33">
        <v>357935</v>
      </c>
      <c r="N7685" s="33">
        <v>708792</v>
      </c>
      <c r="O7685" s="33">
        <v>529825</v>
      </c>
      <c r="P7685" s="33">
        <v>244690</v>
      </c>
      <c r="Q7685"/>
    </row>
    <row r="7686" spans="1:17">
      <c r="A7686" s="38" t="str">
        <f t="shared" ca="1" si="119"/>
        <v>209285</v>
      </c>
      <c r="B7686" s="39" cm="1">
        <f t="array" aca="1" ref="B7686" ca="1">INDIRECT(_xlfn.CONCAT("D",ROW(C7686)-C7686-3))</f>
        <v>2092</v>
      </c>
      <c r="C7686" s="32">
        <v>85</v>
      </c>
      <c r="D7686" s="33">
        <v>3220917</v>
      </c>
      <c r="E7686" s="33"/>
      <c r="F7686" s="33">
        <v>1481345</v>
      </c>
      <c r="G7686" s="33">
        <v>229689</v>
      </c>
      <c r="H7686" s="33">
        <v>956196</v>
      </c>
      <c r="I7686" s="33">
        <v>149753</v>
      </c>
      <c r="J7686" s="33">
        <v>145706</v>
      </c>
      <c r="K7686" s="33"/>
      <c r="L7686" s="33">
        <v>1739572</v>
      </c>
      <c r="M7686" s="33">
        <v>284363</v>
      </c>
      <c r="N7686" s="33">
        <v>647659</v>
      </c>
      <c r="O7686" s="33">
        <v>547475</v>
      </c>
      <c r="P7686" s="33">
        <v>260076</v>
      </c>
      <c r="Q7686"/>
    </row>
    <row r="7687" spans="1:17">
      <c r="A7687" s="38" t="str">
        <f t="shared" ca="1" si="119"/>
        <v>209286</v>
      </c>
      <c r="B7687" s="39" cm="1">
        <f t="array" aca="1" ref="B7687" ca="1">INDIRECT(_xlfn.CONCAT("D",ROW(C7687)-C7687-3))</f>
        <v>2092</v>
      </c>
      <c r="C7687" s="32">
        <v>86</v>
      </c>
      <c r="D7687" s="33">
        <v>2970388</v>
      </c>
      <c r="E7687" s="33"/>
      <c r="F7687" s="33">
        <v>1353792</v>
      </c>
      <c r="G7687" s="33">
        <v>211783</v>
      </c>
      <c r="H7687" s="33">
        <v>887666</v>
      </c>
      <c r="I7687" s="33">
        <v>126665</v>
      </c>
      <c r="J7687" s="33">
        <v>127678</v>
      </c>
      <c r="K7687" s="33"/>
      <c r="L7687" s="33">
        <v>1616597</v>
      </c>
      <c r="M7687" s="33">
        <v>274325</v>
      </c>
      <c r="N7687" s="33">
        <v>542577</v>
      </c>
      <c r="O7687" s="33">
        <v>564847</v>
      </c>
      <c r="P7687" s="33">
        <v>234847</v>
      </c>
      <c r="Q7687"/>
    </row>
    <row r="7688" spans="1:17">
      <c r="A7688" s="38" t="str">
        <f t="shared" ca="1" si="119"/>
        <v>209287</v>
      </c>
      <c r="B7688" s="39" cm="1">
        <f t="array" aca="1" ref="B7688" ca="1">INDIRECT(_xlfn.CONCAT("D",ROW(C7688)-C7688-3))</f>
        <v>2092</v>
      </c>
      <c r="C7688" s="32">
        <v>87</v>
      </c>
      <c r="D7688" s="33">
        <v>2752039</v>
      </c>
      <c r="E7688" s="33"/>
      <c r="F7688" s="33">
        <v>1241623</v>
      </c>
      <c r="G7688" s="33">
        <v>212182</v>
      </c>
      <c r="H7688" s="33">
        <v>748222</v>
      </c>
      <c r="I7688" s="33">
        <v>174619</v>
      </c>
      <c r="J7688" s="33">
        <v>106599</v>
      </c>
      <c r="K7688" s="33"/>
      <c r="L7688" s="33">
        <v>1510416</v>
      </c>
      <c r="M7688" s="33">
        <v>243975</v>
      </c>
      <c r="N7688" s="33">
        <v>514270</v>
      </c>
      <c r="O7688" s="33">
        <v>559826</v>
      </c>
      <c r="P7688" s="33">
        <v>192345</v>
      </c>
      <c r="Q7688"/>
    </row>
    <row r="7689" spans="1:17">
      <c r="A7689" s="38" t="str">
        <f t="shared" ca="1" si="119"/>
        <v>209288</v>
      </c>
      <c r="B7689" s="39" cm="1">
        <f t="array" aca="1" ref="B7689" ca="1">INDIRECT(_xlfn.CONCAT("D",ROW(C7689)-C7689-3))</f>
        <v>2092</v>
      </c>
      <c r="C7689" s="32">
        <v>88</v>
      </c>
      <c r="D7689" s="33">
        <v>2536943</v>
      </c>
      <c r="E7689" s="33"/>
      <c r="F7689" s="33">
        <v>1132488</v>
      </c>
      <c r="G7689" s="33">
        <v>160767</v>
      </c>
      <c r="H7689" s="33">
        <v>707169</v>
      </c>
      <c r="I7689" s="33">
        <v>148556</v>
      </c>
      <c r="J7689" s="33">
        <v>115996</v>
      </c>
      <c r="K7689" s="33"/>
      <c r="L7689" s="33">
        <v>1404455</v>
      </c>
      <c r="M7689" s="33">
        <v>220903</v>
      </c>
      <c r="N7689" s="33">
        <v>396206</v>
      </c>
      <c r="O7689" s="33">
        <v>606976</v>
      </c>
      <c r="P7689" s="33">
        <v>180370</v>
      </c>
      <c r="Q7689"/>
    </row>
    <row r="7690" spans="1:17">
      <c r="A7690" s="38" t="str">
        <f t="shared" ca="1" si="119"/>
        <v>209289</v>
      </c>
      <c r="B7690" s="39" cm="1">
        <f t="array" aca="1" ref="B7690" ca="1">INDIRECT(_xlfn.CONCAT("D",ROW(C7690)-C7690-3))</f>
        <v>2092</v>
      </c>
      <c r="C7690" s="32">
        <v>89</v>
      </c>
      <c r="D7690" s="33">
        <v>2310680</v>
      </c>
      <c r="E7690" s="33"/>
      <c r="F7690" s="33">
        <v>1018626</v>
      </c>
      <c r="G7690" s="33">
        <v>121581</v>
      </c>
      <c r="H7690" s="33">
        <v>625275</v>
      </c>
      <c r="I7690" s="33">
        <v>175731</v>
      </c>
      <c r="J7690" s="33">
        <v>96039</v>
      </c>
      <c r="K7690" s="33"/>
      <c r="L7690" s="33">
        <v>1292054</v>
      </c>
      <c r="M7690" s="33">
        <v>217374</v>
      </c>
      <c r="N7690" s="33">
        <v>348408</v>
      </c>
      <c r="O7690" s="33">
        <v>568829</v>
      </c>
      <c r="P7690" s="33">
        <v>157444</v>
      </c>
      <c r="Q7690"/>
    </row>
    <row r="7691" spans="1:17">
      <c r="A7691" s="38" t="str">
        <f t="shared" ca="1" si="119"/>
        <v>209290</v>
      </c>
      <c r="B7691" s="39" cm="1">
        <f t="array" aca="1" ref="B7691" ca="1">INDIRECT(_xlfn.CONCAT("D",ROW(C7691)-C7691-3))</f>
        <v>2092</v>
      </c>
      <c r="C7691" s="32">
        <v>90</v>
      </c>
      <c r="D7691" s="33">
        <v>2087372</v>
      </c>
      <c r="E7691" s="33"/>
      <c r="F7691" s="33">
        <v>906697</v>
      </c>
      <c r="G7691" s="33">
        <v>108722</v>
      </c>
      <c r="H7691" s="33">
        <v>531300</v>
      </c>
      <c r="I7691" s="33">
        <v>169236</v>
      </c>
      <c r="J7691" s="33">
        <v>97439</v>
      </c>
      <c r="K7691" s="33"/>
      <c r="L7691" s="33">
        <v>1180675</v>
      </c>
      <c r="M7691" s="33">
        <v>164153</v>
      </c>
      <c r="N7691" s="33">
        <v>302816</v>
      </c>
      <c r="O7691" s="33">
        <v>535280</v>
      </c>
      <c r="P7691" s="33">
        <v>178427</v>
      </c>
      <c r="Q7691"/>
    </row>
    <row r="7692" spans="1:17">
      <c r="A7692" s="38" t="str">
        <f t="shared" ref="A7692:A7755" ca="1" si="120">B7692&amp;C7692</f>
        <v>209291</v>
      </c>
      <c r="B7692" s="39" cm="1">
        <f t="array" aca="1" ref="B7692" ca="1">INDIRECT(_xlfn.CONCAT("D",ROW(C7692)-C7692-3))</f>
        <v>2092</v>
      </c>
      <c r="C7692" s="32">
        <v>91</v>
      </c>
      <c r="D7692" s="33">
        <v>1878854</v>
      </c>
      <c r="E7692" s="33"/>
      <c r="F7692" s="33">
        <v>802959</v>
      </c>
      <c r="G7692" s="33">
        <v>88759</v>
      </c>
      <c r="H7692" s="33">
        <v>489207</v>
      </c>
      <c r="I7692" s="33">
        <v>161005</v>
      </c>
      <c r="J7692" s="33">
        <v>63989</v>
      </c>
      <c r="K7692" s="33"/>
      <c r="L7692" s="33">
        <v>1075894</v>
      </c>
      <c r="M7692" s="33">
        <v>158823</v>
      </c>
      <c r="N7692" s="33">
        <v>222352</v>
      </c>
      <c r="O7692" s="33">
        <v>557416</v>
      </c>
      <c r="P7692" s="33">
        <v>137305</v>
      </c>
      <c r="Q7692"/>
    </row>
    <row r="7693" spans="1:17">
      <c r="A7693" s="38" t="str">
        <f t="shared" ca="1" si="120"/>
        <v>209292</v>
      </c>
      <c r="B7693" s="39" cm="1">
        <f t="array" aca="1" ref="B7693" ca="1">INDIRECT(_xlfn.CONCAT("D",ROW(C7693)-C7693-3))</f>
        <v>2092</v>
      </c>
      <c r="C7693" s="32">
        <v>92</v>
      </c>
      <c r="D7693" s="33">
        <v>1616123</v>
      </c>
      <c r="E7693" s="33"/>
      <c r="F7693" s="33">
        <v>678425</v>
      </c>
      <c r="G7693" s="33">
        <v>62241</v>
      </c>
      <c r="H7693" s="33">
        <v>399379</v>
      </c>
      <c r="I7693" s="33">
        <v>162864</v>
      </c>
      <c r="J7693" s="33">
        <v>53942</v>
      </c>
      <c r="K7693" s="33"/>
      <c r="L7693" s="33">
        <v>937698</v>
      </c>
      <c r="M7693" s="33">
        <v>128522</v>
      </c>
      <c r="N7693" s="33">
        <v>193297</v>
      </c>
      <c r="O7693" s="33">
        <v>491469</v>
      </c>
      <c r="P7693" s="33">
        <v>124409</v>
      </c>
      <c r="Q7693"/>
    </row>
    <row r="7694" spans="1:17">
      <c r="A7694" s="38" t="str">
        <f t="shared" ca="1" si="120"/>
        <v>209293</v>
      </c>
      <c r="B7694" s="39" cm="1">
        <f t="array" aca="1" ref="B7694" ca="1">INDIRECT(_xlfn.CONCAT("D",ROW(C7694)-C7694-3))</f>
        <v>2092</v>
      </c>
      <c r="C7694" s="32">
        <v>93</v>
      </c>
      <c r="D7694" s="33">
        <v>1387249</v>
      </c>
      <c r="E7694" s="33"/>
      <c r="F7694" s="33">
        <v>569915</v>
      </c>
      <c r="G7694" s="33">
        <v>50867</v>
      </c>
      <c r="H7694" s="33">
        <v>335305</v>
      </c>
      <c r="I7694" s="33">
        <v>138067</v>
      </c>
      <c r="J7694" s="33">
        <v>45676</v>
      </c>
      <c r="K7694" s="33"/>
      <c r="L7694" s="33">
        <v>817334</v>
      </c>
      <c r="M7694" s="33">
        <v>125744</v>
      </c>
      <c r="N7694" s="33">
        <v>138112</v>
      </c>
      <c r="O7694" s="33">
        <v>471023</v>
      </c>
      <c r="P7694" s="33">
        <v>82455</v>
      </c>
      <c r="Q7694"/>
    </row>
    <row r="7695" spans="1:17">
      <c r="A7695" s="38" t="str">
        <f t="shared" ca="1" si="120"/>
        <v>209294</v>
      </c>
      <c r="B7695" s="39" cm="1">
        <f t="array" aca="1" ref="B7695" ca="1">INDIRECT(_xlfn.CONCAT("D",ROW(C7695)-C7695-3))</f>
        <v>2092</v>
      </c>
      <c r="C7695" s="32">
        <v>94</v>
      </c>
      <c r="D7695" s="33">
        <v>1156484</v>
      </c>
      <c r="E7695" s="33"/>
      <c r="F7695" s="33">
        <v>464481</v>
      </c>
      <c r="G7695" s="33">
        <v>55073</v>
      </c>
      <c r="H7695" s="33">
        <v>258738</v>
      </c>
      <c r="I7695" s="33">
        <v>128849</v>
      </c>
      <c r="J7695" s="33">
        <v>21821</v>
      </c>
      <c r="K7695" s="33"/>
      <c r="L7695" s="33">
        <v>692003</v>
      </c>
      <c r="M7695" s="33">
        <v>96198</v>
      </c>
      <c r="N7695" s="33">
        <v>108610</v>
      </c>
      <c r="O7695" s="33">
        <v>386860</v>
      </c>
      <c r="P7695" s="33">
        <v>100335</v>
      </c>
      <c r="Q7695"/>
    </row>
    <row r="7696" spans="1:17">
      <c r="A7696" s="38" t="str">
        <f t="shared" ca="1" si="120"/>
        <v>209295</v>
      </c>
      <c r="B7696" s="39" cm="1">
        <f t="array" aca="1" ref="B7696" ca="1">INDIRECT(_xlfn.CONCAT("D",ROW(C7696)-C7696-3))</f>
        <v>2092</v>
      </c>
      <c r="C7696" s="32">
        <v>95</v>
      </c>
      <c r="D7696" s="33">
        <v>954214</v>
      </c>
      <c r="E7696" s="33"/>
      <c r="F7696" s="33">
        <v>372505</v>
      </c>
      <c r="G7696" s="33">
        <v>34433</v>
      </c>
      <c r="H7696" s="33">
        <v>193035</v>
      </c>
      <c r="I7696" s="33">
        <v>114777</v>
      </c>
      <c r="J7696" s="33">
        <v>30259</v>
      </c>
      <c r="K7696" s="33"/>
      <c r="L7696" s="33">
        <v>581710</v>
      </c>
      <c r="M7696" s="33">
        <v>75966</v>
      </c>
      <c r="N7696" s="33">
        <v>89494</v>
      </c>
      <c r="O7696" s="33">
        <v>340285</v>
      </c>
      <c r="P7696" s="33">
        <v>75966</v>
      </c>
      <c r="Q7696"/>
    </row>
    <row r="7697" spans="1:17">
      <c r="A7697" s="38" t="str">
        <f t="shared" ca="1" si="120"/>
        <v>209296</v>
      </c>
      <c r="B7697" s="39" cm="1">
        <f t="array" aca="1" ref="B7697" ca="1">INDIRECT(_xlfn.CONCAT("D",ROW(C7697)-C7697-3))</f>
        <v>2092</v>
      </c>
      <c r="C7697" s="32">
        <v>96</v>
      </c>
      <c r="D7697" s="33">
        <v>764639</v>
      </c>
      <c r="E7697" s="33"/>
      <c r="F7697" s="33">
        <v>289732</v>
      </c>
      <c r="G7697" s="33">
        <v>20018</v>
      </c>
      <c r="H7697" s="33">
        <v>155928</v>
      </c>
      <c r="I7697" s="33">
        <v>97982</v>
      </c>
      <c r="J7697" s="33">
        <v>15804</v>
      </c>
      <c r="K7697" s="33"/>
      <c r="L7697" s="33">
        <v>474907</v>
      </c>
      <c r="M7697" s="33">
        <v>60939</v>
      </c>
      <c r="N7697" s="33">
        <v>58838</v>
      </c>
      <c r="O7697" s="33">
        <v>295241</v>
      </c>
      <c r="P7697" s="33">
        <v>59889</v>
      </c>
      <c r="Q7697"/>
    </row>
    <row r="7698" spans="1:17">
      <c r="A7698" s="38" t="str">
        <f t="shared" ca="1" si="120"/>
        <v>209297</v>
      </c>
      <c r="B7698" s="39" cm="1">
        <f t="array" aca="1" ref="B7698" ca="1">INDIRECT(_xlfn.CONCAT("D",ROW(C7698)-C7698-3))</f>
        <v>2092</v>
      </c>
      <c r="C7698" s="32">
        <v>97</v>
      </c>
      <c r="D7698" s="33">
        <v>603180</v>
      </c>
      <c r="E7698" s="33"/>
      <c r="F7698" s="33">
        <v>221184</v>
      </c>
      <c r="G7698" s="33">
        <v>13758</v>
      </c>
      <c r="H7698" s="33">
        <v>107946</v>
      </c>
      <c r="I7698" s="33">
        <v>84664</v>
      </c>
      <c r="J7698" s="33">
        <v>14816</v>
      </c>
      <c r="K7698" s="33"/>
      <c r="L7698" s="33">
        <v>381997</v>
      </c>
      <c r="M7698" s="33">
        <v>37036</v>
      </c>
      <c r="N7698" s="33">
        <v>37036</v>
      </c>
      <c r="O7698" s="33">
        <v>259250</v>
      </c>
      <c r="P7698" s="33">
        <v>48675</v>
      </c>
      <c r="Q7698"/>
    </row>
    <row r="7699" spans="1:17">
      <c r="A7699" s="38" t="str">
        <f t="shared" ca="1" si="120"/>
        <v>209298</v>
      </c>
      <c r="B7699" s="39" cm="1">
        <f t="array" aca="1" ref="B7699" ca="1">INDIRECT(_xlfn.CONCAT("D",ROW(C7699)-C7699-3))</f>
        <v>2092</v>
      </c>
      <c r="C7699" s="32">
        <v>98</v>
      </c>
      <c r="D7699" s="33">
        <v>469509</v>
      </c>
      <c r="E7699" s="33"/>
      <c r="F7699" s="33">
        <v>166379</v>
      </c>
      <c r="G7699" s="33">
        <v>15998</v>
      </c>
      <c r="H7699" s="33">
        <v>76790</v>
      </c>
      <c r="I7699" s="33">
        <v>62925</v>
      </c>
      <c r="J7699" s="33">
        <v>10665</v>
      </c>
      <c r="K7699" s="33"/>
      <c r="L7699" s="33">
        <v>303131</v>
      </c>
      <c r="M7699" s="33">
        <v>39492</v>
      </c>
      <c r="N7699" s="33">
        <v>22415</v>
      </c>
      <c r="O7699" s="33">
        <v>211337</v>
      </c>
      <c r="P7699" s="33">
        <v>29886</v>
      </c>
      <c r="Q7699"/>
    </row>
    <row r="7700" spans="1:17">
      <c r="A7700" s="38" t="str">
        <f t="shared" ca="1" si="120"/>
        <v>209299</v>
      </c>
      <c r="B7700" s="39" cm="1">
        <f t="array" aca="1" ref="B7700" ca="1">INDIRECT(_xlfn.CONCAT("D",ROW(C7700)-C7700-3))</f>
        <v>2092</v>
      </c>
      <c r="C7700" s="32">
        <v>99</v>
      </c>
      <c r="D7700" s="33">
        <v>361770</v>
      </c>
      <c r="E7700" s="33"/>
      <c r="F7700" s="33">
        <v>123747</v>
      </c>
      <c r="G7700" s="33">
        <v>10761</v>
      </c>
      <c r="H7700" s="33">
        <v>49499</v>
      </c>
      <c r="I7700" s="33">
        <v>58107</v>
      </c>
      <c r="J7700" s="33">
        <v>5380</v>
      </c>
      <c r="K7700" s="33"/>
      <c r="L7700" s="33">
        <v>238023</v>
      </c>
      <c r="M7700" s="33">
        <v>32311</v>
      </c>
      <c r="N7700" s="33">
        <v>18309</v>
      </c>
      <c r="O7700" s="33">
        <v>168016</v>
      </c>
      <c r="P7700" s="33">
        <v>19387</v>
      </c>
      <c r="Q7700"/>
    </row>
    <row r="7701" spans="1:17">
      <c r="A7701" s="38" t="str">
        <f t="shared" ca="1" si="120"/>
        <v>2092100</v>
      </c>
      <c r="B7701" s="39" cm="1">
        <f t="array" aca="1" ref="B7701" ca="1">INDIRECT(_xlfn.CONCAT("D",ROW(C7701)-C7701-3))</f>
        <v>2092</v>
      </c>
      <c r="C7701" s="36">
        <v>100</v>
      </c>
      <c r="D7701" s="33">
        <v>856512</v>
      </c>
      <c r="E7701" s="33"/>
      <c r="F7701" s="33">
        <v>259937</v>
      </c>
      <c r="G7701" s="33">
        <v>30971</v>
      </c>
      <c r="H7701" s="33">
        <v>88489</v>
      </c>
      <c r="I7701" s="33">
        <v>123885</v>
      </c>
      <c r="J7701" s="33">
        <v>16592</v>
      </c>
      <c r="K7701" s="33"/>
      <c r="L7701" s="33">
        <v>596575</v>
      </c>
      <c r="M7701" s="33">
        <v>94960</v>
      </c>
      <c r="N7701" s="33">
        <v>20109</v>
      </c>
      <c r="O7701" s="33">
        <v>403303</v>
      </c>
      <c r="P7701" s="33">
        <v>78203</v>
      </c>
      <c r="Q7701"/>
    </row>
    <row r="7702" spans="1:17">
      <c r="A7702" s="38" t="str">
        <f t="shared" ca="1" si="120"/>
        <v>469509</v>
      </c>
      <c r="B7702" s="39" cm="1">
        <f t="array" aca="1" ref="B7702" ca="1">INDIRECT(_xlfn.CONCAT("D",ROW(C7702)-C7702-3))</f>
        <v>469509</v>
      </c>
      <c r="C7702" s="34"/>
      <c r="D7702" s="31"/>
      <c r="E7702" s="31"/>
      <c r="F7702" s="31"/>
      <c r="G7702" s="31"/>
      <c r="H7702" s="31"/>
      <c r="I7702" s="31"/>
      <c r="J7702" s="31"/>
      <c r="K7702" s="31"/>
      <c r="L7702" s="31"/>
      <c r="M7702" s="31"/>
      <c r="N7702" s="31"/>
      <c r="O7702" s="31"/>
      <c r="P7702" s="31"/>
      <c r="Q7702"/>
    </row>
    <row r="7703" spans="1:17">
      <c r="A7703" s="38" t="str">
        <f t="shared" ca="1" si="120"/>
        <v>361770</v>
      </c>
      <c r="B7703" s="39" cm="1">
        <f t="array" aca="1" ref="B7703" ca="1">INDIRECT(_xlfn.CONCAT("D",ROW(C7703)-C7703-3))</f>
        <v>361770</v>
      </c>
      <c r="Q7703"/>
    </row>
    <row r="7704" spans="1:17">
      <c r="A7704" s="38" t="str">
        <f t="shared" ca="1" si="120"/>
        <v>856512</v>
      </c>
      <c r="B7704" s="39" cm="1">
        <f t="array" aca="1" ref="B7704" ca="1">INDIRECT(_xlfn.CONCAT("D",ROW(C7704)-C7704-3))</f>
        <v>856512</v>
      </c>
      <c r="Q7704"/>
    </row>
    <row r="7705" spans="1:17">
      <c r="A7705" s="38" t="str">
        <f t="shared" ca="1" si="120"/>
        <v>0</v>
      </c>
      <c r="B7705" s="39" cm="1">
        <f t="array" aca="1" ref="B7705" ca="1">INDIRECT(_xlfn.CONCAT("D",ROW(C7705)-C7705-3))</f>
        <v>0</v>
      </c>
      <c r="Q7705"/>
    </row>
    <row r="7706" spans="1:17">
      <c r="A7706" s="38" t="str">
        <f t="shared" ca="1" si="120"/>
        <v>0</v>
      </c>
      <c r="B7706" s="39" cm="1">
        <f t="array" aca="1" ref="B7706" ca="1">INDIRECT(_xlfn.CONCAT("D",ROW(C7706)-C7706-3))</f>
        <v>0</v>
      </c>
      <c r="Q7706"/>
    </row>
    <row r="7707" spans="1:17">
      <c r="A7707" s="38" t="str">
        <f t="shared" ca="1" si="120"/>
        <v>0</v>
      </c>
      <c r="B7707" s="39" cm="1">
        <f t="array" aca="1" ref="B7707" ca="1">INDIRECT(_xlfn.CONCAT("D",ROW(C7707)-C7707-3))</f>
        <v>0</v>
      </c>
      <c r="Q7707"/>
    </row>
    <row r="7708" spans="1:17">
      <c r="A7708" s="38" t="str">
        <f t="shared" ca="1" si="120"/>
        <v>0</v>
      </c>
      <c r="B7708" s="39" cm="1">
        <f t="array" aca="1" ref="B7708" ca="1">INDIRECT(_xlfn.CONCAT("D",ROW(C7708)-C7708-3))</f>
        <v>0</v>
      </c>
      <c r="D7708" s="47">
        <v>2093</v>
      </c>
      <c r="E7708" s="47"/>
      <c r="F7708" s="47"/>
      <c r="G7708" s="47"/>
      <c r="H7708" s="47"/>
      <c r="I7708" s="47"/>
      <c r="J7708" s="47"/>
      <c r="K7708" s="47"/>
      <c r="L7708" s="47"/>
      <c r="M7708" s="47"/>
      <c r="N7708" s="47"/>
      <c r="O7708" s="47"/>
      <c r="P7708" s="47"/>
      <c r="Q7708"/>
    </row>
    <row r="7709" spans="1:17">
      <c r="A7709" s="38" t="str">
        <f t="shared" ca="1" si="120"/>
        <v>0</v>
      </c>
      <c r="B7709" s="39" cm="1">
        <f t="array" aca="1" ref="B7709" ca="1">INDIRECT(_xlfn.CONCAT("D",ROW(C7709)-C7709-3))</f>
        <v>0</v>
      </c>
      <c r="F7709" s="48" t="s">
        <v>184</v>
      </c>
      <c r="G7709" s="48"/>
      <c r="H7709" s="48"/>
      <c r="I7709" s="48"/>
      <c r="J7709" s="48"/>
      <c r="K7709" s="30"/>
      <c r="L7709" s="48" t="s">
        <v>185</v>
      </c>
      <c r="M7709" s="48"/>
      <c r="N7709" s="48"/>
      <c r="O7709" s="48"/>
      <c r="P7709" s="48"/>
      <c r="Q7709"/>
    </row>
    <row r="7710" spans="1:17">
      <c r="A7710" s="38" t="e">
        <f t="shared" ca="1" si="120"/>
        <v>#VALUE!</v>
      </c>
      <c r="B7710" s="39" t="e" cm="1">
        <f t="array" aca="1" ref="B7710" ca="1">INDIRECT(_xlfn.CONCAT("D",ROW(C7710)-C7710-3))</f>
        <v>#VALUE!</v>
      </c>
      <c r="C7710" s="30" t="s">
        <v>186</v>
      </c>
      <c r="D7710" s="30" t="s">
        <v>0</v>
      </c>
      <c r="E7710" s="30"/>
      <c r="F7710" s="30" t="s">
        <v>0</v>
      </c>
      <c r="G7710" s="30" t="s">
        <v>187</v>
      </c>
      <c r="H7710" s="30" t="s">
        <v>188</v>
      </c>
      <c r="I7710" s="30" t="s">
        <v>189</v>
      </c>
      <c r="J7710" s="30" t="s">
        <v>190</v>
      </c>
      <c r="K7710" s="30"/>
      <c r="L7710" s="30" t="s">
        <v>0</v>
      </c>
      <c r="M7710" s="30" t="s">
        <v>187</v>
      </c>
      <c r="N7710" s="30" t="s">
        <v>188</v>
      </c>
      <c r="O7710" s="30" t="s">
        <v>189</v>
      </c>
      <c r="P7710" s="30" t="s">
        <v>190</v>
      </c>
      <c r="Q7710"/>
    </row>
    <row r="7711" spans="1:17">
      <c r="A7711" s="38" t="str">
        <f t="shared" ca="1" si="120"/>
        <v>20930</v>
      </c>
      <c r="B7711" s="39" cm="1">
        <f t="array" aca="1" ref="B7711" ca="1">INDIRECT(_xlfn.CONCAT("D",ROW(C7711)-C7711-3))</f>
        <v>2093</v>
      </c>
      <c r="C7711" s="32">
        <v>0</v>
      </c>
      <c r="D7711" s="33">
        <v>4041607</v>
      </c>
      <c r="E7711" s="33"/>
      <c r="F7711" s="33">
        <v>2067777</v>
      </c>
      <c r="G7711" s="33">
        <v>2067777</v>
      </c>
      <c r="H7711" s="33">
        <v>0</v>
      </c>
      <c r="I7711" s="33">
        <v>0</v>
      </c>
      <c r="J7711" s="33">
        <v>0</v>
      </c>
      <c r="K7711" s="33"/>
      <c r="L7711" s="33">
        <v>1973830</v>
      </c>
      <c r="M7711" s="33">
        <v>1973830</v>
      </c>
      <c r="N7711" s="33">
        <v>0</v>
      </c>
      <c r="O7711" s="33">
        <v>0</v>
      </c>
      <c r="P7711" s="33">
        <v>0</v>
      </c>
      <c r="Q7711"/>
    </row>
    <row r="7712" spans="1:17">
      <c r="A7712" s="38" t="str">
        <f t="shared" ca="1" si="120"/>
        <v>20931</v>
      </c>
      <c r="B7712" s="39" cm="1">
        <f t="array" aca="1" ref="B7712" ca="1">INDIRECT(_xlfn.CONCAT("D",ROW(C7712)-C7712-3))</f>
        <v>2093</v>
      </c>
      <c r="C7712" s="32">
        <v>1</v>
      </c>
      <c r="D7712" s="33">
        <v>4047718</v>
      </c>
      <c r="E7712" s="33"/>
      <c r="F7712" s="33">
        <v>2071586</v>
      </c>
      <c r="G7712" s="33">
        <v>2071586</v>
      </c>
      <c r="H7712" s="33">
        <v>0</v>
      </c>
      <c r="I7712" s="33">
        <v>0</v>
      </c>
      <c r="J7712" s="33">
        <v>0</v>
      </c>
      <c r="K7712" s="33"/>
      <c r="L7712" s="33">
        <v>1976132</v>
      </c>
      <c r="M7712" s="33">
        <v>1976132</v>
      </c>
      <c r="N7712" s="33">
        <v>0</v>
      </c>
      <c r="O7712" s="33">
        <v>0</v>
      </c>
      <c r="P7712" s="33">
        <v>0</v>
      </c>
      <c r="Q7712"/>
    </row>
    <row r="7713" spans="1:17">
      <c r="A7713" s="38" t="str">
        <f t="shared" ca="1" si="120"/>
        <v>20932</v>
      </c>
      <c r="B7713" s="39" cm="1">
        <f t="array" aca="1" ref="B7713" ca="1">INDIRECT(_xlfn.CONCAT("D",ROW(C7713)-C7713-3))</f>
        <v>2093</v>
      </c>
      <c r="C7713" s="32">
        <v>2</v>
      </c>
      <c r="D7713" s="33">
        <v>4062546</v>
      </c>
      <c r="E7713" s="33"/>
      <c r="F7713" s="33">
        <v>2079313</v>
      </c>
      <c r="G7713" s="33">
        <v>2079313</v>
      </c>
      <c r="H7713" s="33">
        <v>0</v>
      </c>
      <c r="I7713" s="33">
        <v>0</v>
      </c>
      <c r="J7713" s="33">
        <v>0</v>
      </c>
      <c r="K7713" s="33"/>
      <c r="L7713" s="33">
        <v>1983233</v>
      </c>
      <c r="M7713" s="33">
        <v>1983233</v>
      </c>
      <c r="N7713" s="33">
        <v>0</v>
      </c>
      <c r="O7713" s="33">
        <v>0</v>
      </c>
      <c r="P7713" s="33">
        <v>0</v>
      </c>
      <c r="Q7713"/>
    </row>
    <row r="7714" spans="1:17">
      <c r="A7714" s="38" t="str">
        <f t="shared" ca="1" si="120"/>
        <v>20933</v>
      </c>
      <c r="B7714" s="39" cm="1">
        <f t="array" aca="1" ref="B7714" ca="1">INDIRECT(_xlfn.CONCAT("D",ROW(C7714)-C7714-3))</f>
        <v>2093</v>
      </c>
      <c r="C7714" s="32">
        <v>3</v>
      </c>
      <c r="D7714" s="33">
        <v>4078564</v>
      </c>
      <c r="E7714" s="33"/>
      <c r="F7714" s="33">
        <v>2087642</v>
      </c>
      <c r="G7714" s="33">
        <v>2087642</v>
      </c>
      <c r="H7714" s="33">
        <v>0</v>
      </c>
      <c r="I7714" s="33">
        <v>0</v>
      </c>
      <c r="J7714" s="33">
        <v>0</v>
      </c>
      <c r="K7714" s="33"/>
      <c r="L7714" s="33">
        <v>1990922</v>
      </c>
      <c r="M7714" s="33">
        <v>1990922</v>
      </c>
      <c r="N7714" s="33">
        <v>0</v>
      </c>
      <c r="O7714" s="33">
        <v>0</v>
      </c>
      <c r="P7714" s="33">
        <v>0</v>
      </c>
      <c r="Q7714"/>
    </row>
    <row r="7715" spans="1:17">
      <c r="A7715" s="38" t="str">
        <f t="shared" ca="1" si="120"/>
        <v>20934</v>
      </c>
      <c r="B7715" s="39" cm="1">
        <f t="array" aca="1" ref="B7715" ca="1">INDIRECT(_xlfn.CONCAT("D",ROW(C7715)-C7715-3))</f>
        <v>2093</v>
      </c>
      <c r="C7715" s="32">
        <v>4</v>
      </c>
      <c r="D7715" s="33">
        <v>4093308</v>
      </c>
      <c r="E7715" s="33"/>
      <c r="F7715" s="33">
        <v>2095537</v>
      </c>
      <c r="G7715" s="33">
        <v>2095537</v>
      </c>
      <c r="H7715" s="33">
        <v>0</v>
      </c>
      <c r="I7715" s="33">
        <v>0</v>
      </c>
      <c r="J7715" s="33">
        <v>0</v>
      </c>
      <c r="K7715" s="33"/>
      <c r="L7715" s="33">
        <v>1997771</v>
      </c>
      <c r="M7715" s="33">
        <v>1997771</v>
      </c>
      <c r="N7715" s="33">
        <v>0</v>
      </c>
      <c r="O7715" s="33">
        <v>0</v>
      </c>
      <c r="P7715" s="33">
        <v>0</v>
      </c>
      <c r="Q7715"/>
    </row>
    <row r="7716" spans="1:17">
      <c r="A7716" s="38" t="str">
        <f t="shared" ca="1" si="120"/>
        <v>20935</v>
      </c>
      <c r="B7716" s="39" cm="1">
        <f t="array" aca="1" ref="B7716" ca="1">INDIRECT(_xlfn.CONCAT("D",ROW(C7716)-C7716-3))</f>
        <v>2093</v>
      </c>
      <c r="C7716" s="32">
        <v>5</v>
      </c>
      <c r="D7716" s="33">
        <v>4107906</v>
      </c>
      <c r="E7716" s="33"/>
      <c r="F7716" s="33">
        <v>2103278</v>
      </c>
      <c r="G7716" s="33">
        <v>2103278</v>
      </c>
      <c r="H7716" s="33">
        <v>0</v>
      </c>
      <c r="I7716" s="33">
        <v>0</v>
      </c>
      <c r="J7716" s="33">
        <v>0</v>
      </c>
      <c r="K7716" s="33"/>
      <c r="L7716" s="33">
        <v>2004627</v>
      </c>
      <c r="M7716" s="33">
        <v>2004627</v>
      </c>
      <c r="N7716" s="33">
        <v>0</v>
      </c>
      <c r="O7716" s="33">
        <v>0</v>
      </c>
      <c r="P7716" s="33">
        <v>0</v>
      </c>
      <c r="Q7716"/>
    </row>
    <row r="7717" spans="1:17">
      <c r="A7717" s="38" t="str">
        <f t="shared" ca="1" si="120"/>
        <v>20936</v>
      </c>
      <c r="B7717" s="39" cm="1">
        <f t="array" aca="1" ref="B7717" ca="1">INDIRECT(_xlfn.CONCAT("D",ROW(C7717)-C7717-3))</f>
        <v>2093</v>
      </c>
      <c r="C7717" s="32">
        <v>6</v>
      </c>
      <c r="D7717" s="33">
        <v>4124812</v>
      </c>
      <c r="E7717" s="33"/>
      <c r="F7717" s="33">
        <v>2112094</v>
      </c>
      <c r="G7717" s="33">
        <v>2112094</v>
      </c>
      <c r="H7717" s="33">
        <v>0</v>
      </c>
      <c r="I7717" s="33">
        <v>0</v>
      </c>
      <c r="J7717" s="33">
        <v>0</v>
      </c>
      <c r="K7717" s="33"/>
      <c r="L7717" s="33">
        <v>2012718</v>
      </c>
      <c r="M7717" s="33">
        <v>2012718</v>
      </c>
      <c r="N7717" s="33">
        <v>0</v>
      </c>
      <c r="O7717" s="33">
        <v>0</v>
      </c>
      <c r="P7717" s="33">
        <v>0</v>
      </c>
      <c r="Q7717"/>
    </row>
    <row r="7718" spans="1:17">
      <c r="A7718" s="38" t="str">
        <f t="shared" ca="1" si="120"/>
        <v>20937</v>
      </c>
      <c r="B7718" s="39" cm="1">
        <f t="array" aca="1" ref="B7718" ca="1">INDIRECT(_xlfn.CONCAT("D",ROW(C7718)-C7718-3))</f>
        <v>2093</v>
      </c>
      <c r="C7718" s="32">
        <v>7</v>
      </c>
      <c r="D7718" s="33">
        <v>4142251</v>
      </c>
      <c r="E7718" s="33"/>
      <c r="F7718" s="33">
        <v>2121020</v>
      </c>
      <c r="G7718" s="33">
        <v>2121020</v>
      </c>
      <c r="H7718" s="33">
        <v>0</v>
      </c>
      <c r="I7718" s="33">
        <v>0</v>
      </c>
      <c r="J7718" s="33">
        <v>0</v>
      </c>
      <c r="K7718" s="33"/>
      <c r="L7718" s="33">
        <v>2021230</v>
      </c>
      <c r="M7718" s="33">
        <v>2021230</v>
      </c>
      <c r="N7718" s="33">
        <v>0</v>
      </c>
      <c r="O7718" s="33">
        <v>0</v>
      </c>
      <c r="P7718" s="33">
        <v>0</v>
      </c>
      <c r="Q7718"/>
    </row>
    <row r="7719" spans="1:17">
      <c r="A7719" s="38" t="str">
        <f t="shared" ca="1" si="120"/>
        <v>20938</v>
      </c>
      <c r="B7719" s="39" cm="1">
        <f t="array" aca="1" ref="B7719" ca="1">INDIRECT(_xlfn.CONCAT("D",ROW(C7719)-C7719-3))</f>
        <v>2093</v>
      </c>
      <c r="C7719" s="32">
        <v>8</v>
      </c>
      <c r="D7719" s="33">
        <v>4161158</v>
      </c>
      <c r="E7719" s="33"/>
      <c r="F7719" s="33">
        <v>2130886</v>
      </c>
      <c r="G7719" s="33">
        <v>2130886</v>
      </c>
      <c r="H7719" s="33">
        <v>0</v>
      </c>
      <c r="I7719" s="33">
        <v>0</v>
      </c>
      <c r="J7719" s="33">
        <v>0</v>
      </c>
      <c r="K7719" s="33"/>
      <c r="L7719" s="33">
        <v>2030272</v>
      </c>
      <c r="M7719" s="33">
        <v>2030272</v>
      </c>
      <c r="N7719" s="33">
        <v>0</v>
      </c>
      <c r="O7719" s="33">
        <v>0</v>
      </c>
      <c r="P7719" s="33">
        <v>0</v>
      </c>
      <c r="Q7719"/>
    </row>
    <row r="7720" spans="1:17">
      <c r="A7720" s="38" t="str">
        <f t="shared" ca="1" si="120"/>
        <v>20939</v>
      </c>
      <c r="B7720" s="39" cm="1">
        <f t="array" aca="1" ref="B7720" ca="1">INDIRECT(_xlfn.CONCAT("D",ROW(C7720)-C7720-3))</f>
        <v>2093</v>
      </c>
      <c r="C7720" s="32">
        <v>9</v>
      </c>
      <c r="D7720" s="33">
        <v>4182512</v>
      </c>
      <c r="E7720" s="33"/>
      <c r="F7720" s="33">
        <v>2142365</v>
      </c>
      <c r="G7720" s="33">
        <v>2142365</v>
      </c>
      <c r="H7720" s="33">
        <v>0</v>
      </c>
      <c r="I7720" s="33">
        <v>0</v>
      </c>
      <c r="J7720" s="33">
        <v>0</v>
      </c>
      <c r="K7720" s="33"/>
      <c r="L7720" s="33">
        <v>2040146</v>
      </c>
      <c r="M7720" s="33">
        <v>2040146</v>
      </c>
      <c r="N7720" s="33">
        <v>0</v>
      </c>
      <c r="O7720" s="33">
        <v>0</v>
      </c>
      <c r="P7720" s="33">
        <v>0</v>
      </c>
      <c r="Q7720"/>
    </row>
    <row r="7721" spans="1:17">
      <c r="A7721" s="38" t="str">
        <f t="shared" ca="1" si="120"/>
        <v>209310</v>
      </c>
      <c r="B7721" s="39" cm="1">
        <f t="array" aca="1" ref="B7721" ca="1">INDIRECT(_xlfn.CONCAT("D",ROW(C7721)-C7721-3))</f>
        <v>2093</v>
      </c>
      <c r="C7721" s="32">
        <v>10</v>
      </c>
      <c r="D7721" s="33">
        <v>4206351</v>
      </c>
      <c r="E7721" s="33"/>
      <c r="F7721" s="33">
        <v>2155324</v>
      </c>
      <c r="G7721" s="33">
        <v>2155324</v>
      </c>
      <c r="H7721" s="33">
        <v>0</v>
      </c>
      <c r="I7721" s="33">
        <v>0</v>
      </c>
      <c r="J7721" s="33">
        <v>0</v>
      </c>
      <c r="K7721" s="33"/>
      <c r="L7721" s="33">
        <v>2051027</v>
      </c>
      <c r="M7721" s="33">
        <v>2051027</v>
      </c>
      <c r="N7721" s="33">
        <v>0</v>
      </c>
      <c r="O7721" s="33">
        <v>0</v>
      </c>
      <c r="P7721" s="33">
        <v>0</v>
      </c>
      <c r="Q7721"/>
    </row>
    <row r="7722" spans="1:17">
      <c r="A7722" s="38" t="str">
        <f t="shared" ca="1" si="120"/>
        <v>209311</v>
      </c>
      <c r="B7722" s="39" cm="1">
        <f t="array" aca="1" ref="B7722" ca="1">INDIRECT(_xlfn.CONCAT("D",ROW(C7722)-C7722-3))</f>
        <v>2093</v>
      </c>
      <c r="C7722" s="32">
        <v>11</v>
      </c>
      <c r="D7722" s="33">
        <v>4232017</v>
      </c>
      <c r="E7722" s="33"/>
      <c r="F7722" s="33">
        <v>2169101</v>
      </c>
      <c r="G7722" s="33">
        <v>2169101</v>
      </c>
      <c r="H7722" s="33">
        <v>0</v>
      </c>
      <c r="I7722" s="33">
        <v>0</v>
      </c>
      <c r="J7722" s="33">
        <v>0</v>
      </c>
      <c r="K7722" s="33"/>
      <c r="L7722" s="33">
        <v>2062916</v>
      </c>
      <c r="M7722" s="33">
        <v>2062916</v>
      </c>
      <c r="N7722" s="33">
        <v>0</v>
      </c>
      <c r="O7722" s="33">
        <v>0</v>
      </c>
      <c r="P7722" s="33">
        <v>0</v>
      </c>
      <c r="Q7722"/>
    </row>
    <row r="7723" spans="1:17">
      <c r="A7723" s="38" t="str">
        <f t="shared" ca="1" si="120"/>
        <v>209312</v>
      </c>
      <c r="B7723" s="39" cm="1">
        <f t="array" aca="1" ref="B7723" ca="1">INDIRECT(_xlfn.CONCAT("D",ROW(C7723)-C7723-3))</f>
        <v>2093</v>
      </c>
      <c r="C7723" s="32">
        <v>12</v>
      </c>
      <c r="D7723" s="33">
        <v>4259401</v>
      </c>
      <c r="E7723" s="33"/>
      <c r="F7723" s="33">
        <v>2183493</v>
      </c>
      <c r="G7723" s="33">
        <v>2183493</v>
      </c>
      <c r="H7723" s="33">
        <v>0</v>
      </c>
      <c r="I7723" s="33">
        <v>0</v>
      </c>
      <c r="J7723" s="33">
        <v>0</v>
      </c>
      <c r="K7723" s="33"/>
      <c r="L7723" s="33">
        <v>2075909</v>
      </c>
      <c r="M7723" s="33">
        <v>2075909</v>
      </c>
      <c r="N7723" s="33">
        <v>0</v>
      </c>
      <c r="O7723" s="33">
        <v>0</v>
      </c>
      <c r="P7723" s="33">
        <v>0</v>
      </c>
      <c r="Q7723"/>
    </row>
    <row r="7724" spans="1:17">
      <c r="A7724" s="38" t="str">
        <f t="shared" ca="1" si="120"/>
        <v>209313</v>
      </c>
      <c r="B7724" s="39" cm="1">
        <f t="array" aca="1" ref="B7724" ca="1">INDIRECT(_xlfn.CONCAT("D",ROW(C7724)-C7724-3))</f>
        <v>2093</v>
      </c>
      <c r="C7724" s="32">
        <v>13</v>
      </c>
      <c r="D7724" s="33">
        <v>4288470</v>
      </c>
      <c r="E7724" s="33"/>
      <c r="F7724" s="33">
        <v>2198594</v>
      </c>
      <c r="G7724" s="33">
        <v>2198594</v>
      </c>
      <c r="H7724" s="33">
        <v>0</v>
      </c>
      <c r="I7724" s="33">
        <v>0</v>
      </c>
      <c r="J7724" s="33">
        <v>0</v>
      </c>
      <c r="K7724" s="33"/>
      <c r="L7724" s="33">
        <v>2089876</v>
      </c>
      <c r="M7724" s="33">
        <v>2089876</v>
      </c>
      <c r="N7724" s="33">
        <v>0</v>
      </c>
      <c r="O7724" s="33">
        <v>0</v>
      </c>
      <c r="P7724" s="33">
        <v>0</v>
      </c>
      <c r="Q7724"/>
    </row>
    <row r="7725" spans="1:17">
      <c r="A7725" s="38" t="str">
        <f t="shared" ca="1" si="120"/>
        <v>209314</v>
      </c>
      <c r="B7725" s="39" cm="1">
        <f t="array" aca="1" ref="B7725" ca="1">INDIRECT(_xlfn.CONCAT("D",ROW(C7725)-C7725-3))</f>
        <v>2093</v>
      </c>
      <c r="C7725" s="32">
        <v>14</v>
      </c>
      <c r="D7725" s="33">
        <v>4318880</v>
      </c>
      <c r="E7725" s="33"/>
      <c r="F7725" s="33">
        <v>2214374</v>
      </c>
      <c r="G7725" s="33">
        <v>2214374</v>
      </c>
      <c r="H7725" s="33">
        <v>0</v>
      </c>
      <c r="I7725" s="33">
        <v>0</v>
      </c>
      <c r="J7725" s="33">
        <v>0</v>
      </c>
      <c r="K7725" s="33"/>
      <c r="L7725" s="33">
        <v>2104506</v>
      </c>
      <c r="M7725" s="33">
        <v>2104506</v>
      </c>
      <c r="N7725" s="33">
        <v>0</v>
      </c>
      <c r="O7725" s="33">
        <v>0</v>
      </c>
      <c r="P7725" s="33">
        <v>0</v>
      </c>
      <c r="Q7725"/>
    </row>
    <row r="7726" spans="1:17">
      <c r="A7726" s="38" t="str">
        <f t="shared" ca="1" si="120"/>
        <v>209315</v>
      </c>
      <c r="B7726" s="39" cm="1">
        <f t="array" aca="1" ref="B7726" ca="1">INDIRECT(_xlfn.CONCAT("D",ROW(C7726)-C7726-3))</f>
        <v>2093</v>
      </c>
      <c r="C7726" s="32">
        <v>15</v>
      </c>
      <c r="D7726" s="33">
        <v>4351226</v>
      </c>
      <c r="E7726" s="33"/>
      <c r="F7726" s="33">
        <v>2231337</v>
      </c>
      <c r="G7726" s="33">
        <v>2231337</v>
      </c>
      <c r="H7726" s="33">
        <v>0</v>
      </c>
      <c r="I7726" s="33">
        <v>0</v>
      </c>
      <c r="J7726" s="33">
        <v>0</v>
      </c>
      <c r="K7726" s="33"/>
      <c r="L7726" s="33">
        <v>2119889</v>
      </c>
      <c r="M7726" s="33">
        <v>2119889</v>
      </c>
      <c r="N7726" s="33">
        <v>0</v>
      </c>
      <c r="O7726" s="33">
        <v>0</v>
      </c>
      <c r="P7726" s="33">
        <v>0</v>
      </c>
      <c r="Q7726"/>
    </row>
    <row r="7727" spans="1:17">
      <c r="A7727" s="38" t="str">
        <f t="shared" ca="1" si="120"/>
        <v>209316</v>
      </c>
      <c r="B7727" s="39" cm="1">
        <f t="array" aca="1" ref="B7727" ca="1">INDIRECT(_xlfn.CONCAT("D",ROW(C7727)-C7727-3))</f>
        <v>2093</v>
      </c>
      <c r="C7727" s="32">
        <v>16</v>
      </c>
      <c r="D7727" s="33">
        <v>4385986</v>
      </c>
      <c r="E7727" s="33"/>
      <c r="F7727" s="33">
        <v>2250139</v>
      </c>
      <c r="G7727" s="33">
        <v>2239050</v>
      </c>
      <c r="H7727" s="33">
        <v>11089</v>
      </c>
      <c r="I7727" s="33">
        <v>0</v>
      </c>
      <c r="J7727" s="33">
        <v>0</v>
      </c>
      <c r="K7727" s="33"/>
      <c r="L7727" s="33">
        <v>2135847</v>
      </c>
      <c r="M7727" s="33">
        <v>2124761</v>
      </c>
      <c r="N7727" s="33">
        <v>11086</v>
      </c>
      <c r="O7727" s="33">
        <v>0</v>
      </c>
      <c r="P7727" s="33">
        <v>0</v>
      </c>
      <c r="Q7727"/>
    </row>
    <row r="7728" spans="1:17">
      <c r="A7728" s="38" t="str">
        <f t="shared" ca="1" si="120"/>
        <v>209317</v>
      </c>
      <c r="B7728" s="39" cm="1">
        <f t="array" aca="1" ref="B7728" ca="1">INDIRECT(_xlfn.CONCAT("D",ROW(C7728)-C7728-3))</f>
        <v>2093</v>
      </c>
      <c r="C7728" s="32">
        <v>17</v>
      </c>
      <c r="D7728" s="33">
        <v>4424053</v>
      </c>
      <c r="E7728" s="33"/>
      <c r="F7728" s="33">
        <v>2271576</v>
      </c>
      <c r="G7728" s="33">
        <v>2258606</v>
      </c>
      <c r="H7728" s="33">
        <v>12970</v>
      </c>
      <c r="I7728" s="33">
        <v>0</v>
      </c>
      <c r="J7728" s="33">
        <v>0</v>
      </c>
      <c r="K7728" s="33"/>
      <c r="L7728" s="33">
        <v>2152477</v>
      </c>
      <c r="M7728" s="33">
        <v>2136752</v>
      </c>
      <c r="N7728" s="33">
        <v>15725</v>
      </c>
      <c r="O7728" s="33">
        <v>0</v>
      </c>
      <c r="P7728" s="33">
        <v>0</v>
      </c>
      <c r="Q7728"/>
    </row>
    <row r="7729" spans="1:17">
      <c r="A7729" s="38" t="str">
        <f t="shared" ca="1" si="120"/>
        <v>209318</v>
      </c>
      <c r="B7729" s="39" cm="1">
        <f t="array" aca="1" ref="B7729" ca="1">INDIRECT(_xlfn.CONCAT("D",ROW(C7729)-C7729-3))</f>
        <v>2093</v>
      </c>
      <c r="C7729" s="32">
        <v>18</v>
      </c>
      <c r="D7729" s="33">
        <v>4464588</v>
      </c>
      <c r="E7729" s="33"/>
      <c r="F7729" s="33">
        <v>2294926</v>
      </c>
      <c r="G7729" s="33">
        <v>2283812</v>
      </c>
      <c r="H7729" s="33">
        <v>11113</v>
      </c>
      <c r="I7729" s="33">
        <v>0</v>
      </c>
      <c r="J7729" s="33">
        <v>0</v>
      </c>
      <c r="K7729" s="33"/>
      <c r="L7729" s="33">
        <v>2169662</v>
      </c>
      <c r="M7729" s="33">
        <v>2149299</v>
      </c>
      <c r="N7729" s="33">
        <v>19438</v>
      </c>
      <c r="O7729" s="33">
        <v>0</v>
      </c>
      <c r="P7729" s="33">
        <v>926</v>
      </c>
      <c r="Q7729"/>
    </row>
    <row r="7730" spans="1:17">
      <c r="A7730" s="38" t="str">
        <f t="shared" ca="1" si="120"/>
        <v>209319</v>
      </c>
      <c r="B7730" s="39" cm="1">
        <f t="array" aca="1" ref="B7730" ca="1">INDIRECT(_xlfn.CONCAT("D",ROW(C7730)-C7730-3))</f>
        <v>2093</v>
      </c>
      <c r="C7730" s="32">
        <v>19</v>
      </c>
      <c r="D7730" s="33">
        <v>4504072</v>
      </c>
      <c r="E7730" s="33"/>
      <c r="F7730" s="33">
        <v>2317409</v>
      </c>
      <c r="G7730" s="33">
        <v>2296080</v>
      </c>
      <c r="H7730" s="33">
        <v>21329</v>
      </c>
      <c r="I7730" s="33">
        <v>0</v>
      </c>
      <c r="J7730" s="33">
        <v>0</v>
      </c>
      <c r="K7730" s="33"/>
      <c r="L7730" s="33">
        <v>2186663</v>
      </c>
      <c r="M7730" s="33">
        <v>2137577</v>
      </c>
      <c r="N7730" s="33">
        <v>47234</v>
      </c>
      <c r="O7730" s="33">
        <v>0</v>
      </c>
      <c r="P7730" s="33">
        <v>1852</v>
      </c>
      <c r="Q7730"/>
    </row>
    <row r="7731" spans="1:17">
      <c r="A7731" s="38" t="str">
        <f t="shared" ca="1" si="120"/>
        <v>209320</v>
      </c>
      <c r="B7731" s="39" cm="1">
        <f t="array" aca="1" ref="B7731" ca="1">INDIRECT(_xlfn.CONCAT("D",ROW(C7731)-C7731-3))</f>
        <v>2093</v>
      </c>
      <c r="C7731" s="32">
        <v>20</v>
      </c>
      <c r="D7731" s="33">
        <v>4541066</v>
      </c>
      <c r="E7731" s="33"/>
      <c r="F7731" s="33">
        <v>2337334</v>
      </c>
      <c r="G7731" s="33">
        <v>2293707</v>
      </c>
      <c r="H7731" s="33">
        <v>42700</v>
      </c>
      <c r="I7731" s="33">
        <v>0</v>
      </c>
      <c r="J7731" s="33">
        <v>928</v>
      </c>
      <c r="K7731" s="33"/>
      <c r="L7731" s="33">
        <v>2203732</v>
      </c>
      <c r="M7731" s="33">
        <v>2085990</v>
      </c>
      <c r="N7731" s="33">
        <v>115888</v>
      </c>
      <c r="O7731" s="33">
        <v>0</v>
      </c>
      <c r="P7731" s="33">
        <v>1854</v>
      </c>
      <c r="Q7731"/>
    </row>
    <row r="7732" spans="1:17">
      <c r="A7732" s="38" t="str">
        <f t="shared" ca="1" si="120"/>
        <v>209321</v>
      </c>
      <c r="B7732" s="39" cm="1">
        <f t="array" aca="1" ref="B7732" ca="1">INDIRECT(_xlfn.CONCAT("D",ROW(C7732)-C7732-3))</f>
        <v>2093</v>
      </c>
      <c r="C7732" s="32">
        <v>21</v>
      </c>
      <c r="D7732" s="33">
        <v>4578077</v>
      </c>
      <c r="E7732" s="33"/>
      <c r="F7732" s="33">
        <v>2356843</v>
      </c>
      <c r="G7732" s="33">
        <v>2288125</v>
      </c>
      <c r="H7732" s="33">
        <v>64075</v>
      </c>
      <c r="I7732" s="33">
        <v>929</v>
      </c>
      <c r="J7732" s="33">
        <v>3714</v>
      </c>
      <c r="K7732" s="33"/>
      <c r="L7732" s="33">
        <v>2221234</v>
      </c>
      <c r="M7732" s="33">
        <v>2032035</v>
      </c>
      <c r="N7732" s="33">
        <v>180852</v>
      </c>
      <c r="O7732" s="33">
        <v>927</v>
      </c>
      <c r="P7732" s="33">
        <v>7420</v>
      </c>
      <c r="Q7732"/>
    </row>
    <row r="7733" spans="1:17">
      <c r="A7733" s="38" t="str">
        <f t="shared" ca="1" si="120"/>
        <v>209322</v>
      </c>
      <c r="B7733" s="39" cm="1">
        <f t="array" aca="1" ref="B7733" ca="1">INDIRECT(_xlfn.CONCAT("D",ROW(C7733)-C7733-3))</f>
        <v>2093</v>
      </c>
      <c r="C7733" s="32">
        <v>22</v>
      </c>
      <c r="D7733" s="33">
        <v>4610111</v>
      </c>
      <c r="E7733" s="33"/>
      <c r="F7733" s="33">
        <v>2373031</v>
      </c>
      <c r="G7733" s="33">
        <v>2248526</v>
      </c>
      <c r="H7733" s="33">
        <v>120788</v>
      </c>
      <c r="I7733" s="33">
        <v>0</v>
      </c>
      <c r="J7733" s="33">
        <v>3717</v>
      </c>
      <c r="K7733" s="33"/>
      <c r="L7733" s="33">
        <v>2237080</v>
      </c>
      <c r="M7733" s="33">
        <v>2004186</v>
      </c>
      <c r="N7733" s="33">
        <v>219904</v>
      </c>
      <c r="O7733" s="33">
        <v>928</v>
      </c>
      <c r="P7733" s="33">
        <v>12062</v>
      </c>
      <c r="Q7733"/>
    </row>
    <row r="7734" spans="1:17">
      <c r="A7734" s="38" t="str">
        <f t="shared" ca="1" si="120"/>
        <v>209323</v>
      </c>
      <c r="B7734" s="39" cm="1">
        <f t="array" aca="1" ref="B7734" ca="1">INDIRECT(_xlfn.CONCAT("D",ROW(C7734)-C7734-3))</f>
        <v>2093</v>
      </c>
      <c r="C7734" s="32">
        <v>23</v>
      </c>
      <c r="D7734" s="33">
        <v>4637316</v>
      </c>
      <c r="E7734" s="33"/>
      <c r="F7734" s="33">
        <v>2386076</v>
      </c>
      <c r="G7734" s="33">
        <v>2216903</v>
      </c>
      <c r="H7734" s="33">
        <v>162666</v>
      </c>
      <c r="I7734" s="33">
        <v>0</v>
      </c>
      <c r="J7734" s="33">
        <v>6507</v>
      </c>
      <c r="K7734" s="33"/>
      <c r="L7734" s="33">
        <v>2251240</v>
      </c>
      <c r="M7734" s="33">
        <v>1931093</v>
      </c>
      <c r="N7734" s="33">
        <v>308084</v>
      </c>
      <c r="O7734" s="33">
        <v>1856</v>
      </c>
      <c r="P7734" s="33">
        <v>10208</v>
      </c>
      <c r="Q7734"/>
    </row>
    <row r="7735" spans="1:17">
      <c r="A7735" s="38" t="str">
        <f t="shared" ca="1" si="120"/>
        <v>209324</v>
      </c>
      <c r="B7735" s="39" cm="1">
        <f t="array" aca="1" ref="B7735" ca="1">INDIRECT(_xlfn.CONCAT("D",ROW(C7735)-C7735-3))</f>
        <v>2093</v>
      </c>
      <c r="C7735" s="32">
        <v>24</v>
      </c>
      <c r="D7735" s="33">
        <v>4661580</v>
      </c>
      <c r="E7735" s="33"/>
      <c r="F7735" s="33">
        <v>2397140</v>
      </c>
      <c r="G7735" s="33">
        <v>2139773</v>
      </c>
      <c r="H7735" s="33">
        <v>249005</v>
      </c>
      <c r="I7735" s="33">
        <v>929</v>
      </c>
      <c r="J7735" s="33">
        <v>7433</v>
      </c>
      <c r="K7735" s="33"/>
      <c r="L7735" s="33">
        <v>2264439</v>
      </c>
      <c r="M7735" s="33">
        <v>1839393</v>
      </c>
      <c r="N7735" s="33">
        <v>412054</v>
      </c>
      <c r="O7735" s="33">
        <v>0</v>
      </c>
      <c r="P7735" s="33">
        <v>12993</v>
      </c>
      <c r="Q7735"/>
    </row>
    <row r="7736" spans="1:17">
      <c r="A7736" s="38" t="str">
        <f t="shared" ca="1" si="120"/>
        <v>209325</v>
      </c>
      <c r="B7736" s="39" cm="1">
        <f t="array" aca="1" ref="B7736" ca="1">INDIRECT(_xlfn.CONCAT("D",ROW(C7736)-C7736-3))</f>
        <v>2093</v>
      </c>
      <c r="C7736" s="32">
        <v>25</v>
      </c>
      <c r="D7736" s="33">
        <v>4683117</v>
      </c>
      <c r="E7736" s="33"/>
      <c r="F7736" s="33">
        <v>2406279</v>
      </c>
      <c r="G7736" s="33">
        <v>2027074</v>
      </c>
      <c r="H7736" s="33">
        <v>368052</v>
      </c>
      <c r="I7736" s="33">
        <v>0</v>
      </c>
      <c r="J7736" s="33">
        <v>11153</v>
      </c>
      <c r="K7736" s="33"/>
      <c r="L7736" s="33">
        <v>2276838</v>
      </c>
      <c r="M7736" s="33">
        <v>1681871</v>
      </c>
      <c r="N7736" s="33">
        <v>566193</v>
      </c>
      <c r="O7736" s="33">
        <v>928</v>
      </c>
      <c r="P7736" s="33">
        <v>27846</v>
      </c>
      <c r="Q7736"/>
    </row>
    <row r="7737" spans="1:17">
      <c r="A7737" s="38" t="str">
        <f t="shared" ca="1" si="120"/>
        <v>209326</v>
      </c>
      <c r="B7737" s="39" cm="1">
        <f t="array" aca="1" ref="B7737" ca="1">INDIRECT(_xlfn.CONCAT("D",ROW(C7737)-C7737-3))</f>
        <v>2093</v>
      </c>
      <c r="C7737" s="32">
        <v>26</v>
      </c>
      <c r="D7737" s="33">
        <v>4701277</v>
      </c>
      <c r="E7737" s="33"/>
      <c r="F7737" s="33">
        <v>2413380</v>
      </c>
      <c r="G7737" s="33">
        <v>1942590</v>
      </c>
      <c r="H7737" s="33">
        <v>448504</v>
      </c>
      <c r="I7737" s="33">
        <v>929</v>
      </c>
      <c r="J7737" s="33">
        <v>21357</v>
      </c>
      <c r="K7737" s="33"/>
      <c r="L7737" s="33">
        <v>2287897</v>
      </c>
      <c r="M7737" s="33">
        <v>1491864</v>
      </c>
      <c r="N7737" s="33">
        <v>757993</v>
      </c>
      <c r="O7737" s="33">
        <v>1855</v>
      </c>
      <c r="P7737" s="33">
        <v>36183</v>
      </c>
      <c r="Q7737"/>
    </row>
    <row r="7738" spans="1:17">
      <c r="A7738" s="38" t="str">
        <f t="shared" ca="1" si="120"/>
        <v>209327</v>
      </c>
      <c r="B7738" s="39" cm="1">
        <f t="array" aca="1" ref="B7738" ca="1">INDIRECT(_xlfn.CONCAT("D",ROW(C7738)-C7738-3))</f>
        <v>2093</v>
      </c>
      <c r="C7738" s="32">
        <v>27</v>
      </c>
      <c r="D7738" s="33">
        <v>4715982</v>
      </c>
      <c r="E7738" s="33"/>
      <c r="F7738" s="33">
        <v>2418686</v>
      </c>
      <c r="G7738" s="33">
        <v>1846573</v>
      </c>
      <c r="H7738" s="33">
        <v>537692</v>
      </c>
      <c r="I7738" s="33">
        <v>0</v>
      </c>
      <c r="J7738" s="33">
        <v>34420</v>
      </c>
      <c r="K7738" s="33"/>
      <c r="L7738" s="33">
        <v>2297296</v>
      </c>
      <c r="M7738" s="33">
        <v>1422710</v>
      </c>
      <c r="N7738" s="33">
        <v>799463</v>
      </c>
      <c r="O7738" s="33">
        <v>3710</v>
      </c>
      <c r="P7738" s="33">
        <v>71414</v>
      </c>
      <c r="Q7738"/>
    </row>
    <row r="7739" spans="1:17">
      <c r="A7739" s="38" t="str">
        <f t="shared" ca="1" si="120"/>
        <v>209328</v>
      </c>
      <c r="B7739" s="39" cm="1">
        <f t="array" aca="1" ref="B7739" ca="1">INDIRECT(_xlfn.CONCAT("D",ROW(C7739)-C7739-3))</f>
        <v>2093</v>
      </c>
      <c r="C7739" s="32">
        <v>28</v>
      </c>
      <c r="D7739" s="33">
        <v>4727434</v>
      </c>
      <c r="E7739" s="33"/>
      <c r="F7739" s="33">
        <v>2422524</v>
      </c>
      <c r="G7739" s="33">
        <v>1737938</v>
      </c>
      <c r="H7739" s="33">
        <v>632568</v>
      </c>
      <c r="I7739" s="33">
        <v>929</v>
      </c>
      <c r="J7739" s="33">
        <v>51089</v>
      </c>
      <c r="K7739" s="33"/>
      <c r="L7739" s="33">
        <v>2304910</v>
      </c>
      <c r="M7739" s="33">
        <v>1301847</v>
      </c>
      <c r="N7739" s="33">
        <v>930686</v>
      </c>
      <c r="O7739" s="33">
        <v>6495</v>
      </c>
      <c r="P7739" s="33">
        <v>65881</v>
      </c>
      <c r="Q7739"/>
    </row>
    <row r="7740" spans="1:17">
      <c r="A7740" s="38" t="str">
        <f t="shared" ca="1" si="120"/>
        <v>209329</v>
      </c>
      <c r="B7740" s="39" cm="1">
        <f t="array" aca="1" ref="B7740" ca="1">INDIRECT(_xlfn.CONCAT("D",ROW(C7740)-C7740-3))</f>
        <v>2093</v>
      </c>
      <c r="C7740" s="32">
        <v>29</v>
      </c>
      <c r="D7740" s="33">
        <v>4735657</v>
      </c>
      <c r="E7740" s="33"/>
      <c r="F7740" s="33">
        <v>2425044</v>
      </c>
      <c r="G7740" s="33">
        <v>1650817</v>
      </c>
      <c r="H7740" s="33">
        <v>721185</v>
      </c>
      <c r="I7740" s="33">
        <v>1861</v>
      </c>
      <c r="J7740" s="33">
        <v>51181</v>
      </c>
      <c r="K7740" s="33"/>
      <c r="L7740" s="33">
        <v>2310613</v>
      </c>
      <c r="M7740" s="33">
        <v>1163665</v>
      </c>
      <c r="N7740" s="33">
        <v>1053149</v>
      </c>
      <c r="O7740" s="33">
        <v>10216</v>
      </c>
      <c r="P7740" s="33">
        <v>83583</v>
      </c>
      <c r="Q7740"/>
    </row>
    <row r="7741" spans="1:17">
      <c r="A7741" s="38" t="str">
        <f t="shared" ca="1" si="120"/>
        <v>209330</v>
      </c>
      <c r="B7741" s="39" cm="1">
        <f t="array" aca="1" ref="B7741" ca="1">INDIRECT(_xlfn.CONCAT("D",ROW(C7741)-C7741-3))</f>
        <v>2093</v>
      </c>
      <c r="C7741" s="32">
        <v>30</v>
      </c>
      <c r="D7741" s="33">
        <v>4742133</v>
      </c>
      <c r="E7741" s="33"/>
      <c r="F7741" s="33">
        <v>2427154</v>
      </c>
      <c r="G7741" s="33">
        <v>1553192</v>
      </c>
      <c r="H7741" s="33">
        <v>806877</v>
      </c>
      <c r="I7741" s="33">
        <v>2795</v>
      </c>
      <c r="J7741" s="33">
        <v>64289</v>
      </c>
      <c r="K7741" s="33"/>
      <c r="L7741" s="33">
        <v>2314980</v>
      </c>
      <c r="M7741" s="33">
        <v>1067737</v>
      </c>
      <c r="N7741" s="33">
        <v>1144934</v>
      </c>
      <c r="O7741" s="33">
        <v>9301</v>
      </c>
      <c r="P7741" s="33">
        <v>93008</v>
      </c>
      <c r="Q7741"/>
    </row>
    <row r="7742" spans="1:17">
      <c r="A7742" s="38" t="str">
        <f t="shared" ca="1" si="120"/>
        <v>209331</v>
      </c>
      <c r="B7742" s="39" cm="1">
        <f t="array" aca="1" ref="B7742" ca="1">INDIRECT(_xlfn.CONCAT("D",ROW(C7742)-C7742-3))</f>
        <v>2093</v>
      </c>
      <c r="C7742" s="32">
        <v>31</v>
      </c>
      <c r="D7742" s="33">
        <v>4745608</v>
      </c>
      <c r="E7742" s="33"/>
      <c r="F7742" s="33">
        <v>2427968</v>
      </c>
      <c r="G7742" s="33">
        <v>1480809</v>
      </c>
      <c r="H7742" s="33">
        <v>866134</v>
      </c>
      <c r="I7742" s="33">
        <v>3725</v>
      </c>
      <c r="J7742" s="33">
        <v>77300</v>
      </c>
      <c r="K7742" s="33"/>
      <c r="L7742" s="33">
        <v>2317640</v>
      </c>
      <c r="M7742" s="33">
        <v>971733</v>
      </c>
      <c r="N7742" s="33">
        <v>1223044</v>
      </c>
      <c r="O7742" s="33">
        <v>10239</v>
      </c>
      <c r="P7742" s="33">
        <v>112624</v>
      </c>
      <c r="Q7742"/>
    </row>
    <row r="7743" spans="1:17">
      <c r="A7743" s="38" t="str">
        <f t="shared" ca="1" si="120"/>
        <v>209332</v>
      </c>
      <c r="B7743" s="39" cm="1">
        <f t="array" aca="1" ref="B7743" ca="1">INDIRECT(_xlfn.CONCAT("D",ROW(C7743)-C7743-3))</f>
        <v>2093</v>
      </c>
      <c r="C7743" s="32">
        <v>32</v>
      </c>
      <c r="D7743" s="33">
        <v>4746294</v>
      </c>
      <c r="E7743" s="33"/>
      <c r="F7743" s="33">
        <v>2427421</v>
      </c>
      <c r="G7743" s="33">
        <v>1336529</v>
      </c>
      <c r="H7743" s="33">
        <v>994692</v>
      </c>
      <c r="I7743" s="33">
        <v>3736</v>
      </c>
      <c r="J7743" s="33">
        <v>92464</v>
      </c>
      <c r="K7743" s="33"/>
      <c r="L7743" s="33">
        <v>2318873</v>
      </c>
      <c r="M7743" s="33">
        <v>898831</v>
      </c>
      <c r="N7743" s="33">
        <v>1278317</v>
      </c>
      <c r="O7743" s="33">
        <v>15851</v>
      </c>
      <c r="P7743" s="33">
        <v>125874</v>
      </c>
      <c r="Q7743"/>
    </row>
    <row r="7744" spans="1:17">
      <c r="A7744" s="38" t="str">
        <f t="shared" ca="1" si="120"/>
        <v>209333</v>
      </c>
      <c r="B7744" s="39" cm="1">
        <f t="array" aca="1" ref="B7744" ca="1">INDIRECT(_xlfn.CONCAT("D",ROW(C7744)-C7744-3))</f>
        <v>2093</v>
      </c>
      <c r="C7744" s="32">
        <v>33</v>
      </c>
      <c r="D7744" s="33">
        <v>4744712</v>
      </c>
      <c r="E7744" s="33"/>
      <c r="F7744" s="33">
        <v>2425645</v>
      </c>
      <c r="G7744" s="33">
        <v>1232490</v>
      </c>
      <c r="H7744" s="33">
        <v>1061103</v>
      </c>
      <c r="I7744" s="33">
        <v>2810</v>
      </c>
      <c r="J7744" s="33">
        <v>129243</v>
      </c>
      <c r="K7744" s="33"/>
      <c r="L7744" s="33">
        <v>2319068</v>
      </c>
      <c r="M7744" s="33">
        <v>866967</v>
      </c>
      <c r="N7744" s="33">
        <v>1274787</v>
      </c>
      <c r="O7744" s="33">
        <v>9332</v>
      </c>
      <c r="P7744" s="33">
        <v>167981</v>
      </c>
      <c r="Q7744"/>
    </row>
    <row r="7745" spans="1:17">
      <c r="A7745" s="38" t="str">
        <f t="shared" ca="1" si="120"/>
        <v>209334</v>
      </c>
      <c r="B7745" s="39" cm="1">
        <f t="array" aca="1" ref="B7745" ca="1">INDIRECT(_xlfn.CONCAT("D",ROW(C7745)-C7745-3))</f>
        <v>2093</v>
      </c>
      <c r="C7745" s="32">
        <v>34</v>
      </c>
      <c r="D7745" s="33">
        <v>4741379</v>
      </c>
      <c r="E7745" s="33"/>
      <c r="F7745" s="33">
        <v>2422888</v>
      </c>
      <c r="G7745" s="33">
        <v>1188481</v>
      </c>
      <c r="H7745" s="33">
        <v>1090066</v>
      </c>
      <c r="I7745" s="33">
        <v>4686</v>
      </c>
      <c r="J7745" s="33">
        <v>139656</v>
      </c>
      <c r="K7745" s="33"/>
      <c r="L7745" s="33">
        <v>2318491</v>
      </c>
      <c r="M7745" s="33">
        <v>771895</v>
      </c>
      <c r="N7745" s="33">
        <v>1352921</v>
      </c>
      <c r="O7745" s="33">
        <v>11228</v>
      </c>
      <c r="P7745" s="33">
        <v>182448</v>
      </c>
      <c r="Q7745"/>
    </row>
    <row r="7746" spans="1:17">
      <c r="A7746" s="38" t="str">
        <f t="shared" ca="1" si="120"/>
        <v>209335</v>
      </c>
      <c r="B7746" s="39" cm="1">
        <f t="array" aca="1" ref="B7746" ca="1">INDIRECT(_xlfn.CONCAT("D",ROW(C7746)-C7746-3))</f>
        <v>2093</v>
      </c>
      <c r="C7746" s="32">
        <v>35</v>
      </c>
      <c r="D7746" s="33">
        <v>4737607</v>
      </c>
      <c r="E7746" s="33"/>
      <c r="F7746" s="33">
        <v>2419900</v>
      </c>
      <c r="G7746" s="33">
        <v>1097987</v>
      </c>
      <c r="H7746" s="33">
        <v>1148794</v>
      </c>
      <c r="I7746" s="33">
        <v>4704</v>
      </c>
      <c r="J7746" s="33">
        <v>168414</v>
      </c>
      <c r="K7746" s="33"/>
      <c r="L7746" s="33">
        <v>2317707</v>
      </c>
      <c r="M7746" s="33">
        <v>757857</v>
      </c>
      <c r="N7746" s="33">
        <v>1342918</v>
      </c>
      <c r="O7746" s="33">
        <v>12208</v>
      </c>
      <c r="P7746" s="33">
        <v>204724</v>
      </c>
      <c r="Q7746"/>
    </row>
    <row r="7747" spans="1:17">
      <c r="A7747" s="38" t="str">
        <f t="shared" ca="1" si="120"/>
        <v>209336</v>
      </c>
      <c r="B7747" s="39" cm="1">
        <f t="array" aca="1" ref="B7747" ca="1">INDIRECT(_xlfn.CONCAT("D",ROW(C7747)-C7747-3))</f>
        <v>2093</v>
      </c>
      <c r="C7747" s="32">
        <v>36</v>
      </c>
      <c r="D7747" s="33">
        <v>4734578</v>
      </c>
      <c r="E7747" s="33"/>
      <c r="F7747" s="33">
        <v>2417240</v>
      </c>
      <c r="G7747" s="33">
        <v>1068258</v>
      </c>
      <c r="H7747" s="33">
        <v>1148330</v>
      </c>
      <c r="I7747" s="33">
        <v>7536</v>
      </c>
      <c r="J7747" s="33">
        <v>193115</v>
      </c>
      <c r="K7747" s="33"/>
      <c r="L7747" s="33">
        <v>2317338</v>
      </c>
      <c r="M7747" s="33">
        <v>719044</v>
      </c>
      <c r="N7747" s="33">
        <v>1374948</v>
      </c>
      <c r="O7747" s="33">
        <v>15078</v>
      </c>
      <c r="P7747" s="33">
        <v>208268</v>
      </c>
      <c r="Q7747"/>
    </row>
    <row r="7748" spans="1:17">
      <c r="A7748" s="38" t="str">
        <f t="shared" ca="1" si="120"/>
        <v>209337</v>
      </c>
      <c r="B7748" s="39" cm="1">
        <f t="array" aca="1" ref="B7748" ca="1">INDIRECT(_xlfn.CONCAT("D",ROW(C7748)-C7748-3))</f>
        <v>2093</v>
      </c>
      <c r="C7748" s="32">
        <v>37</v>
      </c>
      <c r="D7748" s="33">
        <v>4733082</v>
      </c>
      <c r="E7748" s="33"/>
      <c r="F7748" s="33">
        <v>2415188</v>
      </c>
      <c r="G7748" s="33">
        <v>1046707</v>
      </c>
      <c r="H7748" s="33">
        <v>1166899</v>
      </c>
      <c r="I7748" s="33">
        <v>5678</v>
      </c>
      <c r="J7748" s="33">
        <v>195903</v>
      </c>
      <c r="K7748" s="33"/>
      <c r="L7748" s="33">
        <v>2317894</v>
      </c>
      <c r="M7748" s="33">
        <v>653765</v>
      </c>
      <c r="N7748" s="33">
        <v>1457528</v>
      </c>
      <c r="O7748" s="33">
        <v>14151</v>
      </c>
      <c r="P7748" s="33">
        <v>192450</v>
      </c>
      <c r="Q7748"/>
    </row>
    <row r="7749" spans="1:17">
      <c r="A7749" s="38" t="str">
        <f t="shared" ca="1" si="120"/>
        <v>209338</v>
      </c>
      <c r="B7749" s="39" cm="1">
        <f t="array" aca="1" ref="B7749" ca="1">INDIRECT(_xlfn.CONCAT("D",ROW(C7749)-C7749-3))</f>
        <v>2093</v>
      </c>
      <c r="C7749" s="32">
        <v>38</v>
      </c>
      <c r="D7749" s="33">
        <v>4733751</v>
      </c>
      <c r="E7749" s="33"/>
      <c r="F7749" s="33">
        <v>2414093</v>
      </c>
      <c r="G7749" s="33">
        <v>945717</v>
      </c>
      <c r="H7749" s="33">
        <v>1233132</v>
      </c>
      <c r="I7749" s="33">
        <v>11383</v>
      </c>
      <c r="J7749" s="33">
        <v>223861</v>
      </c>
      <c r="K7749" s="33"/>
      <c r="L7749" s="33">
        <v>2319658</v>
      </c>
      <c r="M7749" s="33">
        <v>621286</v>
      </c>
      <c r="N7749" s="33">
        <v>1395766</v>
      </c>
      <c r="O7749" s="33">
        <v>24587</v>
      </c>
      <c r="P7749" s="33">
        <v>278018</v>
      </c>
      <c r="Q7749"/>
    </row>
    <row r="7750" spans="1:17">
      <c r="A7750" s="38" t="str">
        <f t="shared" ca="1" si="120"/>
        <v>209339</v>
      </c>
      <c r="B7750" s="39" cm="1">
        <f t="array" aca="1" ref="B7750" ca="1">INDIRECT(_xlfn.CONCAT("D",ROW(C7750)-C7750-3))</f>
        <v>2093</v>
      </c>
      <c r="C7750" s="32">
        <v>39</v>
      </c>
      <c r="D7750" s="33">
        <v>4736698</v>
      </c>
      <c r="E7750" s="33"/>
      <c r="F7750" s="33">
        <v>2413992</v>
      </c>
      <c r="G7750" s="33">
        <v>950188</v>
      </c>
      <c r="H7750" s="33">
        <v>1205094</v>
      </c>
      <c r="I7750" s="33">
        <v>7609</v>
      </c>
      <c r="J7750" s="33">
        <v>251101</v>
      </c>
      <c r="K7750" s="33"/>
      <c r="L7750" s="33">
        <v>2322706</v>
      </c>
      <c r="M7750" s="33">
        <v>608237</v>
      </c>
      <c r="N7750" s="33">
        <v>1448365</v>
      </c>
      <c r="O7750" s="33">
        <v>14256</v>
      </c>
      <c r="P7750" s="33">
        <v>251848</v>
      </c>
      <c r="Q7750"/>
    </row>
    <row r="7751" spans="1:17">
      <c r="A7751" s="38" t="str">
        <f t="shared" ca="1" si="120"/>
        <v>209340</v>
      </c>
      <c r="B7751" s="39" cm="1">
        <f t="array" aca="1" ref="B7751" ca="1">INDIRECT(_xlfn.CONCAT("D",ROW(C7751)-C7751-3))</f>
        <v>2093</v>
      </c>
      <c r="C7751" s="32">
        <v>40</v>
      </c>
      <c r="D7751" s="33">
        <v>4742916</v>
      </c>
      <c r="E7751" s="33"/>
      <c r="F7751" s="33">
        <v>2415510</v>
      </c>
      <c r="G7751" s="33">
        <v>942335</v>
      </c>
      <c r="H7751" s="33">
        <v>1245945</v>
      </c>
      <c r="I7751" s="33">
        <v>9548</v>
      </c>
      <c r="J7751" s="33">
        <v>217682</v>
      </c>
      <c r="K7751" s="33"/>
      <c r="L7751" s="33">
        <v>2327406</v>
      </c>
      <c r="M7751" s="33">
        <v>599975</v>
      </c>
      <c r="N7751" s="33">
        <v>1460352</v>
      </c>
      <c r="O7751" s="33">
        <v>20985</v>
      </c>
      <c r="P7751" s="33">
        <v>246095</v>
      </c>
      <c r="Q7751"/>
    </row>
    <row r="7752" spans="1:17">
      <c r="A7752" s="38" t="str">
        <f t="shared" ca="1" si="120"/>
        <v>209341</v>
      </c>
      <c r="B7752" s="39" cm="1">
        <f t="array" aca="1" ref="B7752" ca="1">INDIRECT(_xlfn.CONCAT("D",ROW(C7752)-C7752-3))</f>
        <v>2093</v>
      </c>
      <c r="C7752" s="32">
        <v>41</v>
      </c>
      <c r="D7752" s="33">
        <v>4752203</v>
      </c>
      <c r="E7752" s="33"/>
      <c r="F7752" s="33">
        <v>2418585</v>
      </c>
      <c r="G7752" s="33">
        <v>910200</v>
      </c>
      <c r="H7752" s="33">
        <v>1240398</v>
      </c>
      <c r="I7752" s="33">
        <v>6700</v>
      </c>
      <c r="J7752" s="33">
        <v>261287</v>
      </c>
      <c r="K7752" s="33"/>
      <c r="L7752" s="33">
        <v>2333619</v>
      </c>
      <c r="M7752" s="33">
        <v>574076</v>
      </c>
      <c r="N7752" s="33">
        <v>1468678</v>
      </c>
      <c r="O7752" s="33">
        <v>22963</v>
      </c>
      <c r="P7752" s="33">
        <v>267902</v>
      </c>
      <c r="Q7752"/>
    </row>
    <row r="7753" spans="1:17">
      <c r="A7753" s="38" t="str">
        <f t="shared" ca="1" si="120"/>
        <v>209342</v>
      </c>
      <c r="B7753" s="39" cm="1">
        <f t="array" aca="1" ref="B7753" ca="1">INDIRECT(_xlfn.CONCAT("D",ROW(C7753)-C7753-3))</f>
        <v>2093</v>
      </c>
      <c r="C7753" s="32">
        <v>42</v>
      </c>
      <c r="D7753" s="33">
        <v>4763691</v>
      </c>
      <c r="E7753" s="33"/>
      <c r="F7753" s="33">
        <v>2422782</v>
      </c>
      <c r="G7753" s="33">
        <v>903264</v>
      </c>
      <c r="H7753" s="33">
        <v>1242108</v>
      </c>
      <c r="I7753" s="33">
        <v>11519</v>
      </c>
      <c r="J7753" s="33">
        <v>265892</v>
      </c>
      <c r="K7753" s="33"/>
      <c r="L7753" s="33">
        <v>2340909</v>
      </c>
      <c r="M7753" s="33">
        <v>582349</v>
      </c>
      <c r="N7753" s="33">
        <v>1438124</v>
      </c>
      <c r="O7753" s="33">
        <v>29741</v>
      </c>
      <c r="P7753" s="33">
        <v>290695</v>
      </c>
      <c r="Q7753"/>
    </row>
    <row r="7754" spans="1:17">
      <c r="A7754" s="38" t="str">
        <f t="shared" ca="1" si="120"/>
        <v>209343</v>
      </c>
      <c r="B7754" s="39" cm="1">
        <f t="array" aca="1" ref="B7754" ca="1">INDIRECT(_xlfn.CONCAT("D",ROW(C7754)-C7754-3))</f>
        <v>2093</v>
      </c>
      <c r="C7754" s="32">
        <v>43</v>
      </c>
      <c r="D7754" s="33">
        <v>4777016</v>
      </c>
      <c r="E7754" s="33"/>
      <c r="F7754" s="33">
        <v>2427906</v>
      </c>
      <c r="G7754" s="33">
        <v>815723</v>
      </c>
      <c r="H7754" s="33">
        <v>1345413</v>
      </c>
      <c r="I7754" s="33">
        <v>10594</v>
      </c>
      <c r="J7754" s="33">
        <v>256177</v>
      </c>
      <c r="K7754" s="33"/>
      <c r="L7754" s="33">
        <v>2349110</v>
      </c>
      <c r="M7754" s="33">
        <v>564171</v>
      </c>
      <c r="N7754" s="33">
        <v>1467231</v>
      </c>
      <c r="O7754" s="33">
        <v>46212</v>
      </c>
      <c r="P7754" s="33">
        <v>271496</v>
      </c>
      <c r="Q7754"/>
    </row>
    <row r="7755" spans="1:17">
      <c r="A7755" s="38" t="str">
        <f t="shared" ca="1" si="120"/>
        <v>209344</v>
      </c>
      <c r="B7755" s="39" cm="1">
        <f t="array" aca="1" ref="B7755" ca="1">INDIRECT(_xlfn.CONCAT("D",ROW(C7755)-C7755-3))</f>
        <v>2093</v>
      </c>
      <c r="C7755" s="32">
        <v>44</v>
      </c>
      <c r="D7755" s="33">
        <v>4791306</v>
      </c>
      <c r="E7755" s="33"/>
      <c r="F7755" s="33">
        <v>2433510</v>
      </c>
      <c r="G7755" s="33">
        <v>848158</v>
      </c>
      <c r="H7755" s="33">
        <v>1275615</v>
      </c>
      <c r="I7755" s="33">
        <v>7719</v>
      </c>
      <c r="J7755" s="33">
        <v>302018</v>
      </c>
      <c r="K7755" s="33"/>
      <c r="L7755" s="33">
        <v>2357795</v>
      </c>
      <c r="M7755" s="33">
        <v>576907</v>
      </c>
      <c r="N7755" s="33">
        <v>1475069</v>
      </c>
      <c r="O7755" s="33">
        <v>27012</v>
      </c>
      <c r="P7755" s="33">
        <v>278806</v>
      </c>
      <c r="Q7755"/>
    </row>
    <row r="7756" spans="1:17">
      <c r="A7756" s="38" t="str">
        <f t="shared" ref="A7756:A7819" ca="1" si="121">B7756&amp;C7756</f>
        <v>209345</v>
      </c>
      <c r="B7756" s="39" cm="1">
        <f t="array" aca="1" ref="B7756" ca="1">INDIRECT(_xlfn.CONCAT("D",ROW(C7756)-C7756-3))</f>
        <v>2093</v>
      </c>
      <c r="C7756" s="32">
        <v>45</v>
      </c>
      <c r="D7756" s="33">
        <v>4805917</v>
      </c>
      <c r="E7756" s="33"/>
      <c r="F7756" s="33">
        <v>2439389</v>
      </c>
      <c r="G7756" s="33">
        <v>873075</v>
      </c>
      <c r="H7756" s="33">
        <v>1311063</v>
      </c>
      <c r="I7756" s="33">
        <v>9669</v>
      </c>
      <c r="J7756" s="33">
        <v>245583</v>
      </c>
      <c r="K7756" s="33"/>
      <c r="L7756" s="33">
        <v>2366528</v>
      </c>
      <c r="M7756" s="33">
        <v>582218</v>
      </c>
      <c r="N7756" s="33">
        <v>1440579</v>
      </c>
      <c r="O7756" s="33">
        <v>40553</v>
      </c>
      <c r="P7756" s="33">
        <v>303178</v>
      </c>
      <c r="Q7756"/>
    </row>
    <row r="7757" spans="1:17">
      <c r="A7757" s="38" t="str">
        <f t="shared" ca="1" si="121"/>
        <v>209346</v>
      </c>
      <c r="B7757" s="39" cm="1">
        <f t="array" aca="1" ref="B7757" ca="1">INDIRECT(_xlfn.CONCAT("D",ROW(C7757)-C7757-3))</f>
        <v>2093</v>
      </c>
      <c r="C7757" s="32">
        <v>46</v>
      </c>
      <c r="D7757" s="33">
        <v>4819501</v>
      </c>
      <c r="E7757" s="33"/>
      <c r="F7757" s="33">
        <v>2444808</v>
      </c>
      <c r="G7757" s="33">
        <v>801688</v>
      </c>
      <c r="H7757" s="33">
        <v>1334854</v>
      </c>
      <c r="I7757" s="33">
        <v>10663</v>
      </c>
      <c r="J7757" s="33">
        <v>297604</v>
      </c>
      <c r="K7757" s="33"/>
      <c r="L7757" s="33">
        <v>2374693</v>
      </c>
      <c r="M7757" s="33">
        <v>552029</v>
      </c>
      <c r="N7757" s="33">
        <v>1471109</v>
      </c>
      <c r="O7757" s="33">
        <v>37770</v>
      </c>
      <c r="P7757" s="33">
        <v>313785</v>
      </c>
      <c r="Q7757"/>
    </row>
    <row r="7758" spans="1:17">
      <c r="A7758" s="38" t="str">
        <f t="shared" ca="1" si="121"/>
        <v>209347</v>
      </c>
      <c r="B7758" s="39" cm="1">
        <f t="array" aca="1" ref="B7758" ca="1">INDIRECT(_xlfn.CONCAT("D",ROW(C7758)-C7758-3))</f>
        <v>2093</v>
      </c>
      <c r="C7758" s="32">
        <v>47</v>
      </c>
      <c r="D7758" s="33">
        <v>4831351</v>
      </c>
      <c r="E7758" s="33"/>
      <c r="F7758" s="33">
        <v>2449375</v>
      </c>
      <c r="G7758" s="33">
        <v>783180</v>
      </c>
      <c r="H7758" s="33">
        <v>1356994</v>
      </c>
      <c r="I7758" s="33">
        <v>15508</v>
      </c>
      <c r="J7758" s="33">
        <v>293692</v>
      </c>
      <c r="K7758" s="33"/>
      <c r="L7758" s="33">
        <v>2381976</v>
      </c>
      <c r="M7758" s="33">
        <v>547525</v>
      </c>
      <c r="N7758" s="33">
        <v>1471049</v>
      </c>
      <c r="O7758" s="33">
        <v>38763</v>
      </c>
      <c r="P7758" s="33">
        <v>324639</v>
      </c>
      <c r="Q7758"/>
    </row>
    <row r="7759" spans="1:17">
      <c r="A7759" s="38" t="str">
        <f t="shared" ca="1" si="121"/>
        <v>209348</v>
      </c>
      <c r="B7759" s="39" cm="1">
        <f t="array" aca="1" ref="B7759" ca="1">INDIRECT(_xlfn.CONCAT("D",ROW(C7759)-C7759-3))</f>
        <v>2093</v>
      </c>
      <c r="C7759" s="32">
        <v>48</v>
      </c>
      <c r="D7759" s="33">
        <v>4841444</v>
      </c>
      <c r="E7759" s="33"/>
      <c r="F7759" s="33">
        <v>2453004</v>
      </c>
      <c r="G7759" s="33">
        <v>756933</v>
      </c>
      <c r="H7759" s="33">
        <v>1397563</v>
      </c>
      <c r="I7759" s="33">
        <v>20353</v>
      </c>
      <c r="J7759" s="33">
        <v>278156</v>
      </c>
      <c r="K7759" s="33"/>
      <c r="L7759" s="33">
        <v>2388440</v>
      </c>
      <c r="M7759" s="33">
        <v>527961</v>
      </c>
      <c r="N7759" s="33">
        <v>1490712</v>
      </c>
      <c r="O7759" s="33">
        <v>45614</v>
      </c>
      <c r="P7759" s="33">
        <v>324152</v>
      </c>
      <c r="Q7759"/>
    </row>
    <row r="7760" spans="1:17">
      <c r="A7760" s="38" t="str">
        <f t="shared" ca="1" si="121"/>
        <v>209349</v>
      </c>
      <c r="B7760" s="39" cm="1">
        <f t="array" aca="1" ref="B7760" ca="1">INDIRECT(_xlfn.CONCAT("D",ROW(C7760)-C7760-3))</f>
        <v>2093</v>
      </c>
      <c r="C7760" s="32">
        <v>49</v>
      </c>
      <c r="D7760" s="33">
        <v>4849576</v>
      </c>
      <c r="E7760" s="33"/>
      <c r="F7760" s="33">
        <v>2455582</v>
      </c>
      <c r="G7760" s="33">
        <v>759738</v>
      </c>
      <c r="H7760" s="33">
        <v>1373149</v>
      </c>
      <c r="I7760" s="33">
        <v>15505</v>
      </c>
      <c r="J7760" s="33">
        <v>307190</v>
      </c>
      <c r="K7760" s="33"/>
      <c r="L7760" s="33">
        <v>2393994</v>
      </c>
      <c r="M7760" s="33">
        <v>521656</v>
      </c>
      <c r="N7760" s="33">
        <v>1478672</v>
      </c>
      <c r="O7760" s="33">
        <v>56238</v>
      </c>
      <c r="P7760" s="33">
        <v>337428</v>
      </c>
      <c r="Q7760"/>
    </row>
    <row r="7761" spans="1:17">
      <c r="A7761" s="38" t="str">
        <f t="shared" ca="1" si="121"/>
        <v>209350</v>
      </c>
      <c r="B7761" s="39" cm="1">
        <f t="array" aca="1" ref="B7761" ca="1">INDIRECT(_xlfn.CONCAT("D",ROW(C7761)-C7761-3))</f>
        <v>2093</v>
      </c>
      <c r="C7761" s="32">
        <v>50</v>
      </c>
      <c r="D7761" s="33">
        <v>4855826</v>
      </c>
      <c r="E7761" s="33"/>
      <c r="F7761" s="33">
        <v>2457156</v>
      </c>
      <c r="G7761" s="33">
        <v>785087</v>
      </c>
      <c r="H7761" s="33">
        <v>1385789</v>
      </c>
      <c r="I7761" s="33">
        <v>3882</v>
      </c>
      <c r="J7761" s="33">
        <v>282398</v>
      </c>
      <c r="K7761" s="33"/>
      <c r="L7761" s="33">
        <v>2398670</v>
      </c>
      <c r="M7761" s="33">
        <v>535842</v>
      </c>
      <c r="N7761" s="33">
        <v>1482302</v>
      </c>
      <c r="O7761" s="33">
        <v>49507</v>
      </c>
      <c r="P7761" s="33">
        <v>331018</v>
      </c>
      <c r="Q7761"/>
    </row>
    <row r="7762" spans="1:17">
      <c r="A7762" s="38" t="str">
        <f t="shared" ca="1" si="121"/>
        <v>209351</v>
      </c>
      <c r="B7762" s="39" cm="1">
        <f t="array" aca="1" ref="B7762" ca="1">INDIRECT(_xlfn.CONCAT("D",ROW(C7762)-C7762-3))</f>
        <v>2093</v>
      </c>
      <c r="C7762" s="32">
        <v>51</v>
      </c>
      <c r="D7762" s="33">
        <v>4859665</v>
      </c>
      <c r="E7762" s="33"/>
      <c r="F7762" s="33">
        <v>2457326</v>
      </c>
      <c r="G7762" s="33">
        <v>777120</v>
      </c>
      <c r="H7762" s="33">
        <v>1391451</v>
      </c>
      <c r="I7762" s="33">
        <v>11628</v>
      </c>
      <c r="J7762" s="33">
        <v>277127</v>
      </c>
      <c r="K7762" s="33"/>
      <c r="L7762" s="33">
        <v>2402339</v>
      </c>
      <c r="M7762" s="33">
        <v>503967</v>
      </c>
      <c r="N7762" s="33">
        <v>1467233</v>
      </c>
      <c r="O7762" s="33">
        <v>61175</v>
      </c>
      <c r="P7762" s="33">
        <v>369964</v>
      </c>
      <c r="Q7762"/>
    </row>
    <row r="7763" spans="1:17">
      <c r="A7763" s="38" t="str">
        <f t="shared" ca="1" si="121"/>
        <v>209352</v>
      </c>
      <c r="B7763" s="39" cm="1">
        <f t="array" aca="1" ref="B7763" ca="1">INDIRECT(_xlfn.CONCAT("D",ROW(C7763)-C7763-3))</f>
        <v>2093</v>
      </c>
      <c r="C7763" s="32">
        <v>52</v>
      </c>
      <c r="D7763" s="33">
        <v>4860745</v>
      </c>
      <c r="E7763" s="33"/>
      <c r="F7763" s="33">
        <v>2455895</v>
      </c>
      <c r="G7763" s="33">
        <v>737253</v>
      </c>
      <c r="H7763" s="33">
        <v>1380533</v>
      </c>
      <c r="I7763" s="33">
        <v>16469</v>
      </c>
      <c r="J7763" s="33">
        <v>321640</v>
      </c>
      <c r="K7763" s="33"/>
      <c r="L7763" s="33">
        <v>2404850</v>
      </c>
      <c r="M7763" s="33">
        <v>518161</v>
      </c>
      <c r="N7763" s="33">
        <v>1477970</v>
      </c>
      <c r="O7763" s="33">
        <v>53269</v>
      </c>
      <c r="P7763" s="33">
        <v>355449</v>
      </c>
      <c r="Q7763"/>
    </row>
    <row r="7764" spans="1:17">
      <c r="A7764" s="38" t="str">
        <f t="shared" ca="1" si="121"/>
        <v>209353</v>
      </c>
      <c r="B7764" s="39" cm="1">
        <f t="array" aca="1" ref="B7764" ca="1">INDIRECT(_xlfn.CONCAT("D",ROW(C7764)-C7764-3))</f>
        <v>2093</v>
      </c>
      <c r="C7764" s="32">
        <v>53</v>
      </c>
      <c r="D7764" s="33">
        <v>4857724</v>
      </c>
      <c r="E7764" s="33"/>
      <c r="F7764" s="33">
        <v>2452203</v>
      </c>
      <c r="G7764" s="33">
        <v>750951</v>
      </c>
      <c r="H7764" s="33">
        <v>1390614</v>
      </c>
      <c r="I7764" s="33">
        <v>24193</v>
      </c>
      <c r="J7764" s="33">
        <v>286445</v>
      </c>
      <c r="K7764" s="33"/>
      <c r="L7764" s="33">
        <v>2405521</v>
      </c>
      <c r="M7764" s="33">
        <v>562706</v>
      </c>
      <c r="N7764" s="33">
        <v>1410633</v>
      </c>
      <c r="O7764" s="33">
        <v>67679</v>
      </c>
      <c r="P7764" s="33">
        <v>364502</v>
      </c>
      <c r="Q7764"/>
    </row>
    <row r="7765" spans="1:17">
      <c r="A7765" s="38" t="str">
        <f t="shared" ca="1" si="121"/>
        <v>209354</v>
      </c>
      <c r="B7765" s="39" cm="1">
        <f t="array" aca="1" ref="B7765" ca="1">INDIRECT(_xlfn.CONCAT("D",ROW(C7765)-C7765-3))</f>
        <v>2093</v>
      </c>
      <c r="C7765" s="32">
        <v>54</v>
      </c>
      <c r="D7765" s="33">
        <v>4849818</v>
      </c>
      <c r="E7765" s="33"/>
      <c r="F7765" s="33">
        <v>2445842</v>
      </c>
      <c r="G7765" s="33">
        <v>764628</v>
      </c>
      <c r="H7765" s="33">
        <v>1354069</v>
      </c>
      <c r="I7765" s="33">
        <v>16454</v>
      </c>
      <c r="J7765" s="33">
        <v>310691</v>
      </c>
      <c r="K7765" s="33"/>
      <c r="L7765" s="33">
        <v>2403976</v>
      </c>
      <c r="M7765" s="33">
        <v>493941</v>
      </c>
      <c r="N7765" s="33">
        <v>1435426</v>
      </c>
      <c r="O7765" s="33">
        <v>79263</v>
      </c>
      <c r="P7765" s="33">
        <v>395346</v>
      </c>
      <c r="Q7765"/>
    </row>
    <row r="7766" spans="1:17">
      <c r="A7766" s="38" t="str">
        <f t="shared" ca="1" si="121"/>
        <v>209355</v>
      </c>
      <c r="B7766" s="39" cm="1">
        <f t="array" aca="1" ref="B7766" ca="1">INDIRECT(_xlfn.CONCAT("D",ROW(C7766)-C7766-3))</f>
        <v>2093</v>
      </c>
      <c r="C7766" s="32">
        <v>55</v>
      </c>
      <c r="D7766" s="33">
        <v>4836064</v>
      </c>
      <c r="E7766" s="33"/>
      <c r="F7766" s="33">
        <v>2436255</v>
      </c>
      <c r="G7766" s="33">
        <v>707144</v>
      </c>
      <c r="H7766" s="33">
        <v>1447223</v>
      </c>
      <c r="I7766" s="33">
        <v>16468</v>
      </c>
      <c r="J7766" s="33">
        <v>265421</v>
      </c>
      <c r="K7766" s="33"/>
      <c r="L7766" s="33">
        <v>2399809</v>
      </c>
      <c r="M7766" s="33">
        <v>501250</v>
      </c>
      <c r="N7766" s="33">
        <v>1386664</v>
      </c>
      <c r="O7766" s="33">
        <v>88057</v>
      </c>
      <c r="P7766" s="33">
        <v>423837</v>
      </c>
      <c r="Q7766"/>
    </row>
    <row r="7767" spans="1:17">
      <c r="A7767" s="38" t="str">
        <f t="shared" ca="1" si="121"/>
        <v>209356</v>
      </c>
      <c r="B7767" s="39" cm="1">
        <f t="array" aca="1" ref="B7767" ca="1">INDIRECT(_xlfn.CONCAT("D",ROW(C7767)-C7767-3))</f>
        <v>2093</v>
      </c>
      <c r="C7767" s="32">
        <v>56</v>
      </c>
      <c r="D7767" s="33">
        <v>4817099</v>
      </c>
      <c r="E7767" s="33"/>
      <c r="F7767" s="33">
        <v>2423813</v>
      </c>
      <c r="G7767" s="33">
        <v>720174</v>
      </c>
      <c r="H7767" s="33">
        <v>1391950</v>
      </c>
      <c r="I7767" s="33">
        <v>18392</v>
      </c>
      <c r="J7767" s="33">
        <v>293297</v>
      </c>
      <c r="K7767" s="33"/>
      <c r="L7767" s="33">
        <v>2393286</v>
      </c>
      <c r="M7767" s="33">
        <v>547837</v>
      </c>
      <c r="N7767" s="33">
        <v>1374907</v>
      </c>
      <c r="O7767" s="33">
        <v>98553</v>
      </c>
      <c r="P7767" s="33">
        <v>371988</v>
      </c>
      <c r="Q7767"/>
    </row>
    <row r="7768" spans="1:17">
      <c r="A7768" s="38" t="str">
        <f t="shared" ca="1" si="121"/>
        <v>209357</v>
      </c>
      <c r="B7768" s="39" cm="1">
        <f t="array" aca="1" ref="B7768" ca="1">INDIRECT(_xlfn.CONCAT("D",ROW(C7768)-C7768-3))</f>
        <v>2093</v>
      </c>
      <c r="C7768" s="32">
        <v>57</v>
      </c>
      <c r="D7768" s="33">
        <v>4794467</v>
      </c>
      <c r="E7768" s="33"/>
      <c r="F7768" s="33">
        <v>2409348</v>
      </c>
      <c r="G7768" s="33">
        <v>731771</v>
      </c>
      <c r="H7768" s="33">
        <v>1362308</v>
      </c>
      <c r="I7768" s="33">
        <v>20247</v>
      </c>
      <c r="J7768" s="33">
        <v>295022</v>
      </c>
      <c r="K7768" s="33"/>
      <c r="L7768" s="33">
        <v>2385120</v>
      </c>
      <c r="M7768" s="33">
        <v>535396</v>
      </c>
      <c r="N7768" s="33">
        <v>1351052</v>
      </c>
      <c r="O7768" s="33">
        <v>103407</v>
      </c>
      <c r="P7768" s="33">
        <v>395265</v>
      </c>
      <c r="Q7768"/>
    </row>
    <row r="7769" spans="1:17">
      <c r="A7769" s="38" t="str">
        <f t="shared" ca="1" si="121"/>
        <v>209358</v>
      </c>
      <c r="B7769" s="39" cm="1">
        <f t="array" aca="1" ref="B7769" ca="1">INDIRECT(_xlfn.CONCAT("D",ROW(C7769)-C7769-3))</f>
        <v>2093</v>
      </c>
      <c r="C7769" s="32">
        <v>58</v>
      </c>
      <c r="D7769" s="33">
        <v>4769449</v>
      </c>
      <c r="E7769" s="33"/>
      <c r="F7769" s="33">
        <v>2393519</v>
      </c>
      <c r="G7769" s="33">
        <v>699927</v>
      </c>
      <c r="H7769" s="33">
        <v>1425060</v>
      </c>
      <c r="I7769" s="33">
        <v>11633</v>
      </c>
      <c r="J7769" s="33">
        <v>256899</v>
      </c>
      <c r="K7769" s="33"/>
      <c r="L7769" s="33">
        <v>2375929</v>
      </c>
      <c r="M7769" s="33">
        <v>469200</v>
      </c>
      <c r="N7769" s="33">
        <v>1388292</v>
      </c>
      <c r="O7769" s="33">
        <v>84958</v>
      </c>
      <c r="P7769" s="33">
        <v>433479</v>
      </c>
      <c r="Q7769"/>
    </row>
    <row r="7770" spans="1:17">
      <c r="A7770" s="38" t="str">
        <f t="shared" ca="1" si="121"/>
        <v>209359</v>
      </c>
      <c r="B7770" s="39" cm="1">
        <f t="array" aca="1" ref="B7770" ca="1">INDIRECT(_xlfn.CONCAT("D",ROW(C7770)-C7770-3))</f>
        <v>2093</v>
      </c>
      <c r="C7770" s="32">
        <v>59</v>
      </c>
      <c r="D7770" s="33">
        <v>4743041</v>
      </c>
      <c r="E7770" s="33"/>
      <c r="F7770" s="33">
        <v>2376820</v>
      </c>
      <c r="G7770" s="33">
        <v>686122</v>
      </c>
      <c r="H7770" s="33">
        <v>1384789</v>
      </c>
      <c r="I7770" s="33">
        <v>21230</v>
      </c>
      <c r="J7770" s="33">
        <v>284678</v>
      </c>
      <c r="K7770" s="33"/>
      <c r="L7770" s="33">
        <v>2366221</v>
      </c>
      <c r="M7770" s="33">
        <v>502423</v>
      </c>
      <c r="N7770" s="33">
        <v>1345915</v>
      </c>
      <c r="O7770" s="33">
        <v>105316</v>
      </c>
      <c r="P7770" s="33">
        <v>412567</v>
      </c>
      <c r="Q7770"/>
    </row>
    <row r="7771" spans="1:17">
      <c r="A7771" s="38" t="str">
        <f t="shared" ca="1" si="121"/>
        <v>209360</v>
      </c>
      <c r="B7771" s="39" cm="1">
        <f t="array" aca="1" ref="B7771" ca="1">INDIRECT(_xlfn.CONCAT("D",ROW(C7771)-C7771-3))</f>
        <v>2093</v>
      </c>
      <c r="C7771" s="32">
        <v>60</v>
      </c>
      <c r="D7771" s="33">
        <v>4715949</v>
      </c>
      <c r="E7771" s="33"/>
      <c r="F7771" s="33">
        <v>2359650</v>
      </c>
      <c r="G7771" s="33">
        <v>696005</v>
      </c>
      <c r="H7771" s="33">
        <v>1394910</v>
      </c>
      <c r="I7771" s="33">
        <v>12567</v>
      </c>
      <c r="J7771" s="33">
        <v>256168</v>
      </c>
      <c r="K7771" s="33"/>
      <c r="L7771" s="33">
        <v>2356299</v>
      </c>
      <c r="M7771" s="33">
        <v>494032</v>
      </c>
      <c r="N7771" s="33">
        <v>1309377</v>
      </c>
      <c r="O7771" s="33">
        <v>119648</v>
      </c>
      <c r="P7771" s="33">
        <v>433243</v>
      </c>
      <c r="Q7771"/>
    </row>
    <row r="7772" spans="1:17">
      <c r="A7772" s="38" t="str">
        <f t="shared" ca="1" si="121"/>
        <v>209361</v>
      </c>
      <c r="B7772" s="39" cm="1">
        <f t="array" aca="1" ref="B7772" ca="1">INDIRECT(_xlfn.CONCAT("D",ROW(C7772)-C7772-3))</f>
        <v>2093</v>
      </c>
      <c r="C7772" s="32">
        <v>61</v>
      </c>
      <c r="D7772" s="33">
        <v>4687715</v>
      </c>
      <c r="E7772" s="33"/>
      <c r="F7772" s="33">
        <v>2341727</v>
      </c>
      <c r="G7772" s="33">
        <v>701070</v>
      </c>
      <c r="H7772" s="33">
        <v>1374135</v>
      </c>
      <c r="I7772" s="33">
        <v>24142</v>
      </c>
      <c r="J7772" s="33">
        <v>242381</v>
      </c>
      <c r="K7772" s="33"/>
      <c r="L7772" s="33">
        <v>2345988</v>
      </c>
      <c r="M7772" s="33">
        <v>469004</v>
      </c>
      <c r="N7772" s="33">
        <v>1316113</v>
      </c>
      <c r="O7772" s="33">
        <v>131515</v>
      </c>
      <c r="P7772" s="33">
        <v>429356</v>
      </c>
      <c r="Q7772"/>
    </row>
    <row r="7773" spans="1:17">
      <c r="A7773" s="38" t="str">
        <f t="shared" ca="1" si="121"/>
        <v>209362</v>
      </c>
      <c r="B7773" s="39" cm="1">
        <f t="array" aca="1" ref="B7773" ca="1">INDIRECT(_xlfn.CONCAT("D",ROW(C7773)-C7773-3))</f>
        <v>2093</v>
      </c>
      <c r="C7773" s="32">
        <v>62</v>
      </c>
      <c r="D7773" s="33">
        <v>4650025</v>
      </c>
      <c r="E7773" s="33"/>
      <c r="F7773" s="33">
        <v>2318914</v>
      </c>
      <c r="G7773" s="33">
        <v>652496</v>
      </c>
      <c r="H7773" s="33">
        <v>1375349</v>
      </c>
      <c r="I7773" s="33">
        <v>25059</v>
      </c>
      <c r="J7773" s="33">
        <v>266010</v>
      </c>
      <c r="K7773" s="33"/>
      <c r="L7773" s="33">
        <v>2331111</v>
      </c>
      <c r="M7773" s="33">
        <v>487098</v>
      </c>
      <c r="N7773" s="33">
        <v>1298927</v>
      </c>
      <c r="O7773" s="33">
        <v>112110</v>
      </c>
      <c r="P7773" s="33">
        <v>432976</v>
      </c>
      <c r="Q7773"/>
    </row>
    <row r="7774" spans="1:17">
      <c r="A7774" s="38" t="str">
        <f t="shared" ca="1" si="121"/>
        <v>209363</v>
      </c>
      <c r="B7774" s="39" cm="1">
        <f t="array" aca="1" ref="B7774" ca="1">INDIRECT(_xlfn.CONCAT("D",ROW(C7774)-C7774-3))</f>
        <v>2093</v>
      </c>
      <c r="C7774" s="32">
        <v>63</v>
      </c>
      <c r="D7774" s="33">
        <v>4597429</v>
      </c>
      <c r="E7774" s="33"/>
      <c r="F7774" s="33">
        <v>2288539</v>
      </c>
      <c r="G7774" s="33">
        <v>641826</v>
      </c>
      <c r="H7774" s="33">
        <v>1354539</v>
      </c>
      <c r="I7774" s="33">
        <v>26823</v>
      </c>
      <c r="J7774" s="33">
        <v>265352</v>
      </c>
      <c r="K7774" s="33"/>
      <c r="L7774" s="33">
        <v>2308890</v>
      </c>
      <c r="M7774" s="33">
        <v>484771</v>
      </c>
      <c r="N7774" s="33">
        <v>1235879</v>
      </c>
      <c r="O7774" s="33">
        <v>141791</v>
      </c>
      <c r="P7774" s="33">
        <v>446449</v>
      </c>
      <c r="Q7774"/>
    </row>
    <row r="7775" spans="1:17">
      <c r="A7775" s="38" t="str">
        <f t="shared" ca="1" si="121"/>
        <v>209364</v>
      </c>
      <c r="B7775" s="39" cm="1">
        <f t="array" aca="1" ref="B7775" ca="1">INDIRECT(_xlfn.CONCAT("D",ROW(C7775)-C7775-3))</f>
        <v>2093</v>
      </c>
      <c r="C7775" s="32">
        <v>64</v>
      </c>
      <c r="D7775" s="33">
        <v>4533874</v>
      </c>
      <c r="E7775" s="33"/>
      <c r="F7775" s="33">
        <v>2252608</v>
      </c>
      <c r="G7775" s="33">
        <v>628590</v>
      </c>
      <c r="H7775" s="33">
        <v>1355577</v>
      </c>
      <c r="I7775" s="33">
        <v>26749</v>
      </c>
      <c r="J7775" s="33">
        <v>241692</v>
      </c>
      <c r="K7775" s="33"/>
      <c r="L7775" s="33">
        <v>2281266</v>
      </c>
      <c r="M7775" s="33">
        <v>468688</v>
      </c>
      <c r="N7775" s="33">
        <v>1276935</v>
      </c>
      <c r="O7775" s="33">
        <v>127215</v>
      </c>
      <c r="P7775" s="33">
        <v>408428</v>
      </c>
      <c r="Q7775"/>
    </row>
    <row r="7776" spans="1:17">
      <c r="A7776" s="38" t="str">
        <f t="shared" ca="1" si="121"/>
        <v>209365</v>
      </c>
      <c r="B7776" s="39" cm="1">
        <f t="array" aca="1" ref="B7776" ca="1">INDIRECT(_xlfn.CONCAT("D",ROW(C7776)-C7776-3))</f>
        <v>2093</v>
      </c>
      <c r="C7776" s="32">
        <v>65</v>
      </c>
      <c r="D7776" s="33">
        <v>4464727</v>
      </c>
      <c r="E7776" s="33"/>
      <c r="F7776" s="33">
        <v>2213929</v>
      </c>
      <c r="G7776" s="33">
        <v>586801</v>
      </c>
      <c r="H7776" s="33">
        <v>1370162</v>
      </c>
      <c r="I7776" s="33">
        <v>34518</v>
      </c>
      <c r="J7776" s="33">
        <v>222448</v>
      </c>
      <c r="K7776" s="33"/>
      <c r="L7776" s="33">
        <v>2250798</v>
      </c>
      <c r="M7776" s="33">
        <v>467436</v>
      </c>
      <c r="N7776" s="33">
        <v>1269853</v>
      </c>
      <c r="O7776" s="33">
        <v>137255</v>
      </c>
      <c r="P7776" s="33">
        <v>376253</v>
      </c>
      <c r="Q7776"/>
    </row>
    <row r="7777" spans="1:17">
      <c r="A7777" s="38" t="str">
        <f t="shared" ca="1" si="121"/>
        <v>209366</v>
      </c>
      <c r="B7777" s="39" cm="1">
        <f t="array" aca="1" ref="B7777" ca="1">INDIRECT(_xlfn.CONCAT("D",ROW(C7777)-C7777-3))</f>
        <v>2093</v>
      </c>
      <c r="C7777" s="32">
        <v>66</v>
      </c>
      <c r="D7777" s="33">
        <v>4393993</v>
      </c>
      <c r="E7777" s="33"/>
      <c r="F7777" s="33">
        <v>2174533</v>
      </c>
      <c r="G7777" s="33">
        <v>577625</v>
      </c>
      <c r="H7777" s="33">
        <v>1305684</v>
      </c>
      <c r="I7777" s="33">
        <v>37608</v>
      </c>
      <c r="J7777" s="33">
        <v>253615</v>
      </c>
      <c r="K7777" s="33"/>
      <c r="L7777" s="33">
        <v>2219460</v>
      </c>
      <c r="M7777" s="33">
        <v>434809</v>
      </c>
      <c r="N7777" s="33">
        <v>1211669</v>
      </c>
      <c r="O7777" s="33">
        <v>171025</v>
      </c>
      <c r="P7777" s="33">
        <v>401957</v>
      </c>
      <c r="Q7777"/>
    </row>
    <row r="7778" spans="1:17">
      <c r="A7778" s="38" t="str">
        <f t="shared" ca="1" si="121"/>
        <v>209367</v>
      </c>
      <c r="B7778" s="39" cm="1">
        <f t="array" aca="1" ref="B7778" ca="1">INDIRECT(_xlfn.CONCAT("D",ROW(C7778)-C7778-3))</f>
        <v>2093</v>
      </c>
      <c r="C7778" s="32">
        <v>67</v>
      </c>
      <c r="D7778" s="33">
        <v>4322344</v>
      </c>
      <c r="E7778" s="33"/>
      <c r="F7778" s="33">
        <v>2134631</v>
      </c>
      <c r="G7778" s="33">
        <v>578817</v>
      </c>
      <c r="H7778" s="33">
        <v>1279031</v>
      </c>
      <c r="I7778" s="33">
        <v>29135</v>
      </c>
      <c r="J7778" s="33">
        <v>247648</v>
      </c>
      <c r="K7778" s="33"/>
      <c r="L7778" s="33">
        <v>2187713</v>
      </c>
      <c r="M7778" s="33">
        <v>466777</v>
      </c>
      <c r="N7778" s="33">
        <v>1174251</v>
      </c>
      <c r="O7778" s="33">
        <v>179305</v>
      </c>
      <c r="P7778" s="33">
        <v>367380</v>
      </c>
      <c r="Q7778"/>
    </row>
    <row r="7779" spans="1:17">
      <c r="A7779" s="38" t="str">
        <f t="shared" ca="1" si="121"/>
        <v>209368</v>
      </c>
      <c r="B7779" s="39" cm="1">
        <f t="array" aca="1" ref="B7779" ca="1">INDIRECT(_xlfn.CONCAT("D",ROW(C7779)-C7779-3))</f>
        <v>2093</v>
      </c>
      <c r="C7779" s="32">
        <v>68</v>
      </c>
      <c r="D7779" s="33">
        <v>4255324</v>
      </c>
      <c r="E7779" s="33"/>
      <c r="F7779" s="33">
        <v>2096883</v>
      </c>
      <c r="G7779" s="33">
        <v>511146</v>
      </c>
      <c r="H7779" s="33">
        <v>1308455</v>
      </c>
      <c r="I7779" s="33">
        <v>39471</v>
      </c>
      <c r="J7779" s="33">
        <v>237811</v>
      </c>
      <c r="K7779" s="33"/>
      <c r="L7779" s="33">
        <v>2158440</v>
      </c>
      <c r="M7779" s="33">
        <v>416264</v>
      </c>
      <c r="N7779" s="33">
        <v>1168702</v>
      </c>
      <c r="O7779" s="33">
        <v>202694</v>
      </c>
      <c r="P7779" s="33">
        <v>370781</v>
      </c>
      <c r="Q7779"/>
    </row>
    <row r="7780" spans="1:17">
      <c r="A7780" s="38" t="str">
        <f t="shared" ca="1" si="121"/>
        <v>209369</v>
      </c>
      <c r="B7780" s="39" cm="1">
        <f t="array" aca="1" ref="B7780" ca="1">INDIRECT(_xlfn.CONCAT("D",ROW(C7780)-C7780-3))</f>
        <v>2093</v>
      </c>
      <c r="C7780" s="32">
        <v>69</v>
      </c>
      <c r="D7780" s="33">
        <v>4197499</v>
      </c>
      <c r="E7780" s="33"/>
      <c r="F7780" s="33">
        <v>2063891</v>
      </c>
      <c r="G7780" s="33">
        <v>483443</v>
      </c>
      <c r="H7780" s="33">
        <v>1291183</v>
      </c>
      <c r="I7780" s="33">
        <v>46042</v>
      </c>
      <c r="J7780" s="33">
        <v>243223</v>
      </c>
      <c r="K7780" s="33"/>
      <c r="L7780" s="33">
        <v>2133609</v>
      </c>
      <c r="M7780" s="33">
        <v>408649</v>
      </c>
      <c r="N7780" s="33">
        <v>1155663</v>
      </c>
      <c r="O7780" s="33">
        <v>197798</v>
      </c>
      <c r="P7780" s="33">
        <v>371499</v>
      </c>
      <c r="Q7780"/>
    </row>
    <row r="7781" spans="1:17">
      <c r="A7781" s="38" t="str">
        <f t="shared" ca="1" si="121"/>
        <v>209370</v>
      </c>
      <c r="B7781" s="39" cm="1">
        <f t="array" aca="1" ref="B7781" ca="1">INDIRECT(_xlfn.CONCAT("D",ROW(C7781)-C7781-3))</f>
        <v>2093</v>
      </c>
      <c r="C7781" s="32">
        <v>70</v>
      </c>
      <c r="D7781" s="33">
        <v>4138841</v>
      </c>
      <c r="E7781" s="33"/>
      <c r="F7781" s="33">
        <v>2030719</v>
      </c>
      <c r="G7781" s="33">
        <v>495495</v>
      </c>
      <c r="H7781" s="33">
        <v>1267168</v>
      </c>
      <c r="I7781" s="33">
        <v>41630</v>
      </c>
      <c r="J7781" s="33">
        <v>226425</v>
      </c>
      <c r="K7781" s="33"/>
      <c r="L7781" s="33">
        <v>2108122</v>
      </c>
      <c r="M7781" s="33">
        <v>388660</v>
      </c>
      <c r="N7781" s="33">
        <v>1143595</v>
      </c>
      <c r="O7781" s="33">
        <v>215696</v>
      </c>
      <c r="P7781" s="33">
        <v>360171</v>
      </c>
      <c r="Q7781"/>
    </row>
    <row r="7782" spans="1:17">
      <c r="A7782" s="38" t="str">
        <f t="shared" ca="1" si="121"/>
        <v>209371</v>
      </c>
      <c r="B7782" s="39" cm="1">
        <f t="array" aca="1" ref="B7782" ca="1">INDIRECT(_xlfn.CONCAT("D",ROW(C7782)-C7782-3))</f>
        <v>2093</v>
      </c>
      <c r="C7782" s="32">
        <v>71</v>
      </c>
      <c r="D7782" s="33">
        <v>4089109</v>
      </c>
      <c r="E7782" s="33"/>
      <c r="F7782" s="33">
        <v>2001898</v>
      </c>
      <c r="G7782" s="33">
        <v>501245</v>
      </c>
      <c r="H7782" s="33">
        <v>1217162</v>
      </c>
      <c r="I7782" s="33">
        <v>45194</v>
      </c>
      <c r="J7782" s="33">
        <v>238297</v>
      </c>
      <c r="K7782" s="33"/>
      <c r="L7782" s="33">
        <v>2087211</v>
      </c>
      <c r="M7782" s="33">
        <v>407361</v>
      </c>
      <c r="N7782" s="33">
        <v>1073952</v>
      </c>
      <c r="O7782" s="33">
        <v>233513</v>
      </c>
      <c r="P7782" s="33">
        <v>372386</v>
      </c>
      <c r="Q7782"/>
    </row>
    <row r="7783" spans="1:17">
      <c r="A7783" s="38" t="str">
        <f t="shared" ca="1" si="121"/>
        <v>209372</v>
      </c>
      <c r="B7783" s="39" cm="1">
        <f t="array" aca="1" ref="B7783" ca="1">INDIRECT(_xlfn.CONCAT("D",ROW(C7783)-C7783-3))</f>
        <v>2093</v>
      </c>
      <c r="C7783" s="32">
        <v>72</v>
      </c>
      <c r="D7783" s="33">
        <v>3990121</v>
      </c>
      <c r="E7783" s="33"/>
      <c r="F7783" s="33">
        <v>1946911</v>
      </c>
      <c r="G7783" s="33">
        <v>461238</v>
      </c>
      <c r="H7783" s="33">
        <v>1174943</v>
      </c>
      <c r="I7783" s="33">
        <v>55349</v>
      </c>
      <c r="J7783" s="33">
        <v>255380</v>
      </c>
      <c r="K7783" s="33"/>
      <c r="L7783" s="33">
        <v>2043211</v>
      </c>
      <c r="M7783" s="33">
        <v>358732</v>
      </c>
      <c r="N7783" s="33">
        <v>1025505</v>
      </c>
      <c r="O7783" s="33">
        <v>265149</v>
      </c>
      <c r="P7783" s="33">
        <v>393825</v>
      </c>
      <c r="Q7783"/>
    </row>
    <row r="7784" spans="1:17">
      <c r="A7784" s="38" t="str">
        <f t="shared" ca="1" si="121"/>
        <v>209373</v>
      </c>
      <c r="B7784" s="39" cm="1">
        <f t="array" aca="1" ref="B7784" ca="1">INDIRECT(_xlfn.CONCAT("D",ROW(C7784)-C7784-3))</f>
        <v>2093</v>
      </c>
      <c r="C7784" s="32">
        <v>73</v>
      </c>
      <c r="D7784" s="33">
        <v>4045531</v>
      </c>
      <c r="E7784" s="33"/>
      <c r="F7784" s="33">
        <v>1969402</v>
      </c>
      <c r="G7784" s="33">
        <v>470335</v>
      </c>
      <c r="H7784" s="33">
        <v>1231877</v>
      </c>
      <c r="I7784" s="33">
        <v>70050</v>
      </c>
      <c r="J7784" s="33">
        <v>197140</v>
      </c>
      <c r="K7784" s="33"/>
      <c r="L7784" s="33">
        <v>2076128</v>
      </c>
      <c r="M7784" s="33">
        <v>431482</v>
      </c>
      <c r="N7784" s="33">
        <v>1060642</v>
      </c>
      <c r="O7784" s="33">
        <v>239823</v>
      </c>
      <c r="P7784" s="33">
        <v>344182</v>
      </c>
      <c r="Q7784"/>
    </row>
    <row r="7785" spans="1:17">
      <c r="A7785" s="38" t="str">
        <f t="shared" ca="1" si="121"/>
        <v>209374</v>
      </c>
      <c r="B7785" s="39" cm="1">
        <f t="array" aca="1" ref="B7785" ca="1">INDIRECT(_xlfn.CONCAT("D",ROW(C7785)-C7785-3))</f>
        <v>2093</v>
      </c>
      <c r="C7785" s="32">
        <v>74</v>
      </c>
      <c r="D7785" s="33">
        <v>4038549</v>
      </c>
      <c r="E7785" s="33"/>
      <c r="F7785" s="33">
        <v>1960464</v>
      </c>
      <c r="G7785" s="33">
        <v>451330</v>
      </c>
      <c r="H7785" s="33">
        <v>1200860</v>
      </c>
      <c r="I7785" s="33">
        <v>80595</v>
      </c>
      <c r="J7785" s="33">
        <v>227680</v>
      </c>
      <c r="K7785" s="33"/>
      <c r="L7785" s="33">
        <v>2078085</v>
      </c>
      <c r="M7785" s="33">
        <v>401460</v>
      </c>
      <c r="N7785" s="33">
        <v>1088087</v>
      </c>
      <c r="O7785" s="33">
        <v>258876</v>
      </c>
      <c r="P7785" s="33">
        <v>329662</v>
      </c>
      <c r="Q7785"/>
    </row>
    <row r="7786" spans="1:17">
      <c r="A7786" s="38" t="str">
        <f t="shared" ca="1" si="121"/>
        <v>209375</v>
      </c>
      <c r="B7786" s="39" cm="1">
        <f t="array" aca="1" ref="B7786" ca="1">INDIRECT(_xlfn.CONCAT("D",ROW(C7786)-C7786-3))</f>
        <v>2093</v>
      </c>
      <c r="C7786" s="32">
        <v>75</v>
      </c>
      <c r="D7786" s="33">
        <v>4035043</v>
      </c>
      <c r="E7786" s="33"/>
      <c r="F7786" s="33">
        <v>1954627</v>
      </c>
      <c r="G7786" s="33">
        <v>457359</v>
      </c>
      <c r="H7786" s="33">
        <v>1173180</v>
      </c>
      <c r="I7786" s="33">
        <v>85818</v>
      </c>
      <c r="J7786" s="33">
        <v>238271</v>
      </c>
      <c r="K7786" s="33"/>
      <c r="L7786" s="33">
        <v>2080416</v>
      </c>
      <c r="M7786" s="33">
        <v>373201</v>
      </c>
      <c r="N7786" s="33">
        <v>1057907</v>
      </c>
      <c r="O7786" s="33">
        <v>311506</v>
      </c>
      <c r="P7786" s="33">
        <v>337802</v>
      </c>
      <c r="Q7786"/>
    </row>
    <row r="7787" spans="1:17">
      <c r="A7787" s="38" t="str">
        <f t="shared" ca="1" si="121"/>
        <v>209376</v>
      </c>
      <c r="B7787" s="39" cm="1">
        <f t="array" aca="1" ref="B7787" ca="1">INDIRECT(_xlfn.CONCAT("D",ROW(C7787)-C7787-3))</f>
        <v>2093</v>
      </c>
      <c r="C7787" s="32">
        <v>76</v>
      </c>
      <c r="D7787" s="33">
        <v>4045431</v>
      </c>
      <c r="E7787" s="33"/>
      <c r="F7787" s="33">
        <v>1952516</v>
      </c>
      <c r="G7787" s="33">
        <v>450658</v>
      </c>
      <c r="H7787" s="33">
        <v>1200078</v>
      </c>
      <c r="I7787" s="33">
        <v>66392</v>
      </c>
      <c r="J7787" s="33">
        <v>235388</v>
      </c>
      <c r="K7787" s="33"/>
      <c r="L7787" s="33">
        <v>2092915</v>
      </c>
      <c r="M7787" s="33">
        <v>414948</v>
      </c>
      <c r="N7787" s="33">
        <v>1017684</v>
      </c>
      <c r="O7787" s="33">
        <v>311968</v>
      </c>
      <c r="P7787" s="33">
        <v>348314</v>
      </c>
      <c r="Q7787"/>
    </row>
    <row r="7788" spans="1:17">
      <c r="A7788" s="38" t="str">
        <f t="shared" ca="1" si="121"/>
        <v>209377</v>
      </c>
      <c r="B7788" s="39" cm="1">
        <f t="array" aca="1" ref="B7788" ca="1">INDIRECT(_xlfn.CONCAT("D",ROW(C7788)-C7788-3))</f>
        <v>2093</v>
      </c>
      <c r="C7788" s="32">
        <v>77</v>
      </c>
      <c r="D7788" s="33">
        <v>4001360</v>
      </c>
      <c r="E7788" s="33"/>
      <c r="F7788" s="33">
        <v>1925314</v>
      </c>
      <c r="G7788" s="33">
        <v>421257</v>
      </c>
      <c r="H7788" s="33">
        <v>1182334</v>
      </c>
      <c r="I7788" s="33">
        <v>85458</v>
      </c>
      <c r="J7788" s="33">
        <v>236266</v>
      </c>
      <c r="K7788" s="33"/>
      <c r="L7788" s="33">
        <v>2076046</v>
      </c>
      <c r="M7788" s="33">
        <v>382960</v>
      </c>
      <c r="N7788" s="33">
        <v>994688</v>
      </c>
      <c r="O7788" s="33">
        <v>341641</v>
      </c>
      <c r="P7788" s="33">
        <v>356758</v>
      </c>
      <c r="Q7788"/>
    </row>
    <row r="7789" spans="1:17">
      <c r="A7789" s="38" t="str">
        <f t="shared" ca="1" si="121"/>
        <v>209378</v>
      </c>
      <c r="B7789" s="39" cm="1">
        <f t="array" aca="1" ref="B7789" ca="1">INDIRECT(_xlfn.CONCAT("D",ROW(C7789)-C7789-3))</f>
        <v>2093</v>
      </c>
      <c r="C7789" s="32">
        <v>78</v>
      </c>
      <c r="D7789" s="33">
        <v>3933153</v>
      </c>
      <c r="E7789" s="33"/>
      <c r="F7789" s="33">
        <v>1885404</v>
      </c>
      <c r="G7789" s="33">
        <v>401000</v>
      </c>
      <c r="H7789" s="33">
        <v>1146719</v>
      </c>
      <c r="I7789" s="33">
        <v>112561</v>
      </c>
      <c r="J7789" s="33">
        <v>225123</v>
      </c>
      <c r="K7789" s="33"/>
      <c r="L7789" s="33">
        <v>2047749</v>
      </c>
      <c r="M7789" s="33">
        <v>370670</v>
      </c>
      <c r="N7789" s="33">
        <v>953870</v>
      </c>
      <c r="O7789" s="33">
        <v>380742</v>
      </c>
      <c r="P7789" s="33">
        <v>342467</v>
      </c>
      <c r="Q7789"/>
    </row>
    <row r="7790" spans="1:17">
      <c r="A7790" s="38" t="str">
        <f t="shared" ca="1" si="121"/>
        <v>209379</v>
      </c>
      <c r="B7790" s="39" cm="1">
        <f t="array" aca="1" ref="B7790" ca="1">INDIRECT(_xlfn.CONCAT("D",ROW(C7790)-C7790-3))</f>
        <v>2093</v>
      </c>
      <c r="C7790" s="32">
        <v>79</v>
      </c>
      <c r="D7790" s="33">
        <v>3808023</v>
      </c>
      <c r="E7790" s="33"/>
      <c r="F7790" s="33">
        <v>1819049</v>
      </c>
      <c r="G7790" s="33">
        <v>381316</v>
      </c>
      <c r="H7790" s="33">
        <v>1105716</v>
      </c>
      <c r="I7790" s="33">
        <v>111678</v>
      </c>
      <c r="J7790" s="33">
        <v>220338</v>
      </c>
      <c r="K7790" s="33"/>
      <c r="L7790" s="33">
        <v>1988974</v>
      </c>
      <c r="M7790" s="33">
        <v>355858</v>
      </c>
      <c r="N7790" s="33">
        <v>918376</v>
      </c>
      <c r="O7790" s="33">
        <v>395174</v>
      </c>
      <c r="P7790" s="33">
        <v>319566</v>
      </c>
      <c r="Q7790"/>
    </row>
    <row r="7791" spans="1:17">
      <c r="A7791" s="38" t="str">
        <f t="shared" ca="1" si="121"/>
        <v>209380</v>
      </c>
      <c r="B7791" s="39" cm="1">
        <f t="array" aca="1" ref="B7791" ca="1">INDIRECT(_xlfn.CONCAT("D",ROW(C7791)-C7791-3))</f>
        <v>2093</v>
      </c>
      <c r="C7791" s="32">
        <v>80</v>
      </c>
      <c r="D7791" s="33">
        <v>3725617</v>
      </c>
      <c r="E7791" s="33"/>
      <c r="F7791" s="33">
        <v>1770050</v>
      </c>
      <c r="G7791" s="33">
        <v>367502</v>
      </c>
      <c r="H7791" s="33">
        <v>1101499</v>
      </c>
      <c r="I7791" s="33">
        <v>112768</v>
      </c>
      <c r="J7791" s="33">
        <v>188282</v>
      </c>
      <c r="K7791" s="33"/>
      <c r="L7791" s="33">
        <v>1955567</v>
      </c>
      <c r="M7791" s="33">
        <v>369318</v>
      </c>
      <c r="N7791" s="33">
        <v>910176</v>
      </c>
      <c r="O7791" s="33">
        <v>401608</v>
      </c>
      <c r="P7791" s="33">
        <v>274466</v>
      </c>
      <c r="Q7791"/>
    </row>
    <row r="7792" spans="1:17">
      <c r="A7792" s="38" t="str">
        <f t="shared" ca="1" si="121"/>
        <v>209381</v>
      </c>
      <c r="B7792" s="39" cm="1">
        <f t="array" aca="1" ref="B7792" ca="1">INDIRECT(_xlfn.CONCAT("D",ROW(C7792)-C7792-3))</f>
        <v>2093</v>
      </c>
      <c r="C7792" s="32">
        <v>81</v>
      </c>
      <c r="D7792" s="33">
        <v>3610219</v>
      </c>
      <c r="E7792" s="33"/>
      <c r="F7792" s="33">
        <v>1707497</v>
      </c>
      <c r="G7792" s="33">
        <v>321732</v>
      </c>
      <c r="H7792" s="33">
        <v>1096308</v>
      </c>
      <c r="I7792" s="33">
        <v>110942</v>
      </c>
      <c r="J7792" s="33">
        <v>178516</v>
      </c>
      <c r="K7792" s="33"/>
      <c r="L7792" s="33">
        <v>1902722</v>
      </c>
      <c r="M7792" s="33">
        <v>337498</v>
      </c>
      <c r="N7792" s="33">
        <v>820505</v>
      </c>
      <c r="O7792" s="33">
        <v>478965</v>
      </c>
      <c r="P7792" s="33">
        <v>265754</v>
      </c>
      <c r="Q7792"/>
    </row>
    <row r="7793" spans="1:17">
      <c r="A7793" s="38" t="str">
        <f t="shared" ca="1" si="121"/>
        <v>209382</v>
      </c>
      <c r="B7793" s="39" cm="1">
        <f t="array" aca="1" ref="B7793" ca="1">INDIRECT(_xlfn.CONCAT("D",ROW(C7793)-C7793-3))</f>
        <v>2093</v>
      </c>
      <c r="C7793" s="32">
        <v>82</v>
      </c>
      <c r="D7793" s="33">
        <v>3550950</v>
      </c>
      <c r="E7793" s="33"/>
      <c r="F7793" s="33">
        <v>1669136</v>
      </c>
      <c r="G7793" s="33">
        <v>294494</v>
      </c>
      <c r="H7793" s="33">
        <v>1036780</v>
      </c>
      <c r="I7793" s="33">
        <v>152290</v>
      </c>
      <c r="J7793" s="33">
        <v>185572</v>
      </c>
      <c r="K7793" s="33"/>
      <c r="L7793" s="33">
        <v>1881815</v>
      </c>
      <c r="M7793" s="33">
        <v>313972</v>
      </c>
      <c r="N7793" s="33">
        <v>819760</v>
      </c>
      <c r="O7793" s="33">
        <v>474492</v>
      </c>
      <c r="P7793" s="33">
        <v>273590</v>
      </c>
      <c r="Q7793"/>
    </row>
    <row r="7794" spans="1:17">
      <c r="A7794" s="38" t="str">
        <f t="shared" ca="1" si="121"/>
        <v>209383</v>
      </c>
      <c r="B7794" s="39" cm="1">
        <f t="array" aca="1" ref="B7794" ca="1">INDIRECT(_xlfn.CONCAT("D",ROW(C7794)-C7794-3))</f>
        <v>2093</v>
      </c>
      <c r="C7794" s="32">
        <v>83</v>
      </c>
      <c r="D7794" s="33">
        <v>3469453</v>
      </c>
      <c r="E7794" s="33"/>
      <c r="F7794" s="33">
        <v>1620001</v>
      </c>
      <c r="G7794" s="33">
        <v>280598</v>
      </c>
      <c r="H7794" s="33">
        <v>1043664</v>
      </c>
      <c r="I7794" s="33">
        <v>126168</v>
      </c>
      <c r="J7794" s="33">
        <v>169570</v>
      </c>
      <c r="K7794" s="33"/>
      <c r="L7794" s="33">
        <v>1849452</v>
      </c>
      <c r="M7794" s="33">
        <v>313295</v>
      </c>
      <c r="N7794" s="33">
        <v>733717</v>
      </c>
      <c r="O7794" s="33">
        <v>517442</v>
      </c>
      <c r="P7794" s="33">
        <v>284998</v>
      </c>
      <c r="Q7794"/>
    </row>
    <row r="7795" spans="1:17">
      <c r="A7795" s="38" t="str">
        <f t="shared" ca="1" si="121"/>
        <v>209384</v>
      </c>
      <c r="B7795" s="39" cm="1">
        <f t="array" aca="1" ref="B7795" ca="1">INDIRECT(_xlfn.CONCAT("D",ROW(C7795)-C7795-3))</f>
        <v>2093</v>
      </c>
      <c r="C7795" s="32">
        <v>84</v>
      </c>
      <c r="D7795" s="33">
        <v>3432568</v>
      </c>
      <c r="E7795" s="33"/>
      <c r="F7795" s="33">
        <v>1592211</v>
      </c>
      <c r="G7795" s="33">
        <v>306117</v>
      </c>
      <c r="H7795" s="33">
        <v>993111</v>
      </c>
      <c r="I7795" s="33">
        <v>123255</v>
      </c>
      <c r="J7795" s="33">
        <v>169728</v>
      </c>
      <c r="K7795" s="33"/>
      <c r="L7795" s="33">
        <v>1840357</v>
      </c>
      <c r="M7795" s="33">
        <v>343992</v>
      </c>
      <c r="N7795" s="33">
        <v>702148</v>
      </c>
      <c r="O7795" s="33">
        <v>535211</v>
      </c>
      <c r="P7795" s="33">
        <v>259006</v>
      </c>
      <c r="Q7795"/>
    </row>
    <row r="7796" spans="1:17">
      <c r="A7796" s="38" t="str">
        <f t="shared" ca="1" si="121"/>
        <v>209385</v>
      </c>
      <c r="B7796" s="39" cm="1">
        <f t="array" aca="1" ref="B7796" ca="1">INDIRECT(_xlfn.CONCAT("D",ROW(C7796)-C7796-3))</f>
        <v>2093</v>
      </c>
      <c r="C7796" s="32">
        <v>85</v>
      </c>
      <c r="D7796" s="33">
        <v>3279265</v>
      </c>
      <c r="E7796" s="33"/>
      <c r="F7796" s="33">
        <v>1508788</v>
      </c>
      <c r="G7796" s="33">
        <v>253824</v>
      </c>
      <c r="H7796" s="33">
        <v>958667</v>
      </c>
      <c r="I7796" s="33">
        <v>153710</v>
      </c>
      <c r="J7796" s="33">
        <v>142586</v>
      </c>
      <c r="K7796" s="33"/>
      <c r="L7796" s="33">
        <v>1770478</v>
      </c>
      <c r="M7796" s="33">
        <v>333861</v>
      </c>
      <c r="N7796" s="33">
        <v>650524</v>
      </c>
      <c r="O7796" s="33">
        <v>554412</v>
      </c>
      <c r="P7796" s="33">
        <v>231680</v>
      </c>
      <c r="Q7796"/>
    </row>
    <row r="7797" spans="1:17">
      <c r="A7797" s="38" t="str">
        <f t="shared" ca="1" si="121"/>
        <v>209386</v>
      </c>
      <c r="B7797" s="39" cm="1">
        <f t="array" aca="1" ref="B7797" ca="1">INDIRECT(_xlfn.CONCAT("D",ROW(C7797)-C7797-3))</f>
        <v>2093</v>
      </c>
      <c r="C7797" s="32">
        <v>86</v>
      </c>
      <c r="D7797" s="33">
        <v>3052034</v>
      </c>
      <c r="E7797" s="33"/>
      <c r="F7797" s="33">
        <v>1392544</v>
      </c>
      <c r="G7797" s="33">
        <v>208628</v>
      </c>
      <c r="H7797" s="33">
        <v>889203</v>
      </c>
      <c r="I7797" s="33">
        <v>164067</v>
      </c>
      <c r="J7797" s="33">
        <v>130646</v>
      </c>
      <c r="K7797" s="33"/>
      <c r="L7797" s="33">
        <v>1659490</v>
      </c>
      <c r="M7797" s="33">
        <v>272197</v>
      </c>
      <c r="N7797" s="33">
        <v>581833</v>
      </c>
      <c r="O7797" s="33">
        <v>561596</v>
      </c>
      <c r="P7797" s="33">
        <v>243864</v>
      </c>
      <c r="Q7797"/>
    </row>
    <row r="7798" spans="1:17">
      <c r="A7798" s="38" t="str">
        <f t="shared" ca="1" si="121"/>
        <v>209387</v>
      </c>
      <c r="B7798" s="39" cm="1">
        <f t="array" aca="1" ref="B7798" ca="1">INDIRECT(_xlfn.CONCAT("D",ROW(C7798)-C7798-3))</f>
        <v>2093</v>
      </c>
      <c r="C7798" s="32">
        <v>87</v>
      </c>
      <c r="D7798" s="33">
        <v>2796426</v>
      </c>
      <c r="E7798" s="33"/>
      <c r="F7798" s="33">
        <v>1263409</v>
      </c>
      <c r="G7798" s="33">
        <v>191795</v>
      </c>
      <c r="H7798" s="33">
        <v>807770</v>
      </c>
      <c r="I7798" s="33">
        <v>148159</v>
      </c>
      <c r="J7798" s="33">
        <v>115686</v>
      </c>
      <c r="K7798" s="33"/>
      <c r="L7798" s="33">
        <v>1533017</v>
      </c>
      <c r="M7798" s="33">
        <v>261241</v>
      </c>
      <c r="N7798" s="33">
        <v>486029</v>
      </c>
      <c r="O7798" s="33">
        <v>560958</v>
      </c>
      <c r="P7798" s="33">
        <v>224788</v>
      </c>
      <c r="Q7798"/>
    </row>
    <row r="7799" spans="1:17">
      <c r="A7799" s="38" t="str">
        <f t="shared" ca="1" si="121"/>
        <v>209388</v>
      </c>
      <c r="B7799" s="39" cm="1">
        <f t="array" aca="1" ref="B7799" ca="1">INDIRECT(_xlfn.CONCAT("D",ROW(C7799)-C7799-3))</f>
        <v>2093</v>
      </c>
      <c r="C7799" s="32">
        <v>88</v>
      </c>
      <c r="D7799" s="33">
        <v>2572043</v>
      </c>
      <c r="E7799" s="33"/>
      <c r="F7799" s="33">
        <v>1149317</v>
      </c>
      <c r="G7799" s="33">
        <v>190029</v>
      </c>
      <c r="H7799" s="33">
        <v>685932</v>
      </c>
      <c r="I7799" s="33">
        <v>173769</v>
      </c>
      <c r="J7799" s="33">
        <v>99587</v>
      </c>
      <c r="K7799" s="33"/>
      <c r="L7799" s="33">
        <v>1422726</v>
      </c>
      <c r="M7799" s="33">
        <v>223788</v>
      </c>
      <c r="N7799" s="33">
        <v>446564</v>
      </c>
      <c r="O7799" s="33">
        <v>570103</v>
      </c>
      <c r="P7799" s="33">
        <v>182271</v>
      </c>
      <c r="Q7799"/>
    </row>
    <row r="7800" spans="1:17">
      <c r="A7800" s="38" t="str">
        <f t="shared" ca="1" si="121"/>
        <v>209389</v>
      </c>
      <c r="B7800" s="39" cm="1">
        <f t="array" aca="1" ref="B7800" ca="1">INDIRECT(_xlfn.CONCAT("D",ROW(C7800)-C7800-3))</f>
        <v>2093</v>
      </c>
      <c r="C7800" s="32">
        <v>89</v>
      </c>
      <c r="D7800" s="33">
        <v>2351834</v>
      </c>
      <c r="E7800" s="33"/>
      <c r="F7800" s="33">
        <v>1038840</v>
      </c>
      <c r="G7800" s="33">
        <v>135457</v>
      </c>
      <c r="H7800" s="33">
        <v>645710</v>
      </c>
      <c r="I7800" s="33">
        <v>154808</v>
      </c>
      <c r="J7800" s="33">
        <v>102866</v>
      </c>
      <c r="K7800" s="33"/>
      <c r="L7800" s="33">
        <v>1312994</v>
      </c>
      <c r="M7800" s="33">
        <v>201609</v>
      </c>
      <c r="N7800" s="33">
        <v>344458</v>
      </c>
      <c r="O7800" s="33">
        <v>595710</v>
      </c>
      <c r="P7800" s="33">
        <v>171216</v>
      </c>
      <c r="Q7800"/>
    </row>
    <row r="7801" spans="1:17">
      <c r="A7801" s="38" t="str">
        <f t="shared" ca="1" si="121"/>
        <v>209390</v>
      </c>
      <c r="B7801" s="39" cm="1">
        <f t="array" aca="1" ref="B7801" ca="1">INDIRECT(_xlfn.CONCAT("D",ROW(C7801)-C7801-3))</f>
        <v>2093</v>
      </c>
      <c r="C7801" s="32">
        <v>90</v>
      </c>
      <c r="D7801" s="33">
        <v>2104378</v>
      </c>
      <c r="E7801" s="33"/>
      <c r="F7801" s="33">
        <v>915903</v>
      </c>
      <c r="G7801" s="33">
        <v>102336</v>
      </c>
      <c r="H7801" s="33">
        <v>556706</v>
      </c>
      <c r="I7801" s="33">
        <v>170900</v>
      </c>
      <c r="J7801" s="33">
        <v>85962</v>
      </c>
      <c r="K7801" s="33"/>
      <c r="L7801" s="33">
        <v>1188475</v>
      </c>
      <c r="M7801" s="33">
        <v>197232</v>
      </c>
      <c r="N7801" s="33">
        <v>291781</v>
      </c>
      <c r="O7801" s="33">
        <v>559163</v>
      </c>
      <c r="P7801" s="33">
        <v>140299</v>
      </c>
      <c r="Q7801"/>
    </row>
    <row r="7802" spans="1:17">
      <c r="A7802" s="38" t="str">
        <f t="shared" ca="1" si="121"/>
        <v>209391</v>
      </c>
      <c r="B7802" s="39" cm="1">
        <f t="array" aca="1" ref="B7802" ca="1">INDIRECT(_xlfn.CONCAT("D",ROW(C7802)-C7802-3))</f>
        <v>2093</v>
      </c>
      <c r="C7802" s="32">
        <v>91</v>
      </c>
      <c r="D7802" s="33">
        <v>1862356</v>
      </c>
      <c r="E7802" s="33"/>
      <c r="F7802" s="33">
        <v>796507</v>
      </c>
      <c r="G7802" s="33">
        <v>87472</v>
      </c>
      <c r="H7802" s="33">
        <v>463085</v>
      </c>
      <c r="I7802" s="33">
        <v>162594</v>
      </c>
      <c r="J7802" s="33">
        <v>83355</v>
      </c>
      <c r="K7802" s="33"/>
      <c r="L7802" s="33">
        <v>1065850</v>
      </c>
      <c r="M7802" s="33">
        <v>147155</v>
      </c>
      <c r="N7802" s="33">
        <v>252411</v>
      </c>
      <c r="O7802" s="33">
        <v>501757</v>
      </c>
      <c r="P7802" s="33">
        <v>164527</v>
      </c>
      <c r="Q7802"/>
    </row>
    <row r="7803" spans="1:17">
      <c r="A7803" s="38" t="str">
        <f t="shared" ca="1" si="121"/>
        <v>209392</v>
      </c>
      <c r="B7803" s="39" cm="1">
        <f t="array" aca="1" ref="B7803" ca="1">INDIRECT(_xlfn.CONCAT("D",ROW(C7803)-C7803-3))</f>
        <v>2093</v>
      </c>
      <c r="C7803" s="32">
        <v>92</v>
      </c>
      <c r="D7803" s="33">
        <v>1654577</v>
      </c>
      <c r="E7803" s="33"/>
      <c r="F7803" s="33">
        <v>695143</v>
      </c>
      <c r="G7803" s="33">
        <v>71483</v>
      </c>
      <c r="H7803" s="33">
        <v>416464</v>
      </c>
      <c r="I7803" s="33">
        <v>151253</v>
      </c>
      <c r="J7803" s="33">
        <v>55943</v>
      </c>
      <c r="K7803" s="33"/>
      <c r="L7803" s="33">
        <v>959435</v>
      </c>
      <c r="M7803" s="33">
        <v>138676</v>
      </c>
      <c r="N7803" s="33">
        <v>182847</v>
      </c>
      <c r="O7803" s="33">
        <v>514643</v>
      </c>
      <c r="P7803" s="33">
        <v>123268</v>
      </c>
      <c r="Q7803"/>
    </row>
    <row r="7804" spans="1:17">
      <c r="A7804" s="38" t="str">
        <f t="shared" ca="1" si="121"/>
        <v>209393</v>
      </c>
      <c r="B7804" s="39" cm="1">
        <f t="array" aca="1" ref="B7804" ca="1">INDIRECT(_xlfn.CONCAT("D",ROW(C7804)-C7804-3))</f>
        <v>2093</v>
      </c>
      <c r="C7804" s="32">
        <v>93</v>
      </c>
      <c r="D7804" s="33">
        <v>1403198</v>
      </c>
      <c r="E7804" s="33"/>
      <c r="F7804" s="33">
        <v>578080</v>
      </c>
      <c r="G7804" s="33">
        <v>42705</v>
      </c>
      <c r="H7804" s="33">
        <v>334349</v>
      </c>
      <c r="I7804" s="33">
        <v>156238</v>
      </c>
      <c r="J7804" s="33">
        <v>44788</v>
      </c>
      <c r="K7804" s="33"/>
      <c r="L7804" s="33">
        <v>825118</v>
      </c>
      <c r="M7804" s="33">
        <v>111391</v>
      </c>
      <c r="N7804" s="33">
        <v>157804</v>
      </c>
      <c r="O7804" s="33">
        <v>448658</v>
      </c>
      <c r="P7804" s="33">
        <v>107265</v>
      </c>
      <c r="Q7804"/>
    </row>
    <row r="7805" spans="1:17">
      <c r="A7805" s="38" t="str">
        <f t="shared" ca="1" si="121"/>
        <v>209394</v>
      </c>
      <c r="B7805" s="39" cm="1">
        <f t="array" aca="1" ref="B7805" ca="1">INDIRECT(_xlfn.CONCAT("D",ROW(C7805)-C7805-3))</f>
        <v>2093</v>
      </c>
      <c r="C7805" s="32">
        <v>94</v>
      </c>
      <c r="D7805" s="33">
        <v>1186248</v>
      </c>
      <c r="E7805" s="33"/>
      <c r="F7805" s="33">
        <v>477358</v>
      </c>
      <c r="G7805" s="33">
        <v>39606</v>
      </c>
      <c r="H7805" s="33">
        <v>270989</v>
      </c>
      <c r="I7805" s="33">
        <v>127156</v>
      </c>
      <c r="J7805" s="33">
        <v>39606</v>
      </c>
      <c r="K7805" s="33"/>
      <c r="L7805" s="33">
        <v>708890</v>
      </c>
      <c r="M7805" s="33">
        <v>108662</v>
      </c>
      <c r="N7805" s="33">
        <v>112801</v>
      </c>
      <c r="O7805" s="33">
        <v>420160</v>
      </c>
      <c r="P7805" s="33">
        <v>67267</v>
      </c>
      <c r="Q7805"/>
    </row>
    <row r="7806" spans="1:17">
      <c r="A7806" s="38" t="str">
        <f t="shared" ca="1" si="121"/>
        <v>209395</v>
      </c>
      <c r="B7806" s="39" cm="1">
        <f t="array" aca="1" ref="B7806" ca="1">INDIRECT(_xlfn.CONCAT("D",ROW(C7806)-C7806-3))</f>
        <v>2093</v>
      </c>
      <c r="C7806" s="32">
        <v>95</v>
      </c>
      <c r="D7806" s="33">
        <v>963272</v>
      </c>
      <c r="E7806" s="33"/>
      <c r="F7806" s="33">
        <v>377705</v>
      </c>
      <c r="G7806" s="33">
        <v>43944</v>
      </c>
      <c r="H7806" s="33">
        <v>207162</v>
      </c>
      <c r="I7806" s="33">
        <v>115090</v>
      </c>
      <c r="J7806" s="33">
        <v>11509</v>
      </c>
      <c r="K7806" s="33"/>
      <c r="L7806" s="33">
        <v>585566</v>
      </c>
      <c r="M7806" s="33">
        <v>82166</v>
      </c>
      <c r="N7806" s="33">
        <v>79046</v>
      </c>
      <c r="O7806" s="33">
        <v>340107</v>
      </c>
      <c r="P7806" s="33">
        <v>84247</v>
      </c>
      <c r="Q7806"/>
    </row>
    <row r="7807" spans="1:17">
      <c r="A7807" s="38" t="str">
        <f t="shared" ca="1" si="121"/>
        <v>209396</v>
      </c>
      <c r="B7807" s="39" cm="1">
        <f t="array" aca="1" ref="B7807" ca="1">INDIRECT(_xlfn.CONCAT("D",ROW(C7807)-C7807-3))</f>
        <v>2093</v>
      </c>
      <c r="C7807" s="32">
        <v>96</v>
      </c>
      <c r="D7807" s="33">
        <v>771763</v>
      </c>
      <c r="E7807" s="33"/>
      <c r="F7807" s="33">
        <v>292950</v>
      </c>
      <c r="G7807" s="33">
        <v>23100</v>
      </c>
      <c r="H7807" s="33">
        <v>144900</v>
      </c>
      <c r="I7807" s="33">
        <v>101850</v>
      </c>
      <c r="J7807" s="33">
        <v>23100</v>
      </c>
      <c r="K7807" s="33"/>
      <c r="L7807" s="33">
        <v>478813</v>
      </c>
      <c r="M7807" s="33">
        <v>60768</v>
      </c>
      <c r="N7807" s="33">
        <v>63912</v>
      </c>
      <c r="O7807" s="33">
        <v>293365</v>
      </c>
      <c r="P7807" s="33">
        <v>60768</v>
      </c>
      <c r="Q7807"/>
    </row>
    <row r="7808" spans="1:17">
      <c r="A7808" s="38" t="str">
        <f t="shared" ca="1" si="121"/>
        <v>209397</v>
      </c>
      <c r="B7808" s="39" cm="1">
        <f t="array" aca="1" ref="B7808" ca="1">INDIRECT(_xlfn.CONCAT("D",ROW(C7808)-C7808-3))</f>
        <v>2093</v>
      </c>
      <c r="C7808" s="32">
        <v>97</v>
      </c>
      <c r="D7808" s="33">
        <v>607372</v>
      </c>
      <c r="E7808" s="33"/>
      <c r="F7808" s="33">
        <v>223324</v>
      </c>
      <c r="G7808" s="33">
        <v>16935</v>
      </c>
      <c r="H7808" s="33">
        <v>119600</v>
      </c>
      <c r="I7808" s="33">
        <v>77264</v>
      </c>
      <c r="J7808" s="33">
        <v>9526</v>
      </c>
      <c r="K7808" s="33"/>
      <c r="L7808" s="33">
        <v>384047</v>
      </c>
      <c r="M7808" s="33">
        <v>47741</v>
      </c>
      <c r="N7808" s="33">
        <v>39253</v>
      </c>
      <c r="O7808" s="33">
        <v>253556</v>
      </c>
      <c r="P7808" s="33">
        <v>43497</v>
      </c>
      <c r="Q7808"/>
    </row>
    <row r="7809" spans="1:17">
      <c r="A7809" s="38" t="str">
        <f t="shared" ca="1" si="121"/>
        <v>209398</v>
      </c>
      <c r="B7809" s="39" cm="1">
        <f t="array" aca="1" ref="B7809" ca="1">INDIRECT(_xlfn.CONCAT("D",ROW(C7809)-C7809-3))</f>
        <v>2093</v>
      </c>
      <c r="C7809" s="32">
        <v>98</v>
      </c>
      <c r="D7809" s="33">
        <v>470826</v>
      </c>
      <c r="E7809" s="33"/>
      <c r="F7809" s="33">
        <v>167243</v>
      </c>
      <c r="G7809" s="33">
        <v>8522</v>
      </c>
      <c r="H7809" s="33">
        <v>74567</v>
      </c>
      <c r="I7809" s="33">
        <v>71371</v>
      </c>
      <c r="J7809" s="33">
        <v>12783</v>
      </c>
      <c r="K7809" s="33"/>
      <c r="L7809" s="33">
        <v>303583</v>
      </c>
      <c r="M7809" s="33">
        <v>28862</v>
      </c>
      <c r="N7809" s="33">
        <v>21379</v>
      </c>
      <c r="O7809" s="33">
        <v>216998</v>
      </c>
      <c r="P7809" s="33">
        <v>36344</v>
      </c>
      <c r="Q7809"/>
    </row>
    <row r="7810" spans="1:17">
      <c r="A7810" s="38" t="str">
        <f t="shared" ca="1" si="121"/>
        <v>209399</v>
      </c>
      <c r="B7810" s="39" cm="1">
        <f t="array" aca="1" ref="B7810" ca="1">INDIRECT(_xlfn.CONCAT("D",ROW(C7810)-C7810-3))</f>
        <v>2093</v>
      </c>
      <c r="C7810" s="32">
        <v>99</v>
      </c>
      <c r="D7810" s="33">
        <v>360480</v>
      </c>
      <c r="E7810" s="33"/>
      <c r="F7810" s="33">
        <v>123579</v>
      </c>
      <c r="G7810" s="33">
        <v>15044</v>
      </c>
      <c r="H7810" s="33">
        <v>52656</v>
      </c>
      <c r="I7810" s="33">
        <v>50506</v>
      </c>
      <c r="J7810" s="33">
        <v>5373</v>
      </c>
      <c r="K7810" s="33"/>
      <c r="L7810" s="33">
        <v>236900</v>
      </c>
      <c r="M7810" s="33">
        <v>34458</v>
      </c>
      <c r="N7810" s="33">
        <v>11845</v>
      </c>
      <c r="O7810" s="33">
        <v>164754</v>
      </c>
      <c r="P7810" s="33">
        <v>25844</v>
      </c>
      <c r="Q7810"/>
    </row>
    <row r="7811" spans="1:17">
      <c r="A7811" s="38" t="str">
        <f t="shared" ca="1" si="121"/>
        <v>2093100</v>
      </c>
      <c r="B7811" s="39" cm="1">
        <f t="array" aca="1" ref="B7811" ca="1">INDIRECT(_xlfn.CONCAT("D",ROW(C7811)-C7811-3))</f>
        <v>2093</v>
      </c>
      <c r="C7811" s="36">
        <v>100</v>
      </c>
      <c r="D7811" s="33">
        <v>874411</v>
      </c>
      <c r="E7811" s="33"/>
      <c r="F7811" s="33">
        <v>266728</v>
      </c>
      <c r="G7811" s="33">
        <v>28776</v>
      </c>
      <c r="H7811" s="33">
        <v>86327</v>
      </c>
      <c r="I7811" s="33">
        <v>130597</v>
      </c>
      <c r="J7811" s="33">
        <v>21028</v>
      </c>
      <c r="K7811" s="33"/>
      <c r="L7811" s="33">
        <v>607684</v>
      </c>
      <c r="M7811" s="33">
        <v>95716</v>
      </c>
      <c r="N7811" s="33">
        <v>20034</v>
      </c>
      <c r="O7811" s="33">
        <v>422930</v>
      </c>
      <c r="P7811" s="33">
        <v>69004</v>
      </c>
      <c r="Q7811"/>
    </row>
    <row r="7812" spans="1:17">
      <c r="A7812" s="38" t="str">
        <f t="shared" ca="1" si="121"/>
        <v>470826</v>
      </c>
      <c r="B7812" s="39" cm="1">
        <f t="array" aca="1" ref="B7812" ca="1">INDIRECT(_xlfn.CONCAT("D",ROW(C7812)-C7812-3))</f>
        <v>470826</v>
      </c>
      <c r="C7812" s="34"/>
      <c r="D7812" s="31"/>
      <c r="E7812" s="31"/>
      <c r="F7812" s="31"/>
      <c r="G7812" s="31"/>
      <c r="H7812" s="31"/>
      <c r="I7812" s="31"/>
      <c r="J7812" s="31"/>
      <c r="K7812" s="31"/>
      <c r="L7812" s="31"/>
      <c r="M7812" s="31"/>
      <c r="N7812" s="31"/>
      <c r="O7812" s="31"/>
      <c r="P7812" s="31"/>
      <c r="Q7812"/>
    </row>
    <row r="7813" spans="1:17">
      <c r="A7813" s="38" t="str">
        <f t="shared" ca="1" si="121"/>
        <v>360480</v>
      </c>
      <c r="B7813" s="39" cm="1">
        <f t="array" aca="1" ref="B7813" ca="1">INDIRECT(_xlfn.CONCAT("D",ROW(C7813)-C7813-3))</f>
        <v>360480</v>
      </c>
      <c r="Q7813"/>
    </row>
    <row r="7814" spans="1:17">
      <c r="A7814" s="38" t="str">
        <f t="shared" ca="1" si="121"/>
        <v>874411</v>
      </c>
      <c r="B7814" s="39" cm="1">
        <f t="array" aca="1" ref="B7814" ca="1">INDIRECT(_xlfn.CONCAT("D",ROW(C7814)-C7814-3))</f>
        <v>874411</v>
      </c>
      <c r="Q7814"/>
    </row>
    <row r="7815" spans="1:17">
      <c r="A7815" s="38" t="str">
        <f t="shared" ca="1" si="121"/>
        <v>0</v>
      </c>
      <c r="B7815" s="39" cm="1">
        <f t="array" aca="1" ref="B7815" ca="1">INDIRECT(_xlfn.CONCAT("D",ROW(C7815)-C7815-3))</f>
        <v>0</v>
      </c>
      <c r="Q7815"/>
    </row>
    <row r="7816" spans="1:17">
      <c r="A7816" s="38" t="str">
        <f t="shared" ca="1" si="121"/>
        <v>0</v>
      </c>
      <c r="B7816" s="39" cm="1">
        <f t="array" aca="1" ref="B7816" ca="1">INDIRECT(_xlfn.CONCAT("D",ROW(C7816)-C7816-3))</f>
        <v>0</v>
      </c>
      <c r="Q7816"/>
    </row>
    <row r="7817" spans="1:17">
      <c r="A7817" s="38" t="str">
        <f t="shared" ca="1" si="121"/>
        <v>0</v>
      </c>
      <c r="B7817" s="39" cm="1">
        <f t="array" aca="1" ref="B7817" ca="1">INDIRECT(_xlfn.CONCAT("D",ROW(C7817)-C7817-3))</f>
        <v>0</v>
      </c>
      <c r="Q7817"/>
    </row>
    <row r="7818" spans="1:17">
      <c r="A7818" s="38" t="str">
        <f t="shared" ca="1" si="121"/>
        <v>0</v>
      </c>
      <c r="B7818" s="39" cm="1">
        <f t="array" aca="1" ref="B7818" ca="1">INDIRECT(_xlfn.CONCAT("D",ROW(C7818)-C7818-3))</f>
        <v>0</v>
      </c>
      <c r="D7818" s="47">
        <v>2094</v>
      </c>
      <c r="E7818" s="47"/>
      <c r="F7818" s="47"/>
      <c r="G7818" s="47"/>
      <c r="H7818" s="47"/>
      <c r="I7818" s="47"/>
      <c r="J7818" s="47"/>
      <c r="K7818" s="47"/>
      <c r="L7818" s="47"/>
      <c r="M7818" s="47"/>
      <c r="N7818" s="47"/>
      <c r="O7818" s="47"/>
      <c r="P7818" s="47"/>
      <c r="Q7818"/>
    </row>
    <row r="7819" spans="1:17">
      <c r="A7819" s="38" t="str">
        <f t="shared" ca="1" si="121"/>
        <v>0</v>
      </c>
      <c r="B7819" s="39" cm="1">
        <f t="array" aca="1" ref="B7819" ca="1">INDIRECT(_xlfn.CONCAT("D",ROW(C7819)-C7819-3))</f>
        <v>0</v>
      </c>
      <c r="F7819" s="48" t="s">
        <v>184</v>
      </c>
      <c r="G7819" s="48"/>
      <c r="H7819" s="48"/>
      <c r="I7819" s="48"/>
      <c r="J7819" s="48"/>
      <c r="K7819" s="30"/>
      <c r="L7819" s="48" t="s">
        <v>185</v>
      </c>
      <c r="M7819" s="48"/>
      <c r="N7819" s="48"/>
      <c r="O7819" s="48"/>
      <c r="P7819" s="48"/>
      <c r="Q7819"/>
    </row>
    <row r="7820" spans="1:17">
      <c r="A7820" s="38" t="e">
        <f t="shared" ref="A7820:A7883" ca="1" si="122">B7820&amp;C7820</f>
        <v>#VALUE!</v>
      </c>
      <c r="B7820" s="39" t="e" cm="1">
        <f t="array" aca="1" ref="B7820" ca="1">INDIRECT(_xlfn.CONCAT("D",ROW(C7820)-C7820-3))</f>
        <v>#VALUE!</v>
      </c>
      <c r="C7820" s="30" t="s">
        <v>186</v>
      </c>
      <c r="D7820" s="30" t="s">
        <v>0</v>
      </c>
      <c r="E7820" s="30"/>
      <c r="F7820" s="30" t="s">
        <v>0</v>
      </c>
      <c r="G7820" s="30" t="s">
        <v>187</v>
      </c>
      <c r="H7820" s="30" t="s">
        <v>188</v>
      </c>
      <c r="I7820" s="30" t="s">
        <v>189</v>
      </c>
      <c r="J7820" s="30" t="s">
        <v>190</v>
      </c>
      <c r="K7820" s="30"/>
      <c r="L7820" s="30" t="s">
        <v>0</v>
      </c>
      <c r="M7820" s="30" t="s">
        <v>187</v>
      </c>
      <c r="N7820" s="30" t="s">
        <v>188</v>
      </c>
      <c r="O7820" s="30" t="s">
        <v>189</v>
      </c>
      <c r="P7820" s="30" t="s">
        <v>190</v>
      </c>
      <c r="Q7820"/>
    </row>
    <row r="7821" spans="1:17">
      <c r="A7821" s="38" t="str">
        <f t="shared" ca="1" si="122"/>
        <v>20940</v>
      </c>
      <c r="B7821" s="39" cm="1">
        <f t="array" aca="1" ref="B7821" ca="1">INDIRECT(_xlfn.CONCAT("D",ROW(C7821)-C7821-3))</f>
        <v>2094</v>
      </c>
      <c r="C7821" s="32">
        <v>0</v>
      </c>
      <c r="D7821" s="33">
        <v>4051408</v>
      </c>
      <c r="E7821" s="33"/>
      <c r="F7821" s="33">
        <v>2072796</v>
      </c>
      <c r="G7821" s="33">
        <v>2072796</v>
      </c>
      <c r="H7821" s="33">
        <v>0</v>
      </c>
      <c r="I7821" s="33">
        <v>0</v>
      </c>
      <c r="J7821" s="33">
        <v>0</v>
      </c>
      <c r="K7821" s="33"/>
      <c r="L7821" s="33">
        <v>1978612</v>
      </c>
      <c r="M7821" s="33">
        <v>1978612</v>
      </c>
      <c r="N7821" s="33">
        <v>0</v>
      </c>
      <c r="O7821" s="33">
        <v>0</v>
      </c>
      <c r="P7821" s="33">
        <v>0</v>
      </c>
      <c r="Q7821"/>
    </row>
    <row r="7822" spans="1:17">
      <c r="A7822" s="38" t="str">
        <f t="shared" ca="1" si="122"/>
        <v>20941</v>
      </c>
      <c r="B7822" s="39" cm="1">
        <f t="array" aca="1" ref="B7822" ca="1">INDIRECT(_xlfn.CONCAT("D",ROW(C7822)-C7822-3))</f>
        <v>2094</v>
      </c>
      <c r="C7822" s="32">
        <v>1</v>
      </c>
      <c r="D7822" s="33">
        <v>4057324</v>
      </c>
      <c r="E7822" s="33"/>
      <c r="F7822" s="33">
        <v>2076508</v>
      </c>
      <c r="G7822" s="33">
        <v>2076508</v>
      </c>
      <c r="H7822" s="33">
        <v>0</v>
      </c>
      <c r="I7822" s="33">
        <v>0</v>
      </c>
      <c r="J7822" s="33">
        <v>0</v>
      </c>
      <c r="K7822" s="33"/>
      <c r="L7822" s="33">
        <v>1980816</v>
      </c>
      <c r="M7822" s="33">
        <v>1980816</v>
      </c>
      <c r="N7822" s="33">
        <v>0</v>
      </c>
      <c r="O7822" s="33">
        <v>0</v>
      </c>
      <c r="P7822" s="33">
        <v>0</v>
      </c>
      <c r="Q7822"/>
    </row>
    <row r="7823" spans="1:17">
      <c r="A7823" s="38" t="str">
        <f t="shared" ca="1" si="122"/>
        <v>20942</v>
      </c>
      <c r="B7823" s="39" cm="1">
        <f t="array" aca="1" ref="B7823" ca="1">INDIRECT(_xlfn.CONCAT("D",ROW(C7823)-C7823-3))</f>
        <v>2094</v>
      </c>
      <c r="C7823" s="32">
        <v>2</v>
      </c>
      <c r="D7823" s="33">
        <v>4071694</v>
      </c>
      <c r="E7823" s="33"/>
      <c r="F7823" s="33">
        <v>2084000</v>
      </c>
      <c r="G7823" s="33">
        <v>2084000</v>
      </c>
      <c r="H7823" s="33">
        <v>0</v>
      </c>
      <c r="I7823" s="33">
        <v>0</v>
      </c>
      <c r="J7823" s="33">
        <v>0</v>
      </c>
      <c r="K7823" s="33"/>
      <c r="L7823" s="33">
        <v>1987693</v>
      </c>
      <c r="M7823" s="33">
        <v>1987693</v>
      </c>
      <c r="N7823" s="33">
        <v>0</v>
      </c>
      <c r="O7823" s="33">
        <v>0</v>
      </c>
      <c r="P7823" s="33">
        <v>0</v>
      </c>
      <c r="Q7823"/>
    </row>
    <row r="7824" spans="1:17">
      <c r="A7824" s="38" t="str">
        <f t="shared" ca="1" si="122"/>
        <v>20943</v>
      </c>
      <c r="B7824" s="39" cm="1">
        <f t="array" aca="1" ref="B7824" ca="1">INDIRECT(_xlfn.CONCAT("D",ROW(C7824)-C7824-3))</f>
        <v>2094</v>
      </c>
      <c r="C7824" s="32">
        <v>3</v>
      </c>
      <c r="D7824" s="33">
        <v>4086999</v>
      </c>
      <c r="E7824" s="33"/>
      <c r="F7824" s="33">
        <v>2091965</v>
      </c>
      <c r="G7824" s="33">
        <v>2091965</v>
      </c>
      <c r="H7824" s="33">
        <v>0</v>
      </c>
      <c r="I7824" s="33">
        <v>0</v>
      </c>
      <c r="J7824" s="33">
        <v>0</v>
      </c>
      <c r="K7824" s="33"/>
      <c r="L7824" s="33">
        <v>1995034</v>
      </c>
      <c r="M7824" s="33">
        <v>1995034</v>
      </c>
      <c r="N7824" s="33">
        <v>0</v>
      </c>
      <c r="O7824" s="33">
        <v>0</v>
      </c>
      <c r="P7824" s="33">
        <v>0</v>
      </c>
      <c r="Q7824"/>
    </row>
    <row r="7825" spans="1:17">
      <c r="A7825" s="38" t="str">
        <f t="shared" ca="1" si="122"/>
        <v>20944</v>
      </c>
      <c r="B7825" s="39" cm="1">
        <f t="array" aca="1" ref="B7825" ca="1">INDIRECT(_xlfn.CONCAT("D",ROW(C7825)-C7825-3))</f>
        <v>2094</v>
      </c>
      <c r="C7825" s="32">
        <v>4</v>
      </c>
      <c r="D7825" s="33">
        <v>4100796</v>
      </c>
      <c r="E7825" s="33"/>
      <c r="F7825" s="33">
        <v>2099376</v>
      </c>
      <c r="G7825" s="33">
        <v>2099376</v>
      </c>
      <c r="H7825" s="33">
        <v>0</v>
      </c>
      <c r="I7825" s="33">
        <v>0</v>
      </c>
      <c r="J7825" s="33">
        <v>0</v>
      </c>
      <c r="K7825" s="33"/>
      <c r="L7825" s="33">
        <v>2001419</v>
      </c>
      <c r="M7825" s="33">
        <v>2001419</v>
      </c>
      <c r="N7825" s="33">
        <v>0</v>
      </c>
      <c r="O7825" s="33">
        <v>0</v>
      </c>
      <c r="P7825" s="33">
        <v>0</v>
      </c>
      <c r="Q7825"/>
    </row>
    <row r="7826" spans="1:17">
      <c r="A7826" s="38" t="str">
        <f t="shared" ca="1" si="122"/>
        <v>20945</v>
      </c>
      <c r="B7826" s="39" cm="1">
        <f t="array" aca="1" ref="B7826" ca="1">INDIRECT(_xlfn.CONCAT("D",ROW(C7826)-C7826-3))</f>
        <v>2094</v>
      </c>
      <c r="C7826" s="32">
        <v>5</v>
      </c>
      <c r="D7826" s="33">
        <v>4114248</v>
      </c>
      <c r="E7826" s="33"/>
      <c r="F7826" s="33">
        <v>2106532</v>
      </c>
      <c r="G7826" s="33">
        <v>2106532</v>
      </c>
      <c r="H7826" s="33">
        <v>0</v>
      </c>
      <c r="I7826" s="33">
        <v>0</v>
      </c>
      <c r="J7826" s="33">
        <v>0</v>
      </c>
      <c r="K7826" s="33"/>
      <c r="L7826" s="33">
        <v>2007716</v>
      </c>
      <c r="M7826" s="33">
        <v>2007716</v>
      </c>
      <c r="N7826" s="33">
        <v>0</v>
      </c>
      <c r="O7826" s="33">
        <v>0</v>
      </c>
      <c r="P7826" s="33">
        <v>0</v>
      </c>
      <c r="Q7826"/>
    </row>
    <row r="7827" spans="1:17">
      <c r="A7827" s="38" t="str">
        <f t="shared" ca="1" si="122"/>
        <v>20946</v>
      </c>
      <c r="B7827" s="39" cm="1">
        <f t="array" aca="1" ref="B7827" ca="1">INDIRECT(_xlfn.CONCAT("D",ROW(C7827)-C7827-3))</f>
        <v>2094</v>
      </c>
      <c r="C7827" s="32">
        <v>6</v>
      </c>
      <c r="D7827" s="33">
        <v>4129860</v>
      </c>
      <c r="E7827" s="33"/>
      <c r="F7827" s="33">
        <v>2114686</v>
      </c>
      <c r="G7827" s="33">
        <v>2114686</v>
      </c>
      <c r="H7827" s="33">
        <v>0</v>
      </c>
      <c r="I7827" s="33">
        <v>0</v>
      </c>
      <c r="J7827" s="33">
        <v>0</v>
      </c>
      <c r="K7827" s="33"/>
      <c r="L7827" s="33">
        <v>2015173</v>
      </c>
      <c r="M7827" s="33">
        <v>2015173</v>
      </c>
      <c r="N7827" s="33">
        <v>0</v>
      </c>
      <c r="O7827" s="33">
        <v>0</v>
      </c>
      <c r="P7827" s="33">
        <v>0</v>
      </c>
      <c r="Q7827"/>
    </row>
    <row r="7828" spans="1:17">
      <c r="A7828" s="38" t="str">
        <f t="shared" ca="1" si="122"/>
        <v>20947</v>
      </c>
      <c r="B7828" s="39" cm="1">
        <f t="array" aca="1" ref="B7828" ca="1">INDIRECT(_xlfn.CONCAT("D",ROW(C7828)-C7828-3))</f>
        <v>2094</v>
      </c>
      <c r="C7828" s="32">
        <v>7</v>
      </c>
      <c r="D7828" s="33">
        <v>4145905</v>
      </c>
      <c r="E7828" s="33"/>
      <c r="F7828" s="33">
        <v>2122900</v>
      </c>
      <c r="G7828" s="33">
        <v>2122900</v>
      </c>
      <c r="H7828" s="33">
        <v>0</v>
      </c>
      <c r="I7828" s="33">
        <v>0</v>
      </c>
      <c r="J7828" s="33">
        <v>0</v>
      </c>
      <c r="K7828" s="33"/>
      <c r="L7828" s="33">
        <v>2023005</v>
      </c>
      <c r="M7828" s="33">
        <v>2023005</v>
      </c>
      <c r="N7828" s="33">
        <v>0</v>
      </c>
      <c r="O7828" s="33">
        <v>0</v>
      </c>
      <c r="P7828" s="33">
        <v>0</v>
      </c>
      <c r="Q7828"/>
    </row>
    <row r="7829" spans="1:17">
      <c r="A7829" s="38" t="str">
        <f t="shared" ca="1" si="122"/>
        <v>20948</v>
      </c>
      <c r="B7829" s="39" cm="1">
        <f t="array" aca="1" ref="B7829" ca="1">INDIRECT(_xlfn.CONCAT("D",ROW(C7829)-C7829-3))</f>
        <v>2094</v>
      </c>
      <c r="C7829" s="32">
        <v>8</v>
      </c>
      <c r="D7829" s="33">
        <v>4163380</v>
      </c>
      <c r="E7829" s="33"/>
      <c r="F7829" s="33">
        <v>2132034</v>
      </c>
      <c r="G7829" s="33">
        <v>2132034</v>
      </c>
      <c r="H7829" s="33">
        <v>0</v>
      </c>
      <c r="I7829" s="33">
        <v>0</v>
      </c>
      <c r="J7829" s="33">
        <v>0</v>
      </c>
      <c r="K7829" s="33"/>
      <c r="L7829" s="33">
        <v>2031347</v>
      </c>
      <c r="M7829" s="33">
        <v>2031347</v>
      </c>
      <c r="N7829" s="33">
        <v>0</v>
      </c>
      <c r="O7829" s="33">
        <v>0</v>
      </c>
      <c r="P7829" s="33">
        <v>0</v>
      </c>
      <c r="Q7829"/>
    </row>
    <row r="7830" spans="1:17">
      <c r="A7830" s="38" t="str">
        <f t="shared" ca="1" si="122"/>
        <v>20949</v>
      </c>
      <c r="B7830" s="39" cm="1">
        <f t="array" aca="1" ref="B7830" ca="1">INDIRECT(_xlfn.CONCAT("D",ROW(C7830)-C7830-3))</f>
        <v>2094</v>
      </c>
      <c r="C7830" s="32">
        <v>9</v>
      </c>
      <c r="D7830" s="33">
        <v>4183326</v>
      </c>
      <c r="E7830" s="33"/>
      <c r="F7830" s="33">
        <v>2142794</v>
      </c>
      <c r="G7830" s="33">
        <v>2142794</v>
      </c>
      <c r="H7830" s="33">
        <v>0</v>
      </c>
      <c r="I7830" s="33">
        <v>0</v>
      </c>
      <c r="J7830" s="33">
        <v>0</v>
      </c>
      <c r="K7830" s="33"/>
      <c r="L7830" s="33">
        <v>2040532</v>
      </c>
      <c r="M7830" s="33">
        <v>2040532</v>
      </c>
      <c r="N7830" s="33">
        <v>0</v>
      </c>
      <c r="O7830" s="33">
        <v>0</v>
      </c>
      <c r="P7830" s="33">
        <v>0</v>
      </c>
      <c r="Q7830"/>
    </row>
    <row r="7831" spans="1:17">
      <c r="A7831" s="38" t="str">
        <f t="shared" ca="1" si="122"/>
        <v>209410</v>
      </c>
      <c r="B7831" s="39" cm="1">
        <f t="array" aca="1" ref="B7831" ca="1">INDIRECT(_xlfn.CONCAT("D",ROW(C7831)-C7831-3))</f>
        <v>2094</v>
      </c>
      <c r="C7831" s="32">
        <v>10</v>
      </c>
      <c r="D7831" s="33">
        <v>4205837</v>
      </c>
      <c r="E7831" s="33"/>
      <c r="F7831" s="33">
        <v>2155075</v>
      </c>
      <c r="G7831" s="33">
        <v>2155075</v>
      </c>
      <c r="H7831" s="33">
        <v>0</v>
      </c>
      <c r="I7831" s="33">
        <v>0</v>
      </c>
      <c r="J7831" s="33">
        <v>0</v>
      </c>
      <c r="K7831" s="33"/>
      <c r="L7831" s="33">
        <v>2050762</v>
      </c>
      <c r="M7831" s="33">
        <v>2050762</v>
      </c>
      <c r="N7831" s="33">
        <v>0</v>
      </c>
      <c r="O7831" s="33">
        <v>0</v>
      </c>
      <c r="P7831" s="33">
        <v>0</v>
      </c>
      <c r="Q7831"/>
    </row>
    <row r="7832" spans="1:17">
      <c r="A7832" s="38" t="str">
        <f t="shared" ca="1" si="122"/>
        <v>209411</v>
      </c>
      <c r="B7832" s="39" cm="1">
        <f t="array" aca="1" ref="B7832" ca="1">INDIRECT(_xlfn.CONCAT("D",ROW(C7832)-C7832-3))</f>
        <v>2094</v>
      </c>
      <c r="C7832" s="32">
        <v>11</v>
      </c>
      <c r="D7832" s="33">
        <v>4230308</v>
      </c>
      <c r="E7832" s="33"/>
      <c r="F7832" s="33">
        <v>2168240</v>
      </c>
      <c r="G7832" s="33">
        <v>2168240</v>
      </c>
      <c r="H7832" s="33">
        <v>0</v>
      </c>
      <c r="I7832" s="33">
        <v>0</v>
      </c>
      <c r="J7832" s="33">
        <v>0</v>
      </c>
      <c r="K7832" s="33"/>
      <c r="L7832" s="33">
        <v>2062068</v>
      </c>
      <c r="M7832" s="33">
        <v>2062068</v>
      </c>
      <c r="N7832" s="33">
        <v>0</v>
      </c>
      <c r="O7832" s="33">
        <v>0</v>
      </c>
      <c r="P7832" s="33">
        <v>0</v>
      </c>
      <c r="Q7832"/>
    </row>
    <row r="7833" spans="1:17">
      <c r="A7833" s="38" t="str">
        <f t="shared" ca="1" si="122"/>
        <v>209412</v>
      </c>
      <c r="B7833" s="39" cm="1">
        <f t="array" aca="1" ref="B7833" ca="1">INDIRECT(_xlfn.CONCAT("D",ROW(C7833)-C7833-3))</f>
        <v>2094</v>
      </c>
      <c r="C7833" s="32">
        <v>12</v>
      </c>
      <c r="D7833" s="33">
        <v>4256680</v>
      </c>
      <c r="E7833" s="33"/>
      <c r="F7833" s="33">
        <v>2182116</v>
      </c>
      <c r="G7833" s="33">
        <v>2182116</v>
      </c>
      <c r="H7833" s="33">
        <v>0</v>
      </c>
      <c r="I7833" s="33">
        <v>0</v>
      </c>
      <c r="J7833" s="33">
        <v>0</v>
      </c>
      <c r="K7833" s="33"/>
      <c r="L7833" s="33">
        <v>2074564</v>
      </c>
      <c r="M7833" s="33">
        <v>2074564</v>
      </c>
      <c r="N7833" s="33">
        <v>0</v>
      </c>
      <c r="O7833" s="33">
        <v>0</v>
      </c>
      <c r="P7833" s="33">
        <v>0</v>
      </c>
      <c r="Q7833"/>
    </row>
    <row r="7834" spans="1:17">
      <c r="A7834" s="38" t="str">
        <f t="shared" ca="1" si="122"/>
        <v>209413</v>
      </c>
      <c r="B7834" s="39" cm="1">
        <f t="array" aca="1" ref="B7834" ca="1">INDIRECT(_xlfn.CONCAT("D",ROW(C7834)-C7834-3))</f>
        <v>2094</v>
      </c>
      <c r="C7834" s="32">
        <v>13</v>
      </c>
      <c r="D7834" s="33">
        <v>4284961</v>
      </c>
      <c r="E7834" s="33"/>
      <c r="F7834" s="33">
        <v>2196814</v>
      </c>
      <c r="G7834" s="33">
        <v>2196814</v>
      </c>
      <c r="H7834" s="33">
        <v>0</v>
      </c>
      <c r="I7834" s="33">
        <v>0</v>
      </c>
      <c r="J7834" s="33">
        <v>0</v>
      </c>
      <c r="K7834" s="33"/>
      <c r="L7834" s="33">
        <v>2088147</v>
      </c>
      <c r="M7834" s="33">
        <v>2088147</v>
      </c>
      <c r="N7834" s="33">
        <v>0</v>
      </c>
      <c r="O7834" s="33">
        <v>0</v>
      </c>
      <c r="P7834" s="33">
        <v>0</v>
      </c>
      <c r="Q7834"/>
    </row>
    <row r="7835" spans="1:17">
      <c r="A7835" s="38" t="str">
        <f t="shared" ca="1" si="122"/>
        <v>209414</v>
      </c>
      <c r="B7835" s="39" cm="1">
        <f t="array" aca="1" ref="B7835" ca="1">INDIRECT(_xlfn.CONCAT("D",ROW(C7835)-C7835-3))</f>
        <v>2094</v>
      </c>
      <c r="C7835" s="32">
        <v>14</v>
      </c>
      <c r="D7835" s="33">
        <v>4314836</v>
      </c>
      <c r="E7835" s="33"/>
      <c r="F7835" s="33">
        <v>2212324</v>
      </c>
      <c r="G7835" s="33">
        <v>2212324</v>
      </c>
      <c r="H7835" s="33">
        <v>0</v>
      </c>
      <c r="I7835" s="33">
        <v>0</v>
      </c>
      <c r="J7835" s="33">
        <v>0</v>
      </c>
      <c r="K7835" s="33"/>
      <c r="L7835" s="33">
        <v>2102513</v>
      </c>
      <c r="M7835" s="33">
        <v>2102513</v>
      </c>
      <c r="N7835" s="33">
        <v>0</v>
      </c>
      <c r="O7835" s="33">
        <v>0</v>
      </c>
      <c r="P7835" s="33">
        <v>0</v>
      </c>
      <c r="Q7835"/>
    </row>
    <row r="7836" spans="1:17">
      <c r="A7836" s="38" t="str">
        <f t="shared" ca="1" si="122"/>
        <v>209415</v>
      </c>
      <c r="B7836" s="39" cm="1">
        <f t="array" aca="1" ref="B7836" ca="1">INDIRECT(_xlfn.CONCAT("D",ROW(C7836)-C7836-3))</f>
        <v>2094</v>
      </c>
      <c r="C7836" s="32">
        <v>15</v>
      </c>
      <c r="D7836" s="33">
        <v>4346918</v>
      </c>
      <c r="E7836" s="33"/>
      <c r="F7836" s="33">
        <v>2229151</v>
      </c>
      <c r="G7836" s="33">
        <v>2229151</v>
      </c>
      <c r="H7836" s="33">
        <v>0</v>
      </c>
      <c r="I7836" s="33">
        <v>0</v>
      </c>
      <c r="J7836" s="33">
        <v>0</v>
      </c>
      <c r="K7836" s="33"/>
      <c r="L7836" s="33">
        <v>2117766</v>
      </c>
      <c r="M7836" s="33">
        <v>2117766</v>
      </c>
      <c r="N7836" s="33">
        <v>0</v>
      </c>
      <c r="O7836" s="33">
        <v>0</v>
      </c>
      <c r="P7836" s="33">
        <v>0</v>
      </c>
      <c r="Q7836"/>
    </row>
    <row r="7837" spans="1:17">
      <c r="A7837" s="38" t="str">
        <f t="shared" ca="1" si="122"/>
        <v>209416</v>
      </c>
      <c r="B7837" s="39" cm="1">
        <f t="array" aca="1" ref="B7837" ca="1">INDIRECT(_xlfn.CONCAT("D",ROW(C7837)-C7837-3))</f>
        <v>2094</v>
      </c>
      <c r="C7837" s="32">
        <v>16</v>
      </c>
      <c r="D7837" s="33">
        <v>4381692</v>
      </c>
      <c r="E7837" s="33"/>
      <c r="F7837" s="33">
        <v>2247966</v>
      </c>
      <c r="G7837" s="33">
        <v>2243348</v>
      </c>
      <c r="H7837" s="33">
        <v>4618</v>
      </c>
      <c r="I7837" s="33">
        <v>0</v>
      </c>
      <c r="J7837" s="33">
        <v>0</v>
      </c>
      <c r="K7837" s="33"/>
      <c r="L7837" s="33">
        <v>2133726</v>
      </c>
      <c r="M7837" s="33">
        <v>2128196</v>
      </c>
      <c r="N7837" s="33">
        <v>5530</v>
      </c>
      <c r="O7837" s="33">
        <v>0</v>
      </c>
      <c r="P7837" s="33">
        <v>0</v>
      </c>
      <c r="Q7837"/>
    </row>
    <row r="7838" spans="1:17">
      <c r="A7838" s="38" t="str">
        <f t="shared" ca="1" si="122"/>
        <v>209417</v>
      </c>
      <c r="B7838" s="39" cm="1">
        <f t="array" aca="1" ref="B7838" ca="1">INDIRECT(_xlfn.CONCAT("D",ROW(C7838)-C7838-3))</f>
        <v>2094</v>
      </c>
      <c r="C7838" s="32">
        <v>17</v>
      </c>
      <c r="D7838" s="33">
        <v>4420056</v>
      </c>
      <c r="E7838" s="33"/>
      <c r="F7838" s="33">
        <v>2269560</v>
      </c>
      <c r="G7838" s="33">
        <v>2254739</v>
      </c>
      <c r="H7838" s="33">
        <v>12969</v>
      </c>
      <c r="I7838" s="33">
        <v>0</v>
      </c>
      <c r="J7838" s="33">
        <v>1853</v>
      </c>
      <c r="K7838" s="33"/>
      <c r="L7838" s="33">
        <v>2150496</v>
      </c>
      <c r="M7838" s="33">
        <v>2134785</v>
      </c>
      <c r="N7838" s="33">
        <v>14786</v>
      </c>
      <c r="O7838" s="33">
        <v>0</v>
      </c>
      <c r="P7838" s="33">
        <v>924</v>
      </c>
      <c r="Q7838"/>
    </row>
    <row r="7839" spans="1:17">
      <c r="A7839" s="38" t="str">
        <f t="shared" ca="1" si="122"/>
        <v>209418</v>
      </c>
      <c r="B7839" s="39" cm="1">
        <f t="array" aca="1" ref="B7839" ca="1">INDIRECT(_xlfn.CONCAT("D",ROW(C7839)-C7839-3))</f>
        <v>2094</v>
      </c>
      <c r="C7839" s="32">
        <v>18</v>
      </c>
      <c r="D7839" s="33">
        <v>4461155</v>
      </c>
      <c r="E7839" s="33"/>
      <c r="F7839" s="33">
        <v>2293207</v>
      </c>
      <c r="G7839" s="33">
        <v>2277474</v>
      </c>
      <c r="H7839" s="33">
        <v>15732</v>
      </c>
      <c r="I7839" s="33">
        <v>0</v>
      </c>
      <c r="J7839" s="33">
        <v>0</v>
      </c>
      <c r="K7839" s="33"/>
      <c r="L7839" s="33">
        <v>2167949</v>
      </c>
      <c r="M7839" s="33">
        <v>2142976</v>
      </c>
      <c r="N7839" s="33">
        <v>24972</v>
      </c>
      <c r="O7839" s="33">
        <v>0</v>
      </c>
      <c r="P7839" s="33">
        <v>0</v>
      </c>
      <c r="Q7839"/>
    </row>
    <row r="7840" spans="1:17">
      <c r="A7840" s="38" t="str">
        <f t="shared" ca="1" si="122"/>
        <v>209419</v>
      </c>
      <c r="B7840" s="39" cm="1">
        <f t="array" aca="1" ref="B7840" ca="1">INDIRECT(_xlfn.CONCAT("D",ROW(C7840)-C7840-3))</f>
        <v>2094</v>
      </c>
      <c r="C7840" s="32">
        <v>19</v>
      </c>
      <c r="D7840" s="33">
        <v>4501454</v>
      </c>
      <c r="E7840" s="33"/>
      <c r="F7840" s="33">
        <v>2316114</v>
      </c>
      <c r="G7840" s="33">
        <v>2296643</v>
      </c>
      <c r="H7840" s="33">
        <v>19471</v>
      </c>
      <c r="I7840" s="33">
        <v>0</v>
      </c>
      <c r="J7840" s="33">
        <v>0</v>
      </c>
      <c r="K7840" s="33"/>
      <c r="L7840" s="33">
        <v>2185339</v>
      </c>
      <c r="M7840" s="33">
        <v>2142762</v>
      </c>
      <c r="N7840" s="33">
        <v>40726</v>
      </c>
      <c r="O7840" s="33">
        <v>0</v>
      </c>
      <c r="P7840" s="33">
        <v>1851</v>
      </c>
      <c r="Q7840"/>
    </row>
    <row r="7841" spans="1:17">
      <c r="A7841" s="38" t="str">
        <f t="shared" ca="1" si="122"/>
        <v>209420</v>
      </c>
      <c r="B7841" s="39" cm="1">
        <f t="array" aca="1" ref="B7841" ca="1">INDIRECT(_xlfn.CONCAT("D",ROW(C7841)-C7841-3))</f>
        <v>2094</v>
      </c>
      <c r="C7841" s="32">
        <v>20</v>
      </c>
      <c r="D7841" s="33">
        <v>4539505</v>
      </c>
      <c r="E7841" s="33"/>
      <c r="F7841" s="33">
        <v>2336586</v>
      </c>
      <c r="G7841" s="33">
        <v>2293900</v>
      </c>
      <c r="H7841" s="33">
        <v>42686</v>
      </c>
      <c r="I7841" s="33">
        <v>0</v>
      </c>
      <c r="J7841" s="33">
        <v>0</v>
      </c>
      <c r="K7841" s="33"/>
      <c r="L7841" s="33">
        <v>2202918</v>
      </c>
      <c r="M7841" s="33">
        <v>2086146</v>
      </c>
      <c r="N7841" s="33">
        <v>114919</v>
      </c>
      <c r="O7841" s="33">
        <v>927</v>
      </c>
      <c r="P7841" s="33">
        <v>927</v>
      </c>
      <c r="Q7841"/>
    </row>
    <row r="7842" spans="1:17">
      <c r="A7842" s="38" t="str">
        <f t="shared" ca="1" si="122"/>
        <v>209421</v>
      </c>
      <c r="B7842" s="39" cm="1">
        <f t="array" aca="1" ref="B7842" ca="1">INDIRECT(_xlfn.CONCAT("D",ROW(C7842)-C7842-3))</f>
        <v>2094</v>
      </c>
      <c r="C7842" s="32">
        <v>21</v>
      </c>
      <c r="D7842" s="33">
        <v>4577814</v>
      </c>
      <c r="E7842" s="33"/>
      <c r="F7842" s="33">
        <v>2356766</v>
      </c>
      <c r="G7842" s="33">
        <v>2294551</v>
      </c>
      <c r="H7842" s="33">
        <v>59430</v>
      </c>
      <c r="I7842" s="33">
        <v>0</v>
      </c>
      <c r="J7842" s="33">
        <v>2786</v>
      </c>
      <c r="K7842" s="33"/>
      <c r="L7842" s="33">
        <v>2221047</v>
      </c>
      <c r="M7842" s="33">
        <v>2060613</v>
      </c>
      <c r="N7842" s="33">
        <v>153016</v>
      </c>
      <c r="O7842" s="33">
        <v>0</v>
      </c>
      <c r="P7842" s="33">
        <v>7419</v>
      </c>
      <c r="Q7842"/>
    </row>
    <row r="7843" spans="1:17">
      <c r="A7843" s="38" t="str">
        <f t="shared" ca="1" si="122"/>
        <v>209422</v>
      </c>
      <c r="B7843" s="39" cm="1">
        <f t="array" aca="1" ref="B7843" ca="1">INDIRECT(_xlfn.CONCAT("D",ROW(C7843)-C7843-3))</f>
        <v>2094</v>
      </c>
      <c r="C7843" s="32">
        <v>22</v>
      </c>
      <c r="D7843" s="33">
        <v>4611381</v>
      </c>
      <c r="E7843" s="33"/>
      <c r="F7843" s="33">
        <v>2373745</v>
      </c>
      <c r="G7843" s="33">
        <v>2266862</v>
      </c>
      <c r="H7843" s="33">
        <v>100378</v>
      </c>
      <c r="I7843" s="33">
        <v>929</v>
      </c>
      <c r="J7843" s="33">
        <v>5577</v>
      </c>
      <c r="K7843" s="33"/>
      <c r="L7843" s="33">
        <v>2237636</v>
      </c>
      <c r="M7843" s="33">
        <v>1985194</v>
      </c>
      <c r="N7843" s="33">
        <v>239448</v>
      </c>
      <c r="O7843" s="33">
        <v>928</v>
      </c>
      <c r="P7843" s="33">
        <v>12065</v>
      </c>
      <c r="Q7843"/>
    </row>
    <row r="7844" spans="1:17">
      <c r="A7844" s="38" t="str">
        <f t="shared" ca="1" si="122"/>
        <v>209423</v>
      </c>
      <c r="B7844" s="39" cm="1">
        <f t="array" aca="1" ref="B7844" ca="1">INDIRECT(_xlfn.CONCAT("D",ROW(C7844)-C7844-3))</f>
        <v>2094</v>
      </c>
      <c r="C7844" s="32">
        <v>23</v>
      </c>
      <c r="D7844" s="33">
        <v>4640277</v>
      </c>
      <c r="E7844" s="33"/>
      <c r="F7844" s="33">
        <v>2387659</v>
      </c>
      <c r="G7844" s="33">
        <v>2207212</v>
      </c>
      <c r="H7844" s="33">
        <v>173005</v>
      </c>
      <c r="I7844" s="33">
        <v>930</v>
      </c>
      <c r="J7844" s="33">
        <v>6511</v>
      </c>
      <c r="K7844" s="33"/>
      <c r="L7844" s="33">
        <v>2252618</v>
      </c>
      <c r="M7844" s="33">
        <v>1925910</v>
      </c>
      <c r="N7844" s="33">
        <v>314643</v>
      </c>
      <c r="O7844" s="33">
        <v>0</v>
      </c>
      <c r="P7844" s="33">
        <v>12066</v>
      </c>
      <c r="Q7844"/>
    </row>
    <row r="7845" spans="1:17">
      <c r="A7845" s="38" t="str">
        <f t="shared" ca="1" si="122"/>
        <v>209424</v>
      </c>
      <c r="B7845" s="39" cm="1">
        <f t="array" aca="1" ref="B7845" ca="1">INDIRECT(_xlfn.CONCAT("D",ROW(C7845)-C7845-3))</f>
        <v>2094</v>
      </c>
      <c r="C7845" s="32">
        <v>24</v>
      </c>
      <c r="D7845" s="33">
        <v>4666403</v>
      </c>
      <c r="E7845" s="33"/>
      <c r="F7845" s="33">
        <v>2399681</v>
      </c>
      <c r="G7845" s="33">
        <v>2148843</v>
      </c>
      <c r="H7845" s="33">
        <v>241547</v>
      </c>
      <c r="I7845" s="33">
        <v>0</v>
      </c>
      <c r="J7845" s="33">
        <v>9290</v>
      </c>
      <c r="K7845" s="33"/>
      <c r="L7845" s="33">
        <v>2266722</v>
      </c>
      <c r="M7845" s="33">
        <v>1834921</v>
      </c>
      <c r="N7845" s="33">
        <v>412300</v>
      </c>
      <c r="O7845" s="33">
        <v>2786</v>
      </c>
      <c r="P7845" s="33">
        <v>16715</v>
      </c>
      <c r="Q7845"/>
    </row>
    <row r="7846" spans="1:17">
      <c r="A7846" s="38" t="str">
        <f t="shared" ca="1" si="122"/>
        <v>209425</v>
      </c>
      <c r="B7846" s="39" cm="1">
        <f t="array" aca="1" ref="B7846" ca="1">INDIRECT(_xlfn.CONCAT("D",ROW(C7846)-C7846-3))</f>
        <v>2094</v>
      </c>
      <c r="C7846" s="32">
        <v>25</v>
      </c>
      <c r="D7846" s="33">
        <v>4689981</v>
      </c>
      <c r="E7846" s="33"/>
      <c r="F7846" s="33">
        <v>2409867</v>
      </c>
      <c r="G7846" s="33">
        <v>2067060</v>
      </c>
      <c r="H7846" s="33">
        <v>330730</v>
      </c>
      <c r="I7846" s="33">
        <v>1858</v>
      </c>
      <c r="J7846" s="33">
        <v>10219</v>
      </c>
      <c r="K7846" s="33"/>
      <c r="L7846" s="33">
        <v>2280115</v>
      </c>
      <c r="M7846" s="33">
        <v>1696398</v>
      </c>
      <c r="N7846" s="33">
        <v>566085</v>
      </c>
      <c r="O7846" s="33">
        <v>0</v>
      </c>
      <c r="P7846" s="33">
        <v>17632</v>
      </c>
      <c r="Q7846"/>
    </row>
    <row r="7847" spans="1:17">
      <c r="A7847" s="38" t="str">
        <f t="shared" ca="1" si="122"/>
        <v>209426</v>
      </c>
      <c r="B7847" s="39" cm="1">
        <f t="array" aca="1" ref="B7847" ca="1">INDIRECT(_xlfn.CONCAT("D",ROW(C7847)-C7847-3))</f>
        <v>2094</v>
      </c>
      <c r="C7847" s="32">
        <v>26</v>
      </c>
      <c r="D7847" s="33">
        <v>4710236</v>
      </c>
      <c r="E7847" s="33"/>
      <c r="F7847" s="33">
        <v>2418043</v>
      </c>
      <c r="G7847" s="33">
        <v>1933690</v>
      </c>
      <c r="H7847" s="33">
        <v>468548</v>
      </c>
      <c r="I7847" s="33">
        <v>930</v>
      </c>
      <c r="J7847" s="33">
        <v>14875</v>
      </c>
      <c r="K7847" s="33"/>
      <c r="L7847" s="33">
        <v>2292194</v>
      </c>
      <c r="M7847" s="33">
        <v>1531843</v>
      </c>
      <c r="N7847" s="33">
        <v>718573</v>
      </c>
      <c r="O7847" s="33">
        <v>928</v>
      </c>
      <c r="P7847" s="33">
        <v>40849</v>
      </c>
      <c r="Q7847"/>
    </row>
    <row r="7848" spans="1:17">
      <c r="A7848" s="38" t="str">
        <f t="shared" ca="1" si="122"/>
        <v>209427</v>
      </c>
      <c r="B7848" s="39" cm="1">
        <f t="array" aca="1" ref="B7848" ca="1">INDIRECT(_xlfn.CONCAT("D",ROW(C7848)-C7848-3))</f>
        <v>2094</v>
      </c>
      <c r="C7848" s="32">
        <v>27</v>
      </c>
      <c r="D7848" s="33">
        <v>4727068</v>
      </c>
      <c r="E7848" s="33"/>
      <c r="F7848" s="33">
        <v>2424437</v>
      </c>
      <c r="G7848" s="33">
        <v>1865953</v>
      </c>
      <c r="H7848" s="33">
        <v>525961</v>
      </c>
      <c r="I7848" s="33">
        <v>1859</v>
      </c>
      <c r="J7848" s="33">
        <v>30665</v>
      </c>
      <c r="K7848" s="33"/>
      <c r="L7848" s="33">
        <v>2302630</v>
      </c>
      <c r="M7848" s="33">
        <v>1361910</v>
      </c>
      <c r="N7848" s="33">
        <v>882273</v>
      </c>
      <c r="O7848" s="33">
        <v>2783</v>
      </c>
      <c r="P7848" s="33">
        <v>55664</v>
      </c>
      <c r="Q7848"/>
    </row>
    <row r="7849" spans="1:17">
      <c r="A7849" s="38" t="str">
        <f t="shared" ca="1" si="122"/>
        <v>209428</v>
      </c>
      <c r="B7849" s="39" cm="1">
        <f t="array" aca="1" ref="B7849" ca="1">INDIRECT(_xlfn.CONCAT("D",ROW(C7849)-C7849-3))</f>
        <v>2094</v>
      </c>
      <c r="C7849" s="32">
        <v>28</v>
      </c>
      <c r="D7849" s="33">
        <v>4740586</v>
      </c>
      <c r="E7849" s="33"/>
      <c r="F7849" s="33">
        <v>2429331</v>
      </c>
      <c r="G7849" s="33">
        <v>1736432</v>
      </c>
      <c r="H7849" s="33">
        <v>649186</v>
      </c>
      <c r="I7849" s="33">
        <v>930</v>
      </c>
      <c r="J7849" s="33">
        <v>42783</v>
      </c>
      <c r="K7849" s="33"/>
      <c r="L7849" s="33">
        <v>2311254</v>
      </c>
      <c r="M7849" s="33">
        <v>1315937</v>
      </c>
      <c r="N7849" s="33">
        <v>914465</v>
      </c>
      <c r="O7849" s="33">
        <v>3717</v>
      </c>
      <c r="P7849" s="33">
        <v>77135</v>
      </c>
      <c r="Q7849"/>
    </row>
    <row r="7850" spans="1:17">
      <c r="A7850" s="38" t="str">
        <f t="shared" ca="1" si="122"/>
        <v>209429</v>
      </c>
      <c r="B7850" s="39" cm="1">
        <f t="array" aca="1" ref="B7850" ca="1">INDIRECT(_xlfn.CONCAT("D",ROW(C7850)-C7850-3))</f>
        <v>2094</v>
      </c>
      <c r="C7850" s="32">
        <v>29</v>
      </c>
      <c r="D7850" s="33">
        <v>4750718</v>
      </c>
      <c r="E7850" s="33"/>
      <c r="F7850" s="33">
        <v>2432831</v>
      </c>
      <c r="G7850" s="33">
        <v>1625299</v>
      </c>
      <c r="H7850" s="33">
        <v>742409</v>
      </c>
      <c r="I7850" s="33">
        <v>930</v>
      </c>
      <c r="J7850" s="33">
        <v>64193</v>
      </c>
      <c r="K7850" s="33"/>
      <c r="L7850" s="33">
        <v>2317887</v>
      </c>
      <c r="M7850" s="33">
        <v>1187685</v>
      </c>
      <c r="N7850" s="33">
        <v>1037486</v>
      </c>
      <c r="O7850" s="33">
        <v>7417</v>
      </c>
      <c r="P7850" s="33">
        <v>85298</v>
      </c>
      <c r="Q7850"/>
    </row>
    <row r="7851" spans="1:17">
      <c r="A7851" s="38" t="str">
        <f t="shared" ca="1" si="122"/>
        <v>209430</v>
      </c>
      <c r="B7851" s="39" cm="1">
        <f t="array" aca="1" ref="B7851" ca="1">INDIRECT(_xlfn.CONCAT("D",ROW(C7851)-C7851-3))</f>
        <v>2094</v>
      </c>
      <c r="C7851" s="32">
        <v>30</v>
      </c>
      <c r="D7851" s="33">
        <v>4758810</v>
      </c>
      <c r="E7851" s="33"/>
      <c r="F7851" s="33">
        <v>2435767</v>
      </c>
      <c r="G7851" s="33">
        <v>1532356</v>
      </c>
      <c r="H7851" s="33">
        <v>830840</v>
      </c>
      <c r="I7851" s="33">
        <v>1861</v>
      </c>
      <c r="J7851" s="33">
        <v>70710</v>
      </c>
      <c r="K7851" s="33"/>
      <c r="L7851" s="33">
        <v>2323043</v>
      </c>
      <c r="M7851" s="33">
        <v>1077326</v>
      </c>
      <c r="N7851" s="33">
        <v>1132216</v>
      </c>
      <c r="O7851" s="33">
        <v>9303</v>
      </c>
      <c r="P7851" s="33">
        <v>104197</v>
      </c>
      <c r="Q7851"/>
    </row>
    <row r="7852" spans="1:17">
      <c r="A7852" s="38" t="str">
        <f t="shared" ca="1" si="122"/>
        <v>209431</v>
      </c>
      <c r="B7852" s="39" cm="1">
        <f t="array" aca="1" ref="B7852" ca="1">INDIRECT(_xlfn.CONCAT("D",ROW(C7852)-C7852-3))</f>
        <v>2094</v>
      </c>
      <c r="C7852" s="32">
        <v>31</v>
      </c>
      <c r="D7852" s="33">
        <v>4763486</v>
      </c>
      <c r="E7852" s="33"/>
      <c r="F7852" s="33">
        <v>2437196</v>
      </c>
      <c r="G7852" s="33">
        <v>1463063</v>
      </c>
      <c r="H7852" s="33">
        <v>897767</v>
      </c>
      <c r="I7852" s="33">
        <v>3725</v>
      </c>
      <c r="J7852" s="33">
        <v>72641</v>
      </c>
      <c r="K7852" s="33"/>
      <c r="L7852" s="33">
        <v>2326290</v>
      </c>
      <c r="M7852" s="33">
        <v>983699</v>
      </c>
      <c r="N7852" s="33">
        <v>1221721</v>
      </c>
      <c r="O7852" s="33">
        <v>10228</v>
      </c>
      <c r="P7852" s="33">
        <v>110643</v>
      </c>
      <c r="Q7852"/>
    </row>
    <row r="7853" spans="1:17">
      <c r="A7853" s="38" t="str">
        <f t="shared" ca="1" si="122"/>
        <v>209432</v>
      </c>
      <c r="B7853" s="39" cm="1">
        <f t="array" aca="1" ref="B7853" ca="1">INDIRECT(_xlfn.CONCAT("D",ROW(C7853)-C7853-3))</f>
        <v>2094</v>
      </c>
      <c r="C7853" s="32">
        <v>32</v>
      </c>
      <c r="D7853" s="33">
        <v>4764840</v>
      </c>
      <c r="E7853" s="33"/>
      <c r="F7853" s="33">
        <v>2436995</v>
      </c>
      <c r="G7853" s="33">
        <v>1387370</v>
      </c>
      <c r="H7853" s="33">
        <v>960057</v>
      </c>
      <c r="I7853" s="33">
        <v>2799</v>
      </c>
      <c r="J7853" s="33">
        <v>86769</v>
      </c>
      <c r="K7853" s="33"/>
      <c r="L7853" s="33">
        <v>2327845</v>
      </c>
      <c r="M7853" s="33">
        <v>905997</v>
      </c>
      <c r="N7853" s="33">
        <v>1261692</v>
      </c>
      <c r="O7853" s="33">
        <v>13967</v>
      </c>
      <c r="P7853" s="33">
        <v>146189</v>
      </c>
      <c r="Q7853"/>
    </row>
    <row r="7854" spans="1:17">
      <c r="A7854" s="38" t="str">
        <f t="shared" ca="1" si="122"/>
        <v>209433</v>
      </c>
      <c r="B7854" s="39" cm="1">
        <f t="array" aca="1" ref="B7854" ca="1">INDIRECT(_xlfn.CONCAT("D",ROW(C7854)-C7854-3))</f>
        <v>2094</v>
      </c>
      <c r="C7854" s="32">
        <v>33</v>
      </c>
      <c r="D7854" s="33">
        <v>4763291</v>
      </c>
      <c r="E7854" s="33"/>
      <c r="F7854" s="33">
        <v>2435237</v>
      </c>
      <c r="G7854" s="33">
        <v>1247521</v>
      </c>
      <c r="H7854" s="33">
        <v>1077447</v>
      </c>
      <c r="I7854" s="33">
        <v>6541</v>
      </c>
      <c r="J7854" s="33">
        <v>103726</v>
      </c>
      <c r="K7854" s="33"/>
      <c r="L7854" s="33">
        <v>2328054</v>
      </c>
      <c r="M7854" s="33">
        <v>836047</v>
      </c>
      <c r="N7854" s="33">
        <v>1334316</v>
      </c>
      <c r="O7854" s="33">
        <v>17729</v>
      </c>
      <c r="P7854" s="33">
        <v>139963</v>
      </c>
      <c r="Q7854"/>
    </row>
    <row r="7855" spans="1:17">
      <c r="A7855" s="38" t="str">
        <f t="shared" ca="1" si="122"/>
        <v>209434</v>
      </c>
      <c r="B7855" s="39" cm="1">
        <f t="array" aca="1" ref="B7855" ca="1">INDIRECT(_xlfn.CONCAT("D",ROW(C7855)-C7855-3))</f>
        <v>2094</v>
      </c>
      <c r="C7855" s="32">
        <v>34</v>
      </c>
      <c r="D7855" s="33">
        <v>4759259</v>
      </c>
      <c r="E7855" s="33"/>
      <c r="F7855" s="33">
        <v>2432127</v>
      </c>
      <c r="G7855" s="33">
        <v>1172482</v>
      </c>
      <c r="H7855" s="33">
        <v>1104064</v>
      </c>
      <c r="I7855" s="33">
        <v>4686</v>
      </c>
      <c r="J7855" s="33">
        <v>150895</v>
      </c>
      <c r="K7855" s="33"/>
      <c r="L7855" s="33">
        <v>2327132</v>
      </c>
      <c r="M7855" s="33">
        <v>825184</v>
      </c>
      <c r="N7855" s="33">
        <v>1305920</v>
      </c>
      <c r="O7855" s="33">
        <v>10268</v>
      </c>
      <c r="P7855" s="33">
        <v>185760</v>
      </c>
      <c r="Q7855"/>
    </row>
    <row r="7856" spans="1:17">
      <c r="A7856" s="38" t="str">
        <f t="shared" ca="1" si="122"/>
        <v>209435</v>
      </c>
      <c r="B7856" s="39" cm="1">
        <f t="array" aca="1" ref="B7856" ca="1">INDIRECT(_xlfn.CONCAT("D",ROW(C7856)-C7856-3))</f>
        <v>2094</v>
      </c>
      <c r="C7856" s="32">
        <v>35</v>
      </c>
      <c r="D7856" s="33">
        <v>4754014</v>
      </c>
      <c r="E7856" s="33"/>
      <c r="F7856" s="33">
        <v>2428394</v>
      </c>
      <c r="G7856" s="33">
        <v>1120797</v>
      </c>
      <c r="H7856" s="33">
        <v>1133000</v>
      </c>
      <c r="I7856" s="33">
        <v>5632</v>
      </c>
      <c r="J7856" s="33">
        <v>168964</v>
      </c>
      <c r="K7856" s="33"/>
      <c r="L7856" s="33">
        <v>2325619</v>
      </c>
      <c r="M7856" s="33">
        <v>736477</v>
      </c>
      <c r="N7856" s="33">
        <v>1380192</v>
      </c>
      <c r="O7856" s="33">
        <v>14992</v>
      </c>
      <c r="P7856" s="33">
        <v>193958</v>
      </c>
      <c r="Q7856"/>
    </row>
    <row r="7857" spans="1:17">
      <c r="A7857" s="38" t="str">
        <f t="shared" ca="1" si="122"/>
        <v>209436</v>
      </c>
      <c r="B7857" s="39" cm="1">
        <f t="array" aca="1" ref="B7857" ca="1">INDIRECT(_xlfn.CONCAT("D",ROW(C7857)-C7857-3))</f>
        <v>2094</v>
      </c>
      <c r="C7857" s="32">
        <v>36</v>
      </c>
      <c r="D7857" s="33">
        <v>4748710</v>
      </c>
      <c r="E7857" s="33"/>
      <c r="F7857" s="33">
        <v>2424583</v>
      </c>
      <c r="G7857" s="33">
        <v>1057280</v>
      </c>
      <c r="H7857" s="33">
        <v>1182609</v>
      </c>
      <c r="I7857" s="33">
        <v>5654</v>
      </c>
      <c r="J7857" s="33">
        <v>179040</v>
      </c>
      <c r="K7857" s="33"/>
      <c r="L7857" s="33">
        <v>2324126</v>
      </c>
      <c r="M7857" s="33">
        <v>731809</v>
      </c>
      <c r="N7857" s="33">
        <v>1371554</v>
      </c>
      <c r="O7857" s="33">
        <v>12212</v>
      </c>
      <c r="P7857" s="33">
        <v>208551</v>
      </c>
      <c r="Q7857"/>
    </row>
    <row r="7858" spans="1:17">
      <c r="A7858" s="38" t="str">
        <f t="shared" ca="1" si="122"/>
        <v>209437</v>
      </c>
      <c r="B7858" s="39" cm="1">
        <f t="array" aca="1" ref="B7858" ca="1">INDIRECT(_xlfn.CONCAT("D",ROW(C7858)-C7858-3))</f>
        <v>2094</v>
      </c>
      <c r="C7858" s="32">
        <v>37</v>
      </c>
      <c r="D7858" s="33">
        <v>4744263</v>
      </c>
      <c r="E7858" s="33"/>
      <c r="F7858" s="33">
        <v>2421034</v>
      </c>
      <c r="G7858" s="33">
        <v>1032861</v>
      </c>
      <c r="H7858" s="33">
        <v>1170828</v>
      </c>
      <c r="I7858" s="33">
        <v>7560</v>
      </c>
      <c r="J7858" s="33">
        <v>209785</v>
      </c>
      <c r="K7858" s="33"/>
      <c r="L7858" s="33">
        <v>2323229</v>
      </c>
      <c r="M7858" s="33">
        <v>702612</v>
      </c>
      <c r="N7858" s="33">
        <v>1387353</v>
      </c>
      <c r="O7858" s="33">
        <v>17871</v>
      </c>
      <c r="P7858" s="33">
        <v>215393</v>
      </c>
      <c r="Q7858"/>
    </row>
    <row r="7859" spans="1:17">
      <c r="A7859" s="38" t="str">
        <f t="shared" ca="1" si="122"/>
        <v>209438</v>
      </c>
      <c r="B7859" s="39" cm="1">
        <f t="array" aca="1" ref="B7859" ca="1">INDIRECT(_xlfn.CONCAT("D",ROW(C7859)-C7859-3))</f>
        <v>2094</v>
      </c>
      <c r="C7859" s="32">
        <v>38</v>
      </c>
      <c r="D7859" s="33">
        <v>4741621</v>
      </c>
      <c r="E7859" s="33"/>
      <c r="F7859" s="33">
        <v>2418266</v>
      </c>
      <c r="G7859" s="33">
        <v>1006823</v>
      </c>
      <c r="H7859" s="33">
        <v>1204406</v>
      </c>
      <c r="I7859" s="33">
        <v>5672</v>
      </c>
      <c r="J7859" s="33">
        <v>201365</v>
      </c>
      <c r="K7859" s="33"/>
      <c r="L7859" s="33">
        <v>2323356</v>
      </c>
      <c r="M7859" s="33">
        <v>627627</v>
      </c>
      <c r="N7859" s="33">
        <v>1473601</v>
      </c>
      <c r="O7859" s="33">
        <v>15124</v>
      </c>
      <c r="P7859" s="33">
        <v>207004</v>
      </c>
      <c r="Q7859"/>
    </row>
    <row r="7860" spans="1:17">
      <c r="A7860" s="38" t="str">
        <f t="shared" ca="1" si="122"/>
        <v>209439</v>
      </c>
      <c r="B7860" s="39" cm="1">
        <f t="array" aca="1" ref="B7860" ca="1">INDIRECT(_xlfn.CONCAT("D",ROW(C7860)-C7860-3))</f>
        <v>2094</v>
      </c>
      <c r="C7860" s="32">
        <v>39</v>
      </c>
      <c r="D7860" s="33">
        <v>4741099</v>
      </c>
      <c r="E7860" s="33"/>
      <c r="F7860" s="33">
        <v>2416409</v>
      </c>
      <c r="G7860" s="33">
        <v>909473</v>
      </c>
      <c r="H7860" s="33">
        <v>1263209</v>
      </c>
      <c r="I7860" s="33">
        <v>12329</v>
      </c>
      <c r="J7860" s="33">
        <v>231399</v>
      </c>
      <c r="K7860" s="33"/>
      <c r="L7860" s="33">
        <v>2324690</v>
      </c>
      <c r="M7860" s="33">
        <v>608825</v>
      </c>
      <c r="N7860" s="33">
        <v>1407671</v>
      </c>
      <c r="O7860" s="33">
        <v>26471</v>
      </c>
      <c r="P7860" s="33">
        <v>281723</v>
      </c>
      <c r="Q7860"/>
    </row>
    <row r="7861" spans="1:17">
      <c r="A7861" s="38" t="str">
        <f t="shared" ca="1" si="122"/>
        <v>209440</v>
      </c>
      <c r="B7861" s="39" cm="1">
        <f t="array" aca="1" ref="B7861" ca="1">INDIRECT(_xlfn.CONCAT("D",ROW(C7861)-C7861-3))</f>
        <v>2094</v>
      </c>
      <c r="C7861" s="32">
        <v>40</v>
      </c>
      <c r="D7861" s="33">
        <v>4743874</v>
      </c>
      <c r="E7861" s="33"/>
      <c r="F7861" s="33">
        <v>2416187</v>
      </c>
      <c r="G7861" s="33">
        <v>917142</v>
      </c>
      <c r="H7861" s="33">
        <v>1234284</v>
      </c>
      <c r="I7861" s="33">
        <v>7619</v>
      </c>
      <c r="J7861" s="33">
        <v>257142</v>
      </c>
      <c r="K7861" s="33"/>
      <c r="L7861" s="33">
        <v>2327687</v>
      </c>
      <c r="M7861" s="33">
        <v>586197</v>
      </c>
      <c r="N7861" s="33">
        <v>1469768</v>
      </c>
      <c r="O7861" s="33">
        <v>15201</v>
      </c>
      <c r="P7861" s="33">
        <v>256521</v>
      </c>
      <c r="Q7861"/>
    </row>
    <row r="7862" spans="1:17">
      <c r="A7862" s="38" t="str">
        <f t="shared" ca="1" si="122"/>
        <v>209441</v>
      </c>
      <c r="B7862" s="39" cm="1">
        <f t="array" aca="1" ref="B7862" ca="1">INDIRECT(_xlfn.CONCAT("D",ROW(C7862)-C7862-3))</f>
        <v>2094</v>
      </c>
      <c r="C7862" s="32">
        <v>41</v>
      </c>
      <c r="D7862" s="33">
        <v>4749781</v>
      </c>
      <c r="E7862" s="33"/>
      <c r="F7862" s="33">
        <v>2417553</v>
      </c>
      <c r="G7862" s="33">
        <v>911834</v>
      </c>
      <c r="H7862" s="33">
        <v>1270839</v>
      </c>
      <c r="I7862" s="33">
        <v>9548</v>
      </c>
      <c r="J7862" s="33">
        <v>225333</v>
      </c>
      <c r="K7862" s="33"/>
      <c r="L7862" s="33">
        <v>2332228</v>
      </c>
      <c r="M7862" s="33">
        <v>583057</v>
      </c>
      <c r="N7862" s="33">
        <v>1478602</v>
      </c>
      <c r="O7862" s="33">
        <v>21912</v>
      </c>
      <c r="P7862" s="33">
        <v>248657</v>
      </c>
      <c r="Q7862"/>
    </row>
    <row r="7863" spans="1:17">
      <c r="A7863" s="38" t="str">
        <f t="shared" ca="1" si="122"/>
        <v>209442</v>
      </c>
      <c r="B7863" s="39" cm="1">
        <f t="array" aca="1" ref="B7863" ca="1">INDIRECT(_xlfn.CONCAT("D",ROW(C7863)-C7863-3))</f>
        <v>2094</v>
      </c>
      <c r="C7863" s="32">
        <v>42</v>
      </c>
      <c r="D7863" s="33">
        <v>4758172</v>
      </c>
      <c r="E7863" s="33"/>
      <c r="F7863" s="33">
        <v>2420192</v>
      </c>
      <c r="G7863" s="33">
        <v>887117</v>
      </c>
      <c r="H7863" s="33">
        <v>1253638</v>
      </c>
      <c r="I7863" s="33">
        <v>6699</v>
      </c>
      <c r="J7863" s="33">
        <v>272738</v>
      </c>
      <c r="K7863" s="33"/>
      <c r="L7863" s="33">
        <v>2337980</v>
      </c>
      <c r="M7863" s="33">
        <v>563449</v>
      </c>
      <c r="N7863" s="33">
        <v>1476065</v>
      </c>
      <c r="O7863" s="33">
        <v>24872</v>
      </c>
      <c r="P7863" s="33">
        <v>273593</v>
      </c>
      <c r="Q7863"/>
    </row>
    <row r="7864" spans="1:17">
      <c r="A7864" s="38" t="str">
        <f t="shared" ca="1" si="122"/>
        <v>209443</v>
      </c>
      <c r="B7864" s="39" cm="1">
        <f t="array" aca="1" ref="B7864" ca="1">INDIRECT(_xlfn.CONCAT("D",ROW(C7864)-C7864-3))</f>
        <v>2094</v>
      </c>
      <c r="C7864" s="32">
        <v>43</v>
      </c>
      <c r="D7864" s="33">
        <v>4768783</v>
      </c>
      <c r="E7864" s="33"/>
      <c r="F7864" s="33">
        <v>2423948</v>
      </c>
      <c r="G7864" s="33">
        <v>885710</v>
      </c>
      <c r="H7864" s="33">
        <v>1260914</v>
      </c>
      <c r="I7864" s="33">
        <v>9596</v>
      </c>
      <c r="J7864" s="33">
        <v>267728</v>
      </c>
      <c r="K7864" s="33"/>
      <c r="L7864" s="33">
        <v>2344835</v>
      </c>
      <c r="M7864" s="33">
        <v>568939</v>
      </c>
      <c r="N7864" s="33">
        <v>1442016</v>
      </c>
      <c r="O7864" s="33">
        <v>34539</v>
      </c>
      <c r="P7864" s="33">
        <v>299341</v>
      </c>
      <c r="Q7864"/>
    </row>
    <row r="7865" spans="1:17">
      <c r="A7865" s="38" t="str">
        <f t="shared" ca="1" si="122"/>
        <v>209444</v>
      </c>
      <c r="B7865" s="39" cm="1">
        <f t="array" aca="1" ref="B7865" ca="1">INDIRECT(_xlfn.CONCAT("D",ROW(C7865)-C7865-3))</f>
        <v>2094</v>
      </c>
      <c r="C7865" s="32">
        <v>44</v>
      </c>
      <c r="D7865" s="33">
        <v>4781090</v>
      </c>
      <c r="E7865" s="33"/>
      <c r="F7865" s="33">
        <v>2428561</v>
      </c>
      <c r="G7865" s="33">
        <v>794434</v>
      </c>
      <c r="H7865" s="33">
        <v>1365464</v>
      </c>
      <c r="I7865" s="33">
        <v>11555</v>
      </c>
      <c r="J7865" s="33">
        <v>257108</v>
      </c>
      <c r="K7865" s="33"/>
      <c r="L7865" s="33">
        <v>2352530</v>
      </c>
      <c r="M7865" s="33">
        <v>556874</v>
      </c>
      <c r="N7865" s="33">
        <v>1466724</v>
      </c>
      <c r="O7865" s="33">
        <v>49051</v>
      </c>
      <c r="P7865" s="33">
        <v>279880</v>
      </c>
      <c r="Q7865"/>
    </row>
    <row r="7866" spans="1:17">
      <c r="A7866" s="38" t="str">
        <f t="shared" ca="1" si="122"/>
        <v>209445</v>
      </c>
      <c r="B7866" s="39" cm="1">
        <f t="array" aca="1" ref="B7866" ca="1">INDIRECT(_xlfn.CONCAT("D",ROW(C7866)-C7866-3))</f>
        <v>2094</v>
      </c>
      <c r="C7866" s="32">
        <v>45</v>
      </c>
      <c r="D7866" s="33">
        <v>4794638</v>
      </c>
      <c r="E7866" s="33"/>
      <c r="F7866" s="33">
        <v>2433915</v>
      </c>
      <c r="G7866" s="33">
        <v>836688</v>
      </c>
      <c r="H7866" s="33">
        <v>1275275</v>
      </c>
      <c r="I7866" s="33">
        <v>8675</v>
      </c>
      <c r="J7866" s="33">
        <v>313276</v>
      </c>
      <c r="K7866" s="33"/>
      <c r="L7866" s="33">
        <v>2360724</v>
      </c>
      <c r="M7866" s="33">
        <v>557902</v>
      </c>
      <c r="N7866" s="33">
        <v>1482920</v>
      </c>
      <c r="O7866" s="33">
        <v>30834</v>
      </c>
      <c r="P7866" s="33">
        <v>289068</v>
      </c>
      <c r="Q7866"/>
    </row>
    <row r="7867" spans="1:17">
      <c r="A7867" s="38" t="str">
        <f t="shared" ca="1" si="122"/>
        <v>209446</v>
      </c>
      <c r="B7867" s="39" cm="1">
        <f t="array" aca="1" ref="B7867" ca="1">INDIRECT(_xlfn.CONCAT("D",ROW(C7867)-C7867-3))</f>
        <v>2094</v>
      </c>
      <c r="C7867" s="32">
        <v>46</v>
      </c>
      <c r="D7867" s="33">
        <v>4807950</v>
      </c>
      <c r="E7867" s="33"/>
      <c r="F7867" s="33">
        <v>2439208</v>
      </c>
      <c r="G7867" s="33">
        <v>851449</v>
      </c>
      <c r="H7867" s="33">
        <v>1329421</v>
      </c>
      <c r="I7867" s="33">
        <v>9676</v>
      </c>
      <c r="J7867" s="33">
        <v>248662</v>
      </c>
      <c r="K7867" s="33"/>
      <c r="L7867" s="33">
        <v>2368742</v>
      </c>
      <c r="M7867" s="33">
        <v>571165</v>
      </c>
      <c r="N7867" s="33">
        <v>1444826</v>
      </c>
      <c r="O7867" s="33">
        <v>43490</v>
      </c>
      <c r="P7867" s="33">
        <v>309261</v>
      </c>
      <c r="Q7867"/>
    </row>
    <row r="7868" spans="1:17">
      <c r="A7868" s="38" t="str">
        <f t="shared" ca="1" si="122"/>
        <v>209447</v>
      </c>
      <c r="B7868" s="39" cm="1">
        <f t="array" aca="1" ref="B7868" ca="1">INDIRECT(_xlfn.CONCAT("D",ROW(C7868)-C7868-3))</f>
        <v>2094</v>
      </c>
      <c r="C7868" s="32">
        <v>47</v>
      </c>
      <c r="D7868" s="33">
        <v>4820171</v>
      </c>
      <c r="E7868" s="33"/>
      <c r="F7868" s="33">
        <v>2443976</v>
      </c>
      <c r="G7868" s="33">
        <v>793348</v>
      </c>
      <c r="H7868" s="33">
        <v>1341620</v>
      </c>
      <c r="I7868" s="33">
        <v>11624</v>
      </c>
      <c r="J7868" s="33">
        <v>297384</v>
      </c>
      <c r="K7868" s="33"/>
      <c r="L7868" s="33">
        <v>2376195</v>
      </c>
      <c r="M7868" s="33">
        <v>544848</v>
      </c>
      <c r="N7868" s="33">
        <v>1477487</v>
      </c>
      <c r="O7868" s="33">
        <v>40718</v>
      </c>
      <c r="P7868" s="33">
        <v>313142</v>
      </c>
      <c r="Q7868"/>
    </row>
    <row r="7869" spans="1:17">
      <c r="A7869" s="38" t="str">
        <f t="shared" ca="1" si="122"/>
        <v>209448</v>
      </c>
      <c r="B7869" s="39" cm="1">
        <f t="array" aca="1" ref="B7869" ca="1">INDIRECT(_xlfn.CONCAT("D",ROW(C7869)-C7869-3))</f>
        <v>2094</v>
      </c>
      <c r="C7869" s="32">
        <v>48</v>
      </c>
      <c r="D7869" s="33">
        <v>4831102</v>
      </c>
      <c r="E7869" s="33"/>
      <c r="F7869" s="33">
        <v>2448049</v>
      </c>
      <c r="G7869" s="33">
        <v>773068</v>
      </c>
      <c r="H7869" s="33">
        <v>1359166</v>
      </c>
      <c r="I7869" s="33">
        <v>15500</v>
      </c>
      <c r="J7869" s="33">
        <v>300315</v>
      </c>
      <c r="K7869" s="33"/>
      <c r="L7869" s="33">
        <v>2383054</v>
      </c>
      <c r="M7869" s="33">
        <v>544116</v>
      </c>
      <c r="N7869" s="33">
        <v>1469404</v>
      </c>
      <c r="O7869" s="33">
        <v>41706</v>
      </c>
      <c r="P7869" s="33">
        <v>327827</v>
      </c>
      <c r="Q7869"/>
    </row>
    <row r="7870" spans="1:17">
      <c r="A7870" s="38" t="str">
        <f t="shared" ca="1" si="122"/>
        <v>209449</v>
      </c>
      <c r="B7870" s="39" cm="1">
        <f t="array" aca="1" ref="B7870" ca="1">INDIRECT(_xlfn.CONCAT("D",ROW(C7870)-C7870-3))</f>
        <v>2094</v>
      </c>
      <c r="C7870" s="32">
        <v>49</v>
      </c>
      <c r="D7870" s="33">
        <v>4840515</v>
      </c>
      <c r="E7870" s="33"/>
      <c r="F7870" s="33">
        <v>2451285</v>
      </c>
      <c r="G7870" s="33">
        <v>743637</v>
      </c>
      <c r="H7870" s="33">
        <v>1404756</v>
      </c>
      <c r="I7870" s="33">
        <v>23299</v>
      </c>
      <c r="J7870" s="33">
        <v>279592</v>
      </c>
      <c r="K7870" s="33"/>
      <c r="L7870" s="33">
        <v>2389230</v>
      </c>
      <c r="M7870" s="33">
        <v>525766</v>
      </c>
      <c r="N7870" s="33">
        <v>1486115</v>
      </c>
      <c r="O7870" s="33">
        <v>48502</v>
      </c>
      <c r="P7870" s="33">
        <v>328846</v>
      </c>
      <c r="Q7870"/>
    </row>
    <row r="7871" spans="1:17">
      <c r="A7871" s="38" t="str">
        <f t="shared" ca="1" si="122"/>
        <v>209450</v>
      </c>
      <c r="B7871" s="39" cm="1">
        <f t="array" aca="1" ref="B7871" ca="1">INDIRECT(_xlfn.CONCAT("D",ROW(C7871)-C7871-3))</f>
        <v>2094</v>
      </c>
      <c r="C7871" s="32">
        <v>50</v>
      </c>
      <c r="D7871" s="33">
        <v>4848099</v>
      </c>
      <c r="E7871" s="33"/>
      <c r="F7871" s="33">
        <v>2453550</v>
      </c>
      <c r="G7871" s="33">
        <v>751957</v>
      </c>
      <c r="H7871" s="33">
        <v>1374065</v>
      </c>
      <c r="I7871" s="33">
        <v>17442</v>
      </c>
      <c r="J7871" s="33">
        <v>310085</v>
      </c>
      <c r="K7871" s="33"/>
      <c r="L7871" s="33">
        <v>2394549</v>
      </c>
      <c r="M7871" s="33">
        <v>518657</v>
      </c>
      <c r="N7871" s="33">
        <v>1474538</v>
      </c>
      <c r="O7871" s="33">
        <v>60106</v>
      </c>
      <c r="P7871" s="33">
        <v>341247</v>
      </c>
      <c r="Q7871"/>
    </row>
    <row r="7872" spans="1:17">
      <c r="A7872" s="38" t="str">
        <f t="shared" ca="1" si="122"/>
        <v>209451</v>
      </c>
      <c r="B7872" s="39" cm="1">
        <f t="array" aca="1" ref="B7872" ca="1">INDIRECT(_xlfn.CONCAT("D",ROW(C7872)-C7872-3))</f>
        <v>2094</v>
      </c>
      <c r="C7872" s="32">
        <v>51</v>
      </c>
      <c r="D7872" s="33">
        <v>4853266</v>
      </c>
      <c r="E7872" s="33"/>
      <c r="F7872" s="33">
        <v>2454411</v>
      </c>
      <c r="G7872" s="33">
        <v>779933</v>
      </c>
      <c r="H7872" s="33">
        <v>1373382</v>
      </c>
      <c r="I7872" s="33">
        <v>4856</v>
      </c>
      <c r="J7872" s="33">
        <v>296239</v>
      </c>
      <c r="K7872" s="33"/>
      <c r="L7872" s="33">
        <v>2398855</v>
      </c>
      <c r="M7872" s="33">
        <v>538143</v>
      </c>
      <c r="N7872" s="33">
        <v>1458318</v>
      </c>
      <c r="O7872" s="33">
        <v>56238</v>
      </c>
      <c r="P7872" s="33">
        <v>346156</v>
      </c>
      <c r="Q7872"/>
    </row>
    <row r="7873" spans="1:17">
      <c r="A7873" s="38" t="str">
        <f t="shared" ca="1" si="122"/>
        <v>209452</v>
      </c>
      <c r="B7873" s="39" cm="1">
        <f t="array" aca="1" ref="B7873" ca="1">INDIRECT(_xlfn.CONCAT("D",ROW(C7873)-C7873-3))</f>
        <v>2094</v>
      </c>
      <c r="C7873" s="32">
        <v>52</v>
      </c>
      <c r="D7873" s="33">
        <v>4856166</v>
      </c>
      <c r="E7873" s="33"/>
      <c r="F7873" s="33">
        <v>2453920</v>
      </c>
      <c r="G7873" s="33">
        <v>774003</v>
      </c>
      <c r="H7873" s="33">
        <v>1392818</v>
      </c>
      <c r="I7873" s="33">
        <v>13579</v>
      </c>
      <c r="J7873" s="33">
        <v>273520</v>
      </c>
      <c r="K7873" s="33"/>
      <c r="L7873" s="33">
        <v>2402246</v>
      </c>
      <c r="M7873" s="33">
        <v>505277</v>
      </c>
      <c r="N7873" s="33">
        <v>1453761</v>
      </c>
      <c r="O7873" s="33">
        <v>70797</v>
      </c>
      <c r="P7873" s="33">
        <v>372411</v>
      </c>
      <c r="Q7873"/>
    </row>
    <row r="7874" spans="1:17">
      <c r="A7874" s="38" t="str">
        <f t="shared" ca="1" si="122"/>
        <v>209453</v>
      </c>
      <c r="B7874" s="39" cm="1">
        <f t="array" aca="1" ref="B7874" ca="1">INDIRECT(_xlfn.CONCAT("D",ROW(C7874)-C7874-3))</f>
        <v>2094</v>
      </c>
      <c r="C7874" s="32">
        <v>53</v>
      </c>
      <c r="D7874" s="33">
        <v>4855949</v>
      </c>
      <c r="E7874" s="33"/>
      <c r="F7874" s="33">
        <v>2451663</v>
      </c>
      <c r="G7874" s="33">
        <v>736177</v>
      </c>
      <c r="H7874" s="33">
        <v>1387112</v>
      </c>
      <c r="I7874" s="33">
        <v>18404</v>
      </c>
      <c r="J7874" s="33">
        <v>309969</v>
      </c>
      <c r="K7874" s="33"/>
      <c r="L7874" s="33">
        <v>2404286</v>
      </c>
      <c r="M7874" s="33">
        <v>520396</v>
      </c>
      <c r="N7874" s="33">
        <v>1451681</v>
      </c>
      <c r="O7874" s="33">
        <v>64928</v>
      </c>
      <c r="P7874" s="33">
        <v>367281</v>
      </c>
      <c r="Q7874"/>
    </row>
    <row r="7875" spans="1:17">
      <c r="A7875" s="38" t="str">
        <f t="shared" ca="1" si="122"/>
        <v>209454</v>
      </c>
      <c r="B7875" s="39" cm="1">
        <f t="array" aca="1" ref="B7875" ca="1">INDIRECT(_xlfn.CONCAT("D",ROW(C7875)-C7875-3))</f>
        <v>2094</v>
      </c>
      <c r="C7875" s="32">
        <v>54</v>
      </c>
      <c r="D7875" s="33">
        <v>4851674</v>
      </c>
      <c r="E7875" s="33"/>
      <c r="F7875" s="33">
        <v>2447146</v>
      </c>
      <c r="G7875" s="33">
        <v>745751</v>
      </c>
      <c r="H7875" s="33">
        <v>1385104</v>
      </c>
      <c r="I7875" s="33">
        <v>24181</v>
      </c>
      <c r="J7875" s="33">
        <v>292110</v>
      </c>
      <c r="K7875" s="33"/>
      <c r="L7875" s="33">
        <v>2404527</v>
      </c>
      <c r="M7875" s="33">
        <v>562122</v>
      </c>
      <c r="N7875" s="33">
        <v>1407245</v>
      </c>
      <c r="O7875" s="33">
        <v>66873</v>
      </c>
      <c r="P7875" s="33">
        <v>368287</v>
      </c>
      <c r="Q7875"/>
    </row>
    <row r="7876" spans="1:17">
      <c r="A7876" s="38" t="str">
        <f t="shared" ca="1" si="122"/>
        <v>209455</v>
      </c>
      <c r="B7876" s="39" cm="1">
        <f t="array" aca="1" ref="B7876" ca="1">INDIRECT(_xlfn.CONCAT("D",ROW(C7876)-C7876-3))</f>
        <v>2094</v>
      </c>
      <c r="C7876" s="32">
        <v>55</v>
      </c>
      <c r="D7876" s="33">
        <v>4841751</v>
      </c>
      <c r="E7876" s="33"/>
      <c r="F7876" s="33">
        <v>2439518</v>
      </c>
      <c r="G7876" s="33">
        <v>755825</v>
      </c>
      <c r="H7876" s="33">
        <v>1360872</v>
      </c>
      <c r="I7876" s="33">
        <v>18364</v>
      </c>
      <c r="J7876" s="33">
        <v>304457</v>
      </c>
      <c r="K7876" s="33"/>
      <c r="L7876" s="33">
        <v>2402232</v>
      </c>
      <c r="M7876" s="33">
        <v>494008</v>
      </c>
      <c r="N7876" s="33">
        <v>1420029</v>
      </c>
      <c r="O7876" s="33">
        <v>80397</v>
      </c>
      <c r="P7876" s="33">
        <v>407798</v>
      </c>
      <c r="Q7876"/>
    </row>
    <row r="7877" spans="1:17">
      <c r="A7877" s="38" t="str">
        <f t="shared" ca="1" si="122"/>
        <v>209456</v>
      </c>
      <c r="B7877" s="39" cm="1">
        <f t="array" aca="1" ref="B7877" ca="1">INDIRECT(_xlfn.CONCAT("D",ROW(C7877)-C7877-3))</f>
        <v>2094</v>
      </c>
      <c r="C7877" s="32">
        <v>56</v>
      </c>
      <c r="D7877" s="33">
        <v>4826073</v>
      </c>
      <c r="E7877" s="33"/>
      <c r="F7877" s="33">
        <v>2428747</v>
      </c>
      <c r="G7877" s="33">
        <v>698906</v>
      </c>
      <c r="H7877" s="33">
        <v>1450085</v>
      </c>
      <c r="I7877" s="33">
        <v>18392</v>
      </c>
      <c r="J7877" s="33">
        <v>261364</v>
      </c>
      <c r="K7877" s="33"/>
      <c r="L7877" s="33">
        <v>2397325</v>
      </c>
      <c r="M7877" s="33">
        <v>498597</v>
      </c>
      <c r="N7877" s="33">
        <v>1392401</v>
      </c>
      <c r="O7877" s="33">
        <v>88897</v>
      </c>
      <c r="P7877" s="33">
        <v>417430</v>
      </c>
      <c r="Q7877"/>
    </row>
    <row r="7878" spans="1:17">
      <c r="A7878" s="38" t="str">
        <f t="shared" ca="1" si="122"/>
        <v>209457</v>
      </c>
      <c r="B7878" s="39" cm="1">
        <f t="array" aca="1" ref="B7878" ca="1">INDIRECT(_xlfn.CONCAT("D",ROW(C7878)-C7878-3))</f>
        <v>2094</v>
      </c>
      <c r="C7878" s="32">
        <v>57</v>
      </c>
      <c r="D7878" s="33">
        <v>4805538</v>
      </c>
      <c r="E7878" s="33"/>
      <c r="F7878" s="33">
        <v>2415356</v>
      </c>
      <c r="G7878" s="33">
        <v>714837</v>
      </c>
      <c r="H7878" s="33">
        <v>1382276</v>
      </c>
      <c r="I7878" s="33">
        <v>23215</v>
      </c>
      <c r="J7878" s="33">
        <v>295028</v>
      </c>
      <c r="K7878" s="33"/>
      <c r="L7878" s="33">
        <v>2390182</v>
      </c>
      <c r="M7878" s="33">
        <v>534162</v>
      </c>
      <c r="N7878" s="33">
        <v>1372177</v>
      </c>
      <c r="O7878" s="33">
        <v>106445</v>
      </c>
      <c r="P7878" s="33">
        <v>377397</v>
      </c>
      <c r="Q7878"/>
    </row>
    <row r="7879" spans="1:17">
      <c r="A7879" s="38" t="str">
        <f t="shared" ca="1" si="122"/>
        <v>209458</v>
      </c>
      <c r="B7879" s="39" cm="1">
        <f t="array" aca="1" ref="B7879" ca="1">INDIRECT(_xlfn.CONCAT("D",ROW(C7879)-C7879-3))</f>
        <v>2094</v>
      </c>
      <c r="C7879" s="32">
        <v>58</v>
      </c>
      <c r="D7879" s="33">
        <v>4781276</v>
      </c>
      <c r="E7879" s="33"/>
      <c r="F7879" s="33">
        <v>2399930</v>
      </c>
      <c r="G7879" s="33">
        <v>721042</v>
      </c>
      <c r="H7879" s="33">
        <v>1364761</v>
      </c>
      <c r="I7879" s="33">
        <v>22231</v>
      </c>
      <c r="J7879" s="33">
        <v>291896</v>
      </c>
      <c r="K7879" s="33"/>
      <c r="L7879" s="33">
        <v>2381347</v>
      </c>
      <c r="M7879" s="33">
        <v>530584</v>
      </c>
      <c r="N7879" s="33">
        <v>1329843</v>
      </c>
      <c r="O7879" s="33">
        <v>112109</v>
      </c>
      <c r="P7879" s="33">
        <v>408811</v>
      </c>
      <c r="Q7879"/>
    </row>
    <row r="7880" spans="1:17">
      <c r="A7880" s="38" t="str">
        <f t="shared" ca="1" si="122"/>
        <v>209459</v>
      </c>
      <c r="B7880" s="39" cm="1">
        <f t="array" aca="1" ref="B7880" ca="1">INDIRECT(_xlfn.CONCAT("D",ROW(C7880)-C7880-3))</f>
        <v>2094</v>
      </c>
      <c r="C7880" s="32">
        <v>59</v>
      </c>
      <c r="D7880" s="33">
        <v>4754533</v>
      </c>
      <c r="E7880" s="33"/>
      <c r="F7880" s="33">
        <v>2383088</v>
      </c>
      <c r="G7880" s="33">
        <v>690400</v>
      </c>
      <c r="H7880" s="33">
        <v>1416528</v>
      </c>
      <c r="I7880" s="33">
        <v>12553</v>
      </c>
      <c r="J7880" s="33">
        <v>263607</v>
      </c>
      <c r="K7880" s="33"/>
      <c r="L7880" s="33">
        <v>2371445</v>
      </c>
      <c r="M7880" s="33">
        <v>465027</v>
      </c>
      <c r="N7880" s="33">
        <v>1372891</v>
      </c>
      <c r="O7880" s="33">
        <v>87796</v>
      </c>
      <c r="P7880" s="33">
        <v>445731</v>
      </c>
      <c r="Q7880"/>
    </row>
    <row r="7881" spans="1:17">
      <c r="A7881" s="38" t="str">
        <f t="shared" ca="1" si="122"/>
        <v>209460</v>
      </c>
      <c r="B7881" s="39" cm="1">
        <f t="array" aca="1" ref="B7881" ca="1">INDIRECT(_xlfn.CONCAT("D",ROW(C7881)-C7881-3))</f>
        <v>2094</v>
      </c>
      <c r="C7881" s="32">
        <v>60</v>
      </c>
      <c r="D7881" s="33">
        <v>4726746</v>
      </c>
      <c r="E7881" s="33"/>
      <c r="F7881" s="33">
        <v>2365585</v>
      </c>
      <c r="G7881" s="33">
        <v>675052</v>
      </c>
      <c r="H7881" s="33">
        <v>1376217</v>
      </c>
      <c r="I7881" s="33">
        <v>24178</v>
      </c>
      <c r="J7881" s="33">
        <v>290137</v>
      </c>
      <c r="K7881" s="33"/>
      <c r="L7881" s="33">
        <v>2361162</v>
      </c>
      <c r="M7881" s="33">
        <v>498510</v>
      </c>
      <c r="N7881" s="33">
        <v>1328395</v>
      </c>
      <c r="O7881" s="33">
        <v>113034</v>
      </c>
      <c r="P7881" s="33">
        <v>421222</v>
      </c>
      <c r="Q7881"/>
    </row>
    <row r="7882" spans="1:17">
      <c r="A7882" s="38" t="str">
        <f t="shared" ca="1" si="122"/>
        <v>209461</v>
      </c>
      <c r="B7882" s="39" cm="1">
        <f t="array" aca="1" ref="B7882" ca="1">INDIRECT(_xlfn.CONCAT("D",ROW(C7882)-C7882-3))</f>
        <v>2094</v>
      </c>
      <c r="C7882" s="32">
        <v>61</v>
      </c>
      <c r="D7882" s="33">
        <v>4698192</v>
      </c>
      <c r="E7882" s="33"/>
      <c r="F7882" s="33">
        <v>2347537</v>
      </c>
      <c r="G7882" s="33">
        <v>689035</v>
      </c>
      <c r="H7882" s="33">
        <v>1384816</v>
      </c>
      <c r="I7882" s="33">
        <v>17346</v>
      </c>
      <c r="J7882" s="33">
        <v>256340</v>
      </c>
      <c r="K7882" s="33"/>
      <c r="L7882" s="33">
        <v>2350655</v>
      </c>
      <c r="M7882" s="33">
        <v>487708</v>
      </c>
      <c r="N7882" s="33">
        <v>1306671</v>
      </c>
      <c r="O7882" s="33">
        <v>125548</v>
      </c>
      <c r="P7882" s="33">
        <v>430728</v>
      </c>
      <c r="Q7882"/>
    </row>
    <row r="7883" spans="1:17">
      <c r="A7883" s="38" t="str">
        <f t="shared" ca="1" si="122"/>
        <v>209462</v>
      </c>
      <c r="B7883" s="39" cm="1">
        <f t="array" aca="1" ref="B7883" ca="1">INDIRECT(_xlfn.CONCAT("D",ROW(C7883)-C7883-3))</f>
        <v>2094</v>
      </c>
      <c r="C7883" s="32">
        <v>62</v>
      </c>
      <c r="D7883" s="33">
        <v>4668415</v>
      </c>
      <c r="E7883" s="33"/>
      <c r="F7883" s="33">
        <v>2328700</v>
      </c>
      <c r="G7883" s="33">
        <v>692812</v>
      </c>
      <c r="H7883" s="33">
        <v>1363400</v>
      </c>
      <c r="I7883" s="33">
        <v>26089</v>
      </c>
      <c r="J7883" s="33">
        <v>246398</v>
      </c>
      <c r="K7883" s="33"/>
      <c r="L7883" s="33">
        <v>2339716</v>
      </c>
      <c r="M7883" s="33">
        <v>465043</v>
      </c>
      <c r="N7883" s="33">
        <v>1305213</v>
      </c>
      <c r="O7883" s="33">
        <v>139223</v>
      </c>
      <c r="P7883" s="33">
        <v>430237</v>
      </c>
      <c r="Q7883"/>
    </row>
    <row r="7884" spans="1:17">
      <c r="A7884" s="38" t="str">
        <f t="shared" ref="A7884:A7947" ca="1" si="123">B7884&amp;C7884</f>
        <v>209463</v>
      </c>
      <c r="B7884" s="39" cm="1">
        <f t="array" aca="1" ref="B7884" ca="1">INDIRECT(_xlfn.CONCAT("D",ROW(C7884)-C7884-3))</f>
        <v>2094</v>
      </c>
      <c r="C7884" s="32">
        <v>63</v>
      </c>
      <c r="D7884" s="33">
        <v>4629179</v>
      </c>
      <c r="E7884" s="33"/>
      <c r="F7884" s="33">
        <v>2305021</v>
      </c>
      <c r="G7884" s="33">
        <v>644404</v>
      </c>
      <c r="H7884" s="33">
        <v>1366830</v>
      </c>
      <c r="I7884" s="33">
        <v>27934</v>
      </c>
      <c r="J7884" s="33">
        <v>265853</v>
      </c>
      <c r="K7884" s="33"/>
      <c r="L7884" s="33">
        <v>2324158</v>
      </c>
      <c r="M7884" s="33">
        <v>482391</v>
      </c>
      <c r="N7884" s="33">
        <v>1287983</v>
      </c>
      <c r="O7884" s="33">
        <v>120598</v>
      </c>
      <c r="P7884" s="33">
        <v>433187</v>
      </c>
      <c r="Q7884"/>
    </row>
    <row r="7885" spans="1:17">
      <c r="A7885" s="38" t="str">
        <f t="shared" ca="1" si="123"/>
        <v>209464</v>
      </c>
      <c r="B7885" s="39" cm="1">
        <f t="array" aca="1" ref="B7885" ca="1">INDIRECT(_xlfn.CONCAT("D",ROW(C7885)-C7885-3))</f>
        <v>2094</v>
      </c>
      <c r="C7885" s="32">
        <v>64</v>
      </c>
      <c r="D7885" s="33">
        <v>4575039</v>
      </c>
      <c r="E7885" s="33"/>
      <c r="F7885" s="33">
        <v>2273781</v>
      </c>
      <c r="G7885" s="33">
        <v>627878</v>
      </c>
      <c r="H7885" s="33">
        <v>1355449</v>
      </c>
      <c r="I7885" s="33">
        <v>28758</v>
      </c>
      <c r="J7885" s="33">
        <v>261696</v>
      </c>
      <c r="K7885" s="33"/>
      <c r="L7885" s="33">
        <v>2301258</v>
      </c>
      <c r="M7885" s="33">
        <v>478308</v>
      </c>
      <c r="N7885" s="33">
        <v>1222663</v>
      </c>
      <c r="O7885" s="33">
        <v>156555</v>
      </c>
      <c r="P7885" s="33">
        <v>443732</v>
      </c>
      <c r="Q7885"/>
    </row>
    <row r="7886" spans="1:17">
      <c r="A7886" s="38" t="str">
        <f t="shared" ca="1" si="123"/>
        <v>209465</v>
      </c>
      <c r="B7886" s="39" cm="1">
        <f t="array" aca="1" ref="B7886" ca="1">INDIRECT(_xlfn.CONCAT("D",ROW(C7886)-C7886-3))</f>
        <v>2094</v>
      </c>
      <c r="C7886" s="32">
        <v>65</v>
      </c>
      <c r="D7886" s="33">
        <v>4511236</v>
      </c>
      <c r="E7886" s="33"/>
      <c r="F7886" s="33">
        <v>2237770</v>
      </c>
      <c r="G7886" s="33">
        <v>620752</v>
      </c>
      <c r="H7886" s="33">
        <v>1341130</v>
      </c>
      <c r="I7886" s="33">
        <v>29696</v>
      </c>
      <c r="J7886" s="33">
        <v>246193</v>
      </c>
      <c r="K7886" s="33"/>
      <c r="L7886" s="33">
        <v>2273466</v>
      </c>
      <c r="M7886" s="33">
        <v>464636</v>
      </c>
      <c r="N7886" s="33">
        <v>1266754</v>
      </c>
      <c r="O7886" s="33">
        <v>137670</v>
      </c>
      <c r="P7886" s="33">
        <v>404405</v>
      </c>
      <c r="Q7886"/>
    </row>
    <row r="7887" spans="1:17">
      <c r="A7887" s="38" t="str">
        <f t="shared" ca="1" si="123"/>
        <v>209466</v>
      </c>
      <c r="B7887" s="39" cm="1">
        <f t="array" aca="1" ref="B7887" ca="1">INDIRECT(_xlfn.CONCAT("D",ROW(C7887)-C7887-3))</f>
        <v>2094</v>
      </c>
      <c r="C7887" s="32">
        <v>66</v>
      </c>
      <c r="D7887" s="33">
        <v>4441756</v>
      </c>
      <c r="E7887" s="33"/>
      <c r="F7887" s="33">
        <v>2198992</v>
      </c>
      <c r="G7887" s="33">
        <v>576314</v>
      </c>
      <c r="H7887" s="33">
        <v>1368985</v>
      </c>
      <c r="I7887" s="33">
        <v>38293</v>
      </c>
      <c r="J7887" s="33">
        <v>215400</v>
      </c>
      <c r="K7887" s="33"/>
      <c r="L7887" s="33">
        <v>2242764</v>
      </c>
      <c r="M7887" s="33">
        <v>466203</v>
      </c>
      <c r="N7887" s="33">
        <v>1261435</v>
      </c>
      <c r="O7887" s="33">
        <v>141012</v>
      </c>
      <c r="P7887" s="33">
        <v>374114</v>
      </c>
      <c r="Q7887"/>
    </row>
    <row r="7888" spans="1:17">
      <c r="A7888" s="38" t="str">
        <f t="shared" ca="1" si="123"/>
        <v>209467</v>
      </c>
      <c r="B7888" s="39" cm="1">
        <f t="array" aca="1" ref="B7888" ca="1">INDIRECT(_xlfn.CONCAT("D",ROW(C7888)-C7888-3))</f>
        <v>2094</v>
      </c>
      <c r="C7888" s="32">
        <v>67</v>
      </c>
      <c r="D7888" s="33">
        <v>4369360</v>
      </c>
      <c r="E7888" s="33"/>
      <c r="F7888" s="33">
        <v>2158708</v>
      </c>
      <c r="G7888" s="33">
        <v>568537</v>
      </c>
      <c r="H7888" s="33">
        <v>1298688</v>
      </c>
      <c r="I7888" s="33">
        <v>41366</v>
      </c>
      <c r="J7888" s="33">
        <v>250118</v>
      </c>
      <c r="K7888" s="33"/>
      <c r="L7888" s="33">
        <v>2210652</v>
      </c>
      <c r="M7888" s="33">
        <v>428241</v>
      </c>
      <c r="N7888" s="33">
        <v>1194061</v>
      </c>
      <c r="O7888" s="33">
        <v>186150</v>
      </c>
      <c r="P7888" s="33">
        <v>402200</v>
      </c>
      <c r="Q7888"/>
    </row>
    <row r="7889" spans="1:17">
      <c r="A7889" s="38" t="str">
        <f t="shared" ca="1" si="123"/>
        <v>209468</v>
      </c>
      <c r="B7889" s="39" cm="1">
        <f t="array" aca="1" ref="B7889" ca="1">INDIRECT(_xlfn.CONCAT("D",ROW(C7889)-C7889-3))</f>
        <v>2094</v>
      </c>
      <c r="C7889" s="32">
        <v>68</v>
      </c>
      <c r="D7889" s="33">
        <v>4295995</v>
      </c>
      <c r="E7889" s="33"/>
      <c r="F7889" s="33">
        <v>2117956</v>
      </c>
      <c r="G7889" s="33">
        <v>573105</v>
      </c>
      <c r="H7889" s="33">
        <v>1268045</v>
      </c>
      <c r="I7889" s="33">
        <v>33139</v>
      </c>
      <c r="J7889" s="33">
        <v>243667</v>
      </c>
      <c r="K7889" s="33"/>
      <c r="L7889" s="33">
        <v>2178039</v>
      </c>
      <c r="M7889" s="33">
        <v>462748</v>
      </c>
      <c r="N7889" s="33">
        <v>1157846</v>
      </c>
      <c r="O7889" s="33">
        <v>191347</v>
      </c>
      <c r="P7889" s="33">
        <v>366098</v>
      </c>
      <c r="Q7889"/>
    </row>
    <row r="7890" spans="1:17">
      <c r="A7890" s="38" t="str">
        <f t="shared" ca="1" si="123"/>
        <v>209469</v>
      </c>
      <c r="B7890" s="39" cm="1">
        <f t="array" aca="1" ref="B7890" ca="1">INDIRECT(_xlfn.CONCAT("D",ROW(C7890)-C7890-3))</f>
        <v>2094</v>
      </c>
      <c r="C7890" s="32">
        <v>69</v>
      </c>
      <c r="D7890" s="33">
        <v>4227180</v>
      </c>
      <c r="E7890" s="33"/>
      <c r="F7890" s="33">
        <v>2079346</v>
      </c>
      <c r="G7890" s="33">
        <v>495411</v>
      </c>
      <c r="H7890" s="33">
        <v>1303662</v>
      </c>
      <c r="I7890" s="33">
        <v>39475</v>
      </c>
      <c r="J7890" s="33">
        <v>240798</v>
      </c>
      <c r="K7890" s="33"/>
      <c r="L7890" s="33">
        <v>2147835</v>
      </c>
      <c r="M7890" s="33">
        <v>410572</v>
      </c>
      <c r="N7890" s="33">
        <v>1147623</v>
      </c>
      <c r="O7890" s="33">
        <v>220620</v>
      </c>
      <c r="P7890" s="33">
        <v>369020</v>
      </c>
      <c r="Q7890"/>
    </row>
    <row r="7891" spans="1:17">
      <c r="A7891" s="38" t="str">
        <f t="shared" ca="1" si="123"/>
        <v>209470</v>
      </c>
      <c r="B7891" s="39" cm="1">
        <f t="array" aca="1" ref="B7891" ca="1">INDIRECT(_xlfn.CONCAT("D",ROW(C7891)-C7891-3))</f>
        <v>2094</v>
      </c>
      <c r="C7891" s="32">
        <v>70</v>
      </c>
      <c r="D7891" s="33">
        <v>4167797</v>
      </c>
      <c r="E7891" s="33"/>
      <c r="F7891" s="33">
        <v>2045647</v>
      </c>
      <c r="G7891" s="33">
        <v>467061</v>
      </c>
      <c r="H7891" s="33">
        <v>1278905</v>
      </c>
      <c r="I7891" s="33">
        <v>51116</v>
      </c>
      <c r="J7891" s="33">
        <v>248565</v>
      </c>
      <c r="K7891" s="33"/>
      <c r="L7891" s="33">
        <v>2122150</v>
      </c>
      <c r="M7891" s="33">
        <v>402546</v>
      </c>
      <c r="N7891" s="33">
        <v>1153430</v>
      </c>
      <c r="O7891" s="33">
        <v>199767</v>
      </c>
      <c r="P7891" s="33">
        <v>366407</v>
      </c>
      <c r="Q7891"/>
    </row>
    <row r="7892" spans="1:17">
      <c r="A7892" s="38" t="str">
        <f t="shared" ca="1" si="123"/>
        <v>209471</v>
      </c>
      <c r="B7892" s="39" cm="1">
        <f t="array" aca="1" ref="B7892" ca="1">INDIRECT(_xlfn.CONCAT("D",ROW(C7892)-C7892-3))</f>
        <v>2094</v>
      </c>
      <c r="C7892" s="32">
        <v>71</v>
      </c>
      <c r="D7892" s="33">
        <v>4107333</v>
      </c>
      <c r="E7892" s="33"/>
      <c r="F7892" s="33">
        <v>2011649</v>
      </c>
      <c r="G7892" s="33">
        <v>484136</v>
      </c>
      <c r="H7892" s="33">
        <v>1260579</v>
      </c>
      <c r="I7892" s="33">
        <v>45673</v>
      </c>
      <c r="J7892" s="33">
        <v>221261</v>
      </c>
      <c r="K7892" s="33"/>
      <c r="L7892" s="33">
        <v>2095684</v>
      </c>
      <c r="M7892" s="33">
        <v>385565</v>
      </c>
      <c r="N7892" s="33">
        <v>1124141</v>
      </c>
      <c r="O7892" s="33">
        <v>224828</v>
      </c>
      <c r="P7892" s="33">
        <v>361149</v>
      </c>
      <c r="Q7892"/>
    </row>
    <row r="7893" spans="1:17">
      <c r="A7893" s="38" t="str">
        <f t="shared" ca="1" si="123"/>
        <v>209472</v>
      </c>
      <c r="B7893" s="39" cm="1">
        <f t="array" aca="1" ref="B7893" ca="1">INDIRECT(_xlfn.CONCAT("D",ROW(C7893)-C7893-3))</f>
        <v>2094</v>
      </c>
      <c r="C7893" s="32">
        <v>72</v>
      </c>
      <c r="D7893" s="33">
        <v>4054954</v>
      </c>
      <c r="E7893" s="33"/>
      <c r="F7893" s="33">
        <v>1981491</v>
      </c>
      <c r="G7893" s="33">
        <v>486646</v>
      </c>
      <c r="H7893" s="33">
        <v>1204295</v>
      </c>
      <c r="I7893" s="33">
        <v>52361</v>
      </c>
      <c r="J7893" s="33">
        <v>238190</v>
      </c>
      <c r="K7893" s="33"/>
      <c r="L7893" s="33">
        <v>2073463</v>
      </c>
      <c r="M7893" s="33">
        <v>404202</v>
      </c>
      <c r="N7893" s="33">
        <v>1048045</v>
      </c>
      <c r="O7893" s="33">
        <v>253012</v>
      </c>
      <c r="P7893" s="33">
        <v>368204</v>
      </c>
      <c r="Q7893"/>
    </row>
    <row r="7894" spans="1:17">
      <c r="A7894" s="38" t="str">
        <f t="shared" ca="1" si="123"/>
        <v>209473</v>
      </c>
      <c r="B7894" s="39" cm="1">
        <f t="array" aca="1" ref="B7894" ca="1">INDIRECT(_xlfn.CONCAT("D",ROW(C7894)-C7894-3))</f>
        <v>2094</v>
      </c>
      <c r="C7894" s="32">
        <v>73</v>
      </c>
      <c r="D7894" s="33">
        <v>3953449</v>
      </c>
      <c r="E7894" s="33"/>
      <c r="F7894" s="33">
        <v>1925239</v>
      </c>
      <c r="G7894" s="33">
        <v>447798</v>
      </c>
      <c r="H7894" s="33">
        <v>1169520</v>
      </c>
      <c r="I7894" s="33">
        <v>57310</v>
      </c>
      <c r="J7894" s="33">
        <v>250611</v>
      </c>
      <c r="K7894" s="33"/>
      <c r="L7894" s="33">
        <v>2028210</v>
      </c>
      <c r="M7894" s="33">
        <v>352011</v>
      </c>
      <c r="N7894" s="33">
        <v>1009229</v>
      </c>
      <c r="O7894" s="33">
        <v>277904</v>
      </c>
      <c r="P7894" s="33">
        <v>389065</v>
      </c>
      <c r="Q7894"/>
    </row>
    <row r="7895" spans="1:17">
      <c r="A7895" s="38" t="str">
        <f t="shared" ca="1" si="123"/>
        <v>209474</v>
      </c>
      <c r="B7895" s="39" cm="1">
        <f t="array" aca="1" ref="B7895" ca="1">INDIRECT(_xlfn.CONCAT("D",ROW(C7895)-C7895-3))</f>
        <v>2094</v>
      </c>
      <c r="C7895" s="32">
        <v>74</v>
      </c>
      <c r="D7895" s="33">
        <v>4004478</v>
      </c>
      <c r="E7895" s="33"/>
      <c r="F7895" s="33">
        <v>1945353</v>
      </c>
      <c r="G7895" s="33">
        <v>456552</v>
      </c>
      <c r="H7895" s="33">
        <v>1218474</v>
      </c>
      <c r="I7895" s="33">
        <v>73088</v>
      </c>
      <c r="J7895" s="33">
        <v>197239</v>
      </c>
      <c r="K7895" s="33"/>
      <c r="L7895" s="33">
        <v>2059125</v>
      </c>
      <c r="M7895" s="33">
        <v>419861</v>
      </c>
      <c r="N7895" s="33">
        <v>1043625</v>
      </c>
      <c r="O7895" s="33">
        <v>254126</v>
      </c>
      <c r="P7895" s="33">
        <v>341514</v>
      </c>
      <c r="Q7895"/>
    </row>
    <row r="7896" spans="1:17">
      <c r="A7896" s="38" t="str">
        <f t="shared" ca="1" si="123"/>
        <v>209475</v>
      </c>
      <c r="B7896" s="39" cm="1">
        <f t="array" aca="1" ref="B7896" ca="1">INDIRECT(_xlfn.CONCAT("D",ROW(C7896)-C7896-3))</f>
        <v>2094</v>
      </c>
      <c r="C7896" s="32">
        <v>75</v>
      </c>
      <c r="D7896" s="33">
        <v>3992006</v>
      </c>
      <c r="E7896" s="33"/>
      <c r="F7896" s="33">
        <v>1933407</v>
      </c>
      <c r="G7896" s="33">
        <v>436478</v>
      </c>
      <c r="H7896" s="33">
        <v>1182423</v>
      </c>
      <c r="I7896" s="33">
        <v>84675</v>
      </c>
      <c r="J7896" s="33">
        <v>229831</v>
      </c>
      <c r="K7896" s="33"/>
      <c r="L7896" s="33">
        <v>2058599</v>
      </c>
      <c r="M7896" s="33">
        <v>389465</v>
      </c>
      <c r="N7896" s="33">
        <v>1063188</v>
      </c>
      <c r="O7896" s="33">
        <v>276166</v>
      </c>
      <c r="P7896" s="33">
        <v>329781</v>
      </c>
      <c r="Q7896"/>
    </row>
    <row r="7897" spans="1:17">
      <c r="A7897" s="38" t="str">
        <f t="shared" ca="1" si="123"/>
        <v>209476</v>
      </c>
      <c r="B7897" s="39" cm="1">
        <f t="array" aca="1" ref="B7897" ca="1">INDIRECT(_xlfn.CONCAT("D",ROW(C7897)-C7897-3))</f>
        <v>2094</v>
      </c>
      <c r="C7897" s="32">
        <v>76</v>
      </c>
      <c r="D7897" s="33">
        <v>3982154</v>
      </c>
      <c r="E7897" s="33"/>
      <c r="F7897" s="33">
        <v>1924090</v>
      </c>
      <c r="G7897" s="33">
        <v>437569</v>
      </c>
      <c r="H7897" s="33">
        <v>1159103</v>
      </c>
      <c r="I7897" s="33">
        <v>91960</v>
      </c>
      <c r="J7897" s="33">
        <v>235458</v>
      </c>
      <c r="K7897" s="33"/>
      <c r="L7897" s="33">
        <v>2058064</v>
      </c>
      <c r="M7897" s="33">
        <v>365631</v>
      </c>
      <c r="N7897" s="33">
        <v>1036122</v>
      </c>
      <c r="O7897" s="33">
        <v>321066</v>
      </c>
      <c r="P7897" s="33">
        <v>335246</v>
      </c>
      <c r="Q7897"/>
    </row>
    <row r="7898" spans="1:17">
      <c r="A7898" s="38" t="str">
        <f t="shared" ca="1" si="123"/>
        <v>209477</v>
      </c>
      <c r="B7898" s="39" cm="1">
        <f t="array" aca="1" ref="B7898" ca="1">INDIRECT(_xlfn.CONCAT("D",ROW(C7898)-C7898-3))</f>
        <v>2094</v>
      </c>
      <c r="C7898" s="32">
        <v>77</v>
      </c>
      <c r="D7898" s="33">
        <v>3986543</v>
      </c>
      <c r="E7898" s="33"/>
      <c r="F7898" s="33">
        <v>1918772</v>
      </c>
      <c r="G7898" s="33">
        <v>431094</v>
      </c>
      <c r="H7898" s="33">
        <v>1182487</v>
      </c>
      <c r="I7898" s="33">
        <v>74535</v>
      </c>
      <c r="J7898" s="33">
        <v>230656</v>
      </c>
      <c r="K7898" s="33"/>
      <c r="L7898" s="33">
        <v>2067771</v>
      </c>
      <c r="M7898" s="33">
        <v>403049</v>
      </c>
      <c r="N7898" s="33">
        <v>990954</v>
      </c>
      <c r="O7898" s="33">
        <v>330318</v>
      </c>
      <c r="P7898" s="33">
        <v>343450</v>
      </c>
      <c r="Q7898"/>
    </row>
    <row r="7899" spans="1:17">
      <c r="A7899" s="38" t="str">
        <f t="shared" ca="1" si="123"/>
        <v>209478</v>
      </c>
      <c r="B7899" s="39" cm="1">
        <f t="array" aca="1" ref="B7899" ca="1">INDIRECT(_xlfn.CONCAT("D",ROW(C7899)-C7899-3))</f>
        <v>2094</v>
      </c>
      <c r="C7899" s="32">
        <v>78</v>
      </c>
      <c r="D7899" s="33">
        <v>3936848</v>
      </c>
      <c r="E7899" s="33"/>
      <c r="F7899" s="33">
        <v>1888629</v>
      </c>
      <c r="G7899" s="33">
        <v>399035</v>
      </c>
      <c r="H7899" s="33">
        <v>1161924</v>
      </c>
      <c r="I7899" s="33">
        <v>99507</v>
      </c>
      <c r="J7899" s="33">
        <v>228163</v>
      </c>
      <c r="K7899" s="33"/>
      <c r="L7899" s="33">
        <v>2048219</v>
      </c>
      <c r="M7899" s="33">
        <v>378179</v>
      </c>
      <c r="N7899" s="33">
        <v>961080</v>
      </c>
      <c r="O7899" s="33">
        <v>360027</v>
      </c>
      <c r="P7899" s="33">
        <v>348933</v>
      </c>
      <c r="Q7899"/>
    </row>
    <row r="7900" spans="1:17">
      <c r="A7900" s="38" t="str">
        <f t="shared" ca="1" si="123"/>
        <v>209479</v>
      </c>
      <c r="B7900" s="39" cm="1">
        <f t="array" aca="1" ref="B7900" ca="1">INDIRECT(_xlfn.CONCAT("D",ROW(C7900)-C7900-3))</f>
        <v>2094</v>
      </c>
      <c r="C7900" s="32">
        <v>79</v>
      </c>
      <c r="D7900" s="33">
        <v>3863037</v>
      </c>
      <c r="E7900" s="33"/>
      <c r="F7900" s="33">
        <v>1845890</v>
      </c>
      <c r="G7900" s="33">
        <v>377020</v>
      </c>
      <c r="H7900" s="33">
        <v>1131060</v>
      </c>
      <c r="I7900" s="33">
        <v>112603</v>
      </c>
      <c r="J7900" s="33">
        <v>225207</v>
      </c>
      <c r="K7900" s="33"/>
      <c r="L7900" s="33">
        <v>2017147</v>
      </c>
      <c r="M7900" s="33">
        <v>363913</v>
      </c>
      <c r="N7900" s="33">
        <v>911295</v>
      </c>
      <c r="O7900" s="33">
        <v>409276</v>
      </c>
      <c r="P7900" s="33">
        <v>332663</v>
      </c>
      <c r="Q7900"/>
    </row>
    <row r="7901" spans="1:17">
      <c r="A7901" s="38" t="str">
        <f t="shared" ca="1" si="123"/>
        <v>209480</v>
      </c>
      <c r="B7901" s="39" cm="1">
        <f t="array" aca="1" ref="B7901" ca="1">INDIRECT(_xlfn.CONCAT("D",ROW(C7901)-C7901-3))</f>
        <v>2094</v>
      </c>
      <c r="C7901" s="32">
        <v>80</v>
      </c>
      <c r="D7901" s="33">
        <v>3725435</v>
      </c>
      <c r="E7901" s="33"/>
      <c r="F7901" s="33">
        <v>1772947</v>
      </c>
      <c r="G7901" s="33">
        <v>358212</v>
      </c>
      <c r="H7901" s="33">
        <v>1094759</v>
      </c>
      <c r="I7901" s="33">
        <v>119739</v>
      </c>
      <c r="J7901" s="33">
        <v>200236</v>
      </c>
      <c r="K7901" s="33"/>
      <c r="L7901" s="33">
        <v>1952489</v>
      </c>
      <c r="M7901" s="33">
        <v>343904</v>
      </c>
      <c r="N7901" s="33">
        <v>875393</v>
      </c>
      <c r="O7901" s="33">
        <v>419543</v>
      </c>
      <c r="P7901" s="33">
        <v>313649</v>
      </c>
      <c r="Q7901"/>
    </row>
    <row r="7902" spans="1:17">
      <c r="A7902" s="38" t="str">
        <f t="shared" ca="1" si="123"/>
        <v>209481</v>
      </c>
      <c r="B7902" s="39" cm="1">
        <f t="array" aca="1" ref="B7902" ca="1">INDIRECT(_xlfn.CONCAT("D",ROW(C7902)-C7902-3))</f>
        <v>2094</v>
      </c>
      <c r="C7902" s="32">
        <v>81</v>
      </c>
      <c r="D7902" s="33">
        <v>3628412</v>
      </c>
      <c r="E7902" s="33"/>
      <c r="F7902" s="33">
        <v>1716325</v>
      </c>
      <c r="G7902" s="33">
        <v>351731</v>
      </c>
      <c r="H7902" s="33">
        <v>1069301</v>
      </c>
      <c r="I7902" s="33">
        <v>123962</v>
      </c>
      <c r="J7902" s="33">
        <v>171330</v>
      </c>
      <c r="K7902" s="33"/>
      <c r="L7902" s="33">
        <v>1912087</v>
      </c>
      <c r="M7902" s="33">
        <v>358579</v>
      </c>
      <c r="N7902" s="33">
        <v>872712</v>
      </c>
      <c r="O7902" s="33">
        <v>418174</v>
      </c>
      <c r="P7902" s="33">
        <v>262622</v>
      </c>
      <c r="Q7902"/>
    </row>
    <row r="7903" spans="1:17">
      <c r="A7903" s="38" t="str">
        <f t="shared" ca="1" si="123"/>
        <v>209482</v>
      </c>
      <c r="B7903" s="39" cm="1">
        <f t="array" aca="1" ref="B7903" ca="1">INDIRECT(_xlfn.CONCAT("D",ROW(C7903)-C7903-3))</f>
        <v>2094</v>
      </c>
      <c r="C7903" s="32">
        <v>82</v>
      </c>
      <c r="D7903" s="33">
        <v>3505162</v>
      </c>
      <c r="E7903" s="33"/>
      <c r="F7903" s="33">
        <v>1649955</v>
      </c>
      <c r="G7903" s="33">
        <v>307978</v>
      </c>
      <c r="H7903" s="33">
        <v>1053184</v>
      </c>
      <c r="I7903" s="33">
        <v>123191</v>
      </c>
      <c r="J7903" s="33">
        <v>165601</v>
      </c>
      <c r="K7903" s="33"/>
      <c r="L7903" s="33">
        <v>1855208</v>
      </c>
      <c r="M7903" s="33">
        <v>325546</v>
      </c>
      <c r="N7903" s="33">
        <v>767358</v>
      </c>
      <c r="O7903" s="33">
        <v>509550</v>
      </c>
      <c r="P7903" s="33">
        <v>252753</v>
      </c>
      <c r="Q7903"/>
    </row>
    <row r="7904" spans="1:17">
      <c r="A7904" s="38" t="str">
        <f t="shared" ca="1" si="123"/>
        <v>209483</v>
      </c>
      <c r="B7904" s="39" cm="1">
        <f t="array" aca="1" ref="B7904" ca="1">INDIRECT(_xlfn.CONCAT("D",ROW(C7904)-C7904-3))</f>
        <v>2094</v>
      </c>
      <c r="C7904" s="32">
        <v>83</v>
      </c>
      <c r="D7904" s="33">
        <v>3435661</v>
      </c>
      <c r="E7904" s="33"/>
      <c r="F7904" s="33">
        <v>1606611</v>
      </c>
      <c r="G7904" s="33">
        <v>278708</v>
      </c>
      <c r="H7904" s="33">
        <v>994665</v>
      </c>
      <c r="I7904" s="33">
        <v>159550</v>
      </c>
      <c r="J7904" s="33">
        <v>173688</v>
      </c>
      <c r="K7904" s="33"/>
      <c r="L7904" s="33">
        <v>1829049</v>
      </c>
      <c r="M7904" s="33">
        <v>299115</v>
      </c>
      <c r="N7904" s="33">
        <v>769009</v>
      </c>
      <c r="O7904" s="33">
        <v>499199</v>
      </c>
      <c r="P7904" s="33">
        <v>261726</v>
      </c>
      <c r="Q7904"/>
    </row>
    <row r="7905" spans="1:17">
      <c r="A7905" s="38" t="str">
        <f t="shared" ca="1" si="123"/>
        <v>209484</v>
      </c>
      <c r="B7905" s="39" cm="1">
        <f t="array" aca="1" ref="B7905" ca="1">INDIRECT(_xlfn.CONCAT("D",ROW(C7905)-C7905-3))</f>
        <v>2094</v>
      </c>
      <c r="C7905" s="32">
        <v>84</v>
      </c>
      <c r="D7905" s="33">
        <v>3343779</v>
      </c>
      <c r="E7905" s="33"/>
      <c r="F7905" s="33">
        <v>1552521</v>
      </c>
      <c r="G7905" s="33">
        <v>258754</v>
      </c>
      <c r="H7905" s="33">
        <v>1001659</v>
      </c>
      <c r="I7905" s="33">
        <v>132409</v>
      </c>
      <c r="J7905" s="33">
        <v>159699</v>
      </c>
      <c r="K7905" s="33"/>
      <c r="L7905" s="33">
        <v>1791258</v>
      </c>
      <c r="M7905" s="33">
        <v>299386</v>
      </c>
      <c r="N7905" s="33">
        <v>672607</v>
      </c>
      <c r="O7905" s="33">
        <v>547188</v>
      </c>
      <c r="P7905" s="33">
        <v>272077</v>
      </c>
      <c r="Q7905"/>
    </row>
    <row r="7906" spans="1:17">
      <c r="A7906" s="38" t="str">
        <f t="shared" ca="1" si="123"/>
        <v>209485</v>
      </c>
      <c r="B7906" s="39" cm="1">
        <f t="array" aca="1" ref="B7906" ca="1">INDIRECT(_xlfn.CONCAT("D",ROW(C7906)-C7906-3))</f>
        <v>2094</v>
      </c>
      <c r="C7906" s="32">
        <v>85</v>
      </c>
      <c r="D7906" s="33">
        <v>3282747</v>
      </c>
      <c r="E7906" s="33"/>
      <c r="F7906" s="33">
        <v>1512561</v>
      </c>
      <c r="G7906" s="33">
        <v>277219</v>
      </c>
      <c r="H7906" s="33">
        <v>941936</v>
      </c>
      <c r="I7906" s="33">
        <v>132539</v>
      </c>
      <c r="J7906" s="33">
        <v>160868</v>
      </c>
      <c r="K7906" s="33"/>
      <c r="L7906" s="33">
        <v>1770186</v>
      </c>
      <c r="M7906" s="33">
        <v>328937</v>
      </c>
      <c r="N7906" s="33">
        <v>649777</v>
      </c>
      <c r="O7906" s="33">
        <v>550590</v>
      </c>
      <c r="P7906" s="33">
        <v>240883</v>
      </c>
      <c r="Q7906"/>
    </row>
    <row r="7907" spans="1:17">
      <c r="A7907" s="38" t="str">
        <f t="shared" ca="1" si="123"/>
        <v>209486</v>
      </c>
      <c r="B7907" s="39" cm="1">
        <f t="array" aca="1" ref="B7907" ca="1">INDIRECT(_xlfn.CONCAT("D",ROW(C7907)-C7907-3))</f>
        <v>2094</v>
      </c>
      <c r="C7907" s="32">
        <v>86</v>
      </c>
      <c r="D7907" s="33">
        <v>3108525</v>
      </c>
      <c r="E7907" s="33"/>
      <c r="F7907" s="33">
        <v>1418978</v>
      </c>
      <c r="G7907" s="33">
        <v>229913</v>
      </c>
      <c r="H7907" s="33">
        <v>893318</v>
      </c>
      <c r="I7907" s="33">
        <v>166104</v>
      </c>
      <c r="J7907" s="33">
        <v>129643</v>
      </c>
      <c r="K7907" s="33"/>
      <c r="L7907" s="33">
        <v>1689547</v>
      </c>
      <c r="M7907" s="33">
        <v>310780</v>
      </c>
      <c r="N7907" s="33">
        <v>590177</v>
      </c>
      <c r="O7907" s="33">
        <v>569931</v>
      </c>
      <c r="P7907" s="33">
        <v>218659</v>
      </c>
      <c r="Q7907"/>
    </row>
    <row r="7908" spans="1:17">
      <c r="A7908" s="38" t="str">
        <f t="shared" ca="1" si="123"/>
        <v>209487</v>
      </c>
      <c r="B7908" s="39" cm="1">
        <f t="array" aca="1" ref="B7908" ca="1">INDIRECT(_xlfn.CONCAT("D",ROW(C7908)-C7908-3))</f>
        <v>2094</v>
      </c>
      <c r="C7908" s="32">
        <v>87</v>
      </c>
      <c r="D7908" s="33">
        <v>2874525</v>
      </c>
      <c r="E7908" s="33"/>
      <c r="F7908" s="33">
        <v>1300229</v>
      </c>
      <c r="G7908" s="33">
        <v>182417</v>
      </c>
      <c r="H7908" s="33">
        <v>829998</v>
      </c>
      <c r="I7908" s="33">
        <v>169243</v>
      </c>
      <c r="J7908" s="33">
        <v>118571</v>
      </c>
      <c r="K7908" s="33"/>
      <c r="L7908" s="33">
        <v>1574296</v>
      </c>
      <c r="M7908" s="33">
        <v>252090</v>
      </c>
      <c r="N7908" s="33">
        <v>537589</v>
      </c>
      <c r="O7908" s="33">
        <v>556825</v>
      </c>
      <c r="P7908" s="33">
        <v>227792</v>
      </c>
      <c r="Q7908"/>
    </row>
    <row r="7909" spans="1:17">
      <c r="A7909" s="38" t="str">
        <f t="shared" ca="1" si="123"/>
        <v>209488</v>
      </c>
      <c r="B7909" s="39" cm="1">
        <f t="array" aca="1" ref="B7909" ca="1">INDIRECT(_xlfn.CONCAT("D",ROW(C7909)-C7909-3))</f>
        <v>2094</v>
      </c>
      <c r="C7909" s="32">
        <v>88</v>
      </c>
      <c r="D7909" s="33">
        <v>2614787</v>
      </c>
      <c r="E7909" s="33"/>
      <c r="F7909" s="33">
        <v>1170145</v>
      </c>
      <c r="G7909" s="33">
        <v>166583</v>
      </c>
      <c r="H7909" s="33">
        <v>749624</v>
      </c>
      <c r="I7909" s="33">
        <v>149315</v>
      </c>
      <c r="J7909" s="33">
        <v>104622</v>
      </c>
      <c r="K7909" s="33"/>
      <c r="L7909" s="33">
        <v>1444642</v>
      </c>
      <c r="M7909" s="33">
        <v>240942</v>
      </c>
      <c r="N7909" s="33">
        <v>417093</v>
      </c>
      <c r="O7909" s="33">
        <v>574010</v>
      </c>
      <c r="P7909" s="33">
        <v>212596</v>
      </c>
      <c r="Q7909"/>
    </row>
    <row r="7910" spans="1:17">
      <c r="A7910" s="38" t="str">
        <f t="shared" ca="1" si="123"/>
        <v>209489</v>
      </c>
      <c r="B7910" s="39" cm="1">
        <f t="array" aca="1" ref="B7910" ca="1">INDIRECT(_xlfn.CONCAT("D",ROW(C7910)-C7910-3))</f>
        <v>2094</v>
      </c>
      <c r="C7910" s="32">
        <v>89</v>
      </c>
      <c r="D7910" s="33">
        <v>2385674</v>
      </c>
      <c r="E7910" s="33"/>
      <c r="F7910" s="33">
        <v>1054945</v>
      </c>
      <c r="G7910" s="33">
        <v>169890</v>
      </c>
      <c r="H7910" s="33">
        <v>617504</v>
      </c>
      <c r="I7910" s="33">
        <v>180063</v>
      </c>
      <c r="J7910" s="33">
        <v>87488</v>
      </c>
      <c r="K7910" s="33"/>
      <c r="L7910" s="33">
        <v>1330728</v>
      </c>
      <c r="M7910" s="33">
        <v>211661</v>
      </c>
      <c r="N7910" s="33">
        <v>384838</v>
      </c>
      <c r="O7910" s="33">
        <v>567129</v>
      </c>
      <c r="P7910" s="33">
        <v>167101</v>
      </c>
      <c r="Q7910"/>
    </row>
    <row r="7911" spans="1:17">
      <c r="A7911" s="38" t="str">
        <f t="shared" ca="1" si="123"/>
        <v>209490</v>
      </c>
      <c r="B7911" s="39" cm="1">
        <f t="array" aca="1" ref="B7911" ca="1">INDIRECT(_xlfn.CONCAT("D",ROW(C7911)-C7911-3))</f>
        <v>2094</v>
      </c>
      <c r="C7911" s="32">
        <v>90</v>
      </c>
      <c r="D7911" s="33">
        <v>2143001</v>
      </c>
      <c r="E7911" s="33"/>
      <c r="F7911" s="33">
        <v>934671</v>
      </c>
      <c r="G7911" s="33">
        <v>118364</v>
      </c>
      <c r="H7911" s="33">
        <v>573455</v>
      </c>
      <c r="I7911" s="33">
        <v>159180</v>
      </c>
      <c r="J7911" s="33">
        <v>83671</v>
      </c>
      <c r="K7911" s="33"/>
      <c r="L7911" s="33">
        <v>1208331</v>
      </c>
      <c r="M7911" s="33">
        <v>183634</v>
      </c>
      <c r="N7911" s="33">
        <v>283060</v>
      </c>
      <c r="O7911" s="33">
        <v>580323</v>
      </c>
      <c r="P7911" s="33">
        <v>161314</v>
      </c>
      <c r="Q7911"/>
    </row>
    <row r="7912" spans="1:17">
      <c r="A7912" s="38" t="str">
        <f t="shared" ca="1" si="123"/>
        <v>209491</v>
      </c>
      <c r="B7912" s="39" cm="1">
        <f t="array" aca="1" ref="B7912" ca="1">INDIRECT(_xlfn.CONCAT("D",ROW(C7912)-C7912-3))</f>
        <v>2094</v>
      </c>
      <c r="C7912" s="32">
        <v>91</v>
      </c>
      <c r="D7912" s="33">
        <v>1878521</v>
      </c>
      <c r="E7912" s="33"/>
      <c r="F7912" s="33">
        <v>805103</v>
      </c>
      <c r="G7912" s="33">
        <v>83180</v>
      </c>
      <c r="H7912" s="33">
        <v>487786</v>
      </c>
      <c r="I7912" s="33">
        <v>163280</v>
      </c>
      <c r="J7912" s="33">
        <v>70857</v>
      </c>
      <c r="K7912" s="33"/>
      <c r="L7912" s="33">
        <v>1073417</v>
      </c>
      <c r="M7912" s="33">
        <v>165141</v>
      </c>
      <c r="N7912" s="33">
        <v>250770</v>
      </c>
      <c r="O7912" s="33">
        <v>524986</v>
      </c>
      <c r="P7912" s="33">
        <v>132521</v>
      </c>
      <c r="Q7912"/>
    </row>
    <row r="7913" spans="1:17">
      <c r="A7913" s="38" t="str">
        <f t="shared" ca="1" si="123"/>
        <v>209492</v>
      </c>
      <c r="B7913" s="39" cm="1">
        <f t="array" aca="1" ref="B7913" ca="1">INDIRECT(_xlfn.CONCAT("D",ROW(C7913)-C7913-3))</f>
        <v>2094</v>
      </c>
      <c r="C7913" s="32">
        <v>92</v>
      </c>
      <c r="D7913" s="33">
        <v>1641050</v>
      </c>
      <c r="E7913" s="33"/>
      <c r="F7913" s="33">
        <v>690045</v>
      </c>
      <c r="G7913" s="33">
        <v>73343</v>
      </c>
      <c r="H7913" s="33">
        <v>408036</v>
      </c>
      <c r="I7913" s="33">
        <v>142554</v>
      </c>
      <c r="J7913" s="33">
        <v>66112</v>
      </c>
      <c r="K7913" s="33"/>
      <c r="L7913" s="33">
        <v>951005</v>
      </c>
      <c r="M7913" s="33">
        <v>121950</v>
      </c>
      <c r="N7913" s="33">
        <v>214181</v>
      </c>
      <c r="O7913" s="33">
        <v>464230</v>
      </c>
      <c r="P7913" s="33">
        <v>150644</v>
      </c>
      <c r="Q7913"/>
    </row>
    <row r="7914" spans="1:17">
      <c r="A7914" s="38" t="str">
        <f t="shared" ca="1" si="123"/>
        <v>209493</v>
      </c>
      <c r="B7914" s="39" cm="1">
        <f t="array" aca="1" ref="B7914" ca="1">INDIRECT(_xlfn.CONCAT("D",ROW(C7914)-C7914-3))</f>
        <v>2094</v>
      </c>
      <c r="C7914" s="32">
        <v>93</v>
      </c>
      <c r="D7914" s="33">
        <v>1437563</v>
      </c>
      <c r="E7914" s="33"/>
      <c r="F7914" s="33">
        <v>592792</v>
      </c>
      <c r="G7914" s="33">
        <v>50959</v>
      </c>
      <c r="H7914" s="33">
        <v>341115</v>
      </c>
      <c r="I7914" s="33">
        <v>147678</v>
      </c>
      <c r="J7914" s="33">
        <v>53039</v>
      </c>
      <c r="K7914" s="33"/>
      <c r="L7914" s="33">
        <v>844771</v>
      </c>
      <c r="M7914" s="33">
        <v>122745</v>
      </c>
      <c r="N7914" s="33">
        <v>144405</v>
      </c>
      <c r="O7914" s="33">
        <v>468286</v>
      </c>
      <c r="P7914" s="33">
        <v>109335</v>
      </c>
      <c r="Q7914"/>
    </row>
    <row r="7915" spans="1:17">
      <c r="A7915" s="38" t="str">
        <f t="shared" ca="1" si="123"/>
        <v>209494</v>
      </c>
      <c r="B7915" s="39" cm="1">
        <f t="array" aca="1" ref="B7915" ca="1">INDIRECT(_xlfn.CONCAT("D",ROW(C7915)-C7915-3))</f>
        <v>2094</v>
      </c>
      <c r="C7915" s="32">
        <v>94</v>
      </c>
      <c r="D7915" s="33">
        <v>1200765</v>
      </c>
      <c r="E7915" s="33"/>
      <c r="F7915" s="33">
        <v>484624</v>
      </c>
      <c r="G7915" s="33">
        <v>34467</v>
      </c>
      <c r="H7915" s="33">
        <v>271557</v>
      </c>
      <c r="I7915" s="33">
        <v>137867</v>
      </c>
      <c r="J7915" s="33">
        <v>40733</v>
      </c>
      <c r="K7915" s="33"/>
      <c r="L7915" s="33">
        <v>716141</v>
      </c>
      <c r="M7915" s="33">
        <v>86930</v>
      </c>
      <c r="N7915" s="33">
        <v>119012</v>
      </c>
      <c r="O7915" s="33">
        <v>419129</v>
      </c>
      <c r="P7915" s="33">
        <v>91070</v>
      </c>
      <c r="Q7915"/>
    </row>
    <row r="7916" spans="1:17">
      <c r="A7916" s="38" t="str">
        <f t="shared" ca="1" si="123"/>
        <v>209495</v>
      </c>
      <c r="B7916" s="39" cm="1">
        <f t="array" aca="1" ref="B7916" ca="1">INDIRECT(_xlfn.CONCAT("D",ROW(C7916)-C7916-3))</f>
        <v>2094</v>
      </c>
      <c r="C7916" s="32">
        <v>95</v>
      </c>
      <c r="D7916" s="33">
        <v>988781</v>
      </c>
      <c r="E7916" s="33"/>
      <c r="F7916" s="33">
        <v>388513</v>
      </c>
      <c r="G7916" s="33">
        <v>33511</v>
      </c>
      <c r="H7916" s="33">
        <v>217819</v>
      </c>
      <c r="I7916" s="33">
        <v>102626</v>
      </c>
      <c r="J7916" s="33">
        <v>34558</v>
      </c>
      <c r="K7916" s="33"/>
      <c r="L7916" s="33">
        <v>600268</v>
      </c>
      <c r="M7916" s="33">
        <v>88428</v>
      </c>
      <c r="N7916" s="33">
        <v>81145</v>
      </c>
      <c r="O7916" s="33">
        <v>370356</v>
      </c>
      <c r="P7916" s="33">
        <v>60339</v>
      </c>
      <c r="Q7916"/>
    </row>
    <row r="7917" spans="1:17">
      <c r="A7917" s="38" t="str">
        <f t="shared" ca="1" si="123"/>
        <v>209496</v>
      </c>
      <c r="B7917" s="39" cm="1">
        <f t="array" aca="1" ref="B7917" ca="1">INDIRECT(_xlfn.CONCAT("D",ROW(C7917)-C7917-3))</f>
        <v>2094</v>
      </c>
      <c r="C7917" s="32">
        <v>96</v>
      </c>
      <c r="D7917" s="33">
        <v>779594</v>
      </c>
      <c r="E7917" s="33"/>
      <c r="F7917" s="33">
        <v>297288</v>
      </c>
      <c r="G7917" s="33">
        <v>31626</v>
      </c>
      <c r="H7917" s="33">
        <v>160240</v>
      </c>
      <c r="I7917" s="33">
        <v>100150</v>
      </c>
      <c r="J7917" s="33">
        <v>5271</v>
      </c>
      <c r="K7917" s="33"/>
      <c r="L7917" s="33">
        <v>482306</v>
      </c>
      <c r="M7917" s="33">
        <v>70249</v>
      </c>
      <c r="N7917" s="33">
        <v>49279</v>
      </c>
      <c r="O7917" s="33">
        <v>290432</v>
      </c>
      <c r="P7917" s="33">
        <v>72346</v>
      </c>
      <c r="Q7917"/>
    </row>
    <row r="7918" spans="1:17">
      <c r="A7918" s="38" t="str">
        <f t="shared" ca="1" si="123"/>
        <v>209497</v>
      </c>
      <c r="B7918" s="39" cm="1">
        <f t="array" aca="1" ref="B7918" ca="1">INDIRECT(_xlfn.CONCAT("D",ROW(C7918)-C7918-3))</f>
        <v>2094</v>
      </c>
      <c r="C7918" s="32">
        <v>97</v>
      </c>
      <c r="D7918" s="33">
        <v>613501</v>
      </c>
      <c r="E7918" s="33"/>
      <c r="F7918" s="33">
        <v>226012</v>
      </c>
      <c r="G7918" s="33">
        <v>14855</v>
      </c>
      <c r="H7918" s="33">
        <v>111414</v>
      </c>
      <c r="I7918" s="33">
        <v>82765</v>
      </c>
      <c r="J7918" s="33">
        <v>16977</v>
      </c>
      <c r="K7918" s="33"/>
      <c r="L7918" s="33">
        <v>387489</v>
      </c>
      <c r="M7918" s="33">
        <v>50680</v>
      </c>
      <c r="N7918" s="33">
        <v>47512</v>
      </c>
      <c r="O7918" s="33">
        <v>241785</v>
      </c>
      <c r="P7918" s="33">
        <v>47512</v>
      </c>
      <c r="Q7918"/>
    </row>
    <row r="7919" spans="1:17">
      <c r="A7919" s="38" t="str">
        <f t="shared" ca="1" si="123"/>
        <v>209498</v>
      </c>
      <c r="B7919" s="39" cm="1">
        <f t="array" aca="1" ref="B7919" ca="1">INDIRECT(_xlfn.CONCAT("D",ROW(C7919)-C7919-3))</f>
        <v>2094</v>
      </c>
      <c r="C7919" s="32">
        <v>98</v>
      </c>
      <c r="D7919" s="33">
        <v>474482</v>
      </c>
      <c r="E7919" s="33"/>
      <c r="F7919" s="33">
        <v>169029</v>
      </c>
      <c r="G7919" s="33">
        <v>12838</v>
      </c>
      <c r="H7919" s="33">
        <v>87724</v>
      </c>
      <c r="I7919" s="33">
        <v>64188</v>
      </c>
      <c r="J7919" s="33">
        <v>4279</v>
      </c>
      <c r="K7919" s="33"/>
      <c r="L7919" s="33">
        <v>305453</v>
      </c>
      <c r="M7919" s="33">
        <v>39517</v>
      </c>
      <c r="N7919" s="33">
        <v>33109</v>
      </c>
      <c r="O7919" s="33">
        <v>199720</v>
      </c>
      <c r="P7919" s="33">
        <v>33109</v>
      </c>
      <c r="Q7919"/>
    </row>
    <row r="7920" spans="1:17">
      <c r="A7920" s="38" t="str">
        <f t="shared" ca="1" si="123"/>
        <v>209499</v>
      </c>
      <c r="B7920" s="39" cm="1">
        <f t="array" aca="1" ref="B7920" ca="1">INDIRECT(_xlfn.CONCAT("D",ROW(C7920)-C7920-3))</f>
        <v>2094</v>
      </c>
      <c r="C7920" s="32">
        <v>99</v>
      </c>
      <c r="D7920" s="33">
        <v>361812</v>
      </c>
      <c r="E7920" s="33"/>
      <c r="F7920" s="33">
        <v>124354</v>
      </c>
      <c r="G7920" s="33">
        <v>8651</v>
      </c>
      <c r="H7920" s="33">
        <v>56230</v>
      </c>
      <c r="I7920" s="33">
        <v>50823</v>
      </c>
      <c r="J7920" s="33">
        <v>8651</v>
      </c>
      <c r="K7920" s="33"/>
      <c r="L7920" s="33">
        <v>237459</v>
      </c>
      <c r="M7920" s="33">
        <v>23746</v>
      </c>
      <c r="N7920" s="33">
        <v>11873</v>
      </c>
      <c r="O7920" s="33">
        <v>171618</v>
      </c>
      <c r="P7920" s="33">
        <v>30222</v>
      </c>
      <c r="Q7920"/>
    </row>
    <row r="7921" spans="1:17">
      <c r="A7921" s="38" t="str">
        <f t="shared" ca="1" si="123"/>
        <v>2094100</v>
      </c>
      <c r="B7921" s="39" cm="1">
        <f t="array" aca="1" ref="B7921" ca="1">INDIRECT(_xlfn.CONCAT("D",ROW(C7921)-C7921-3))</f>
        <v>2094</v>
      </c>
      <c r="C7921" s="36">
        <v>100</v>
      </c>
      <c r="D7921" s="33">
        <v>886537</v>
      </c>
      <c r="E7921" s="33"/>
      <c r="F7921" s="33">
        <v>271450</v>
      </c>
      <c r="G7921" s="33">
        <v>31150</v>
      </c>
      <c r="H7921" s="33">
        <v>93450</v>
      </c>
      <c r="I7921" s="33">
        <v>127937</v>
      </c>
      <c r="J7921" s="33">
        <v>18912</v>
      </c>
      <c r="K7921" s="33"/>
      <c r="L7921" s="33">
        <v>615087</v>
      </c>
      <c r="M7921" s="33">
        <v>90421</v>
      </c>
      <c r="N7921" s="33">
        <v>16745</v>
      </c>
      <c r="O7921" s="33">
        <v>443175</v>
      </c>
      <c r="P7921" s="33">
        <v>64746</v>
      </c>
      <c r="Q7921"/>
    </row>
    <row r="7922" spans="1:17">
      <c r="A7922" s="38" t="str">
        <f t="shared" ca="1" si="123"/>
        <v>474482</v>
      </c>
      <c r="B7922" s="39" cm="1">
        <f t="array" aca="1" ref="B7922" ca="1">INDIRECT(_xlfn.CONCAT("D",ROW(C7922)-C7922-3))</f>
        <v>474482</v>
      </c>
      <c r="C7922" s="34"/>
      <c r="D7922" s="31"/>
      <c r="E7922" s="31"/>
      <c r="F7922" s="31"/>
      <c r="G7922" s="31"/>
      <c r="H7922" s="31"/>
      <c r="I7922" s="31"/>
      <c r="J7922" s="31"/>
      <c r="K7922" s="31"/>
      <c r="L7922" s="31"/>
      <c r="M7922" s="31"/>
      <c r="N7922" s="31"/>
      <c r="O7922" s="31"/>
      <c r="P7922" s="31"/>
      <c r="Q7922"/>
    </row>
    <row r="7923" spans="1:17">
      <c r="A7923" s="38" t="str">
        <f t="shared" ca="1" si="123"/>
        <v>361812</v>
      </c>
      <c r="B7923" s="39" cm="1">
        <f t="array" aca="1" ref="B7923" ca="1">INDIRECT(_xlfn.CONCAT("D",ROW(C7923)-C7923-3))</f>
        <v>361812</v>
      </c>
      <c r="Q7923"/>
    </row>
    <row r="7924" spans="1:17">
      <c r="A7924" s="38" t="str">
        <f t="shared" ca="1" si="123"/>
        <v>886537</v>
      </c>
      <c r="B7924" s="39" cm="1">
        <f t="array" aca="1" ref="B7924" ca="1">INDIRECT(_xlfn.CONCAT("D",ROW(C7924)-C7924-3))</f>
        <v>886537</v>
      </c>
      <c r="Q7924"/>
    </row>
    <row r="7925" spans="1:17">
      <c r="A7925" s="38" t="str">
        <f t="shared" ca="1" si="123"/>
        <v>0</v>
      </c>
      <c r="B7925" s="39" cm="1">
        <f t="array" aca="1" ref="B7925" ca="1">INDIRECT(_xlfn.CONCAT("D",ROW(C7925)-C7925-3))</f>
        <v>0</v>
      </c>
      <c r="Q7925"/>
    </row>
    <row r="7926" spans="1:17">
      <c r="A7926" s="38" t="str">
        <f t="shared" ca="1" si="123"/>
        <v>0</v>
      </c>
      <c r="B7926" s="39" cm="1">
        <f t="array" aca="1" ref="B7926" ca="1">INDIRECT(_xlfn.CONCAT("D",ROW(C7926)-C7926-3))</f>
        <v>0</v>
      </c>
      <c r="Q7926"/>
    </row>
    <row r="7927" spans="1:17">
      <c r="A7927" s="38" t="str">
        <f t="shared" ca="1" si="123"/>
        <v>0</v>
      </c>
      <c r="B7927" s="39" cm="1">
        <f t="array" aca="1" ref="B7927" ca="1">INDIRECT(_xlfn.CONCAT("D",ROW(C7927)-C7927-3))</f>
        <v>0</v>
      </c>
      <c r="Q7927"/>
    </row>
    <row r="7928" spans="1:17">
      <c r="A7928" s="38" t="str">
        <f t="shared" ca="1" si="123"/>
        <v>0</v>
      </c>
      <c r="B7928" s="39" cm="1">
        <f t="array" aca="1" ref="B7928" ca="1">INDIRECT(_xlfn.CONCAT("D",ROW(C7928)-C7928-3))</f>
        <v>0</v>
      </c>
      <c r="D7928" s="47">
        <v>2095</v>
      </c>
      <c r="E7928" s="47"/>
      <c r="F7928" s="47"/>
      <c r="G7928" s="47"/>
      <c r="H7928" s="47"/>
      <c r="I7928" s="47"/>
      <c r="J7928" s="47"/>
      <c r="K7928" s="47"/>
      <c r="L7928" s="47"/>
      <c r="M7928" s="47"/>
      <c r="N7928" s="47"/>
      <c r="O7928" s="47"/>
      <c r="P7928" s="47"/>
      <c r="Q7928"/>
    </row>
    <row r="7929" spans="1:17">
      <c r="A7929" s="38" t="str">
        <f t="shared" ca="1" si="123"/>
        <v>0</v>
      </c>
      <c r="B7929" s="39" cm="1">
        <f t="array" aca="1" ref="B7929" ca="1">INDIRECT(_xlfn.CONCAT("D",ROW(C7929)-C7929-3))</f>
        <v>0</v>
      </c>
      <c r="F7929" s="48" t="s">
        <v>184</v>
      </c>
      <c r="G7929" s="48"/>
      <c r="H7929" s="48"/>
      <c r="I7929" s="48"/>
      <c r="J7929" s="48"/>
      <c r="K7929" s="30"/>
      <c r="L7929" s="48" t="s">
        <v>185</v>
      </c>
      <c r="M7929" s="48"/>
      <c r="N7929" s="48"/>
      <c r="O7929" s="48"/>
      <c r="P7929" s="48"/>
      <c r="Q7929"/>
    </row>
    <row r="7930" spans="1:17">
      <c r="A7930" s="38" t="e">
        <f t="shared" ca="1" si="123"/>
        <v>#VALUE!</v>
      </c>
      <c r="B7930" s="39" t="e" cm="1">
        <f t="array" aca="1" ref="B7930" ca="1">INDIRECT(_xlfn.CONCAT("D",ROW(C7930)-C7930-3))</f>
        <v>#VALUE!</v>
      </c>
      <c r="C7930" s="30" t="s">
        <v>186</v>
      </c>
      <c r="D7930" s="30" t="s">
        <v>0</v>
      </c>
      <c r="E7930" s="30"/>
      <c r="F7930" s="30" t="s">
        <v>0</v>
      </c>
      <c r="G7930" s="30" t="s">
        <v>187</v>
      </c>
      <c r="H7930" s="30" t="s">
        <v>188</v>
      </c>
      <c r="I7930" s="30" t="s">
        <v>189</v>
      </c>
      <c r="J7930" s="30" t="s">
        <v>190</v>
      </c>
      <c r="K7930" s="30"/>
      <c r="L7930" s="30" t="s">
        <v>0</v>
      </c>
      <c r="M7930" s="30" t="s">
        <v>187</v>
      </c>
      <c r="N7930" s="30" t="s">
        <v>188</v>
      </c>
      <c r="O7930" s="30" t="s">
        <v>189</v>
      </c>
      <c r="P7930" s="30" t="s">
        <v>190</v>
      </c>
      <c r="Q7930"/>
    </row>
    <row r="7931" spans="1:17">
      <c r="A7931" s="38" t="str">
        <f t="shared" ca="1" si="123"/>
        <v>20950</v>
      </c>
      <c r="B7931" s="39" cm="1">
        <f t="array" aca="1" ref="B7931" ca="1">INDIRECT(_xlfn.CONCAT("D",ROW(C7931)-C7931-3))</f>
        <v>2095</v>
      </c>
      <c r="C7931" s="32">
        <v>0</v>
      </c>
      <c r="D7931" s="33">
        <v>4061186</v>
      </c>
      <c r="E7931" s="33"/>
      <c r="F7931" s="33">
        <v>2077803</v>
      </c>
      <c r="G7931" s="33">
        <v>2077803</v>
      </c>
      <c r="H7931" s="33">
        <v>0</v>
      </c>
      <c r="I7931" s="33">
        <v>0</v>
      </c>
      <c r="J7931" s="33">
        <v>0</v>
      </c>
      <c r="K7931" s="33"/>
      <c r="L7931" s="33">
        <v>1983383</v>
      </c>
      <c r="M7931" s="33">
        <v>1983383</v>
      </c>
      <c r="N7931" s="33">
        <v>0</v>
      </c>
      <c r="O7931" s="33">
        <v>0</v>
      </c>
      <c r="P7931" s="33">
        <v>0</v>
      </c>
      <c r="Q7931"/>
    </row>
    <row r="7932" spans="1:17">
      <c r="A7932" s="38" t="str">
        <f t="shared" ca="1" si="123"/>
        <v>20951</v>
      </c>
      <c r="B7932" s="39" cm="1">
        <f t="array" aca="1" ref="B7932" ca="1">INDIRECT(_xlfn.CONCAT("D",ROW(C7932)-C7932-3))</f>
        <v>2095</v>
      </c>
      <c r="C7932" s="32">
        <v>1</v>
      </c>
      <c r="D7932" s="33">
        <v>4067166</v>
      </c>
      <c r="E7932" s="33"/>
      <c r="F7932" s="33">
        <v>2081551</v>
      </c>
      <c r="G7932" s="33">
        <v>2081551</v>
      </c>
      <c r="H7932" s="33">
        <v>0</v>
      </c>
      <c r="I7932" s="33">
        <v>0</v>
      </c>
      <c r="J7932" s="33">
        <v>0</v>
      </c>
      <c r="K7932" s="33"/>
      <c r="L7932" s="33">
        <v>1985615</v>
      </c>
      <c r="M7932" s="33">
        <v>1985615</v>
      </c>
      <c r="N7932" s="33">
        <v>0</v>
      </c>
      <c r="O7932" s="33">
        <v>0</v>
      </c>
      <c r="P7932" s="33">
        <v>0</v>
      </c>
      <c r="Q7932"/>
    </row>
    <row r="7933" spans="1:17">
      <c r="A7933" s="38" t="str">
        <f t="shared" ca="1" si="123"/>
        <v>20952</v>
      </c>
      <c r="B7933" s="39" cm="1">
        <f t="array" aca="1" ref="B7933" ca="1">INDIRECT(_xlfn.CONCAT("D",ROW(C7933)-C7933-3))</f>
        <v>2095</v>
      </c>
      <c r="C7933" s="32">
        <v>2</v>
      </c>
      <c r="D7933" s="33">
        <v>4081338</v>
      </c>
      <c r="E7933" s="33"/>
      <c r="F7933" s="33">
        <v>2088943</v>
      </c>
      <c r="G7933" s="33">
        <v>2088943</v>
      </c>
      <c r="H7933" s="33">
        <v>0</v>
      </c>
      <c r="I7933" s="33">
        <v>0</v>
      </c>
      <c r="J7933" s="33">
        <v>0</v>
      </c>
      <c r="K7933" s="33"/>
      <c r="L7933" s="33">
        <v>1992396</v>
      </c>
      <c r="M7933" s="33">
        <v>1992396</v>
      </c>
      <c r="N7933" s="33">
        <v>0</v>
      </c>
      <c r="O7933" s="33">
        <v>0</v>
      </c>
      <c r="P7933" s="33">
        <v>0</v>
      </c>
      <c r="Q7933"/>
    </row>
    <row r="7934" spans="1:17">
      <c r="A7934" s="38" t="str">
        <f t="shared" ca="1" si="123"/>
        <v>20953</v>
      </c>
      <c r="B7934" s="39" cm="1">
        <f t="array" aca="1" ref="B7934" ca="1">INDIRECT(_xlfn.CONCAT("D",ROW(C7934)-C7934-3))</f>
        <v>2095</v>
      </c>
      <c r="C7934" s="32">
        <v>3</v>
      </c>
      <c r="D7934" s="33">
        <v>4096183</v>
      </c>
      <c r="E7934" s="33"/>
      <c r="F7934" s="33">
        <v>2096671</v>
      </c>
      <c r="G7934" s="33">
        <v>2096671</v>
      </c>
      <c r="H7934" s="33">
        <v>0</v>
      </c>
      <c r="I7934" s="33">
        <v>0</v>
      </c>
      <c r="J7934" s="33">
        <v>0</v>
      </c>
      <c r="K7934" s="33"/>
      <c r="L7934" s="33">
        <v>1999512</v>
      </c>
      <c r="M7934" s="33">
        <v>1999512</v>
      </c>
      <c r="N7934" s="33">
        <v>0</v>
      </c>
      <c r="O7934" s="33">
        <v>0</v>
      </c>
      <c r="P7934" s="33">
        <v>0</v>
      </c>
      <c r="Q7934"/>
    </row>
    <row r="7935" spans="1:17">
      <c r="A7935" s="38" t="str">
        <f t="shared" ca="1" si="123"/>
        <v>20954</v>
      </c>
      <c r="B7935" s="39" cm="1">
        <f t="array" aca="1" ref="B7935" ca="1">INDIRECT(_xlfn.CONCAT("D",ROW(C7935)-C7935-3))</f>
        <v>2095</v>
      </c>
      <c r="C7935" s="32">
        <v>4</v>
      </c>
      <c r="D7935" s="33">
        <v>4109262</v>
      </c>
      <c r="E7935" s="33"/>
      <c r="F7935" s="33">
        <v>2103717</v>
      </c>
      <c r="G7935" s="33">
        <v>2103717</v>
      </c>
      <c r="H7935" s="33">
        <v>0</v>
      </c>
      <c r="I7935" s="33">
        <v>0</v>
      </c>
      <c r="J7935" s="33">
        <v>0</v>
      </c>
      <c r="K7935" s="33"/>
      <c r="L7935" s="33">
        <v>2005546</v>
      </c>
      <c r="M7935" s="33">
        <v>2005546</v>
      </c>
      <c r="N7935" s="33">
        <v>0</v>
      </c>
      <c r="O7935" s="33">
        <v>0</v>
      </c>
      <c r="P7935" s="33">
        <v>0</v>
      </c>
      <c r="Q7935"/>
    </row>
    <row r="7936" spans="1:17">
      <c r="A7936" s="38" t="str">
        <f t="shared" ca="1" si="123"/>
        <v>20955</v>
      </c>
      <c r="B7936" s="39" cm="1">
        <f t="array" aca="1" ref="B7936" ca="1">INDIRECT(_xlfn.CONCAT("D",ROW(C7936)-C7936-3))</f>
        <v>2095</v>
      </c>
      <c r="C7936" s="32">
        <v>5</v>
      </c>
      <c r="D7936" s="33">
        <v>4121765</v>
      </c>
      <c r="E7936" s="33"/>
      <c r="F7936" s="33">
        <v>2110388</v>
      </c>
      <c r="G7936" s="33">
        <v>2110388</v>
      </c>
      <c r="H7936" s="33">
        <v>0</v>
      </c>
      <c r="I7936" s="33">
        <v>0</v>
      </c>
      <c r="J7936" s="33">
        <v>0</v>
      </c>
      <c r="K7936" s="33"/>
      <c r="L7936" s="33">
        <v>2011377</v>
      </c>
      <c r="M7936" s="33">
        <v>2011377</v>
      </c>
      <c r="N7936" s="33">
        <v>0</v>
      </c>
      <c r="O7936" s="33">
        <v>0</v>
      </c>
      <c r="P7936" s="33">
        <v>0</v>
      </c>
      <c r="Q7936"/>
    </row>
    <row r="7937" spans="1:17">
      <c r="A7937" s="38" t="str">
        <f t="shared" ca="1" si="123"/>
        <v>20956</v>
      </c>
      <c r="B7937" s="39" cm="1">
        <f t="array" aca="1" ref="B7937" ca="1">INDIRECT(_xlfn.CONCAT("D",ROW(C7937)-C7937-3))</f>
        <v>2095</v>
      </c>
      <c r="C7937" s="32">
        <v>6</v>
      </c>
      <c r="D7937" s="33">
        <v>4136233</v>
      </c>
      <c r="E7937" s="33"/>
      <c r="F7937" s="33">
        <v>2117957</v>
      </c>
      <c r="G7937" s="33">
        <v>2117957</v>
      </c>
      <c r="H7937" s="33">
        <v>0</v>
      </c>
      <c r="I7937" s="33">
        <v>0</v>
      </c>
      <c r="J7937" s="33">
        <v>0</v>
      </c>
      <c r="K7937" s="33"/>
      <c r="L7937" s="33">
        <v>2018276</v>
      </c>
      <c r="M7937" s="33">
        <v>2018276</v>
      </c>
      <c r="N7937" s="33">
        <v>0</v>
      </c>
      <c r="O7937" s="33">
        <v>0</v>
      </c>
      <c r="P7937" s="33">
        <v>0</v>
      </c>
      <c r="Q7937"/>
    </row>
    <row r="7938" spans="1:17">
      <c r="A7938" s="38" t="str">
        <f t="shared" ca="1" si="123"/>
        <v>20957</v>
      </c>
      <c r="B7938" s="39" cm="1">
        <f t="array" aca="1" ref="B7938" ca="1">INDIRECT(_xlfn.CONCAT("D",ROW(C7938)-C7938-3))</f>
        <v>2095</v>
      </c>
      <c r="C7938" s="32">
        <v>7</v>
      </c>
      <c r="D7938" s="33">
        <v>4150982</v>
      </c>
      <c r="E7938" s="33"/>
      <c r="F7938" s="33">
        <v>2125508</v>
      </c>
      <c r="G7938" s="33">
        <v>2125508</v>
      </c>
      <c r="H7938" s="33">
        <v>0</v>
      </c>
      <c r="I7938" s="33">
        <v>0</v>
      </c>
      <c r="J7938" s="33">
        <v>0</v>
      </c>
      <c r="K7938" s="33"/>
      <c r="L7938" s="33">
        <v>2025474</v>
      </c>
      <c r="M7938" s="33">
        <v>2025474</v>
      </c>
      <c r="N7938" s="33">
        <v>0</v>
      </c>
      <c r="O7938" s="33">
        <v>0</v>
      </c>
      <c r="P7938" s="33">
        <v>0</v>
      </c>
      <c r="Q7938"/>
    </row>
    <row r="7939" spans="1:17">
      <c r="A7939" s="38" t="str">
        <f t="shared" ca="1" si="123"/>
        <v>20958</v>
      </c>
      <c r="B7939" s="39" cm="1">
        <f t="array" aca="1" ref="B7939" ca="1">INDIRECT(_xlfn.CONCAT("D",ROW(C7939)-C7939-3))</f>
        <v>2095</v>
      </c>
      <c r="C7939" s="32">
        <v>8</v>
      </c>
      <c r="D7939" s="33">
        <v>4167064</v>
      </c>
      <c r="E7939" s="33"/>
      <c r="F7939" s="33">
        <v>2133929</v>
      </c>
      <c r="G7939" s="33">
        <v>2133929</v>
      </c>
      <c r="H7939" s="33">
        <v>0</v>
      </c>
      <c r="I7939" s="33">
        <v>0</v>
      </c>
      <c r="J7939" s="33">
        <v>0</v>
      </c>
      <c r="K7939" s="33"/>
      <c r="L7939" s="33">
        <v>2033135</v>
      </c>
      <c r="M7939" s="33">
        <v>2033135</v>
      </c>
      <c r="N7939" s="33">
        <v>0</v>
      </c>
      <c r="O7939" s="33">
        <v>0</v>
      </c>
      <c r="P7939" s="33">
        <v>0</v>
      </c>
      <c r="Q7939"/>
    </row>
    <row r="7940" spans="1:17">
      <c r="A7940" s="38" t="str">
        <f t="shared" ca="1" si="123"/>
        <v>20959</v>
      </c>
      <c r="B7940" s="39" cm="1">
        <f t="array" aca="1" ref="B7940" ca="1">INDIRECT(_xlfn.CONCAT("D",ROW(C7940)-C7940-3))</f>
        <v>2095</v>
      </c>
      <c r="C7940" s="32">
        <v>9</v>
      </c>
      <c r="D7940" s="33">
        <v>4185580</v>
      </c>
      <c r="E7940" s="33"/>
      <c r="F7940" s="33">
        <v>2143959</v>
      </c>
      <c r="G7940" s="33">
        <v>2143959</v>
      </c>
      <c r="H7940" s="33">
        <v>0</v>
      </c>
      <c r="I7940" s="33">
        <v>0</v>
      </c>
      <c r="J7940" s="33">
        <v>0</v>
      </c>
      <c r="K7940" s="33"/>
      <c r="L7940" s="33">
        <v>2041621</v>
      </c>
      <c r="M7940" s="33">
        <v>2041621</v>
      </c>
      <c r="N7940" s="33">
        <v>0</v>
      </c>
      <c r="O7940" s="33">
        <v>0</v>
      </c>
      <c r="P7940" s="33">
        <v>0</v>
      </c>
      <c r="Q7940"/>
    </row>
    <row r="7941" spans="1:17">
      <c r="A7941" s="38" t="str">
        <f t="shared" ca="1" si="123"/>
        <v>209510</v>
      </c>
      <c r="B7941" s="39" cm="1">
        <f t="array" aca="1" ref="B7941" ca="1">INDIRECT(_xlfn.CONCAT("D",ROW(C7941)-C7941-3))</f>
        <v>2095</v>
      </c>
      <c r="C7941" s="32">
        <v>10</v>
      </c>
      <c r="D7941" s="33">
        <v>4206684</v>
      </c>
      <c r="E7941" s="33"/>
      <c r="F7941" s="33">
        <v>2155522</v>
      </c>
      <c r="G7941" s="33">
        <v>2155522</v>
      </c>
      <c r="H7941" s="33">
        <v>0</v>
      </c>
      <c r="I7941" s="33">
        <v>0</v>
      </c>
      <c r="J7941" s="33">
        <v>0</v>
      </c>
      <c r="K7941" s="33"/>
      <c r="L7941" s="33">
        <v>2051162</v>
      </c>
      <c r="M7941" s="33">
        <v>2051162</v>
      </c>
      <c r="N7941" s="33">
        <v>0</v>
      </c>
      <c r="O7941" s="33">
        <v>0</v>
      </c>
      <c r="P7941" s="33">
        <v>0</v>
      </c>
      <c r="Q7941"/>
    </row>
    <row r="7942" spans="1:17">
      <c r="A7942" s="38" t="str">
        <f t="shared" ca="1" si="123"/>
        <v>209511</v>
      </c>
      <c r="B7942" s="39" cm="1">
        <f t="array" aca="1" ref="B7942" ca="1">INDIRECT(_xlfn.CONCAT("D",ROW(C7942)-C7942-3))</f>
        <v>2095</v>
      </c>
      <c r="C7942" s="32">
        <v>11</v>
      </c>
      <c r="D7942" s="33">
        <v>4229829</v>
      </c>
      <c r="E7942" s="33"/>
      <c r="F7942" s="33">
        <v>2168010</v>
      </c>
      <c r="G7942" s="33">
        <v>2168010</v>
      </c>
      <c r="H7942" s="33">
        <v>0</v>
      </c>
      <c r="I7942" s="33">
        <v>0</v>
      </c>
      <c r="J7942" s="33">
        <v>0</v>
      </c>
      <c r="K7942" s="33"/>
      <c r="L7942" s="33">
        <v>2061819</v>
      </c>
      <c r="M7942" s="33">
        <v>2061819</v>
      </c>
      <c r="N7942" s="33">
        <v>0</v>
      </c>
      <c r="O7942" s="33">
        <v>0</v>
      </c>
      <c r="P7942" s="33">
        <v>0</v>
      </c>
      <c r="Q7942"/>
    </row>
    <row r="7943" spans="1:17">
      <c r="A7943" s="38" t="str">
        <f t="shared" ca="1" si="123"/>
        <v>209512</v>
      </c>
      <c r="B7943" s="39" cm="1">
        <f t="array" aca="1" ref="B7943" ca="1">INDIRECT(_xlfn.CONCAT("D",ROW(C7943)-C7943-3))</f>
        <v>2095</v>
      </c>
      <c r="C7943" s="32">
        <v>12</v>
      </c>
      <c r="D7943" s="33">
        <v>4255007</v>
      </c>
      <c r="E7943" s="33"/>
      <c r="F7943" s="33">
        <v>2181275</v>
      </c>
      <c r="G7943" s="33">
        <v>2181275</v>
      </c>
      <c r="H7943" s="33">
        <v>0</v>
      </c>
      <c r="I7943" s="33">
        <v>0</v>
      </c>
      <c r="J7943" s="33">
        <v>0</v>
      </c>
      <c r="K7943" s="33"/>
      <c r="L7943" s="33">
        <v>2073732</v>
      </c>
      <c r="M7943" s="33">
        <v>2073732</v>
      </c>
      <c r="N7943" s="33">
        <v>0</v>
      </c>
      <c r="O7943" s="33">
        <v>0</v>
      </c>
      <c r="P7943" s="33">
        <v>0</v>
      </c>
      <c r="Q7943"/>
    </row>
    <row r="7944" spans="1:17">
      <c r="A7944" s="38" t="str">
        <f t="shared" ca="1" si="123"/>
        <v>209513</v>
      </c>
      <c r="B7944" s="39" cm="1">
        <f t="array" aca="1" ref="B7944" ca="1">INDIRECT(_xlfn.CONCAT("D",ROW(C7944)-C7944-3))</f>
        <v>2095</v>
      </c>
      <c r="C7944" s="32">
        <v>13</v>
      </c>
      <c r="D7944" s="33">
        <v>4282278</v>
      </c>
      <c r="E7944" s="33"/>
      <c r="F7944" s="33">
        <v>2195458</v>
      </c>
      <c r="G7944" s="33">
        <v>2195458</v>
      </c>
      <c r="H7944" s="33">
        <v>0</v>
      </c>
      <c r="I7944" s="33">
        <v>0</v>
      </c>
      <c r="J7944" s="33">
        <v>0</v>
      </c>
      <c r="K7944" s="33"/>
      <c r="L7944" s="33">
        <v>2086820</v>
      </c>
      <c r="M7944" s="33">
        <v>2086820</v>
      </c>
      <c r="N7944" s="33">
        <v>0</v>
      </c>
      <c r="O7944" s="33">
        <v>0</v>
      </c>
      <c r="P7944" s="33">
        <v>0</v>
      </c>
      <c r="Q7944"/>
    </row>
    <row r="7945" spans="1:17">
      <c r="A7945" s="38" t="str">
        <f t="shared" ca="1" si="123"/>
        <v>209514</v>
      </c>
      <c r="B7945" s="39" cm="1">
        <f t="array" aca="1" ref="B7945" ca="1">INDIRECT(_xlfn.CONCAT("D",ROW(C7945)-C7945-3))</f>
        <v>2095</v>
      </c>
      <c r="C7945" s="32">
        <v>14</v>
      </c>
      <c r="D7945" s="33">
        <v>4311368</v>
      </c>
      <c r="E7945" s="33"/>
      <c r="F7945" s="33">
        <v>2210566</v>
      </c>
      <c r="G7945" s="33">
        <v>2210566</v>
      </c>
      <c r="H7945" s="33">
        <v>0</v>
      </c>
      <c r="I7945" s="33">
        <v>0</v>
      </c>
      <c r="J7945" s="33">
        <v>0</v>
      </c>
      <c r="K7945" s="33"/>
      <c r="L7945" s="33">
        <v>2100803</v>
      </c>
      <c r="M7945" s="33">
        <v>2100803</v>
      </c>
      <c r="N7945" s="33">
        <v>0</v>
      </c>
      <c r="O7945" s="33">
        <v>0</v>
      </c>
      <c r="P7945" s="33">
        <v>0</v>
      </c>
      <c r="Q7945"/>
    </row>
    <row r="7946" spans="1:17">
      <c r="A7946" s="38" t="str">
        <f t="shared" ca="1" si="123"/>
        <v>209515</v>
      </c>
      <c r="B7946" s="39" cm="1">
        <f t="array" aca="1" ref="B7946" ca="1">INDIRECT(_xlfn.CONCAT("D",ROW(C7946)-C7946-3))</f>
        <v>2095</v>
      </c>
      <c r="C7946" s="32">
        <v>15</v>
      </c>
      <c r="D7946" s="33">
        <v>4342919</v>
      </c>
      <c r="E7946" s="33"/>
      <c r="F7946" s="33">
        <v>2227126</v>
      </c>
      <c r="G7946" s="33">
        <v>2227126</v>
      </c>
      <c r="H7946" s="33">
        <v>0</v>
      </c>
      <c r="I7946" s="33">
        <v>0</v>
      </c>
      <c r="J7946" s="33">
        <v>0</v>
      </c>
      <c r="K7946" s="33"/>
      <c r="L7946" s="33">
        <v>2115793</v>
      </c>
      <c r="M7946" s="33">
        <v>2115793</v>
      </c>
      <c r="N7946" s="33">
        <v>0</v>
      </c>
      <c r="O7946" s="33">
        <v>0</v>
      </c>
      <c r="P7946" s="33">
        <v>0</v>
      </c>
      <c r="Q7946"/>
    </row>
    <row r="7947" spans="1:17">
      <c r="A7947" s="38" t="str">
        <f t="shared" ca="1" si="123"/>
        <v>209516</v>
      </c>
      <c r="B7947" s="39" cm="1">
        <f t="array" aca="1" ref="B7947" ca="1">INDIRECT(_xlfn.CONCAT("D",ROW(C7947)-C7947-3))</f>
        <v>2095</v>
      </c>
      <c r="C7947" s="32">
        <v>16</v>
      </c>
      <c r="D7947" s="33">
        <v>4377435</v>
      </c>
      <c r="E7947" s="33"/>
      <c r="F7947" s="33">
        <v>2245810</v>
      </c>
      <c r="G7947" s="33">
        <v>2236610</v>
      </c>
      <c r="H7947" s="33">
        <v>9200</v>
      </c>
      <c r="I7947" s="33">
        <v>0</v>
      </c>
      <c r="J7947" s="33">
        <v>0</v>
      </c>
      <c r="K7947" s="33"/>
      <c r="L7947" s="33">
        <v>2131625</v>
      </c>
      <c r="M7947" s="33">
        <v>2127021</v>
      </c>
      <c r="N7947" s="33">
        <v>4604</v>
      </c>
      <c r="O7947" s="33">
        <v>0</v>
      </c>
      <c r="P7947" s="33">
        <v>0</v>
      </c>
      <c r="Q7947"/>
    </row>
    <row r="7948" spans="1:17">
      <c r="A7948" s="38" t="str">
        <f t="shared" ref="A7948:A8011" ca="1" si="124">B7948&amp;C7948</f>
        <v>209517</v>
      </c>
      <c r="B7948" s="39" cm="1">
        <f t="array" aca="1" ref="B7948" ca="1">INDIRECT(_xlfn.CONCAT("D",ROW(C7948)-C7948-3))</f>
        <v>2095</v>
      </c>
      <c r="C7948" s="32">
        <v>17</v>
      </c>
      <c r="D7948" s="33">
        <v>4415821</v>
      </c>
      <c r="E7948" s="33"/>
      <c r="F7948" s="33">
        <v>2267423</v>
      </c>
      <c r="G7948" s="33">
        <v>2254477</v>
      </c>
      <c r="H7948" s="33">
        <v>12946</v>
      </c>
      <c r="I7948" s="33">
        <v>0</v>
      </c>
      <c r="J7948" s="33">
        <v>0</v>
      </c>
      <c r="K7948" s="33"/>
      <c r="L7948" s="33">
        <v>2148398</v>
      </c>
      <c r="M7948" s="33">
        <v>2134543</v>
      </c>
      <c r="N7948" s="33">
        <v>13855</v>
      </c>
      <c r="O7948" s="33">
        <v>0</v>
      </c>
      <c r="P7948" s="33">
        <v>0</v>
      </c>
      <c r="Q7948"/>
    </row>
    <row r="7949" spans="1:17">
      <c r="A7949" s="38" t="str">
        <f t="shared" ca="1" si="124"/>
        <v>209518</v>
      </c>
      <c r="B7949" s="39" cm="1">
        <f t="array" aca="1" ref="B7949" ca="1">INDIRECT(_xlfn.CONCAT("D",ROW(C7949)-C7949-3))</f>
        <v>2095</v>
      </c>
      <c r="C7949" s="32">
        <v>18</v>
      </c>
      <c r="D7949" s="33">
        <v>4457223</v>
      </c>
      <c r="E7949" s="33"/>
      <c r="F7949" s="33">
        <v>2291232</v>
      </c>
      <c r="G7949" s="33">
        <v>2274588</v>
      </c>
      <c r="H7949" s="33">
        <v>15719</v>
      </c>
      <c r="I7949" s="33">
        <v>0</v>
      </c>
      <c r="J7949" s="33">
        <v>925</v>
      </c>
      <c r="K7949" s="33"/>
      <c r="L7949" s="33">
        <v>2165991</v>
      </c>
      <c r="M7949" s="33">
        <v>2137346</v>
      </c>
      <c r="N7949" s="33">
        <v>27722</v>
      </c>
      <c r="O7949" s="33">
        <v>0</v>
      </c>
      <c r="P7949" s="33">
        <v>924</v>
      </c>
      <c r="Q7949"/>
    </row>
    <row r="7950" spans="1:17">
      <c r="A7950" s="38" t="str">
        <f t="shared" ca="1" si="124"/>
        <v>209519</v>
      </c>
      <c r="B7950" s="39" cm="1">
        <f t="array" aca="1" ref="B7950" ca="1">INDIRECT(_xlfn.CONCAT("D",ROW(C7950)-C7950-3))</f>
        <v>2095</v>
      </c>
      <c r="C7950" s="32">
        <v>19</v>
      </c>
      <c r="D7950" s="33">
        <v>4498088</v>
      </c>
      <c r="E7950" s="33"/>
      <c r="F7950" s="33">
        <v>2314437</v>
      </c>
      <c r="G7950" s="33">
        <v>2288505</v>
      </c>
      <c r="H7950" s="33">
        <v>25932</v>
      </c>
      <c r="I7950" s="33">
        <v>0</v>
      </c>
      <c r="J7950" s="33">
        <v>0</v>
      </c>
      <c r="K7950" s="33"/>
      <c r="L7950" s="33">
        <v>2183651</v>
      </c>
      <c r="M7950" s="33">
        <v>2133707</v>
      </c>
      <c r="N7950" s="33">
        <v>49944</v>
      </c>
      <c r="O7950" s="33">
        <v>0</v>
      </c>
      <c r="P7950" s="33">
        <v>0</v>
      </c>
      <c r="Q7950"/>
    </row>
    <row r="7951" spans="1:17">
      <c r="A7951" s="38" t="str">
        <f t="shared" ca="1" si="124"/>
        <v>209520</v>
      </c>
      <c r="B7951" s="39" cm="1">
        <f t="array" aca="1" ref="B7951" ca="1">INDIRECT(_xlfn.CONCAT("D",ROW(C7951)-C7951-3))</f>
        <v>2095</v>
      </c>
      <c r="C7951" s="32">
        <v>20</v>
      </c>
      <c r="D7951" s="33">
        <v>4536954</v>
      </c>
      <c r="E7951" s="33"/>
      <c r="F7951" s="33">
        <v>2335333</v>
      </c>
      <c r="G7951" s="33">
        <v>2289906</v>
      </c>
      <c r="H7951" s="33">
        <v>45427</v>
      </c>
      <c r="I7951" s="33">
        <v>0</v>
      </c>
      <c r="J7951" s="33">
        <v>0</v>
      </c>
      <c r="K7951" s="33"/>
      <c r="L7951" s="33">
        <v>2201621</v>
      </c>
      <c r="M7951" s="33">
        <v>2087744</v>
      </c>
      <c r="N7951" s="33">
        <v>111100</v>
      </c>
      <c r="O7951" s="33">
        <v>0</v>
      </c>
      <c r="P7951" s="33">
        <v>2778</v>
      </c>
      <c r="Q7951"/>
    </row>
    <row r="7952" spans="1:17">
      <c r="A7952" s="38" t="str">
        <f t="shared" ca="1" si="124"/>
        <v>209521</v>
      </c>
      <c r="B7952" s="39" cm="1">
        <f t="array" aca="1" ref="B7952" ca="1">INDIRECT(_xlfn.CONCAT("D",ROW(C7952)-C7952-3))</f>
        <v>2095</v>
      </c>
      <c r="C7952" s="32">
        <v>21</v>
      </c>
      <c r="D7952" s="33">
        <v>4576325</v>
      </c>
      <c r="E7952" s="33"/>
      <c r="F7952" s="33">
        <v>2356062</v>
      </c>
      <c r="G7952" s="33">
        <v>2293865</v>
      </c>
      <c r="H7952" s="33">
        <v>60340</v>
      </c>
      <c r="I7952" s="33">
        <v>0</v>
      </c>
      <c r="J7952" s="33">
        <v>1857</v>
      </c>
      <c r="K7952" s="33"/>
      <c r="L7952" s="33">
        <v>2220263</v>
      </c>
      <c r="M7952" s="33">
        <v>2060745</v>
      </c>
      <c r="N7952" s="33">
        <v>155808</v>
      </c>
      <c r="O7952" s="33">
        <v>927</v>
      </c>
      <c r="P7952" s="33">
        <v>2782</v>
      </c>
      <c r="Q7952"/>
    </row>
    <row r="7953" spans="1:17">
      <c r="A7953" s="38" t="str">
        <f t="shared" ca="1" si="124"/>
        <v>209522</v>
      </c>
      <c r="B7953" s="39" cm="1">
        <f t="array" aca="1" ref="B7953" ca="1">INDIRECT(_xlfn.CONCAT("D",ROW(C7953)-C7953-3))</f>
        <v>2095</v>
      </c>
      <c r="C7953" s="32">
        <v>22</v>
      </c>
      <c r="D7953" s="33">
        <v>4611189</v>
      </c>
      <c r="E7953" s="33"/>
      <c r="F7953" s="33">
        <v>2373711</v>
      </c>
      <c r="G7953" s="33">
        <v>2272445</v>
      </c>
      <c r="H7953" s="33">
        <v>100337</v>
      </c>
      <c r="I7953" s="33">
        <v>0</v>
      </c>
      <c r="J7953" s="33">
        <v>929</v>
      </c>
      <c r="K7953" s="33"/>
      <c r="L7953" s="33">
        <v>2237478</v>
      </c>
      <c r="M7953" s="33">
        <v>2003615</v>
      </c>
      <c r="N7953" s="33">
        <v>224583</v>
      </c>
      <c r="O7953" s="33">
        <v>0</v>
      </c>
      <c r="P7953" s="33">
        <v>9280</v>
      </c>
      <c r="Q7953"/>
    </row>
    <row r="7954" spans="1:17">
      <c r="A7954" s="38" t="str">
        <f t="shared" ca="1" si="124"/>
        <v>209523</v>
      </c>
      <c r="B7954" s="39" cm="1">
        <f t="array" aca="1" ref="B7954" ca="1">INDIRECT(_xlfn.CONCAT("D",ROW(C7954)-C7954-3))</f>
        <v>2095</v>
      </c>
      <c r="C7954" s="32">
        <v>23</v>
      </c>
      <c r="D7954" s="33">
        <v>4641615</v>
      </c>
      <c r="E7954" s="33"/>
      <c r="F7954" s="33">
        <v>2388413</v>
      </c>
      <c r="G7954" s="33">
        <v>2213696</v>
      </c>
      <c r="H7954" s="33">
        <v>169140</v>
      </c>
      <c r="I7954" s="33">
        <v>929</v>
      </c>
      <c r="J7954" s="33">
        <v>4647</v>
      </c>
      <c r="K7954" s="33"/>
      <c r="L7954" s="33">
        <v>2253202</v>
      </c>
      <c r="M7954" s="33">
        <v>1912483</v>
      </c>
      <c r="N7954" s="33">
        <v>325865</v>
      </c>
      <c r="O7954" s="33">
        <v>0</v>
      </c>
      <c r="P7954" s="33">
        <v>14854</v>
      </c>
      <c r="Q7954"/>
    </row>
    <row r="7955" spans="1:17">
      <c r="A7955" s="38" t="str">
        <f t="shared" ca="1" si="124"/>
        <v>209524</v>
      </c>
      <c r="B7955" s="39" cm="1">
        <f t="array" aca="1" ref="B7955" ca="1">INDIRECT(_xlfn.CONCAT("D",ROW(C7955)-C7955-3))</f>
        <v>2095</v>
      </c>
      <c r="C7955" s="32">
        <v>24</v>
      </c>
      <c r="D7955" s="33">
        <v>4669433</v>
      </c>
      <c r="E7955" s="33"/>
      <c r="F7955" s="33">
        <v>2401304</v>
      </c>
      <c r="G7955" s="33">
        <v>2129844</v>
      </c>
      <c r="H7955" s="33">
        <v>259374</v>
      </c>
      <c r="I7955" s="33">
        <v>930</v>
      </c>
      <c r="J7955" s="33">
        <v>11156</v>
      </c>
      <c r="K7955" s="33"/>
      <c r="L7955" s="33">
        <v>2268128</v>
      </c>
      <c r="M7955" s="33">
        <v>1815988</v>
      </c>
      <c r="N7955" s="33">
        <v>432643</v>
      </c>
      <c r="O7955" s="33">
        <v>1857</v>
      </c>
      <c r="P7955" s="33">
        <v>17640</v>
      </c>
      <c r="Q7955"/>
    </row>
    <row r="7956" spans="1:17">
      <c r="A7956" s="38" t="str">
        <f t="shared" ca="1" si="124"/>
        <v>209525</v>
      </c>
      <c r="B7956" s="39" cm="1">
        <f t="array" aca="1" ref="B7956" ca="1">INDIRECT(_xlfn.CONCAT("D",ROW(C7956)-C7956-3))</f>
        <v>2095</v>
      </c>
      <c r="C7956" s="32">
        <v>25</v>
      </c>
      <c r="D7956" s="33">
        <v>4694872</v>
      </c>
      <c r="E7956" s="33"/>
      <c r="F7956" s="33">
        <v>2412446</v>
      </c>
      <c r="G7956" s="33">
        <v>2062762</v>
      </c>
      <c r="H7956" s="33">
        <v>334804</v>
      </c>
      <c r="I7956" s="33">
        <v>0</v>
      </c>
      <c r="J7956" s="33">
        <v>14880</v>
      </c>
      <c r="K7956" s="33"/>
      <c r="L7956" s="33">
        <v>2282426</v>
      </c>
      <c r="M7956" s="33">
        <v>1686970</v>
      </c>
      <c r="N7956" s="33">
        <v>568516</v>
      </c>
      <c r="O7956" s="33">
        <v>4645</v>
      </c>
      <c r="P7956" s="33">
        <v>22295</v>
      </c>
      <c r="Q7956"/>
    </row>
    <row r="7957" spans="1:17">
      <c r="A7957" s="38" t="str">
        <f t="shared" ca="1" si="124"/>
        <v>209526</v>
      </c>
      <c r="B7957" s="39" cm="1">
        <f t="array" aca="1" ref="B7957" ca="1">INDIRECT(_xlfn.CONCAT("D",ROW(C7957)-C7957-3))</f>
        <v>2095</v>
      </c>
      <c r="C7957" s="32">
        <v>26</v>
      </c>
      <c r="D7957" s="33">
        <v>4717163</v>
      </c>
      <c r="E7957" s="33"/>
      <c r="F7957" s="33">
        <v>2421664</v>
      </c>
      <c r="G7957" s="33">
        <v>1974001</v>
      </c>
      <c r="H7957" s="33">
        <v>424396</v>
      </c>
      <c r="I7957" s="33">
        <v>1861</v>
      </c>
      <c r="J7957" s="33">
        <v>21406</v>
      </c>
      <c r="K7957" s="33"/>
      <c r="L7957" s="33">
        <v>2295498</v>
      </c>
      <c r="M7957" s="33">
        <v>1557229</v>
      </c>
      <c r="N7957" s="33">
        <v>707663</v>
      </c>
      <c r="O7957" s="33">
        <v>0</v>
      </c>
      <c r="P7957" s="33">
        <v>30607</v>
      </c>
      <c r="Q7957"/>
    </row>
    <row r="7958" spans="1:17">
      <c r="A7958" s="38" t="str">
        <f t="shared" ca="1" si="124"/>
        <v>209527</v>
      </c>
      <c r="B7958" s="39" cm="1">
        <f t="array" aca="1" ref="B7958" ca="1">INDIRECT(_xlfn.CONCAT("D",ROW(C7958)-C7958-3))</f>
        <v>2095</v>
      </c>
      <c r="C7958" s="32">
        <v>27</v>
      </c>
      <c r="D7958" s="33">
        <v>4736087</v>
      </c>
      <c r="E7958" s="33"/>
      <c r="F7958" s="33">
        <v>2429133</v>
      </c>
      <c r="G7958" s="33">
        <v>1833939</v>
      </c>
      <c r="H7958" s="33">
        <v>567294</v>
      </c>
      <c r="I7958" s="33">
        <v>930</v>
      </c>
      <c r="J7958" s="33">
        <v>26970</v>
      </c>
      <c r="K7958" s="33"/>
      <c r="L7958" s="33">
        <v>2306955</v>
      </c>
      <c r="M7958" s="33">
        <v>1390112</v>
      </c>
      <c r="N7958" s="33">
        <v>852812</v>
      </c>
      <c r="O7958" s="33">
        <v>3712</v>
      </c>
      <c r="P7958" s="33">
        <v>60319</v>
      </c>
      <c r="Q7958"/>
    </row>
    <row r="7959" spans="1:17">
      <c r="A7959" s="38" t="str">
        <f t="shared" ca="1" si="124"/>
        <v>209528</v>
      </c>
      <c r="B7959" s="39" cm="1">
        <f t="array" aca="1" ref="B7959" ca="1">INDIRECT(_xlfn.CONCAT("D",ROW(C7959)-C7959-3))</f>
        <v>2095</v>
      </c>
      <c r="C7959" s="32">
        <v>28</v>
      </c>
      <c r="D7959" s="33">
        <v>4751728</v>
      </c>
      <c r="E7959" s="33"/>
      <c r="F7959" s="33">
        <v>2435113</v>
      </c>
      <c r="G7959" s="33">
        <v>1749074</v>
      </c>
      <c r="H7959" s="33">
        <v>648805</v>
      </c>
      <c r="I7959" s="33">
        <v>2793</v>
      </c>
      <c r="J7959" s="33">
        <v>34442</v>
      </c>
      <c r="K7959" s="33"/>
      <c r="L7959" s="33">
        <v>2316614</v>
      </c>
      <c r="M7959" s="33">
        <v>1241341</v>
      </c>
      <c r="N7959" s="33">
        <v>1005691</v>
      </c>
      <c r="O7959" s="33">
        <v>5567</v>
      </c>
      <c r="P7959" s="33">
        <v>64015</v>
      </c>
      <c r="Q7959"/>
    </row>
    <row r="7960" spans="1:17">
      <c r="A7960" s="38" t="str">
        <f t="shared" ca="1" si="124"/>
        <v>209529</v>
      </c>
      <c r="B7960" s="39" cm="1">
        <f t="array" aca="1" ref="B7960" ca="1">INDIRECT(_xlfn.CONCAT("D",ROW(C7960)-C7960-3))</f>
        <v>2095</v>
      </c>
      <c r="C7960" s="32">
        <v>29</v>
      </c>
      <c r="D7960" s="33">
        <v>4763922</v>
      </c>
      <c r="E7960" s="33"/>
      <c r="F7960" s="33">
        <v>2439668</v>
      </c>
      <c r="G7960" s="33">
        <v>1634196</v>
      </c>
      <c r="H7960" s="33">
        <v>748735</v>
      </c>
      <c r="I7960" s="33">
        <v>1860</v>
      </c>
      <c r="J7960" s="33">
        <v>54876</v>
      </c>
      <c r="K7960" s="33"/>
      <c r="L7960" s="33">
        <v>2324254</v>
      </c>
      <c r="M7960" s="33">
        <v>1195543</v>
      </c>
      <c r="N7960" s="33">
        <v>1030320</v>
      </c>
      <c r="O7960" s="33">
        <v>5569</v>
      </c>
      <c r="P7960" s="33">
        <v>92822</v>
      </c>
      <c r="Q7960"/>
    </row>
    <row r="7961" spans="1:17">
      <c r="A7961" s="38" t="str">
        <f t="shared" ca="1" si="124"/>
        <v>209530</v>
      </c>
      <c r="B7961" s="39" cm="1">
        <f t="array" aca="1" ref="B7961" ca="1">INDIRECT(_xlfn.CONCAT("D",ROW(C7961)-C7961-3))</f>
        <v>2095</v>
      </c>
      <c r="C7961" s="32">
        <v>30</v>
      </c>
      <c r="D7961" s="33">
        <v>4773922</v>
      </c>
      <c r="E7961" s="33"/>
      <c r="F7961" s="33">
        <v>2443583</v>
      </c>
      <c r="G7961" s="33">
        <v>1512339</v>
      </c>
      <c r="H7961" s="33">
        <v>855813</v>
      </c>
      <c r="I7961" s="33">
        <v>1862</v>
      </c>
      <c r="J7961" s="33">
        <v>73568</v>
      </c>
      <c r="K7961" s="33"/>
      <c r="L7961" s="33">
        <v>2330339</v>
      </c>
      <c r="M7961" s="33">
        <v>1092259</v>
      </c>
      <c r="N7961" s="33">
        <v>1123838</v>
      </c>
      <c r="O7961" s="33">
        <v>12074</v>
      </c>
      <c r="P7961" s="33">
        <v>102167</v>
      </c>
      <c r="Q7961"/>
    </row>
    <row r="7962" spans="1:17">
      <c r="A7962" s="38" t="str">
        <f t="shared" ca="1" si="124"/>
        <v>209531</v>
      </c>
      <c r="B7962" s="39" cm="1">
        <f t="array" aca="1" ref="B7962" ca="1">INDIRECT(_xlfn.CONCAT("D",ROW(C7962)-C7962-3))</f>
        <v>2095</v>
      </c>
      <c r="C7962" s="32">
        <v>31</v>
      </c>
      <c r="D7962" s="33">
        <v>4780210</v>
      </c>
      <c r="E7962" s="33"/>
      <c r="F7962" s="33">
        <v>2445836</v>
      </c>
      <c r="G7962" s="33">
        <v>1443826</v>
      </c>
      <c r="H7962" s="33">
        <v>906935</v>
      </c>
      <c r="I7962" s="33">
        <v>3728</v>
      </c>
      <c r="J7962" s="33">
        <v>91346</v>
      </c>
      <c r="K7962" s="33"/>
      <c r="L7962" s="33">
        <v>2334374</v>
      </c>
      <c r="M7962" s="33">
        <v>992086</v>
      </c>
      <c r="N7962" s="33">
        <v>1213168</v>
      </c>
      <c r="O7962" s="33">
        <v>8360</v>
      </c>
      <c r="P7962" s="33">
        <v>120759</v>
      </c>
      <c r="Q7962"/>
    </row>
    <row r="7963" spans="1:17">
      <c r="A7963" s="38" t="str">
        <f t="shared" ca="1" si="124"/>
        <v>209532</v>
      </c>
      <c r="B7963" s="39" cm="1">
        <f t="array" aca="1" ref="B7963" ca="1">INDIRECT(_xlfn.CONCAT("D",ROW(C7963)-C7963-3))</f>
        <v>2095</v>
      </c>
      <c r="C7963" s="32">
        <v>32</v>
      </c>
      <c r="D7963" s="33">
        <v>4782762</v>
      </c>
      <c r="E7963" s="33"/>
      <c r="F7963" s="33">
        <v>2446247</v>
      </c>
      <c r="G7963" s="33">
        <v>1367624</v>
      </c>
      <c r="H7963" s="33">
        <v>990059</v>
      </c>
      <c r="I7963" s="33">
        <v>4661</v>
      </c>
      <c r="J7963" s="33">
        <v>83903</v>
      </c>
      <c r="K7963" s="33"/>
      <c r="L7963" s="33">
        <v>2336515</v>
      </c>
      <c r="M7963" s="33">
        <v>908541</v>
      </c>
      <c r="N7963" s="33">
        <v>1285549</v>
      </c>
      <c r="O7963" s="33">
        <v>12102</v>
      </c>
      <c r="P7963" s="33">
        <v>130324</v>
      </c>
      <c r="Q7963"/>
    </row>
    <row r="7964" spans="1:17">
      <c r="A7964" s="38" t="str">
        <f t="shared" ca="1" si="124"/>
        <v>209533</v>
      </c>
      <c r="B7964" s="39" cm="1">
        <f t="array" aca="1" ref="B7964" ca="1">INDIRECT(_xlfn.CONCAT("D",ROW(C7964)-C7964-3))</f>
        <v>2095</v>
      </c>
      <c r="C7964" s="32">
        <v>33</v>
      </c>
      <c r="D7964" s="33">
        <v>4781878</v>
      </c>
      <c r="E7964" s="33"/>
      <c r="F7964" s="33">
        <v>2444833</v>
      </c>
      <c r="G7964" s="33">
        <v>1307766</v>
      </c>
      <c r="H7964" s="33">
        <v>1022334</v>
      </c>
      <c r="I7964" s="33">
        <v>3731</v>
      </c>
      <c r="J7964" s="33">
        <v>111002</v>
      </c>
      <c r="K7964" s="33"/>
      <c r="L7964" s="33">
        <v>2337045</v>
      </c>
      <c r="M7964" s="33">
        <v>846445</v>
      </c>
      <c r="N7964" s="33">
        <v>1318142</v>
      </c>
      <c r="O7964" s="33">
        <v>14915</v>
      </c>
      <c r="P7964" s="33">
        <v>157543</v>
      </c>
      <c r="Q7964"/>
    </row>
    <row r="7965" spans="1:17">
      <c r="A7965" s="38" t="str">
        <f t="shared" ca="1" si="124"/>
        <v>209534</v>
      </c>
      <c r="B7965" s="39" cm="1">
        <f t="array" aca="1" ref="B7965" ca="1">INDIRECT(_xlfn.CONCAT("D",ROW(C7965)-C7965-3))</f>
        <v>2095</v>
      </c>
      <c r="C7965" s="32">
        <v>34</v>
      </c>
      <c r="D7965" s="33">
        <v>4777875</v>
      </c>
      <c r="E7965" s="33"/>
      <c r="F7965" s="33">
        <v>2441740</v>
      </c>
      <c r="G7965" s="33">
        <v>1189111</v>
      </c>
      <c r="H7965" s="33">
        <v>1113448</v>
      </c>
      <c r="I7965" s="33">
        <v>6539</v>
      </c>
      <c r="J7965" s="33">
        <v>132642</v>
      </c>
      <c r="K7965" s="33"/>
      <c r="L7965" s="33">
        <v>2336134</v>
      </c>
      <c r="M7965" s="33">
        <v>791452</v>
      </c>
      <c r="N7965" s="33">
        <v>1370358</v>
      </c>
      <c r="O7965" s="33">
        <v>16780</v>
      </c>
      <c r="P7965" s="33">
        <v>157544</v>
      </c>
      <c r="Q7965"/>
    </row>
    <row r="7966" spans="1:17">
      <c r="A7966" s="38" t="str">
        <f t="shared" ca="1" si="124"/>
        <v>209535</v>
      </c>
      <c r="B7966" s="39" cm="1">
        <f t="array" aca="1" ref="B7966" ca="1">INDIRECT(_xlfn.CONCAT("D",ROW(C7966)-C7966-3))</f>
        <v>2095</v>
      </c>
      <c r="C7966" s="32">
        <v>35</v>
      </c>
      <c r="D7966" s="33">
        <v>4771933</v>
      </c>
      <c r="E7966" s="33"/>
      <c r="F7966" s="33">
        <v>2437656</v>
      </c>
      <c r="G7966" s="33">
        <v>1120181</v>
      </c>
      <c r="H7966" s="33">
        <v>1141687</v>
      </c>
      <c r="I7966" s="33">
        <v>5610</v>
      </c>
      <c r="J7966" s="33">
        <v>170178</v>
      </c>
      <c r="K7966" s="33"/>
      <c r="L7966" s="33">
        <v>2334277</v>
      </c>
      <c r="M7966" s="33">
        <v>773732</v>
      </c>
      <c r="N7966" s="33">
        <v>1347489</v>
      </c>
      <c r="O7966" s="33">
        <v>11213</v>
      </c>
      <c r="P7966" s="33">
        <v>201843</v>
      </c>
      <c r="Q7966"/>
    </row>
    <row r="7967" spans="1:17">
      <c r="A7967" s="38" t="str">
        <f t="shared" ca="1" si="124"/>
        <v>209536</v>
      </c>
      <c r="B7967" s="39" cm="1">
        <f t="array" aca="1" ref="B7967" ca="1">INDIRECT(_xlfn.CONCAT("D",ROW(C7967)-C7967-3))</f>
        <v>2095</v>
      </c>
      <c r="C7967" s="32">
        <v>36</v>
      </c>
      <c r="D7967" s="33">
        <v>4765159</v>
      </c>
      <c r="E7967" s="33"/>
      <c r="F7967" s="33">
        <v>2433103</v>
      </c>
      <c r="G7967" s="33">
        <v>1068649</v>
      </c>
      <c r="H7967" s="33">
        <v>1172885</v>
      </c>
      <c r="I7967" s="33">
        <v>6574</v>
      </c>
      <c r="J7967" s="33">
        <v>184995</v>
      </c>
      <c r="K7967" s="33"/>
      <c r="L7967" s="33">
        <v>2332057</v>
      </c>
      <c r="M7967" s="33">
        <v>699805</v>
      </c>
      <c r="N7967" s="33">
        <v>1396795</v>
      </c>
      <c r="O7967" s="33">
        <v>15947</v>
      </c>
      <c r="P7967" s="33">
        <v>219510</v>
      </c>
      <c r="Q7967"/>
    </row>
    <row r="7968" spans="1:17">
      <c r="A7968" s="38" t="str">
        <f t="shared" ca="1" si="124"/>
        <v>209537</v>
      </c>
      <c r="B7968" s="39" cm="1">
        <f t="array" aca="1" ref="B7968" ca="1">INDIRECT(_xlfn.CONCAT("D",ROW(C7968)-C7968-3))</f>
        <v>2095</v>
      </c>
      <c r="C7968" s="32">
        <v>37</v>
      </c>
      <c r="D7968" s="33">
        <v>4758441</v>
      </c>
      <c r="E7968" s="33"/>
      <c r="F7968" s="33">
        <v>2428406</v>
      </c>
      <c r="G7968" s="33">
        <v>1005409</v>
      </c>
      <c r="H7968" s="33">
        <v>1217024</v>
      </c>
      <c r="I7968" s="33">
        <v>2822</v>
      </c>
      <c r="J7968" s="33">
        <v>203151</v>
      </c>
      <c r="K7968" s="33"/>
      <c r="L7968" s="33">
        <v>2330035</v>
      </c>
      <c r="M7968" s="33">
        <v>711590</v>
      </c>
      <c r="N7968" s="33">
        <v>1395017</v>
      </c>
      <c r="O7968" s="33">
        <v>13143</v>
      </c>
      <c r="P7968" s="33">
        <v>210285</v>
      </c>
      <c r="Q7968"/>
    </row>
    <row r="7969" spans="1:17">
      <c r="A7969" s="38" t="str">
        <f t="shared" ca="1" si="124"/>
        <v>209538</v>
      </c>
      <c r="B7969" s="39" cm="1">
        <f t="array" aca="1" ref="B7969" ca="1">INDIRECT(_xlfn.CONCAT("D",ROW(C7969)-C7969-3))</f>
        <v>2095</v>
      </c>
      <c r="C7969" s="32">
        <v>38</v>
      </c>
      <c r="D7969" s="33">
        <v>4752851</v>
      </c>
      <c r="E7969" s="33"/>
      <c r="F7969" s="33">
        <v>2424142</v>
      </c>
      <c r="G7969" s="33">
        <v>989677</v>
      </c>
      <c r="H7969" s="33">
        <v>1202155</v>
      </c>
      <c r="I7969" s="33">
        <v>8499</v>
      </c>
      <c r="J7969" s="33">
        <v>223811</v>
      </c>
      <c r="K7969" s="33"/>
      <c r="L7969" s="33">
        <v>2328709</v>
      </c>
      <c r="M7969" s="33">
        <v>672885</v>
      </c>
      <c r="N7969" s="33">
        <v>1417393</v>
      </c>
      <c r="O7969" s="33">
        <v>16963</v>
      </c>
      <c r="P7969" s="33">
        <v>221468</v>
      </c>
      <c r="Q7969"/>
    </row>
    <row r="7970" spans="1:17">
      <c r="A7970" s="38" t="str">
        <f t="shared" ca="1" si="124"/>
        <v>209539</v>
      </c>
      <c r="B7970" s="39" cm="1">
        <f t="array" aca="1" ref="B7970" ca="1">INDIRECT(_xlfn.CONCAT("D",ROW(C7970)-C7970-3))</f>
        <v>2095</v>
      </c>
      <c r="C7970" s="32">
        <v>39</v>
      </c>
      <c r="D7970" s="33">
        <v>4749023</v>
      </c>
      <c r="E7970" s="33"/>
      <c r="F7970" s="33">
        <v>2420613</v>
      </c>
      <c r="G7970" s="33">
        <v>969191</v>
      </c>
      <c r="H7970" s="33">
        <v>1222599</v>
      </c>
      <c r="I7970" s="33">
        <v>7564</v>
      </c>
      <c r="J7970" s="33">
        <v>221259</v>
      </c>
      <c r="K7970" s="33"/>
      <c r="L7970" s="33">
        <v>2328409</v>
      </c>
      <c r="M7970" s="33">
        <v>606180</v>
      </c>
      <c r="N7970" s="33">
        <v>1475792</v>
      </c>
      <c r="O7970" s="33">
        <v>17940</v>
      </c>
      <c r="P7970" s="33">
        <v>228498</v>
      </c>
      <c r="Q7970"/>
    </row>
    <row r="7971" spans="1:17">
      <c r="A7971" s="38" t="str">
        <f t="shared" ca="1" si="124"/>
        <v>209540</v>
      </c>
      <c r="B7971" s="39" cm="1">
        <f t="array" aca="1" ref="B7971" ca="1">INDIRECT(_xlfn.CONCAT("D",ROW(C7971)-C7971-3))</f>
        <v>2095</v>
      </c>
      <c r="C7971" s="32">
        <v>40</v>
      </c>
      <c r="D7971" s="33">
        <v>4748335</v>
      </c>
      <c r="E7971" s="33"/>
      <c r="F7971" s="33">
        <v>2418641</v>
      </c>
      <c r="G7971" s="33">
        <v>875535</v>
      </c>
      <c r="H7971" s="33">
        <v>1279116</v>
      </c>
      <c r="I7971" s="33">
        <v>10446</v>
      </c>
      <c r="J7971" s="33">
        <v>253544</v>
      </c>
      <c r="K7971" s="33"/>
      <c r="L7971" s="33">
        <v>2329695</v>
      </c>
      <c r="M7971" s="33">
        <v>591894</v>
      </c>
      <c r="N7971" s="33">
        <v>1409181</v>
      </c>
      <c r="O7971" s="33">
        <v>26517</v>
      </c>
      <c r="P7971" s="33">
        <v>302103</v>
      </c>
      <c r="Q7971"/>
    </row>
    <row r="7972" spans="1:17">
      <c r="A7972" s="38" t="str">
        <f t="shared" ca="1" si="124"/>
        <v>209541</v>
      </c>
      <c r="B7972" s="39" cm="1">
        <f t="array" aca="1" ref="B7972" ca="1">INDIRECT(_xlfn.CONCAT("D",ROW(C7972)-C7972-3))</f>
        <v>2095</v>
      </c>
      <c r="C7972" s="32">
        <v>41</v>
      </c>
      <c r="D7972" s="33">
        <v>4750802</v>
      </c>
      <c r="E7972" s="33"/>
      <c r="F7972" s="33">
        <v>2418269</v>
      </c>
      <c r="G7972" s="33">
        <v>889839</v>
      </c>
      <c r="H7972" s="33">
        <v>1256243</v>
      </c>
      <c r="I7972" s="33">
        <v>6662</v>
      </c>
      <c r="J7972" s="33">
        <v>265524</v>
      </c>
      <c r="K7972" s="33"/>
      <c r="L7972" s="33">
        <v>2332534</v>
      </c>
      <c r="M7972" s="33">
        <v>574820</v>
      </c>
      <c r="N7972" s="33">
        <v>1464128</v>
      </c>
      <c r="O7972" s="33">
        <v>17102</v>
      </c>
      <c r="P7972" s="33">
        <v>276484</v>
      </c>
      <c r="Q7972"/>
    </row>
    <row r="7973" spans="1:17">
      <c r="A7973" s="38" t="str">
        <f t="shared" ca="1" si="124"/>
        <v>209542</v>
      </c>
      <c r="B7973" s="39" cm="1">
        <f t="array" aca="1" ref="B7973" ca="1">INDIRECT(_xlfn.CONCAT("D",ROW(C7973)-C7973-3))</f>
        <v>2095</v>
      </c>
      <c r="C7973" s="32">
        <v>42</v>
      </c>
      <c r="D7973" s="33">
        <v>4755820</v>
      </c>
      <c r="E7973" s="33"/>
      <c r="F7973" s="33">
        <v>2419204</v>
      </c>
      <c r="G7973" s="33">
        <v>881534</v>
      </c>
      <c r="H7973" s="33">
        <v>1296036</v>
      </c>
      <c r="I7973" s="33">
        <v>9551</v>
      </c>
      <c r="J7973" s="33">
        <v>232083</v>
      </c>
      <c r="K7973" s="33"/>
      <c r="L7973" s="33">
        <v>2336616</v>
      </c>
      <c r="M7973" s="33">
        <v>566048</v>
      </c>
      <c r="N7973" s="33">
        <v>1478968</v>
      </c>
      <c r="O7973" s="33">
        <v>26682</v>
      </c>
      <c r="P7973" s="33">
        <v>264918</v>
      </c>
      <c r="Q7973"/>
    </row>
    <row r="7974" spans="1:17">
      <c r="A7974" s="38" t="str">
        <f t="shared" ca="1" si="124"/>
        <v>209543</v>
      </c>
      <c r="B7974" s="39" cm="1">
        <f t="array" aca="1" ref="B7974" ca="1">INDIRECT(_xlfn.CONCAT("D",ROW(C7974)-C7974-3))</f>
        <v>2095</v>
      </c>
      <c r="C7974" s="32">
        <v>43</v>
      </c>
      <c r="D7974" s="33">
        <v>4763339</v>
      </c>
      <c r="E7974" s="33"/>
      <c r="F7974" s="33">
        <v>2421405</v>
      </c>
      <c r="G7974" s="33">
        <v>861369</v>
      </c>
      <c r="H7974" s="33">
        <v>1266213</v>
      </c>
      <c r="I7974" s="33">
        <v>8614</v>
      </c>
      <c r="J7974" s="33">
        <v>285209</v>
      </c>
      <c r="K7974" s="33"/>
      <c r="L7974" s="33">
        <v>2341934</v>
      </c>
      <c r="M7974" s="33">
        <v>556329</v>
      </c>
      <c r="N7974" s="33">
        <v>1473029</v>
      </c>
      <c r="O7974" s="33">
        <v>26765</v>
      </c>
      <c r="P7974" s="33">
        <v>285811</v>
      </c>
      <c r="Q7974"/>
    </row>
    <row r="7975" spans="1:17">
      <c r="A7975" s="38" t="str">
        <f t="shared" ca="1" si="124"/>
        <v>209544</v>
      </c>
      <c r="B7975" s="39" cm="1">
        <f t="array" aca="1" ref="B7975" ca="1">INDIRECT(_xlfn.CONCAT("D",ROW(C7975)-C7975-3))</f>
        <v>2095</v>
      </c>
      <c r="C7975" s="32">
        <v>44</v>
      </c>
      <c r="D7975" s="33">
        <v>4772938</v>
      </c>
      <c r="E7975" s="33"/>
      <c r="F7975" s="33">
        <v>2424652</v>
      </c>
      <c r="G7975" s="33">
        <v>860795</v>
      </c>
      <c r="H7975" s="33">
        <v>1283979</v>
      </c>
      <c r="I7975" s="33">
        <v>8656</v>
      </c>
      <c r="J7975" s="33">
        <v>271223</v>
      </c>
      <c r="K7975" s="33"/>
      <c r="L7975" s="33">
        <v>2348285</v>
      </c>
      <c r="M7975" s="33">
        <v>558750</v>
      </c>
      <c r="N7975" s="33">
        <v>1464078</v>
      </c>
      <c r="O7975" s="33">
        <v>31682</v>
      </c>
      <c r="P7975" s="33">
        <v>293776</v>
      </c>
      <c r="Q7975"/>
    </row>
    <row r="7976" spans="1:17">
      <c r="A7976" s="38" t="str">
        <f t="shared" ca="1" si="124"/>
        <v>209545</v>
      </c>
      <c r="B7976" s="39" cm="1">
        <f t="array" aca="1" ref="B7976" ca="1">INDIRECT(_xlfn.CONCAT("D",ROW(C7976)-C7976-3))</f>
        <v>2095</v>
      </c>
      <c r="C7976" s="32">
        <v>45</v>
      </c>
      <c r="D7976" s="33">
        <v>4784510</v>
      </c>
      <c r="E7976" s="33"/>
      <c r="F7976" s="33">
        <v>2429018</v>
      </c>
      <c r="G7976" s="33">
        <v>778901</v>
      </c>
      <c r="H7976" s="33">
        <v>1379905</v>
      </c>
      <c r="I7976" s="33">
        <v>12501</v>
      </c>
      <c r="J7976" s="33">
        <v>257710</v>
      </c>
      <c r="K7976" s="33"/>
      <c r="L7976" s="33">
        <v>2355492</v>
      </c>
      <c r="M7976" s="33">
        <v>547565</v>
      </c>
      <c r="N7976" s="33">
        <v>1463056</v>
      </c>
      <c r="O7976" s="33">
        <v>50914</v>
      </c>
      <c r="P7976" s="33">
        <v>293956</v>
      </c>
      <c r="Q7976"/>
    </row>
    <row r="7977" spans="1:17">
      <c r="A7977" s="38" t="str">
        <f t="shared" ca="1" si="124"/>
        <v>209546</v>
      </c>
      <c r="B7977" s="39" cm="1">
        <f t="array" aca="1" ref="B7977" ca="1">INDIRECT(_xlfn.CONCAT("D",ROW(C7977)-C7977-3))</f>
        <v>2095</v>
      </c>
      <c r="C7977" s="32">
        <v>46</v>
      </c>
      <c r="D7977" s="33">
        <v>4796759</v>
      </c>
      <c r="E7977" s="33"/>
      <c r="F7977" s="33">
        <v>2433788</v>
      </c>
      <c r="G7977" s="33">
        <v>818989</v>
      </c>
      <c r="H7977" s="33">
        <v>1290294</v>
      </c>
      <c r="I7977" s="33">
        <v>8692</v>
      </c>
      <c r="J7977" s="33">
        <v>315813</v>
      </c>
      <c r="K7977" s="33"/>
      <c r="L7977" s="33">
        <v>2362971</v>
      </c>
      <c r="M7977" s="33">
        <v>551907</v>
      </c>
      <c r="N7977" s="33">
        <v>1488797</v>
      </c>
      <c r="O7977" s="33">
        <v>30876</v>
      </c>
      <c r="P7977" s="33">
        <v>291391</v>
      </c>
      <c r="Q7977"/>
    </row>
    <row r="7978" spans="1:17">
      <c r="A7978" s="38" t="str">
        <f t="shared" ca="1" si="124"/>
        <v>209547</v>
      </c>
      <c r="B7978" s="39" cm="1">
        <f t="array" aca="1" ref="B7978" ca="1">INDIRECT(_xlfn.CONCAT("D",ROW(C7978)-C7978-3))</f>
        <v>2095</v>
      </c>
      <c r="C7978" s="32">
        <v>47</v>
      </c>
      <c r="D7978" s="33">
        <v>4808712</v>
      </c>
      <c r="E7978" s="33"/>
      <c r="F7978" s="33">
        <v>2438432</v>
      </c>
      <c r="G7978" s="33">
        <v>844705</v>
      </c>
      <c r="H7978" s="33">
        <v>1341476</v>
      </c>
      <c r="I7978" s="33">
        <v>10631</v>
      </c>
      <c r="J7978" s="33">
        <v>241620</v>
      </c>
      <c r="K7978" s="33"/>
      <c r="L7978" s="33">
        <v>2370280</v>
      </c>
      <c r="M7978" s="33">
        <v>564767</v>
      </c>
      <c r="N7978" s="33">
        <v>1443831</v>
      </c>
      <c r="O7978" s="33">
        <v>49320</v>
      </c>
      <c r="P7978" s="33">
        <v>312362</v>
      </c>
      <c r="Q7978"/>
    </row>
    <row r="7979" spans="1:17">
      <c r="A7979" s="38" t="str">
        <f t="shared" ca="1" si="124"/>
        <v>209548</v>
      </c>
      <c r="B7979" s="39" cm="1">
        <f t="array" aca="1" ref="B7979" ca="1">INDIRECT(_xlfn.CONCAT("D",ROW(C7979)-C7979-3))</f>
        <v>2095</v>
      </c>
      <c r="C7979" s="32">
        <v>48</v>
      </c>
      <c r="D7979" s="33">
        <v>4820021</v>
      </c>
      <c r="E7979" s="33"/>
      <c r="F7979" s="33">
        <v>2442711</v>
      </c>
      <c r="G7979" s="33">
        <v>786472</v>
      </c>
      <c r="H7979" s="33">
        <v>1330803</v>
      </c>
      <c r="I7979" s="33">
        <v>14529</v>
      </c>
      <c r="J7979" s="33">
        <v>310908</v>
      </c>
      <c r="K7979" s="33"/>
      <c r="L7979" s="33">
        <v>2377310</v>
      </c>
      <c r="M7979" s="33">
        <v>543247</v>
      </c>
      <c r="N7979" s="33">
        <v>1464152</v>
      </c>
      <c r="O7979" s="33">
        <v>42608</v>
      </c>
      <c r="P7979" s="33">
        <v>327304</v>
      </c>
      <c r="Q7979"/>
    </row>
    <row r="7980" spans="1:17">
      <c r="A7980" s="38" t="str">
        <f t="shared" ca="1" si="124"/>
        <v>209549</v>
      </c>
      <c r="B7980" s="39" cm="1">
        <f t="array" aca="1" ref="B7980" ca="1">INDIRECT(_xlfn.CONCAT("D",ROW(C7980)-C7980-3))</f>
        <v>2095</v>
      </c>
      <c r="C7980" s="32">
        <v>49</v>
      </c>
      <c r="D7980" s="33">
        <v>4830280</v>
      </c>
      <c r="E7980" s="33"/>
      <c r="F7980" s="33">
        <v>2446395</v>
      </c>
      <c r="G7980" s="33">
        <v>770503</v>
      </c>
      <c r="H7980" s="33">
        <v>1359539</v>
      </c>
      <c r="I7980" s="33">
        <v>16497</v>
      </c>
      <c r="J7980" s="33">
        <v>299856</v>
      </c>
      <c r="K7980" s="33"/>
      <c r="L7980" s="33">
        <v>2383885</v>
      </c>
      <c r="M7980" s="33">
        <v>539016</v>
      </c>
      <c r="N7980" s="33">
        <v>1470660</v>
      </c>
      <c r="O7980" s="33">
        <v>45564</v>
      </c>
      <c r="P7980" s="33">
        <v>328645</v>
      </c>
      <c r="Q7980"/>
    </row>
    <row r="7981" spans="1:17">
      <c r="A7981" s="38" t="str">
        <f t="shared" ca="1" si="124"/>
        <v>209550</v>
      </c>
      <c r="B7981" s="39" cm="1">
        <f t="array" aca="1" ref="B7981" ca="1">INDIRECT(_xlfn.CONCAT("D",ROW(C7981)-C7981-3))</f>
        <v>2095</v>
      </c>
      <c r="C7981" s="32">
        <v>50</v>
      </c>
      <c r="D7981" s="33">
        <v>4839151</v>
      </c>
      <c r="E7981" s="33"/>
      <c r="F7981" s="33">
        <v>2449322</v>
      </c>
      <c r="G7981" s="33">
        <v>737608</v>
      </c>
      <c r="H7981" s="33">
        <v>1416090</v>
      </c>
      <c r="I7981" s="33">
        <v>18416</v>
      </c>
      <c r="J7981" s="33">
        <v>277209</v>
      </c>
      <c r="K7981" s="33"/>
      <c r="L7981" s="33">
        <v>2389829</v>
      </c>
      <c r="M7981" s="33">
        <v>523200</v>
      </c>
      <c r="N7981" s="33">
        <v>1483208</v>
      </c>
      <c r="O7981" s="33">
        <v>52417</v>
      </c>
      <c r="P7981" s="33">
        <v>331004</v>
      </c>
      <c r="Q7981"/>
    </row>
    <row r="7982" spans="1:17">
      <c r="A7982" s="38" t="str">
        <f t="shared" ca="1" si="124"/>
        <v>209551</v>
      </c>
      <c r="B7982" s="39" cm="1">
        <f t="array" aca="1" ref="B7982" ca="1">INDIRECT(_xlfn.CONCAT("D",ROW(C7982)-C7982-3))</f>
        <v>2095</v>
      </c>
      <c r="C7982" s="32">
        <v>51</v>
      </c>
      <c r="D7982" s="33">
        <v>4845658</v>
      </c>
      <c r="E7982" s="33"/>
      <c r="F7982" s="33">
        <v>2450878</v>
      </c>
      <c r="G7982" s="33">
        <v>745835</v>
      </c>
      <c r="H7982" s="33">
        <v>1377225</v>
      </c>
      <c r="I7982" s="33">
        <v>18428</v>
      </c>
      <c r="J7982" s="33">
        <v>309391</v>
      </c>
      <c r="K7982" s="33"/>
      <c r="L7982" s="33">
        <v>2394780</v>
      </c>
      <c r="M7982" s="33">
        <v>520225</v>
      </c>
      <c r="N7982" s="33">
        <v>1467675</v>
      </c>
      <c r="O7982" s="33">
        <v>62970</v>
      </c>
      <c r="P7982" s="33">
        <v>343910</v>
      </c>
      <c r="Q7982"/>
    </row>
    <row r="7983" spans="1:17">
      <c r="A7983" s="38" t="str">
        <f t="shared" ca="1" si="124"/>
        <v>209552</v>
      </c>
      <c r="B7983" s="39" cm="1">
        <f t="array" aca="1" ref="B7983" ca="1">INDIRECT(_xlfn.CONCAT("D",ROW(C7983)-C7983-3))</f>
        <v>2095</v>
      </c>
      <c r="C7983" s="32">
        <v>52</v>
      </c>
      <c r="D7983" s="33">
        <v>4849894</v>
      </c>
      <c r="E7983" s="33"/>
      <c r="F7983" s="33">
        <v>2451083</v>
      </c>
      <c r="G7983" s="33">
        <v>779582</v>
      </c>
      <c r="H7983" s="33">
        <v>1379037</v>
      </c>
      <c r="I7983" s="33">
        <v>5811</v>
      </c>
      <c r="J7983" s="33">
        <v>286654</v>
      </c>
      <c r="K7983" s="33"/>
      <c r="L7983" s="33">
        <v>2398810</v>
      </c>
      <c r="M7983" s="33">
        <v>536627</v>
      </c>
      <c r="N7983" s="33">
        <v>1453648</v>
      </c>
      <c r="O7983" s="33">
        <v>54342</v>
      </c>
      <c r="P7983" s="33">
        <v>354193</v>
      </c>
      <c r="Q7983"/>
    </row>
    <row r="7984" spans="1:17">
      <c r="A7984" s="38" t="str">
        <f t="shared" ca="1" si="124"/>
        <v>209553</v>
      </c>
      <c r="B7984" s="39" cm="1">
        <f t="array" aca="1" ref="B7984" ca="1">INDIRECT(_xlfn.CONCAT("D",ROW(C7984)-C7984-3))</f>
        <v>2095</v>
      </c>
      <c r="C7984" s="32">
        <v>53</v>
      </c>
      <c r="D7984" s="33">
        <v>4851503</v>
      </c>
      <c r="E7984" s="33"/>
      <c r="F7984" s="33">
        <v>2449770</v>
      </c>
      <c r="G7984" s="33">
        <v>767737</v>
      </c>
      <c r="H7984" s="33">
        <v>1395709</v>
      </c>
      <c r="I7984" s="33">
        <v>12618</v>
      </c>
      <c r="J7984" s="33">
        <v>273706</v>
      </c>
      <c r="K7984" s="33"/>
      <c r="L7984" s="33">
        <v>2401734</v>
      </c>
      <c r="M7984" s="33">
        <v>505934</v>
      </c>
      <c r="N7984" s="33">
        <v>1447049</v>
      </c>
      <c r="O7984" s="33">
        <v>75599</v>
      </c>
      <c r="P7984" s="33">
        <v>373151</v>
      </c>
      <c r="Q7984"/>
    </row>
    <row r="7985" spans="1:17">
      <c r="A7985" s="38" t="str">
        <f t="shared" ca="1" si="124"/>
        <v>209554</v>
      </c>
      <c r="B7985" s="39" cm="1">
        <f t="array" aca="1" ref="B7985" ca="1">INDIRECT(_xlfn.CONCAT("D",ROW(C7985)-C7985-3))</f>
        <v>2095</v>
      </c>
      <c r="C7985" s="32">
        <v>54</v>
      </c>
      <c r="D7985" s="33">
        <v>4850036</v>
      </c>
      <c r="E7985" s="33"/>
      <c r="F7985" s="33">
        <v>2446691</v>
      </c>
      <c r="G7985" s="33">
        <v>728884</v>
      </c>
      <c r="H7985" s="33">
        <v>1393966</v>
      </c>
      <c r="I7985" s="33">
        <v>19334</v>
      </c>
      <c r="J7985" s="33">
        <v>304507</v>
      </c>
      <c r="K7985" s="33"/>
      <c r="L7985" s="33">
        <v>2403345</v>
      </c>
      <c r="M7985" s="33">
        <v>520192</v>
      </c>
      <c r="N7985" s="33">
        <v>1435613</v>
      </c>
      <c r="O7985" s="33">
        <v>69747</v>
      </c>
      <c r="P7985" s="33">
        <v>377793</v>
      </c>
      <c r="Q7985"/>
    </row>
    <row r="7986" spans="1:17">
      <c r="A7986" s="38" t="str">
        <f t="shared" ca="1" si="124"/>
        <v>209555</v>
      </c>
      <c r="B7986" s="39" cm="1">
        <f t="array" aca="1" ref="B7986" ca="1">INDIRECT(_xlfn.CONCAT("D",ROW(C7986)-C7986-3))</f>
        <v>2095</v>
      </c>
      <c r="C7986" s="32">
        <v>55</v>
      </c>
      <c r="D7986" s="33">
        <v>4843747</v>
      </c>
      <c r="E7986" s="33"/>
      <c r="F7986" s="33">
        <v>2440909</v>
      </c>
      <c r="G7986" s="33">
        <v>735563</v>
      </c>
      <c r="H7986" s="33">
        <v>1394667</v>
      </c>
      <c r="I7986" s="33">
        <v>22260</v>
      </c>
      <c r="J7986" s="33">
        <v>288418</v>
      </c>
      <c r="K7986" s="33"/>
      <c r="L7986" s="33">
        <v>2402839</v>
      </c>
      <c r="M7986" s="33">
        <v>559340</v>
      </c>
      <c r="N7986" s="33">
        <v>1400285</v>
      </c>
      <c r="O7986" s="33">
        <v>71611</v>
      </c>
      <c r="P7986" s="33">
        <v>371603</v>
      </c>
      <c r="Q7986"/>
    </row>
    <row r="7987" spans="1:17">
      <c r="A7987" s="38" t="str">
        <f t="shared" ca="1" si="124"/>
        <v>209556</v>
      </c>
      <c r="B7987" s="39" cm="1">
        <f t="array" aca="1" ref="B7987" ca="1">INDIRECT(_xlfn.CONCAT("D",ROW(C7987)-C7987-3))</f>
        <v>2095</v>
      </c>
      <c r="C7987" s="32">
        <v>56</v>
      </c>
      <c r="D7987" s="33">
        <v>4831905</v>
      </c>
      <c r="E7987" s="33"/>
      <c r="F7987" s="33">
        <v>2432099</v>
      </c>
      <c r="G7987" s="33">
        <v>742737</v>
      </c>
      <c r="H7987" s="33">
        <v>1373821</v>
      </c>
      <c r="I7987" s="33">
        <v>17476</v>
      </c>
      <c r="J7987" s="33">
        <v>298066</v>
      </c>
      <c r="K7987" s="33"/>
      <c r="L7987" s="33">
        <v>2399805</v>
      </c>
      <c r="M7987" s="33">
        <v>493111</v>
      </c>
      <c r="N7987" s="33">
        <v>1411650</v>
      </c>
      <c r="O7987" s="33">
        <v>84119</v>
      </c>
      <c r="P7987" s="33">
        <v>410926</v>
      </c>
      <c r="Q7987"/>
    </row>
    <row r="7988" spans="1:17">
      <c r="A7988" s="38" t="str">
        <f t="shared" ca="1" si="124"/>
        <v>209557</v>
      </c>
      <c r="B7988" s="39" cm="1">
        <f t="array" aca="1" ref="B7988" ca="1">INDIRECT(_xlfn.CONCAT("D",ROW(C7988)-C7988-3))</f>
        <v>2095</v>
      </c>
      <c r="C7988" s="32">
        <v>57</v>
      </c>
      <c r="D7988" s="33">
        <v>4814658</v>
      </c>
      <c r="E7988" s="33"/>
      <c r="F7988" s="33">
        <v>2420380</v>
      </c>
      <c r="G7988" s="33">
        <v>693746</v>
      </c>
      <c r="H7988" s="33">
        <v>1441600</v>
      </c>
      <c r="I7988" s="33">
        <v>23189</v>
      </c>
      <c r="J7988" s="33">
        <v>261845</v>
      </c>
      <c r="K7988" s="33"/>
      <c r="L7988" s="33">
        <v>2394278</v>
      </c>
      <c r="M7988" s="33">
        <v>493765</v>
      </c>
      <c r="N7988" s="33">
        <v>1367052</v>
      </c>
      <c r="O7988" s="33">
        <v>103594</v>
      </c>
      <c r="P7988" s="33">
        <v>429866</v>
      </c>
      <c r="Q7988"/>
    </row>
    <row r="7989" spans="1:17">
      <c r="A7989" s="38" t="str">
        <f t="shared" ca="1" si="124"/>
        <v>209558</v>
      </c>
      <c r="B7989" s="39" cm="1">
        <f t="array" aca="1" ref="B7989" ca="1">INDIRECT(_xlfn.CONCAT("D",ROW(C7989)-C7989-3))</f>
        <v>2095</v>
      </c>
      <c r="C7989" s="32">
        <v>58</v>
      </c>
      <c r="D7989" s="33">
        <v>4792493</v>
      </c>
      <c r="E7989" s="33"/>
      <c r="F7989" s="33">
        <v>2406028</v>
      </c>
      <c r="G7989" s="33">
        <v>708565</v>
      </c>
      <c r="H7989" s="33">
        <v>1375564</v>
      </c>
      <c r="I7989" s="33">
        <v>25133</v>
      </c>
      <c r="J7989" s="33">
        <v>296766</v>
      </c>
      <c r="K7989" s="33"/>
      <c r="L7989" s="33">
        <v>2386465</v>
      </c>
      <c r="M7989" s="33">
        <v>528715</v>
      </c>
      <c r="N7989" s="33">
        <v>1350300</v>
      </c>
      <c r="O7989" s="33">
        <v>119855</v>
      </c>
      <c r="P7989" s="33">
        <v>387595</v>
      </c>
      <c r="Q7989"/>
    </row>
    <row r="7990" spans="1:17">
      <c r="A7990" s="38" t="str">
        <f t="shared" ca="1" si="124"/>
        <v>209559</v>
      </c>
      <c r="B7990" s="39" cm="1">
        <f t="array" aca="1" ref="B7990" ca="1">INDIRECT(_xlfn.CONCAT("D",ROW(C7990)-C7990-3))</f>
        <v>2095</v>
      </c>
      <c r="C7990" s="32">
        <v>59</v>
      </c>
      <c r="D7990" s="33">
        <v>4766517</v>
      </c>
      <c r="E7990" s="33"/>
      <c r="F7990" s="33">
        <v>2389594</v>
      </c>
      <c r="G7990" s="33">
        <v>709532</v>
      </c>
      <c r="H7990" s="33">
        <v>1360096</v>
      </c>
      <c r="I7990" s="33">
        <v>24167</v>
      </c>
      <c r="J7990" s="33">
        <v>295799</v>
      </c>
      <c r="K7990" s="33"/>
      <c r="L7990" s="33">
        <v>2376923</v>
      </c>
      <c r="M7990" s="33">
        <v>526919</v>
      </c>
      <c r="N7990" s="33">
        <v>1312471</v>
      </c>
      <c r="O7990" s="33">
        <v>111946</v>
      </c>
      <c r="P7990" s="33">
        <v>425588</v>
      </c>
      <c r="Q7990"/>
    </row>
    <row r="7991" spans="1:17">
      <c r="A7991" s="38" t="str">
        <f t="shared" ca="1" si="124"/>
        <v>209560</v>
      </c>
      <c r="B7991" s="39" cm="1">
        <f t="array" aca="1" ref="B7991" ca="1">INDIRECT(_xlfn.CONCAT("D",ROW(C7991)-C7991-3))</f>
        <v>2095</v>
      </c>
      <c r="C7991" s="32">
        <v>60</v>
      </c>
      <c r="D7991" s="33">
        <v>4738407</v>
      </c>
      <c r="E7991" s="33"/>
      <c r="F7991" s="33">
        <v>2371955</v>
      </c>
      <c r="G7991" s="33">
        <v>684459</v>
      </c>
      <c r="H7991" s="33">
        <v>1406569</v>
      </c>
      <c r="I7991" s="33">
        <v>15446</v>
      </c>
      <c r="J7991" s="33">
        <v>265481</v>
      </c>
      <c r="K7991" s="33"/>
      <c r="L7991" s="33">
        <v>2366451</v>
      </c>
      <c r="M7991" s="33">
        <v>462288</v>
      </c>
      <c r="N7991" s="33">
        <v>1366597</v>
      </c>
      <c r="O7991" s="33">
        <v>97476</v>
      </c>
      <c r="P7991" s="33">
        <v>440090</v>
      </c>
      <c r="Q7991"/>
    </row>
    <row r="7992" spans="1:17">
      <c r="A7992" s="38" t="str">
        <f t="shared" ca="1" si="124"/>
        <v>209561</v>
      </c>
      <c r="B7992" s="39" cm="1">
        <f t="array" aca="1" ref="B7992" ca="1">INDIRECT(_xlfn.CONCAT("D",ROW(C7992)-C7992-3))</f>
        <v>2095</v>
      </c>
      <c r="C7992" s="32">
        <v>61</v>
      </c>
      <c r="D7992" s="33">
        <v>4709175</v>
      </c>
      <c r="E7992" s="33"/>
      <c r="F7992" s="33">
        <v>2353586</v>
      </c>
      <c r="G7992" s="33">
        <v>670112</v>
      </c>
      <c r="H7992" s="33">
        <v>1374934</v>
      </c>
      <c r="I7992" s="33">
        <v>22176</v>
      </c>
      <c r="J7992" s="33">
        <v>286364</v>
      </c>
      <c r="K7992" s="33"/>
      <c r="L7992" s="33">
        <v>2355589</v>
      </c>
      <c r="M7992" s="33">
        <v>494132</v>
      </c>
      <c r="N7992" s="33">
        <v>1319942</v>
      </c>
      <c r="O7992" s="33">
        <v>121841</v>
      </c>
      <c r="P7992" s="33">
        <v>419674</v>
      </c>
      <c r="Q7992"/>
    </row>
    <row r="7993" spans="1:17">
      <c r="A7993" s="38" t="str">
        <f t="shared" ca="1" si="124"/>
        <v>209562</v>
      </c>
      <c r="B7993" s="39" cm="1">
        <f t="array" aca="1" ref="B7993" ca="1">INDIRECT(_xlfn.CONCAT("D",ROW(C7993)-C7993-3))</f>
        <v>2095</v>
      </c>
      <c r="C7993" s="32">
        <v>62</v>
      </c>
      <c r="D7993" s="33">
        <v>4679092</v>
      </c>
      <c r="E7993" s="33"/>
      <c r="F7993" s="33">
        <v>2334631</v>
      </c>
      <c r="G7993" s="33">
        <v>682060</v>
      </c>
      <c r="H7993" s="33">
        <v>1373766</v>
      </c>
      <c r="I7993" s="33">
        <v>22189</v>
      </c>
      <c r="J7993" s="33">
        <v>256617</v>
      </c>
      <c r="K7993" s="33"/>
      <c r="L7993" s="33">
        <v>2344461</v>
      </c>
      <c r="M7993" s="33">
        <v>484928</v>
      </c>
      <c r="N7993" s="33">
        <v>1295394</v>
      </c>
      <c r="O7993" s="33">
        <v>129443</v>
      </c>
      <c r="P7993" s="33">
        <v>434696</v>
      </c>
      <c r="Q7993"/>
    </row>
    <row r="7994" spans="1:17">
      <c r="A7994" s="38" t="str">
        <f t="shared" ca="1" si="124"/>
        <v>209563</v>
      </c>
      <c r="B7994" s="39" cm="1">
        <f t="array" aca="1" ref="B7994" ca="1">INDIRECT(_xlfn.CONCAT("D",ROW(C7994)-C7994-3))</f>
        <v>2095</v>
      </c>
      <c r="C7994" s="32">
        <v>63</v>
      </c>
      <c r="D7994" s="33">
        <v>4647736</v>
      </c>
      <c r="E7994" s="33"/>
      <c r="F7994" s="33">
        <v>2314907</v>
      </c>
      <c r="G7994" s="33">
        <v>677275</v>
      </c>
      <c r="H7994" s="33">
        <v>1361312</v>
      </c>
      <c r="I7994" s="33">
        <v>28985</v>
      </c>
      <c r="J7994" s="33">
        <v>247336</v>
      </c>
      <c r="K7994" s="33"/>
      <c r="L7994" s="33">
        <v>2332829</v>
      </c>
      <c r="M7994" s="33">
        <v>464830</v>
      </c>
      <c r="N7994" s="33">
        <v>1289373</v>
      </c>
      <c r="O7994" s="33">
        <v>151407</v>
      </c>
      <c r="P7994" s="33">
        <v>427219</v>
      </c>
      <c r="Q7994"/>
    </row>
    <row r="7995" spans="1:17">
      <c r="A7995" s="38" t="str">
        <f t="shared" ca="1" si="124"/>
        <v>209564</v>
      </c>
      <c r="B7995" s="39" cm="1">
        <f t="array" aca="1" ref="B7995" ca="1">INDIRECT(_xlfn.CONCAT("D",ROW(C7995)-C7995-3))</f>
        <v>2095</v>
      </c>
      <c r="C7995" s="32">
        <v>64</v>
      </c>
      <c r="D7995" s="33">
        <v>4606893</v>
      </c>
      <c r="E7995" s="33"/>
      <c r="F7995" s="33">
        <v>2290323</v>
      </c>
      <c r="G7995" s="33">
        <v>629019</v>
      </c>
      <c r="H7995" s="33">
        <v>1372843</v>
      </c>
      <c r="I7995" s="33">
        <v>27013</v>
      </c>
      <c r="J7995" s="33">
        <v>261448</v>
      </c>
      <c r="K7995" s="33"/>
      <c r="L7995" s="33">
        <v>2316570</v>
      </c>
      <c r="M7995" s="33">
        <v>480852</v>
      </c>
      <c r="N7995" s="33">
        <v>1279703</v>
      </c>
      <c r="O7995" s="33">
        <v>131054</v>
      </c>
      <c r="P7995" s="33">
        <v>424962</v>
      </c>
      <c r="Q7995"/>
    </row>
    <row r="7996" spans="1:17">
      <c r="A7996" s="38" t="str">
        <f t="shared" ca="1" si="124"/>
        <v>209565</v>
      </c>
      <c r="B7996" s="39" cm="1">
        <f t="array" aca="1" ref="B7996" ca="1">INDIRECT(_xlfn.CONCAT("D",ROW(C7996)-C7996-3))</f>
        <v>2095</v>
      </c>
      <c r="C7996" s="32">
        <v>65</v>
      </c>
      <c r="D7996" s="33">
        <v>4552458</v>
      </c>
      <c r="E7996" s="33"/>
      <c r="F7996" s="33">
        <v>2258974</v>
      </c>
      <c r="G7996" s="33">
        <v>613478</v>
      </c>
      <c r="H7996" s="33">
        <v>1355958</v>
      </c>
      <c r="I7996" s="33">
        <v>32489</v>
      </c>
      <c r="J7996" s="33">
        <v>257049</v>
      </c>
      <c r="K7996" s="33"/>
      <c r="L7996" s="33">
        <v>2293484</v>
      </c>
      <c r="M7996" s="33">
        <v>472301</v>
      </c>
      <c r="N7996" s="33">
        <v>1230089</v>
      </c>
      <c r="O7996" s="33">
        <v>156156</v>
      </c>
      <c r="P7996" s="33">
        <v>434938</v>
      </c>
      <c r="Q7996"/>
    </row>
    <row r="7997" spans="1:17">
      <c r="A7997" s="38" t="str">
        <f t="shared" ca="1" si="124"/>
        <v>209566</v>
      </c>
      <c r="B7997" s="39" cm="1">
        <f t="array" aca="1" ref="B7997" ca="1">INDIRECT(_xlfn.CONCAT("D",ROW(C7997)-C7997-3))</f>
        <v>2095</v>
      </c>
      <c r="C7997" s="32">
        <v>66</v>
      </c>
      <c r="D7997" s="33">
        <v>4488295</v>
      </c>
      <c r="E7997" s="33"/>
      <c r="F7997" s="33">
        <v>2222848</v>
      </c>
      <c r="G7997" s="33">
        <v>608409</v>
      </c>
      <c r="H7997" s="33">
        <v>1343290</v>
      </c>
      <c r="I7997" s="33">
        <v>34492</v>
      </c>
      <c r="J7997" s="33">
        <v>236657</v>
      </c>
      <c r="K7997" s="33"/>
      <c r="L7997" s="33">
        <v>2265447</v>
      </c>
      <c r="M7997" s="33">
        <v>454047</v>
      </c>
      <c r="N7997" s="33">
        <v>1262520</v>
      </c>
      <c r="O7997" s="33">
        <v>150391</v>
      </c>
      <c r="P7997" s="33">
        <v>398489</v>
      </c>
      <c r="Q7997"/>
    </row>
    <row r="7998" spans="1:17">
      <c r="A7998" s="38" t="str">
        <f t="shared" ca="1" si="124"/>
        <v>209567</v>
      </c>
      <c r="B7998" s="39" cm="1">
        <f t="array" aca="1" ref="B7998" ca="1">INDIRECT(_xlfn.CONCAT("D",ROW(C7998)-C7998-3))</f>
        <v>2095</v>
      </c>
      <c r="C7998" s="32">
        <v>67</v>
      </c>
      <c r="D7998" s="33">
        <v>4417143</v>
      </c>
      <c r="E7998" s="33"/>
      <c r="F7998" s="33">
        <v>2183175</v>
      </c>
      <c r="G7998" s="33">
        <v>559887</v>
      </c>
      <c r="H7998" s="33">
        <v>1365320</v>
      </c>
      <c r="I7998" s="33">
        <v>39173</v>
      </c>
      <c r="J7998" s="33">
        <v>218795</v>
      </c>
      <c r="K7998" s="33"/>
      <c r="L7998" s="33">
        <v>2233968</v>
      </c>
      <c r="M7998" s="33">
        <v>461936</v>
      </c>
      <c r="N7998" s="33">
        <v>1241093</v>
      </c>
      <c r="O7998" s="33">
        <v>159090</v>
      </c>
      <c r="P7998" s="33">
        <v>371849</v>
      </c>
      <c r="Q7998"/>
    </row>
    <row r="7999" spans="1:17">
      <c r="A7999" s="38" t="str">
        <f t="shared" ca="1" si="124"/>
        <v>209568</v>
      </c>
      <c r="B7999" s="39" cm="1">
        <f t="array" aca="1" ref="B7999" ca="1">INDIRECT(_xlfn.CONCAT("D",ROW(C7999)-C7999-3))</f>
        <v>2095</v>
      </c>
      <c r="C7999" s="32">
        <v>68</v>
      </c>
      <c r="D7999" s="33">
        <v>4343039</v>
      </c>
      <c r="E7999" s="33"/>
      <c r="F7999" s="33">
        <v>2142044</v>
      </c>
      <c r="G7999" s="33">
        <v>548055</v>
      </c>
      <c r="H7999" s="33">
        <v>1291016</v>
      </c>
      <c r="I7999" s="33">
        <v>50174</v>
      </c>
      <c r="J7999" s="33">
        <v>252800</v>
      </c>
      <c r="K7999" s="33"/>
      <c r="L7999" s="33">
        <v>2200995</v>
      </c>
      <c r="M7999" s="33">
        <v>421446</v>
      </c>
      <c r="N7999" s="33">
        <v>1185077</v>
      </c>
      <c r="O7999" s="33">
        <v>197191</v>
      </c>
      <c r="P7999" s="33">
        <v>397281</v>
      </c>
      <c r="Q7999"/>
    </row>
    <row r="8000" spans="1:17">
      <c r="A8000" s="38" t="str">
        <f t="shared" ca="1" si="124"/>
        <v>209569</v>
      </c>
      <c r="B8000" s="39" cm="1">
        <f t="array" aca="1" ref="B8000" ca="1">INDIRECT(_xlfn.CONCAT("D",ROW(C8000)-C8000-3))</f>
        <v>2095</v>
      </c>
      <c r="C8000" s="32">
        <v>69</v>
      </c>
      <c r="D8000" s="33">
        <v>4267920</v>
      </c>
      <c r="E8000" s="33"/>
      <c r="F8000" s="33">
        <v>2100453</v>
      </c>
      <c r="G8000" s="33">
        <v>563370</v>
      </c>
      <c r="H8000" s="33">
        <v>1267094</v>
      </c>
      <c r="I8000" s="33">
        <v>32165</v>
      </c>
      <c r="J8000" s="33">
        <v>237824</v>
      </c>
      <c r="K8000" s="33"/>
      <c r="L8000" s="33">
        <v>2167467</v>
      </c>
      <c r="M8000" s="33">
        <v>456155</v>
      </c>
      <c r="N8000" s="33">
        <v>1147712</v>
      </c>
      <c r="O8000" s="33">
        <v>201216</v>
      </c>
      <c r="P8000" s="33">
        <v>362384</v>
      </c>
      <c r="Q8000"/>
    </row>
    <row r="8001" spans="1:17">
      <c r="A8001" s="38" t="str">
        <f t="shared" ca="1" si="124"/>
        <v>209570</v>
      </c>
      <c r="B8001" s="39" cm="1">
        <f t="array" aca="1" ref="B8001" ca="1">INDIRECT(_xlfn.CONCAT("D",ROW(C8001)-C8001-3))</f>
        <v>2095</v>
      </c>
      <c r="C8001" s="32">
        <v>70</v>
      </c>
      <c r="D8001" s="33">
        <v>4197627</v>
      </c>
      <c r="E8001" s="33"/>
      <c r="F8001" s="33">
        <v>2061184</v>
      </c>
      <c r="G8001" s="33">
        <v>480745</v>
      </c>
      <c r="H8001" s="33">
        <v>1297124</v>
      </c>
      <c r="I8001" s="33">
        <v>40473</v>
      </c>
      <c r="J8001" s="33">
        <v>242841</v>
      </c>
      <c r="K8001" s="33"/>
      <c r="L8001" s="33">
        <v>2136444</v>
      </c>
      <c r="M8001" s="33">
        <v>401572</v>
      </c>
      <c r="N8001" s="33">
        <v>1132513</v>
      </c>
      <c r="O8001" s="33">
        <v>238372</v>
      </c>
      <c r="P8001" s="33">
        <v>363987</v>
      </c>
      <c r="Q8001"/>
    </row>
    <row r="8002" spans="1:17">
      <c r="A8002" s="38" t="str">
        <f t="shared" ca="1" si="124"/>
        <v>209571</v>
      </c>
      <c r="B8002" s="39" cm="1">
        <f t="array" aca="1" ref="B8002" ca="1">INDIRECT(_xlfn.CONCAT("D",ROW(C8002)-C8002-3))</f>
        <v>2095</v>
      </c>
      <c r="C8002" s="32">
        <v>71</v>
      </c>
      <c r="D8002" s="33">
        <v>4136443</v>
      </c>
      <c r="E8002" s="33"/>
      <c r="F8002" s="33">
        <v>2026663</v>
      </c>
      <c r="G8002" s="33">
        <v>454822</v>
      </c>
      <c r="H8002" s="33">
        <v>1267290</v>
      </c>
      <c r="I8002" s="33">
        <v>52094</v>
      </c>
      <c r="J8002" s="33">
        <v>252456</v>
      </c>
      <c r="K8002" s="33"/>
      <c r="L8002" s="33">
        <v>2109780</v>
      </c>
      <c r="M8002" s="33">
        <v>394830</v>
      </c>
      <c r="N8002" s="33">
        <v>1133253</v>
      </c>
      <c r="O8002" s="33">
        <v>220020</v>
      </c>
      <c r="P8002" s="33">
        <v>361677</v>
      </c>
      <c r="Q8002"/>
    </row>
    <row r="8003" spans="1:17">
      <c r="A8003" s="38" t="str">
        <f t="shared" ca="1" si="124"/>
        <v>209572</v>
      </c>
      <c r="B8003" s="39" cm="1">
        <f t="array" aca="1" ref="B8003" ca="1">INDIRECT(_xlfn.CONCAT("D",ROW(C8003)-C8003-3))</f>
        <v>2095</v>
      </c>
      <c r="C8003" s="32">
        <v>72</v>
      </c>
      <c r="D8003" s="33">
        <v>4073423</v>
      </c>
      <c r="E8003" s="33"/>
      <c r="F8003" s="33">
        <v>1991380</v>
      </c>
      <c r="G8003" s="33">
        <v>469933</v>
      </c>
      <c r="H8003" s="33">
        <v>1249434</v>
      </c>
      <c r="I8003" s="33">
        <v>53794</v>
      </c>
      <c r="J8003" s="33">
        <v>218220</v>
      </c>
      <c r="K8003" s="33"/>
      <c r="L8003" s="33">
        <v>2082042</v>
      </c>
      <c r="M8003" s="33">
        <v>377535</v>
      </c>
      <c r="N8003" s="33">
        <v>1102078</v>
      </c>
      <c r="O8003" s="33">
        <v>241175</v>
      </c>
      <c r="P8003" s="33">
        <v>361254</v>
      </c>
      <c r="Q8003"/>
    </row>
    <row r="8004" spans="1:17">
      <c r="A8004" s="38" t="str">
        <f t="shared" ca="1" si="124"/>
        <v>209573</v>
      </c>
      <c r="B8004" s="39" cm="1">
        <f t="array" aca="1" ref="B8004" ca="1">INDIRECT(_xlfn.CONCAT("D",ROW(C8004)-C8004-3))</f>
        <v>2095</v>
      </c>
      <c r="C8004" s="32">
        <v>73</v>
      </c>
      <c r="D8004" s="33">
        <v>4018101</v>
      </c>
      <c r="E8004" s="33"/>
      <c r="F8004" s="33">
        <v>1959688</v>
      </c>
      <c r="G8004" s="33">
        <v>467571</v>
      </c>
      <c r="H8004" s="33">
        <v>1192049</v>
      </c>
      <c r="I8004" s="33">
        <v>57547</v>
      </c>
      <c r="J8004" s="33">
        <v>242520</v>
      </c>
      <c r="K8004" s="33"/>
      <c r="L8004" s="33">
        <v>2058412</v>
      </c>
      <c r="M8004" s="33">
        <v>401591</v>
      </c>
      <c r="N8004" s="33">
        <v>1033840</v>
      </c>
      <c r="O8004" s="33">
        <v>268757</v>
      </c>
      <c r="P8004" s="33">
        <v>354224</v>
      </c>
      <c r="Q8004"/>
    </row>
    <row r="8005" spans="1:17">
      <c r="A8005" s="38" t="str">
        <f t="shared" ca="1" si="124"/>
        <v>209574</v>
      </c>
      <c r="B8005" s="39" cm="1">
        <f t="array" aca="1" ref="B8005" ca="1">INDIRECT(_xlfn.CONCAT("D",ROW(C8005)-C8005-3))</f>
        <v>2095</v>
      </c>
      <c r="C8005" s="32">
        <v>74</v>
      </c>
      <c r="D8005" s="33">
        <v>3913806</v>
      </c>
      <c r="E8005" s="33"/>
      <c r="F8005" s="33">
        <v>1902002</v>
      </c>
      <c r="G8005" s="33">
        <v>436159</v>
      </c>
      <c r="H8005" s="33">
        <v>1150138</v>
      </c>
      <c r="I8005" s="33">
        <v>61198</v>
      </c>
      <c r="J8005" s="33">
        <v>254507</v>
      </c>
      <c r="K8005" s="33"/>
      <c r="L8005" s="33">
        <v>2011805</v>
      </c>
      <c r="M8005" s="33">
        <v>346190</v>
      </c>
      <c r="N8005" s="33">
        <v>985911</v>
      </c>
      <c r="O8005" s="33">
        <v>295481</v>
      </c>
      <c r="P8005" s="33">
        <v>384222</v>
      </c>
      <c r="Q8005"/>
    </row>
    <row r="8006" spans="1:17">
      <c r="A8006" s="38" t="str">
        <f t="shared" ca="1" si="124"/>
        <v>209575</v>
      </c>
      <c r="B8006" s="39" cm="1">
        <f t="array" aca="1" ref="B8006" ca="1">INDIRECT(_xlfn.CONCAT("D",ROW(C8006)-C8006-3))</f>
        <v>2095</v>
      </c>
      <c r="C8006" s="32">
        <v>75</v>
      </c>
      <c r="D8006" s="33">
        <v>3958846</v>
      </c>
      <c r="E8006" s="33"/>
      <c r="F8006" s="33">
        <v>1918807</v>
      </c>
      <c r="G8006" s="33">
        <v>446420</v>
      </c>
      <c r="H8006" s="33">
        <v>1206136</v>
      </c>
      <c r="I8006" s="33">
        <v>77073</v>
      </c>
      <c r="J8006" s="33">
        <v>189178</v>
      </c>
      <c r="K8006" s="33"/>
      <c r="L8006" s="33">
        <v>2040040</v>
      </c>
      <c r="M8006" s="33">
        <v>409816</v>
      </c>
      <c r="N8006" s="33">
        <v>1019518</v>
      </c>
      <c r="O8006" s="33">
        <v>273211</v>
      </c>
      <c r="P8006" s="33">
        <v>337495</v>
      </c>
      <c r="Q8006"/>
    </row>
    <row r="8007" spans="1:17">
      <c r="A8007" s="38" t="str">
        <f t="shared" ca="1" si="124"/>
        <v>209576</v>
      </c>
      <c r="B8007" s="39" cm="1">
        <f t="array" aca="1" ref="B8007" ca="1">INDIRECT(_xlfn.CONCAT("D",ROW(C8007)-C8007-3))</f>
        <v>2095</v>
      </c>
      <c r="C8007" s="32">
        <v>76</v>
      </c>
      <c r="D8007" s="33">
        <v>3940265</v>
      </c>
      <c r="E8007" s="33"/>
      <c r="F8007" s="33">
        <v>1903534</v>
      </c>
      <c r="G8007" s="33">
        <v>422448</v>
      </c>
      <c r="H8007" s="33">
        <v>1170553</v>
      </c>
      <c r="I8007" s="33">
        <v>86708</v>
      </c>
      <c r="J8007" s="33">
        <v>223827</v>
      </c>
      <c r="K8007" s="33"/>
      <c r="L8007" s="33">
        <v>2036731</v>
      </c>
      <c r="M8007" s="33">
        <v>379609</v>
      </c>
      <c r="N8007" s="33">
        <v>1025451</v>
      </c>
      <c r="O8007" s="33">
        <v>302675</v>
      </c>
      <c r="P8007" s="33">
        <v>328995</v>
      </c>
      <c r="Q8007"/>
    </row>
    <row r="8008" spans="1:17">
      <c r="A8008" s="38" t="str">
        <f t="shared" ca="1" si="124"/>
        <v>209577</v>
      </c>
      <c r="B8008" s="39" cm="1">
        <f t="array" aca="1" ref="B8008" ca="1">INDIRECT(_xlfn.CONCAT("D",ROW(C8008)-C8008-3))</f>
        <v>2095</v>
      </c>
      <c r="C8008" s="32">
        <v>77</v>
      </c>
      <c r="D8008" s="33">
        <v>3924826</v>
      </c>
      <c r="E8008" s="33"/>
      <c r="F8008" s="33">
        <v>1891205</v>
      </c>
      <c r="G8008" s="33">
        <v>420268</v>
      </c>
      <c r="H8008" s="33">
        <v>1144624</v>
      </c>
      <c r="I8008" s="33">
        <v>92944</v>
      </c>
      <c r="J8008" s="33">
        <v>233370</v>
      </c>
      <c r="K8008" s="33"/>
      <c r="L8008" s="33">
        <v>2033621</v>
      </c>
      <c r="M8008" s="33">
        <v>358338</v>
      </c>
      <c r="N8008" s="33">
        <v>1001120</v>
      </c>
      <c r="O8008" s="33">
        <v>344167</v>
      </c>
      <c r="P8008" s="33">
        <v>329995</v>
      </c>
      <c r="Q8008"/>
    </row>
    <row r="8009" spans="1:17">
      <c r="A8009" s="38" t="str">
        <f t="shared" ca="1" si="124"/>
        <v>209578</v>
      </c>
      <c r="B8009" s="39" cm="1">
        <f t="array" aca="1" ref="B8009" ca="1">INDIRECT(_xlfn.CONCAT("D",ROW(C8009)-C8009-3))</f>
        <v>2095</v>
      </c>
      <c r="C8009" s="32">
        <v>78</v>
      </c>
      <c r="D8009" s="33">
        <v>3922984</v>
      </c>
      <c r="E8009" s="33"/>
      <c r="F8009" s="33">
        <v>1882618</v>
      </c>
      <c r="G8009" s="33">
        <v>415787</v>
      </c>
      <c r="H8009" s="33">
        <v>1162793</v>
      </c>
      <c r="I8009" s="33">
        <v>79533</v>
      </c>
      <c r="J8009" s="33">
        <v>224505</v>
      </c>
      <c r="K8009" s="33"/>
      <c r="L8009" s="33">
        <v>2040366</v>
      </c>
      <c r="M8009" s="33">
        <v>394942</v>
      </c>
      <c r="N8009" s="33">
        <v>967659</v>
      </c>
      <c r="O8009" s="33">
        <v>353529</v>
      </c>
      <c r="P8009" s="33">
        <v>324236</v>
      </c>
      <c r="Q8009"/>
    </row>
    <row r="8010" spans="1:17">
      <c r="A8010" s="38" t="str">
        <f t="shared" ca="1" si="124"/>
        <v>209579</v>
      </c>
      <c r="B8010" s="39" cm="1">
        <f t="array" aca="1" ref="B8010" ca="1">INDIRECT(_xlfn.CONCAT("D",ROW(C8010)-C8010-3))</f>
        <v>2095</v>
      </c>
      <c r="C8010" s="32">
        <v>79</v>
      </c>
      <c r="D8010" s="33">
        <v>3867443</v>
      </c>
      <c r="E8010" s="33"/>
      <c r="F8010" s="33">
        <v>1849490</v>
      </c>
      <c r="G8010" s="33">
        <v>386400</v>
      </c>
      <c r="H8010" s="33">
        <v>1146120</v>
      </c>
      <c r="I8010" s="33">
        <v>105656</v>
      </c>
      <c r="J8010" s="33">
        <v>211313</v>
      </c>
      <c r="K8010" s="33"/>
      <c r="L8010" s="33">
        <v>2017954</v>
      </c>
      <c r="M8010" s="33">
        <v>371303</v>
      </c>
      <c r="N8010" s="33">
        <v>934313</v>
      </c>
      <c r="O8010" s="33">
        <v>379375</v>
      </c>
      <c r="P8010" s="33">
        <v>332962</v>
      </c>
      <c r="Q8010"/>
    </row>
    <row r="8011" spans="1:17">
      <c r="A8011" s="38" t="str">
        <f t="shared" ca="1" si="124"/>
        <v>209580</v>
      </c>
      <c r="B8011" s="39" cm="1">
        <f t="array" aca="1" ref="B8011" ca="1">INDIRECT(_xlfn.CONCAT("D",ROW(C8011)-C8011-3))</f>
        <v>2095</v>
      </c>
      <c r="C8011" s="32">
        <v>80</v>
      </c>
      <c r="D8011" s="33">
        <v>3780075</v>
      </c>
      <c r="E8011" s="33"/>
      <c r="F8011" s="33">
        <v>1799567</v>
      </c>
      <c r="G8011" s="33">
        <v>360316</v>
      </c>
      <c r="H8011" s="33">
        <v>1106110</v>
      </c>
      <c r="I8011" s="33">
        <v>118763</v>
      </c>
      <c r="J8011" s="33">
        <v>214378</v>
      </c>
      <c r="K8011" s="33"/>
      <c r="L8011" s="33">
        <v>1980508</v>
      </c>
      <c r="M8011" s="33">
        <v>351283</v>
      </c>
      <c r="N8011" s="33">
        <v>871141</v>
      </c>
      <c r="O8011" s="33">
        <v>432037</v>
      </c>
      <c r="P8011" s="33">
        <v>326047</v>
      </c>
      <c r="Q8011"/>
    </row>
    <row r="8012" spans="1:17">
      <c r="A8012" s="38" t="str">
        <f t="shared" ref="A8012:A8075" ca="1" si="125">B8012&amp;C8012</f>
        <v>209581</v>
      </c>
      <c r="B8012" s="39" cm="1">
        <f t="array" aca="1" ref="B8012" ca="1">INDIRECT(_xlfn.CONCAT("D",ROW(C8012)-C8012-3))</f>
        <v>2095</v>
      </c>
      <c r="C8012" s="32">
        <v>81</v>
      </c>
      <c r="D8012" s="33">
        <v>3629075</v>
      </c>
      <c r="E8012" s="33"/>
      <c r="F8012" s="33">
        <v>1719612</v>
      </c>
      <c r="G8012" s="33">
        <v>339888</v>
      </c>
      <c r="H8012" s="33">
        <v>1062024</v>
      </c>
      <c r="I8012" s="33">
        <v>129097</v>
      </c>
      <c r="J8012" s="33">
        <v>188603</v>
      </c>
      <c r="K8012" s="33"/>
      <c r="L8012" s="33">
        <v>1909464</v>
      </c>
      <c r="M8012" s="33">
        <v>328173</v>
      </c>
      <c r="N8012" s="33">
        <v>832046</v>
      </c>
      <c r="O8012" s="33">
        <v>438238</v>
      </c>
      <c r="P8012" s="33">
        <v>311007</v>
      </c>
      <c r="Q8012"/>
    </row>
    <row r="8013" spans="1:17">
      <c r="A8013" s="38" t="str">
        <f t="shared" ca="1" si="125"/>
        <v>209582</v>
      </c>
      <c r="B8013" s="39" cm="1">
        <f t="array" aca="1" ref="B8013" ca="1">INDIRECT(_xlfn.CONCAT("D",ROW(C8013)-C8013-3))</f>
        <v>2095</v>
      </c>
      <c r="C8013" s="32">
        <v>82</v>
      </c>
      <c r="D8013" s="33">
        <v>3523763</v>
      </c>
      <c r="E8013" s="33"/>
      <c r="F8013" s="33">
        <v>1658999</v>
      </c>
      <c r="G8013" s="33">
        <v>327155</v>
      </c>
      <c r="H8013" s="33">
        <v>1040030</v>
      </c>
      <c r="I8013" s="33">
        <v>133285</v>
      </c>
      <c r="J8013" s="33">
        <v>158529</v>
      </c>
      <c r="K8013" s="33"/>
      <c r="L8013" s="33">
        <v>1864764</v>
      </c>
      <c r="M8013" s="33">
        <v>343829</v>
      </c>
      <c r="N8013" s="33">
        <v>825188</v>
      </c>
      <c r="O8013" s="33">
        <v>443943</v>
      </c>
      <c r="P8013" s="33">
        <v>251804</v>
      </c>
      <c r="Q8013"/>
    </row>
    <row r="8014" spans="1:17">
      <c r="A8014" s="38" t="str">
        <f t="shared" ca="1" si="125"/>
        <v>209583</v>
      </c>
      <c r="B8014" s="39" cm="1">
        <f t="array" aca="1" ref="B8014" ca="1">INDIRECT(_xlfn.CONCAT("D",ROW(C8014)-C8014-3))</f>
        <v>2095</v>
      </c>
      <c r="C8014" s="32">
        <v>83</v>
      </c>
      <c r="D8014" s="33">
        <v>3392361</v>
      </c>
      <c r="E8014" s="33"/>
      <c r="F8014" s="33">
        <v>1588704</v>
      </c>
      <c r="G8014" s="33">
        <v>287200</v>
      </c>
      <c r="H8014" s="33">
        <v>1017337</v>
      </c>
      <c r="I8014" s="33">
        <v>129442</v>
      </c>
      <c r="J8014" s="33">
        <v>154724</v>
      </c>
      <c r="K8014" s="33"/>
      <c r="L8014" s="33">
        <v>1803657</v>
      </c>
      <c r="M8014" s="33">
        <v>311743</v>
      </c>
      <c r="N8014" s="33">
        <v>715592</v>
      </c>
      <c r="O8014" s="33">
        <v>539478</v>
      </c>
      <c r="P8014" s="33">
        <v>236844</v>
      </c>
      <c r="Q8014"/>
    </row>
    <row r="8015" spans="1:17">
      <c r="A8015" s="38" t="str">
        <f t="shared" ca="1" si="125"/>
        <v>209584</v>
      </c>
      <c r="B8015" s="39" cm="1">
        <f t="array" aca="1" ref="B8015" ca="1">INDIRECT(_xlfn.CONCAT("D",ROW(C8015)-C8015-3))</f>
        <v>2095</v>
      </c>
      <c r="C8015" s="32">
        <v>84</v>
      </c>
      <c r="D8015" s="33">
        <v>3312303</v>
      </c>
      <c r="E8015" s="33"/>
      <c r="F8015" s="33">
        <v>1540289</v>
      </c>
      <c r="G8015" s="33">
        <v>260757</v>
      </c>
      <c r="H8015" s="33">
        <v>954090</v>
      </c>
      <c r="I8015" s="33">
        <v>167774</v>
      </c>
      <c r="J8015" s="33">
        <v>157667</v>
      </c>
      <c r="K8015" s="33"/>
      <c r="L8015" s="33">
        <v>1772015</v>
      </c>
      <c r="M8015" s="33">
        <v>284210</v>
      </c>
      <c r="N8015" s="33">
        <v>711031</v>
      </c>
      <c r="O8015" s="33">
        <v>527963</v>
      </c>
      <c r="P8015" s="33">
        <v>248810</v>
      </c>
      <c r="Q8015"/>
    </row>
    <row r="8016" spans="1:17">
      <c r="A8016" s="38" t="str">
        <f t="shared" ca="1" si="125"/>
        <v>209585</v>
      </c>
      <c r="B8016" s="39" cm="1">
        <f t="array" aca="1" ref="B8016" ca="1">INDIRECT(_xlfn.CONCAT("D",ROW(C8016)-C8016-3))</f>
        <v>2095</v>
      </c>
      <c r="C8016" s="32">
        <v>85</v>
      </c>
      <c r="D8016" s="33">
        <v>3198968</v>
      </c>
      <c r="E8016" s="33"/>
      <c r="F8016" s="33">
        <v>1475470</v>
      </c>
      <c r="G8016" s="33">
        <v>240852</v>
      </c>
      <c r="H8016" s="33">
        <v>947215</v>
      </c>
      <c r="I8016" s="33">
        <v>134594</v>
      </c>
      <c r="J8016" s="33">
        <v>152809</v>
      </c>
      <c r="K8016" s="33"/>
      <c r="L8016" s="33">
        <v>1723498</v>
      </c>
      <c r="M8016" s="33">
        <v>282358</v>
      </c>
      <c r="N8016" s="33">
        <v>620378</v>
      </c>
      <c r="O8016" s="33">
        <v>561680</v>
      </c>
      <c r="P8016" s="33">
        <v>259081</v>
      </c>
      <c r="Q8016"/>
    </row>
    <row r="8017" spans="1:17">
      <c r="A8017" s="38" t="str">
        <f t="shared" ca="1" si="125"/>
        <v>209586</v>
      </c>
      <c r="B8017" s="39" cm="1">
        <f t="array" aca="1" ref="B8017" ca="1">INDIRECT(_xlfn.CONCAT("D",ROW(C8017)-C8017-3))</f>
        <v>2095</v>
      </c>
      <c r="C8017" s="32">
        <v>86</v>
      </c>
      <c r="D8017" s="33">
        <v>3113002</v>
      </c>
      <c r="E8017" s="33"/>
      <c r="F8017" s="33">
        <v>1423161</v>
      </c>
      <c r="G8017" s="33">
        <v>247154</v>
      </c>
      <c r="H8017" s="33">
        <v>895427</v>
      </c>
      <c r="I8017" s="33">
        <v>135732</v>
      </c>
      <c r="J8017" s="33">
        <v>144848</v>
      </c>
      <c r="K8017" s="33"/>
      <c r="L8017" s="33">
        <v>1689841</v>
      </c>
      <c r="M8017" s="33">
        <v>305771</v>
      </c>
      <c r="N8017" s="33">
        <v>592305</v>
      </c>
      <c r="O8017" s="33">
        <v>566993</v>
      </c>
      <c r="P8017" s="33">
        <v>224772</v>
      </c>
      <c r="Q8017"/>
    </row>
    <row r="8018" spans="1:17">
      <c r="A8018" s="38" t="str">
        <f t="shared" ca="1" si="125"/>
        <v>209587</v>
      </c>
      <c r="B8018" s="39" cm="1">
        <f t="array" aca="1" ref="B8018" ca="1">INDIRECT(_xlfn.CONCAT("D",ROW(C8018)-C8018-3))</f>
        <v>2095</v>
      </c>
      <c r="C8018" s="32">
        <v>87</v>
      </c>
      <c r="D8018" s="33">
        <v>2928994</v>
      </c>
      <c r="E8018" s="33"/>
      <c r="F8018" s="33">
        <v>1325573</v>
      </c>
      <c r="G8018" s="33">
        <v>200660</v>
      </c>
      <c r="H8018" s="33">
        <v>841151</v>
      </c>
      <c r="I8018" s="33">
        <v>164176</v>
      </c>
      <c r="J8018" s="33">
        <v>119585</v>
      </c>
      <c r="K8018" s="33"/>
      <c r="L8018" s="33">
        <v>1603421</v>
      </c>
      <c r="M8018" s="33">
        <v>284445</v>
      </c>
      <c r="N8018" s="33">
        <v>529412</v>
      </c>
      <c r="O8018" s="33">
        <v>578001</v>
      </c>
      <c r="P8018" s="33">
        <v>211562</v>
      </c>
      <c r="Q8018"/>
    </row>
    <row r="8019" spans="1:17">
      <c r="A8019" s="38" t="str">
        <f t="shared" ca="1" si="125"/>
        <v>209588</v>
      </c>
      <c r="B8019" s="39" cm="1">
        <f t="array" aca="1" ref="B8019" ca="1">INDIRECT(_xlfn.CONCAT("D",ROW(C8019)-C8019-3))</f>
        <v>2095</v>
      </c>
      <c r="C8019" s="32">
        <v>88</v>
      </c>
      <c r="D8019" s="33">
        <v>2689102</v>
      </c>
      <c r="E8019" s="33"/>
      <c r="F8019" s="33">
        <v>1204921</v>
      </c>
      <c r="G8019" s="33">
        <v>161401</v>
      </c>
      <c r="H8019" s="33">
        <v>753203</v>
      </c>
      <c r="I8019" s="33">
        <v>181703</v>
      </c>
      <c r="J8019" s="33">
        <v>108615</v>
      </c>
      <c r="K8019" s="33"/>
      <c r="L8019" s="33">
        <v>1484181</v>
      </c>
      <c r="M8019" s="33">
        <v>226778</v>
      </c>
      <c r="N8019" s="33">
        <v>480891</v>
      </c>
      <c r="O8019" s="33">
        <v>560871</v>
      </c>
      <c r="P8019" s="33">
        <v>215642</v>
      </c>
      <c r="Q8019"/>
    </row>
    <row r="8020" spans="1:17">
      <c r="A8020" s="38" t="str">
        <f t="shared" ca="1" si="125"/>
        <v>209589</v>
      </c>
      <c r="B8020" s="39" cm="1">
        <f t="array" aca="1" ref="B8020" ca="1">INDIRECT(_xlfn.CONCAT("D",ROW(C8020)-C8020-3))</f>
        <v>2095</v>
      </c>
      <c r="C8020" s="32">
        <v>89</v>
      </c>
      <c r="D8020" s="33">
        <v>2426625</v>
      </c>
      <c r="E8020" s="33"/>
      <c r="F8020" s="33">
        <v>1074740</v>
      </c>
      <c r="G8020" s="33">
        <v>149467</v>
      </c>
      <c r="H8020" s="33">
        <v>693446</v>
      </c>
      <c r="I8020" s="33">
        <v>141333</v>
      </c>
      <c r="J8020" s="33">
        <v>90494</v>
      </c>
      <c r="K8020" s="33"/>
      <c r="L8020" s="33">
        <v>1351885</v>
      </c>
      <c r="M8020" s="33">
        <v>217719</v>
      </c>
      <c r="N8020" s="33">
        <v>368604</v>
      </c>
      <c r="O8020" s="33">
        <v>570121</v>
      </c>
      <c r="P8020" s="33">
        <v>195441</v>
      </c>
      <c r="Q8020"/>
    </row>
    <row r="8021" spans="1:17">
      <c r="A8021" s="38" t="str">
        <f t="shared" ca="1" si="125"/>
        <v>209590</v>
      </c>
      <c r="B8021" s="39" cm="1">
        <f t="array" aca="1" ref="B8021" ca="1">INDIRECT(_xlfn.CONCAT("D",ROW(C8021)-C8021-3))</f>
        <v>2095</v>
      </c>
      <c r="C8021" s="32">
        <v>90</v>
      </c>
      <c r="D8021" s="33">
        <v>2175010</v>
      </c>
      <c r="E8021" s="33"/>
      <c r="F8021" s="33">
        <v>949760</v>
      </c>
      <c r="G8021" s="33">
        <v>150820</v>
      </c>
      <c r="H8021" s="33">
        <v>549271</v>
      </c>
      <c r="I8021" s="33">
        <v>169163</v>
      </c>
      <c r="J8021" s="33">
        <v>80505</v>
      </c>
      <c r="K8021" s="33"/>
      <c r="L8021" s="33">
        <v>1225251</v>
      </c>
      <c r="M8021" s="33">
        <v>187642</v>
      </c>
      <c r="N8021" s="33">
        <v>315441</v>
      </c>
      <c r="O8021" s="33">
        <v>575097</v>
      </c>
      <c r="P8021" s="33">
        <v>147071</v>
      </c>
      <c r="Q8021"/>
    </row>
    <row r="8022" spans="1:17">
      <c r="A8022" s="38" t="str">
        <f t="shared" ca="1" si="125"/>
        <v>209591</v>
      </c>
      <c r="B8022" s="39" cm="1">
        <f t="array" aca="1" ref="B8022" ca="1">INDIRECT(_xlfn.CONCAT("D",ROW(C8022)-C8022-3))</f>
        <v>2095</v>
      </c>
      <c r="C8022" s="32">
        <v>91</v>
      </c>
      <c r="D8022" s="33">
        <v>1914003</v>
      </c>
      <c r="E8022" s="33"/>
      <c r="F8022" s="33">
        <v>822116</v>
      </c>
      <c r="G8022" s="33">
        <v>95214</v>
      </c>
      <c r="H8022" s="33">
        <v>501665</v>
      </c>
      <c r="I8022" s="33">
        <v>153571</v>
      </c>
      <c r="J8022" s="33">
        <v>71666</v>
      </c>
      <c r="K8022" s="33"/>
      <c r="L8022" s="33">
        <v>1091887</v>
      </c>
      <c r="M8022" s="33">
        <v>159615</v>
      </c>
      <c r="N8022" s="33">
        <v>236880</v>
      </c>
      <c r="O8022" s="33">
        <v>551027</v>
      </c>
      <c r="P8022" s="33">
        <v>144365</v>
      </c>
      <c r="Q8022"/>
    </row>
    <row r="8023" spans="1:17">
      <c r="A8023" s="38" t="str">
        <f t="shared" ca="1" si="125"/>
        <v>209592</v>
      </c>
      <c r="B8023" s="39" cm="1">
        <f t="array" aca="1" ref="B8023" ca="1">INDIRECT(_xlfn.CONCAT("D",ROW(C8023)-C8023-3))</f>
        <v>2095</v>
      </c>
      <c r="C8023" s="32">
        <v>92</v>
      </c>
      <c r="D8023" s="33">
        <v>1656271</v>
      </c>
      <c r="E8023" s="33"/>
      <c r="F8023" s="33">
        <v>697985</v>
      </c>
      <c r="G8023" s="33">
        <v>70004</v>
      </c>
      <c r="H8023" s="33">
        <v>402525</v>
      </c>
      <c r="I8023" s="33">
        <v>161628</v>
      </c>
      <c r="J8023" s="33">
        <v>63827</v>
      </c>
      <c r="K8023" s="33"/>
      <c r="L8023" s="33">
        <v>958286</v>
      </c>
      <c r="M8023" s="33">
        <v>143028</v>
      </c>
      <c r="N8023" s="33">
        <v>203304</v>
      </c>
      <c r="O8023" s="33">
        <v>497532</v>
      </c>
      <c r="P8023" s="33">
        <v>114422</v>
      </c>
      <c r="Q8023"/>
    </row>
    <row r="8024" spans="1:17">
      <c r="A8024" s="38" t="str">
        <f t="shared" ca="1" si="125"/>
        <v>209593</v>
      </c>
      <c r="B8024" s="39" cm="1">
        <f t="array" aca="1" ref="B8024" ca="1">INDIRECT(_xlfn.CONCAT("D",ROW(C8024)-C8024-3))</f>
        <v>2095</v>
      </c>
      <c r="C8024" s="32">
        <v>93</v>
      </c>
      <c r="D8024" s="33">
        <v>1426778</v>
      </c>
      <c r="E8024" s="33"/>
      <c r="F8024" s="33">
        <v>588910</v>
      </c>
      <c r="G8024" s="33">
        <v>54951</v>
      </c>
      <c r="H8024" s="33">
        <v>348369</v>
      </c>
      <c r="I8024" s="33">
        <v>131675</v>
      </c>
      <c r="J8024" s="33">
        <v>53914</v>
      </c>
      <c r="K8024" s="33"/>
      <c r="L8024" s="33">
        <v>837868</v>
      </c>
      <c r="M8024" s="33">
        <v>104862</v>
      </c>
      <c r="N8024" s="33">
        <v>167574</v>
      </c>
      <c r="O8024" s="33">
        <v>433841</v>
      </c>
      <c r="P8024" s="33">
        <v>131592</v>
      </c>
      <c r="Q8024"/>
    </row>
    <row r="8025" spans="1:17">
      <c r="A8025" s="38" t="str">
        <f t="shared" ca="1" si="125"/>
        <v>209594</v>
      </c>
      <c r="B8025" s="39" cm="1">
        <f t="array" aca="1" ref="B8025" ca="1">INDIRECT(_xlfn.CONCAT("D",ROW(C8025)-C8025-3))</f>
        <v>2095</v>
      </c>
      <c r="C8025" s="32">
        <v>94</v>
      </c>
      <c r="D8025" s="33">
        <v>1231102</v>
      </c>
      <c r="E8025" s="33"/>
      <c r="F8025" s="33">
        <v>497395</v>
      </c>
      <c r="G8025" s="33">
        <v>45881</v>
      </c>
      <c r="H8025" s="33">
        <v>275288</v>
      </c>
      <c r="I8025" s="33">
        <v>133473</v>
      </c>
      <c r="J8025" s="33">
        <v>42753</v>
      </c>
      <c r="K8025" s="33"/>
      <c r="L8025" s="33">
        <v>733707</v>
      </c>
      <c r="M8025" s="33">
        <v>105554</v>
      </c>
      <c r="N8025" s="33">
        <v>104520</v>
      </c>
      <c r="O8025" s="33">
        <v>433601</v>
      </c>
      <c r="P8025" s="33">
        <v>90032</v>
      </c>
      <c r="Q8025"/>
    </row>
    <row r="8026" spans="1:17">
      <c r="A8026" s="38" t="str">
        <f t="shared" ca="1" si="125"/>
        <v>209595</v>
      </c>
      <c r="B8026" s="39" cm="1">
        <f t="array" aca="1" ref="B8026" ca="1">INDIRECT(_xlfn.CONCAT("D",ROW(C8026)-C8026-3))</f>
        <v>2095</v>
      </c>
      <c r="C8026" s="32">
        <v>95</v>
      </c>
      <c r="D8026" s="33">
        <v>1001591</v>
      </c>
      <c r="E8026" s="33"/>
      <c r="F8026" s="33">
        <v>394769</v>
      </c>
      <c r="G8026" s="33">
        <v>26248</v>
      </c>
      <c r="H8026" s="33">
        <v>215233</v>
      </c>
      <c r="I8026" s="33">
        <v>118641</v>
      </c>
      <c r="J8026" s="33">
        <v>34647</v>
      </c>
      <c r="K8026" s="33"/>
      <c r="L8026" s="33">
        <v>606822</v>
      </c>
      <c r="M8026" s="33">
        <v>70779</v>
      </c>
      <c r="N8026" s="33">
        <v>85351</v>
      </c>
      <c r="O8026" s="33">
        <v>377833</v>
      </c>
      <c r="P8026" s="33">
        <v>72860</v>
      </c>
      <c r="Q8026"/>
    </row>
    <row r="8027" spans="1:17">
      <c r="A8027" s="38" t="str">
        <f t="shared" ca="1" si="125"/>
        <v>209596</v>
      </c>
      <c r="B8027" s="39" cm="1">
        <f t="array" aca="1" ref="B8027" ca="1">INDIRECT(_xlfn.CONCAT("D",ROW(C8027)-C8027-3))</f>
        <v>2095</v>
      </c>
      <c r="C8027" s="32">
        <v>96</v>
      </c>
      <c r="D8027" s="33">
        <v>800788</v>
      </c>
      <c r="E8027" s="33"/>
      <c r="F8027" s="33">
        <v>306048</v>
      </c>
      <c r="G8027" s="33">
        <v>26383</v>
      </c>
      <c r="H8027" s="33">
        <v>155135</v>
      </c>
      <c r="I8027" s="33">
        <v>94981</v>
      </c>
      <c r="J8027" s="33">
        <v>29549</v>
      </c>
      <c r="K8027" s="33"/>
      <c r="L8027" s="33">
        <v>494740</v>
      </c>
      <c r="M8027" s="33">
        <v>66035</v>
      </c>
      <c r="N8027" s="33">
        <v>57650</v>
      </c>
      <c r="O8027" s="33">
        <v>318646</v>
      </c>
      <c r="P8027" s="33">
        <v>52409</v>
      </c>
      <c r="Q8027"/>
    </row>
    <row r="8028" spans="1:17">
      <c r="A8028" s="38" t="str">
        <f t="shared" ca="1" si="125"/>
        <v>209597</v>
      </c>
      <c r="B8028" s="39" cm="1">
        <f t="array" aca="1" ref="B8028" ca="1">INDIRECT(_xlfn.CONCAT("D",ROW(C8028)-C8028-3))</f>
        <v>2095</v>
      </c>
      <c r="C8028" s="32">
        <v>97</v>
      </c>
      <c r="D8028" s="33">
        <v>620166</v>
      </c>
      <c r="E8028" s="33"/>
      <c r="F8028" s="33">
        <v>229567</v>
      </c>
      <c r="G8028" s="33">
        <v>23382</v>
      </c>
      <c r="H8028" s="33">
        <v>119035</v>
      </c>
      <c r="I8028" s="33">
        <v>83962</v>
      </c>
      <c r="J8028" s="33">
        <v>3188</v>
      </c>
      <c r="K8028" s="33"/>
      <c r="L8028" s="33">
        <v>390599</v>
      </c>
      <c r="M8028" s="33">
        <v>58062</v>
      </c>
      <c r="N8028" s="33">
        <v>32726</v>
      </c>
      <c r="O8028" s="33">
        <v>245972</v>
      </c>
      <c r="P8028" s="33">
        <v>53839</v>
      </c>
      <c r="Q8028"/>
    </row>
    <row r="8029" spans="1:17">
      <c r="A8029" s="38" t="str">
        <f t="shared" ca="1" si="125"/>
        <v>209598</v>
      </c>
      <c r="B8029" s="39" cm="1">
        <f t="array" aca="1" ref="B8029" ca="1">INDIRECT(_xlfn.CONCAT("D",ROW(C8029)-C8029-3))</f>
        <v>2095</v>
      </c>
      <c r="C8029" s="32">
        <v>98</v>
      </c>
      <c r="D8029" s="33">
        <v>479667</v>
      </c>
      <c r="E8029" s="33"/>
      <c r="F8029" s="33">
        <v>171232</v>
      </c>
      <c r="G8029" s="33">
        <v>9632</v>
      </c>
      <c r="H8029" s="33">
        <v>79195</v>
      </c>
      <c r="I8029" s="33">
        <v>70633</v>
      </c>
      <c r="J8029" s="33">
        <v>11772</v>
      </c>
      <c r="K8029" s="33"/>
      <c r="L8029" s="33">
        <v>308436</v>
      </c>
      <c r="M8029" s="33">
        <v>41479</v>
      </c>
      <c r="N8029" s="33">
        <v>37225</v>
      </c>
      <c r="O8029" s="33">
        <v>194633</v>
      </c>
      <c r="P8029" s="33">
        <v>35098</v>
      </c>
      <c r="Q8029"/>
    </row>
    <row r="8030" spans="1:17">
      <c r="A8030" s="38" t="str">
        <f t="shared" ca="1" si="125"/>
        <v>209599</v>
      </c>
      <c r="B8030" s="39" cm="1">
        <f t="array" aca="1" ref="B8030" ca="1">INDIRECT(_xlfn.CONCAT("D",ROW(C8030)-C8030-3))</f>
        <v>2095</v>
      </c>
      <c r="C8030" s="32">
        <v>99</v>
      </c>
      <c r="D8030" s="33">
        <v>364941</v>
      </c>
      <c r="E8030" s="33"/>
      <c r="F8030" s="33">
        <v>125815</v>
      </c>
      <c r="G8030" s="33">
        <v>11829</v>
      </c>
      <c r="H8030" s="33">
        <v>60219</v>
      </c>
      <c r="I8030" s="33">
        <v>51616</v>
      </c>
      <c r="J8030" s="33">
        <v>2151</v>
      </c>
      <c r="K8030" s="33"/>
      <c r="L8030" s="33">
        <v>239126</v>
      </c>
      <c r="M8030" s="33">
        <v>33391</v>
      </c>
      <c r="N8030" s="33">
        <v>23697</v>
      </c>
      <c r="O8030" s="33">
        <v>158340</v>
      </c>
      <c r="P8030" s="33">
        <v>23697</v>
      </c>
      <c r="Q8030"/>
    </row>
    <row r="8031" spans="1:17">
      <c r="A8031" s="38" t="str">
        <f t="shared" ca="1" si="125"/>
        <v>2095100</v>
      </c>
      <c r="B8031" s="39" cm="1">
        <f t="array" aca="1" ref="B8031" ca="1">INDIRECT(_xlfn.CONCAT("D",ROW(C8031)-C8031-3))</f>
        <v>2095</v>
      </c>
      <c r="C8031" s="36">
        <v>100</v>
      </c>
      <c r="D8031" s="33">
        <v>896476</v>
      </c>
      <c r="E8031" s="33"/>
      <c r="F8031" s="33">
        <v>275413</v>
      </c>
      <c r="G8031" s="33">
        <v>31348</v>
      </c>
      <c r="H8031" s="33">
        <v>92924</v>
      </c>
      <c r="I8031" s="33">
        <v>130989</v>
      </c>
      <c r="J8031" s="33">
        <v>20152</v>
      </c>
      <c r="K8031" s="33"/>
      <c r="L8031" s="33">
        <v>621063</v>
      </c>
      <c r="M8031" s="33">
        <v>90969</v>
      </c>
      <c r="N8031" s="33">
        <v>16846</v>
      </c>
      <c r="O8031" s="33">
        <v>443616</v>
      </c>
      <c r="P8031" s="33">
        <v>69631</v>
      </c>
      <c r="Q8031"/>
    </row>
    <row r="8032" spans="1:17">
      <c r="A8032" s="38" t="str">
        <f t="shared" ca="1" si="125"/>
        <v>479667</v>
      </c>
      <c r="B8032" s="39" cm="1">
        <f t="array" aca="1" ref="B8032" ca="1">INDIRECT(_xlfn.CONCAT("D",ROW(C8032)-C8032-3))</f>
        <v>479667</v>
      </c>
      <c r="C8032" s="34"/>
      <c r="D8032" s="31"/>
      <c r="E8032" s="31"/>
      <c r="F8032" s="31"/>
      <c r="G8032" s="31"/>
      <c r="H8032" s="31"/>
      <c r="I8032" s="31"/>
      <c r="J8032" s="31"/>
      <c r="K8032" s="31"/>
      <c r="L8032" s="31"/>
      <c r="M8032" s="31"/>
      <c r="N8032" s="31"/>
      <c r="O8032" s="31"/>
      <c r="P8032" s="31"/>
      <c r="Q8032"/>
    </row>
    <row r="8033" spans="1:17">
      <c r="A8033" s="38" t="str">
        <f t="shared" ca="1" si="125"/>
        <v>364941</v>
      </c>
      <c r="B8033" s="39" cm="1">
        <f t="array" aca="1" ref="B8033" ca="1">INDIRECT(_xlfn.CONCAT("D",ROW(C8033)-C8033-3))</f>
        <v>364941</v>
      </c>
      <c r="Q8033"/>
    </row>
    <row r="8034" spans="1:17">
      <c r="A8034" s="38" t="str">
        <f t="shared" ca="1" si="125"/>
        <v>896476</v>
      </c>
      <c r="B8034" s="39" cm="1">
        <f t="array" aca="1" ref="B8034" ca="1">INDIRECT(_xlfn.CONCAT("D",ROW(C8034)-C8034-3))</f>
        <v>896476</v>
      </c>
      <c r="Q8034"/>
    </row>
    <row r="8035" spans="1:17">
      <c r="A8035" s="38" t="str">
        <f t="shared" ca="1" si="125"/>
        <v>0</v>
      </c>
      <c r="B8035" s="39" cm="1">
        <f t="array" aca="1" ref="B8035" ca="1">INDIRECT(_xlfn.CONCAT("D",ROW(C8035)-C8035-3))</f>
        <v>0</v>
      </c>
      <c r="Q8035"/>
    </row>
    <row r="8036" spans="1:17">
      <c r="A8036" s="38" t="str">
        <f t="shared" ca="1" si="125"/>
        <v>0</v>
      </c>
      <c r="B8036" s="39" cm="1">
        <f t="array" aca="1" ref="B8036" ca="1">INDIRECT(_xlfn.CONCAT("D",ROW(C8036)-C8036-3))</f>
        <v>0</v>
      </c>
      <c r="Q8036"/>
    </row>
    <row r="8037" spans="1:17">
      <c r="A8037" s="38" t="str">
        <f t="shared" ca="1" si="125"/>
        <v>0</v>
      </c>
      <c r="B8037" s="39" cm="1">
        <f t="array" aca="1" ref="B8037" ca="1">INDIRECT(_xlfn.CONCAT("D",ROW(C8037)-C8037-3))</f>
        <v>0</v>
      </c>
      <c r="Q8037"/>
    </row>
    <row r="8038" spans="1:17">
      <c r="A8038" s="38" t="str">
        <f t="shared" ca="1" si="125"/>
        <v>0</v>
      </c>
      <c r="B8038" s="39" cm="1">
        <f t="array" aca="1" ref="B8038" ca="1">INDIRECT(_xlfn.CONCAT("D",ROW(C8038)-C8038-3))</f>
        <v>0</v>
      </c>
      <c r="D8038" s="47">
        <v>2096</v>
      </c>
      <c r="E8038" s="47"/>
      <c r="F8038" s="47"/>
      <c r="G8038" s="47"/>
      <c r="H8038" s="47"/>
      <c r="I8038" s="47"/>
      <c r="J8038" s="47"/>
      <c r="K8038" s="47"/>
      <c r="L8038" s="47"/>
      <c r="M8038" s="47"/>
      <c r="N8038" s="47"/>
      <c r="O8038" s="47"/>
      <c r="P8038" s="47"/>
      <c r="Q8038"/>
    </row>
    <row r="8039" spans="1:17">
      <c r="A8039" s="38" t="str">
        <f t="shared" ca="1" si="125"/>
        <v>0</v>
      </c>
      <c r="B8039" s="39" cm="1">
        <f t="array" aca="1" ref="B8039" ca="1">INDIRECT(_xlfn.CONCAT("D",ROW(C8039)-C8039-3))</f>
        <v>0</v>
      </c>
      <c r="F8039" s="48" t="s">
        <v>184</v>
      </c>
      <c r="G8039" s="48"/>
      <c r="H8039" s="48"/>
      <c r="I8039" s="48"/>
      <c r="J8039" s="48"/>
      <c r="K8039" s="30"/>
      <c r="L8039" s="48" t="s">
        <v>185</v>
      </c>
      <c r="M8039" s="48"/>
      <c r="N8039" s="48"/>
      <c r="O8039" s="48"/>
      <c r="P8039" s="48"/>
      <c r="Q8039"/>
    </row>
    <row r="8040" spans="1:17">
      <c r="A8040" s="38" t="e">
        <f t="shared" ca="1" si="125"/>
        <v>#VALUE!</v>
      </c>
      <c r="B8040" s="39" t="e" cm="1">
        <f t="array" aca="1" ref="B8040" ca="1">INDIRECT(_xlfn.CONCAT("D",ROW(C8040)-C8040-3))</f>
        <v>#VALUE!</v>
      </c>
      <c r="C8040" s="30" t="s">
        <v>186</v>
      </c>
      <c r="D8040" s="30" t="s">
        <v>0</v>
      </c>
      <c r="E8040" s="30"/>
      <c r="F8040" s="30" t="s">
        <v>0</v>
      </c>
      <c r="G8040" s="30" t="s">
        <v>187</v>
      </c>
      <c r="H8040" s="30" t="s">
        <v>188</v>
      </c>
      <c r="I8040" s="30" t="s">
        <v>189</v>
      </c>
      <c r="J8040" s="30" t="s">
        <v>190</v>
      </c>
      <c r="K8040" s="30"/>
      <c r="L8040" s="30" t="s">
        <v>0</v>
      </c>
      <c r="M8040" s="30" t="s">
        <v>187</v>
      </c>
      <c r="N8040" s="30" t="s">
        <v>188</v>
      </c>
      <c r="O8040" s="30" t="s">
        <v>189</v>
      </c>
      <c r="P8040" s="30" t="s">
        <v>190</v>
      </c>
      <c r="Q8040"/>
    </row>
    <row r="8041" spans="1:17">
      <c r="A8041" s="38" t="str">
        <f t="shared" ca="1" si="125"/>
        <v>20960</v>
      </c>
      <c r="B8041" s="39" cm="1">
        <f t="array" aca="1" ref="B8041" ca="1">INDIRECT(_xlfn.CONCAT("D",ROW(C8041)-C8041-3))</f>
        <v>2096</v>
      </c>
      <c r="C8041" s="32">
        <v>0</v>
      </c>
      <c r="D8041" s="33">
        <v>4070699</v>
      </c>
      <c r="E8041" s="33"/>
      <c r="F8041" s="33">
        <v>2082676</v>
      </c>
      <c r="G8041" s="33">
        <v>2082676</v>
      </c>
      <c r="H8041" s="33">
        <v>0</v>
      </c>
      <c r="I8041" s="33">
        <v>0</v>
      </c>
      <c r="J8041" s="33">
        <v>0</v>
      </c>
      <c r="K8041" s="33"/>
      <c r="L8041" s="33">
        <v>1988024</v>
      </c>
      <c r="M8041" s="33">
        <v>1988024</v>
      </c>
      <c r="N8041" s="33">
        <v>0</v>
      </c>
      <c r="O8041" s="33">
        <v>0</v>
      </c>
      <c r="P8041" s="33">
        <v>0</v>
      </c>
      <c r="Q8041"/>
    </row>
    <row r="8042" spans="1:17">
      <c r="A8042" s="38" t="str">
        <f t="shared" ca="1" si="125"/>
        <v>20961</v>
      </c>
      <c r="B8042" s="39" cm="1">
        <f t="array" aca="1" ref="B8042" ca="1">INDIRECT(_xlfn.CONCAT("D",ROW(C8042)-C8042-3))</f>
        <v>2096</v>
      </c>
      <c r="C8042" s="32">
        <v>1</v>
      </c>
      <c r="D8042" s="33">
        <v>4076985</v>
      </c>
      <c r="E8042" s="33"/>
      <c r="F8042" s="33">
        <v>2086581</v>
      </c>
      <c r="G8042" s="33">
        <v>2086581</v>
      </c>
      <c r="H8042" s="33">
        <v>0</v>
      </c>
      <c r="I8042" s="33">
        <v>0</v>
      </c>
      <c r="J8042" s="33">
        <v>0</v>
      </c>
      <c r="K8042" s="33"/>
      <c r="L8042" s="33">
        <v>1990404</v>
      </c>
      <c r="M8042" s="33">
        <v>1990404</v>
      </c>
      <c r="N8042" s="33">
        <v>0</v>
      </c>
      <c r="O8042" s="33">
        <v>0</v>
      </c>
      <c r="P8042" s="33">
        <v>0</v>
      </c>
      <c r="Q8042"/>
    </row>
    <row r="8043" spans="1:17">
      <c r="A8043" s="38" t="str">
        <f t="shared" ca="1" si="125"/>
        <v>20962</v>
      </c>
      <c r="B8043" s="39" cm="1">
        <f t="array" aca="1" ref="B8043" ca="1">INDIRECT(_xlfn.CONCAT("D",ROW(C8043)-C8043-3))</f>
        <v>2096</v>
      </c>
      <c r="C8043" s="32">
        <v>2</v>
      </c>
      <c r="D8043" s="33">
        <v>4091218</v>
      </c>
      <c r="E8043" s="33"/>
      <c r="F8043" s="33">
        <v>2094005</v>
      </c>
      <c r="G8043" s="33">
        <v>2094005</v>
      </c>
      <c r="H8043" s="33">
        <v>0</v>
      </c>
      <c r="I8043" s="33">
        <v>0</v>
      </c>
      <c r="J8043" s="33">
        <v>0</v>
      </c>
      <c r="K8043" s="33"/>
      <c r="L8043" s="33">
        <v>1997213</v>
      </c>
      <c r="M8043" s="33">
        <v>1997213</v>
      </c>
      <c r="N8043" s="33">
        <v>0</v>
      </c>
      <c r="O8043" s="33">
        <v>0</v>
      </c>
      <c r="P8043" s="33">
        <v>0</v>
      </c>
      <c r="Q8043"/>
    </row>
    <row r="8044" spans="1:17">
      <c r="A8044" s="38" t="str">
        <f t="shared" ca="1" si="125"/>
        <v>20963</v>
      </c>
      <c r="B8044" s="39" cm="1">
        <f t="array" aca="1" ref="B8044" ca="1">INDIRECT(_xlfn.CONCAT("D",ROW(C8044)-C8044-3))</f>
        <v>2096</v>
      </c>
      <c r="C8044" s="32">
        <v>3</v>
      </c>
      <c r="D8044" s="33">
        <v>4105864</v>
      </c>
      <c r="E8044" s="33"/>
      <c r="F8044" s="33">
        <v>2101633</v>
      </c>
      <c r="G8044" s="33">
        <v>2101633</v>
      </c>
      <c r="H8044" s="33">
        <v>0</v>
      </c>
      <c r="I8044" s="33">
        <v>0</v>
      </c>
      <c r="J8044" s="33">
        <v>0</v>
      </c>
      <c r="K8044" s="33"/>
      <c r="L8044" s="33">
        <v>2004231</v>
      </c>
      <c r="M8044" s="33">
        <v>2004231</v>
      </c>
      <c r="N8044" s="33">
        <v>0</v>
      </c>
      <c r="O8044" s="33">
        <v>0</v>
      </c>
      <c r="P8044" s="33">
        <v>0</v>
      </c>
      <c r="Q8044"/>
    </row>
    <row r="8045" spans="1:17">
      <c r="A8045" s="38" t="str">
        <f t="shared" ca="1" si="125"/>
        <v>20964</v>
      </c>
      <c r="B8045" s="39" cm="1">
        <f t="array" aca="1" ref="B8045" ca="1">INDIRECT(_xlfn.CONCAT("D",ROW(C8045)-C8045-3))</f>
        <v>2096</v>
      </c>
      <c r="C8045" s="32">
        <v>4</v>
      </c>
      <c r="D8045" s="33">
        <v>4118479</v>
      </c>
      <c r="E8045" s="33"/>
      <c r="F8045" s="33">
        <v>2108440</v>
      </c>
      <c r="G8045" s="33">
        <v>2108440</v>
      </c>
      <c r="H8045" s="33">
        <v>0</v>
      </c>
      <c r="I8045" s="33">
        <v>0</v>
      </c>
      <c r="J8045" s="33">
        <v>0</v>
      </c>
      <c r="K8045" s="33"/>
      <c r="L8045" s="33">
        <v>2010038</v>
      </c>
      <c r="M8045" s="33">
        <v>2010038</v>
      </c>
      <c r="N8045" s="33">
        <v>0</v>
      </c>
      <c r="O8045" s="33">
        <v>0</v>
      </c>
      <c r="P8045" s="33">
        <v>0</v>
      </c>
      <c r="Q8045"/>
    </row>
    <row r="8046" spans="1:17">
      <c r="A8046" s="38" t="str">
        <f t="shared" ca="1" si="125"/>
        <v>20965</v>
      </c>
      <c r="B8046" s="39" cm="1">
        <f t="array" aca="1" ref="B8046" ca="1">INDIRECT(_xlfn.CONCAT("D",ROW(C8046)-C8046-3))</f>
        <v>2096</v>
      </c>
      <c r="C8046" s="32">
        <v>5</v>
      </c>
      <c r="D8046" s="33">
        <v>4130262</v>
      </c>
      <c r="E8046" s="33"/>
      <c r="F8046" s="33">
        <v>2114744</v>
      </c>
      <c r="G8046" s="33">
        <v>2114744</v>
      </c>
      <c r="H8046" s="33">
        <v>0</v>
      </c>
      <c r="I8046" s="33">
        <v>0</v>
      </c>
      <c r="J8046" s="33">
        <v>0</v>
      </c>
      <c r="K8046" s="33"/>
      <c r="L8046" s="33">
        <v>2015518</v>
      </c>
      <c r="M8046" s="33">
        <v>2015518</v>
      </c>
      <c r="N8046" s="33">
        <v>0</v>
      </c>
      <c r="O8046" s="33">
        <v>0</v>
      </c>
      <c r="P8046" s="33">
        <v>0</v>
      </c>
      <c r="Q8046"/>
    </row>
    <row r="8047" spans="1:17">
      <c r="A8047" s="38" t="str">
        <f t="shared" ca="1" si="125"/>
        <v>20966</v>
      </c>
      <c r="B8047" s="39" cm="1">
        <f t="array" aca="1" ref="B8047" ca="1">INDIRECT(_xlfn.CONCAT("D",ROW(C8047)-C8047-3))</f>
        <v>2096</v>
      </c>
      <c r="C8047" s="32">
        <v>6</v>
      </c>
      <c r="D8047" s="33">
        <v>4143782</v>
      </c>
      <c r="E8047" s="33"/>
      <c r="F8047" s="33">
        <v>2121829</v>
      </c>
      <c r="G8047" s="33">
        <v>2121829</v>
      </c>
      <c r="H8047" s="33">
        <v>0</v>
      </c>
      <c r="I8047" s="33">
        <v>0</v>
      </c>
      <c r="J8047" s="33">
        <v>0</v>
      </c>
      <c r="K8047" s="33"/>
      <c r="L8047" s="33">
        <v>2021953</v>
      </c>
      <c r="M8047" s="33">
        <v>2021953</v>
      </c>
      <c r="N8047" s="33">
        <v>0</v>
      </c>
      <c r="O8047" s="33">
        <v>0</v>
      </c>
      <c r="P8047" s="33">
        <v>0</v>
      </c>
      <c r="Q8047"/>
    </row>
    <row r="8048" spans="1:17">
      <c r="A8048" s="38" t="str">
        <f t="shared" ca="1" si="125"/>
        <v>20967</v>
      </c>
      <c r="B8048" s="39" cm="1">
        <f t="array" aca="1" ref="B8048" ca="1">INDIRECT(_xlfn.CONCAT("D",ROW(C8048)-C8048-3))</f>
        <v>2096</v>
      </c>
      <c r="C8048" s="32">
        <v>7</v>
      </c>
      <c r="D8048" s="33">
        <v>4157385</v>
      </c>
      <c r="E8048" s="33"/>
      <c r="F8048" s="33">
        <v>2128794</v>
      </c>
      <c r="G8048" s="33">
        <v>2128794</v>
      </c>
      <c r="H8048" s="33">
        <v>0</v>
      </c>
      <c r="I8048" s="33">
        <v>0</v>
      </c>
      <c r="J8048" s="33">
        <v>0</v>
      </c>
      <c r="K8048" s="33"/>
      <c r="L8048" s="33">
        <v>2028592</v>
      </c>
      <c r="M8048" s="33">
        <v>2028592</v>
      </c>
      <c r="N8048" s="33">
        <v>0</v>
      </c>
      <c r="O8048" s="33">
        <v>0</v>
      </c>
      <c r="P8048" s="33">
        <v>0</v>
      </c>
      <c r="Q8048"/>
    </row>
    <row r="8049" spans="1:17">
      <c r="A8049" s="38" t="str">
        <f t="shared" ca="1" si="125"/>
        <v>20968</v>
      </c>
      <c r="B8049" s="39" cm="1">
        <f t="array" aca="1" ref="B8049" ca="1">INDIRECT(_xlfn.CONCAT("D",ROW(C8049)-C8049-3))</f>
        <v>2096</v>
      </c>
      <c r="C8049" s="32">
        <v>8</v>
      </c>
      <c r="D8049" s="33">
        <v>4172171</v>
      </c>
      <c r="E8049" s="33"/>
      <c r="F8049" s="33">
        <v>2136553</v>
      </c>
      <c r="G8049" s="33">
        <v>2136553</v>
      </c>
      <c r="H8049" s="33">
        <v>0</v>
      </c>
      <c r="I8049" s="33">
        <v>0</v>
      </c>
      <c r="J8049" s="33">
        <v>0</v>
      </c>
      <c r="K8049" s="33"/>
      <c r="L8049" s="33">
        <v>2035619</v>
      </c>
      <c r="M8049" s="33">
        <v>2035619</v>
      </c>
      <c r="N8049" s="33">
        <v>0</v>
      </c>
      <c r="O8049" s="33">
        <v>0</v>
      </c>
      <c r="P8049" s="33">
        <v>0</v>
      </c>
      <c r="Q8049"/>
    </row>
    <row r="8050" spans="1:17">
      <c r="A8050" s="38" t="str">
        <f t="shared" ca="1" si="125"/>
        <v>20969</v>
      </c>
      <c r="B8050" s="39" cm="1">
        <f t="array" aca="1" ref="B8050" ca="1">INDIRECT(_xlfn.CONCAT("D",ROW(C8050)-C8050-3))</f>
        <v>2096</v>
      </c>
      <c r="C8050" s="32">
        <v>9</v>
      </c>
      <c r="D8050" s="33">
        <v>4189295</v>
      </c>
      <c r="E8050" s="33"/>
      <c r="F8050" s="33">
        <v>2145871</v>
      </c>
      <c r="G8050" s="33">
        <v>2145871</v>
      </c>
      <c r="H8050" s="33">
        <v>0</v>
      </c>
      <c r="I8050" s="33">
        <v>0</v>
      </c>
      <c r="J8050" s="33">
        <v>0</v>
      </c>
      <c r="K8050" s="33"/>
      <c r="L8050" s="33">
        <v>2043424</v>
      </c>
      <c r="M8050" s="33">
        <v>2043424</v>
      </c>
      <c r="N8050" s="33">
        <v>0</v>
      </c>
      <c r="O8050" s="33">
        <v>0</v>
      </c>
      <c r="P8050" s="33">
        <v>0</v>
      </c>
      <c r="Q8050"/>
    </row>
    <row r="8051" spans="1:17">
      <c r="A8051" s="38" t="str">
        <f t="shared" ca="1" si="125"/>
        <v>209610</v>
      </c>
      <c r="B8051" s="39" cm="1">
        <f t="array" aca="1" ref="B8051" ca="1">INDIRECT(_xlfn.CONCAT("D",ROW(C8051)-C8051-3))</f>
        <v>2096</v>
      </c>
      <c r="C8051" s="32">
        <v>10</v>
      </c>
      <c r="D8051" s="33">
        <v>4208971</v>
      </c>
      <c r="E8051" s="33"/>
      <c r="F8051" s="33">
        <v>2156705</v>
      </c>
      <c r="G8051" s="33">
        <v>2156705</v>
      </c>
      <c r="H8051" s="33">
        <v>0</v>
      </c>
      <c r="I8051" s="33">
        <v>0</v>
      </c>
      <c r="J8051" s="33">
        <v>0</v>
      </c>
      <c r="K8051" s="33"/>
      <c r="L8051" s="33">
        <v>2052266</v>
      </c>
      <c r="M8051" s="33">
        <v>2052266</v>
      </c>
      <c r="N8051" s="33">
        <v>0</v>
      </c>
      <c r="O8051" s="33">
        <v>0</v>
      </c>
      <c r="P8051" s="33">
        <v>0</v>
      </c>
      <c r="Q8051"/>
    </row>
    <row r="8052" spans="1:17">
      <c r="A8052" s="38" t="str">
        <f t="shared" ca="1" si="125"/>
        <v>209611</v>
      </c>
      <c r="B8052" s="39" cm="1">
        <f t="array" aca="1" ref="B8052" ca="1">INDIRECT(_xlfn.CONCAT("D",ROW(C8052)-C8052-3))</f>
        <v>2096</v>
      </c>
      <c r="C8052" s="32">
        <v>11</v>
      </c>
      <c r="D8052" s="33">
        <v>4230710</v>
      </c>
      <c r="E8052" s="33"/>
      <c r="F8052" s="33">
        <v>2168475</v>
      </c>
      <c r="G8052" s="33">
        <v>2168475</v>
      </c>
      <c r="H8052" s="33">
        <v>0</v>
      </c>
      <c r="I8052" s="33">
        <v>0</v>
      </c>
      <c r="J8052" s="33">
        <v>0</v>
      </c>
      <c r="K8052" s="33"/>
      <c r="L8052" s="33">
        <v>2062235</v>
      </c>
      <c r="M8052" s="33">
        <v>2062235</v>
      </c>
      <c r="N8052" s="33">
        <v>0</v>
      </c>
      <c r="O8052" s="33">
        <v>0</v>
      </c>
      <c r="P8052" s="33">
        <v>0</v>
      </c>
      <c r="Q8052"/>
    </row>
    <row r="8053" spans="1:17">
      <c r="A8053" s="38" t="str">
        <f t="shared" ca="1" si="125"/>
        <v>209612</v>
      </c>
      <c r="B8053" s="39" cm="1">
        <f t="array" aca="1" ref="B8053" ca="1">INDIRECT(_xlfn.CONCAT("D",ROW(C8053)-C8053-3))</f>
        <v>2096</v>
      </c>
      <c r="C8053" s="32">
        <v>12</v>
      </c>
      <c r="D8053" s="33">
        <v>4254563</v>
      </c>
      <c r="E8053" s="33"/>
      <c r="F8053" s="33">
        <v>2181063</v>
      </c>
      <c r="G8053" s="33">
        <v>2181063</v>
      </c>
      <c r="H8053" s="33">
        <v>0</v>
      </c>
      <c r="I8053" s="33">
        <v>0</v>
      </c>
      <c r="J8053" s="33">
        <v>0</v>
      </c>
      <c r="K8053" s="33"/>
      <c r="L8053" s="33">
        <v>2073500</v>
      </c>
      <c r="M8053" s="33">
        <v>2073500</v>
      </c>
      <c r="N8053" s="33">
        <v>0</v>
      </c>
      <c r="O8053" s="33">
        <v>0</v>
      </c>
      <c r="P8053" s="33">
        <v>0</v>
      </c>
      <c r="Q8053"/>
    </row>
    <row r="8054" spans="1:17">
      <c r="A8054" s="38" t="str">
        <f t="shared" ca="1" si="125"/>
        <v>209613</v>
      </c>
      <c r="B8054" s="39" cm="1">
        <f t="array" aca="1" ref="B8054" ca="1">INDIRECT(_xlfn.CONCAT("D",ROW(C8054)-C8054-3))</f>
        <v>2096</v>
      </c>
      <c r="C8054" s="32">
        <v>13</v>
      </c>
      <c r="D8054" s="33">
        <v>4280642</v>
      </c>
      <c r="E8054" s="33"/>
      <c r="F8054" s="33">
        <v>2194636</v>
      </c>
      <c r="G8054" s="33">
        <v>2194636</v>
      </c>
      <c r="H8054" s="33">
        <v>0</v>
      </c>
      <c r="I8054" s="33">
        <v>0</v>
      </c>
      <c r="J8054" s="33">
        <v>0</v>
      </c>
      <c r="K8054" s="33"/>
      <c r="L8054" s="33">
        <v>2086006</v>
      </c>
      <c r="M8054" s="33">
        <v>2086006</v>
      </c>
      <c r="N8054" s="33">
        <v>0</v>
      </c>
      <c r="O8054" s="33">
        <v>0</v>
      </c>
      <c r="P8054" s="33">
        <v>0</v>
      </c>
      <c r="Q8054"/>
    </row>
    <row r="8055" spans="1:17">
      <c r="A8055" s="38" t="str">
        <f t="shared" ca="1" si="125"/>
        <v>209614</v>
      </c>
      <c r="B8055" s="39" cm="1">
        <f t="array" aca="1" ref="B8055" ca="1">INDIRECT(_xlfn.CONCAT("D",ROW(C8055)-C8055-3))</f>
        <v>2096</v>
      </c>
      <c r="C8055" s="32">
        <v>14</v>
      </c>
      <c r="D8055" s="33">
        <v>4308725</v>
      </c>
      <c r="E8055" s="33"/>
      <c r="F8055" s="33">
        <v>2209231</v>
      </c>
      <c r="G8055" s="33">
        <v>2209231</v>
      </c>
      <c r="H8055" s="33">
        <v>0</v>
      </c>
      <c r="I8055" s="33">
        <v>0</v>
      </c>
      <c r="J8055" s="33">
        <v>0</v>
      </c>
      <c r="K8055" s="33"/>
      <c r="L8055" s="33">
        <v>2099494</v>
      </c>
      <c r="M8055" s="33">
        <v>2099494</v>
      </c>
      <c r="N8055" s="33">
        <v>0</v>
      </c>
      <c r="O8055" s="33">
        <v>0</v>
      </c>
      <c r="P8055" s="33">
        <v>0</v>
      </c>
      <c r="Q8055"/>
    </row>
    <row r="8056" spans="1:17">
      <c r="A8056" s="38" t="str">
        <f t="shared" ca="1" si="125"/>
        <v>209615</v>
      </c>
      <c r="B8056" s="39" cm="1">
        <f t="array" aca="1" ref="B8056" ca="1">INDIRECT(_xlfn.CONCAT("D",ROW(C8056)-C8056-3))</f>
        <v>2096</v>
      </c>
      <c r="C8056" s="32">
        <v>15</v>
      </c>
      <c r="D8056" s="33">
        <v>4339496</v>
      </c>
      <c r="E8056" s="33"/>
      <c r="F8056" s="33">
        <v>2225393</v>
      </c>
      <c r="G8056" s="33">
        <v>2225393</v>
      </c>
      <c r="H8056" s="33">
        <v>0</v>
      </c>
      <c r="I8056" s="33">
        <v>0</v>
      </c>
      <c r="J8056" s="33">
        <v>0</v>
      </c>
      <c r="K8056" s="33"/>
      <c r="L8056" s="33">
        <v>2114103</v>
      </c>
      <c r="M8056" s="33">
        <v>2114103</v>
      </c>
      <c r="N8056" s="33">
        <v>0</v>
      </c>
      <c r="O8056" s="33">
        <v>0</v>
      </c>
      <c r="P8056" s="33">
        <v>0</v>
      </c>
      <c r="Q8056"/>
    </row>
    <row r="8057" spans="1:17">
      <c r="A8057" s="38" t="str">
        <f t="shared" ca="1" si="125"/>
        <v>209616</v>
      </c>
      <c r="B8057" s="39" cm="1">
        <f t="array" aca="1" ref="B8057" ca="1">INDIRECT(_xlfn.CONCAT("D",ROW(C8057)-C8057-3))</f>
        <v>2096</v>
      </c>
      <c r="C8057" s="32">
        <v>16</v>
      </c>
      <c r="D8057" s="33">
        <v>4373487</v>
      </c>
      <c r="E8057" s="33"/>
      <c r="F8057" s="33">
        <v>2243815</v>
      </c>
      <c r="G8057" s="33">
        <v>2238297</v>
      </c>
      <c r="H8057" s="33">
        <v>5518</v>
      </c>
      <c r="I8057" s="33">
        <v>0</v>
      </c>
      <c r="J8057" s="33">
        <v>0</v>
      </c>
      <c r="K8057" s="33"/>
      <c r="L8057" s="33">
        <v>2129673</v>
      </c>
      <c r="M8057" s="33">
        <v>2125075</v>
      </c>
      <c r="N8057" s="33">
        <v>4598</v>
      </c>
      <c r="O8057" s="33">
        <v>0</v>
      </c>
      <c r="P8057" s="33">
        <v>0</v>
      </c>
      <c r="Q8057"/>
    </row>
    <row r="8058" spans="1:17">
      <c r="A8058" s="38" t="str">
        <f t="shared" ca="1" si="125"/>
        <v>209617</v>
      </c>
      <c r="B8058" s="39" cm="1">
        <f t="array" aca="1" ref="B8058" ca="1">INDIRECT(_xlfn.CONCAT("D",ROW(C8058)-C8058-3))</f>
        <v>2096</v>
      </c>
      <c r="C8058" s="32">
        <v>17</v>
      </c>
      <c r="D8058" s="33">
        <v>4411622</v>
      </c>
      <c r="E8058" s="33"/>
      <c r="F8058" s="33">
        <v>2265303</v>
      </c>
      <c r="G8058" s="33">
        <v>2250539</v>
      </c>
      <c r="H8058" s="33">
        <v>12918</v>
      </c>
      <c r="I8058" s="33">
        <v>0</v>
      </c>
      <c r="J8058" s="33">
        <v>1846</v>
      </c>
      <c r="K8058" s="33"/>
      <c r="L8058" s="33">
        <v>2146320</v>
      </c>
      <c r="M8058" s="33">
        <v>2130653</v>
      </c>
      <c r="N8058" s="33">
        <v>14745</v>
      </c>
      <c r="O8058" s="33">
        <v>0</v>
      </c>
      <c r="P8058" s="33">
        <v>922</v>
      </c>
      <c r="Q8058"/>
    </row>
    <row r="8059" spans="1:17">
      <c r="A8059" s="38" t="str">
        <f t="shared" ca="1" si="125"/>
        <v>209618</v>
      </c>
      <c r="B8059" s="39" cm="1">
        <f t="array" aca="1" ref="B8059" ca="1">INDIRECT(_xlfn.CONCAT("D",ROW(C8059)-C8059-3))</f>
        <v>2096</v>
      </c>
      <c r="C8059" s="32">
        <v>18</v>
      </c>
      <c r="D8059" s="33">
        <v>4453053</v>
      </c>
      <c r="E8059" s="33"/>
      <c r="F8059" s="33">
        <v>2289135</v>
      </c>
      <c r="G8059" s="33">
        <v>2272507</v>
      </c>
      <c r="H8059" s="33">
        <v>16628</v>
      </c>
      <c r="I8059" s="33">
        <v>0</v>
      </c>
      <c r="J8059" s="33">
        <v>0</v>
      </c>
      <c r="K8059" s="33"/>
      <c r="L8059" s="33">
        <v>2163918</v>
      </c>
      <c r="M8059" s="33">
        <v>2145471</v>
      </c>
      <c r="N8059" s="33">
        <v>18448</v>
      </c>
      <c r="O8059" s="33">
        <v>0</v>
      </c>
      <c r="P8059" s="33">
        <v>0</v>
      </c>
      <c r="Q8059"/>
    </row>
    <row r="8060" spans="1:17">
      <c r="A8060" s="38" t="str">
        <f t="shared" ca="1" si="125"/>
        <v>209619</v>
      </c>
      <c r="B8060" s="39" cm="1">
        <f t="array" aca="1" ref="B8060" ca="1">INDIRECT(_xlfn.CONCAT("D",ROW(C8060)-C8060-3))</f>
        <v>2096</v>
      </c>
      <c r="C8060" s="32">
        <v>19</v>
      </c>
      <c r="D8060" s="33">
        <v>4494224</v>
      </c>
      <c r="E8060" s="33"/>
      <c r="F8060" s="33">
        <v>2312504</v>
      </c>
      <c r="G8060" s="33">
        <v>2289370</v>
      </c>
      <c r="H8060" s="33">
        <v>23134</v>
      </c>
      <c r="I8060" s="33">
        <v>0</v>
      </c>
      <c r="J8060" s="33">
        <v>0</v>
      </c>
      <c r="K8060" s="33"/>
      <c r="L8060" s="33">
        <v>2181719</v>
      </c>
      <c r="M8060" s="33">
        <v>2133668</v>
      </c>
      <c r="N8060" s="33">
        <v>46203</v>
      </c>
      <c r="O8060" s="33">
        <v>0</v>
      </c>
      <c r="P8060" s="33">
        <v>1848</v>
      </c>
      <c r="Q8060"/>
    </row>
    <row r="8061" spans="1:17">
      <c r="A8061" s="38" t="str">
        <f t="shared" ca="1" si="125"/>
        <v>209620</v>
      </c>
      <c r="B8061" s="39" cm="1">
        <f t="array" aca="1" ref="B8061" ca="1">INDIRECT(_xlfn.CONCAT("D",ROW(C8061)-C8061-3))</f>
        <v>2096</v>
      </c>
      <c r="C8061" s="32">
        <v>20</v>
      </c>
      <c r="D8061" s="33">
        <v>4533656</v>
      </c>
      <c r="E8061" s="33"/>
      <c r="F8061" s="33">
        <v>2333697</v>
      </c>
      <c r="G8061" s="33">
        <v>2282723</v>
      </c>
      <c r="H8061" s="33">
        <v>50974</v>
      </c>
      <c r="I8061" s="33">
        <v>0</v>
      </c>
      <c r="J8061" s="33">
        <v>0</v>
      </c>
      <c r="K8061" s="33"/>
      <c r="L8061" s="33">
        <v>2199959</v>
      </c>
      <c r="M8061" s="33">
        <v>2096301</v>
      </c>
      <c r="N8061" s="33">
        <v>103658</v>
      </c>
      <c r="O8061" s="33">
        <v>0</v>
      </c>
      <c r="P8061" s="33">
        <v>0</v>
      </c>
      <c r="Q8061"/>
    </row>
    <row r="8062" spans="1:17">
      <c r="A8062" s="38" t="str">
        <f t="shared" ca="1" si="125"/>
        <v>209621</v>
      </c>
      <c r="B8062" s="39" cm="1">
        <f t="array" aca="1" ref="B8062" ca="1">INDIRECT(_xlfn.CONCAT("D",ROW(C8062)-C8062-3))</f>
        <v>2096</v>
      </c>
      <c r="C8062" s="32">
        <v>21</v>
      </c>
      <c r="D8062" s="33">
        <v>4573847</v>
      </c>
      <c r="E8062" s="33"/>
      <c r="F8062" s="33">
        <v>2354853</v>
      </c>
      <c r="G8062" s="33">
        <v>2287120</v>
      </c>
      <c r="H8062" s="33">
        <v>67732</v>
      </c>
      <c r="I8062" s="33">
        <v>0</v>
      </c>
      <c r="J8062" s="33">
        <v>0</v>
      </c>
      <c r="K8062" s="33"/>
      <c r="L8062" s="33">
        <v>2218995</v>
      </c>
      <c r="M8062" s="33">
        <v>2062414</v>
      </c>
      <c r="N8062" s="33">
        <v>151021</v>
      </c>
      <c r="O8062" s="33">
        <v>0</v>
      </c>
      <c r="P8062" s="33">
        <v>5559</v>
      </c>
      <c r="Q8062"/>
    </row>
    <row r="8063" spans="1:17">
      <c r="A8063" s="38" t="str">
        <f t="shared" ca="1" si="125"/>
        <v>209622</v>
      </c>
      <c r="B8063" s="39" cm="1">
        <f t="array" aca="1" ref="B8063" ca="1">INDIRECT(_xlfn.CONCAT("D",ROW(C8063)-C8063-3))</f>
        <v>2096</v>
      </c>
      <c r="C8063" s="32">
        <v>22</v>
      </c>
      <c r="D8063" s="33">
        <v>4609773</v>
      </c>
      <c r="E8063" s="33"/>
      <c r="F8063" s="33">
        <v>2373050</v>
      </c>
      <c r="G8063" s="33">
        <v>2272701</v>
      </c>
      <c r="H8063" s="33">
        <v>95702</v>
      </c>
      <c r="I8063" s="33">
        <v>0</v>
      </c>
      <c r="J8063" s="33">
        <v>4646</v>
      </c>
      <c r="K8063" s="33"/>
      <c r="L8063" s="33">
        <v>2236723</v>
      </c>
      <c r="M8063" s="33">
        <v>1994589</v>
      </c>
      <c r="N8063" s="33">
        <v>235640</v>
      </c>
      <c r="O8063" s="33">
        <v>0</v>
      </c>
      <c r="P8063" s="33">
        <v>6494</v>
      </c>
      <c r="Q8063"/>
    </row>
    <row r="8064" spans="1:17">
      <c r="A8064" s="38" t="str">
        <f t="shared" ca="1" si="125"/>
        <v>209623</v>
      </c>
      <c r="B8064" s="39" cm="1">
        <f t="array" aca="1" ref="B8064" ca="1">INDIRECT(_xlfn.CONCAT("D",ROW(C8064)-C8064-3))</f>
        <v>2096</v>
      </c>
      <c r="C8064" s="32">
        <v>23</v>
      </c>
      <c r="D8064" s="33">
        <v>4641494</v>
      </c>
      <c r="E8064" s="33"/>
      <c r="F8064" s="33">
        <v>2388420</v>
      </c>
      <c r="G8064" s="33">
        <v>2213635</v>
      </c>
      <c r="H8064" s="33">
        <v>171066</v>
      </c>
      <c r="I8064" s="33">
        <v>0</v>
      </c>
      <c r="J8064" s="33">
        <v>3719</v>
      </c>
      <c r="K8064" s="33"/>
      <c r="L8064" s="33">
        <v>2253074</v>
      </c>
      <c r="M8064" s="33">
        <v>1916226</v>
      </c>
      <c r="N8064" s="33">
        <v>324784</v>
      </c>
      <c r="O8064" s="33">
        <v>0</v>
      </c>
      <c r="P8064" s="33">
        <v>12063</v>
      </c>
      <c r="Q8064"/>
    </row>
    <row r="8065" spans="1:17">
      <c r="A8065" s="38" t="str">
        <f t="shared" ca="1" si="125"/>
        <v>209624</v>
      </c>
      <c r="B8065" s="39" cm="1">
        <f t="array" aca="1" ref="B8065" ca="1">INDIRECT(_xlfn.CONCAT("D",ROW(C8065)-C8065-3))</f>
        <v>2096</v>
      </c>
      <c r="C8065" s="32">
        <v>24</v>
      </c>
      <c r="D8065" s="33">
        <v>4670841</v>
      </c>
      <c r="E8065" s="33"/>
      <c r="F8065" s="33">
        <v>2402099</v>
      </c>
      <c r="G8065" s="33">
        <v>2143669</v>
      </c>
      <c r="H8065" s="33">
        <v>248205</v>
      </c>
      <c r="I8065" s="33">
        <v>930</v>
      </c>
      <c r="J8065" s="33">
        <v>9296</v>
      </c>
      <c r="K8065" s="33"/>
      <c r="L8065" s="33">
        <v>2268742</v>
      </c>
      <c r="M8065" s="33">
        <v>1790281</v>
      </c>
      <c r="N8065" s="33">
        <v>445944</v>
      </c>
      <c r="O8065" s="33">
        <v>0</v>
      </c>
      <c r="P8065" s="33">
        <v>32517</v>
      </c>
      <c r="Q8065"/>
    </row>
    <row r="8066" spans="1:17">
      <c r="A8066" s="38" t="str">
        <f t="shared" ca="1" si="125"/>
        <v>209625</v>
      </c>
      <c r="B8066" s="39" cm="1">
        <f t="array" aca="1" ref="B8066" ca="1">INDIRECT(_xlfn.CONCAT("D",ROW(C8066)-C8066-3))</f>
        <v>2096</v>
      </c>
      <c r="C8066" s="32">
        <v>25</v>
      </c>
      <c r="D8066" s="33">
        <v>4697969</v>
      </c>
      <c r="E8066" s="33"/>
      <c r="F8066" s="33">
        <v>2414107</v>
      </c>
      <c r="G8066" s="33">
        <v>2042134</v>
      </c>
      <c r="H8066" s="33">
        <v>352445</v>
      </c>
      <c r="I8066" s="33">
        <v>930</v>
      </c>
      <c r="J8066" s="33">
        <v>18599</v>
      </c>
      <c r="K8066" s="33"/>
      <c r="L8066" s="33">
        <v>2283862</v>
      </c>
      <c r="M8066" s="33">
        <v>1677124</v>
      </c>
      <c r="N8066" s="33">
        <v>576076</v>
      </c>
      <c r="O8066" s="33">
        <v>2787</v>
      </c>
      <c r="P8066" s="33">
        <v>27875</v>
      </c>
      <c r="Q8066"/>
    </row>
    <row r="8067" spans="1:17">
      <c r="A8067" s="38" t="str">
        <f t="shared" ca="1" si="125"/>
        <v>209626</v>
      </c>
      <c r="B8067" s="39" cm="1">
        <f t="array" aca="1" ref="B8067" ca="1">INDIRECT(_xlfn.CONCAT("D",ROW(C8067)-C8067-3))</f>
        <v>2096</v>
      </c>
      <c r="C8067" s="32">
        <v>26</v>
      </c>
      <c r="D8067" s="33">
        <v>4722118</v>
      </c>
      <c r="E8067" s="33"/>
      <c r="F8067" s="33">
        <v>2424279</v>
      </c>
      <c r="G8067" s="33">
        <v>1976406</v>
      </c>
      <c r="H8067" s="33">
        <v>423715</v>
      </c>
      <c r="I8067" s="33">
        <v>1858</v>
      </c>
      <c r="J8067" s="33">
        <v>22301</v>
      </c>
      <c r="K8067" s="33"/>
      <c r="L8067" s="33">
        <v>2297838</v>
      </c>
      <c r="M8067" s="33">
        <v>1562233</v>
      </c>
      <c r="N8067" s="33">
        <v>694739</v>
      </c>
      <c r="O8067" s="33">
        <v>7430</v>
      </c>
      <c r="P8067" s="33">
        <v>33437</v>
      </c>
      <c r="Q8067"/>
    </row>
    <row r="8068" spans="1:17">
      <c r="A8068" s="38" t="str">
        <f t="shared" ca="1" si="125"/>
        <v>209627</v>
      </c>
      <c r="B8068" s="39" cm="1">
        <f t="array" aca="1" ref="B8068" ca="1">INDIRECT(_xlfn.CONCAT("D",ROW(C8068)-C8068-3))</f>
        <v>2096</v>
      </c>
      <c r="C8068" s="32">
        <v>27</v>
      </c>
      <c r="D8068" s="33">
        <v>4743076</v>
      </c>
      <c r="E8068" s="33"/>
      <c r="F8068" s="33">
        <v>2432789</v>
      </c>
      <c r="G8068" s="33">
        <v>1859220</v>
      </c>
      <c r="H8068" s="33">
        <v>541963</v>
      </c>
      <c r="I8068" s="33">
        <v>2789</v>
      </c>
      <c r="J8068" s="33">
        <v>28818</v>
      </c>
      <c r="K8068" s="33"/>
      <c r="L8068" s="33">
        <v>2310287</v>
      </c>
      <c r="M8068" s="33">
        <v>1426860</v>
      </c>
      <c r="N8068" s="33">
        <v>842553</v>
      </c>
      <c r="O8068" s="33">
        <v>929</v>
      </c>
      <c r="P8068" s="33">
        <v>39945</v>
      </c>
      <c r="Q8068"/>
    </row>
    <row r="8069" spans="1:17">
      <c r="A8069" s="38" t="str">
        <f t="shared" ca="1" si="125"/>
        <v>209628</v>
      </c>
      <c r="B8069" s="39" cm="1">
        <f t="array" aca="1" ref="B8069" ca="1">INDIRECT(_xlfn.CONCAT("D",ROW(C8069)-C8069-3))</f>
        <v>2096</v>
      </c>
      <c r="C8069" s="32">
        <v>28</v>
      </c>
      <c r="D8069" s="33">
        <v>4760806</v>
      </c>
      <c r="E8069" s="33"/>
      <c r="F8069" s="33">
        <v>2439842</v>
      </c>
      <c r="G8069" s="33">
        <v>1735308</v>
      </c>
      <c r="H8069" s="33">
        <v>667355</v>
      </c>
      <c r="I8069" s="33">
        <v>1859</v>
      </c>
      <c r="J8069" s="33">
        <v>35320</v>
      </c>
      <c r="K8069" s="33"/>
      <c r="L8069" s="33">
        <v>2320964</v>
      </c>
      <c r="M8069" s="33">
        <v>1265306</v>
      </c>
      <c r="N8069" s="33">
        <v>982375</v>
      </c>
      <c r="O8069" s="33">
        <v>3711</v>
      </c>
      <c r="P8069" s="33">
        <v>69573</v>
      </c>
      <c r="Q8069"/>
    </row>
    <row r="8070" spans="1:17">
      <c r="A8070" s="38" t="str">
        <f t="shared" ca="1" si="125"/>
        <v>209629</v>
      </c>
      <c r="B8070" s="39" cm="1">
        <f t="array" aca="1" ref="B8070" ca="1">INDIRECT(_xlfn.CONCAT("D",ROW(C8070)-C8070-3))</f>
        <v>2096</v>
      </c>
      <c r="C8070" s="32">
        <v>29</v>
      </c>
      <c r="D8070" s="33">
        <v>4775119</v>
      </c>
      <c r="E8070" s="33"/>
      <c r="F8070" s="33">
        <v>2445481</v>
      </c>
      <c r="G8070" s="33">
        <v>1650467</v>
      </c>
      <c r="H8070" s="33">
        <v>748522</v>
      </c>
      <c r="I8070" s="33">
        <v>2790</v>
      </c>
      <c r="J8070" s="33">
        <v>43702</v>
      </c>
      <c r="K8070" s="33"/>
      <c r="L8070" s="33">
        <v>2329639</v>
      </c>
      <c r="M8070" s="33">
        <v>1136477</v>
      </c>
      <c r="N8070" s="33">
        <v>1112316</v>
      </c>
      <c r="O8070" s="33">
        <v>6505</v>
      </c>
      <c r="P8070" s="33">
        <v>74340</v>
      </c>
      <c r="Q8070"/>
    </row>
    <row r="8071" spans="1:17">
      <c r="A8071" s="38" t="str">
        <f t="shared" ca="1" si="125"/>
        <v>209630</v>
      </c>
      <c r="B8071" s="39" cm="1">
        <f t="array" aca="1" ref="B8071" ca="1">INDIRECT(_xlfn.CONCAT("D",ROW(C8071)-C8071-3))</f>
        <v>2096</v>
      </c>
      <c r="C8071" s="32">
        <v>30</v>
      </c>
      <c r="D8071" s="33">
        <v>4787178</v>
      </c>
      <c r="E8071" s="33"/>
      <c r="F8071" s="33">
        <v>2450449</v>
      </c>
      <c r="G8071" s="33">
        <v>1525944</v>
      </c>
      <c r="H8071" s="33">
        <v>861195</v>
      </c>
      <c r="I8071" s="33">
        <v>2793</v>
      </c>
      <c r="J8071" s="33">
        <v>60516</v>
      </c>
      <c r="K8071" s="33"/>
      <c r="L8071" s="33">
        <v>2336729</v>
      </c>
      <c r="M8071" s="33">
        <v>1090288</v>
      </c>
      <c r="N8071" s="33">
        <v>1135833</v>
      </c>
      <c r="O8071" s="33">
        <v>5577</v>
      </c>
      <c r="P8071" s="33">
        <v>105032</v>
      </c>
      <c r="Q8071"/>
    </row>
    <row r="8072" spans="1:17">
      <c r="A8072" s="38" t="str">
        <f t="shared" ca="1" si="125"/>
        <v>209631</v>
      </c>
      <c r="B8072" s="39" cm="1">
        <f t="array" aca="1" ref="B8072" ca="1">INDIRECT(_xlfn.CONCAT("D",ROW(C8072)-C8072-3))</f>
        <v>2096</v>
      </c>
      <c r="C8072" s="32">
        <v>31</v>
      </c>
      <c r="D8072" s="33">
        <v>4795370</v>
      </c>
      <c r="E8072" s="33"/>
      <c r="F8072" s="33">
        <v>2453679</v>
      </c>
      <c r="G8072" s="33">
        <v>1409818</v>
      </c>
      <c r="H8072" s="33">
        <v>939568</v>
      </c>
      <c r="I8072" s="33">
        <v>1862</v>
      </c>
      <c r="J8072" s="33">
        <v>102431</v>
      </c>
      <c r="K8072" s="33"/>
      <c r="L8072" s="33">
        <v>2341691</v>
      </c>
      <c r="M8072" s="33">
        <v>1013679</v>
      </c>
      <c r="N8072" s="33">
        <v>1192235</v>
      </c>
      <c r="O8072" s="33">
        <v>13020</v>
      </c>
      <c r="P8072" s="33">
        <v>122758</v>
      </c>
      <c r="Q8072"/>
    </row>
    <row r="8073" spans="1:17">
      <c r="A8073" s="38" t="str">
        <f t="shared" ca="1" si="125"/>
        <v>209632</v>
      </c>
      <c r="B8073" s="39" cm="1">
        <f t="array" aca="1" ref="B8073" ca="1">INDIRECT(_xlfn.CONCAT("D",ROW(C8073)-C8073-3))</f>
        <v>2096</v>
      </c>
      <c r="C8073" s="32">
        <v>32</v>
      </c>
      <c r="D8073" s="33">
        <v>4799530</v>
      </c>
      <c r="E8073" s="33"/>
      <c r="F8073" s="33">
        <v>2454911</v>
      </c>
      <c r="G8073" s="33">
        <v>1351319</v>
      </c>
      <c r="H8073" s="33">
        <v>989042</v>
      </c>
      <c r="I8073" s="33">
        <v>5588</v>
      </c>
      <c r="J8073" s="33">
        <v>108962</v>
      </c>
      <c r="K8073" s="33"/>
      <c r="L8073" s="33">
        <v>2344618</v>
      </c>
      <c r="M8073" s="33">
        <v>924088</v>
      </c>
      <c r="N8073" s="33">
        <v>1282010</v>
      </c>
      <c r="O8073" s="33">
        <v>10226</v>
      </c>
      <c r="P8073" s="33">
        <v>128294</v>
      </c>
      <c r="Q8073"/>
    </row>
    <row r="8074" spans="1:17">
      <c r="A8074" s="38" t="str">
        <f t="shared" ca="1" si="125"/>
        <v>209633</v>
      </c>
      <c r="B8074" s="39" cm="1">
        <f t="array" aca="1" ref="B8074" ca="1">INDIRECT(_xlfn.CONCAT("D",ROW(C8074)-C8074-3))</f>
        <v>2096</v>
      </c>
      <c r="C8074" s="32">
        <v>33</v>
      </c>
      <c r="D8074" s="33">
        <v>4799842</v>
      </c>
      <c r="E8074" s="33"/>
      <c r="F8074" s="33">
        <v>2454109</v>
      </c>
      <c r="G8074" s="33">
        <v>1286729</v>
      </c>
      <c r="H8074" s="33">
        <v>1060153</v>
      </c>
      <c r="I8074" s="33">
        <v>6527</v>
      </c>
      <c r="J8074" s="33">
        <v>100700</v>
      </c>
      <c r="K8074" s="33"/>
      <c r="L8074" s="33">
        <v>2345733</v>
      </c>
      <c r="M8074" s="33">
        <v>849189</v>
      </c>
      <c r="N8074" s="33">
        <v>1327264</v>
      </c>
      <c r="O8074" s="33">
        <v>15812</v>
      </c>
      <c r="P8074" s="33">
        <v>153468</v>
      </c>
      <c r="Q8074"/>
    </row>
    <row r="8075" spans="1:17">
      <c r="A8075" s="38" t="str">
        <f t="shared" ca="1" si="125"/>
        <v>209634</v>
      </c>
      <c r="B8075" s="39" cm="1">
        <f t="array" aca="1" ref="B8075" ca="1">INDIRECT(_xlfn.CONCAT("D",ROW(C8075)-C8075-3))</f>
        <v>2096</v>
      </c>
      <c r="C8075" s="32">
        <v>34</v>
      </c>
      <c r="D8075" s="33">
        <v>4796499</v>
      </c>
      <c r="E8075" s="33"/>
      <c r="F8075" s="33">
        <v>2451358</v>
      </c>
      <c r="G8075" s="33">
        <v>1248049</v>
      </c>
      <c r="H8075" s="33">
        <v>1068158</v>
      </c>
      <c r="I8075" s="33">
        <v>3728</v>
      </c>
      <c r="J8075" s="33">
        <v>131423</v>
      </c>
      <c r="K8075" s="33"/>
      <c r="L8075" s="33">
        <v>2345141</v>
      </c>
      <c r="M8075" s="33">
        <v>789785</v>
      </c>
      <c r="N8075" s="33">
        <v>1355116</v>
      </c>
      <c r="O8075" s="33">
        <v>20490</v>
      </c>
      <c r="P8075" s="33">
        <v>179751</v>
      </c>
      <c r="Q8075"/>
    </row>
    <row r="8076" spans="1:17">
      <c r="A8076" s="38" t="str">
        <f t="shared" ref="A8076:A8139" ca="1" si="126">B8076&amp;C8076</f>
        <v>209635</v>
      </c>
      <c r="B8076" s="39" cm="1">
        <f t="array" aca="1" ref="B8076" ca="1">INDIRECT(_xlfn.CONCAT("D",ROW(C8076)-C8076-3))</f>
        <v>2096</v>
      </c>
      <c r="C8076" s="32">
        <v>35</v>
      </c>
      <c r="D8076" s="33">
        <v>4790588</v>
      </c>
      <c r="E8076" s="33"/>
      <c r="F8076" s="33">
        <v>2447291</v>
      </c>
      <c r="G8076" s="33">
        <v>1131533</v>
      </c>
      <c r="H8076" s="33">
        <v>1156782</v>
      </c>
      <c r="I8076" s="33">
        <v>10287</v>
      </c>
      <c r="J8076" s="33">
        <v>148689</v>
      </c>
      <c r="K8076" s="33"/>
      <c r="L8076" s="33">
        <v>2343296</v>
      </c>
      <c r="M8076" s="33">
        <v>745934</v>
      </c>
      <c r="N8076" s="33">
        <v>1405978</v>
      </c>
      <c r="O8076" s="33">
        <v>20539</v>
      </c>
      <c r="P8076" s="33">
        <v>170846</v>
      </c>
      <c r="Q8076"/>
    </row>
    <row r="8077" spans="1:17">
      <c r="A8077" s="38" t="str">
        <f t="shared" ca="1" si="126"/>
        <v>209636</v>
      </c>
      <c r="B8077" s="39" cm="1">
        <f t="array" aca="1" ref="B8077" ca="1">INDIRECT(_xlfn.CONCAT("D",ROW(C8077)-C8077-3))</f>
        <v>2096</v>
      </c>
      <c r="C8077" s="32">
        <v>36</v>
      </c>
      <c r="D8077" s="33">
        <v>4783122</v>
      </c>
      <c r="E8077" s="33"/>
      <c r="F8077" s="33">
        <v>2442390</v>
      </c>
      <c r="G8077" s="33">
        <v>1068546</v>
      </c>
      <c r="H8077" s="33">
        <v>1158450</v>
      </c>
      <c r="I8077" s="33">
        <v>6555</v>
      </c>
      <c r="J8077" s="33">
        <v>208839</v>
      </c>
      <c r="K8077" s="33"/>
      <c r="L8077" s="33">
        <v>2340732</v>
      </c>
      <c r="M8077" s="33">
        <v>728851</v>
      </c>
      <c r="N8077" s="33">
        <v>1380144</v>
      </c>
      <c r="O8077" s="33">
        <v>12147</v>
      </c>
      <c r="P8077" s="33">
        <v>219590</v>
      </c>
      <c r="Q8077"/>
    </row>
    <row r="8078" spans="1:17">
      <c r="A8078" s="38" t="str">
        <f t="shared" ca="1" si="126"/>
        <v>209637</v>
      </c>
      <c r="B8078" s="39" cm="1">
        <f t="array" aca="1" ref="B8078" ca="1">INDIRECT(_xlfn.CONCAT("D",ROW(C8078)-C8078-3))</f>
        <v>2096</v>
      </c>
      <c r="C8078" s="32">
        <v>37</v>
      </c>
      <c r="D8078" s="33">
        <v>4774933</v>
      </c>
      <c r="E8078" s="33"/>
      <c r="F8078" s="33">
        <v>2436949</v>
      </c>
      <c r="G8078" s="33">
        <v>1026330</v>
      </c>
      <c r="H8078" s="33">
        <v>1210039</v>
      </c>
      <c r="I8078" s="33">
        <v>7498</v>
      </c>
      <c r="J8078" s="33">
        <v>193081</v>
      </c>
      <c r="K8078" s="33"/>
      <c r="L8078" s="33">
        <v>2337984</v>
      </c>
      <c r="M8078" s="33">
        <v>674022</v>
      </c>
      <c r="N8078" s="33">
        <v>1415539</v>
      </c>
      <c r="O8078" s="33">
        <v>15937</v>
      </c>
      <c r="P8078" s="33">
        <v>232486</v>
      </c>
      <c r="Q8078"/>
    </row>
    <row r="8079" spans="1:17">
      <c r="A8079" s="38" t="str">
        <f t="shared" ca="1" si="126"/>
        <v>209638</v>
      </c>
      <c r="B8079" s="39" cm="1">
        <f t="array" aca="1" ref="B8079" ca="1">INDIRECT(_xlfn.CONCAT("D",ROW(C8079)-C8079-3))</f>
        <v>2096</v>
      </c>
      <c r="C8079" s="32">
        <v>38</v>
      </c>
      <c r="D8079" s="33">
        <v>4767074</v>
      </c>
      <c r="E8079" s="33"/>
      <c r="F8079" s="33">
        <v>2431540</v>
      </c>
      <c r="G8079" s="33">
        <v>966780</v>
      </c>
      <c r="H8079" s="33">
        <v>1248247</v>
      </c>
      <c r="I8079" s="33">
        <v>2824</v>
      </c>
      <c r="J8079" s="33">
        <v>213689</v>
      </c>
      <c r="K8079" s="33"/>
      <c r="L8079" s="33">
        <v>2335534</v>
      </c>
      <c r="M8079" s="33">
        <v>683663</v>
      </c>
      <c r="N8079" s="33">
        <v>1421793</v>
      </c>
      <c r="O8079" s="33">
        <v>15965</v>
      </c>
      <c r="P8079" s="33">
        <v>214114</v>
      </c>
      <c r="Q8079"/>
    </row>
    <row r="8080" spans="1:17">
      <c r="A8080" s="38" t="str">
        <f t="shared" ca="1" si="126"/>
        <v>209639</v>
      </c>
      <c r="B8080" s="39" cm="1">
        <f t="array" aca="1" ref="B8080" ca="1">INDIRECT(_xlfn.CONCAT("D",ROW(C8080)-C8080-3))</f>
        <v>2096</v>
      </c>
      <c r="C8080" s="32">
        <v>39</v>
      </c>
      <c r="D8080" s="33">
        <v>4760302</v>
      </c>
      <c r="E8080" s="33"/>
      <c r="F8080" s="33">
        <v>2426520</v>
      </c>
      <c r="G8080" s="33">
        <v>947211</v>
      </c>
      <c r="H8080" s="33">
        <v>1244393</v>
      </c>
      <c r="I8080" s="33">
        <v>8491</v>
      </c>
      <c r="J8080" s="33">
        <v>226425</v>
      </c>
      <c r="K8080" s="33"/>
      <c r="L8080" s="33">
        <v>2333783</v>
      </c>
      <c r="M8080" s="33">
        <v>649580</v>
      </c>
      <c r="N8080" s="33">
        <v>1430019</v>
      </c>
      <c r="O8080" s="33">
        <v>24477</v>
      </c>
      <c r="P8080" s="33">
        <v>229707</v>
      </c>
      <c r="Q8080"/>
    </row>
    <row r="8081" spans="1:17">
      <c r="A8081" s="38" t="str">
        <f t="shared" ca="1" si="126"/>
        <v>209640</v>
      </c>
      <c r="B8081" s="39" cm="1">
        <f t="array" aca="1" ref="B8081" ca="1">INDIRECT(_xlfn.CONCAT("D",ROW(C8081)-C8081-3))</f>
        <v>2096</v>
      </c>
      <c r="C8081" s="32">
        <v>40</v>
      </c>
      <c r="D8081" s="33">
        <v>4756313</v>
      </c>
      <c r="E8081" s="33"/>
      <c r="F8081" s="33">
        <v>2422877</v>
      </c>
      <c r="G8081" s="33">
        <v>936176</v>
      </c>
      <c r="H8081" s="33">
        <v>1246024</v>
      </c>
      <c r="I8081" s="33">
        <v>8528</v>
      </c>
      <c r="J8081" s="33">
        <v>232149</v>
      </c>
      <c r="K8081" s="33"/>
      <c r="L8081" s="33">
        <v>2333436</v>
      </c>
      <c r="M8081" s="33">
        <v>579583</v>
      </c>
      <c r="N8081" s="33">
        <v>1498987</v>
      </c>
      <c r="O8081" s="33">
        <v>21711</v>
      </c>
      <c r="P8081" s="33">
        <v>233155</v>
      </c>
      <c r="Q8081"/>
    </row>
    <row r="8082" spans="1:17">
      <c r="A8082" s="38" t="str">
        <f t="shared" ca="1" si="126"/>
        <v>209641</v>
      </c>
      <c r="B8082" s="39" cm="1">
        <f t="array" aca="1" ref="B8082" ca="1">INDIRECT(_xlfn.CONCAT("D",ROW(C8082)-C8082-3))</f>
        <v>2096</v>
      </c>
      <c r="C8082" s="32">
        <v>41</v>
      </c>
      <c r="D8082" s="33">
        <v>4755325</v>
      </c>
      <c r="E8082" s="33"/>
      <c r="F8082" s="33">
        <v>2420759</v>
      </c>
      <c r="G8082" s="33">
        <v>846791</v>
      </c>
      <c r="H8082" s="33">
        <v>1294869</v>
      </c>
      <c r="I8082" s="33">
        <v>10442</v>
      </c>
      <c r="J8082" s="33">
        <v>268657</v>
      </c>
      <c r="K8082" s="33"/>
      <c r="L8082" s="33">
        <v>2334566</v>
      </c>
      <c r="M8082" s="33">
        <v>579374</v>
      </c>
      <c r="N8082" s="33">
        <v>1411929</v>
      </c>
      <c r="O8082" s="33">
        <v>29395</v>
      </c>
      <c r="P8082" s="33">
        <v>313867</v>
      </c>
      <c r="Q8082"/>
    </row>
    <row r="8083" spans="1:17">
      <c r="A8083" s="38" t="str">
        <f t="shared" ca="1" si="126"/>
        <v>209642</v>
      </c>
      <c r="B8083" s="39" cm="1">
        <f t="array" aca="1" ref="B8083" ca="1">INDIRECT(_xlfn.CONCAT("D",ROW(C8083)-C8083-3))</f>
        <v>2096</v>
      </c>
      <c r="C8083" s="32">
        <v>42</v>
      </c>
      <c r="D8083" s="33">
        <v>4756907</v>
      </c>
      <c r="E8083" s="33"/>
      <c r="F8083" s="33">
        <v>2419958</v>
      </c>
      <c r="G8083" s="33">
        <v>873240</v>
      </c>
      <c r="H8083" s="33">
        <v>1282273</v>
      </c>
      <c r="I8083" s="33">
        <v>5707</v>
      </c>
      <c r="J8083" s="33">
        <v>258738</v>
      </c>
      <c r="K8083" s="33"/>
      <c r="L8083" s="33">
        <v>2336949</v>
      </c>
      <c r="M8083" s="33">
        <v>560906</v>
      </c>
      <c r="N8083" s="33">
        <v>1455117</v>
      </c>
      <c r="O8083" s="33">
        <v>21903</v>
      </c>
      <c r="P8083" s="33">
        <v>299023</v>
      </c>
      <c r="Q8083"/>
    </row>
    <row r="8084" spans="1:17">
      <c r="A8084" s="38" t="str">
        <f t="shared" ca="1" si="126"/>
        <v>209643</v>
      </c>
      <c r="B8084" s="39" cm="1">
        <f t="array" aca="1" ref="B8084" ca="1">INDIRECT(_xlfn.CONCAT("D",ROW(C8084)-C8084-3))</f>
        <v>2096</v>
      </c>
      <c r="C8084" s="32">
        <v>43</v>
      </c>
      <c r="D8084" s="33">
        <v>4761059</v>
      </c>
      <c r="E8084" s="33"/>
      <c r="F8084" s="33">
        <v>2420461</v>
      </c>
      <c r="G8084" s="33">
        <v>862540</v>
      </c>
      <c r="H8084" s="33">
        <v>1306705</v>
      </c>
      <c r="I8084" s="33">
        <v>12417</v>
      </c>
      <c r="J8084" s="33">
        <v>238798</v>
      </c>
      <c r="K8084" s="33"/>
      <c r="L8084" s="33">
        <v>2340598</v>
      </c>
      <c r="M8084" s="33">
        <v>553700</v>
      </c>
      <c r="N8084" s="33">
        <v>1490511</v>
      </c>
      <c r="O8084" s="33">
        <v>30496</v>
      </c>
      <c r="P8084" s="33">
        <v>265890</v>
      </c>
      <c r="Q8084"/>
    </row>
    <row r="8085" spans="1:17">
      <c r="A8085" s="38" t="str">
        <f t="shared" ca="1" si="126"/>
        <v>209644</v>
      </c>
      <c r="B8085" s="39" cm="1">
        <f t="array" aca="1" ref="B8085" ca="1">INDIRECT(_xlfn.CONCAT("D",ROW(C8085)-C8085-3))</f>
        <v>2096</v>
      </c>
      <c r="C8085" s="32">
        <v>44</v>
      </c>
      <c r="D8085" s="33">
        <v>4767571</v>
      </c>
      <c r="E8085" s="33"/>
      <c r="F8085" s="33">
        <v>2422157</v>
      </c>
      <c r="G8085" s="33">
        <v>841865</v>
      </c>
      <c r="H8085" s="33">
        <v>1292966</v>
      </c>
      <c r="I8085" s="33">
        <v>8620</v>
      </c>
      <c r="J8085" s="33">
        <v>278706</v>
      </c>
      <c r="K8085" s="33"/>
      <c r="L8085" s="33">
        <v>2345414</v>
      </c>
      <c r="M8085" s="33">
        <v>536013</v>
      </c>
      <c r="N8085" s="33">
        <v>1488178</v>
      </c>
      <c r="O8085" s="33">
        <v>28766</v>
      </c>
      <c r="P8085" s="33">
        <v>292458</v>
      </c>
      <c r="Q8085"/>
    </row>
    <row r="8086" spans="1:17">
      <c r="A8086" s="38" t="str">
        <f t="shared" ca="1" si="126"/>
        <v>209645</v>
      </c>
      <c r="B8086" s="39" cm="1">
        <f t="array" aca="1" ref="B8086" ca="1">INDIRECT(_xlfn.CONCAT("D",ROW(C8086)-C8086-3))</f>
        <v>2096</v>
      </c>
      <c r="C8086" s="32">
        <v>45</v>
      </c>
      <c r="D8086" s="33">
        <v>4776440</v>
      </c>
      <c r="E8086" s="33"/>
      <c r="F8086" s="33">
        <v>2425160</v>
      </c>
      <c r="G8086" s="33">
        <v>840069</v>
      </c>
      <c r="H8086" s="33">
        <v>1283626</v>
      </c>
      <c r="I8086" s="33">
        <v>10561</v>
      </c>
      <c r="J8086" s="33">
        <v>290904</v>
      </c>
      <c r="K8086" s="33"/>
      <c r="L8086" s="33">
        <v>2351280</v>
      </c>
      <c r="M8086" s="33">
        <v>551890</v>
      </c>
      <c r="N8086" s="33">
        <v>1477455</v>
      </c>
      <c r="O8086" s="33">
        <v>32577</v>
      </c>
      <c r="P8086" s="33">
        <v>289359</v>
      </c>
      <c r="Q8086"/>
    </row>
    <row r="8087" spans="1:17">
      <c r="A8087" s="38" t="str">
        <f t="shared" ca="1" si="126"/>
        <v>209646</v>
      </c>
      <c r="B8087" s="39" cm="1">
        <f t="array" aca="1" ref="B8087" ca="1">INDIRECT(_xlfn.CONCAT("D",ROW(C8087)-C8087-3))</f>
        <v>2096</v>
      </c>
      <c r="C8087" s="32">
        <v>46</v>
      </c>
      <c r="D8087" s="33">
        <v>4786717</v>
      </c>
      <c r="E8087" s="33"/>
      <c r="F8087" s="33">
        <v>2428944</v>
      </c>
      <c r="G8087" s="33">
        <v>758925</v>
      </c>
      <c r="H8087" s="33">
        <v>1386867</v>
      </c>
      <c r="I8087" s="33">
        <v>15410</v>
      </c>
      <c r="J8087" s="33">
        <v>267743</v>
      </c>
      <c r="K8087" s="33"/>
      <c r="L8087" s="33">
        <v>2357773</v>
      </c>
      <c r="M8087" s="33">
        <v>542105</v>
      </c>
      <c r="N8087" s="33">
        <v>1467721</v>
      </c>
      <c r="O8087" s="33">
        <v>48059</v>
      </c>
      <c r="P8087" s="33">
        <v>299888</v>
      </c>
      <c r="Q8087"/>
    </row>
    <row r="8088" spans="1:17">
      <c r="A8088" s="38" t="str">
        <f t="shared" ca="1" si="126"/>
        <v>209647</v>
      </c>
      <c r="B8088" s="39" cm="1">
        <f t="array" aca="1" ref="B8088" ca="1">INDIRECT(_xlfn.CONCAT("D",ROW(C8088)-C8088-3))</f>
        <v>2096</v>
      </c>
      <c r="C8088" s="32">
        <v>47</v>
      </c>
      <c r="D8088" s="33">
        <v>4797614</v>
      </c>
      <c r="E8088" s="33"/>
      <c r="F8088" s="33">
        <v>2433069</v>
      </c>
      <c r="G8088" s="33">
        <v>805230</v>
      </c>
      <c r="H8088" s="33">
        <v>1311154</v>
      </c>
      <c r="I8088" s="33">
        <v>4827</v>
      </c>
      <c r="J8088" s="33">
        <v>311858</v>
      </c>
      <c r="K8088" s="33"/>
      <c r="L8088" s="33">
        <v>2364545</v>
      </c>
      <c r="M8088" s="33">
        <v>545962</v>
      </c>
      <c r="N8088" s="33">
        <v>1494872</v>
      </c>
      <c r="O8088" s="33">
        <v>33821</v>
      </c>
      <c r="P8088" s="33">
        <v>289891</v>
      </c>
      <c r="Q8088"/>
    </row>
    <row r="8089" spans="1:17">
      <c r="A8089" s="38" t="str">
        <f t="shared" ca="1" si="126"/>
        <v>209648</v>
      </c>
      <c r="B8089" s="39" cm="1">
        <f t="array" aca="1" ref="B8089" ca="1">INDIRECT(_xlfn.CONCAT("D",ROW(C8089)-C8089-3))</f>
        <v>2096</v>
      </c>
      <c r="C8089" s="32">
        <v>48</v>
      </c>
      <c r="D8089" s="33">
        <v>4808661</v>
      </c>
      <c r="E8089" s="33"/>
      <c r="F8089" s="33">
        <v>2437227</v>
      </c>
      <c r="G8089" s="33">
        <v>833050</v>
      </c>
      <c r="H8089" s="33">
        <v>1345845</v>
      </c>
      <c r="I8089" s="33">
        <v>10643</v>
      </c>
      <c r="J8089" s="33">
        <v>247690</v>
      </c>
      <c r="K8089" s="33"/>
      <c r="L8089" s="33">
        <v>2371433</v>
      </c>
      <c r="M8089" s="33">
        <v>559008</v>
      </c>
      <c r="N8089" s="33">
        <v>1454582</v>
      </c>
      <c r="O8089" s="33">
        <v>51259</v>
      </c>
      <c r="P8089" s="33">
        <v>306584</v>
      </c>
      <c r="Q8089"/>
    </row>
    <row r="8090" spans="1:17">
      <c r="A8090" s="38" t="str">
        <f t="shared" ca="1" si="126"/>
        <v>209649</v>
      </c>
      <c r="B8090" s="39" cm="1">
        <f t="array" aca="1" ref="B8090" ca="1">INDIRECT(_xlfn.CONCAT("D",ROW(C8090)-C8090-3))</f>
        <v>2096</v>
      </c>
      <c r="C8090" s="32">
        <v>49</v>
      </c>
      <c r="D8090" s="33">
        <v>4819306</v>
      </c>
      <c r="E8090" s="33"/>
      <c r="F8090" s="33">
        <v>2441123</v>
      </c>
      <c r="G8090" s="33">
        <v>777557</v>
      </c>
      <c r="H8090" s="33">
        <v>1338212</v>
      </c>
      <c r="I8090" s="33">
        <v>15493</v>
      </c>
      <c r="J8090" s="33">
        <v>309861</v>
      </c>
      <c r="K8090" s="33"/>
      <c r="L8090" s="33">
        <v>2378183</v>
      </c>
      <c r="M8090" s="33">
        <v>534728</v>
      </c>
      <c r="N8090" s="33">
        <v>1461783</v>
      </c>
      <c r="O8090" s="33">
        <v>43592</v>
      </c>
      <c r="P8090" s="33">
        <v>338080</v>
      </c>
      <c r="Q8090"/>
    </row>
    <row r="8091" spans="1:17">
      <c r="A8091" s="38" t="str">
        <f t="shared" ca="1" si="126"/>
        <v>209650</v>
      </c>
      <c r="B8091" s="39" cm="1">
        <f t="array" aca="1" ref="B8091" ca="1">INDIRECT(_xlfn.CONCAT("D",ROW(C8091)-C8091-3))</f>
        <v>2096</v>
      </c>
      <c r="C8091" s="32">
        <v>50</v>
      </c>
      <c r="D8091" s="33">
        <v>4829029</v>
      </c>
      <c r="E8091" s="33"/>
      <c r="F8091" s="33">
        <v>2444502</v>
      </c>
      <c r="G8091" s="33">
        <v>764392</v>
      </c>
      <c r="H8091" s="33">
        <v>1359027</v>
      </c>
      <c r="I8091" s="33">
        <v>16491</v>
      </c>
      <c r="J8091" s="33">
        <v>304593</v>
      </c>
      <c r="K8091" s="33"/>
      <c r="L8091" s="33">
        <v>2384527</v>
      </c>
      <c r="M8091" s="33">
        <v>537003</v>
      </c>
      <c r="N8091" s="33">
        <v>1454949</v>
      </c>
      <c r="O8091" s="33">
        <v>49435</v>
      </c>
      <c r="P8091" s="33">
        <v>343139</v>
      </c>
      <c r="Q8091"/>
    </row>
    <row r="8092" spans="1:17">
      <c r="A8092" s="38" t="str">
        <f t="shared" ca="1" si="126"/>
        <v>209651</v>
      </c>
      <c r="B8092" s="39" cm="1">
        <f t="array" aca="1" ref="B8092" ca="1">INDIRECT(_xlfn.CONCAT("D",ROW(C8092)-C8092-3))</f>
        <v>2096</v>
      </c>
      <c r="C8092" s="32">
        <v>51</v>
      </c>
      <c r="D8092" s="33">
        <v>4836829</v>
      </c>
      <c r="E8092" s="33"/>
      <c r="F8092" s="33">
        <v>2446725</v>
      </c>
      <c r="G8092" s="33">
        <v>732175</v>
      </c>
      <c r="H8092" s="33">
        <v>1419740</v>
      </c>
      <c r="I8092" s="33">
        <v>17456</v>
      </c>
      <c r="J8092" s="33">
        <v>277354</v>
      </c>
      <c r="K8092" s="33"/>
      <c r="L8092" s="33">
        <v>2390105</v>
      </c>
      <c r="M8092" s="33">
        <v>523260</v>
      </c>
      <c r="N8092" s="33">
        <v>1456197</v>
      </c>
      <c r="O8092" s="33">
        <v>61160</v>
      </c>
      <c r="P8092" s="33">
        <v>349487</v>
      </c>
      <c r="Q8092"/>
    </row>
    <row r="8093" spans="1:17">
      <c r="A8093" s="38" t="str">
        <f t="shared" ca="1" si="126"/>
        <v>209652</v>
      </c>
      <c r="B8093" s="39" cm="1">
        <f t="array" aca="1" ref="B8093" ca="1">INDIRECT(_xlfn.CONCAT("D",ROW(C8093)-C8093-3))</f>
        <v>2096</v>
      </c>
      <c r="C8093" s="32">
        <v>52</v>
      </c>
      <c r="D8093" s="33">
        <v>4842414</v>
      </c>
      <c r="E8093" s="33"/>
      <c r="F8093" s="33">
        <v>2447629</v>
      </c>
      <c r="G8093" s="33">
        <v>739913</v>
      </c>
      <c r="H8093" s="33">
        <v>1391580</v>
      </c>
      <c r="I8093" s="33">
        <v>15516</v>
      </c>
      <c r="J8093" s="33">
        <v>300620</v>
      </c>
      <c r="K8093" s="33"/>
      <c r="L8093" s="33">
        <v>2394785</v>
      </c>
      <c r="M8093" s="33">
        <v>518708</v>
      </c>
      <c r="N8093" s="33">
        <v>1469836</v>
      </c>
      <c r="O8093" s="33">
        <v>65929</v>
      </c>
      <c r="P8093" s="33">
        <v>340312</v>
      </c>
      <c r="Q8093"/>
    </row>
    <row r="8094" spans="1:17">
      <c r="A8094" s="38" t="str">
        <f t="shared" ca="1" si="126"/>
        <v>209653</v>
      </c>
      <c r="B8094" s="39" cm="1">
        <f t="array" aca="1" ref="B8094" ca="1">INDIRECT(_xlfn.CONCAT("D",ROW(C8094)-C8094-3))</f>
        <v>2096</v>
      </c>
      <c r="C8094" s="32">
        <v>53</v>
      </c>
      <c r="D8094" s="33">
        <v>4845367</v>
      </c>
      <c r="E8094" s="33"/>
      <c r="F8094" s="33">
        <v>2447016</v>
      </c>
      <c r="G8094" s="33">
        <v>766758</v>
      </c>
      <c r="H8094" s="33">
        <v>1388716</v>
      </c>
      <c r="I8094" s="33">
        <v>8746</v>
      </c>
      <c r="J8094" s="33">
        <v>282797</v>
      </c>
      <c r="K8094" s="33"/>
      <c r="L8094" s="33">
        <v>2398351</v>
      </c>
      <c r="M8094" s="33">
        <v>535338</v>
      </c>
      <c r="N8094" s="33">
        <v>1443084</v>
      </c>
      <c r="O8094" s="33">
        <v>60129</v>
      </c>
      <c r="P8094" s="33">
        <v>359801</v>
      </c>
      <c r="Q8094"/>
    </row>
    <row r="8095" spans="1:17">
      <c r="A8095" s="38" t="str">
        <f t="shared" ca="1" si="126"/>
        <v>209654</v>
      </c>
      <c r="B8095" s="39" cm="1">
        <f t="array" aca="1" ref="B8095" ca="1">INDIRECT(_xlfn.CONCAT("D",ROW(C8095)-C8095-3))</f>
        <v>2096</v>
      </c>
      <c r="C8095" s="32">
        <v>54</v>
      </c>
      <c r="D8095" s="33">
        <v>4845734</v>
      </c>
      <c r="E8095" s="33"/>
      <c r="F8095" s="33">
        <v>2444886</v>
      </c>
      <c r="G8095" s="33">
        <v>767175</v>
      </c>
      <c r="H8095" s="33">
        <v>1403582</v>
      </c>
      <c r="I8095" s="33">
        <v>16467</v>
      </c>
      <c r="J8095" s="33">
        <v>257662</v>
      </c>
      <c r="K8095" s="33"/>
      <c r="L8095" s="33">
        <v>2400848</v>
      </c>
      <c r="M8095" s="33">
        <v>503607</v>
      </c>
      <c r="N8095" s="33">
        <v>1430437</v>
      </c>
      <c r="O8095" s="33">
        <v>76509</v>
      </c>
      <c r="P8095" s="33">
        <v>390295</v>
      </c>
      <c r="Q8095"/>
    </row>
    <row r="8096" spans="1:17">
      <c r="A8096" s="38" t="str">
        <f t="shared" ca="1" si="126"/>
        <v>209655</v>
      </c>
      <c r="B8096" s="39" cm="1">
        <f t="array" aca="1" ref="B8096" ca="1">INDIRECT(_xlfn.CONCAT("D",ROW(C8096)-C8096-3))</f>
        <v>2096</v>
      </c>
      <c r="C8096" s="32">
        <v>55</v>
      </c>
      <c r="D8096" s="33">
        <v>4842260</v>
      </c>
      <c r="E8096" s="33"/>
      <c r="F8096" s="33">
        <v>2440546</v>
      </c>
      <c r="G8096" s="33">
        <v>716553</v>
      </c>
      <c r="H8096" s="33">
        <v>1406926</v>
      </c>
      <c r="I8096" s="33">
        <v>21332</v>
      </c>
      <c r="J8096" s="33">
        <v>295736</v>
      </c>
      <c r="K8096" s="33"/>
      <c r="L8096" s="33">
        <v>2401713</v>
      </c>
      <c r="M8096" s="33">
        <v>522406</v>
      </c>
      <c r="N8096" s="33">
        <v>1429591</v>
      </c>
      <c r="O8096" s="33">
        <v>67845</v>
      </c>
      <c r="P8096" s="33">
        <v>381870</v>
      </c>
      <c r="Q8096"/>
    </row>
    <row r="8097" spans="1:17">
      <c r="A8097" s="38" t="str">
        <f t="shared" ca="1" si="126"/>
        <v>209656</v>
      </c>
      <c r="B8097" s="39" cm="1">
        <f t="array" aca="1" ref="B8097" ca="1">INDIRECT(_xlfn.CONCAT("D",ROW(C8097)-C8097-3))</f>
        <v>2096</v>
      </c>
      <c r="C8097" s="32">
        <v>56</v>
      </c>
      <c r="D8097" s="33">
        <v>4834056</v>
      </c>
      <c r="E8097" s="33"/>
      <c r="F8097" s="33">
        <v>2433585</v>
      </c>
      <c r="G8097" s="33">
        <v>727657</v>
      </c>
      <c r="H8097" s="33">
        <v>1379838</v>
      </c>
      <c r="I8097" s="33">
        <v>23223</v>
      </c>
      <c r="J8097" s="33">
        <v>302868</v>
      </c>
      <c r="K8097" s="33"/>
      <c r="L8097" s="33">
        <v>2400471</v>
      </c>
      <c r="M8097" s="33">
        <v>554849</v>
      </c>
      <c r="N8097" s="33">
        <v>1394384</v>
      </c>
      <c r="O8097" s="33">
        <v>76497</v>
      </c>
      <c r="P8097" s="33">
        <v>374741</v>
      </c>
      <c r="Q8097"/>
    </row>
    <row r="8098" spans="1:17">
      <c r="A8098" s="38" t="str">
        <f t="shared" ca="1" si="126"/>
        <v>209657</v>
      </c>
      <c r="B8098" s="39" cm="1">
        <f t="array" aca="1" ref="B8098" ca="1">INDIRECT(_xlfn.CONCAT("D",ROW(C8098)-C8098-3))</f>
        <v>2096</v>
      </c>
      <c r="C8098" s="32">
        <v>57</v>
      </c>
      <c r="D8098" s="33">
        <v>4820643</v>
      </c>
      <c r="E8098" s="33"/>
      <c r="F8098" s="33">
        <v>2423826</v>
      </c>
      <c r="G8098" s="33">
        <v>734522</v>
      </c>
      <c r="H8098" s="33">
        <v>1375895</v>
      </c>
      <c r="I8098" s="33">
        <v>20376</v>
      </c>
      <c r="J8098" s="33">
        <v>293033</v>
      </c>
      <c r="K8098" s="33"/>
      <c r="L8098" s="33">
        <v>2396817</v>
      </c>
      <c r="M8098" s="33">
        <v>488850</v>
      </c>
      <c r="N8098" s="33">
        <v>1396853</v>
      </c>
      <c r="O8098" s="33">
        <v>92930</v>
      </c>
      <c r="P8098" s="33">
        <v>418185</v>
      </c>
      <c r="Q8098"/>
    </row>
    <row r="8099" spans="1:17">
      <c r="A8099" s="38" t="str">
        <f t="shared" ca="1" si="126"/>
        <v>209658</v>
      </c>
      <c r="B8099" s="39" cm="1">
        <f t="array" aca="1" ref="B8099" ca="1">INDIRECT(_xlfn.CONCAT("D",ROW(C8099)-C8099-3))</f>
        <v>2096</v>
      </c>
      <c r="C8099" s="32">
        <v>58</v>
      </c>
      <c r="D8099" s="33">
        <v>4801766</v>
      </c>
      <c r="E8099" s="33"/>
      <c r="F8099" s="33">
        <v>2411146</v>
      </c>
      <c r="G8099" s="33">
        <v>681033</v>
      </c>
      <c r="H8099" s="33">
        <v>1447074</v>
      </c>
      <c r="I8099" s="33">
        <v>24150</v>
      </c>
      <c r="J8099" s="33">
        <v>258889</v>
      </c>
      <c r="K8099" s="33"/>
      <c r="L8099" s="33">
        <v>2390620</v>
      </c>
      <c r="M8099" s="33">
        <v>488178</v>
      </c>
      <c r="N8099" s="33">
        <v>1357230</v>
      </c>
      <c r="O8099" s="33">
        <v>108269</v>
      </c>
      <c r="P8099" s="33">
        <v>436943</v>
      </c>
      <c r="Q8099"/>
    </row>
    <row r="8100" spans="1:17">
      <c r="A8100" s="38" t="str">
        <f t="shared" ca="1" si="126"/>
        <v>209659</v>
      </c>
      <c r="B8100" s="39" cm="1">
        <f t="array" aca="1" ref="B8100" ca="1">INDIRECT(_xlfn.CONCAT("D",ROW(C8100)-C8100-3))</f>
        <v>2096</v>
      </c>
      <c r="C8100" s="32">
        <v>59</v>
      </c>
      <c r="D8100" s="33">
        <v>4777890</v>
      </c>
      <c r="E8100" s="33"/>
      <c r="F8100" s="33">
        <v>2395788</v>
      </c>
      <c r="G8100" s="33">
        <v>698610</v>
      </c>
      <c r="H8100" s="33">
        <v>1385609</v>
      </c>
      <c r="I8100" s="33">
        <v>25158</v>
      </c>
      <c r="J8100" s="33">
        <v>286411</v>
      </c>
      <c r="K8100" s="33"/>
      <c r="L8100" s="33">
        <v>2382102</v>
      </c>
      <c r="M8100" s="33">
        <v>521176</v>
      </c>
      <c r="N8100" s="33">
        <v>1332970</v>
      </c>
      <c r="O8100" s="33">
        <v>123997</v>
      </c>
      <c r="P8100" s="33">
        <v>403960</v>
      </c>
      <c r="Q8100"/>
    </row>
    <row r="8101" spans="1:17">
      <c r="A8101" s="38" t="str">
        <f t="shared" ca="1" si="126"/>
        <v>209660</v>
      </c>
      <c r="B8101" s="39" cm="1">
        <f t="array" aca="1" ref="B8101" ca="1">INDIRECT(_xlfn.CONCAT("D",ROW(C8101)-C8101-3))</f>
        <v>2096</v>
      </c>
      <c r="C8101" s="32">
        <v>60</v>
      </c>
      <c r="D8101" s="33">
        <v>4750558</v>
      </c>
      <c r="E8101" s="33"/>
      <c r="F8101" s="33">
        <v>2378563</v>
      </c>
      <c r="G8101" s="33">
        <v>699861</v>
      </c>
      <c r="H8101" s="33">
        <v>1351456</v>
      </c>
      <c r="I8101" s="33">
        <v>27994</v>
      </c>
      <c r="J8101" s="33">
        <v>299251</v>
      </c>
      <c r="K8101" s="33"/>
      <c r="L8101" s="33">
        <v>2371995</v>
      </c>
      <c r="M8101" s="33">
        <v>523574</v>
      </c>
      <c r="N8101" s="33">
        <v>1304597</v>
      </c>
      <c r="O8101" s="33">
        <v>117636</v>
      </c>
      <c r="P8101" s="33">
        <v>426188</v>
      </c>
      <c r="Q8101"/>
    </row>
    <row r="8102" spans="1:17">
      <c r="A8102" s="38" t="str">
        <f t="shared" ca="1" si="126"/>
        <v>209661</v>
      </c>
      <c r="B8102" s="39" cm="1">
        <f t="array" aca="1" ref="B8102" ca="1">INDIRECT(_xlfn.CONCAT("D",ROW(C8102)-C8102-3))</f>
        <v>2096</v>
      </c>
      <c r="C8102" s="32">
        <v>61</v>
      </c>
      <c r="D8102" s="33">
        <v>4721016</v>
      </c>
      <c r="E8102" s="33"/>
      <c r="F8102" s="33">
        <v>2360065</v>
      </c>
      <c r="G8102" s="33">
        <v>676372</v>
      </c>
      <c r="H8102" s="33">
        <v>1409671</v>
      </c>
      <c r="I8102" s="33">
        <v>18333</v>
      </c>
      <c r="J8102" s="33">
        <v>255690</v>
      </c>
      <c r="K8102" s="33"/>
      <c r="L8102" s="33">
        <v>2360951</v>
      </c>
      <c r="M8102" s="33">
        <v>462325</v>
      </c>
      <c r="N8102" s="33">
        <v>1359892</v>
      </c>
      <c r="O8102" s="33">
        <v>101557</v>
      </c>
      <c r="P8102" s="33">
        <v>437177</v>
      </c>
      <c r="Q8102"/>
    </row>
    <row r="8103" spans="1:17">
      <c r="A8103" s="38" t="str">
        <f t="shared" ca="1" si="126"/>
        <v>209662</v>
      </c>
      <c r="B8103" s="39" cm="1">
        <f t="array" aca="1" ref="B8103" ca="1">INDIRECT(_xlfn.CONCAT("D",ROW(C8103)-C8103-3))</f>
        <v>2096</v>
      </c>
      <c r="C8103" s="32">
        <v>62</v>
      </c>
      <c r="D8103" s="33">
        <v>4690269</v>
      </c>
      <c r="E8103" s="33"/>
      <c r="F8103" s="33">
        <v>2340797</v>
      </c>
      <c r="G8103" s="33">
        <v>661215</v>
      </c>
      <c r="H8103" s="33">
        <v>1373589</v>
      </c>
      <c r="I8103" s="33">
        <v>27993</v>
      </c>
      <c r="J8103" s="33">
        <v>278000</v>
      </c>
      <c r="K8103" s="33"/>
      <c r="L8103" s="33">
        <v>2349472</v>
      </c>
      <c r="M8103" s="33">
        <v>492849</v>
      </c>
      <c r="N8103" s="33">
        <v>1320373</v>
      </c>
      <c r="O8103" s="33">
        <v>125382</v>
      </c>
      <c r="P8103" s="33">
        <v>410868</v>
      </c>
      <c r="Q8103"/>
    </row>
    <row r="8104" spans="1:17">
      <c r="A8104" s="38" t="str">
        <f t="shared" ca="1" si="126"/>
        <v>209663</v>
      </c>
      <c r="B8104" s="39" cm="1">
        <f t="array" aca="1" ref="B8104" ca="1">INDIRECT(_xlfn.CONCAT("D",ROW(C8104)-C8104-3))</f>
        <v>2096</v>
      </c>
      <c r="C8104" s="32">
        <v>63</v>
      </c>
      <c r="D8104" s="33">
        <v>4658621</v>
      </c>
      <c r="E8104" s="33"/>
      <c r="F8104" s="33">
        <v>2320965</v>
      </c>
      <c r="G8104" s="33">
        <v>672113</v>
      </c>
      <c r="H8104" s="33">
        <v>1377106</v>
      </c>
      <c r="I8104" s="33">
        <v>22243</v>
      </c>
      <c r="J8104" s="33">
        <v>249504</v>
      </c>
      <c r="K8104" s="33"/>
      <c r="L8104" s="33">
        <v>2337656</v>
      </c>
      <c r="M8104" s="33">
        <v>480486</v>
      </c>
      <c r="N8104" s="33">
        <v>1283874</v>
      </c>
      <c r="O8104" s="33">
        <v>134381</v>
      </c>
      <c r="P8104" s="33">
        <v>438915</v>
      </c>
      <c r="Q8104"/>
    </row>
    <row r="8105" spans="1:17">
      <c r="A8105" s="38" t="str">
        <f t="shared" ca="1" si="126"/>
        <v>209664</v>
      </c>
      <c r="B8105" s="39" cm="1">
        <f t="array" aca="1" ref="B8105" ca="1">INDIRECT(_xlfn.CONCAT("D",ROW(C8105)-C8105-3))</f>
        <v>2096</v>
      </c>
      <c r="C8105" s="32">
        <v>64</v>
      </c>
      <c r="D8105" s="33">
        <v>4625625</v>
      </c>
      <c r="E8105" s="33"/>
      <c r="F8105" s="33">
        <v>2300314</v>
      </c>
      <c r="G8105" s="33">
        <v>663959</v>
      </c>
      <c r="H8105" s="33">
        <v>1363469</v>
      </c>
      <c r="I8105" s="33">
        <v>27865</v>
      </c>
      <c r="J8105" s="33">
        <v>245021</v>
      </c>
      <c r="K8105" s="33"/>
      <c r="L8105" s="33">
        <v>2325311</v>
      </c>
      <c r="M8105" s="33">
        <v>461784</v>
      </c>
      <c r="N8105" s="33">
        <v>1286055</v>
      </c>
      <c r="O8105" s="33">
        <v>154250</v>
      </c>
      <c r="P8105" s="33">
        <v>423222</v>
      </c>
      <c r="Q8105"/>
    </row>
    <row r="8106" spans="1:17">
      <c r="A8106" s="38" t="str">
        <f t="shared" ca="1" si="126"/>
        <v>209665</v>
      </c>
      <c r="B8106" s="39" cm="1">
        <f t="array" aca="1" ref="B8106" ca="1">INDIRECT(_xlfn.CONCAT("D",ROW(C8106)-C8106-3))</f>
        <v>2096</v>
      </c>
      <c r="C8106" s="32">
        <v>65</v>
      </c>
      <c r="D8106" s="33">
        <v>4584419</v>
      </c>
      <c r="E8106" s="33"/>
      <c r="F8106" s="33">
        <v>2275578</v>
      </c>
      <c r="G8106" s="33">
        <v>618070</v>
      </c>
      <c r="H8106" s="33">
        <v>1368240</v>
      </c>
      <c r="I8106" s="33">
        <v>31820</v>
      </c>
      <c r="J8106" s="33">
        <v>257449</v>
      </c>
      <c r="K8106" s="33"/>
      <c r="L8106" s="33">
        <v>2308841</v>
      </c>
      <c r="M8106" s="33">
        <v>478921</v>
      </c>
      <c r="N8106" s="33">
        <v>1273910</v>
      </c>
      <c r="O8106" s="33">
        <v>143580</v>
      </c>
      <c r="P8106" s="33">
        <v>412431</v>
      </c>
      <c r="Q8106"/>
    </row>
    <row r="8107" spans="1:17">
      <c r="A8107" s="38" t="str">
        <f t="shared" ca="1" si="126"/>
        <v>209666</v>
      </c>
      <c r="B8107" s="39" cm="1">
        <f t="array" aca="1" ref="B8107" ca="1">INDIRECT(_xlfn.CONCAT("D",ROW(C8107)-C8107-3))</f>
        <v>2096</v>
      </c>
      <c r="C8107" s="32">
        <v>66</v>
      </c>
      <c r="D8107" s="33">
        <v>4529576</v>
      </c>
      <c r="E8107" s="33"/>
      <c r="F8107" s="33">
        <v>2244084</v>
      </c>
      <c r="G8107" s="33">
        <v>596444</v>
      </c>
      <c r="H8107" s="33">
        <v>1354684</v>
      </c>
      <c r="I8107" s="33">
        <v>37338</v>
      </c>
      <c r="J8107" s="33">
        <v>255619</v>
      </c>
      <c r="K8107" s="33"/>
      <c r="L8107" s="33">
        <v>2285493</v>
      </c>
      <c r="M8107" s="33">
        <v>468794</v>
      </c>
      <c r="N8107" s="33">
        <v>1222317</v>
      </c>
      <c r="O8107" s="33">
        <v>163934</v>
      </c>
      <c r="P8107" s="33">
        <v>430447</v>
      </c>
      <c r="Q8107"/>
    </row>
    <row r="8108" spans="1:17">
      <c r="A8108" s="38" t="str">
        <f t="shared" ca="1" si="126"/>
        <v>209667</v>
      </c>
      <c r="B8108" s="39" cm="1">
        <f t="array" aca="1" ref="B8108" ca="1">INDIRECT(_xlfn.CONCAT("D",ROW(C8108)-C8108-3))</f>
        <v>2096</v>
      </c>
      <c r="C8108" s="32">
        <v>67</v>
      </c>
      <c r="D8108" s="33">
        <v>4463709</v>
      </c>
      <c r="E8108" s="33"/>
      <c r="F8108" s="33">
        <v>2207043</v>
      </c>
      <c r="G8108" s="33">
        <v>597760</v>
      </c>
      <c r="H8108" s="33">
        <v>1330899</v>
      </c>
      <c r="I8108" s="33">
        <v>38135</v>
      </c>
      <c r="J8108" s="33">
        <v>240248</v>
      </c>
      <c r="K8108" s="33"/>
      <c r="L8108" s="33">
        <v>2256667</v>
      </c>
      <c r="M8108" s="33">
        <v>444828</v>
      </c>
      <c r="N8108" s="33">
        <v>1253172</v>
      </c>
      <c r="O8108" s="33">
        <v>161669</v>
      </c>
      <c r="P8108" s="33">
        <v>396997</v>
      </c>
      <c r="Q8108"/>
    </row>
    <row r="8109" spans="1:17">
      <c r="A8109" s="38" t="str">
        <f t="shared" ca="1" si="126"/>
        <v>209668</v>
      </c>
      <c r="B8109" s="39" cm="1">
        <f t="array" aca="1" ref="B8109" ca="1">INDIRECT(_xlfn.CONCAT("D",ROW(C8109)-C8109-3))</f>
        <v>2096</v>
      </c>
      <c r="C8109" s="32">
        <v>68</v>
      </c>
      <c r="D8109" s="33">
        <v>4390840</v>
      </c>
      <c r="E8109" s="33"/>
      <c r="F8109" s="33">
        <v>2166517</v>
      </c>
      <c r="G8109" s="33">
        <v>549055</v>
      </c>
      <c r="H8109" s="33">
        <v>1360661</v>
      </c>
      <c r="I8109" s="33">
        <v>45036</v>
      </c>
      <c r="J8109" s="33">
        <v>211765</v>
      </c>
      <c r="K8109" s="33"/>
      <c r="L8109" s="33">
        <v>2224323</v>
      </c>
      <c r="M8109" s="33">
        <v>455041</v>
      </c>
      <c r="N8109" s="33">
        <v>1229762</v>
      </c>
      <c r="O8109" s="33">
        <v>169920</v>
      </c>
      <c r="P8109" s="33">
        <v>369600</v>
      </c>
      <c r="Q8109"/>
    </row>
    <row r="8110" spans="1:17">
      <c r="A8110" s="38" t="str">
        <f t="shared" ca="1" si="126"/>
        <v>209669</v>
      </c>
      <c r="B8110" s="39" cm="1">
        <f t="array" aca="1" ref="B8110" ca="1">INDIRECT(_xlfn.CONCAT("D",ROW(C8110)-C8110-3))</f>
        <v>2096</v>
      </c>
      <c r="C8110" s="32">
        <v>69</v>
      </c>
      <c r="D8110" s="33">
        <v>4314991</v>
      </c>
      <c r="E8110" s="33"/>
      <c r="F8110" s="33">
        <v>2124550</v>
      </c>
      <c r="G8110" s="33">
        <v>529450</v>
      </c>
      <c r="H8110" s="33">
        <v>1287460</v>
      </c>
      <c r="I8110" s="33">
        <v>55935</v>
      </c>
      <c r="J8110" s="33">
        <v>251706</v>
      </c>
      <c r="K8110" s="33"/>
      <c r="L8110" s="33">
        <v>2190441</v>
      </c>
      <c r="M8110" s="33">
        <v>416812</v>
      </c>
      <c r="N8110" s="33">
        <v>1165334</v>
      </c>
      <c r="O8110" s="33">
        <v>212758</v>
      </c>
      <c r="P8110" s="33">
        <v>395537</v>
      </c>
      <c r="Q8110"/>
    </row>
    <row r="8111" spans="1:17">
      <c r="A8111" s="38" t="str">
        <f t="shared" ca="1" si="126"/>
        <v>209670</v>
      </c>
      <c r="B8111" s="39" cm="1">
        <f t="array" aca="1" ref="B8111" ca="1">INDIRECT(_xlfn.CONCAT("D",ROW(C8111)-C8111-3))</f>
        <v>2096</v>
      </c>
      <c r="C8111" s="32">
        <v>70</v>
      </c>
      <c r="D8111" s="33">
        <v>4238438</v>
      </c>
      <c r="E8111" s="33"/>
      <c r="F8111" s="33">
        <v>2082326</v>
      </c>
      <c r="G8111" s="33">
        <v>551261</v>
      </c>
      <c r="H8111" s="33">
        <v>1245694</v>
      </c>
      <c r="I8111" s="33">
        <v>40906</v>
      </c>
      <c r="J8111" s="33">
        <v>244464</v>
      </c>
      <c r="K8111" s="33"/>
      <c r="L8111" s="33">
        <v>2156113</v>
      </c>
      <c r="M8111" s="33">
        <v>451348</v>
      </c>
      <c r="N8111" s="33">
        <v>1134231</v>
      </c>
      <c r="O8111" s="33">
        <v>216881</v>
      </c>
      <c r="P8111" s="33">
        <v>353653</v>
      </c>
      <c r="Q8111"/>
    </row>
    <row r="8112" spans="1:17">
      <c r="A8112" s="38" t="str">
        <f t="shared" ca="1" si="126"/>
        <v>209671</v>
      </c>
      <c r="B8112" s="39" cm="1">
        <f t="array" aca="1" ref="B8112" ca="1">INDIRECT(_xlfn.CONCAT("D",ROW(C8112)-C8112-3))</f>
        <v>2096</v>
      </c>
      <c r="C8112" s="32">
        <v>71</v>
      </c>
      <c r="D8112" s="33">
        <v>4166429</v>
      </c>
      <c r="E8112" s="33"/>
      <c r="F8112" s="33">
        <v>2042285</v>
      </c>
      <c r="G8112" s="33">
        <v>467654</v>
      </c>
      <c r="H8112" s="33">
        <v>1280621</v>
      </c>
      <c r="I8112" s="33">
        <v>46371</v>
      </c>
      <c r="J8112" s="33">
        <v>247639</v>
      </c>
      <c r="K8112" s="33"/>
      <c r="L8112" s="33">
        <v>2124144</v>
      </c>
      <c r="M8112" s="33">
        <v>396731</v>
      </c>
      <c r="N8112" s="33">
        <v>1114013</v>
      </c>
      <c r="O8112" s="33">
        <v>251296</v>
      </c>
      <c r="P8112" s="33">
        <v>362104</v>
      </c>
      <c r="Q8112"/>
    </row>
    <row r="8113" spans="1:17">
      <c r="A8113" s="38" t="str">
        <f t="shared" ca="1" si="126"/>
        <v>209672</v>
      </c>
      <c r="B8113" s="39" cm="1">
        <f t="array" aca="1" ref="B8113" ca="1">INDIRECT(_xlfn.CONCAT("D",ROW(C8113)-C8113-3))</f>
        <v>2096</v>
      </c>
      <c r="C8113" s="32">
        <v>72</v>
      </c>
      <c r="D8113" s="33">
        <v>4102695</v>
      </c>
      <c r="E8113" s="33"/>
      <c r="F8113" s="33">
        <v>2006481</v>
      </c>
      <c r="G8113" s="33">
        <v>439983</v>
      </c>
      <c r="H8113" s="33">
        <v>1263823</v>
      </c>
      <c r="I8113" s="33">
        <v>54121</v>
      </c>
      <c r="J8113" s="33">
        <v>248555</v>
      </c>
      <c r="K8113" s="33"/>
      <c r="L8113" s="33">
        <v>2096213</v>
      </c>
      <c r="M8113" s="33">
        <v>385695</v>
      </c>
      <c r="N8113" s="33">
        <v>1107869</v>
      </c>
      <c r="O8113" s="33">
        <v>241059</v>
      </c>
      <c r="P8113" s="33">
        <v>361589</v>
      </c>
      <c r="Q8113"/>
    </row>
    <row r="8114" spans="1:17">
      <c r="A8114" s="38" t="str">
        <f t="shared" ca="1" si="126"/>
        <v>209673</v>
      </c>
      <c r="B8114" s="39" cm="1">
        <f t="array" aca="1" ref="B8114" ca="1">INDIRECT(_xlfn.CONCAT("D",ROW(C8114)-C8114-3))</f>
        <v>2096</v>
      </c>
      <c r="C8114" s="32">
        <v>73</v>
      </c>
      <c r="D8114" s="33">
        <v>4036828</v>
      </c>
      <c r="E8114" s="33"/>
      <c r="F8114" s="33">
        <v>1969721</v>
      </c>
      <c r="G8114" s="33">
        <v>456894</v>
      </c>
      <c r="H8114" s="33">
        <v>1236660</v>
      </c>
      <c r="I8114" s="33">
        <v>61935</v>
      </c>
      <c r="J8114" s="33">
        <v>214233</v>
      </c>
      <c r="K8114" s="33"/>
      <c r="L8114" s="33">
        <v>2067107</v>
      </c>
      <c r="M8114" s="33">
        <v>373341</v>
      </c>
      <c r="N8114" s="33">
        <v>1085435</v>
      </c>
      <c r="O8114" s="33">
        <v>254319</v>
      </c>
      <c r="P8114" s="33">
        <v>354012</v>
      </c>
      <c r="Q8114"/>
    </row>
    <row r="8115" spans="1:17">
      <c r="A8115" s="38" t="str">
        <f t="shared" ca="1" si="126"/>
        <v>209674</v>
      </c>
      <c r="B8115" s="39" cm="1">
        <f t="array" aca="1" ref="B8115" ca="1">INDIRECT(_xlfn.CONCAT("D",ROW(C8115)-C8115-3))</f>
        <v>2096</v>
      </c>
      <c r="C8115" s="32">
        <v>74</v>
      </c>
      <c r="D8115" s="33">
        <v>3978260</v>
      </c>
      <c r="E8115" s="33"/>
      <c r="F8115" s="33">
        <v>1936307</v>
      </c>
      <c r="G8115" s="33">
        <v>455541</v>
      </c>
      <c r="H8115" s="33">
        <v>1174330</v>
      </c>
      <c r="I8115" s="33">
        <v>62727</v>
      </c>
      <c r="J8115" s="33">
        <v>243709</v>
      </c>
      <c r="K8115" s="33"/>
      <c r="L8115" s="33">
        <v>2041953</v>
      </c>
      <c r="M8115" s="33">
        <v>396046</v>
      </c>
      <c r="N8115" s="33">
        <v>1012233</v>
      </c>
      <c r="O8115" s="33">
        <v>283919</v>
      </c>
      <c r="P8115" s="33">
        <v>349755</v>
      </c>
      <c r="Q8115"/>
    </row>
    <row r="8116" spans="1:17">
      <c r="A8116" s="38" t="str">
        <f t="shared" ca="1" si="126"/>
        <v>209675</v>
      </c>
      <c r="B8116" s="39" cm="1">
        <f t="array" aca="1" ref="B8116" ca="1">INDIRECT(_xlfn.CONCAT("D",ROW(C8116)-C8116-3))</f>
        <v>2096</v>
      </c>
      <c r="C8116" s="32">
        <v>75</v>
      </c>
      <c r="D8116" s="33">
        <v>3869716</v>
      </c>
      <c r="E8116" s="33"/>
      <c r="F8116" s="33">
        <v>1876338</v>
      </c>
      <c r="G8116" s="33">
        <v>415128</v>
      </c>
      <c r="H8116" s="33">
        <v>1138442</v>
      </c>
      <c r="I8116" s="33">
        <v>68054</v>
      </c>
      <c r="J8116" s="33">
        <v>254715</v>
      </c>
      <c r="K8116" s="33"/>
      <c r="L8116" s="33">
        <v>1993378</v>
      </c>
      <c r="M8116" s="33">
        <v>340523</v>
      </c>
      <c r="N8116" s="33">
        <v>957173</v>
      </c>
      <c r="O8116" s="33">
        <v>317106</v>
      </c>
      <c r="P8116" s="33">
        <v>378576</v>
      </c>
      <c r="Q8116"/>
    </row>
    <row r="8117" spans="1:17">
      <c r="A8117" s="38" t="str">
        <f t="shared" ca="1" si="126"/>
        <v>209676</v>
      </c>
      <c r="B8117" s="39" cm="1">
        <f t="array" aca="1" ref="B8117" ca="1">INDIRECT(_xlfn.CONCAT("D",ROW(C8117)-C8117-3))</f>
        <v>2096</v>
      </c>
      <c r="C8117" s="32">
        <v>76</v>
      </c>
      <c r="D8117" s="33">
        <v>3908096</v>
      </c>
      <c r="E8117" s="33"/>
      <c r="F8117" s="33">
        <v>1889485</v>
      </c>
      <c r="G8117" s="33">
        <v>424558</v>
      </c>
      <c r="H8117" s="33">
        <v>1190566</v>
      </c>
      <c r="I8117" s="33">
        <v>84111</v>
      </c>
      <c r="J8117" s="33">
        <v>190250</v>
      </c>
      <c r="K8117" s="33"/>
      <c r="L8117" s="33">
        <v>2018611</v>
      </c>
      <c r="M8117" s="33">
        <v>404124</v>
      </c>
      <c r="N8117" s="33">
        <v>995231</v>
      </c>
      <c r="O8117" s="33">
        <v>286506</v>
      </c>
      <c r="P8117" s="33">
        <v>332749</v>
      </c>
      <c r="Q8117"/>
    </row>
    <row r="8118" spans="1:17">
      <c r="A8118" s="38" t="str">
        <f t="shared" ca="1" si="126"/>
        <v>209677</v>
      </c>
      <c r="B8118" s="39" cm="1">
        <f t="array" aca="1" ref="B8118" ca="1">INDIRECT(_xlfn.CONCAT("D",ROW(C8118)-C8118-3))</f>
        <v>2096</v>
      </c>
      <c r="C8118" s="32">
        <v>77</v>
      </c>
      <c r="D8118" s="33">
        <v>3884175</v>
      </c>
      <c r="E8118" s="33"/>
      <c r="F8118" s="33">
        <v>1871361</v>
      </c>
      <c r="G8118" s="33">
        <v>409360</v>
      </c>
      <c r="H8118" s="33">
        <v>1143386</v>
      </c>
      <c r="I8118" s="33">
        <v>92762</v>
      </c>
      <c r="J8118" s="33">
        <v>225854</v>
      </c>
      <c r="K8118" s="33"/>
      <c r="L8118" s="33">
        <v>2012814</v>
      </c>
      <c r="M8118" s="33">
        <v>372219</v>
      </c>
      <c r="N8118" s="33">
        <v>998315</v>
      </c>
      <c r="O8118" s="33">
        <v>321646</v>
      </c>
      <c r="P8118" s="33">
        <v>320634</v>
      </c>
      <c r="Q8118"/>
    </row>
    <row r="8119" spans="1:17">
      <c r="A8119" s="38" t="str">
        <f t="shared" ca="1" si="126"/>
        <v>209678</v>
      </c>
      <c r="B8119" s="39" cm="1">
        <f t="array" aca="1" ref="B8119" ca="1">INDIRECT(_xlfn.CONCAT("D",ROW(C8119)-C8119-3))</f>
        <v>2096</v>
      </c>
      <c r="C8119" s="32">
        <v>78</v>
      </c>
      <c r="D8119" s="33">
        <v>3862943</v>
      </c>
      <c r="E8119" s="33"/>
      <c r="F8119" s="33">
        <v>1855968</v>
      </c>
      <c r="G8119" s="33">
        <v>405361</v>
      </c>
      <c r="H8119" s="33">
        <v>1126116</v>
      </c>
      <c r="I8119" s="33">
        <v>98055</v>
      </c>
      <c r="J8119" s="33">
        <v>226436</v>
      </c>
      <c r="K8119" s="33"/>
      <c r="L8119" s="33">
        <v>2006975</v>
      </c>
      <c r="M8119" s="33">
        <v>350537</v>
      </c>
      <c r="N8119" s="33">
        <v>974614</v>
      </c>
      <c r="O8119" s="33">
        <v>360668</v>
      </c>
      <c r="P8119" s="33">
        <v>321157</v>
      </c>
      <c r="Q8119"/>
    </row>
    <row r="8120" spans="1:17">
      <c r="A8120" s="38" t="str">
        <f t="shared" ca="1" si="126"/>
        <v>209679</v>
      </c>
      <c r="B8120" s="39" cm="1">
        <f t="array" aca="1" ref="B8120" ca="1">INDIRECT(_xlfn.CONCAT("D",ROW(C8120)-C8120-3))</f>
        <v>2096</v>
      </c>
      <c r="C8120" s="32">
        <v>79</v>
      </c>
      <c r="D8120" s="33">
        <v>3854592</v>
      </c>
      <c r="E8120" s="33"/>
      <c r="F8120" s="33">
        <v>1844037</v>
      </c>
      <c r="G8120" s="33">
        <v>397595</v>
      </c>
      <c r="H8120" s="33">
        <v>1153530</v>
      </c>
      <c r="I8120" s="33">
        <v>73480</v>
      </c>
      <c r="J8120" s="33">
        <v>219432</v>
      </c>
      <c r="K8120" s="33"/>
      <c r="L8120" s="33">
        <v>2010555</v>
      </c>
      <c r="M8120" s="33">
        <v>382096</v>
      </c>
      <c r="N8120" s="33">
        <v>934013</v>
      </c>
      <c r="O8120" s="33">
        <v>377042</v>
      </c>
      <c r="P8120" s="33">
        <v>317403</v>
      </c>
      <c r="Q8120"/>
    </row>
    <row r="8121" spans="1:17">
      <c r="A8121" s="38" t="str">
        <f t="shared" ca="1" si="126"/>
        <v>209680</v>
      </c>
      <c r="B8121" s="39" cm="1">
        <f t="array" aca="1" ref="B8121" ca="1">INDIRECT(_xlfn.CONCAT("D",ROW(C8121)-C8121-3))</f>
        <v>2096</v>
      </c>
      <c r="C8121" s="32">
        <v>80</v>
      </c>
      <c r="D8121" s="33">
        <v>3785198</v>
      </c>
      <c r="E8121" s="33"/>
      <c r="F8121" s="33">
        <v>1803535</v>
      </c>
      <c r="G8121" s="33">
        <v>358292</v>
      </c>
      <c r="H8121" s="33">
        <v>1130229</v>
      </c>
      <c r="I8121" s="33">
        <v>114734</v>
      </c>
      <c r="J8121" s="33">
        <v>200281</v>
      </c>
      <c r="K8121" s="33"/>
      <c r="L8121" s="33">
        <v>1981663</v>
      </c>
      <c r="M8121" s="33">
        <v>358375</v>
      </c>
      <c r="N8121" s="33">
        <v>898462</v>
      </c>
      <c r="O8121" s="33">
        <v>405822</v>
      </c>
      <c r="P8121" s="33">
        <v>319004</v>
      </c>
      <c r="Q8121"/>
    </row>
    <row r="8122" spans="1:17">
      <c r="A8122" s="38" t="str">
        <f t="shared" ca="1" si="126"/>
        <v>209681</v>
      </c>
      <c r="B8122" s="39" cm="1">
        <f t="array" aca="1" ref="B8122" ca="1">INDIRECT(_xlfn.CONCAT("D",ROW(C8122)-C8122-3))</f>
        <v>2096</v>
      </c>
      <c r="C8122" s="32">
        <v>81</v>
      </c>
      <c r="D8122" s="33">
        <v>3683164</v>
      </c>
      <c r="E8122" s="33"/>
      <c r="F8122" s="33">
        <v>1745911</v>
      </c>
      <c r="G8122" s="33">
        <v>341525</v>
      </c>
      <c r="H8122" s="33">
        <v>1086031</v>
      </c>
      <c r="I8122" s="33">
        <v>117872</v>
      </c>
      <c r="J8122" s="33">
        <v>200483</v>
      </c>
      <c r="K8122" s="33"/>
      <c r="L8122" s="33">
        <v>1937254</v>
      </c>
      <c r="M8122" s="33">
        <v>338363</v>
      </c>
      <c r="N8122" s="33">
        <v>833282</v>
      </c>
      <c r="O8122" s="33">
        <v>454517</v>
      </c>
      <c r="P8122" s="33">
        <v>311092</v>
      </c>
      <c r="Q8122"/>
    </row>
    <row r="8123" spans="1:17">
      <c r="A8123" s="38" t="str">
        <f t="shared" ca="1" si="126"/>
        <v>209682</v>
      </c>
      <c r="B8123" s="39" cm="1">
        <f t="array" aca="1" ref="B8123" ca="1">INDIRECT(_xlfn.CONCAT("D",ROW(C8123)-C8123-3))</f>
        <v>2096</v>
      </c>
      <c r="C8123" s="32">
        <v>82</v>
      </c>
      <c r="D8123" s="33">
        <v>3525315</v>
      </c>
      <c r="E8123" s="33"/>
      <c r="F8123" s="33">
        <v>1662687</v>
      </c>
      <c r="G8123" s="33">
        <v>322852</v>
      </c>
      <c r="H8123" s="33">
        <v>1027073</v>
      </c>
      <c r="I8123" s="33">
        <v>136203</v>
      </c>
      <c r="J8123" s="33">
        <v>176560</v>
      </c>
      <c r="K8123" s="33"/>
      <c r="L8123" s="33">
        <v>1862628</v>
      </c>
      <c r="M8123" s="33">
        <v>316505</v>
      </c>
      <c r="N8123" s="33">
        <v>778623</v>
      </c>
      <c r="O8123" s="33">
        <v>467174</v>
      </c>
      <c r="P8123" s="33">
        <v>300326</v>
      </c>
      <c r="Q8123"/>
    </row>
    <row r="8124" spans="1:17">
      <c r="A8124" s="38" t="str">
        <f t="shared" ca="1" si="126"/>
        <v>209683</v>
      </c>
      <c r="B8124" s="39" cm="1">
        <f t="array" aca="1" ref="B8124" ca="1">INDIRECT(_xlfn.CONCAT("D",ROW(C8124)-C8124-3))</f>
        <v>2096</v>
      </c>
      <c r="C8124" s="32">
        <v>83</v>
      </c>
      <c r="D8124" s="33">
        <v>3411370</v>
      </c>
      <c r="E8124" s="33"/>
      <c r="F8124" s="33">
        <v>1597960</v>
      </c>
      <c r="G8124" s="33">
        <v>308272</v>
      </c>
      <c r="H8124" s="33">
        <v>995566</v>
      </c>
      <c r="I8124" s="33">
        <v>143523</v>
      </c>
      <c r="J8124" s="33">
        <v>150598</v>
      </c>
      <c r="K8124" s="33"/>
      <c r="L8124" s="33">
        <v>1813410</v>
      </c>
      <c r="M8124" s="33">
        <v>329895</v>
      </c>
      <c r="N8124" s="33">
        <v>782236</v>
      </c>
      <c r="O8124" s="33">
        <v>465496</v>
      </c>
      <c r="P8124" s="33">
        <v>235784</v>
      </c>
      <c r="Q8124"/>
    </row>
    <row r="8125" spans="1:17">
      <c r="A8125" s="38" t="str">
        <f t="shared" ca="1" si="126"/>
        <v>209684</v>
      </c>
      <c r="B8125" s="39" cm="1">
        <f t="array" aca="1" ref="B8125" ca="1">INDIRECT(_xlfn.CONCAT("D",ROW(C8125)-C8125-3))</f>
        <v>2096</v>
      </c>
      <c r="C8125" s="32">
        <v>84</v>
      </c>
      <c r="D8125" s="33">
        <v>3271628</v>
      </c>
      <c r="E8125" s="33"/>
      <c r="F8125" s="33">
        <v>1523708</v>
      </c>
      <c r="G8125" s="33">
        <v>270319</v>
      </c>
      <c r="H8125" s="33">
        <v>975983</v>
      </c>
      <c r="I8125" s="33">
        <v>136678</v>
      </c>
      <c r="J8125" s="33">
        <v>140728</v>
      </c>
      <c r="K8125" s="33"/>
      <c r="L8125" s="33">
        <v>1747920</v>
      </c>
      <c r="M8125" s="33">
        <v>292840</v>
      </c>
      <c r="N8125" s="33">
        <v>662690</v>
      </c>
      <c r="O8125" s="33">
        <v>568454</v>
      </c>
      <c r="P8125" s="33">
        <v>223936</v>
      </c>
      <c r="Q8125"/>
    </row>
    <row r="8126" spans="1:17">
      <c r="A8126" s="38" t="str">
        <f t="shared" ca="1" si="126"/>
        <v>209685</v>
      </c>
      <c r="B8126" s="39" cm="1">
        <f t="array" aca="1" ref="B8126" ca="1">INDIRECT(_xlfn.CONCAT("D",ROW(C8126)-C8126-3))</f>
        <v>2096</v>
      </c>
      <c r="C8126" s="32">
        <v>85</v>
      </c>
      <c r="D8126" s="33">
        <v>3169961</v>
      </c>
      <c r="E8126" s="33"/>
      <c r="F8126" s="33">
        <v>1464448</v>
      </c>
      <c r="G8126" s="33">
        <v>227713</v>
      </c>
      <c r="H8126" s="33">
        <v>919961</v>
      </c>
      <c r="I8126" s="33">
        <v>173062</v>
      </c>
      <c r="J8126" s="33">
        <v>143712</v>
      </c>
      <c r="K8126" s="33"/>
      <c r="L8126" s="33">
        <v>1705513</v>
      </c>
      <c r="M8126" s="33">
        <v>271263</v>
      </c>
      <c r="N8126" s="33">
        <v>652852</v>
      </c>
      <c r="O8126" s="33">
        <v>548598</v>
      </c>
      <c r="P8126" s="33">
        <v>232800</v>
      </c>
      <c r="Q8126"/>
    </row>
    <row r="8127" spans="1:17">
      <c r="A8127" s="38" t="str">
        <f t="shared" ca="1" si="126"/>
        <v>209686</v>
      </c>
      <c r="B8127" s="39" cm="1">
        <f t="array" aca="1" ref="B8127" ca="1">INDIRECT(_xlfn.CONCAT("D",ROW(C8127)-C8127-3))</f>
        <v>2096</v>
      </c>
      <c r="C8127" s="32">
        <v>86</v>
      </c>
      <c r="D8127" s="33">
        <v>3034703</v>
      </c>
      <c r="E8127" s="33"/>
      <c r="F8127" s="33">
        <v>1388878</v>
      </c>
      <c r="G8127" s="33">
        <v>219830</v>
      </c>
      <c r="H8127" s="33">
        <v>882358</v>
      </c>
      <c r="I8127" s="33">
        <v>147904</v>
      </c>
      <c r="J8127" s="33">
        <v>138787</v>
      </c>
      <c r="K8127" s="33"/>
      <c r="L8127" s="33">
        <v>1645825</v>
      </c>
      <c r="M8127" s="33">
        <v>265358</v>
      </c>
      <c r="N8127" s="33">
        <v>567177</v>
      </c>
      <c r="O8127" s="33">
        <v>571228</v>
      </c>
      <c r="P8127" s="33">
        <v>242063</v>
      </c>
      <c r="Q8127"/>
    </row>
    <row r="8128" spans="1:17">
      <c r="A8128" s="38" t="str">
        <f t="shared" ca="1" si="126"/>
        <v>209687</v>
      </c>
      <c r="B8128" s="39" cm="1">
        <f t="array" aca="1" ref="B8128" ca="1">INDIRECT(_xlfn.CONCAT("D",ROW(C8128)-C8128-3))</f>
        <v>2096</v>
      </c>
      <c r="C8128" s="32">
        <v>87</v>
      </c>
      <c r="D8128" s="33">
        <v>2934448</v>
      </c>
      <c r="E8128" s="33"/>
      <c r="F8128" s="33">
        <v>1330139</v>
      </c>
      <c r="G8128" s="33">
        <v>211890</v>
      </c>
      <c r="H8128" s="33">
        <v>843503</v>
      </c>
      <c r="I8128" s="33">
        <v>148019</v>
      </c>
      <c r="J8128" s="33">
        <v>126728</v>
      </c>
      <c r="K8128" s="33"/>
      <c r="L8128" s="33">
        <v>1604308</v>
      </c>
      <c r="M8128" s="33">
        <v>275487</v>
      </c>
      <c r="N8128" s="33">
        <v>527680</v>
      </c>
      <c r="O8128" s="33">
        <v>590475</v>
      </c>
      <c r="P8128" s="33">
        <v>210667</v>
      </c>
      <c r="Q8128"/>
    </row>
    <row r="8129" spans="1:17">
      <c r="A8129" s="38" t="str">
        <f t="shared" ca="1" si="126"/>
        <v>209688</v>
      </c>
      <c r="B8129" s="39" cm="1">
        <f t="array" aca="1" ref="B8129" ca="1">INDIRECT(_xlfn.CONCAT("D",ROW(C8129)-C8129-3))</f>
        <v>2096</v>
      </c>
      <c r="C8129" s="32">
        <v>88</v>
      </c>
      <c r="D8129" s="33">
        <v>2741377</v>
      </c>
      <c r="E8129" s="33"/>
      <c r="F8129" s="33">
        <v>1229092</v>
      </c>
      <c r="G8129" s="33">
        <v>176599</v>
      </c>
      <c r="H8129" s="33">
        <v>767294</v>
      </c>
      <c r="I8129" s="33">
        <v>174570</v>
      </c>
      <c r="J8129" s="33">
        <v>110628</v>
      </c>
      <c r="K8129" s="33"/>
      <c r="L8129" s="33">
        <v>1512286</v>
      </c>
      <c r="M8129" s="33">
        <v>260320</v>
      </c>
      <c r="N8129" s="33">
        <v>469994</v>
      </c>
      <c r="O8129" s="33">
        <v>587492</v>
      </c>
      <c r="P8129" s="33">
        <v>194480</v>
      </c>
      <c r="Q8129"/>
    </row>
    <row r="8130" spans="1:17">
      <c r="A8130" s="38" t="str">
        <f t="shared" ca="1" si="126"/>
        <v>209689</v>
      </c>
      <c r="B8130" s="39" cm="1">
        <f t="array" aca="1" ref="B8130" ca="1">INDIRECT(_xlfn.CONCAT("D",ROW(C8130)-C8130-3))</f>
        <v>2096</v>
      </c>
      <c r="C8130" s="32">
        <v>89</v>
      </c>
      <c r="D8130" s="33">
        <v>2496929</v>
      </c>
      <c r="E8130" s="33"/>
      <c r="F8130" s="33">
        <v>1107373</v>
      </c>
      <c r="G8130" s="33">
        <v>138168</v>
      </c>
      <c r="H8130" s="33">
        <v>687790</v>
      </c>
      <c r="I8130" s="33">
        <v>179821</v>
      </c>
      <c r="J8130" s="33">
        <v>101594</v>
      </c>
      <c r="K8130" s="33"/>
      <c r="L8130" s="33">
        <v>1389556</v>
      </c>
      <c r="M8130" s="33">
        <v>204585</v>
      </c>
      <c r="N8130" s="33">
        <v>415246</v>
      </c>
      <c r="O8130" s="33">
        <v>565140</v>
      </c>
      <c r="P8130" s="33">
        <v>204585</v>
      </c>
      <c r="Q8130"/>
    </row>
    <row r="8131" spans="1:17">
      <c r="A8131" s="38" t="str">
        <f t="shared" ca="1" si="126"/>
        <v>209690</v>
      </c>
      <c r="B8131" s="39" cm="1">
        <f t="array" aca="1" ref="B8131" ca="1">INDIRECT(_xlfn.CONCAT("D",ROW(C8131)-C8131-3))</f>
        <v>2096</v>
      </c>
      <c r="C8131" s="32">
        <v>90</v>
      </c>
      <c r="D8131" s="33">
        <v>2213521</v>
      </c>
      <c r="E8131" s="33"/>
      <c r="F8131" s="33">
        <v>968185</v>
      </c>
      <c r="G8131" s="33">
        <v>128412</v>
      </c>
      <c r="H8131" s="33">
        <v>619639</v>
      </c>
      <c r="I8131" s="33">
        <v>140642</v>
      </c>
      <c r="J8131" s="33">
        <v>79493</v>
      </c>
      <c r="K8131" s="33"/>
      <c r="L8131" s="33">
        <v>1245335</v>
      </c>
      <c r="M8131" s="33">
        <v>187612</v>
      </c>
      <c r="N8131" s="33">
        <v>314376</v>
      </c>
      <c r="O8131" s="33">
        <v>554722</v>
      </c>
      <c r="P8131" s="33">
        <v>188626</v>
      </c>
      <c r="Q8131"/>
    </row>
    <row r="8132" spans="1:17">
      <c r="A8132" s="38" t="str">
        <f t="shared" ca="1" si="126"/>
        <v>209691</v>
      </c>
      <c r="B8132" s="39" cm="1">
        <f t="array" aca="1" ref="B8132" ca="1">INDIRECT(_xlfn.CONCAT("D",ROW(C8132)-C8132-3))</f>
        <v>2096</v>
      </c>
      <c r="C8132" s="32">
        <v>91</v>
      </c>
      <c r="D8132" s="33">
        <v>1943625</v>
      </c>
      <c r="E8132" s="33"/>
      <c r="F8132" s="33">
        <v>835909</v>
      </c>
      <c r="G8132" s="33">
        <v>126870</v>
      </c>
      <c r="H8132" s="33">
        <v>480878</v>
      </c>
      <c r="I8132" s="33">
        <v>162680</v>
      </c>
      <c r="J8132" s="33">
        <v>65481</v>
      </c>
      <c r="K8132" s="33"/>
      <c r="L8132" s="33">
        <v>1107715</v>
      </c>
      <c r="M8132" s="33">
        <v>157519</v>
      </c>
      <c r="N8132" s="33">
        <v>259144</v>
      </c>
      <c r="O8132" s="33">
        <v>552841</v>
      </c>
      <c r="P8132" s="33">
        <v>138210</v>
      </c>
      <c r="Q8132"/>
    </row>
    <row r="8133" spans="1:17">
      <c r="A8133" s="38" t="str">
        <f t="shared" ca="1" si="126"/>
        <v>209692</v>
      </c>
      <c r="B8133" s="39" cm="1">
        <f t="array" aca="1" ref="B8133" ca="1">INDIRECT(_xlfn.CONCAT("D",ROW(C8133)-C8133-3))</f>
        <v>2096</v>
      </c>
      <c r="C8133" s="32">
        <v>92</v>
      </c>
      <c r="D8133" s="33">
        <v>1688542</v>
      </c>
      <c r="E8133" s="33"/>
      <c r="F8133" s="33">
        <v>713232</v>
      </c>
      <c r="G8133" s="33">
        <v>78106</v>
      </c>
      <c r="H8133" s="33">
        <v>432667</v>
      </c>
      <c r="I8133" s="33">
        <v>144907</v>
      </c>
      <c r="J8133" s="33">
        <v>57552</v>
      </c>
      <c r="K8133" s="33"/>
      <c r="L8133" s="33">
        <v>975310</v>
      </c>
      <c r="M8133" s="33">
        <v>141659</v>
      </c>
      <c r="N8133" s="33">
        <v>181406</v>
      </c>
      <c r="O8133" s="33">
        <v>524853</v>
      </c>
      <c r="P8133" s="33">
        <v>127392</v>
      </c>
      <c r="Q8133"/>
    </row>
    <row r="8134" spans="1:17">
      <c r="A8134" s="38" t="str">
        <f t="shared" ca="1" si="126"/>
        <v>209693</v>
      </c>
      <c r="B8134" s="39" cm="1">
        <f t="array" aca="1" ref="B8134" ca="1">INDIRECT(_xlfn.CONCAT("D",ROW(C8134)-C8134-3))</f>
        <v>2096</v>
      </c>
      <c r="C8134" s="32">
        <v>93</v>
      </c>
      <c r="D8134" s="33">
        <v>1440958</v>
      </c>
      <c r="E8134" s="33"/>
      <c r="F8134" s="33">
        <v>596153</v>
      </c>
      <c r="G8134" s="33">
        <v>53726</v>
      </c>
      <c r="H8134" s="33">
        <v>335788</v>
      </c>
      <c r="I8134" s="33">
        <v>146714</v>
      </c>
      <c r="J8134" s="33">
        <v>59925</v>
      </c>
      <c r="K8134" s="33"/>
      <c r="L8134" s="33">
        <v>844805</v>
      </c>
      <c r="M8134" s="33">
        <v>122005</v>
      </c>
      <c r="N8134" s="33">
        <v>166090</v>
      </c>
      <c r="O8134" s="33">
        <v>454185</v>
      </c>
      <c r="P8134" s="33">
        <v>102525</v>
      </c>
      <c r="Q8134"/>
    </row>
    <row r="8135" spans="1:17">
      <c r="A8135" s="38" t="str">
        <f t="shared" ca="1" si="126"/>
        <v>209694</v>
      </c>
      <c r="B8135" s="39" cm="1">
        <f t="array" aca="1" ref="B8135" ca="1">INDIRECT(_xlfn.CONCAT("D",ROW(C8135)-C8135-3))</f>
        <v>2096</v>
      </c>
      <c r="C8135" s="32">
        <v>94</v>
      </c>
      <c r="D8135" s="33">
        <v>1222786</v>
      </c>
      <c r="E8135" s="33"/>
      <c r="F8135" s="33">
        <v>494571</v>
      </c>
      <c r="G8135" s="33">
        <v>40522</v>
      </c>
      <c r="H8135" s="33">
        <v>269105</v>
      </c>
      <c r="I8135" s="33">
        <v>136111</v>
      </c>
      <c r="J8135" s="33">
        <v>48834</v>
      </c>
      <c r="K8135" s="33"/>
      <c r="L8135" s="33">
        <v>728216</v>
      </c>
      <c r="M8135" s="33">
        <v>90769</v>
      </c>
      <c r="N8135" s="33">
        <v>120682</v>
      </c>
      <c r="O8135" s="33">
        <v>403304</v>
      </c>
      <c r="P8135" s="33">
        <v>113461</v>
      </c>
      <c r="Q8135"/>
    </row>
    <row r="8136" spans="1:17">
      <c r="A8136" s="38" t="str">
        <f t="shared" ca="1" si="126"/>
        <v>209695</v>
      </c>
      <c r="B8136" s="39" cm="1">
        <f t="array" aca="1" ref="B8136" ca="1">INDIRECT(_xlfn.CONCAT("D",ROW(C8136)-C8136-3))</f>
        <v>2096</v>
      </c>
      <c r="C8136" s="32">
        <v>95</v>
      </c>
      <c r="D8136" s="33">
        <v>1027649</v>
      </c>
      <c r="E8136" s="33"/>
      <c r="F8136" s="33">
        <v>405520</v>
      </c>
      <c r="G8136" s="33">
        <v>29340</v>
      </c>
      <c r="H8136" s="33">
        <v>225289</v>
      </c>
      <c r="I8136" s="33">
        <v>121551</v>
      </c>
      <c r="J8136" s="33">
        <v>29340</v>
      </c>
      <c r="K8136" s="33"/>
      <c r="L8136" s="33">
        <v>622129</v>
      </c>
      <c r="M8136" s="33">
        <v>86349</v>
      </c>
      <c r="N8136" s="33">
        <v>84268</v>
      </c>
      <c r="O8136" s="33">
        <v>378687</v>
      </c>
      <c r="P8136" s="33">
        <v>72824</v>
      </c>
      <c r="Q8136"/>
    </row>
    <row r="8137" spans="1:17">
      <c r="A8137" s="38" t="str">
        <f t="shared" ca="1" si="126"/>
        <v>209696</v>
      </c>
      <c r="B8137" s="39" cm="1">
        <f t="array" aca="1" ref="B8137" ca="1">INDIRECT(_xlfn.CONCAT("D",ROW(C8137)-C8137-3))</f>
        <v>2096</v>
      </c>
      <c r="C8137" s="32">
        <v>96</v>
      </c>
      <c r="D8137" s="33">
        <v>811703</v>
      </c>
      <c r="E8137" s="33"/>
      <c r="F8137" s="33">
        <v>311232</v>
      </c>
      <c r="G8137" s="33">
        <v>20114</v>
      </c>
      <c r="H8137" s="33">
        <v>167261</v>
      </c>
      <c r="I8137" s="33">
        <v>99510</v>
      </c>
      <c r="J8137" s="33">
        <v>24348</v>
      </c>
      <c r="K8137" s="33"/>
      <c r="L8137" s="33">
        <v>500470</v>
      </c>
      <c r="M8137" s="33">
        <v>57706</v>
      </c>
      <c r="N8137" s="33">
        <v>66100</v>
      </c>
      <c r="O8137" s="33">
        <v>315810</v>
      </c>
      <c r="P8137" s="33">
        <v>60854</v>
      </c>
      <c r="Q8137"/>
    </row>
    <row r="8138" spans="1:17">
      <c r="A8138" s="38" t="str">
        <f t="shared" ca="1" si="126"/>
        <v>209697</v>
      </c>
      <c r="B8138" s="39" cm="1">
        <f t="array" aca="1" ref="B8138" ca="1">INDIRECT(_xlfn.CONCAT("D",ROW(C8138)-C8138-3))</f>
        <v>2096</v>
      </c>
      <c r="C8138" s="32">
        <v>97</v>
      </c>
      <c r="D8138" s="33">
        <v>637502</v>
      </c>
      <c r="E8138" s="33"/>
      <c r="F8138" s="33">
        <v>236545</v>
      </c>
      <c r="G8138" s="33">
        <v>22276</v>
      </c>
      <c r="H8138" s="33">
        <v>109256</v>
      </c>
      <c r="I8138" s="33">
        <v>83799</v>
      </c>
      <c r="J8138" s="33">
        <v>21215</v>
      </c>
      <c r="K8138" s="33"/>
      <c r="L8138" s="33">
        <v>400957</v>
      </c>
      <c r="M8138" s="33">
        <v>50647</v>
      </c>
      <c r="N8138" s="33">
        <v>42206</v>
      </c>
      <c r="O8138" s="33">
        <v>269063</v>
      </c>
      <c r="P8138" s="33">
        <v>39041</v>
      </c>
      <c r="Q8138"/>
    </row>
    <row r="8139" spans="1:17">
      <c r="A8139" s="38" t="str">
        <f t="shared" ca="1" si="126"/>
        <v>209698</v>
      </c>
      <c r="B8139" s="39" cm="1">
        <f t="array" aca="1" ref="B8139" ca="1">INDIRECT(_xlfn.CONCAT("D",ROW(C8139)-C8139-3))</f>
        <v>2096</v>
      </c>
      <c r="C8139" s="32">
        <v>98</v>
      </c>
      <c r="D8139" s="33">
        <v>485252</v>
      </c>
      <c r="E8139" s="33"/>
      <c r="F8139" s="33">
        <v>174096</v>
      </c>
      <c r="G8139" s="33">
        <v>18157</v>
      </c>
      <c r="H8139" s="33">
        <v>90786</v>
      </c>
      <c r="I8139" s="33">
        <v>63016</v>
      </c>
      <c r="J8139" s="33">
        <v>2136</v>
      </c>
      <c r="K8139" s="33"/>
      <c r="L8139" s="33">
        <v>311156</v>
      </c>
      <c r="M8139" s="33">
        <v>46886</v>
      </c>
      <c r="N8139" s="33">
        <v>20246</v>
      </c>
      <c r="O8139" s="33">
        <v>201399</v>
      </c>
      <c r="P8139" s="33">
        <v>42624</v>
      </c>
      <c r="Q8139"/>
    </row>
    <row r="8140" spans="1:17">
      <c r="A8140" s="38" t="str">
        <f t="shared" ref="A8140:A8141" ca="1" si="127">B8140&amp;C8140</f>
        <v>209699</v>
      </c>
      <c r="B8140" s="39" cm="1">
        <f t="array" aca="1" ref="B8140" ca="1">INDIRECT(_xlfn.CONCAT("D",ROW(C8140)-C8140-3))</f>
        <v>2096</v>
      </c>
      <c r="C8140" s="32">
        <v>99</v>
      </c>
      <c r="D8140" s="33">
        <v>369255</v>
      </c>
      <c r="E8140" s="33"/>
      <c r="F8140" s="33">
        <v>127589</v>
      </c>
      <c r="G8140" s="33">
        <v>9731</v>
      </c>
      <c r="H8140" s="33">
        <v>57307</v>
      </c>
      <c r="I8140" s="33">
        <v>55144</v>
      </c>
      <c r="J8140" s="33">
        <v>5406</v>
      </c>
      <c r="K8140" s="33"/>
      <c r="L8140" s="33">
        <v>241666</v>
      </c>
      <c r="M8140" s="33">
        <v>36518</v>
      </c>
      <c r="N8140" s="33">
        <v>22556</v>
      </c>
      <c r="O8140" s="33">
        <v>155741</v>
      </c>
      <c r="P8140" s="33">
        <v>26852</v>
      </c>
      <c r="Q8140"/>
    </row>
    <row r="8141" spans="1:17">
      <c r="A8141" s="38" t="str">
        <f t="shared" ca="1" si="127"/>
        <v>2096100</v>
      </c>
      <c r="B8141" s="39" cm="1">
        <f t="array" aca="1" ref="B8141" ca="1">INDIRECT(_xlfn.CONCAT("D",ROW(C8141)-C8141-3))</f>
        <v>2096</v>
      </c>
      <c r="C8141" s="36">
        <v>100</v>
      </c>
      <c r="D8141" s="33">
        <v>906283</v>
      </c>
      <c r="E8141" s="33"/>
      <c r="F8141" s="33">
        <v>279376</v>
      </c>
      <c r="G8141" s="33">
        <v>34505</v>
      </c>
      <c r="H8141" s="33">
        <v>95722</v>
      </c>
      <c r="I8141" s="33">
        <v>129114</v>
      </c>
      <c r="J8141" s="33">
        <v>20035</v>
      </c>
      <c r="K8141" s="33"/>
      <c r="L8141" s="33">
        <v>626908</v>
      </c>
      <c r="M8141" s="33">
        <v>85233</v>
      </c>
      <c r="N8141" s="33">
        <v>25794</v>
      </c>
      <c r="O8141" s="33">
        <v>455321</v>
      </c>
      <c r="P8141" s="33">
        <v>60560</v>
      </c>
      <c r="Q8141"/>
    </row>
    <row r="8142" spans="1:17">
      <c r="C8142" s="34"/>
      <c r="D8142" s="31"/>
      <c r="E8142" s="31"/>
      <c r="F8142" s="31"/>
      <c r="G8142" s="31"/>
      <c r="H8142" s="31"/>
      <c r="I8142" s="31"/>
      <c r="J8142" s="31"/>
      <c r="K8142" s="31"/>
      <c r="L8142" s="31"/>
      <c r="M8142" s="31"/>
      <c r="N8142" s="31"/>
      <c r="O8142" s="31"/>
      <c r="P8142" s="31"/>
    </row>
    <row r="8143" spans="1:17">
      <c r="C8143" s="19" t="s">
        <v>191</v>
      </c>
    </row>
    <row r="8144" spans="1:17">
      <c r="D8144" s="19"/>
      <c r="E8144" s="19"/>
      <c r="F8144" s="19"/>
      <c r="G8144" s="19"/>
      <c r="H8144" s="19"/>
      <c r="I8144" s="19"/>
      <c r="J8144" s="19"/>
      <c r="K8144" s="19"/>
      <c r="L8144" s="19"/>
      <c r="M8144" s="19"/>
      <c r="N8144" s="19"/>
      <c r="O8144" s="19"/>
      <c r="P8144" s="19"/>
    </row>
    <row r="8145" spans="3:16">
      <c r="C8145" s="37" t="s">
        <v>177</v>
      </c>
      <c r="D8145" s="19"/>
      <c r="E8145" s="19"/>
      <c r="F8145" s="19"/>
      <c r="G8145" s="19"/>
      <c r="H8145" s="19"/>
      <c r="I8145" s="19"/>
      <c r="J8145" s="19"/>
      <c r="K8145" s="19"/>
      <c r="L8145" s="19"/>
      <c r="M8145" s="19"/>
      <c r="N8145" s="19"/>
      <c r="O8145" s="19"/>
      <c r="P8145" s="19"/>
    </row>
    <row r="8146" spans="3:16">
      <c r="D8146" s="19"/>
      <c r="E8146" s="19"/>
      <c r="F8146" s="19"/>
      <c r="G8146" s="19"/>
      <c r="H8146" s="19"/>
      <c r="I8146" s="19"/>
      <c r="J8146" s="19"/>
      <c r="K8146" s="19"/>
      <c r="L8146" s="19"/>
      <c r="M8146" s="19"/>
      <c r="N8146" s="19"/>
      <c r="O8146" s="19"/>
      <c r="P8146" s="19"/>
    </row>
    <row r="8147" spans="3:16">
      <c r="D8147" s="19"/>
      <c r="E8147" s="19"/>
      <c r="F8147" s="19"/>
      <c r="G8147" s="19"/>
      <c r="H8147" s="19"/>
      <c r="I8147" s="19"/>
      <c r="J8147" s="19"/>
      <c r="K8147" s="19"/>
      <c r="L8147" s="19"/>
      <c r="M8147" s="19"/>
      <c r="N8147" s="19"/>
      <c r="O8147" s="19"/>
      <c r="P8147" s="19"/>
    </row>
    <row r="8148" spans="3:16">
      <c r="D8148" s="19"/>
      <c r="E8148" s="19"/>
      <c r="F8148" s="19"/>
      <c r="G8148" s="19"/>
      <c r="H8148" s="19"/>
      <c r="I8148" s="19"/>
      <c r="J8148" s="19"/>
      <c r="K8148" s="19"/>
      <c r="L8148" s="19"/>
      <c r="M8148" s="19"/>
      <c r="N8148" s="19"/>
      <c r="O8148" s="19"/>
      <c r="P8148" s="19"/>
    </row>
    <row r="8149" spans="3:16">
      <c r="D8149" s="19"/>
      <c r="E8149" s="19"/>
      <c r="F8149" s="19"/>
      <c r="G8149" s="19"/>
      <c r="H8149" s="19"/>
      <c r="I8149" s="19"/>
      <c r="J8149" s="19"/>
      <c r="K8149" s="19"/>
      <c r="L8149" s="19"/>
      <c r="M8149" s="19"/>
      <c r="N8149" s="19"/>
      <c r="O8149" s="19"/>
      <c r="P8149" s="19"/>
    </row>
    <row r="8150" spans="3:16">
      <c r="D8150" s="19"/>
      <c r="E8150" s="19"/>
      <c r="F8150" s="19"/>
      <c r="G8150" s="19"/>
      <c r="H8150" s="19"/>
      <c r="I8150" s="19"/>
      <c r="J8150" s="19"/>
      <c r="K8150" s="19"/>
      <c r="L8150" s="19"/>
      <c r="M8150" s="19"/>
      <c r="N8150" s="19"/>
      <c r="O8150" s="19"/>
      <c r="P8150" s="19"/>
    </row>
    <row r="8151" spans="3:16">
      <c r="C8151" s="38"/>
      <c r="D8151" s="19"/>
      <c r="E8151" s="19"/>
      <c r="F8151" s="19"/>
      <c r="G8151" s="19"/>
      <c r="H8151" s="19"/>
      <c r="I8151" s="19"/>
      <c r="J8151" s="19"/>
      <c r="K8151" s="19"/>
      <c r="L8151" s="19"/>
      <c r="M8151" s="19"/>
      <c r="N8151" s="19"/>
      <c r="O8151" s="19"/>
      <c r="P8151" s="19"/>
    </row>
    <row r="8152" spans="3:16">
      <c r="C8152" s="38"/>
      <c r="D8152" s="19"/>
      <c r="E8152" s="19"/>
      <c r="F8152" s="19"/>
      <c r="G8152" s="19"/>
      <c r="H8152" s="19"/>
      <c r="I8152" s="19"/>
      <c r="J8152" s="19"/>
      <c r="K8152" s="19"/>
      <c r="L8152" s="19"/>
      <c r="M8152" s="19"/>
      <c r="N8152" s="19"/>
      <c r="O8152" s="19"/>
      <c r="P8152" s="19"/>
    </row>
    <row r="8153" spans="3:16">
      <c r="C8153" s="38"/>
      <c r="D8153" s="19"/>
      <c r="E8153" s="19"/>
      <c r="F8153" s="19"/>
      <c r="G8153" s="19"/>
      <c r="H8153" s="19"/>
      <c r="I8153" s="19"/>
      <c r="J8153" s="19"/>
      <c r="K8153" s="19"/>
      <c r="L8153" s="19"/>
      <c r="M8153" s="19"/>
      <c r="N8153" s="19"/>
      <c r="O8153" s="19"/>
      <c r="P8153" s="19"/>
    </row>
    <row r="8154" spans="3:16">
      <c r="C8154" s="32"/>
    </row>
    <row r="8155" spans="3:16">
      <c r="C8155" s="32"/>
    </row>
    <row r="8156" spans="3:16">
      <c r="C8156" s="32"/>
    </row>
    <row r="8157" spans="3:16">
      <c r="C8157" s="32"/>
    </row>
    <row r="8158" spans="3:16">
      <c r="C8158" s="32"/>
    </row>
    <row r="8159" spans="3:16">
      <c r="C8159" s="32"/>
    </row>
    <row r="8160" spans="3:16">
      <c r="C8160" s="32"/>
    </row>
    <row r="8161" spans="3:3">
      <c r="C8161" s="32"/>
    </row>
    <row r="8162" spans="3:3">
      <c r="C8162" s="32"/>
    </row>
    <row r="8163" spans="3:3">
      <c r="C8163" s="32"/>
    </row>
    <row r="8164" spans="3:3">
      <c r="C8164" s="32"/>
    </row>
    <row r="8165" spans="3:3">
      <c r="C8165" s="32"/>
    </row>
    <row r="8166" spans="3:3">
      <c r="C8166" s="32"/>
    </row>
    <row r="8167" spans="3:3">
      <c r="C8167" s="32"/>
    </row>
    <row r="8168" spans="3:3">
      <c r="C8168" s="32"/>
    </row>
    <row r="8169" spans="3:3">
      <c r="C8169" s="32"/>
    </row>
    <row r="8170" spans="3:3">
      <c r="C8170" s="32"/>
    </row>
    <row r="8171" spans="3:3">
      <c r="C8171" s="32"/>
    </row>
    <row r="8172" spans="3:3">
      <c r="C8172" s="32"/>
    </row>
    <row r="8173" spans="3:3">
      <c r="C8173" s="32"/>
    </row>
    <row r="8174" spans="3:3">
      <c r="C8174" s="32"/>
    </row>
    <row r="8175" spans="3:3">
      <c r="C8175" s="32"/>
    </row>
    <row r="8176" spans="3:3">
      <c r="C8176" s="32"/>
    </row>
    <row r="8177" spans="3:3">
      <c r="C8177" s="32"/>
    </row>
    <row r="8178" spans="3:3">
      <c r="C8178" s="32"/>
    </row>
    <row r="8179" spans="3:3">
      <c r="C8179" s="32"/>
    </row>
    <row r="8180" spans="3:3">
      <c r="C8180" s="32"/>
    </row>
    <row r="8181" spans="3:3">
      <c r="C8181" s="32"/>
    </row>
    <row r="8182" spans="3:3">
      <c r="C8182" s="32"/>
    </row>
    <row r="8183" spans="3:3">
      <c r="C8183" s="32"/>
    </row>
    <row r="8184" spans="3:3">
      <c r="C8184" s="32"/>
    </row>
    <row r="8185" spans="3:3">
      <c r="C8185" s="32"/>
    </row>
    <row r="8186" spans="3:3">
      <c r="C8186" s="32"/>
    </row>
    <row r="8187" spans="3:3">
      <c r="C8187" s="32"/>
    </row>
    <row r="8188" spans="3:3">
      <c r="C8188" s="32"/>
    </row>
    <row r="8189" spans="3:3">
      <c r="C8189" s="32"/>
    </row>
    <row r="8190" spans="3:3">
      <c r="C8190" s="32"/>
    </row>
    <row r="8191" spans="3:3">
      <c r="C8191" s="32"/>
    </row>
    <row r="8192" spans="3:3">
      <c r="C8192" s="32"/>
    </row>
    <row r="8193" spans="3:3">
      <c r="C8193" s="32"/>
    </row>
    <row r="8194" spans="3:3">
      <c r="C8194" s="32"/>
    </row>
    <row r="8195" spans="3:3">
      <c r="C8195" s="32"/>
    </row>
    <row r="8196" spans="3:3">
      <c r="C8196" s="32"/>
    </row>
    <row r="8197" spans="3:3">
      <c r="C8197" s="32"/>
    </row>
    <row r="8198" spans="3:3">
      <c r="C8198" s="32"/>
    </row>
    <row r="8199" spans="3:3">
      <c r="C8199" s="32"/>
    </row>
    <row r="8200" spans="3:3">
      <c r="C8200" s="32"/>
    </row>
    <row r="8201" spans="3:3">
      <c r="C8201" s="32"/>
    </row>
    <row r="8202" spans="3:3">
      <c r="C8202" s="32"/>
    </row>
    <row r="8203" spans="3:3">
      <c r="C8203" s="32"/>
    </row>
    <row r="8204" spans="3:3">
      <c r="C8204" s="32"/>
    </row>
    <row r="8205" spans="3:3">
      <c r="C8205" s="32"/>
    </row>
    <row r="8206" spans="3:3">
      <c r="C8206" s="32"/>
    </row>
    <row r="8207" spans="3:3">
      <c r="C8207" s="32"/>
    </row>
    <row r="8208" spans="3:3">
      <c r="C8208" s="32"/>
    </row>
    <row r="8209" spans="3:3">
      <c r="C8209" s="32"/>
    </row>
    <row r="8210" spans="3:3">
      <c r="C8210" s="32"/>
    </row>
    <row r="8211" spans="3:3">
      <c r="C8211" s="32"/>
    </row>
    <row r="8212" spans="3:3">
      <c r="C8212" s="32"/>
    </row>
    <row r="8213" spans="3:3">
      <c r="C8213" s="32"/>
    </row>
    <row r="8214" spans="3:3">
      <c r="C8214" s="32"/>
    </row>
    <row r="8215" spans="3:3">
      <c r="C8215" s="32"/>
    </row>
    <row r="8216" spans="3:3">
      <c r="C8216" s="32"/>
    </row>
    <row r="8217" spans="3:3">
      <c r="C8217" s="32"/>
    </row>
    <row r="8218" spans="3:3">
      <c r="C8218" s="32"/>
    </row>
    <row r="8219" spans="3:3">
      <c r="C8219" s="32"/>
    </row>
    <row r="8220" spans="3:3">
      <c r="C8220" s="32"/>
    </row>
    <row r="8221" spans="3:3">
      <c r="C8221" s="32"/>
    </row>
    <row r="8222" spans="3:3">
      <c r="C8222" s="32"/>
    </row>
    <row r="8223" spans="3:3">
      <c r="C8223" s="32"/>
    </row>
    <row r="8224" spans="3:3">
      <c r="C8224" s="32"/>
    </row>
    <row r="8225" spans="3:3">
      <c r="C8225" s="32"/>
    </row>
    <row r="8226" spans="3:3">
      <c r="C8226" s="32"/>
    </row>
    <row r="8227" spans="3:3">
      <c r="C8227" s="32"/>
    </row>
    <row r="8228" spans="3:3">
      <c r="C8228" s="32"/>
    </row>
    <row r="8229" spans="3:3">
      <c r="C8229" s="32"/>
    </row>
    <row r="8230" spans="3:3">
      <c r="C8230" s="32"/>
    </row>
    <row r="8231" spans="3:3">
      <c r="C8231" s="32"/>
    </row>
    <row r="8232" spans="3:3">
      <c r="C8232" s="32"/>
    </row>
    <row r="8233" spans="3:3">
      <c r="C8233" s="32"/>
    </row>
    <row r="8234" spans="3:3">
      <c r="C8234" s="32"/>
    </row>
    <row r="8235" spans="3:3">
      <c r="C8235" s="32"/>
    </row>
    <row r="8236" spans="3:3">
      <c r="C8236" s="32"/>
    </row>
    <row r="8237" spans="3:3">
      <c r="C8237" s="32"/>
    </row>
    <row r="8238" spans="3:3">
      <c r="C8238" s="32"/>
    </row>
    <row r="8239" spans="3:3">
      <c r="C8239" s="32"/>
    </row>
    <row r="8240" spans="3:3">
      <c r="C8240" s="32"/>
    </row>
    <row r="8241" spans="3:3">
      <c r="C8241" s="32"/>
    </row>
    <row r="8242" spans="3:3">
      <c r="C8242" s="32"/>
    </row>
    <row r="8243" spans="3:3">
      <c r="C8243" s="32"/>
    </row>
    <row r="8244" spans="3:3">
      <c r="C8244" s="32"/>
    </row>
    <row r="8245" spans="3:3">
      <c r="C8245" s="32"/>
    </row>
    <row r="8246" spans="3:3">
      <c r="C8246" s="32"/>
    </row>
    <row r="8247" spans="3:3">
      <c r="C8247" s="32"/>
    </row>
    <row r="8248" spans="3:3">
      <c r="C8248" s="32"/>
    </row>
    <row r="8249" spans="3:3">
      <c r="C8249" s="32"/>
    </row>
    <row r="8250" spans="3:3">
      <c r="C8250" s="32"/>
    </row>
    <row r="8251" spans="3:3">
      <c r="C8251" s="32"/>
    </row>
    <row r="8258" spans="3:16">
      <c r="D8258" s="19"/>
      <c r="E8258" s="19"/>
      <c r="F8258" s="19"/>
      <c r="G8258" s="19"/>
      <c r="H8258" s="19"/>
      <c r="I8258" s="19"/>
      <c r="J8258" s="19"/>
      <c r="K8258" s="19"/>
      <c r="L8258" s="19"/>
      <c r="M8258" s="19"/>
      <c r="N8258" s="19"/>
      <c r="O8258" s="19"/>
      <c r="P8258" s="19"/>
    </row>
    <row r="8259" spans="3:16">
      <c r="F8259" s="19"/>
      <c r="G8259" s="19"/>
      <c r="H8259" s="19"/>
      <c r="I8259" s="19"/>
      <c r="J8259" s="19"/>
      <c r="K8259" s="19"/>
      <c r="L8259" s="19"/>
      <c r="M8259" s="19"/>
      <c r="N8259" s="19"/>
      <c r="O8259" s="19"/>
      <c r="P8259" s="19"/>
    </row>
    <row r="8260" spans="3:16">
      <c r="C8260" s="29"/>
    </row>
    <row r="8261" spans="3:16">
      <c r="C8261" s="32"/>
    </row>
    <row r="8262" spans="3:16">
      <c r="C8262" s="32"/>
    </row>
    <row r="8263" spans="3:16">
      <c r="C8263" s="32"/>
    </row>
    <row r="8264" spans="3:16">
      <c r="C8264" s="32"/>
    </row>
    <row r="8265" spans="3:16">
      <c r="C8265" s="32"/>
    </row>
    <row r="8266" spans="3:16">
      <c r="C8266" s="32"/>
    </row>
    <row r="8267" spans="3:16">
      <c r="C8267" s="32"/>
    </row>
    <row r="8268" spans="3:16">
      <c r="C8268" s="32"/>
    </row>
    <row r="8269" spans="3:16">
      <c r="C8269" s="32"/>
    </row>
    <row r="8270" spans="3:16">
      <c r="C8270" s="32"/>
    </row>
    <row r="8271" spans="3:16">
      <c r="C8271" s="32"/>
    </row>
    <row r="8272" spans="3:16">
      <c r="C8272" s="32"/>
    </row>
    <row r="8273" spans="3:3">
      <c r="C8273" s="32"/>
    </row>
    <row r="8274" spans="3:3">
      <c r="C8274" s="32"/>
    </row>
    <row r="8275" spans="3:3">
      <c r="C8275" s="32"/>
    </row>
    <row r="8276" spans="3:3">
      <c r="C8276" s="32"/>
    </row>
    <row r="8277" spans="3:3">
      <c r="C8277" s="32"/>
    </row>
    <row r="8278" spans="3:3">
      <c r="C8278" s="32"/>
    </row>
    <row r="8279" spans="3:3">
      <c r="C8279" s="32"/>
    </row>
    <row r="8280" spans="3:3">
      <c r="C8280" s="32"/>
    </row>
    <row r="8281" spans="3:3">
      <c r="C8281" s="32"/>
    </row>
    <row r="8282" spans="3:3">
      <c r="C8282" s="32"/>
    </row>
    <row r="8283" spans="3:3">
      <c r="C8283" s="32"/>
    </row>
    <row r="8284" spans="3:3">
      <c r="C8284" s="32"/>
    </row>
    <row r="8285" spans="3:3">
      <c r="C8285" s="32"/>
    </row>
    <row r="8286" spans="3:3">
      <c r="C8286" s="32"/>
    </row>
    <row r="8287" spans="3:3">
      <c r="C8287" s="32"/>
    </row>
    <row r="8288" spans="3:3">
      <c r="C8288" s="32"/>
    </row>
    <row r="8289" spans="3:3">
      <c r="C8289" s="32"/>
    </row>
    <row r="8290" spans="3:3">
      <c r="C8290" s="32"/>
    </row>
    <row r="8291" spans="3:3">
      <c r="C8291" s="32"/>
    </row>
    <row r="8292" spans="3:3">
      <c r="C8292" s="32"/>
    </row>
    <row r="8293" spans="3:3">
      <c r="C8293" s="32"/>
    </row>
    <row r="8294" spans="3:3">
      <c r="C8294" s="32"/>
    </row>
    <row r="8295" spans="3:3">
      <c r="C8295" s="32"/>
    </row>
    <row r="8296" spans="3:3">
      <c r="C8296" s="32"/>
    </row>
    <row r="8297" spans="3:3">
      <c r="C8297" s="32"/>
    </row>
    <row r="8298" spans="3:3">
      <c r="C8298" s="32"/>
    </row>
    <row r="8299" spans="3:3">
      <c r="C8299" s="32"/>
    </row>
    <row r="8300" spans="3:3">
      <c r="C8300" s="32"/>
    </row>
    <row r="8301" spans="3:3">
      <c r="C8301" s="32"/>
    </row>
    <row r="8302" spans="3:3">
      <c r="C8302" s="32"/>
    </row>
    <row r="8303" spans="3:3">
      <c r="C8303" s="32"/>
    </row>
    <row r="8304" spans="3:3">
      <c r="C8304" s="32"/>
    </row>
    <row r="8305" spans="3:3">
      <c r="C8305" s="32"/>
    </row>
    <row r="8306" spans="3:3">
      <c r="C8306" s="32"/>
    </row>
    <row r="8307" spans="3:3">
      <c r="C8307" s="32"/>
    </row>
    <row r="8308" spans="3:3">
      <c r="C8308" s="32"/>
    </row>
    <row r="8309" spans="3:3">
      <c r="C8309" s="32"/>
    </row>
    <row r="8310" spans="3:3">
      <c r="C8310" s="32"/>
    </row>
    <row r="8311" spans="3:3">
      <c r="C8311" s="32"/>
    </row>
    <row r="8312" spans="3:3">
      <c r="C8312" s="32"/>
    </row>
    <row r="8313" spans="3:3">
      <c r="C8313" s="32"/>
    </row>
    <row r="8314" spans="3:3">
      <c r="C8314" s="32"/>
    </row>
    <row r="8315" spans="3:3">
      <c r="C8315" s="32"/>
    </row>
    <row r="8316" spans="3:3">
      <c r="C8316" s="32"/>
    </row>
    <row r="8317" spans="3:3">
      <c r="C8317" s="32"/>
    </row>
    <row r="8318" spans="3:3">
      <c r="C8318" s="32"/>
    </row>
    <row r="8319" spans="3:3">
      <c r="C8319" s="32"/>
    </row>
    <row r="8320" spans="3:3">
      <c r="C8320" s="32"/>
    </row>
    <row r="8321" spans="3:3">
      <c r="C8321" s="32"/>
    </row>
    <row r="8322" spans="3:3">
      <c r="C8322" s="32"/>
    </row>
    <row r="8323" spans="3:3">
      <c r="C8323" s="32"/>
    </row>
    <row r="8324" spans="3:3">
      <c r="C8324" s="32"/>
    </row>
    <row r="8325" spans="3:3">
      <c r="C8325" s="32"/>
    </row>
    <row r="8326" spans="3:3">
      <c r="C8326" s="32"/>
    </row>
    <row r="8327" spans="3:3">
      <c r="C8327" s="32"/>
    </row>
    <row r="8328" spans="3:3">
      <c r="C8328" s="32"/>
    </row>
    <row r="8329" spans="3:3">
      <c r="C8329" s="32"/>
    </row>
    <row r="8330" spans="3:3">
      <c r="C8330" s="32"/>
    </row>
    <row r="8331" spans="3:3">
      <c r="C8331" s="32"/>
    </row>
    <row r="8332" spans="3:3">
      <c r="C8332" s="32"/>
    </row>
    <row r="8333" spans="3:3">
      <c r="C8333" s="32"/>
    </row>
    <row r="8334" spans="3:3">
      <c r="C8334" s="32"/>
    </row>
    <row r="8335" spans="3:3">
      <c r="C8335" s="32"/>
    </row>
    <row r="8336" spans="3:3">
      <c r="C8336" s="32"/>
    </row>
    <row r="8337" spans="3:3">
      <c r="C8337" s="32"/>
    </row>
    <row r="8338" spans="3:3">
      <c r="C8338" s="32"/>
    </row>
    <row r="8339" spans="3:3">
      <c r="C8339" s="32"/>
    </row>
    <row r="8340" spans="3:3">
      <c r="C8340" s="32"/>
    </row>
    <row r="8341" spans="3:3">
      <c r="C8341" s="32"/>
    </row>
    <row r="8342" spans="3:3">
      <c r="C8342" s="32"/>
    </row>
    <row r="8343" spans="3:3">
      <c r="C8343" s="32"/>
    </row>
    <row r="8344" spans="3:3">
      <c r="C8344" s="32"/>
    </row>
    <row r="8345" spans="3:3">
      <c r="C8345" s="32"/>
    </row>
    <row r="8346" spans="3:3">
      <c r="C8346" s="32"/>
    </row>
    <row r="8347" spans="3:3">
      <c r="C8347" s="32"/>
    </row>
    <row r="8348" spans="3:3">
      <c r="C8348" s="32"/>
    </row>
    <row r="8349" spans="3:3">
      <c r="C8349" s="32"/>
    </row>
    <row r="8350" spans="3:3">
      <c r="C8350" s="32"/>
    </row>
    <row r="8351" spans="3:3">
      <c r="C8351" s="32"/>
    </row>
    <row r="8352" spans="3:3">
      <c r="C8352" s="32"/>
    </row>
    <row r="8353" spans="3:16">
      <c r="C8353" s="32"/>
    </row>
    <row r="8354" spans="3:16">
      <c r="C8354" s="32"/>
    </row>
    <row r="8355" spans="3:16">
      <c r="C8355" s="32"/>
    </row>
    <row r="8356" spans="3:16">
      <c r="C8356" s="32"/>
    </row>
    <row r="8357" spans="3:16">
      <c r="C8357" s="32"/>
    </row>
    <row r="8358" spans="3:16">
      <c r="C8358" s="32"/>
    </row>
    <row r="8359" spans="3:16">
      <c r="C8359" s="32"/>
    </row>
    <row r="8360" spans="3:16">
      <c r="C8360" s="32"/>
    </row>
    <row r="8361" spans="3:16">
      <c r="C8361" s="32"/>
    </row>
    <row r="8368" spans="3:16">
      <c r="D8368" s="19"/>
      <c r="E8368" s="19"/>
      <c r="F8368" s="19"/>
      <c r="G8368" s="19"/>
      <c r="H8368" s="19"/>
      <c r="I8368" s="19"/>
      <c r="J8368" s="19"/>
      <c r="K8368" s="19"/>
      <c r="L8368" s="19"/>
      <c r="M8368" s="19"/>
      <c r="N8368" s="19"/>
      <c r="O8368" s="19"/>
      <c r="P8368" s="19"/>
    </row>
    <row r="8369" spans="3:16">
      <c r="F8369" s="19"/>
      <c r="G8369" s="19"/>
      <c r="H8369" s="19"/>
      <c r="I8369" s="19"/>
      <c r="J8369" s="19"/>
      <c r="K8369" s="19"/>
      <c r="L8369" s="19"/>
      <c r="M8369" s="19"/>
      <c r="N8369" s="19"/>
      <c r="O8369" s="19"/>
      <c r="P8369" s="19"/>
    </row>
    <row r="8370" spans="3:16">
      <c r="C8370" s="29"/>
    </row>
    <row r="8371" spans="3:16">
      <c r="C8371" s="32"/>
    </row>
    <row r="8372" spans="3:16">
      <c r="C8372" s="32"/>
    </row>
    <row r="8373" spans="3:16">
      <c r="C8373" s="32"/>
    </row>
    <row r="8374" spans="3:16">
      <c r="C8374" s="32"/>
    </row>
    <row r="8375" spans="3:16">
      <c r="C8375" s="32"/>
    </row>
    <row r="8376" spans="3:16">
      <c r="C8376" s="32"/>
    </row>
    <row r="8377" spans="3:16">
      <c r="C8377" s="32"/>
    </row>
    <row r="8378" spans="3:16">
      <c r="C8378" s="32"/>
    </row>
    <row r="8379" spans="3:16">
      <c r="C8379" s="32"/>
    </row>
    <row r="8380" spans="3:16">
      <c r="C8380" s="32"/>
    </row>
    <row r="8381" spans="3:16">
      <c r="C8381" s="32"/>
    </row>
    <row r="8382" spans="3:16">
      <c r="C8382" s="32"/>
    </row>
    <row r="8383" spans="3:16">
      <c r="C8383" s="32"/>
    </row>
    <row r="8384" spans="3:16">
      <c r="C8384" s="32"/>
    </row>
    <row r="8385" spans="3:3">
      <c r="C8385" s="32"/>
    </row>
    <row r="8386" spans="3:3">
      <c r="C8386" s="32"/>
    </row>
    <row r="8387" spans="3:3">
      <c r="C8387" s="32"/>
    </row>
    <row r="8388" spans="3:3">
      <c r="C8388" s="32"/>
    </row>
    <row r="8389" spans="3:3">
      <c r="C8389" s="32"/>
    </row>
    <row r="8390" spans="3:3">
      <c r="C8390" s="32"/>
    </row>
    <row r="8391" spans="3:3">
      <c r="C8391" s="32"/>
    </row>
    <row r="8392" spans="3:3">
      <c r="C8392" s="32"/>
    </row>
    <row r="8393" spans="3:3">
      <c r="C8393" s="32"/>
    </row>
    <row r="8394" spans="3:3">
      <c r="C8394" s="32"/>
    </row>
    <row r="8395" spans="3:3">
      <c r="C8395" s="32"/>
    </row>
    <row r="8396" spans="3:3">
      <c r="C8396" s="32"/>
    </row>
    <row r="8397" spans="3:3">
      <c r="C8397" s="32"/>
    </row>
    <row r="8398" spans="3:3">
      <c r="C8398" s="32"/>
    </row>
    <row r="8399" spans="3:3">
      <c r="C8399" s="32"/>
    </row>
    <row r="8400" spans="3:3">
      <c r="C8400" s="32"/>
    </row>
    <row r="8401" spans="3:3">
      <c r="C8401" s="32"/>
    </row>
    <row r="8402" spans="3:3">
      <c r="C8402" s="32"/>
    </row>
    <row r="8403" spans="3:3">
      <c r="C8403" s="32"/>
    </row>
    <row r="8404" spans="3:3">
      <c r="C8404" s="32"/>
    </row>
    <row r="8405" spans="3:3">
      <c r="C8405" s="32"/>
    </row>
    <row r="8406" spans="3:3">
      <c r="C8406" s="32"/>
    </row>
    <row r="8407" spans="3:3">
      <c r="C8407" s="32"/>
    </row>
    <row r="8408" spans="3:3">
      <c r="C8408" s="32"/>
    </row>
    <row r="8409" spans="3:3">
      <c r="C8409" s="32"/>
    </row>
    <row r="8410" spans="3:3">
      <c r="C8410" s="32"/>
    </row>
    <row r="8411" spans="3:3">
      <c r="C8411" s="32"/>
    </row>
    <row r="8412" spans="3:3">
      <c r="C8412" s="32"/>
    </row>
    <row r="8413" spans="3:3">
      <c r="C8413" s="32"/>
    </row>
    <row r="8414" spans="3:3">
      <c r="C8414" s="32"/>
    </row>
    <row r="8415" spans="3:3">
      <c r="C8415" s="32"/>
    </row>
    <row r="8416" spans="3:3">
      <c r="C8416" s="32"/>
    </row>
    <row r="8417" spans="3:3">
      <c r="C8417" s="32"/>
    </row>
    <row r="8418" spans="3:3">
      <c r="C8418" s="32"/>
    </row>
    <row r="8419" spans="3:3">
      <c r="C8419" s="32"/>
    </row>
    <row r="8420" spans="3:3">
      <c r="C8420" s="32"/>
    </row>
    <row r="8421" spans="3:3">
      <c r="C8421" s="32"/>
    </row>
    <row r="8422" spans="3:3">
      <c r="C8422" s="32"/>
    </row>
    <row r="8423" spans="3:3">
      <c r="C8423" s="32"/>
    </row>
    <row r="8424" spans="3:3">
      <c r="C8424" s="32"/>
    </row>
    <row r="8425" spans="3:3">
      <c r="C8425" s="32"/>
    </row>
    <row r="8426" spans="3:3">
      <c r="C8426" s="32"/>
    </row>
    <row r="8427" spans="3:3">
      <c r="C8427" s="32"/>
    </row>
    <row r="8428" spans="3:3">
      <c r="C8428" s="32"/>
    </row>
    <row r="8429" spans="3:3">
      <c r="C8429" s="32"/>
    </row>
    <row r="8430" spans="3:3">
      <c r="C8430" s="32"/>
    </row>
    <row r="8431" spans="3:3">
      <c r="C8431" s="32"/>
    </row>
    <row r="8432" spans="3:3">
      <c r="C8432" s="32"/>
    </row>
    <row r="8433" spans="3:3">
      <c r="C8433" s="32"/>
    </row>
    <row r="8434" spans="3:3">
      <c r="C8434" s="32"/>
    </row>
    <row r="8435" spans="3:3">
      <c r="C8435" s="32"/>
    </row>
    <row r="8436" spans="3:3">
      <c r="C8436" s="32"/>
    </row>
    <row r="8437" spans="3:3">
      <c r="C8437" s="32"/>
    </row>
    <row r="8438" spans="3:3">
      <c r="C8438" s="32"/>
    </row>
    <row r="8439" spans="3:3">
      <c r="C8439" s="32"/>
    </row>
    <row r="8440" spans="3:3">
      <c r="C8440" s="32"/>
    </row>
    <row r="8441" spans="3:3">
      <c r="C8441" s="32"/>
    </row>
    <row r="8442" spans="3:3">
      <c r="C8442" s="32"/>
    </row>
    <row r="8443" spans="3:3">
      <c r="C8443" s="32"/>
    </row>
    <row r="8444" spans="3:3">
      <c r="C8444" s="32"/>
    </row>
    <row r="8445" spans="3:3">
      <c r="C8445" s="32"/>
    </row>
    <row r="8446" spans="3:3">
      <c r="C8446" s="32"/>
    </row>
    <row r="8447" spans="3:3">
      <c r="C8447" s="32"/>
    </row>
    <row r="8448" spans="3:3">
      <c r="C8448" s="32"/>
    </row>
    <row r="8449" spans="3:3">
      <c r="C8449" s="32"/>
    </row>
    <row r="8450" spans="3:3">
      <c r="C8450" s="32"/>
    </row>
    <row r="8451" spans="3:3">
      <c r="C8451" s="32"/>
    </row>
    <row r="8452" spans="3:3">
      <c r="C8452" s="32"/>
    </row>
    <row r="8453" spans="3:3">
      <c r="C8453" s="32"/>
    </row>
    <row r="8454" spans="3:3">
      <c r="C8454" s="32"/>
    </row>
    <row r="8455" spans="3:3">
      <c r="C8455" s="32"/>
    </row>
    <row r="8456" spans="3:3">
      <c r="C8456" s="32"/>
    </row>
    <row r="8457" spans="3:3">
      <c r="C8457" s="32"/>
    </row>
    <row r="8458" spans="3:3">
      <c r="C8458" s="32"/>
    </row>
    <row r="8459" spans="3:3">
      <c r="C8459" s="32"/>
    </row>
    <row r="8460" spans="3:3">
      <c r="C8460" s="32"/>
    </row>
    <row r="8461" spans="3:3">
      <c r="C8461" s="32"/>
    </row>
    <row r="8462" spans="3:3">
      <c r="C8462" s="32"/>
    </row>
    <row r="8463" spans="3:3">
      <c r="C8463" s="32"/>
    </row>
    <row r="8464" spans="3:3">
      <c r="C8464" s="32"/>
    </row>
    <row r="8465" spans="3:3">
      <c r="C8465" s="32"/>
    </row>
    <row r="8466" spans="3:3">
      <c r="C8466" s="32"/>
    </row>
    <row r="8467" spans="3:3">
      <c r="C8467" s="32"/>
    </row>
    <row r="8468" spans="3:3">
      <c r="C8468" s="32"/>
    </row>
    <row r="8469" spans="3:3">
      <c r="C8469" s="32"/>
    </row>
    <row r="8470" spans="3:3">
      <c r="C8470" s="32"/>
    </row>
    <row r="8471" spans="3:3">
      <c r="C8471" s="32"/>
    </row>
  </sheetData>
  <mergeCells count="222">
    <mergeCell ref="D8:P8"/>
    <mergeCell ref="F9:J9"/>
    <mergeCell ref="L9:P9"/>
    <mergeCell ref="D118:P118"/>
    <mergeCell ref="F119:J119"/>
    <mergeCell ref="L119:P119"/>
    <mergeCell ref="D448:P448"/>
    <mergeCell ref="F449:J449"/>
    <mergeCell ref="L449:P449"/>
    <mergeCell ref="D558:P558"/>
    <mergeCell ref="F559:J559"/>
    <mergeCell ref="L559:P559"/>
    <mergeCell ref="D228:P228"/>
    <mergeCell ref="F229:J229"/>
    <mergeCell ref="L229:P229"/>
    <mergeCell ref="D338:P338"/>
    <mergeCell ref="F339:J339"/>
    <mergeCell ref="L339:P339"/>
    <mergeCell ref="D888:P888"/>
    <mergeCell ref="F889:J889"/>
    <mergeCell ref="L889:P889"/>
    <mergeCell ref="D998:P998"/>
    <mergeCell ref="F999:J999"/>
    <mergeCell ref="L999:P999"/>
    <mergeCell ref="D668:P668"/>
    <mergeCell ref="F669:J669"/>
    <mergeCell ref="L669:P669"/>
    <mergeCell ref="D778:P778"/>
    <mergeCell ref="F779:J779"/>
    <mergeCell ref="L779:P779"/>
    <mergeCell ref="D1328:P1328"/>
    <mergeCell ref="F1329:J1329"/>
    <mergeCell ref="L1329:P1329"/>
    <mergeCell ref="D1438:P1438"/>
    <mergeCell ref="F1439:J1439"/>
    <mergeCell ref="L1439:P1439"/>
    <mergeCell ref="D1108:P1108"/>
    <mergeCell ref="F1109:J1109"/>
    <mergeCell ref="L1109:P1109"/>
    <mergeCell ref="D1218:P1218"/>
    <mergeCell ref="F1219:J1219"/>
    <mergeCell ref="L1219:P1219"/>
    <mergeCell ref="D1768:P1768"/>
    <mergeCell ref="F1769:J1769"/>
    <mergeCell ref="L1769:P1769"/>
    <mergeCell ref="D1878:P1878"/>
    <mergeCell ref="F1879:J1879"/>
    <mergeCell ref="L1879:P1879"/>
    <mergeCell ref="D1548:P1548"/>
    <mergeCell ref="F1549:J1549"/>
    <mergeCell ref="L1549:P1549"/>
    <mergeCell ref="D1658:P1658"/>
    <mergeCell ref="F1659:J1659"/>
    <mergeCell ref="L1659:P1659"/>
    <mergeCell ref="D2208:P2208"/>
    <mergeCell ref="F2209:J2209"/>
    <mergeCell ref="L2209:P2209"/>
    <mergeCell ref="D2318:P2318"/>
    <mergeCell ref="F2319:J2319"/>
    <mergeCell ref="L2319:P2319"/>
    <mergeCell ref="D1988:P1988"/>
    <mergeCell ref="F1989:J1989"/>
    <mergeCell ref="L1989:P1989"/>
    <mergeCell ref="D2098:P2098"/>
    <mergeCell ref="F2099:J2099"/>
    <mergeCell ref="L2099:P2099"/>
    <mergeCell ref="D2648:P2648"/>
    <mergeCell ref="F2649:J2649"/>
    <mergeCell ref="L2649:P2649"/>
    <mergeCell ref="D2758:P2758"/>
    <mergeCell ref="F2759:J2759"/>
    <mergeCell ref="L2759:P2759"/>
    <mergeCell ref="D2428:P2428"/>
    <mergeCell ref="F2429:J2429"/>
    <mergeCell ref="L2429:P2429"/>
    <mergeCell ref="D2538:P2538"/>
    <mergeCell ref="F2539:J2539"/>
    <mergeCell ref="L2539:P2539"/>
    <mergeCell ref="D3088:P3088"/>
    <mergeCell ref="F3089:J3089"/>
    <mergeCell ref="L3089:P3089"/>
    <mergeCell ref="D3198:P3198"/>
    <mergeCell ref="F3199:J3199"/>
    <mergeCell ref="L3199:P3199"/>
    <mergeCell ref="D2868:P2868"/>
    <mergeCell ref="F2869:J2869"/>
    <mergeCell ref="L2869:P2869"/>
    <mergeCell ref="D2978:P2978"/>
    <mergeCell ref="F2979:J2979"/>
    <mergeCell ref="L2979:P2979"/>
    <mergeCell ref="D3528:P3528"/>
    <mergeCell ref="F3529:J3529"/>
    <mergeCell ref="L3529:P3529"/>
    <mergeCell ref="D3638:P3638"/>
    <mergeCell ref="F3639:J3639"/>
    <mergeCell ref="L3639:P3639"/>
    <mergeCell ref="D3308:P3308"/>
    <mergeCell ref="F3309:J3309"/>
    <mergeCell ref="L3309:P3309"/>
    <mergeCell ref="D3418:P3418"/>
    <mergeCell ref="F3419:J3419"/>
    <mergeCell ref="L3419:P3419"/>
    <mergeCell ref="D3968:P3968"/>
    <mergeCell ref="F3969:J3969"/>
    <mergeCell ref="L3969:P3969"/>
    <mergeCell ref="D4078:P4078"/>
    <mergeCell ref="F4079:J4079"/>
    <mergeCell ref="L4079:P4079"/>
    <mergeCell ref="D3748:P3748"/>
    <mergeCell ref="F3749:J3749"/>
    <mergeCell ref="L3749:P3749"/>
    <mergeCell ref="D3858:P3858"/>
    <mergeCell ref="F3859:J3859"/>
    <mergeCell ref="L3859:P3859"/>
    <mergeCell ref="D4408:P4408"/>
    <mergeCell ref="F4409:J4409"/>
    <mergeCell ref="L4409:P4409"/>
    <mergeCell ref="D4518:P4518"/>
    <mergeCell ref="F4519:J4519"/>
    <mergeCell ref="L4519:P4519"/>
    <mergeCell ref="D4188:P4188"/>
    <mergeCell ref="F4189:J4189"/>
    <mergeCell ref="L4189:P4189"/>
    <mergeCell ref="D4298:P4298"/>
    <mergeCell ref="F4299:J4299"/>
    <mergeCell ref="L4299:P4299"/>
    <mergeCell ref="D4848:P4848"/>
    <mergeCell ref="F4849:J4849"/>
    <mergeCell ref="L4849:P4849"/>
    <mergeCell ref="D4958:P4958"/>
    <mergeCell ref="F4959:J4959"/>
    <mergeCell ref="L4959:P4959"/>
    <mergeCell ref="D4628:P4628"/>
    <mergeCell ref="F4629:J4629"/>
    <mergeCell ref="L4629:P4629"/>
    <mergeCell ref="D4738:P4738"/>
    <mergeCell ref="F4739:J4739"/>
    <mergeCell ref="L4739:P4739"/>
    <mergeCell ref="D5288:P5288"/>
    <mergeCell ref="F5289:J5289"/>
    <mergeCell ref="L5289:P5289"/>
    <mergeCell ref="D5398:P5398"/>
    <mergeCell ref="F5399:J5399"/>
    <mergeCell ref="L5399:P5399"/>
    <mergeCell ref="D5068:P5068"/>
    <mergeCell ref="F5069:J5069"/>
    <mergeCell ref="L5069:P5069"/>
    <mergeCell ref="D5178:P5178"/>
    <mergeCell ref="F5179:J5179"/>
    <mergeCell ref="L5179:P5179"/>
    <mergeCell ref="D5728:P5728"/>
    <mergeCell ref="F5729:J5729"/>
    <mergeCell ref="L5729:P5729"/>
    <mergeCell ref="D5838:P5838"/>
    <mergeCell ref="F5839:J5839"/>
    <mergeCell ref="L5839:P5839"/>
    <mergeCell ref="D5508:P5508"/>
    <mergeCell ref="F5509:J5509"/>
    <mergeCell ref="L5509:P5509"/>
    <mergeCell ref="D5618:P5618"/>
    <mergeCell ref="F5619:J5619"/>
    <mergeCell ref="L5619:P5619"/>
    <mergeCell ref="D6168:P6168"/>
    <mergeCell ref="F6169:J6169"/>
    <mergeCell ref="L6169:P6169"/>
    <mergeCell ref="D6278:P6278"/>
    <mergeCell ref="F6279:J6279"/>
    <mergeCell ref="L6279:P6279"/>
    <mergeCell ref="D5948:P5948"/>
    <mergeCell ref="F5949:J5949"/>
    <mergeCell ref="L5949:P5949"/>
    <mergeCell ref="D6058:P6058"/>
    <mergeCell ref="F6059:J6059"/>
    <mergeCell ref="L6059:P6059"/>
    <mergeCell ref="D6608:P6608"/>
    <mergeCell ref="F6609:J6609"/>
    <mergeCell ref="L6609:P6609"/>
    <mergeCell ref="D6718:P6718"/>
    <mergeCell ref="F6719:J6719"/>
    <mergeCell ref="L6719:P6719"/>
    <mergeCell ref="D6388:P6388"/>
    <mergeCell ref="F6389:J6389"/>
    <mergeCell ref="L6389:P6389"/>
    <mergeCell ref="D6498:P6498"/>
    <mergeCell ref="F6499:J6499"/>
    <mergeCell ref="L6499:P6499"/>
    <mergeCell ref="D7048:P7048"/>
    <mergeCell ref="F7049:J7049"/>
    <mergeCell ref="L7049:P7049"/>
    <mergeCell ref="D7158:P7158"/>
    <mergeCell ref="F7159:J7159"/>
    <mergeCell ref="L7159:P7159"/>
    <mergeCell ref="D6828:P6828"/>
    <mergeCell ref="F6829:J6829"/>
    <mergeCell ref="L6829:P6829"/>
    <mergeCell ref="D6938:P6938"/>
    <mergeCell ref="F6939:J6939"/>
    <mergeCell ref="L6939:P6939"/>
    <mergeCell ref="D7488:P7488"/>
    <mergeCell ref="F7489:J7489"/>
    <mergeCell ref="L7489:P7489"/>
    <mergeCell ref="D7598:P7598"/>
    <mergeCell ref="F7599:J7599"/>
    <mergeCell ref="L7599:P7599"/>
    <mergeCell ref="D7268:P7268"/>
    <mergeCell ref="F7269:J7269"/>
    <mergeCell ref="L7269:P7269"/>
    <mergeCell ref="D7378:P7378"/>
    <mergeCell ref="F7379:J7379"/>
    <mergeCell ref="L7379:P7379"/>
    <mergeCell ref="D7928:P7928"/>
    <mergeCell ref="F7929:J7929"/>
    <mergeCell ref="L7929:P7929"/>
    <mergeCell ref="D8038:P8038"/>
    <mergeCell ref="F8039:J8039"/>
    <mergeCell ref="L8039:P8039"/>
    <mergeCell ref="D7708:P7708"/>
    <mergeCell ref="F7709:J7709"/>
    <mergeCell ref="L7709:P7709"/>
    <mergeCell ref="D7818:P7818"/>
    <mergeCell ref="F7819:J7819"/>
    <mergeCell ref="L7819:P7819"/>
  </mergeCells>
  <hyperlinks>
    <hyperlink ref="C8145" location="'Contents and Notes'!A1" display="Back to Table of Contents" xr:uid="{0739BF18-4BFE-45FD-9F69-FC4E2E0659E1}"/>
    <hyperlink ref="C2" r:id="rId1" xr:uid="{A32E51CC-0DE0-4F2E-82BA-908D38769B43}"/>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46AAF-8E10-4C4D-994A-05E881307A83}">
  <sheetPr>
    <tabColor rgb="FFFFFF00"/>
  </sheetPr>
  <dimension ref="A1:T3839"/>
  <sheetViews>
    <sheetView topLeftCell="D1" workbookViewId="0">
      <selection activeCell="T1" sqref="T1"/>
    </sheetView>
  </sheetViews>
  <sheetFormatPr defaultRowHeight="14.5"/>
  <cols>
    <col min="3" max="3" width="11.54296875" bestFit="1" customWidth="1"/>
    <col min="19" max="20" width="9.81640625" bestFit="1" customWidth="1"/>
  </cols>
  <sheetData>
    <row r="1" spans="1:20">
      <c r="A1" t="s">
        <v>117</v>
      </c>
      <c r="B1" t="s">
        <v>204</v>
      </c>
      <c r="C1" t="s">
        <v>207</v>
      </c>
      <c r="D1" t="s">
        <v>206</v>
      </c>
      <c r="E1" t="s">
        <v>205</v>
      </c>
      <c r="H1" t="s">
        <v>117</v>
      </c>
      <c r="I1" t="s">
        <v>192</v>
      </c>
      <c r="J1" t="s">
        <v>193</v>
      </c>
      <c r="K1" t="s">
        <v>194</v>
      </c>
      <c r="L1" t="s">
        <v>195</v>
      </c>
      <c r="M1" t="s">
        <v>196</v>
      </c>
      <c r="N1" t="s">
        <v>197</v>
      </c>
      <c r="O1" t="s">
        <v>198</v>
      </c>
      <c r="P1" t="s">
        <v>199</v>
      </c>
      <c r="Q1" t="s">
        <v>200</v>
      </c>
      <c r="R1" t="s">
        <v>201</v>
      </c>
      <c r="S1" t="s">
        <v>202</v>
      </c>
      <c r="T1" t="s">
        <v>203</v>
      </c>
    </row>
    <row r="2" spans="1:20">
      <c r="A2">
        <v>2023</v>
      </c>
      <c r="B2">
        <v>0</v>
      </c>
      <c r="C2" t="s">
        <v>192</v>
      </c>
      <c r="D2">
        <f ca="1">VLOOKUP(A2&amp;B2,'raw -- CBO demo'!$A$11:$N$8141,4,FALSE)</f>
        <v>3702967</v>
      </c>
      <c r="E2">
        <f ca="1">VLOOKUP(A2&amp;B2,'raw -- CBO demo'!$A$11:$N$8141,8,FALSE)+VLOOKUP(A2&amp;B2,'raw -- CBO demo'!$A$11:$N$8141,14,FALSE)</f>
        <v>0</v>
      </c>
      <c r="H2">
        <v>2023</v>
      </c>
      <c r="I2">
        <f ca="1">SUMIFS($D$2:$D$3839,$A$2:$A$3839,$H2,$C$2:$C$3839,I$1)/1000000</f>
        <v>22.604161999999999</v>
      </c>
      <c r="J2">
        <f ca="1">SUMIFS($D$2:$D$3839,$A$2:$A$3839,$H2,$C$2:$C$3839,J$1)/1000000</f>
        <v>51.020940000000003</v>
      </c>
      <c r="K2">
        <f ca="1">SUMIFS($D$2:$D$3839,$A$2:$A$3839,$H2,$C$2:$C$3839,K$1)/1000000</f>
        <v>30.977803000000002</v>
      </c>
      <c r="L2">
        <f ca="1">SUMIFS($D$2:$D$3839,$A$2:$A$3839,$H2,$C$2:$C$3839,L$1)/1000000</f>
        <v>46.100188000000003</v>
      </c>
      <c r="M2">
        <f ca="1">SUMIFS($D$2:$D$3839,$A$2:$A$3839,$H2,$C$2:$C$3839,M$1)/1000000</f>
        <v>43.994383999999997</v>
      </c>
      <c r="N2">
        <f ca="1">SUMIFS($D$2:$D$3839,$A$2:$A$3839,$H2,$C$2:$C$3839,N$1)/1000000</f>
        <v>40.585298000000002</v>
      </c>
      <c r="O2">
        <f t="shared" ref="O2:R17" ca="1" si="0">SUMIFS($D$2:$D$3839,$A$2:$A$3839,$H2,$C$2:$C$3839,O$1)/1000000</f>
        <v>41.918711999999999</v>
      </c>
      <c r="P2">
        <f t="shared" ca="1" si="0"/>
        <v>34.426960000000001</v>
      </c>
      <c r="Q2">
        <f t="shared" ca="1" si="0"/>
        <v>18.269421999999999</v>
      </c>
      <c r="R2">
        <f t="shared" ca="1" si="0"/>
        <v>6.1380710000000001</v>
      </c>
      <c r="S2">
        <f ca="1">SUMIF($A$2:$A$3839,$H2,$E$2:$E$3839)/1000000</f>
        <v>132.92848799999999</v>
      </c>
      <c r="T2">
        <f ca="1">SUMIF($A$2:$A$3839,$H2,$D$2:$D$3839)/1000000-S2</f>
        <v>203.10745199999999</v>
      </c>
    </row>
    <row r="3" spans="1:20">
      <c r="A3">
        <f>A2</f>
        <v>2023</v>
      </c>
      <c r="B3">
        <f>B2+1</f>
        <v>1</v>
      </c>
      <c r="C3" t="s">
        <v>192</v>
      </c>
      <c r="D3">
        <f ca="1">VLOOKUP(A3&amp;B3,'raw -- CBO demo'!$A$11:$N$8141,4,FALSE)</f>
        <v>3697149</v>
      </c>
      <c r="E3">
        <f ca="1">VLOOKUP(A3&amp;B3,'raw -- CBO demo'!$A$11:$N$8141,8,FALSE)+VLOOKUP(A3&amp;B3,'raw -- CBO demo'!$A$11:$N$8141,14,FALSE)</f>
        <v>0</v>
      </c>
      <c r="H3">
        <f>H2+1</f>
        <v>2024</v>
      </c>
      <c r="I3">
        <f t="shared" ref="I3:R39" ca="1" si="1">SUMIFS($D$2:$D$3839,$A$2:$A$3839,$H3,$C$2:$C$3839,I$1)/1000000</f>
        <v>22.50949</v>
      </c>
      <c r="J3">
        <f t="shared" ca="1" si="1"/>
        <v>50.828111</v>
      </c>
      <c r="K3">
        <f t="shared" ca="1" si="1"/>
        <v>31.199877999999998</v>
      </c>
      <c r="L3">
        <f t="shared" ca="1" si="1"/>
        <v>46.202978000000002</v>
      </c>
      <c r="M3">
        <f t="shared" ca="1" si="1"/>
        <v>44.511679000000001</v>
      </c>
      <c r="N3">
        <f t="shared" ca="1" si="1"/>
        <v>40.612490000000001</v>
      </c>
      <c r="O3">
        <f t="shared" ca="1" si="0"/>
        <v>41.561359000000003</v>
      </c>
      <c r="P3">
        <f t="shared" ca="1" si="0"/>
        <v>35.018461000000002</v>
      </c>
      <c r="Q3">
        <f t="shared" ca="1" si="0"/>
        <v>19.119298000000001</v>
      </c>
      <c r="R3">
        <f t="shared" ca="1" si="0"/>
        <v>6.209409</v>
      </c>
      <c r="S3">
        <f t="shared" ref="S3:S39" ca="1" si="2">SUMIF($A$2:$A$3839,$H3,$E$2:$E$3839)/1000000</f>
        <v>133.429787</v>
      </c>
      <c r="T3">
        <f t="shared" ref="T3:T39" ca="1" si="3">SUMIF($A$2:$A$3839,$H3,$D$2:$D$3839)/1000000-S3</f>
        <v>204.34336599999997</v>
      </c>
    </row>
    <row r="4" spans="1:20">
      <c r="A4">
        <f t="shared" ref="A4:A67" si="4">A3</f>
        <v>2023</v>
      </c>
      <c r="B4">
        <f t="shared" ref="B4:B67" si="5">B3+1</f>
        <v>2</v>
      </c>
      <c r="C4" t="s">
        <v>192</v>
      </c>
      <c r="D4">
        <f ca="1">VLOOKUP(A4&amp;B4,'raw -- CBO demo'!$A$11:$N$8141,4,FALSE)</f>
        <v>3647741</v>
      </c>
      <c r="E4">
        <f ca="1">VLOOKUP(A4&amp;B4,'raw -- CBO demo'!$A$11:$N$8141,8,FALSE)+VLOOKUP(A4&amp;B4,'raw -- CBO demo'!$A$11:$N$8141,14,FALSE)</f>
        <v>0</v>
      </c>
      <c r="H4">
        <f t="shared" ref="H4:H39" si="6">H3+1</f>
        <v>2025</v>
      </c>
      <c r="I4">
        <f t="shared" ca="1" si="1"/>
        <v>22.481020999999998</v>
      </c>
      <c r="J4">
        <f t="shared" ca="1" si="1"/>
        <v>50.426805000000002</v>
      </c>
      <c r="K4">
        <f t="shared" ca="1" si="1"/>
        <v>31.476879</v>
      </c>
      <c r="L4">
        <f t="shared" ca="1" si="1"/>
        <v>46.161200999999998</v>
      </c>
      <c r="M4">
        <f t="shared" ca="1" si="1"/>
        <v>44.987102</v>
      </c>
      <c r="N4">
        <f t="shared" ca="1" si="1"/>
        <v>40.668368999999998</v>
      </c>
      <c r="O4">
        <f t="shared" ca="1" si="0"/>
        <v>41.254499000000003</v>
      </c>
      <c r="P4">
        <f t="shared" ca="1" si="0"/>
        <v>35.659010000000002</v>
      </c>
      <c r="Q4">
        <f t="shared" ca="1" si="0"/>
        <v>20.005044000000002</v>
      </c>
      <c r="R4">
        <f t="shared" ca="1" si="0"/>
        <v>6.2772930000000002</v>
      </c>
      <c r="S4">
        <f t="shared" ca="1" si="2"/>
        <v>133.96987200000001</v>
      </c>
      <c r="T4">
        <f t="shared" ca="1" si="3"/>
        <v>205.42735099999999</v>
      </c>
    </row>
    <row r="5" spans="1:20">
      <c r="A5">
        <f t="shared" si="4"/>
        <v>2023</v>
      </c>
      <c r="B5">
        <f t="shared" si="5"/>
        <v>3</v>
      </c>
      <c r="C5" t="s">
        <v>192</v>
      </c>
      <c r="D5">
        <f ca="1">VLOOKUP(A5&amp;B5,'raw -- CBO demo'!$A$11:$N$8141,4,FALSE)</f>
        <v>3782517</v>
      </c>
      <c r="E5">
        <f ca="1">VLOOKUP(A5&amp;B5,'raw -- CBO demo'!$A$11:$N$8141,8,FALSE)+VLOOKUP(A5&amp;B5,'raw -- CBO demo'!$A$11:$N$8141,14,FALSE)</f>
        <v>0</v>
      </c>
      <c r="H5">
        <f t="shared" si="6"/>
        <v>2026</v>
      </c>
      <c r="I5">
        <f t="shared" ca="1" si="1"/>
        <v>22.520693999999999</v>
      </c>
      <c r="J5">
        <f t="shared" ca="1" si="1"/>
        <v>49.884160000000001</v>
      </c>
      <c r="K5">
        <f t="shared" ca="1" si="1"/>
        <v>31.706389000000001</v>
      </c>
      <c r="L5">
        <f t="shared" ca="1" si="1"/>
        <v>46.017252999999997</v>
      </c>
      <c r="M5">
        <f t="shared" ca="1" si="1"/>
        <v>45.418171000000001</v>
      </c>
      <c r="N5">
        <f t="shared" ca="1" si="1"/>
        <v>40.710515999999998</v>
      </c>
      <c r="O5">
        <f t="shared" ca="1" si="0"/>
        <v>41.074238000000001</v>
      </c>
      <c r="P5">
        <f t="shared" ca="1" si="0"/>
        <v>36.337905999999997</v>
      </c>
      <c r="Q5">
        <f t="shared" ca="1" si="0"/>
        <v>20.862589</v>
      </c>
      <c r="R5">
        <f t="shared" ca="1" si="0"/>
        <v>6.3793829999999998</v>
      </c>
      <c r="S5">
        <f t="shared" ca="1" si="2"/>
        <v>134.41289900000001</v>
      </c>
      <c r="T5">
        <f t="shared" ca="1" si="3"/>
        <v>206.49839999999998</v>
      </c>
    </row>
    <row r="6" spans="1:20">
      <c r="A6">
        <f t="shared" si="4"/>
        <v>2023</v>
      </c>
      <c r="B6">
        <f t="shared" si="5"/>
        <v>4</v>
      </c>
      <c r="C6" t="s">
        <v>192</v>
      </c>
      <c r="D6">
        <f ca="1">VLOOKUP(A6&amp;B6,'raw -- CBO demo'!$A$11:$N$8141,4,FALSE)</f>
        <v>3848042</v>
      </c>
      <c r="E6">
        <f ca="1">VLOOKUP(A6&amp;B6,'raw -- CBO demo'!$A$11:$N$8141,8,FALSE)+VLOOKUP(A6&amp;B6,'raw -- CBO demo'!$A$11:$N$8141,14,FALSE)</f>
        <v>0</v>
      </c>
      <c r="H6">
        <f t="shared" si="6"/>
        <v>2027</v>
      </c>
      <c r="I6">
        <f t="shared" ca="1" si="1"/>
        <v>22.716799999999999</v>
      </c>
      <c r="J6">
        <f t="shared" ca="1" si="1"/>
        <v>49.254399999999997</v>
      </c>
      <c r="K6">
        <f t="shared" ca="1" si="1"/>
        <v>31.992683</v>
      </c>
      <c r="L6">
        <f t="shared" ca="1" si="1"/>
        <v>45.842275999999998</v>
      </c>
      <c r="M6">
        <f t="shared" ca="1" si="1"/>
        <v>45.860391999999997</v>
      </c>
      <c r="N6">
        <f t="shared" ca="1" si="1"/>
        <v>40.878037999999997</v>
      </c>
      <c r="O6">
        <f t="shared" ca="1" si="0"/>
        <v>40.775441999999998</v>
      </c>
      <c r="P6">
        <f t="shared" ca="1" si="0"/>
        <v>36.859844000000002</v>
      </c>
      <c r="Q6">
        <f t="shared" ca="1" si="0"/>
        <v>21.735406999999999</v>
      </c>
      <c r="R6">
        <f t="shared" ca="1" si="0"/>
        <v>6.5352519999999998</v>
      </c>
      <c r="S6">
        <f t="shared" ca="1" si="2"/>
        <v>135.01964100000001</v>
      </c>
      <c r="T6">
        <f t="shared" ca="1" si="3"/>
        <v>207.430893</v>
      </c>
    </row>
    <row r="7" spans="1:20">
      <c r="A7">
        <f t="shared" si="4"/>
        <v>2023</v>
      </c>
      <c r="B7">
        <f t="shared" si="5"/>
        <v>5</v>
      </c>
      <c r="C7" t="s">
        <v>192</v>
      </c>
      <c r="D7">
        <f ca="1">VLOOKUP(A7&amp;B7,'raw -- CBO demo'!$A$11:$N$8141,4,FALSE)</f>
        <v>3925746</v>
      </c>
      <c r="E7">
        <f ca="1">VLOOKUP(A7&amp;B7,'raw -- CBO demo'!$A$11:$N$8141,8,FALSE)+VLOOKUP(A7&amp;B7,'raw -- CBO demo'!$A$11:$N$8141,14,FALSE)</f>
        <v>0</v>
      </c>
      <c r="H7">
        <f t="shared" si="6"/>
        <v>2028</v>
      </c>
      <c r="I7">
        <f t="shared" ca="1" si="1"/>
        <v>22.889292000000001</v>
      </c>
      <c r="J7">
        <f t="shared" ca="1" si="1"/>
        <v>48.859538999999998</v>
      </c>
      <c r="K7">
        <f t="shared" ca="1" si="1"/>
        <v>32.112682</v>
      </c>
      <c r="L7">
        <f t="shared" ca="1" si="1"/>
        <v>45.715013999999996</v>
      </c>
      <c r="M7">
        <f t="shared" ca="1" si="1"/>
        <v>46.178207999999998</v>
      </c>
      <c r="N7">
        <f t="shared" ca="1" si="1"/>
        <v>41.312393999999998</v>
      </c>
      <c r="O7">
        <f t="shared" ca="1" si="0"/>
        <v>40.303804999999997</v>
      </c>
      <c r="P7">
        <f t="shared" ca="1" si="0"/>
        <v>37.269629000000002</v>
      </c>
      <c r="Q7">
        <f t="shared" ca="1" si="0"/>
        <v>22.543247999999998</v>
      </c>
      <c r="R7">
        <f t="shared" ca="1" si="0"/>
        <v>6.8342619999999998</v>
      </c>
      <c r="S7">
        <f t="shared" ca="1" si="2"/>
        <v>135.920683</v>
      </c>
      <c r="T7">
        <f t="shared" ca="1" si="3"/>
        <v>208.09739000000002</v>
      </c>
    </row>
    <row r="8" spans="1:20">
      <c r="A8">
        <f t="shared" si="4"/>
        <v>2023</v>
      </c>
      <c r="B8">
        <f t="shared" si="5"/>
        <v>6</v>
      </c>
      <c r="C8" t="s">
        <v>193</v>
      </c>
      <c r="D8">
        <f ca="1">VLOOKUP(A8&amp;B8,'raw -- CBO demo'!$A$11:$N$8141,4,FALSE)</f>
        <v>4032617</v>
      </c>
      <c r="E8">
        <f ca="1">VLOOKUP(A8&amp;B8,'raw -- CBO demo'!$A$11:$N$8141,8,FALSE)+VLOOKUP(A8&amp;B8,'raw -- CBO demo'!$A$11:$N$8141,14,FALSE)</f>
        <v>0</v>
      </c>
      <c r="H8">
        <f t="shared" si="6"/>
        <v>2029</v>
      </c>
      <c r="I8">
        <f t="shared" ca="1" si="1"/>
        <v>23.091231000000001</v>
      </c>
      <c r="J8">
        <f t="shared" ca="1" si="1"/>
        <v>48.555357999999998</v>
      </c>
      <c r="K8">
        <f t="shared" ca="1" si="1"/>
        <v>32.105156999999998</v>
      </c>
      <c r="L8">
        <f t="shared" ca="1" si="1"/>
        <v>45.734869000000003</v>
      </c>
      <c r="M8">
        <f t="shared" ca="1" si="1"/>
        <v>46.487068000000001</v>
      </c>
      <c r="N8">
        <f t="shared" ca="1" si="1"/>
        <v>41.822133999999998</v>
      </c>
      <c r="O8">
        <f t="shared" ca="1" si="0"/>
        <v>39.714387000000002</v>
      </c>
      <c r="P8">
        <f t="shared" ca="1" si="0"/>
        <v>37.621817</v>
      </c>
      <c r="Q8">
        <f t="shared" ca="1" si="0"/>
        <v>23.310276000000002</v>
      </c>
      <c r="R8">
        <f t="shared" ca="1" si="0"/>
        <v>7.1586280000000002</v>
      </c>
      <c r="S8">
        <f t="shared" ca="1" si="2"/>
        <v>136.399</v>
      </c>
      <c r="T8">
        <f t="shared" ca="1" si="3"/>
        <v>209.20192500000002</v>
      </c>
    </row>
    <row r="9" spans="1:20">
      <c r="A9">
        <f t="shared" si="4"/>
        <v>2023</v>
      </c>
      <c r="B9">
        <f t="shared" si="5"/>
        <v>7</v>
      </c>
      <c r="C9" t="s">
        <v>193</v>
      </c>
      <c r="D9">
        <f ca="1">VLOOKUP(A9&amp;B9,'raw -- CBO demo'!$A$11:$N$8141,4,FALSE)</f>
        <v>4081291</v>
      </c>
      <c r="E9">
        <f ca="1">VLOOKUP(A9&amp;B9,'raw -- CBO demo'!$A$11:$N$8141,8,FALSE)+VLOOKUP(A9&amp;B9,'raw -- CBO demo'!$A$11:$N$8141,14,FALSE)</f>
        <v>0</v>
      </c>
      <c r="H9">
        <f t="shared" si="6"/>
        <v>2030</v>
      </c>
      <c r="I9">
        <f t="shared" ca="1" si="1"/>
        <v>23.308071000000002</v>
      </c>
      <c r="J9">
        <f t="shared" ca="1" si="1"/>
        <v>48.362594000000001</v>
      </c>
      <c r="K9">
        <f t="shared" ca="1" si="1"/>
        <v>31.978377999999999</v>
      </c>
      <c r="L9">
        <f t="shared" ca="1" si="1"/>
        <v>45.845004000000003</v>
      </c>
      <c r="M9">
        <f t="shared" ca="1" si="1"/>
        <v>46.722965000000002</v>
      </c>
      <c r="N9">
        <f t="shared" ca="1" si="1"/>
        <v>42.285384000000001</v>
      </c>
      <c r="O9">
        <f t="shared" ca="1" si="0"/>
        <v>39.214886</v>
      </c>
      <c r="P9">
        <f t="shared" ca="1" si="0"/>
        <v>37.830240000000003</v>
      </c>
      <c r="Q9">
        <f t="shared" ca="1" si="0"/>
        <v>24.206151999999999</v>
      </c>
      <c r="R9">
        <f t="shared" ca="1" si="0"/>
        <v>7.4441579999999998</v>
      </c>
      <c r="S9">
        <f t="shared" ca="1" si="2"/>
        <v>137.20715799999999</v>
      </c>
      <c r="T9">
        <f t="shared" ca="1" si="3"/>
        <v>209.99067400000001</v>
      </c>
    </row>
    <row r="10" spans="1:20">
      <c r="A10">
        <f t="shared" si="4"/>
        <v>2023</v>
      </c>
      <c r="B10">
        <f t="shared" si="5"/>
        <v>8</v>
      </c>
      <c r="C10" t="s">
        <v>193</v>
      </c>
      <c r="D10">
        <f ca="1">VLOOKUP(A10&amp;B10,'raw -- CBO demo'!$A$11:$N$8141,4,FALSE)</f>
        <v>4107341</v>
      </c>
      <c r="E10">
        <f ca="1">VLOOKUP(A10&amp;B10,'raw -- CBO demo'!$A$11:$N$8141,8,FALSE)+VLOOKUP(A10&amp;B10,'raw -- CBO demo'!$A$11:$N$8141,14,FALSE)</f>
        <v>0</v>
      </c>
      <c r="H10">
        <f t="shared" si="6"/>
        <v>2031</v>
      </c>
      <c r="I10">
        <f t="shared" ca="1" si="1"/>
        <v>23.530754999999999</v>
      </c>
      <c r="J10">
        <f t="shared" ca="1" si="1"/>
        <v>48.182093999999999</v>
      </c>
      <c r="K10">
        <f t="shared" ca="1" si="1"/>
        <v>31.815467000000002</v>
      </c>
      <c r="L10">
        <f t="shared" ca="1" si="1"/>
        <v>46.034616999999997</v>
      </c>
      <c r="M10">
        <f t="shared" ca="1" si="1"/>
        <v>46.841951999999999</v>
      </c>
      <c r="N10">
        <f t="shared" ca="1" si="1"/>
        <v>42.827581000000002</v>
      </c>
      <c r="O10">
        <f t="shared" ca="1" si="0"/>
        <v>38.918506000000001</v>
      </c>
      <c r="P10">
        <f t="shared" ca="1" si="0"/>
        <v>37.824581999999999</v>
      </c>
      <c r="Q10">
        <f t="shared" ca="1" si="0"/>
        <v>25.115034999999999</v>
      </c>
      <c r="R10">
        <f t="shared" ca="1" si="0"/>
        <v>7.7056149999999999</v>
      </c>
      <c r="S10">
        <f t="shared" ca="1" si="2"/>
        <v>138.06386800000001</v>
      </c>
      <c r="T10">
        <f t="shared" ca="1" si="3"/>
        <v>210.73233599999998</v>
      </c>
    </row>
    <row r="11" spans="1:20">
      <c r="A11">
        <f t="shared" si="4"/>
        <v>2023</v>
      </c>
      <c r="B11">
        <f t="shared" si="5"/>
        <v>9</v>
      </c>
      <c r="C11" t="s">
        <v>193</v>
      </c>
      <c r="D11">
        <f ca="1">VLOOKUP(A11&amp;B11,'raw -- CBO demo'!$A$11:$N$8141,4,FALSE)</f>
        <v>4067222</v>
      </c>
      <c r="E11">
        <f ca="1">VLOOKUP(A11&amp;B11,'raw -- CBO demo'!$A$11:$N$8141,8,FALSE)+VLOOKUP(A11&amp;B11,'raw -- CBO demo'!$A$11:$N$8141,14,FALSE)</f>
        <v>0</v>
      </c>
      <c r="H11">
        <f t="shared" si="6"/>
        <v>2032</v>
      </c>
      <c r="I11">
        <f t="shared" ca="1" si="1"/>
        <v>23.733288000000002</v>
      </c>
      <c r="J11">
        <f t="shared" ca="1" si="1"/>
        <v>48.049197999999997</v>
      </c>
      <c r="K11">
        <f t="shared" ca="1" si="1"/>
        <v>31.530957000000001</v>
      </c>
      <c r="L11">
        <f t="shared" ca="1" si="1"/>
        <v>46.351641000000001</v>
      </c>
      <c r="M11">
        <f t="shared" ca="1" si="1"/>
        <v>46.960405999999999</v>
      </c>
      <c r="N11">
        <f t="shared" ca="1" si="1"/>
        <v>43.326189999999997</v>
      </c>
      <c r="O11">
        <f t="shared" ca="1" si="0"/>
        <v>38.780934000000002</v>
      </c>
      <c r="P11">
        <f t="shared" ca="1" si="0"/>
        <v>37.614877</v>
      </c>
      <c r="Q11">
        <f t="shared" ca="1" si="0"/>
        <v>25.796794999999999</v>
      </c>
      <c r="R11">
        <f t="shared" ca="1" si="0"/>
        <v>8.2225199999999994</v>
      </c>
      <c r="S11">
        <f t="shared" ca="1" si="2"/>
        <v>138.49938399999999</v>
      </c>
      <c r="T11">
        <f t="shared" ca="1" si="3"/>
        <v>211.867422</v>
      </c>
    </row>
    <row r="12" spans="1:20">
      <c r="A12">
        <f t="shared" si="4"/>
        <v>2023</v>
      </c>
      <c r="B12">
        <f t="shared" si="5"/>
        <v>10</v>
      </c>
      <c r="C12" t="s">
        <v>193</v>
      </c>
      <c r="D12">
        <f ca="1">VLOOKUP(A12&amp;B12,'raw -- CBO demo'!$A$11:$N$8141,4,FALSE)</f>
        <v>4100715</v>
      </c>
      <c r="E12">
        <f ca="1">VLOOKUP(A12&amp;B12,'raw -- CBO demo'!$A$11:$N$8141,8,FALSE)+VLOOKUP(A12&amp;B12,'raw -- CBO demo'!$A$11:$N$8141,14,FALSE)</f>
        <v>0</v>
      </c>
      <c r="H12">
        <f t="shared" si="6"/>
        <v>2033</v>
      </c>
      <c r="I12">
        <f t="shared" ca="1" si="1"/>
        <v>23.899536999999999</v>
      </c>
      <c r="J12">
        <f t="shared" ca="1" si="1"/>
        <v>47.899946999999997</v>
      </c>
      <c r="K12">
        <f t="shared" ca="1" si="1"/>
        <v>31.241558000000001</v>
      </c>
      <c r="L12">
        <f t="shared" ca="1" si="1"/>
        <v>46.747650999999998</v>
      </c>
      <c r="M12">
        <f t="shared" ca="1" si="1"/>
        <v>47.025103999999999</v>
      </c>
      <c r="N12">
        <f t="shared" ca="1" si="1"/>
        <v>43.722346000000002</v>
      </c>
      <c r="O12">
        <f t="shared" ca="1" si="0"/>
        <v>38.837808000000003</v>
      </c>
      <c r="P12">
        <f t="shared" ca="1" si="0"/>
        <v>37.285342999999997</v>
      </c>
      <c r="Q12">
        <f t="shared" ca="1" si="0"/>
        <v>26.349844000000001</v>
      </c>
      <c r="R12">
        <f t="shared" ca="1" si="0"/>
        <v>8.8884980000000002</v>
      </c>
      <c r="S12">
        <f t="shared" ca="1" si="2"/>
        <v>139.22799800000001</v>
      </c>
      <c r="T12">
        <f t="shared" ca="1" si="3"/>
        <v>212.66963799999996</v>
      </c>
    </row>
    <row r="13" spans="1:20">
      <c r="A13">
        <f t="shared" si="4"/>
        <v>2023</v>
      </c>
      <c r="B13">
        <f t="shared" si="5"/>
        <v>11</v>
      </c>
      <c r="C13" t="s">
        <v>193</v>
      </c>
      <c r="D13">
        <f ca="1">VLOOKUP(A13&amp;B13,'raw -- CBO demo'!$A$11:$N$8141,4,FALSE)</f>
        <v>4111371</v>
      </c>
      <c r="E13">
        <f ca="1">VLOOKUP(A13&amp;B13,'raw -- CBO demo'!$A$11:$N$8141,8,FALSE)+VLOOKUP(A13&amp;B13,'raw -- CBO demo'!$A$11:$N$8141,14,FALSE)</f>
        <v>0</v>
      </c>
      <c r="H13">
        <f t="shared" si="6"/>
        <v>2034</v>
      </c>
      <c r="I13">
        <f t="shared" ca="1" si="1"/>
        <v>24.026935999999999</v>
      </c>
      <c r="J13">
        <f t="shared" ca="1" si="1"/>
        <v>47.804372000000001</v>
      </c>
      <c r="K13">
        <f t="shared" ca="1" si="1"/>
        <v>30.967361</v>
      </c>
      <c r="L13">
        <f t="shared" ca="1" si="1"/>
        <v>47.048732000000001</v>
      </c>
      <c r="M13">
        <f t="shared" ca="1" si="1"/>
        <v>47.053001000000002</v>
      </c>
      <c r="N13">
        <f t="shared" ca="1" si="1"/>
        <v>44.207998000000003</v>
      </c>
      <c r="O13">
        <f t="shared" ca="1" si="0"/>
        <v>38.879461999999997</v>
      </c>
      <c r="P13">
        <f t="shared" ca="1" si="0"/>
        <v>37.045293999999998</v>
      </c>
      <c r="Q13">
        <f t="shared" ca="1" si="0"/>
        <v>26.910799999999998</v>
      </c>
      <c r="R13">
        <f t="shared" ca="1" si="0"/>
        <v>9.4467529999999993</v>
      </c>
      <c r="S13">
        <f t="shared" ca="1" si="2"/>
        <v>139.767687</v>
      </c>
      <c r="T13">
        <f t="shared" ca="1" si="3"/>
        <v>213.62302200000002</v>
      </c>
    </row>
    <row r="14" spans="1:20">
      <c r="A14">
        <f t="shared" si="4"/>
        <v>2023</v>
      </c>
      <c r="B14">
        <f t="shared" si="5"/>
        <v>12</v>
      </c>
      <c r="C14" t="s">
        <v>193</v>
      </c>
      <c r="D14">
        <f ca="1">VLOOKUP(A14&amp;B14,'raw -- CBO demo'!$A$11:$N$8141,4,FALSE)</f>
        <v>4220544</v>
      </c>
      <c r="E14">
        <f ca="1">VLOOKUP(A14&amp;B14,'raw -- CBO demo'!$A$11:$N$8141,8,FALSE)+VLOOKUP(A14&amp;B14,'raw -- CBO demo'!$A$11:$N$8141,14,FALSE)</f>
        <v>0</v>
      </c>
      <c r="H14">
        <f t="shared" si="6"/>
        <v>2035</v>
      </c>
      <c r="I14">
        <f t="shared" ca="1" si="1"/>
        <v>24.117811</v>
      </c>
      <c r="J14">
        <f t="shared" ca="1" si="1"/>
        <v>47.783597999999998</v>
      </c>
      <c r="K14">
        <f t="shared" ca="1" si="1"/>
        <v>30.824656000000001</v>
      </c>
      <c r="L14">
        <f t="shared" ca="1" si="1"/>
        <v>47.178778000000001</v>
      </c>
      <c r="M14">
        <f t="shared" ca="1" si="1"/>
        <v>46.981940999999999</v>
      </c>
      <c r="N14">
        <f t="shared" ca="1" si="1"/>
        <v>44.672102000000002</v>
      </c>
      <c r="O14">
        <f t="shared" ca="1" si="0"/>
        <v>38.952472999999998</v>
      </c>
      <c r="P14">
        <f t="shared" ca="1" si="0"/>
        <v>36.851210000000002</v>
      </c>
      <c r="Q14">
        <f t="shared" ca="1" si="0"/>
        <v>27.494284</v>
      </c>
      <c r="R14">
        <f t="shared" ca="1" si="0"/>
        <v>9.9855780000000003</v>
      </c>
      <c r="S14">
        <f t="shared" ca="1" si="2"/>
        <v>140.15724</v>
      </c>
      <c r="T14">
        <f t="shared" ca="1" si="3"/>
        <v>214.68519099999997</v>
      </c>
    </row>
    <row r="15" spans="1:20">
      <c r="A15">
        <f t="shared" si="4"/>
        <v>2023</v>
      </c>
      <c r="B15">
        <f t="shared" si="5"/>
        <v>13</v>
      </c>
      <c r="C15" t="s">
        <v>193</v>
      </c>
      <c r="D15">
        <f ca="1">VLOOKUP(A15&amp;B15,'raw -- CBO demo'!$A$11:$N$8141,4,FALSE)</f>
        <v>4316697</v>
      </c>
      <c r="E15">
        <f ca="1">VLOOKUP(A15&amp;B15,'raw -- CBO demo'!$A$11:$N$8141,8,FALSE)+VLOOKUP(A15&amp;B15,'raw -- CBO demo'!$A$11:$N$8141,14,FALSE)</f>
        <v>0</v>
      </c>
      <c r="H15">
        <f t="shared" si="6"/>
        <v>2036</v>
      </c>
      <c r="I15">
        <f t="shared" ca="1" si="1"/>
        <v>24.178512999999999</v>
      </c>
      <c r="J15">
        <f t="shared" ca="1" si="1"/>
        <v>47.889266999999997</v>
      </c>
      <c r="K15">
        <f t="shared" ca="1" si="1"/>
        <v>30.667427</v>
      </c>
      <c r="L15">
        <f t="shared" ca="1" si="1"/>
        <v>47.163013999999997</v>
      </c>
      <c r="M15">
        <f t="shared" ca="1" si="1"/>
        <v>46.848841999999998</v>
      </c>
      <c r="N15">
        <f t="shared" ca="1" si="1"/>
        <v>45.109273999999999</v>
      </c>
      <c r="O15">
        <f t="shared" ca="1" si="0"/>
        <v>39.023480999999997</v>
      </c>
      <c r="P15">
        <f t="shared" ca="1" si="0"/>
        <v>36.771332999999998</v>
      </c>
      <c r="Q15">
        <f t="shared" ca="1" si="0"/>
        <v>28.097552</v>
      </c>
      <c r="R15">
        <f t="shared" ca="1" si="0"/>
        <v>10.504792</v>
      </c>
      <c r="S15">
        <f t="shared" ca="1" si="2"/>
        <v>140.56588099999999</v>
      </c>
      <c r="T15">
        <f t="shared" ca="1" si="3"/>
        <v>215.687614</v>
      </c>
    </row>
    <row r="16" spans="1:20">
      <c r="A16">
        <f t="shared" si="4"/>
        <v>2023</v>
      </c>
      <c r="B16">
        <f t="shared" si="5"/>
        <v>14</v>
      </c>
      <c r="C16" t="s">
        <v>193</v>
      </c>
      <c r="D16">
        <f ca="1">VLOOKUP(A16&amp;B16,'raw -- CBO demo'!$A$11:$N$8141,4,FALSE)</f>
        <v>4501742</v>
      </c>
      <c r="E16">
        <f ca="1">VLOOKUP(A16&amp;B16,'raw -- CBO demo'!$A$11:$N$8141,8,FALSE)+VLOOKUP(A16&amp;B16,'raw -- CBO demo'!$A$11:$N$8141,14,FALSE)</f>
        <v>0</v>
      </c>
      <c r="H16">
        <f t="shared" si="6"/>
        <v>2037</v>
      </c>
      <c r="I16">
        <f t="shared" ca="1" si="1"/>
        <v>24.21865</v>
      </c>
      <c r="J16">
        <f t="shared" ca="1" si="1"/>
        <v>48.083773000000001</v>
      </c>
      <c r="K16">
        <f t="shared" ca="1" si="1"/>
        <v>30.536218999999999</v>
      </c>
      <c r="L16">
        <f t="shared" ca="1" si="1"/>
        <v>47.144778000000002</v>
      </c>
      <c r="M16">
        <f t="shared" ca="1" si="1"/>
        <v>46.686599000000001</v>
      </c>
      <c r="N16">
        <f t="shared" ca="1" si="1"/>
        <v>45.554164</v>
      </c>
      <c r="O16">
        <f t="shared" ca="1" si="0"/>
        <v>39.208435000000001</v>
      </c>
      <c r="P16">
        <f t="shared" ca="1" si="0"/>
        <v>36.576563</v>
      </c>
      <c r="Q16">
        <f t="shared" ca="1" si="0"/>
        <v>28.576152</v>
      </c>
      <c r="R16">
        <f t="shared" ca="1" si="0"/>
        <v>11.039652</v>
      </c>
      <c r="S16">
        <f t="shared" ca="1" si="2"/>
        <v>140.928923</v>
      </c>
      <c r="T16">
        <f t="shared" ca="1" si="3"/>
        <v>216.69606199999998</v>
      </c>
    </row>
    <row r="17" spans="1:20">
      <c r="A17">
        <f t="shared" si="4"/>
        <v>2023</v>
      </c>
      <c r="B17">
        <f t="shared" si="5"/>
        <v>15</v>
      </c>
      <c r="C17" t="s">
        <v>193</v>
      </c>
      <c r="D17">
        <f ca="1">VLOOKUP(A17&amp;B17,'raw -- CBO demo'!$A$11:$N$8141,4,FALSE)</f>
        <v>4547643</v>
      </c>
      <c r="E17">
        <f ca="1">VLOOKUP(A17&amp;B17,'raw -- CBO demo'!$A$11:$N$8141,8,FALSE)+VLOOKUP(A17&amp;B17,'raw -- CBO demo'!$A$11:$N$8141,14,FALSE)</f>
        <v>0</v>
      </c>
      <c r="H17">
        <f t="shared" si="6"/>
        <v>2038</v>
      </c>
      <c r="I17">
        <f t="shared" ca="1" si="1"/>
        <v>24.250482999999999</v>
      </c>
      <c r="J17">
        <f t="shared" ca="1" si="1"/>
        <v>48.339694999999999</v>
      </c>
      <c r="K17">
        <f t="shared" ca="1" si="1"/>
        <v>30.348991000000002</v>
      </c>
      <c r="L17">
        <f t="shared" ca="1" si="1"/>
        <v>47.133463999999996</v>
      </c>
      <c r="M17">
        <f t="shared" ca="1" si="1"/>
        <v>46.574753000000001</v>
      </c>
      <c r="N17">
        <f t="shared" ca="1" si="1"/>
        <v>45.876759999999997</v>
      </c>
      <c r="O17">
        <f t="shared" ca="1" si="0"/>
        <v>39.642164000000001</v>
      </c>
      <c r="P17">
        <f t="shared" ca="1" si="0"/>
        <v>36.219938999999997</v>
      </c>
      <c r="Q17">
        <f t="shared" ca="1" si="0"/>
        <v>28.970510999999998</v>
      </c>
      <c r="R17">
        <f t="shared" ca="1" si="0"/>
        <v>11.594087</v>
      </c>
      <c r="S17">
        <f t="shared" ca="1" si="2"/>
        <v>141.00968800000001</v>
      </c>
      <c r="T17">
        <f t="shared" ca="1" si="3"/>
        <v>217.941159</v>
      </c>
    </row>
    <row r="18" spans="1:20">
      <c r="A18">
        <f t="shared" si="4"/>
        <v>2023</v>
      </c>
      <c r="B18">
        <f t="shared" si="5"/>
        <v>16</v>
      </c>
      <c r="C18" t="s">
        <v>193</v>
      </c>
      <c r="D18">
        <f ca="1">VLOOKUP(A18&amp;B18,'raw -- CBO demo'!$A$11:$N$8141,4,FALSE)</f>
        <v>4507674</v>
      </c>
      <c r="E18">
        <f ca="1">VLOOKUP(A18&amp;B18,'raw -- CBO demo'!$A$11:$N$8141,8,FALSE)+VLOOKUP(A18&amp;B18,'raw -- CBO demo'!$A$11:$N$8141,14,FALSE)</f>
        <v>12979</v>
      </c>
      <c r="H18">
        <f t="shared" si="6"/>
        <v>2039</v>
      </c>
      <c r="I18">
        <f t="shared" ca="1" si="1"/>
        <v>24.279029000000001</v>
      </c>
      <c r="J18">
        <f t="shared" ca="1" si="1"/>
        <v>48.715969999999999</v>
      </c>
      <c r="K18">
        <f t="shared" ca="1" si="1"/>
        <v>30.061854</v>
      </c>
      <c r="L18">
        <f t="shared" ca="1" si="1"/>
        <v>47.055408</v>
      </c>
      <c r="M18">
        <f t="shared" ca="1" si="1"/>
        <v>46.608168999999997</v>
      </c>
      <c r="N18">
        <f t="shared" ca="1" si="1"/>
        <v>46.189078000000002</v>
      </c>
      <c r="O18">
        <f t="shared" ca="1" si="1"/>
        <v>40.142108</v>
      </c>
      <c r="P18">
        <f t="shared" ca="1" si="1"/>
        <v>35.750629000000004</v>
      </c>
      <c r="Q18">
        <f t="shared" ca="1" si="1"/>
        <v>29.311731999999999</v>
      </c>
      <c r="R18">
        <f t="shared" ca="1" si="1"/>
        <v>12.114718999999999</v>
      </c>
      <c r="S18">
        <f t="shared" ca="1" si="2"/>
        <v>141.59627499999999</v>
      </c>
      <c r="T18">
        <f t="shared" ca="1" si="3"/>
        <v>218.63242100000002</v>
      </c>
    </row>
    <row r="19" spans="1:20">
      <c r="A19">
        <f t="shared" si="4"/>
        <v>2023</v>
      </c>
      <c r="B19">
        <f t="shared" si="5"/>
        <v>17</v>
      </c>
      <c r="C19" t="s">
        <v>193</v>
      </c>
      <c r="D19">
        <f ca="1">VLOOKUP(A19&amp;B19,'raw -- CBO demo'!$A$11:$N$8141,4,FALSE)</f>
        <v>4426083</v>
      </c>
      <c r="E19">
        <f ca="1">VLOOKUP(A19&amp;B19,'raw -- CBO demo'!$A$11:$N$8141,8,FALSE)+VLOOKUP(A19&amp;B19,'raw -- CBO demo'!$A$11:$N$8141,14,FALSE)</f>
        <v>30952</v>
      </c>
      <c r="H19">
        <f t="shared" si="6"/>
        <v>2040</v>
      </c>
      <c r="I19">
        <f t="shared" ca="1" si="1"/>
        <v>24.299838000000001</v>
      </c>
      <c r="J19">
        <f t="shared" ca="1" si="1"/>
        <v>49.03013</v>
      </c>
      <c r="K19">
        <f t="shared" ca="1" si="1"/>
        <v>29.785819</v>
      </c>
      <c r="L19">
        <f t="shared" ca="1" si="1"/>
        <v>47.001384000000002</v>
      </c>
      <c r="M19">
        <f t="shared" ca="1" si="1"/>
        <v>46.731574000000002</v>
      </c>
      <c r="N19">
        <f t="shared" ca="1" si="1"/>
        <v>46.429752999999998</v>
      </c>
      <c r="O19">
        <f t="shared" ca="1" si="1"/>
        <v>40.600828999999997</v>
      </c>
      <c r="P19">
        <f t="shared" ca="1" si="1"/>
        <v>35.361113000000003</v>
      </c>
      <c r="Q19">
        <f t="shared" ca="1" si="1"/>
        <v>29.547713000000002</v>
      </c>
      <c r="R19">
        <f t="shared" ca="1" si="1"/>
        <v>12.667025000000001</v>
      </c>
      <c r="S19">
        <f t="shared" ca="1" si="2"/>
        <v>141.84392500000001</v>
      </c>
      <c r="T19">
        <f t="shared" ca="1" si="3"/>
        <v>219.61125299999998</v>
      </c>
    </row>
    <row r="20" spans="1:20">
      <c r="A20">
        <f t="shared" si="4"/>
        <v>2023</v>
      </c>
      <c r="B20">
        <f t="shared" si="5"/>
        <v>18</v>
      </c>
      <c r="C20" t="s">
        <v>194</v>
      </c>
      <c r="D20">
        <f ca="1">VLOOKUP(A20&amp;B20,'raw -- CBO demo'!$A$11:$N$8141,4,FALSE)</f>
        <v>4408438</v>
      </c>
      <c r="E20">
        <f ca="1">VLOOKUP(A20&amp;B20,'raw -- CBO demo'!$A$11:$N$8141,8,FALSE)+VLOOKUP(A20&amp;B20,'raw -- CBO demo'!$A$11:$N$8141,14,FALSE)</f>
        <v>39924</v>
      </c>
      <c r="H20">
        <f t="shared" si="6"/>
        <v>2041</v>
      </c>
      <c r="I20">
        <f t="shared" ca="1" si="1"/>
        <v>24.308308</v>
      </c>
      <c r="J20">
        <f t="shared" ca="1" si="1"/>
        <v>49.337733999999998</v>
      </c>
      <c r="K20">
        <f t="shared" ca="1" si="1"/>
        <v>29.532468999999999</v>
      </c>
      <c r="L20">
        <f t="shared" ca="1" si="1"/>
        <v>46.891241000000001</v>
      </c>
      <c r="M20">
        <f t="shared" ca="1" si="1"/>
        <v>46.933577</v>
      </c>
      <c r="N20">
        <f t="shared" ca="1" si="1"/>
        <v>46.556938000000002</v>
      </c>
      <c r="O20">
        <f t="shared" ca="1" si="1"/>
        <v>41.135607999999998</v>
      </c>
      <c r="P20">
        <f t="shared" ca="1" si="1"/>
        <v>35.145820000000001</v>
      </c>
      <c r="Q20">
        <f t="shared" ca="1" si="1"/>
        <v>29.600072999999998</v>
      </c>
      <c r="R20">
        <f t="shared" ca="1" si="1"/>
        <v>13.186832000000001</v>
      </c>
      <c r="S20">
        <f t="shared" ca="1" si="2"/>
        <v>142.083733</v>
      </c>
      <c r="T20">
        <f t="shared" ca="1" si="3"/>
        <v>220.54486700000001</v>
      </c>
    </row>
    <row r="21" spans="1:20">
      <c r="A21">
        <f t="shared" si="4"/>
        <v>2023</v>
      </c>
      <c r="B21">
        <f t="shared" si="5"/>
        <v>19</v>
      </c>
      <c r="C21" t="s">
        <v>194</v>
      </c>
      <c r="D21">
        <f ca="1">VLOOKUP(A21&amp;B21,'raw -- CBO demo'!$A$11:$N$8141,4,FALSE)</f>
        <v>4402425</v>
      </c>
      <c r="E21">
        <f ca="1">VLOOKUP(A21&amp;B21,'raw -- CBO demo'!$A$11:$N$8141,8,FALSE)+VLOOKUP(A21&amp;B21,'raw -- CBO demo'!$A$11:$N$8141,14,FALSE)</f>
        <v>78853</v>
      </c>
      <c r="H21">
        <f t="shared" si="6"/>
        <v>2042</v>
      </c>
      <c r="I21">
        <f t="shared" ca="1" si="1"/>
        <v>24.301129</v>
      </c>
      <c r="J21">
        <f t="shared" ca="1" si="1"/>
        <v>49.630011000000003</v>
      </c>
      <c r="K21">
        <f t="shared" ca="1" si="1"/>
        <v>29.333306</v>
      </c>
      <c r="L21">
        <f t="shared" ca="1" si="1"/>
        <v>46.642716</v>
      </c>
      <c r="M21">
        <f t="shared" ca="1" si="1"/>
        <v>47.260176999999999</v>
      </c>
      <c r="N21">
        <f t="shared" ca="1" si="1"/>
        <v>46.682844000000003</v>
      </c>
      <c r="O21">
        <f t="shared" ca="1" si="1"/>
        <v>41.629713000000002</v>
      </c>
      <c r="P21">
        <f t="shared" ca="1" si="1"/>
        <v>35.068562999999997</v>
      </c>
      <c r="Q21">
        <f t="shared" ca="1" si="1"/>
        <v>29.490428000000001</v>
      </c>
      <c r="R21">
        <f t="shared" ca="1" si="1"/>
        <v>13.709324000000001</v>
      </c>
      <c r="S21">
        <f t="shared" ca="1" si="2"/>
        <v>142.45332099999999</v>
      </c>
      <c r="T21">
        <f t="shared" ca="1" si="3"/>
        <v>221.29489000000004</v>
      </c>
    </row>
    <row r="22" spans="1:20">
      <c r="A22">
        <f t="shared" si="4"/>
        <v>2023</v>
      </c>
      <c r="B22">
        <f t="shared" si="5"/>
        <v>20</v>
      </c>
      <c r="C22" t="s">
        <v>194</v>
      </c>
      <c r="D22">
        <f ca="1">VLOOKUP(A22&amp;B22,'raw -- CBO demo'!$A$11:$N$8141,4,FALSE)</f>
        <v>4371597</v>
      </c>
      <c r="E22">
        <f ca="1">VLOOKUP(A22&amp;B22,'raw -- CBO demo'!$A$11:$N$8141,8,FALSE)+VLOOKUP(A22&amp;B22,'raw -- CBO demo'!$A$11:$N$8141,14,FALSE)</f>
        <v>148878</v>
      </c>
      <c r="H22">
        <f t="shared" si="6"/>
        <v>2043</v>
      </c>
      <c r="I22">
        <f t="shared" ca="1" si="1"/>
        <v>24.277163999999999</v>
      </c>
      <c r="J22">
        <f t="shared" ca="1" si="1"/>
        <v>49.907133999999999</v>
      </c>
      <c r="K22">
        <f t="shared" ca="1" si="1"/>
        <v>29.244745999999999</v>
      </c>
      <c r="L22">
        <f t="shared" ca="1" si="1"/>
        <v>46.242119000000002</v>
      </c>
      <c r="M22">
        <f t="shared" ca="1" si="1"/>
        <v>47.662529999999997</v>
      </c>
      <c r="N22">
        <f t="shared" ca="1" si="1"/>
        <v>46.757657999999999</v>
      </c>
      <c r="O22">
        <f t="shared" ca="1" si="1"/>
        <v>42.031016999999999</v>
      </c>
      <c r="P22">
        <f t="shared" ca="1" si="1"/>
        <v>35.166553999999998</v>
      </c>
      <c r="Q22">
        <f t="shared" ca="1" si="1"/>
        <v>29.292950999999999</v>
      </c>
      <c r="R22">
        <f t="shared" ca="1" si="1"/>
        <v>14.231337999999999</v>
      </c>
      <c r="S22">
        <f t="shared" ca="1" si="2"/>
        <v>142.35844800000001</v>
      </c>
      <c r="T22">
        <f t="shared" ca="1" si="3"/>
        <v>222.45476300000001</v>
      </c>
    </row>
    <row r="23" spans="1:20">
      <c r="A23">
        <f t="shared" si="4"/>
        <v>2023</v>
      </c>
      <c r="B23">
        <f t="shared" si="5"/>
        <v>21</v>
      </c>
      <c r="C23" t="s">
        <v>194</v>
      </c>
      <c r="D23">
        <f ca="1">VLOOKUP(A23&amp;B23,'raw -- CBO demo'!$A$11:$N$8141,4,FALSE)</f>
        <v>4393596</v>
      </c>
      <c r="E23">
        <f ca="1">VLOOKUP(A23&amp;B23,'raw -- CBO demo'!$A$11:$N$8141,8,FALSE)+VLOOKUP(A23&amp;B23,'raw -- CBO demo'!$A$11:$N$8141,14,FALSE)</f>
        <v>220210</v>
      </c>
      <c r="H23">
        <f t="shared" si="6"/>
        <v>2044</v>
      </c>
      <c r="I23">
        <f t="shared" ca="1" si="1"/>
        <v>24.237178</v>
      </c>
      <c r="J23">
        <f t="shared" ca="1" si="1"/>
        <v>50.155101000000002</v>
      </c>
      <c r="K23">
        <f t="shared" ca="1" si="1"/>
        <v>29.251617</v>
      </c>
      <c r="L23">
        <f t="shared" ca="1" si="1"/>
        <v>45.802841000000001</v>
      </c>
      <c r="M23">
        <f t="shared" ca="1" si="1"/>
        <v>47.972099999999998</v>
      </c>
      <c r="N23">
        <f t="shared" ca="1" si="1"/>
        <v>46.796467</v>
      </c>
      <c r="O23">
        <f t="shared" ca="1" si="1"/>
        <v>42.519105000000003</v>
      </c>
      <c r="P23">
        <f t="shared" ca="1" si="1"/>
        <v>35.251488999999999</v>
      </c>
      <c r="Q23">
        <f t="shared" ca="1" si="1"/>
        <v>29.164558</v>
      </c>
      <c r="R23">
        <f t="shared" ca="1" si="1"/>
        <v>14.675112</v>
      </c>
      <c r="S23">
        <f t="shared" ca="1" si="2"/>
        <v>142.71334300000001</v>
      </c>
      <c r="T23">
        <f t="shared" ca="1" si="3"/>
        <v>223.11222499999997</v>
      </c>
    </row>
    <row r="24" spans="1:20">
      <c r="A24">
        <f t="shared" si="4"/>
        <v>2023</v>
      </c>
      <c r="B24">
        <f t="shared" si="5"/>
        <v>22</v>
      </c>
      <c r="C24" t="s">
        <v>194</v>
      </c>
      <c r="D24">
        <f ca="1">VLOOKUP(A24&amp;B24,'raw -- CBO demo'!$A$11:$N$8141,4,FALSE)</f>
        <v>4499836</v>
      </c>
      <c r="E24">
        <f ca="1">VLOOKUP(A24&amp;B24,'raw -- CBO demo'!$A$11:$N$8141,8,FALSE)+VLOOKUP(A24&amp;B24,'raw -- CBO demo'!$A$11:$N$8141,14,FALSE)</f>
        <v>353032</v>
      </c>
      <c r="H24">
        <f t="shared" si="6"/>
        <v>2045</v>
      </c>
      <c r="I24">
        <f t="shared" ca="1" si="1"/>
        <v>24.183014</v>
      </c>
      <c r="J24">
        <f t="shared" ca="1" si="1"/>
        <v>50.362405000000003</v>
      </c>
      <c r="K24">
        <f t="shared" ca="1" si="1"/>
        <v>29.348918000000001</v>
      </c>
      <c r="L24">
        <f t="shared" ca="1" si="1"/>
        <v>45.474901000000003</v>
      </c>
      <c r="M24">
        <f t="shared" ca="1" si="1"/>
        <v>48.113616999999998</v>
      </c>
      <c r="N24">
        <f t="shared" ca="1" si="1"/>
        <v>46.739618999999998</v>
      </c>
      <c r="O24">
        <f t="shared" ca="1" si="1"/>
        <v>42.989511</v>
      </c>
      <c r="P24">
        <f t="shared" ca="1" si="1"/>
        <v>35.369795000000003</v>
      </c>
      <c r="Q24">
        <f t="shared" ca="1" si="1"/>
        <v>29.090150000000001</v>
      </c>
      <c r="R24">
        <f t="shared" ca="1" si="1"/>
        <v>15.115233999999999</v>
      </c>
      <c r="S24">
        <f t="shared" ca="1" si="2"/>
        <v>143.01184799999999</v>
      </c>
      <c r="T24">
        <f t="shared" ca="1" si="3"/>
        <v>223.77531600000003</v>
      </c>
    </row>
    <row r="25" spans="1:20">
      <c r="A25">
        <f t="shared" si="4"/>
        <v>2023</v>
      </c>
      <c r="B25">
        <f t="shared" si="5"/>
        <v>23</v>
      </c>
      <c r="C25" t="s">
        <v>194</v>
      </c>
      <c r="D25">
        <f ca="1">VLOOKUP(A25&amp;B25,'raw -- CBO demo'!$A$11:$N$8141,4,FALSE)</f>
        <v>4445500</v>
      </c>
      <c r="E25">
        <f ca="1">VLOOKUP(A25&amp;B25,'raw -- CBO demo'!$A$11:$N$8141,8,FALSE)+VLOOKUP(A25&amp;B25,'raw -- CBO demo'!$A$11:$N$8141,14,FALSE)</f>
        <v>576637</v>
      </c>
      <c r="H25">
        <f t="shared" si="6"/>
        <v>2046</v>
      </c>
      <c r="I25">
        <f t="shared" ca="1" si="1"/>
        <v>24.117307</v>
      </c>
      <c r="J25">
        <f t="shared" ca="1" si="1"/>
        <v>50.522452999999999</v>
      </c>
      <c r="K25">
        <f t="shared" ca="1" si="1"/>
        <v>29.606377999999999</v>
      </c>
      <c r="L25">
        <f t="shared" ca="1" si="1"/>
        <v>45.103543999999999</v>
      </c>
      <c r="M25">
        <f t="shared" ca="1" si="1"/>
        <v>48.112980999999998</v>
      </c>
      <c r="N25">
        <f t="shared" ca="1" si="1"/>
        <v>46.624538999999999</v>
      </c>
      <c r="O25">
        <f t="shared" ca="1" si="1"/>
        <v>43.437190999999999</v>
      </c>
      <c r="P25">
        <f t="shared" ca="1" si="1"/>
        <v>35.495528999999998</v>
      </c>
      <c r="Q25">
        <f t="shared" ca="1" si="1"/>
        <v>29.12829</v>
      </c>
      <c r="R25">
        <f t="shared" ca="1" si="1"/>
        <v>15.553094</v>
      </c>
      <c r="S25">
        <f t="shared" ca="1" si="2"/>
        <v>142.95302899999999</v>
      </c>
      <c r="T25">
        <f t="shared" ca="1" si="3"/>
        <v>224.748277</v>
      </c>
    </row>
    <row r="26" spans="1:20">
      <c r="A26">
        <f t="shared" si="4"/>
        <v>2023</v>
      </c>
      <c r="B26">
        <f t="shared" si="5"/>
        <v>24</v>
      </c>
      <c r="C26" t="s">
        <v>194</v>
      </c>
      <c r="D26">
        <f ca="1">VLOOKUP(A26&amp;B26,'raw -- CBO demo'!$A$11:$N$8141,4,FALSE)</f>
        <v>4456411</v>
      </c>
      <c r="E26">
        <f ca="1">VLOOKUP(A26&amp;B26,'raw -- CBO demo'!$A$11:$N$8141,8,FALSE)+VLOOKUP(A26&amp;B26,'raw -- CBO demo'!$A$11:$N$8141,14,FALSE)</f>
        <v>789162</v>
      </c>
      <c r="H26">
        <f t="shared" si="6"/>
        <v>2047</v>
      </c>
      <c r="I26">
        <f t="shared" ca="1" si="1"/>
        <v>24.042943999999999</v>
      </c>
      <c r="J26">
        <f t="shared" ca="1" si="1"/>
        <v>50.632933999999999</v>
      </c>
      <c r="K26">
        <f t="shared" ca="1" si="1"/>
        <v>29.839942000000001</v>
      </c>
      <c r="L26">
        <f t="shared" ca="1" si="1"/>
        <v>44.884410000000003</v>
      </c>
      <c r="M26">
        <f t="shared" ca="1" si="1"/>
        <v>48.110689999999998</v>
      </c>
      <c r="N26">
        <f t="shared" ca="1" si="1"/>
        <v>46.481524</v>
      </c>
      <c r="O26">
        <f t="shared" ca="1" si="1"/>
        <v>43.886184</v>
      </c>
      <c r="P26">
        <f t="shared" ca="1" si="1"/>
        <v>35.715797999999999</v>
      </c>
      <c r="Q26">
        <f t="shared" ca="1" si="1"/>
        <v>29.059237</v>
      </c>
      <c r="R26">
        <f t="shared" ca="1" si="1"/>
        <v>15.918889</v>
      </c>
      <c r="S26">
        <f t="shared" ca="1" si="2"/>
        <v>143.14306400000001</v>
      </c>
      <c r="T26">
        <f t="shared" ca="1" si="3"/>
        <v>225.42948799999996</v>
      </c>
    </row>
    <row r="27" spans="1:20">
      <c r="A27">
        <f t="shared" si="4"/>
        <v>2023</v>
      </c>
      <c r="B27">
        <f t="shared" si="5"/>
        <v>25</v>
      </c>
      <c r="C27" t="s">
        <v>195</v>
      </c>
      <c r="D27">
        <f ca="1">VLOOKUP(A27&amp;B27,'raw -- CBO demo'!$A$11:$N$8141,4,FALSE)</f>
        <v>4404324</v>
      </c>
      <c r="E27">
        <f ca="1">VLOOKUP(A27&amp;B27,'raw -- CBO demo'!$A$11:$N$8141,8,FALSE)+VLOOKUP(A27&amp;B27,'raw -- CBO demo'!$A$11:$N$8141,14,FALSE)</f>
        <v>937942</v>
      </c>
      <c r="H27">
        <f t="shared" si="6"/>
        <v>2048</v>
      </c>
      <c r="I27">
        <f t="shared" ca="1" si="1"/>
        <v>23.962396999999999</v>
      </c>
      <c r="J27">
        <f t="shared" ca="1" si="1"/>
        <v>50.696866</v>
      </c>
      <c r="K27">
        <f t="shared" ca="1" si="1"/>
        <v>30.098178999999998</v>
      </c>
      <c r="L27">
        <f t="shared" ca="1" si="1"/>
        <v>44.670876999999997</v>
      </c>
      <c r="M27">
        <f t="shared" ca="1" si="1"/>
        <v>48.114207</v>
      </c>
      <c r="N27">
        <f t="shared" ca="1" si="1"/>
        <v>46.389156</v>
      </c>
      <c r="O27">
        <f t="shared" ca="1" si="1"/>
        <v>44.216920999999999</v>
      </c>
      <c r="P27">
        <f t="shared" ca="1" si="1"/>
        <v>36.155456000000001</v>
      </c>
      <c r="Q27">
        <f t="shared" ca="1" si="1"/>
        <v>28.852805</v>
      </c>
      <c r="R27">
        <f t="shared" ca="1" si="1"/>
        <v>16.248508999999999</v>
      </c>
      <c r="S27">
        <f t="shared" ca="1" si="2"/>
        <v>143.29188300000001</v>
      </c>
      <c r="T27">
        <f t="shared" ca="1" si="3"/>
        <v>226.11348999999998</v>
      </c>
    </row>
    <row r="28" spans="1:20">
      <c r="A28">
        <f t="shared" si="4"/>
        <v>2023</v>
      </c>
      <c r="B28">
        <f t="shared" si="5"/>
        <v>26</v>
      </c>
      <c r="C28" t="s">
        <v>195</v>
      </c>
      <c r="D28">
        <f ca="1">VLOOKUP(A28&amp;B28,'raw -- CBO demo'!$A$11:$N$8141,4,FALSE)</f>
        <v>4442438</v>
      </c>
      <c r="E28">
        <f ca="1">VLOOKUP(A28&amp;B28,'raw -- CBO demo'!$A$11:$N$8141,8,FALSE)+VLOOKUP(A28&amp;B28,'raw -- CBO demo'!$A$11:$N$8141,14,FALSE)</f>
        <v>1150947</v>
      </c>
      <c r="H28">
        <f t="shared" si="6"/>
        <v>2049</v>
      </c>
      <c r="I28">
        <f t="shared" ca="1" si="1"/>
        <v>23.877787999999999</v>
      </c>
      <c r="J28">
        <f t="shared" ca="1" si="1"/>
        <v>50.722693</v>
      </c>
      <c r="K28">
        <f t="shared" ca="1" si="1"/>
        <v>30.360779999999998</v>
      </c>
      <c r="L28">
        <f t="shared" ca="1" si="1"/>
        <v>44.496231000000002</v>
      </c>
      <c r="M28">
        <f t="shared" ca="1" si="1"/>
        <v>48.051279000000001</v>
      </c>
      <c r="N28">
        <f t="shared" ca="1" si="1"/>
        <v>46.437984999999998</v>
      </c>
      <c r="O28">
        <f t="shared" ca="1" si="1"/>
        <v>44.533208999999999</v>
      </c>
      <c r="P28">
        <f t="shared" ca="1" si="1"/>
        <v>36.646867999999998</v>
      </c>
      <c r="Q28">
        <f t="shared" ca="1" si="1"/>
        <v>28.548193000000001</v>
      </c>
      <c r="R28">
        <f t="shared" ca="1" si="1"/>
        <v>16.53059</v>
      </c>
      <c r="S28">
        <f t="shared" ca="1" si="2"/>
        <v>143.47528800000001</v>
      </c>
      <c r="T28">
        <f t="shared" ca="1" si="3"/>
        <v>226.73032800000001</v>
      </c>
    </row>
    <row r="29" spans="1:20">
      <c r="A29">
        <f t="shared" si="4"/>
        <v>2023</v>
      </c>
      <c r="B29">
        <f t="shared" si="5"/>
        <v>27</v>
      </c>
      <c r="C29" t="s">
        <v>195</v>
      </c>
      <c r="D29">
        <f ca="1">VLOOKUP(A29&amp;B29,'raw -- CBO demo'!$A$11:$N$8141,4,FALSE)</f>
        <v>4480910</v>
      </c>
      <c r="E29">
        <f ca="1">VLOOKUP(A29&amp;B29,'raw -- CBO demo'!$A$11:$N$8141,8,FALSE)+VLOOKUP(A29&amp;B29,'raw -- CBO demo'!$A$11:$N$8141,14,FALSE)</f>
        <v>1413332</v>
      </c>
      <c r="H29">
        <f t="shared" si="6"/>
        <v>2050</v>
      </c>
      <c r="I29">
        <f t="shared" ca="1" si="1"/>
        <v>23.791536000000001</v>
      </c>
      <c r="J29">
        <f t="shared" ca="1" si="1"/>
        <v>50.723481999999997</v>
      </c>
      <c r="K29">
        <f t="shared" ca="1" si="1"/>
        <v>30.613723</v>
      </c>
      <c r="L29">
        <f t="shared" ca="1" si="1"/>
        <v>44.288967999999997</v>
      </c>
      <c r="M29">
        <f t="shared" ca="1" si="1"/>
        <v>48.010632000000001</v>
      </c>
      <c r="N29">
        <f t="shared" ca="1" si="1"/>
        <v>46.574002999999998</v>
      </c>
      <c r="O29">
        <f t="shared" ca="1" si="1"/>
        <v>44.778556999999999</v>
      </c>
      <c r="P29">
        <f t="shared" ca="1" si="1"/>
        <v>37.10219</v>
      </c>
      <c r="Q29">
        <f t="shared" ca="1" si="1"/>
        <v>28.315919000000001</v>
      </c>
      <c r="R29">
        <f t="shared" ca="1" si="1"/>
        <v>16.778414999999999</v>
      </c>
      <c r="S29">
        <f t="shared" ca="1" si="2"/>
        <v>143.74493899999999</v>
      </c>
      <c r="T29">
        <f t="shared" ca="1" si="3"/>
        <v>227.23248599999999</v>
      </c>
    </row>
    <row r="30" spans="1:20">
      <c r="A30">
        <f t="shared" si="4"/>
        <v>2023</v>
      </c>
      <c r="B30">
        <f t="shared" si="5"/>
        <v>28</v>
      </c>
      <c r="C30" t="s">
        <v>195</v>
      </c>
      <c r="D30">
        <f ca="1">VLOOKUP(A30&amp;B30,'raw -- CBO demo'!$A$11:$N$8141,4,FALSE)</f>
        <v>4531458</v>
      </c>
      <c r="E30">
        <f ca="1">VLOOKUP(A30&amp;B30,'raw -- CBO demo'!$A$11:$N$8141,8,FALSE)+VLOOKUP(A30&amp;B30,'raw -- CBO demo'!$A$11:$N$8141,14,FALSE)</f>
        <v>1562446</v>
      </c>
      <c r="H30">
        <f t="shared" si="6"/>
        <v>2051</v>
      </c>
      <c r="I30">
        <f t="shared" ca="1" si="1"/>
        <v>23.70702</v>
      </c>
      <c r="J30">
        <f t="shared" ca="1" si="1"/>
        <v>50.706277999999998</v>
      </c>
      <c r="K30">
        <f t="shared" ca="1" si="1"/>
        <v>30.836607000000001</v>
      </c>
      <c r="L30">
        <f t="shared" ca="1" si="1"/>
        <v>44.126345000000001</v>
      </c>
      <c r="M30">
        <f t="shared" ca="1" si="1"/>
        <v>47.913325</v>
      </c>
      <c r="N30">
        <f t="shared" ca="1" si="1"/>
        <v>46.786566999999998</v>
      </c>
      <c r="O30">
        <f t="shared" ca="1" si="1"/>
        <v>44.916268000000002</v>
      </c>
      <c r="P30">
        <f t="shared" ca="1" si="1"/>
        <v>37.626643999999999</v>
      </c>
      <c r="Q30">
        <f t="shared" ca="1" si="1"/>
        <v>28.209658999999998</v>
      </c>
      <c r="R30">
        <f t="shared" ca="1" si="1"/>
        <v>16.898617000000002</v>
      </c>
      <c r="S30">
        <f t="shared" ca="1" si="2"/>
        <v>143.92632800000001</v>
      </c>
      <c r="T30">
        <f t="shared" ca="1" si="3"/>
        <v>227.80100199999998</v>
      </c>
    </row>
    <row r="31" spans="1:20">
      <c r="A31">
        <f t="shared" si="4"/>
        <v>2023</v>
      </c>
      <c r="B31">
        <f t="shared" si="5"/>
        <v>29</v>
      </c>
      <c r="C31" t="s">
        <v>195</v>
      </c>
      <c r="D31">
        <f ca="1">VLOOKUP(A31&amp;B31,'raw -- CBO demo'!$A$11:$N$8141,4,FALSE)</f>
        <v>4606183</v>
      </c>
      <c r="E31">
        <f ca="1">VLOOKUP(A31&amp;B31,'raw -- CBO demo'!$A$11:$N$8141,8,FALSE)+VLOOKUP(A31&amp;B31,'raw -- CBO demo'!$A$11:$N$8141,14,FALSE)</f>
        <v>1753261</v>
      </c>
      <c r="H31">
        <f t="shared" si="6"/>
        <v>2052</v>
      </c>
      <c r="I31">
        <f t="shared" ca="1" si="1"/>
        <v>23.628301</v>
      </c>
      <c r="J31">
        <f t="shared" ca="1" si="1"/>
        <v>50.669280000000001</v>
      </c>
      <c r="K31">
        <f t="shared" ca="1" si="1"/>
        <v>31.022393000000001</v>
      </c>
      <c r="L31">
        <f t="shared" ca="1" si="1"/>
        <v>44.037889</v>
      </c>
      <c r="M31">
        <f t="shared" ca="1" si="1"/>
        <v>47.678550999999999</v>
      </c>
      <c r="N31">
        <f t="shared" ca="1" si="1"/>
        <v>47.120420000000003</v>
      </c>
      <c r="O31">
        <f t="shared" ca="1" si="1"/>
        <v>45.051372999999998</v>
      </c>
      <c r="P31">
        <f t="shared" ca="1" si="1"/>
        <v>38.112757000000002</v>
      </c>
      <c r="Q31">
        <f t="shared" ca="1" si="1"/>
        <v>28.205155000000001</v>
      </c>
      <c r="R31">
        <f t="shared" ca="1" si="1"/>
        <v>16.936382999999999</v>
      </c>
      <c r="S31">
        <f t="shared" ca="1" si="2"/>
        <v>144.11982900000001</v>
      </c>
      <c r="T31">
        <f t="shared" ca="1" si="3"/>
        <v>228.34267299999996</v>
      </c>
    </row>
    <row r="32" spans="1:20">
      <c r="A32">
        <f t="shared" si="4"/>
        <v>2023</v>
      </c>
      <c r="B32">
        <f t="shared" si="5"/>
        <v>30</v>
      </c>
      <c r="C32" t="s">
        <v>195</v>
      </c>
      <c r="D32">
        <f ca="1">VLOOKUP(A32&amp;B32,'raw -- CBO demo'!$A$11:$N$8141,4,FALSE)</f>
        <v>4716157</v>
      </c>
      <c r="E32">
        <f ca="1">VLOOKUP(A32&amp;B32,'raw -- CBO demo'!$A$11:$N$8141,8,FALSE)+VLOOKUP(A32&amp;B32,'raw -- CBO demo'!$A$11:$N$8141,14,FALSE)</f>
        <v>1928049</v>
      </c>
      <c r="H32">
        <f t="shared" si="6"/>
        <v>2053</v>
      </c>
      <c r="I32">
        <f t="shared" ca="1" si="1"/>
        <v>23.559362</v>
      </c>
      <c r="J32">
        <f t="shared" ca="1" si="1"/>
        <v>50.610779000000001</v>
      </c>
      <c r="K32">
        <f t="shared" ca="1" si="1"/>
        <v>31.169851000000001</v>
      </c>
      <c r="L32">
        <f t="shared" ca="1" si="1"/>
        <v>44.082528000000003</v>
      </c>
      <c r="M32">
        <f t="shared" ca="1" si="1"/>
        <v>42.571649999999998</v>
      </c>
      <c r="N32">
        <f t="shared" ca="1" si="1"/>
        <v>47.526479000000002</v>
      </c>
      <c r="O32">
        <f t="shared" ca="1" si="1"/>
        <v>45.139125999999997</v>
      </c>
      <c r="P32">
        <f t="shared" ca="1" si="1"/>
        <v>38.518307</v>
      </c>
      <c r="Q32">
        <f t="shared" ca="1" si="1"/>
        <v>28.346420999999999</v>
      </c>
      <c r="R32">
        <f t="shared" ca="1" si="1"/>
        <v>16.944811000000001</v>
      </c>
      <c r="S32">
        <f t="shared" ca="1" si="2"/>
        <v>141.54778200000001</v>
      </c>
      <c r="T32">
        <f t="shared" ca="1" si="3"/>
        <v>226.92153199999998</v>
      </c>
    </row>
    <row r="33" spans="1:20">
      <c r="A33">
        <f t="shared" si="4"/>
        <v>2023</v>
      </c>
      <c r="B33">
        <f t="shared" si="5"/>
        <v>31</v>
      </c>
      <c r="C33" t="s">
        <v>195</v>
      </c>
      <c r="D33">
        <f ca="1">VLOOKUP(A33&amp;B33,'raw -- CBO demo'!$A$11:$N$8141,4,FALSE)</f>
        <v>4774595</v>
      </c>
      <c r="E33">
        <f ca="1">VLOOKUP(A33&amp;B33,'raw -- CBO demo'!$A$11:$N$8141,8,FALSE)+VLOOKUP(A33&amp;B33,'raw -- CBO demo'!$A$11:$N$8141,14,FALSE)</f>
        <v>2116897</v>
      </c>
      <c r="H33">
        <f t="shared" si="6"/>
        <v>2054</v>
      </c>
      <c r="I33">
        <f t="shared" ca="1" si="1"/>
        <v>23.504004999999999</v>
      </c>
      <c r="J33">
        <f t="shared" ca="1" si="1"/>
        <v>50.529947999999997</v>
      </c>
      <c r="K33">
        <f t="shared" ca="1" si="1"/>
        <v>31.280885999999999</v>
      </c>
      <c r="L33">
        <f t="shared" ca="1" si="1"/>
        <v>44.232309000000001</v>
      </c>
      <c r="M33">
        <f t="shared" ca="1" si="1"/>
        <v>46.866475000000001</v>
      </c>
      <c r="N33">
        <f t="shared" ca="1" si="1"/>
        <v>47.842173000000003</v>
      </c>
      <c r="O33">
        <f t="shared" ca="1" si="1"/>
        <v>45.194938999999998</v>
      </c>
      <c r="P33">
        <f t="shared" ca="1" si="1"/>
        <v>39.003712</v>
      </c>
      <c r="Q33">
        <f t="shared" ca="1" si="1"/>
        <v>28.482590999999999</v>
      </c>
      <c r="R33">
        <f t="shared" ca="1" si="1"/>
        <v>16.979873999999999</v>
      </c>
      <c r="S33">
        <f t="shared" ca="1" si="2"/>
        <v>144.486459</v>
      </c>
      <c r="T33">
        <f t="shared" ca="1" si="3"/>
        <v>229.43045300000003</v>
      </c>
    </row>
    <row r="34" spans="1:20">
      <c r="A34">
        <f t="shared" si="4"/>
        <v>2023</v>
      </c>
      <c r="B34">
        <f t="shared" si="5"/>
        <v>32</v>
      </c>
      <c r="C34" t="s">
        <v>195</v>
      </c>
      <c r="D34">
        <f ca="1">VLOOKUP(A34&amp;B34,'raw -- CBO demo'!$A$11:$N$8141,4,FALSE)</f>
        <v>4837143</v>
      </c>
      <c r="E34">
        <f ca="1">VLOOKUP(A34&amp;B34,'raw -- CBO demo'!$A$11:$N$8141,8,FALSE)+VLOOKUP(A34&amp;B34,'raw -- CBO demo'!$A$11:$N$8141,14,FALSE)</f>
        <v>2291071</v>
      </c>
      <c r="H34">
        <f t="shared" si="6"/>
        <v>2055</v>
      </c>
      <c r="I34">
        <f t="shared" ca="1" si="1"/>
        <v>23.465415</v>
      </c>
      <c r="J34">
        <f t="shared" ca="1" si="1"/>
        <v>50.427787000000002</v>
      </c>
      <c r="K34">
        <f t="shared" ca="1" si="1"/>
        <v>31.360664</v>
      </c>
      <c r="L34">
        <f t="shared" ca="1" si="1"/>
        <v>44.468755000000002</v>
      </c>
      <c r="M34">
        <f t="shared" ca="1" si="1"/>
        <v>46.548098000000003</v>
      </c>
      <c r="N34">
        <f t="shared" ref="N34:R39" ca="1" si="7">SUMIFS($D$2:$D$3839,$A$2:$A$3839,$H34,$C$2:$C$3839,N$1)/1000000</f>
        <v>47.992815999999998</v>
      </c>
      <c r="O34">
        <f t="shared" ca="1" si="7"/>
        <v>45.161971000000001</v>
      </c>
      <c r="P34">
        <f t="shared" ca="1" si="7"/>
        <v>39.476407999999999</v>
      </c>
      <c r="Q34">
        <f t="shared" ca="1" si="7"/>
        <v>28.665507999999999</v>
      </c>
      <c r="R34">
        <f t="shared" ca="1" si="7"/>
        <v>17.081399999999999</v>
      </c>
      <c r="S34">
        <f t="shared" ca="1" si="2"/>
        <v>144.70165800000001</v>
      </c>
      <c r="T34">
        <f t="shared" ca="1" si="3"/>
        <v>229.94716399999999</v>
      </c>
    </row>
    <row r="35" spans="1:20">
      <c r="A35">
        <f t="shared" si="4"/>
        <v>2023</v>
      </c>
      <c r="B35">
        <f t="shared" si="5"/>
        <v>33</v>
      </c>
      <c r="C35" t="s">
        <v>195</v>
      </c>
      <c r="D35">
        <f ca="1">VLOOKUP(A35&amp;B35,'raw -- CBO demo'!$A$11:$N$8141,4,FALSE)</f>
        <v>4705330</v>
      </c>
      <c r="E35">
        <f ca="1">VLOOKUP(A35&amp;B35,'raw -- CBO demo'!$A$11:$N$8141,8,FALSE)+VLOOKUP(A35&amp;B35,'raw -- CBO demo'!$A$11:$N$8141,14,FALSE)</f>
        <v>2284756</v>
      </c>
      <c r="H35">
        <f t="shared" si="6"/>
        <v>2056</v>
      </c>
      <c r="I35">
        <f t="shared" ref="I35:M39" ca="1" si="8">SUMIFS($D$2:$D$3839,$A$2:$A$3839,$H35,$C$2:$C$3839,I$1)/1000000</f>
        <v>23.445993000000001</v>
      </c>
      <c r="J35">
        <f t="shared" ca="1" si="8"/>
        <v>50.307532000000002</v>
      </c>
      <c r="K35">
        <f t="shared" ca="1" si="8"/>
        <v>31.417323</v>
      </c>
      <c r="L35">
        <f t="shared" ca="1" si="8"/>
        <v>44.847698999999999</v>
      </c>
      <c r="M35">
        <f t="shared" ca="1" si="8"/>
        <v>46.184851999999999</v>
      </c>
      <c r="N35">
        <f t="shared" ca="1" si="7"/>
        <v>48.004975999999999</v>
      </c>
      <c r="O35">
        <f t="shared" ca="1" si="7"/>
        <v>45.078266999999997</v>
      </c>
      <c r="P35">
        <f t="shared" ca="1" si="7"/>
        <v>39.933323999999999</v>
      </c>
      <c r="Q35">
        <f t="shared" ca="1" si="7"/>
        <v>28.884444999999999</v>
      </c>
      <c r="R35">
        <f t="shared" ca="1" si="7"/>
        <v>17.286695999999999</v>
      </c>
      <c r="S35">
        <f t="shared" ca="1" si="2"/>
        <v>145.11945600000001</v>
      </c>
      <c r="T35">
        <f t="shared" ca="1" si="3"/>
        <v>230.27165099999996</v>
      </c>
    </row>
    <row r="36" spans="1:20">
      <c r="A36">
        <f t="shared" si="4"/>
        <v>2023</v>
      </c>
      <c r="B36">
        <f t="shared" si="5"/>
        <v>34</v>
      </c>
      <c r="C36" t="s">
        <v>195</v>
      </c>
      <c r="D36">
        <f ca="1">VLOOKUP(A36&amp;B36,'raw -- CBO demo'!$A$11:$N$8141,4,FALSE)</f>
        <v>4601650</v>
      </c>
      <c r="E36">
        <f ca="1">VLOOKUP(A36&amp;B36,'raw -- CBO demo'!$A$11:$N$8141,8,FALSE)+VLOOKUP(A36&amp;B36,'raw -- CBO demo'!$A$11:$N$8141,14,FALSE)</f>
        <v>2315801</v>
      </c>
      <c r="H36">
        <f t="shared" si="6"/>
        <v>2057</v>
      </c>
      <c r="I36">
        <f t="shared" ca="1" si="8"/>
        <v>23.447029000000001</v>
      </c>
      <c r="J36">
        <f t="shared" ca="1" si="8"/>
        <v>50.174630000000001</v>
      </c>
      <c r="K36">
        <f t="shared" ca="1" si="8"/>
        <v>31.461848</v>
      </c>
      <c r="L36">
        <f t="shared" ca="1" si="8"/>
        <v>45.173597999999998</v>
      </c>
      <c r="M36">
        <f t="shared" ca="1" si="8"/>
        <v>45.970685000000003</v>
      </c>
      <c r="N36">
        <f t="shared" ca="1" si="7"/>
        <v>48.015143999999999</v>
      </c>
      <c r="O36">
        <f t="shared" ca="1" si="7"/>
        <v>44.966405000000002</v>
      </c>
      <c r="P36">
        <f t="shared" ca="1" si="7"/>
        <v>40.385509999999996</v>
      </c>
      <c r="Q36">
        <f t="shared" ca="1" si="7"/>
        <v>29.161981999999998</v>
      </c>
      <c r="R36">
        <f t="shared" ca="1" si="7"/>
        <v>17.392226999999998</v>
      </c>
      <c r="S36">
        <f t="shared" ca="1" si="2"/>
        <v>145.53905499999999</v>
      </c>
      <c r="T36">
        <f t="shared" ca="1" si="3"/>
        <v>230.61000300000003</v>
      </c>
    </row>
    <row r="37" spans="1:20">
      <c r="A37">
        <f t="shared" si="4"/>
        <v>2023</v>
      </c>
      <c r="B37">
        <f t="shared" si="5"/>
        <v>35</v>
      </c>
      <c r="C37" t="s">
        <v>196</v>
      </c>
      <c r="D37">
        <f ca="1">VLOOKUP(A37&amp;B37,'raw -- CBO demo'!$A$11:$N$8141,4,FALSE)</f>
        <v>4497978</v>
      </c>
      <c r="E37">
        <f ca="1">VLOOKUP(A37&amp;B37,'raw -- CBO demo'!$A$11:$N$8141,8,FALSE)+VLOOKUP(A37&amp;B37,'raw -- CBO demo'!$A$11:$N$8141,14,FALSE)</f>
        <v>2405205</v>
      </c>
      <c r="H37">
        <f t="shared" si="6"/>
        <v>2058</v>
      </c>
      <c r="I37">
        <f t="shared" ca="1" si="8"/>
        <v>23.468692999999998</v>
      </c>
      <c r="J37">
        <f t="shared" ca="1" si="8"/>
        <v>50.035797000000002</v>
      </c>
      <c r="K37">
        <f t="shared" ca="1" si="8"/>
        <v>31.498671000000002</v>
      </c>
      <c r="L37">
        <f t="shared" ca="1" si="8"/>
        <v>45.491695</v>
      </c>
      <c r="M37">
        <f t="shared" ca="1" si="8"/>
        <v>45.762113999999997</v>
      </c>
      <c r="N37">
        <f t="shared" ca="1" si="7"/>
        <v>48.030152000000001</v>
      </c>
      <c r="O37">
        <f t="shared" ca="1" si="7"/>
        <v>44.903212000000003</v>
      </c>
      <c r="P37">
        <f t="shared" ca="1" si="7"/>
        <v>40.728651999999997</v>
      </c>
      <c r="Q37">
        <f t="shared" ca="1" si="7"/>
        <v>29.604402</v>
      </c>
      <c r="R37">
        <f t="shared" ca="1" si="7"/>
        <v>17.403573000000002</v>
      </c>
      <c r="S37">
        <f t="shared" ca="1" si="2"/>
        <v>145.71052900000001</v>
      </c>
      <c r="T37">
        <f t="shared" ca="1" si="3"/>
        <v>231.216432</v>
      </c>
    </row>
    <row r="38" spans="1:20">
      <c r="A38">
        <f t="shared" si="4"/>
        <v>2023</v>
      </c>
      <c r="B38">
        <f t="shared" si="5"/>
        <v>36</v>
      </c>
      <c r="C38" t="s">
        <v>196</v>
      </c>
      <c r="D38">
        <f ca="1">VLOOKUP(A38&amp;B38,'raw -- CBO demo'!$A$11:$N$8141,4,FALSE)</f>
        <v>4464651</v>
      </c>
      <c r="E38">
        <f ca="1">VLOOKUP(A38&amp;B38,'raw -- CBO demo'!$A$11:$N$8141,8,FALSE)+VLOOKUP(A38&amp;B38,'raw -- CBO demo'!$A$11:$N$8141,14,FALSE)</f>
        <v>2411308</v>
      </c>
      <c r="H38">
        <f t="shared" si="6"/>
        <v>2059</v>
      </c>
      <c r="I38">
        <f t="shared" ca="1" si="8"/>
        <v>23.510104999999999</v>
      </c>
      <c r="J38">
        <f t="shared" ca="1" si="8"/>
        <v>49.897983000000004</v>
      </c>
      <c r="K38">
        <f t="shared" ca="1" si="8"/>
        <v>31.523706000000001</v>
      </c>
      <c r="L38">
        <f t="shared" ca="1" si="8"/>
        <v>45.791786999999999</v>
      </c>
      <c r="M38">
        <f t="shared" ca="1" si="8"/>
        <v>45.592973000000001</v>
      </c>
      <c r="N38">
        <f t="shared" ca="1" si="7"/>
        <v>47.979686999999998</v>
      </c>
      <c r="O38">
        <f t="shared" ca="1" si="7"/>
        <v>44.973162000000002</v>
      </c>
      <c r="P38">
        <f t="shared" ca="1" si="7"/>
        <v>41.052734999999998</v>
      </c>
      <c r="Q38">
        <f t="shared" ca="1" si="7"/>
        <v>30.064541999999999</v>
      </c>
      <c r="R38">
        <f t="shared" ca="1" si="7"/>
        <v>17.340786000000001</v>
      </c>
      <c r="S38">
        <f t="shared" ca="1" si="2"/>
        <v>146.11181999999999</v>
      </c>
      <c r="T38">
        <f t="shared" ca="1" si="3"/>
        <v>231.615646</v>
      </c>
    </row>
    <row r="39" spans="1:20">
      <c r="A39">
        <f t="shared" si="4"/>
        <v>2023</v>
      </c>
      <c r="B39">
        <f t="shared" si="5"/>
        <v>37</v>
      </c>
      <c r="C39" t="s">
        <v>196</v>
      </c>
      <c r="D39">
        <f ca="1">VLOOKUP(A39&amp;B39,'raw -- CBO demo'!$A$11:$N$8141,4,FALSE)</f>
        <v>4486969</v>
      </c>
      <c r="E39">
        <f ca="1">VLOOKUP(A39&amp;B39,'raw -- CBO demo'!$A$11:$N$8141,8,FALSE)+VLOOKUP(A39&amp;B39,'raw -- CBO demo'!$A$11:$N$8141,14,FALSE)</f>
        <v>2497720</v>
      </c>
      <c r="H39">
        <f t="shared" si="6"/>
        <v>2060</v>
      </c>
      <c r="I39">
        <f t="shared" ca="1" si="8"/>
        <v>23.569265999999999</v>
      </c>
      <c r="J39">
        <f t="shared" ca="1" si="8"/>
        <v>49.767491999999997</v>
      </c>
      <c r="K39">
        <f t="shared" ca="1" si="8"/>
        <v>31.533270000000002</v>
      </c>
      <c r="L39">
        <f t="shared" ca="1" si="8"/>
        <v>46.074612999999999</v>
      </c>
      <c r="M39">
        <f t="shared" ca="1" si="8"/>
        <v>45.393267000000002</v>
      </c>
      <c r="N39">
        <f t="shared" ca="1" si="7"/>
        <v>47.950451999999999</v>
      </c>
      <c r="O39">
        <f t="shared" ca="1" si="7"/>
        <v>45.125559000000003</v>
      </c>
      <c r="P39">
        <f t="shared" ca="1" si="7"/>
        <v>41.310164</v>
      </c>
      <c r="Q39">
        <f t="shared" ca="1" si="7"/>
        <v>30.496110000000002</v>
      </c>
      <c r="R39">
        <f t="shared" ca="1" si="7"/>
        <v>17.331052</v>
      </c>
      <c r="S39">
        <f t="shared" ca="1" si="2"/>
        <v>146.335804</v>
      </c>
      <c r="T39">
        <f t="shared" ca="1" si="3"/>
        <v>232.215441</v>
      </c>
    </row>
    <row r="40" spans="1:20">
      <c r="A40">
        <f t="shared" si="4"/>
        <v>2023</v>
      </c>
      <c r="B40">
        <f t="shared" si="5"/>
        <v>38</v>
      </c>
      <c r="C40" t="s">
        <v>196</v>
      </c>
      <c r="D40">
        <f ca="1">VLOOKUP(A40&amp;B40,'raw -- CBO demo'!$A$11:$N$8141,4,FALSE)</f>
        <v>4402628</v>
      </c>
      <c r="E40">
        <f ca="1">VLOOKUP(A40&amp;B40,'raw -- CBO demo'!$A$11:$N$8141,8,FALSE)+VLOOKUP(A40&amp;B40,'raw -- CBO demo'!$A$11:$N$8141,14,FALSE)</f>
        <v>2528274</v>
      </c>
    </row>
    <row r="41" spans="1:20">
      <c r="A41">
        <f t="shared" si="4"/>
        <v>2023</v>
      </c>
      <c r="B41">
        <f t="shared" si="5"/>
        <v>39</v>
      </c>
      <c r="C41" t="s">
        <v>196</v>
      </c>
      <c r="D41">
        <f ca="1">VLOOKUP(A41&amp;B41,'raw -- CBO demo'!$A$11:$N$8141,4,FALSE)</f>
        <v>4388285</v>
      </c>
      <c r="E41">
        <f ca="1">VLOOKUP(A41&amp;B41,'raw -- CBO demo'!$A$11:$N$8141,8,FALSE)+VLOOKUP(A41&amp;B41,'raw -- CBO demo'!$A$11:$N$8141,14,FALSE)</f>
        <v>2665953</v>
      </c>
    </row>
    <row r="42" spans="1:20">
      <c r="A42">
        <f t="shared" si="4"/>
        <v>2023</v>
      </c>
      <c r="B42">
        <f t="shared" si="5"/>
        <v>40</v>
      </c>
      <c r="C42" t="s">
        <v>196</v>
      </c>
      <c r="D42">
        <f ca="1">VLOOKUP(A42&amp;B42,'raw -- CBO demo'!$A$11:$N$8141,4,FALSE)</f>
        <v>4474660</v>
      </c>
      <c r="E42">
        <f ca="1">VLOOKUP(A42&amp;B42,'raw -- CBO demo'!$A$11:$N$8141,8,FALSE)+VLOOKUP(A42&amp;B42,'raw -- CBO demo'!$A$11:$N$8141,14,FALSE)</f>
        <v>2703716</v>
      </c>
    </row>
    <row r="43" spans="1:20">
      <c r="A43">
        <f t="shared" si="4"/>
        <v>2023</v>
      </c>
      <c r="B43">
        <f t="shared" si="5"/>
        <v>41</v>
      </c>
      <c r="C43" t="s">
        <v>196</v>
      </c>
      <c r="D43">
        <f ca="1">VLOOKUP(A43&amp;B43,'raw -- CBO demo'!$A$11:$N$8141,4,FALSE)</f>
        <v>4394449</v>
      </c>
      <c r="E43">
        <f ca="1">VLOOKUP(A43&amp;B43,'raw -- CBO demo'!$A$11:$N$8141,8,FALSE)+VLOOKUP(A43&amp;B43,'raw -- CBO demo'!$A$11:$N$8141,14,FALSE)</f>
        <v>2699539</v>
      </c>
    </row>
    <row r="44" spans="1:20">
      <c r="A44">
        <f t="shared" si="4"/>
        <v>2023</v>
      </c>
      <c r="B44">
        <f t="shared" si="5"/>
        <v>42</v>
      </c>
      <c r="C44" t="s">
        <v>196</v>
      </c>
      <c r="D44">
        <f ca="1">VLOOKUP(A44&amp;B44,'raw -- CBO demo'!$A$11:$N$8141,4,FALSE)</f>
        <v>4455973</v>
      </c>
      <c r="E44">
        <f ca="1">VLOOKUP(A44&amp;B44,'raw -- CBO demo'!$A$11:$N$8141,8,FALSE)+VLOOKUP(A44&amp;B44,'raw -- CBO demo'!$A$11:$N$8141,14,FALSE)</f>
        <v>2816413</v>
      </c>
    </row>
    <row r="45" spans="1:20">
      <c r="A45">
        <f t="shared" si="4"/>
        <v>2023</v>
      </c>
      <c r="B45">
        <f t="shared" si="5"/>
        <v>43</v>
      </c>
      <c r="C45" t="s">
        <v>196</v>
      </c>
      <c r="D45">
        <f ca="1">VLOOKUP(A45&amp;B45,'raw -- CBO demo'!$A$11:$N$8141,4,FALSE)</f>
        <v>4283720</v>
      </c>
      <c r="E45">
        <f ca="1">VLOOKUP(A45&amp;B45,'raw -- CBO demo'!$A$11:$N$8141,8,FALSE)+VLOOKUP(A45&amp;B45,'raw -- CBO demo'!$A$11:$N$8141,14,FALSE)</f>
        <v>2773719</v>
      </c>
    </row>
    <row r="46" spans="1:20">
      <c r="A46">
        <f t="shared" si="4"/>
        <v>2023</v>
      </c>
      <c r="B46">
        <f t="shared" si="5"/>
        <v>44</v>
      </c>
      <c r="C46" t="s">
        <v>196</v>
      </c>
      <c r="D46">
        <f ca="1">VLOOKUP(A46&amp;B46,'raw -- CBO demo'!$A$11:$N$8141,4,FALSE)</f>
        <v>4145071</v>
      </c>
      <c r="E46">
        <f ca="1">VLOOKUP(A46&amp;B46,'raw -- CBO demo'!$A$11:$N$8141,8,FALSE)+VLOOKUP(A46&amp;B46,'raw -- CBO demo'!$A$11:$N$8141,14,FALSE)</f>
        <v>2707363</v>
      </c>
    </row>
    <row r="47" spans="1:20">
      <c r="A47">
        <f t="shared" si="4"/>
        <v>2023</v>
      </c>
      <c r="B47">
        <f t="shared" si="5"/>
        <v>45</v>
      </c>
      <c r="C47" t="s">
        <v>197</v>
      </c>
      <c r="D47">
        <f ca="1">VLOOKUP(A47&amp;B47,'raw -- CBO demo'!$A$11:$N$8141,4,FALSE)</f>
        <v>4121904</v>
      </c>
      <c r="E47">
        <f ca="1">VLOOKUP(A47&amp;B47,'raw -- CBO demo'!$A$11:$N$8141,8,FALSE)+VLOOKUP(A47&amp;B47,'raw -- CBO demo'!$A$11:$N$8141,14,FALSE)</f>
        <v>2692478</v>
      </c>
    </row>
    <row r="48" spans="1:20">
      <c r="A48">
        <f t="shared" si="4"/>
        <v>2023</v>
      </c>
      <c r="B48">
        <f t="shared" si="5"/>
        <v>46</v>
      </c>
      <c r="C48" t="s">
        <v>197</v>
      </c>
      <c r="D48">
        <f ca="1">VLOOKUP(A48&amp;B48,'raw -- CBO demo'!$A$11:$N$8141,4,FALSE)</f>
        <v>3970718</v>
      </c>
      <c r="E48">
        <f ca="1">VLOOKUP(A48&amp;B48,'raw -- CBO demo'!$A$11:$N$8141,8,FALSE)+VLOOKUP(A48&amp;B48,'raw -- CBO demo'!$A$11:$N$8141,14,FALSE)</f>
        <v>2658078</v>
      </c>
    </row>
    <row r="49" spans="1:5">
      <c r="A49">
        <f t="shared" si="4"/>
        <v>2023</v>
      </c>
      <c r="B49">
        <f t="shared" si="5"/>
        <v>47</v>
      </c>
      <c r="C49" t="s">
        <v>197</v>
      </c>
      <c r="D49">
        <f ca="1">VLOOKUP(A49&amp;B49,'raw -- CBO demo'!$A$11:$N$8141,4,FALSE)</f>
        <v>3938522</v>
      </c>
      <c r="E49">
        <f ca="1">VLOOKUP(A49&amp;B49,'raw -- CBO demo'!$A$11:$N$8141,8,FALSE)+VLOOKUP(A49&amp;B49,'raw -- CBO demo'!$A$11:$N$8141,14,FALSE)</f>
        <v>2589459</v>
      </c>
    </row>
    <row r="50" spans="1:5">
      <c r="A50">
        <f t="shared" si="4"/>
        <v>2023</v>
      </c>
      <c r="B50">
        <f t="shared" si="5"/>
        <v>48</v>
      </c>
      <c r="C50" t="s">
        <v>197</v>
      </c>
      <c r="D50">
        <f ca="1">VLOOKUP(A50&amp;B50,'raw -- CBO demo'!$A$11:$N$8141,4,FALSE)</f>
        <v>3925265</v>
      </c>
      <c r="E50">
        <f ca="1">VLOOKUP(A50&amp;B50,'raw -- CBO demo'!$A$11:$N$8141,8,FALSE)+VLOOKUP(A50&amp;B50,'raw -- CBO demo'!$A$11:$N$8141,14,FALSE)</f>
        <v>2564067</v>
      </c>
    </row>
    <row r="51" spans="1:5">
      <c r="A51">
        <f t="shared" si="4"/>
        <v>2023</v>
      </c>
      <c r="B51">
        <f t="shared" si="5"/>
        <v>49</v>
      </c>
      <c r="C51" t="s">
        <v>197</v>
      </c>
      <c r="D51">
        <f ca="1">VLOOKUP(A51&amp;B51,'raw -- CBO demo'!$A$11:$N$8141,4,FALSE)</f>
        <v>3853629</v>
      </c>
      <c r="E51">
        <f ca="1">VLOOKUP(A51&amp;B51,'raw -- CBO demo'!$A$11:$N$8141,8,FALSE)+VLOOKUP(A51&amp;B51,'raw -- CBO demo'!$A$11:$N$8141,14,FALSE)</f>
        <v>2531609</v>
      </c>
    </row>
    <row r="52" spans="1:5">
      <c r="A52">
        <f t="shared" si="4"/>
        <v>2023</v>
      </c>
      <c r="B52">
        <f t="shared" si="5"/>
        <v>50</v>
      </c>
      <c r="C52" t="s">
        <v>197</v>
      </c>
      <c r="D52">
        <f ca="1">VLOOKUP(A52&amp;B52,'raw -- CBO demo'!$A$11:$N$8141,4,FALSE)</f>
        <v>4008726</v>
      </c>
      <c r="E52">
        <f ca="1">VLOOKUP(A52&amp;B52,'raw -- CBO demo'!$A$11:$N$8141,8,FALSE)+VLOOKUP(A52&amp;B52,'raw -- CBO demo'!$A$11:$N$8141,14,FALSE)</f>
        <v>2639656</v>
      </c>
    </row>
    <row r="53" spans="1:5">
      <c r="A53">
        <f t="shared" si="4"/>
        <v>2023</v>
      </c>
      <c r="B53">
        <f t="shared" si="5"/>
        <v>51</v>
      </c>
      <c r="C53" t="s">
        <v>197</v>
      </c>
      <c r="D53">
        <f ca="1">VLOOKUP(A53&amp;B53,'raw -- CBO demo'!$A$11:$N$8141,4,FALSE)</f>
        <v>4189233</v>
      </c>
      <c r="E53">
        <f ca="1">VLOOKUP(A53&amp;B53,'raw -- CBO demo'!$A$11:$N$8141,8,FALSE)+VLOOKUP(A53&amp;B53,'raw -- CBO demo'!$A$11:$N$8141,14,FALSE)</f>
        <v>2791497</v>
      </c>
    </row>
    <row r="54" spans="1:5">
      <c r="A54">
        <f t="shared" si="4"/>
        <v>2023</v>
      </c>
      <c r="B54">
        <f t="shared" si="5"/>
        <v>52</v>
      </c>
      <c r="C54" t="s">
        <v>197</v>
      </c>
      <c r="D54">
        <f ca="1">VLOOKUP(A54&amp;B54,'raw -- CBO demo'!$A$11:$N$8141,4,FALSE)</f>
        <v>4366259</v>
      </c>
      <c r="E54">
        <f ca="1">VLOOKUP(A54&amp;B54,'raw -- CBO demo'!$A$11:$N$8141,8,FALSE)+VLOOKUP(A54&amp;B54,'raw -- CBO demo'!$A$11:$N$8141,14,FALSE)</f>
        <v>2856183</v>
      </c>
    </row>
    <row r="55" spans="1:5">
      <c r="A55">
        <f t="shared" si="4"/>
        <v>2023</v>
      </c>
      <c r="B55">
        <f t="shared" si="5"/>
        <v>53</v>
      </c>
      <c r="C55" t="s">
        <v>197</v>
      </c>
      <c r="D55">
        <f ca="1">VLOOKUP(A55&amp;B55,'raw -- CBO demo'!$A$11:$N$8141,4,FALSE)</f>
        <v>4168034</v>
      </c>
      <c r="E55">
        <f ca="1">VLOOKUP(A55&amp;B55,'raw -- CBO demo'!$A$11:$N$8141,8,FALSE)+VLOOKUP(A55&amp;B55,'raw -- CBO demo'!$A$11:$N$8141,14,FALSE)</f>
        <v>2744221</v>
      </c>
    </row>
    <row r="56" spans="1:5">
      <c r="A56">
        <f t="shared" si="4"/>
        <v>2023</v>
      </c>
      <c r="B56">
        <f t="shared" si="5"/>
        <v>54</v>
      </c>
      <c r="C56" t="s">
        <v>197</v>
      </c>
      <c r="D56">
        <f ca="1">VLOOKUP(A56&amp;B56,'raw -- CBO demo'!$A$11:$N$8141,4,FALSE)</f>
        <v>4043008</v>
      </c>
      <c r="E56">
        <f ca="1">VLOOKUP(A56&amp;B56,'raw -- CBO demo'!$A$11:$N$8141,8,FALSE)+VLOOKUP(A56&amp;B56,'raw -- CBO demo'!$A$11:$N$8141,14,FALSE)</f>
        <v>2597984</v>
      </c>
    </row>
    <row r="57" spans="1:5">
      <c r="A57">
        <f t="shared" si="4"/>
        <v>2023</v>
      </c>
      <c r="B57">
        <f t="shared" si="5"/>
        <v>55</v>
      </c>
      <c r="C57" t="s">
        <v>198</v>
      </c>
      <c r="D57">
        <f ca="1">VLOOKUP(A57&amp;B57,'raw -- CBO demo'!$A$11:$N$8141,4,FALSE)</f>
        <v>3987222</v>
      </c>
      <c r="E57">
        <f ca="1">VLOOKUP(A57&amp;B57,'raw -- CBO demo'!$A$11:$N$8141,8,FALSE)+VLOOKUP(A57&amp;B57,'raw -- CBO demo'!$A$11:$N$8141,14,FALSE)</f>
        <v>2531628</v>
      </c>
    </row>
    <row r="58" spans="1:5">
      <c r="A58">
        <f t="shared" si="4"/>
        <v>2023</v>
      </c>
      <c r="B58">
        <f t="shared" si="5"/>
        <v>56</v>
      </c>
      <c r="C58" t="s">
        <v>198</v>
      </c>
      <c r="D58">
        <f ca="1">VLOOKUP(A58&amp;B58,'raw -- CBO demo'!$A$11:$N$8141,4,FALSE)</f>
        <v>4023128</v>
      </c>
      <c r="E58">
        <f ca="1">VLOOKUP(A58&amp;B58,'raw -- CBO demo'!$A$11:$N$8141,8,FALSE)+VLOOKUP(A58&amp;B58,'raw -- CBO demo'!$A$11:$N$8141,14,FALSE)</f>
        <v>2581318</v>
      </c>
    </row>
    <row r="59" spans="1:5">
      <c r="A59">
        <f t="shared" si="4"/>
        <v>2023</v>
      </c>
      <c r="B59">
        <f t="shared" si="5"/>
        <v>57</v>
      </c>
      <c r="C59" t="s">
        <v>198</v>
      </c>
      <c r="D59">
        <f ca="1">VLOOKUP(A59&amp;B59,'raw -- CBO demo'!$A$11:$N$8141,4,FALSE)</f>
        <v>4140850</v>
      </c>
      <c r="E59">
        <f ca="1">VLOOKUP(A59&amp;B59,'raw -- CBO demo'!$A$11:$N$8141,8,FALSE)+VLOOKUP(A59&amp;B59,'raw -- CBO demo'!$A$11:$N$8141,14,FALSE)</f>
        <v>2667864</v>
      </c>
    </row>
    <row r="60" spans="1:5">
      <c r="A60">
        <f t="shared" si="4"/>
        <v>2023</v>
      </c>
      <c r="B60">
        <f t="shared" si="5"/>
        <v>58</v>
      </c>
      <c r="C60" t="s">
        <v>198</v>
      </c>
      <c r="D60">
        <f ca="1">VLOOKUP(A60&amp;B60,'raw -- CBO demo'!$A$11:$N$8141,4,FALSE)</f>
        <v>4319351</v>
      </c>
      <c r="E60">
        <f ca="1">VLOOKUP(A60&amp;B60,'raw -- CBO demo'!$A$11:$N$8141,8,FALSE)+VLOOKUP(A60&amp;B60,'raw -- CBO demo'!$A$11:$N$8141,14,FALSE)</f>
        <v>2760257</v>
      </c>
    </row>
    <row r="61" spans="1:5">
      <c r="A61">
        <f t="shared" si="4"/>
        <v>2023</v>
      </c>
      <c r="B61">
        <f t="shared" si="5"/>
        <v>59</v>
      </c>
      <c r="C61" t="s">
        <v>198</v>
      </c>
      <c r="D61">
        <f ca="1">VLOOKUP(A61&amp;B61,'raw -- CBO demo'!$A$11:$N$8141,4,FALSE)</f>
        <v>4310659</v>
      </c>
      <c r="E61">
        <f ca="1">VLOOKUP(A61&amp;B61,'raw -- CBO demo'!$A$11:$N$8141,8,FALSE)+VLOOKUP(A61&amp;B61,'raw -- CBO demo'!$A$11:$N$8141,14,FALSE)</f>
        <v>2788648</v>
      </c>
    </row>
    <row r="62" spans="1:5">
      <c r="A62">
        <f t="shared" si="4"/>
        <v>2023</v>
      </c>
      <c r="B62">
        <f t="shared" si="5"/>
        <v>60</v>
      </c>
      <c r="C62" t="s">
        <v>198</v>
      </c>
      <c r="D62">
        <f ca="1">VLOOKUP(A62&amp;B62,'raw -- CBO demo'!$A$11:$N$8141,4,FALSE)</f>
        <v>4312812</v>
      </c>
      <c r="E62">
        <f ca="1">VLOOKUP(A62&amp;B62,'raw -- CBO demo'!$A$11:$N$8141,8,FALSE)+VLOOKUP(A62&amp;B62,'raw -- CBO demo'!$A$11:$N$8141,14,FALSE)</f>
        <v>2781066</v>
      </c>
    </row>
    <row r="63" spans="1:5">
      <c r="A63">
        <f t="shared" si="4"/>
        <v>2023</v>
      </c>
      <c r="B63">
        <f t="shared" si="5"/>
        <v>61</v>
      </c>
      <c r="C63" t="s">
        <v>198</v>
      </c>
      <c r="D63">
        <f ca="1">VLOOKUP(A63&amp;B63,'raw -- CBO demo'!$A$11:$N$8141,4,FALSE)</f>
        <v>4281170</v>
      </c>
      <c r="E63">
        <f ca="1">VLOOKUP(A63&amp;B63,'raw -- CBO demo'!$A$11:$N$8141,8,FALSE)+VLOOKUP(A63&amp;B63,'raw -- CBO demo'!$A$11:$N$8141,14,FALSE)</f>
        <v>2744261</v>
      </c>
    </row>
    <row r="64" spans="1:5">
      <c r="A64">
        <f t="shared" si="4"/>
        <v>2023</v>
      </c>
      <c r="B64">
        <f t="shared" si="5"/>
        <v>62</v>
      </c>
      <c r="C64" t="s">
        <v>198</v>
      </c>
      <c r="D64">
        <f ca="1">VLOOKUP(A64&amp;B64,'raw -- CBO demo'!$A$11:$N$8141,4,FALSE)</f>
        <v>4300895</v>
      </c>
      <c r="E64">
        <f ca="1">VLOOKUP(A64&amp;B64,'raw -- CBO demo'!$A$11:$N$8141,8,FALSE)+VLOOKUP(A64&amp;B64,'raw -- CBO demo'!$A$11:$N$8141,14,FALSE)</f>
        <v>2738036</v>
      </c>
    </row>
    <row r="65" spans="1:5">
      <c r="A65">
        <f t="shared" si="4"/>
        <v>2023</v>
      </c>
      <c r="B65">
        <f t="shared" si="5"/>
        <v>63</v>
      </c>
      <c r="C65" t="s">
        <v>198</v>
      </c>
      <c r="D65">
        <f ca="1">VLOOKUP(A65&amp;B65,'raw -- CBO demo'!$A$11:$N$8141,4,FALSE)</f>
        <v>4182826</v>
      </c>
      <c r="E65">
        <f ca="1">VLOOKUP(A65&amp;B65,'raw -- CBO demo'!$A$11:$N$8141,8,FALSE)+VLOOKUP(A65&amp;B65,'raw -- CBO demo'!$A$11:$N$8141,14,FALSE)</f>
        <v>2625937</v>
      </c>
    </row>
    <row r="66" spans="1:5">
      <c r="A66">
        <f t="shared" si="4"/>
        <v>2023</v>
      </c>
      <c r="B66">
        <f t="shared" si="5"/>
        <v>64</v>
      </c>
      <c r="C66" t="s">
        <v>198</v>
      </c>
      <c r="D66">
        <f ca="1">VLOOKUP(A66&amp;B66,'raw -- CBO demo'!$A$11:$N$8141,4,FALSE)</f>
        <v>4059799</v>
      </c>
      <c r="E66">
        <f ca="1">VLOOKUP(A66&amp;B66,'raw -- CBO demo'!$A$11:$N$8141,8,FALSE)+VLOOKUP(A66&amp;B66,'raw -- CBO demo'!$A$11:$N$8141,14,FALSE)</f>
        <v>2523917</v>
      </c>
    </row>
    <row r="67" spans="1:5">
      <c r="A67">
        <f t="shared" si="4"/>
        <v>2023</v>
      </c>
      <c r="B67">
        <f t="shared" si="5"/>
        <v>65</v>
      </c>
      <c r="C67" t="s">
        <v>199</v>
      </c>
      <c r="D67">
        <f ca="1">VLOOKUP(A67&amp;B67,'raw -- CBO demo'!$A$11:$N$8141,4,FALSE)</f>
        <v>4064197</v>
      </c>
      <c r="E67">
        <f ca="1">VLOOKUP(A67&amp;B67,'raw -- CBO demo'!$A$11:$N$8141,8,FALSE)+VLOOKUP(A67&amp;B67,'raw -- CBO demo'!$A$11:$N$8141,14,FALSE)</f>
        <v>2558824</v>
      </c>
    </row>
    <row r="68" spans="1:5">
      <c r="A68">
        <f t="shared" ref="A68:A102" si="9">A67</f>
        <v>2023</v>
      </c>
      <c r="B68">
        <f t="shared" ref="B68:B102" si="10">B67+1</f>
        <v>66</v>
      </c>
      <c r="C68" t="s">
        <v>199</v>
      </c>
      <c r="D68">
        <f ca="1">VLOOKUP(A68&amp;B68,'raw -- CBO demo'!$A$11:$N$8141,4,FALSE)</f>
        <v>3922426</v>
      </c>
      <c r="E68">
        <f ca="1">VLOOKUP(A68&amp;B68,'raw -- CBO demo'!$A$11:$N$8141,8,FALSE)+VLOOKUP(A68&amp;B68,'raw -- CBO demo'!$A$11:$N$8141,14,FALSE)</f>
        <v>2465176</v>
      </c>
    </row>
    <row r="69" spans="1:5">
      <c r="A69">
        <f t="shared" si="9"/>
        <v>2023</v>
      </c>
      <c r="B69">
        <f t="shared" si="10"/>
        <v>67</v>
      </c>
      <c r="C69" t="s">
        <v>199</v>
      </c>
      <c r="D69">
        <f ca="1">VLOOKUP(A69&amp;B69,'raw -- CBO demo'!$A$11:$N$8141,4,FALSE)</f>
        <v>3775338</v>
      </c>
      <c r="E69">
        <f ca="1">VLOOKUP(A69&amp;B69,'raw -- CBO demo'!$A$11:$N$8141,8,FALSE)+VLOOKUP(A69&amp;B69,'raw -- CBO demo'!$A$11:$N$8141,14,FALSE)</f>
        <v>2308047</v>
      </c>
    </row>
    <row r="70" spans="1:5">
      <c r="A70">
        <f t="shared" si="9"/>
        <v>2023</v>
      </c>
      <c r="B70">
        <f t="shared" si="10"/>
        <v>68</v>
      </c>
      <c r="C70" t="s">
        <v>199</v>
      </c>
      <c r="D70">
        <f ca="1">VLOOKUP(A70&amp;B70,'raw -- CBO demo'!$A$11:$N$8141,4,FALSE)</f>
        <v>3687668</v>
      </c>
      <c r="E70">
        <f ca="1">VLOOKUP(A70&amp;B70,'raw -- CBO demo'!$A$11:$N$8141,8,FALSE)+VLOOKUP(A70&amp;B70,'raw -- CBO demo'!$A$11:$N$8141,14,FALSE)</f>
        <v>2272999</v>
      </c>
    </row>
    <row r="71" spans="1:5">
      <c r="A71">
        <f t="shared" si="9"/>
        <v>2023</v>
      </c>
      <c r="B71">
        <f t="shared" si="10"/>
        <v>69</v>
      </c>
      <c r="C71" t="s">
        <v>199</v>
      </c>
      <c r="D71">
        <f ca="1">VLOOKUP(A71&amp;B71,'raw -- CBO demo'!$A$11:$N$8141,4,FALSE)</f>
        <v>3487375</v>
      </c>
      <c r="E71">
        <f ca="1">VLOOKUP(A71&amp;B71,'raw -- CBO demo'!$A$11:$N$8141,8,FALSE)+VLOOKUP(A71&amp;B71,'raw -- CBO demo'!$A$11:$N$8141,14,FALSE)</f>
        <v>2160202</v>
      </c>
    </row>
    <row r="72" spans="1:5">
      <c r="A72">
        <f t="shared" si="9"/>
        <v>2023</v>
      </c>
      <c r="B72">
        <f t="shared" si="10"/>
        <v>70</v>
      </c>
      <c r="C72" t="s">
        <v>199</v>
      </c>
      <c r="D72">
        <f ca="1">VLOOKUP(A72&amp;B72,'raw -- CBO demo'!$A$11:$N$8141,4,FALSE)</f>
        <v>3400928</v>
      </c>
      <c r="E72">
        <f ca="1">VLOOKUP(A72&amp;B72,'raw -- CBO demo'!$A$11:$N$8141,8,FALSE)+VLOOKUP(A72&amp;B72,'raw -- CBO demo'!$A$11:$N$8141,14,FALSE)</f>
        <v>2115543</v>
      </c>
    </row>
    <row r="73" spans="1:5">
      <c r="A73">
        <f t="shared" si="9"/>
        <v>2023</v>
      </c>
      <c r="B73">
        <f t="shared" si="10"/>
        <v>71</v>
      </c>
      <c r="C73" t="s">
        <v>199</v>
      </c>
      <c r="D73">
        <f ca="1">VLOOKUP(A73&amp;B73,'raw -- CBO demo'!$A$11:$N$8141,4,FALSE)</f>
        <v>3224021</v>
      </c>
      <c r="E73">
        <f ca="1">VLOOKUP(A73&amp;B73,'raw -- CBO demo'!$A$11:$N$8141,8,FALSE)+VLOOKUP(A73&amp;B73,'raw -- CBO demo'!$A$11:$N$8141,14,FALSE)</f>
        <v>1966438</v>
      </c>
    </row>
    <row r="74" spans="1:5">
      <c r="A74">
        <f t="shared" si="9"/>
        <v>2023</v>
      </c>
      <c r="B74">
        <f t="shared" si="10"/>
        <v>72</v>
      </c>
      <c r="C74" t="s">
        <v>199</v>
      </c>
      <c r="D74">
        <f ca="1">VLOOKUP(A74&amp;B74,'raw -- CBO demo'!$A$11:$N$8141,4,FALSE)</f>
        <v>3059852</v>
      </c>
      <c r="E74">
        <f ca="1">VLOOKUP(A74&amp;B74,'raw -- CBO demo'!$A$11:$N$8141,8,FALSE)+VLOOKUP(A74&amp;B74,'raw -- CBO demo'!$A$11:$N$8141,14,FALSE)</f>
        <v>1867072</v>
      </c>
    </row>
    <row r="75" spans="1:5">
      <c r="A75">
        <f t="shared" si="9"/>
        <v>2023</v>
      </c>
      <c r="B75">
        <f t="shared" si="10"/>
        <v>73</v>
      </c>
      <c r="C75" t="s">
        <v>199</v>
      </c>
      <c r="D75">
        <f ca="1">VLOOKUP(A75&amp;B75,'raw -- CBO demo'!$A$11:$N$8141,4,FALSE)</f>
        <v>2955935</v>
      </c>
      <c r="E75">
        <f ca="1">VLOOKUP(A75&amp;B75,'raw -- CBO demo'!$A$11:$N$8141,8,FALSE)+VLOOKUP(A75&amp;B75,'raw -- CBO demo'!$A$11:$N$8141,14,FALSE)</f>
        <v>1791065</v>
      </c>
    </row>
    <row r="76" spans="1:5">
      <c r="A76">
        <f t="shared" si="9"/>
        <v>2023</v>
      </c>
      <c r="B76">
        <f t="shared" si="10"/>
        <v>74</v>
      </c>
      <c r="C76" t="s">
        <v>199</v>
      </c>
      <c r="D76">
        <f ca="1">VLOOKUP(A76&amp;B76,'raw -- CBO demo'!$A$11:$N$8141,4,FALSE)</f>
        <v>2849220</v>
      </c>
      <c r="E76">
        <f ca="1">VLOOKUP(A76&amp;B76,'raw -- CBO demo'!$A$11:$N$8141,8,FALSE)+VLOOKUP(A76&amp;B76,'raw -- CBO demo'!$A$11:$N$8141,14,FALSE)</f>
        <v>1689768</v>
      </c>
    </row>
    <row r="77" spans="1:5">
      <c r="A77">
        <f t="shared" si="9"/>
        <v>2023</v>
      </c>
      <c r="B77">
        <f t="shared" si="10"/>
        <v>75</v>
      </c>
      <c r="C77" t="s">
        <v>200</v>
      </c>
      <c r="D77">
        <f ca="1">VLOOKUP(A77&amp;B77,'raw -- CBO demo'!$A$11:$N$8141,4,FALSE)</f>
        <v>2878505</v>
      </c>
      <c r="E77">
        <f ca="1">VLOOKUP(A77&amp;B77,'raw -- CBO demo'!$A$11:$N$8141,8,FALSE)+VLOOKUP(A77&amp;B77,'raw -- CBO demo'!$A$11:$N$8141,14,FALSE)</f>
        <v>1726762</v>
      </c>
    </row>
    <row r="78" spans="1:5">
      <c r="A78">
        <f t="shared" si="9"/>
        <v>2023</v>
      </c>
      <c r="B78">
        <f t="shared" si="10"/>
        <v>76</v>
      </c>
      <c r="C78" t="s">
        <v>200</v>
      </c>
      <c r="D78">
        <f ca="1">VLOOKUP(A78&amp;B78,'raw -- CBO demo'!$A$11:$N$8141,4,FALSE)</f>
        <v>2505049</v>
      </c>
      <c r="E78">
        <f ca="1">VLOOKUP(A78&amp;B78,'raw -- CBO demo'!$A$11:$N$8141,8,FALSE)+VLOOKUP(A78&amp;B78,'raw -- CBO demo'!$A$11:$N$8141,14,FALSE)</f>
        <v>1431814</v>
      </c>
    </row>
    <row r="79" spans="1:5">
      <c r="A79">
        <f t="shared" si="9"/>
        <v>2023</v>
      </c>
      <c r="B79">
        <f t="shared" si="10"/>
        <v>77</v>
      </c>
      <c r="C79" t="s">
        <v>200</v>
      </c>
      <c r="D79">
        <f ca="1">VLOOKUP(A79&amp;B79,'raw -- CBO demo'!$A$11:$N$8141,4,FALSE)</f>
        <v>2007024</v>
      </c>
      <c r="E79">
        <f ca="1">VLOOKUP(A79&amp;B79,'raw -- CBO demo'!$A$11:$N$8141,8,FALSE)+VLOOKUP(A79&amp;B79,'raw -- CBO demo'!$A$11:$N$8141,14,FALSE)</f>
        <v>1182742</v>
      </c>
    </row>
    <row r="80" spans="1:5">
      <c r="A80">
        <f t="shared" si="9"/>
        <v>2023</v>
      </c>
      <c r="B80">
        <f t="shared" si="10"/>
        <v>78</v>
      </c>
      <c r="C80" t="s">
        <v>200</v>
      </c>
      <c r="D80">
        <f ca="1">VLOOKUP(A80&amp;B80,'raw -- CBO demo'!$A$11:$N$8141,4,FALSE)</f>
        <v>1961191</v>
      </c>
      <c r="E80">
        <f ca="1">VLOOKUP(A80&amp;B80,'raw -- CBO demo'!$A$11:$N$8141,8,FALSE)+VLOOKUP(A80&amp;B80,'raw -- CBO demo'!$A$11:$N$8141,14,FALSE)</f>
        <v>1106357</v>
      </c>
    </row>
    <row r="81" spans="1:5">
      <c r="A81">
        <f t="shared" si="9"/>
        <v>2023</v>
      </c>
      <c r="B81">
        <f t="shared" si="10"/>
        <v>79</v>
      </c>
      <c r="C81" t="s">
        <v>200</v>
      </c>
      <c r="D81">
        <f ca="1">VLOOKUP(A81&amp;B81,'raw -- CBO demo'!$A$11:$N$8141,4,FALSE)</f>
        <v>1924368</v>
      </c>
      <c r="E81">
        <f ca="1">VLOOKUP(A81&amp;B81,'raw -- CBO demo'!$A$11:$N$8141,8,FALSE)+VLOOKUP(A81&amp;B81,'raw -- CBO demo'!$A$11:$N$8141,14,FALSE)</f>
        <v>1014268</v>
      </c>
    </row>
    <row r="82" spans="1:5">
      <c r="A82">
        <f t="shared" si="9"/>
        <v>2023</v>
      </c>
      <c r="B82">
        <f t="shared" si="10"/>
        <v>80</v>
      </c>
      <c r="C82" t="s">
        <v>200</v>
      </c>
      <c r="D82">
        <f ca="1">VLOOKUP(A82&amp;B82,'raw -- CBO demo'!$A$11:$N$8141,4,FALSE)</f>
        <v>1784308</v>
      </c>
      <c r="E82">
        <f ca="1">VLOOKUP(A82&amp;B82,'raw -- CBO demo'!$A$11:$N$8141,8,FALSE)+VLOOKUP(A82&amp;B82,'raw -- CBO demo'!$A$11:$N$8141,14,FALSE)</f>
        <v>962037</v>
      </c>
    </row>
    <row r="83" spans="1:5">
      <c r="A83">
        <f t="shared" si="9"/>
        <v>2023</v>
      </c>
      <c r="B83">
        <f t="shared" si="10"/>
        <v>81</v>
      </c>
      <c r="C83" t="s">
        <v>200</v>
      </c>
      <c r="D83">
        <f ca="1">VLOOKUP(A83&amp;B83,'raw -- CBO demo'!$A$11:$N$8141,4,FALSE)</f>
        <v>1506369</v>
      </c>
      <c r="E83">
        <f ca="1">VLOOKUP(A83&amp;B83,'raw -- CBO demo'!$A$11:$N$8141,8,FALSE)+VLOOKUP(A83&amp;B83,'raw -- CBO demo'!$A$11:$N$8141,14,FALSE)</f>
        <v>799709</v>
      </c>
    </row>
    <row r="84" spans="1:5">
      <c r="A84">
        <f t="shared" si="9"/>
        <v>2023</v>
      </c>
      <c r="B84">
        <f t="shared" si="10"/>
        <v>82</v>
      </c>
      <c r="C84" t="s">
        <v>200</v>
      </c>
      <c r="D84">
        <f ca="1">VLOOKUP(A84&amp;B84,'raw -- CBO demo'!$A$11:$N$8141,4,FALSE)</f>
        <v>1358518</v>
      </c>
      <c r="E84">
        <f ca="1">VLOOKUP(A84&amp;B84,'raw -- CBO demo'!$A$11:$N$8141,8,FALSE)+VLOOKUP(A84&amp;B84,'raw -- CBO demo'!$A$11:$N$8141,14,FALSE)</f>
        <v>684959</v>
      </c>
    </row>
    <row r="85" spans="1:5">
      <c r="A85">
        <f t="shared" si="9"/>
        <v>2023</v>
      </c>
      <c r="B85">
        <f t="shared" si="10"/>
        <v>83</v>
      </c>
      <c r="C85" t="s">
        <v>200</v>
      </c>
      <c r="D85">
        <f ca="1">VLOOKUP(A85&amp;B85,'raw -- CBO demo'!$A$11:$N$8141,4,FALSE)</f>
        <v>1215827</v>
      </c>
      <c r="E85">
        <f ca="1">VLOOKUP(A85&amp;B85,'raw -- CBO demo'!$A$11:$N$8141,8,FALSE)+VLOOKUP(A85&amp;B85,'raw -- CBO demo'!$A$11:$N$8141,14,FALSE)</f>
        <v>574929</v>
      </c>
    </row>
    <row r="86" spans="1:5">
      <c r="A86">
        <f t="shared" si="9"/>
        <v>2023</v>
      </c>
      <c r="B86">
        <f t="shared" si="10"/>
        <v>84</v>
      </c>
      <c r="C86" t="s">
        <v>200</v>
      </c>
      <c r="D86">
        <f ca="1">VLOOKUP(A86&amp;B86,'raw -- CBO demo'!$A$11:$N$8141,4,FALSE)</f>
        <v>1128263</v>
      </c>
      <c r="E86">
        <f ca="1">VLOOKUP(A86&amp;B86,'raw -- CBO demo'!$A$11:$N$8141,8,FALSE)+VLOOKUP(A86&amp;B86,'raw -- CBO demo'!$A$11:$N$8141,14,FALSE)</f>
        <v>528272</v>
      </c>
    </row>
    <row r="87" spans="1:5">
      <c r="A87">
        <f t="shared" si="9"/>
        <v>2023</v>
      </c>
      <c r="B87">
        <f t="shared" si="10"/>
        <v>85</v>
      </c>
      <c r="C87" t="s">
        <v>201</v>
      </c>
      <c r="D87">
        <f ca="1">VLOOKUP(A87&amp;B87,'raw -- CBO demo'!$A$11:$N$8141,4,FALSE)</f>
        <v>993099</v>
      </c>
      <c r="E87">
        <f ca="1">VLOOKUP(A87&amp;B87,'raw -- CBO demo'!$A$11:$N$8141,8,FALSE)+VLOOKUP(A87&amp;B87,'raw -- CBO demo'!$A$11:$N$8141,14,FALSE)</f>
        <v>440518</v>
      </c>
    </row>
    <row r="88" spans="1:5">
      <c r="A88">
        <f t="shared" si="9"/>
        <v>2023</v>
      </c>
      <c r="B88">
        <f t="shared" si="10"/>
        <v>86</v>
      </c>
      <c r="C88" t="s">
        <v>201</v>
      </c>
      <c r="D88">
        <f ca="1">VLOOKUP(A88&amp;B88,'raw -- CBO demo'!$A$11:$N$8141,4,FALSE)</f>
        <v>865544</v>
      </c>
      <c r="E88">
        <f ca="1">VLOOKUP(A88&amp;B88,'raw -- CBO demo'!$A$11:$N$8141,8,FALSE)+VLOOKUP(A88&amp;B88,'raw -- CBO demo'!$A$11:$N$8141,14,FALSE)</f>
        <v>355951</v>
      </c>
    </row>
    <row r="89" spans="1:5">
      <c r="A89">
        <f t="shared" si="9"/>
        <v>2023</v>
      </c>
      <c r="B89">
        <f t="shared" si="10"/>
        <v>87</v>
      </c>
      <c r="C89" t="s">
        <v>201</v>
      </c>
      <c r="D89">
        <f ca="1">VLOOKUP(A89&amp;B89,'raw -- CBO demo'!$A$11:$N$8141,4,FALSE)</f>
        <v>765677</v>
      </c>
      <c r="E89">
        <f ca="1">VLOOKUP(A89&amp;B89,'raw -- CBO demo'!$A$11:$N$8141,8,FALSE)+VLOOKUP(A89&amp;B89,'raw -- CBO demo'!$A$11:$N$8141,14,FALSE)</f>
        <v>313160</v>
      </c>
    </row>
    <row r="90" spans="1:5">
      <c r="A90">
        <f t="shared" si="9"/>
        <v>2023</v>
      </c>
      <c r="B90">
        <f t="shared" si="10"/>
        <v>88</v>
      </c>
      <c r="C90" t="s">
        <v>201</v>
      </c>
      <c r="D90">
        <f ca="1">VLOOKUP(A90&amp;B90,'raw -- CBO demo'!$A$11:$N$8141,4,FALSE)</f>
        <v>645743</v>
      </c>
      <c r="E90">
        <f ca="1">VLOOKUP(A90&amp;B90,'raw -- CBO demo'!$A$11:$N$8141,8,FALSE)+VLOOKUP(A90&amp;B90,'raw -- CBO demo'!$A$11:$N$8141,14,FALSE)</f>
        <v>227791</v>
      </c>
    </row>
    <row r="91" spans="1:5">
      <c r="A91">
        <f t="shared" si="9"/>
        <v>2023</v>
      </c>
      <c r="B91">
        <f t="shared" si="10"/>
        <v>89</v>
      </c>
      <c r="C91" t="s">
        <v>201</v>
      </c>
      <c r="D91">
        <f ca="1">VLOOKUP(A91&amp;B91,'raw -- CBO demo'!$A$11:$N$8141,4,FALSE)</f>
        <v>541584</v>
      </c>
      <c r="E91">
        <f ca="1">VLOOKUP(A91&amp;B91,'raw -- CBO demo'!$A$11:$N$8141,8,FALSE)+VLOOKUP(A91&amp;B91,'raw -- CBO demo'!$A$11:$N$8141,14,FALSE)</f>
        <v>179003</v>
      </c>
    </row>
    <row r="92" spans="1:5">
      <c r="A92">
        <f t="shared" si="9"/>
        <v>2023</v>
      </c>
      <c r="B92">
        <f t="shared" si="10"/>
        <v>90</v>
      </c>
      <c r="C92" t="s">
        <v>201</v>
      </c>
      <c r="D92">
        <f ca="1">VLOOKUP(A92&amp;B92,'raw -- CBO demo'!$A$11:$N$8141,4,FALSE)</f>
        <v>482116</v>
      </c>
      <c r="E92">
        <f ca="1">VLOOKUP(A92&amp;B92,'raw -- CBO demo'!$A$11:$N$8141,8,FALSE)+VLOOKUP(A92&amp;B92,'raw -- CBO demo'!$A$11:$N$8141,14,FALSE)</f>
        <v>156305</v>
      </c>
    </row>
    <row r="93" spans="1:5">
      <c r="A93">
        <f t="shared" si="9"/>
        <v>2023</v>
      </c>
      <c r="B93">
        <f t="shared" si="10"/>
        <v>91</v>
      </c>
      <c r="C93" t="s">
        <v>201</v>
      </c>
      <c r="D93">
        <f ca="1">VLOOKUP(A93&amp;B93,'raw -- CBO demo'!$A$11:$N$8141,4,FALSE)</f>
        <v>399766</v>
      </c>
      <c r="E93">
        <f ca="1">VLOOKUP(A93&amp;B93,'raw -- CBO demo'!$A$11:$N$8141,8,FALSE)+VLOOKUP(A93&amp;B93,'raw -- CBO demo'!$A$11:$N$8141,14,FALSE)</f>
        <v>126790</v>
      </c>
    </row>
    <row r="94" spans="1:5">
      <c r="A94">
        <f t="shared" si="9"/>
        <v>2023</v>
      </c>
      <c r="B94">
        <f t="shared" si="10"/>
        <v>92</v>
      </c>
      <c r="C94" t="s">
        <v>201</v>
      </c>
      <c r="D94">
        <f ca="1">VLOOKUP(A94&amp;B94,'raw -- CBO demo'!$A$11:$N$8141,4,FALSE)</f>
        <v>347022</v>
      </c>
      <c r="E94">
        <f ca="1">VLOOKUP(A94&amp;B94,'raw -- CBO demo'!$A$11:$N$8141,8,FALSE)+VLOOKUP(A94&amp;B94,'raw -- CBO demo'!$A$11:$N$8141,14,FALSE)</f>
        <v>87492</v>
      </c>
    </row>
    <row r="95" spans="1:5">
      <c r="A95">
        <f t="shared" si="9"/>
        <v>2023</v>
      </c>
      <c r="B95">
        <f t="shared" si="10"/>
        <v>93</v>
      </c>
      <c r="C95" t="s">
        <v>201</v>
      </c>
      <c r="D95">
        <f ca="1">VLOOKUP(A95&amp;B95,'raw -- CBO demo'!$A$11:$N$8141,4,FALSE)</f>
        <v>270509</v>
      </c>
      <c r="E95">
        <f ca="1">VLOOKUP(A95&amp;B95,'raw -- CBO demo'!$A$11:$N$8141,8,FALSE)+VLOOKUP(A95&amp;B95,'raw -- CBO demo'!$A$11:$N$8141,14,FALSE)</f>
        <v>63177</v>
      </c>
    </row>
    <row r="96" spans="1:5">
      <c r="A96">
        <f t="shared" si="9"/>
        <v>2023</v>
      </c>
      <c r="B96">
        <f t="shared" si="10"/>
        <v>94</v>
      </c>
      <c r="C96" t="s">
        <v>201</v>
      </c>
      <c r="D96">
        <f ca="1">VLOOKUP(A96&amp;B96,'raw -- CBO demo'!$A$11:$N$8141,4,FALSE)</f>
        <v>220734</v>
      </c>
      <c r="E96">
        <f ca="1">VLOOKUP(A96&amp;B96,'raw -- CBO demo'!$A$11:$N$8141,8,FALSE)+VLOOKUP(A96&amp;B96,'raw -- CBO demo'!$A$11:$N$8141,14,FALSE)</f>
        <v>47477</v>
      </c>
    </row>
    <row r="97" spans="1:5">
      <c r="A97">
        <f t="shared" si="9"/>
        <v>2023</v>
      </c>
      <c r="B97">
        <f t="shared" si="10"/>
        <v>95</v>
      </c>
      <c r="C97" t="s">
        <v>201</v>
      </c>
      <c r="D97">
        <f ca="1">VLOOKUP(A97&amp;B97,'raw -- CBO demo'!$A$11:$N$8141,4,FALSE)</f>
        <v>172214</v>
      </c>
      <c r="E97">
        <f ca="1">VLOOKUP(A97&amp;B97,'raw -- CBO demo'!$A$11:$N$8141,8,FALSE)+VLOOKUP(A97&amp;B97,'raw -- CBO demo'!$A$11:$N$8141,14,FALSE)</f>
        <v>38112</v>
      </c>
    </row>
    <row r="98" spans="1:5">
      <c r="A98">
        <f t="shared" si="9"/>
        <v>2023</v>
      </c>
      <c r="B98">
        <f t="shared" si="10"/>
        <v>96</v>
      </c>
      <c r="C98" t="s">
        <v>201</v>
      </c>
      <c r="D98">
        <f ca="1">VLOOKUP(A98&amp;B98,'raw -- CBO demo'!$A$11:$N$8141,4,FALSE)</f>
        <v>128581</v>
      </c>
      <c r="E98">
        <f ca="1">VLOOKUP(A98&amp;B98,'raw -- CBO demo'!$A$11:$N$8141,8,FALSE)+VLOOKUP(A98&amp;B98,'raw -- CBO demo'!$A$11:$N$8141,14,FALSE)</f>
        <v>18616</v>
      </c>
    </row>
    <row r="99" spans="1:5">
      <c r="A99">
        <f t="shared" si="9"/>
        <v>2023</v>
      </c>
      <c r="B99">
        <f t="shared" si="10"/>
        <v>97</v>
      </c>
      <c r="C99" t="s">
        <v>201</v>
      </c>
      <c r="D99">
        <f ca="1">VLOOKUP(A99&amp;B99,'raw -- CBO demo'!$A$11:$N$8141,4,FALSE)</f>
        <v>96539</v>
      </c>
      <c r="E99">
        <f ca="1">VLOOKUP(A99&amp;B99,'raw -- CBO demo'!$A$11:$N$8141,8,FALSE)+VLOOKUP(A99&amp;B99,'raw -- CBO demo'!$A$11:$N$8141,14,FALSE)</f>
        <v>15680</v>
      </c>
    </row>
    <row r="100" spans="1:5">
      <c r="A100">
        <f t="shared" si="9"/>
        <v>2023</v>
      </c>
      <c r="B100">
        <f t="shared" si="10"/>
        <v>98</v>
      </c>
      <c r="C100" t="s">
        <v>201</v>
      </c>
      <c r="D100">
        <f ca="1">VLOOKUP(A100&amp;B100,'raw -- CBO demo'!$A$11:$N$8141,4,FALSE)</f>
        <v>70708</v>
      </c>
      <c r="E100">
        <f ca="1">VLOOKUP(A100&amp;B100,'raw -- CBO demo'!$A$11:$N$8141,8,FALSE)+VLOOKUP(A100&amp;B100,'raw -- CBO demo'!$A$11:$N$8141,14,FALSE)</f>
        <v>11870</v>
      </c>
    </row>
    <row r="101" spans="1:5">
      <c r="A101">
        <f t="shared" si="9"/>
        <v>2023</v>
      </c>
      <c r="B101">
        <f t="shared" si="10"/>
        <v>99</v>
      </c>
      <c r="C101" t="s">
        <v>201</v>
      </c>
      <c r="D101">
        <f ca="1">VLOOKUP(A101&amp;B101,'raw -- CBO demo'!$A$11:$N$8141,4,FALSE)</f>
        <v>49220</v>
      </c>
      <c r="E101">
        <f ca="1">VLOOKUP(A101&amp;B101,'raw -- CBO demo'!$A$11:$N$8141,8,FALSE)+VLOOKUP(A101&amp;B101,'raw -- CBO demo'!$A$11:$N$8141,14,FALSE)</f>
        <v>7452</v>
      </c>
    </row>
    <row r="102" spans="1:5">
      <c r="A102">
        <f t="shared" si="9"/>
        <v>2023</v>
      </c>
      <c r="B102">
        <f t="shared" si="10"/>
        <v>100</v>
      </c>
      <c r="C102" t="s">
        <v>201</v>
      </c>
      <c r="D102">
        <f ca="1">VLOOKUP(A102&amp;B102,'raw -- CBO demo'!$A$11:$N$8141,4,FALSE)</f>
        <v>89015</v>
      </c>
      <c r="E102">
        <f ca="1">VLOOKUP(A102&amp;B102,'raw -- CBO demo'!$A$11:$N$8141,8,FALSE)+VLOOKUP(A102&amp;B102,'raw -- CBO demo'!$A$11:$N$8141,14,FALSE)</f>
        <v>9608</v>
      </c>
    </row>
    <row r="103" spans="1:5">
      <c r="A103">
        <f t="shared" ref="A103:A108" si="11">A2+1</f>
        <v>2024</v>
      </c>
      <c r="B103">
        <f t="shared" ref="B103:C108" si="12">B2</f>
        <v>0</v>
      </c>
      <c r="C103" t="str">
        <f>C2</f>
        <v>pop_0_5</v>
      </c>
      <c r="D103">
        <f ca="1">VLOOKUP(A103&amp;B103,'raw -- CBO demo'!$A$11:$N$8141,4,FALSE)</f>
        <v>3728594</v>
      </c>
      <c r="E103">
        <f ca="1">VLOOKUP(A103&amp;B103,'raw -- CBO demo'!$A$11:$N$8141,8,FALSE)+VLOOKUP(A103&amp;B103,'raw -- CBO demo'!$A$11:$N$8141,14,FALSE)</f>
        <v>0</v>
      </c>
    </row>
    <row r="104" spans="1:5">
      <c r="A104">
        <f t="shared" si="11"/>
        <v>2024</v>
      </c>
      <c r="B104">
        <f t="shared" si="12"/>
        <v>1</v>
      </c>
      <c r="C104" t="str">
        <f t="shared" si="12"/>
        <v>pop_0_5</v>
      </c>
      <c r="D104">
        <f ca="1">VLOOKUP(A104&amp;B104,'raw -- CBO demo'!$A$11:$N$8141,4,FALSE)</f>
        <v>3715399</v>
      </c>
      <c r="E104">
        <f ca="1">VLOOKUP(A104&amp;B104,'raw -- CBO demo'!$A$11:$N$8141,8,FALSE)+VLOOKUP(A104&amp;B104,'raw -- CBO demo'!$A$11:$N$8141,14,FALSE)</f>
        <v>0</v>
      </c>
    </row>
    <row r="105" spans="1:5">
      <c r="A105">
        <f t="shared" si="11"/>
        <v>2024</v>
      </c>
      <c r="B105">
        <f t="shared" si="12"/>
        <v>2</v>
      </c>
      <c r="C105" t="str">
        <f t="shared" si="12"/>
        <v>pop_0_5</v>
      </c>
      <c r="D105">
        <f ca="1">VLOOKUP(A105&amp;B105,'raw -- CBO demo'!$A$11:$N$8141,4,FALSE)</f>
        <v>3720403</v>
      </c>
      <c r="E105">
        <f ca="1">VLOOKUP(A105&amp;B105,'raw -- CBO demo'!$A$11:$N$8141,8,FALSE)+VLOOKUP(A105&amp;B105,'raw -- CBO demo'!$A$11:$N$8141,14,FALSE)</f>
        <v>0</v>
      </c>
    </row>
    <row r="106" spans="1:5">
      <c r="A106">
        <f t="shared" si="11"/>
        <v>2024</v>
      </c>
      <c r="B106">
        <f t="shared" si="12"/>
        <v>3</v>
      </c>
      <c r="C106" t="str">
        <f t="shared" si="12"/>
        <v>pop_0_5</v>
      </c>
      <c r="D106">
        <f ca="1">VLOOKUP(A106&amp;B106,'raw -- CBO demo'!$A$11:$N$8141,4,FALSE)</f>
        <v>3671768</v>
      </c>
      <c r="E106">
        <f ca="1">VLOOKUP(A106&amp;B106,'raw -- CBO demo'!$A$11:$N$8141,8,FALSE)+VLOOKUP(A106&amp;B106,'raw -- CBO demo'!$A$11:$N$8141,14,FALSE)</f>
        <v>0</v>
      </c>
    </row>
    <row r="107" spans="1:5">
      <c r="A107">
        <f t="shared" si="11"/>
        <v>2024</v>
      </c>
      <c r="B107">
        <f t="shared" si="12"/>
        <v>4</v>
      </c>
      <c r="C107" t="str">
        <f t="shared" si="12"/>
        <v>pop_0_5</v>
      </c>
      <c r="D107">
        <f ca="1">VLOOKUP(A107&amp;B107,'raw -- CBO demo'!$A$11:$N$8141,4,FALSE)</f>
        <v>3804471</v>
      </c>
      <c r="E107">
        <f ca="1">VLOOKUP(A107&amp;B107,'raw -- CBO demo'!$A$11:$N$8141,8,FALSE)+VLOOKUP(A107&amp;B107,'raw -- CBO demo'!$A$11:$N$8141,14,FALSE)</f>
        <v>0</v>
      </c>
    </row>
    <row r="108" spans="1:5">
      <c r="A108">
        <f t="shared" si="11"/>
        <v>2024</v>
      </c>
      <c r="B108">
        <f t="shared" si="12"/>
        <v>5</v>
      </c>
      <c r="C108" t="str">
        <f t="shared" si="12"/>
        <v>pop_0_5</v>
      </c>
      <c r="D108">
        <f ca="1">VLOOKUP(A108&amp;B108,'raw -- CBO demo'!$A$11:$N$8141,4,FALSE)</f>
        <v>3868855</v>
      </c>
      <c r="E108">
        <f ca="1">VLOOKUP(A108&amp;B108,'raw -- CBO demo'!$A$11:$N$8141,8,FALSE)+VLOOKUP(A108&amp;B108,'raw -- CBO demo'!$A$11:$N$8141,14,FALSE)</f>
        <v>0</v>
      </c>
    </row>
    <row r="109" spans="1:5">
      <c r="A109">
        <f t="shared" ref="A109:A172" si="13">A8+1</f>
        <v>2024</v>
      </c>
      <c r="B109">
        <f t="shared" ref="B109:C172" si="14">B8</f>
        <v>6</v>
      </c>
      <c r="C109" t="str">
        <f t="shared" si="14"/>
        <v>pop_6_17</v>
      </c>
      <c r="D109">
        <f ca="1">VLOOKUP(A109&amp;B109,'raw -- CBO demo'!$A$11:$N$8141,4,FALSE)</f>
        <v>3947773</v>
      </c>
      <c r="E109">
        <f ca="1">VLOOKUP(A109&amp;B109,'raw -- CBO demo'!$A$11:$N$8141,8,FALSE)+VLOOKUP(A109&amp;B109,'raw -- CBO demo'!$A$11:$N$8141,14,FALSE)</f>
        <v>0</v>
      </c>
    </row>
    <row r="110" spans="1:5">
      <c r="A110">
        <f t="shared" si="13"/>
        <v>2024</v>
      </c>
      <c r="B110">
        <f t="shared" si="14"/>
        <v>7</v>
      </c>
      <c r="C110" t="str">
        <f t="shared" si="14"/>
        <v>pop_6_17</v>
      </c>
      <c r="D110">
        <f ca="1">VLOOKUP(A110&amp;B110,'raw -- CBO demo'!$A$11:$N$8141,4,FALSE)</f>
        <v>4053899</v>
      </c>
      <c r="E110">
        <f ca="1">VLOOKUP(A110&amp;B110,'raw -- CBO demo'!$A$11:$N$8141,8,FALSE)+VLOOKUP(A110&amp;B110,'raw -- CBO demo'!$A$11:$N$8141,14,FALSE)</f>
        <v>0</v>
      </c>
    </row>
    <row r="111" spans="1:5">
      <c r="A111">
        <f t="shared" si="13"/>
        <v>2024</v>
      </c>
      <c r="B111">
        <f t="shared" si="14"/>
        <v>8</v>
      </c>
      <c r="C111" t="str">
        <f t="shared" si="14"/>
        <v>pop_6_17</v>
      </c>
      <c r="D111">
        <f ca="1">VLOOKUP(A111&amp;B111,'raw -- CBO demo'!$A$11:$N$8141,4,FALSE)</f>
        <v>4102742</v>
      </c>
      <c r="E111">
        <f ca="1">VLOOKUP(A111&amp;B111,'raw -- CBO demo'!$A$11:$N$8141,8,FALSE)+VLOOKUP(A111&amp;B111,'raw -- CBO demo'!$A$11:$N$8141,14,FALSE)</f>
        <v>0</v>
      </c>
    </row>
    <row r="112" spans="1:5">
      <c r="A112">
        <f t="shared" si="13"/>
        <v>2024</v>
      </c>
      <c r="B112">
        <f t="shared" si="14"/>
        <v>9</v>
      </c>
      <c r="C112" t="str">
        <f t="shared" si="14"/>
        <v>pop_6_17</v>
      </c>
      <c r="D112">
        <f ca="1">VLOOKUP(A112&amp;B112,'raw -- CBO demo'!$A$11:$N$8141,4,FALSE)</f>
        <v>4129978</v>
      </c>
      <c r="E112">
        <f ca="1">VLOOKUP(A112&amp;B112,'raw -- CBO demo'!$A$11:$N$8141,8,FALSE)+VLOOKUP(A112&amp;B112,'raw -- CBO demo'!$A$11:$N$8141,14,FALSE)</f>
        <v>0</v>
      </c>
    </row>
    <row r="113" spans="1:5">
      <c r="A113">
        <f t="shared" si="13"/>
        <v>2024</v>
      </c>
      <c r="B113">
        <f t="shared" si="14"/>
        <v>10</v>
      </c>
      <c r="C113" t="str">
        <f t="shared" si="14"/>
        <v>pop_6_17</v>
      </c>
      <c r="D113">
        <f ca="1">VLOOKUP(A113&amp;B113,'raw -- CBO demo'!$A$11:$N$8141,4,FALSE)</f>
        <v>4091155</v>
      </c>
      <c r="E113">
        <f ca="1">VLOOKUP(A113&amp;B113,'raw -- CBO demo'!$A$11:$N$8141,8,FALSE)+VLOOKUP(A113&amp;B113,'raw -- CBO demo'!$A$11:$N$8141,14,FALSE)</f>
        <v>0</v>
      </c>
    </row>
    <row r="114" spans="1:5">
      <c r="A114">
        <f t="shared" si="13"/>
        <v>2024</v>
      </c>
      <c r="B114">
        <f t="shared" si="14"/>
        <v>11</v>
      </c>
      <c r="C114" t="str">
        <f t="shared" si="14"/>
        <v>pop_6_17</v>
      </c>
      <c r="D114">
        <f ca="1">VLOOKUP(A114&amp;B114,'raw -- CBO demo'!$A$11:$N$8141,4,FALSE)</f>
        <v>4125415</v>
      </c>
      <c r="E114">
        <f ca="1">VLOOKUP(A114&amp;B114,'raw -- CBO demo'!$A$11:$N$8141,8,FALSE)+VLOOKUP(A114&amp;B114,'raw -- CBO demo'!$A$11:$N$8141,14,FALSE)</f>
        <v>0</v>
      </c>
    </row>
    <row r="115" spans="1:5">
      <c r="A115">
        <f t="shared" si="13"/>
        <v>2024</v>
      </c>
      <c r="B115">
        <f t="shared" si="14"/>
        <v>12</v>
      </c>
      <c r="C115" t="str">
        <f t="shared" si="14"/>
        <v>pop_6_17</v>
      </c>
      <c r="D115">
        <f ca="1">VLOOKUP(A115&amp;B115,'raw -- CBO demo'!$A$11:$N$8141,4,FALSE)</f>
        <v>4136857</v>
      </c>
      <c r="E115">
        <f ca="1">VLOOKUP(A115&amp;B115,'raw -- CBO demo'!$A$11:$N$8141,8,FALSE)+VLOOKUP(A115&amp;B115,'raw -- CBO demo'!$A$11:$N$8141,14,FALSE)</f>
        <v>0</v>
      </c>
    </row>
    <row r="116" spans="1:5">
      <c r="A116">
        <f t="shared" si="13"/>
        <v>2024</v>
      </c>
      <c r="B116">
        <f t="shared" si="14"/>
        <v>13</v>
      </c>
      <c r="C116" t="str">
        <f t="shared" si="14"/>
        <v>pop_6_17</v>
      </c>
      <c r="D116">
        <f ca="1">VLOOKUP(A116&amp;B116,'raw -- CBO demo'!$A$11:$N$8141,4,FALSE)</f>
        <v>4246781</v>
      </c>
      <c r="E116">
        <f ca="1">VLOOKUP(A116&amp;B116,'raw -- CBO demo'!$A$11:$N$8141,8,FALSE)+VLOOKUP(A116&amp;B116,'raw -- CBO demo'!$A$11:$N$8141,14,FALSE)</f>
        <v>0</v>
      </c>
    </row>
    <row r="117" spans="1:5">
      <c r="A117">
        <f t="shared" si="13"/>
        <v>2024</v>
      </c>
      <c r="B117">
        <f t="shared" si="14"/>
        <v>14</v>
      </c>
      <c r="C117" t="str">
        <f t="shared" si="14"/>
        <v>pop_6_17</v>
      </c>
      <c r="D117">
        <f ca="1">VLOOKUP(A117&amp;B117,'raw -- CBO demo'!$A$11:$N$8141,4,FALSE)</f>
        <v>4343529</v>
      </c>
      <c r="E117">
        <f ca="1">VLOOKUP(A117&amp;B117,'raw -- CBO demo'!$A$11:$N$8141,8,FALSE)+VLOOKUP(A117&amp;B117,'raw -- CBO demo'!$A$11:$N$8141,14,FALSE)</f>
        <v>0</v>
      </c>
    </row>
    <row r="118" spans="1:5">
      <c r="A118">
        <f t="shared" si="13"/>
        <v>2024</v>
      </c>
      <c r="B118">
        <f t="shared" si="14"/>
        <v>15</v>
      </c>
      <c r="C118" t="str">
        <f t="shared" si="14"/>
        <v>pop_6_17</v>
      </c>
      <c r="D118">
        <f ca="1">VLOOKUP(A118&amp;B118,'raw -- CBO demo'!$A$11:$N$8141,4,FALSE)</f>
        <v>4530010</v>
      </c>
      <c r="E118">
        <f ca="1">VLOOKUP(A118&amp;B118,'raw -- CBO demo'!$A$11:$N$8141,8,FALSE)+VLOOKUP(A118&amp;B118,'raw -- CBO demo'!$A$11:$N$8141,14,FALSE)</f>
        <v>0</v>
      </c>
    </row>
    <row r="119" spans="1:5">
      <c r="A119">
        <f t="shared" si="13"/>
        <v>2024</v>
      </c>
      <c r="B119">
        <f t="shared" si="14"/>
        <v>16</v>
      </c>
      <c r="C119" t="str">
        <f t="shared" si="14"/>
        <v>pop_6_17</v>
      </c>
      <c r="D119">
        <f ca="1">VLOOKUP(A119&amp;B119,'raw -- CBO demo'!$A$11:$N$8141,4,FALSE)</f>
        <v>4578259</v>
      </c>
      <c r="E119">
        <f ca="1">VLOOKUP(A119&amp;B119,'raw -- CBO demo'!$A$11:$N$8141,8,FALSE)+VLOOKUP(A119&amp;B119,'raw -- CBO demo'!$A$11:$N$8141,14,FALSE)</f>
        <v>17004</v>
      </c>
    </row>
    <row r="120" spans="1:5">
      <c r="A120">
        <f t="shared" si="13"/>
        <v>2024</v>
      </c>
      <c r="B120">
        <f t="shared" si="14"/>
        <v>17</v>
      </c>
      <c r="C120" t="str">
        <f t="shared" si="14"/>
        <v>pop_6_17</v>
      </c>
      <c r="D120">
        <f ca="1">VLOOKUP(A120&amp;B120,'raw -- CBO demo'!$A$11:$N$8141,4,FALSE)</f>
        <v>4541713</v>
      </c>
      <c r="E120">
        <f ca="1">VLOOKUP(A120&amp;B120,'raw -- CBO demo'!$A$11:$N$8141,8,FALSE)+VLOOKUP(A120&amp;B120,'raw -- CBO demo'!$A$11:$N$8141,14,FALSE)</f>
        <v>27000</v>
      </c>
    </row>
    <row r="121" spans="1:5">
      <c r="A121">
        <f t="shared" si="13"/>
        <v>2024</v>
      </c>
      <c r="B121">
        <f t="shared" si="14"/>
        <v>18</v>
      </c>
      <c r="C121" t="str">
        <f t="shared" si="14"/>
        <v>pop_18_24</v>
      </c>
      <c r="D121">
        <f ca="1">VLOOKUP(A121&amp;B121,'raw -- CBO demo'!$A$11:$N$8141,4,FALSE)</f>
        <v>4463040</v>
      </c>
      <c r="E121">
        <f ca="1">VLOOKUP(A121&amp;B121,'raw -- CBO demo'!$A$11:$N$8141,8,FALSE)+VLOOKUP(A121&amp;B121,'raw -- CBO demo'!$A$11:$N$8141,14,FALSE)</f>
        <v>46074</v>
      </c>
    </row>
    <row r="122" spans="1:5">
      <c r="A122">
        <f t="shared" si="13"/>
        <v>2024</v>
      </c>
      <c r="B122">
        <f t="shared" si="14"/>
        <v>19</v>
      </c>
      <c r="C122" t="str">
        <f t="shared" si="14"/>
        <v>pop_18_24</v>
      </c>
      <c r="D122">
        <f ca="1">VLOOKUP(A122&amp;B122,'raw -- CBO demo'!$A$11:$N$8141,4,FALSE)</f>
        <v>4445366</v>
      </c>
      <c r="E122">
        <f ca="1">VLOOKUP(A122&amp;B122,'raw -- CBO demo'!$A$11:$N$8141,8,FALSE)+VLOOKUP(A122&amp;B122,'raw -- CBO demo'!$A$11:$N$8141,14,FALSE)</f>
        <v>65094</v>
      </c>
    </row>
    <row r="123" spans="1:5">
      <c r="A123">
        <f t="shared" si="13"/>
        <v>2024</v>
      </c>
      <c r="B123">
        <f t="shared" si="14"/>
        <v>20</v>
      </c>
      <c r="C123" t="str">
        <f t="shared" si="14"/>
        <v>pop_18_24</v>
      </c>
      <c r="D123">
        <f ca="1">VLOOKUP(A123&amp;B123,'raw -- CBO demo'!$A$11:$N$8141,4,FALSE)</f>
        <v>4438154</v>
      </c>
      <c r="E123">
        <f ca="1">VLOOKUP(A123&amp;B123,'raw -- CBO demo'!$A$11:$N$8141,8,FALSE)+VLOOKUP(A123&amp;B123,'raw -- CBO demo'!$A$11:$N$8141,14,FALSE)</f>
        <v>168194</v>
      </c>
    </row>
    <row r="124" spans="1:5">
      <c r="A124">
        <f t="shared" si="13"/>
        <v>2024</v>
      </c>
      <c r="B124">
        <f t="shared" si="14"/>
        <v>21</v>
      </c>
      <c r="C124" t="str">
        <f t="shared" si="14"/>
        <v>pop_18_24</v>
      </c>
      <c r="D124">
        <f ca="1">VLOOKUP(A124&amp;B124,'raw -- CBO demo'!$A$11:$N$8141,4,FALSE)</f>
        <v>4409812</v>
      </c>
      <c r="E124">
        <f ca="1">VLOOKUP(A124&amp;B124,'raw -- CBO demo'!$A$11:$N$8141,8,FALSE)+VLOOKUP(A124&amp;B124,'raw -- CBO demo'!$A$11:$N$8141,14,FALSE)</f>
        <v>215583</v>
      </c>
    </row>
    <row r="125" spans="1:5">
      <c r="A125">
        <f t="shared" si="13"/>
        <v>2024</v>
      </c>
      <c r="B125">
        <f t="shared" si="14"/>
        <v>22</v>
      </c>
      <c r="C125" t="str">
        <f t="shared" si="14"/>
        <v>pop_18_24</v>
      </c>
      <c r="D125">
        <f ca="1">VLOOKUP(A125&amp;B125,'raw -- CBO demo'!$A$11:$N$8141,4,FALSE)</f>
        <v>4430104</v>
      </c>
      <c r="E125">
        <f ca="1">VLOOKUP(A125&amp;B125,'raw -- CBO demo'!$A$11:$N$8141,8,FALSE)+VLOOKUP(A125&amp;B125,'raw -- CBO demo'!$A$11:$N$8141,14,FALSE)</f>
        <v>334650</v>
      </c>
    </row>
    <row r="126" spans="1:5">
      <c r="A126">
        <f t="shared" si="13"/>
        <v>2024</v>
      </c>
      <c r="B126">
        <f t="shared" si="14"/>
        <v>23</v>
      </c>
      <c r="C126" t="str">
        <f t="shared" si="14"/>
        <v>pop_18_24</v>
      </c>
      <c r="D126">
        <f ca="1">VLOOKUP(A126&amp;B126,'raw -- CBO demo'!$A$11:$N$8141,4,FALSE)</f>
        <v>4534248</v>
      </c>
      <c r="E126">
        <f ca="1">VLOOKUP(A126&amp;B126,'raw -- CBO demo'!$A$11:$N$8141,8,FALSE)+VLOOKUP(A126&amp;B126,'raw -- CBO demo'!$A$11:$N$8141,14,FALSE)</f>
        <v>503186</v>
      </c>
    </row>
    <row r="127" spans="1:5">
      <c r="A127">
        <f t="shared" si="13"/>
        <v>2024</v>
      </c>
      <c r="B127">
        <f t="shared" si="14"/>
        <v>24</v>
      </c>
      <c r="C127" t="str">
        <f t="shared" si="14"/>
        <v>pop_18_24</v>
      </c>
      <c r="D127">
        <f ca="1">VLOOKUP(A127&amp;B127,'raw -- CBO demo'!$A$11:$N$8141,4,FALSE)</f>
        <v>4479154</v>
      </c>
      <c r="E127">
        <f ca="1">VLOOKUP(A127&amp;B127,'raw -- CBO demo'!$A$11:$N$8141,8,FALSE)+VLOOKUP(A127&amp;B127,'raw -- CBO demo'!$A$11:$N$8141,14,FALSE)</f>
        <v>781373</v>
      </c>
    </row>
    <row r="128" spans="1:5">
      <c r="A128">
        <f t="shared" si="13"/>
        <v>2024</v>
      </c>
      <c r="B128">
        <f t="shared" si="14"/>
        <v>25</v>
      </c>
      <c r="C128" t="str">
        <f t="shared" si="14"/>
        <v>pop_25_34</v>
      </c>
      <c r="D128">
        <f ca="1">VLOOKUP(A128&amp;B128,'raw -- CBO demo'!$A$11:$N$8141,4,FALSE)</f>
        <v>4489373</v>
      </c>
      <c r="E128">
        <f ca="1">VLOOKUP(A128&amp;B128,'raw -- CBO demo'!$A$11:$N$8141,8,FALSE)+VLOOKUP(A128&amp;B128,'raw -- CBO demo'!$A$11:$N$8141,14,FALSE)</f>
        <v>996135</v>
      </c>
    </row>
    <row r="129" spans="1:5">
      <c r="A129">
        <f t="shared" si="13"/>
        <v>2024</v>
      </c>
      <c r="B129">
        <f t="shared" si="14"/>
        <v>26</v>
      </c>
      <c r="C129" t="str">
        <f t="shared" si="14"/>
        <v>pop_25_34</v>
      </c>
      <c r="D129">
        <f ca="1">VLOOKUP(A129&amp;B129,'raw -- CBO demo'!$A$11:$N$8141,4,FALSE)</f>
        <v>4436209</v>
      </c>
      <c r="E129">
        <f ca="1">VLOOKUP(A129&amp;B129,'raw -- CBO demo'!$A$11:$N$8141,8,FALSE)+VLOOKUP(A129&amp;B129,'raw -- CBO demo'!$A$11:$N$8141,14,FALSE)</f>
        <v>1174642</v>
      </c>
    </row>
    <row r="130" spans="1:5">
      <c r="A130">
        <f t="shared" si="13"/>
        <v>2024</v>
      </c>
      <c r="B130">
        <f t="shared" si="14"/>
        <v>27</v>
      </c>
      <c r="C130" t="str">
        <f t="shared" si="14"/>
        <v>pop_25_34</v>
      </c>
      <c r="D130">
        <f ca="1">VLOOKUP(A130&amp;B130,'raw -- CBO demo'!$A$11:$N$8141,4,FALSE)</f>
        <v>4472723</v>
      </c>
      <c r="E130">
        <f ca="1">VLOOKUP(A130&amp;B130,'raw -- CBO demo'!$A$11:$N$8141,8,FALSE)+VLOOKUP(A130&amp;B130,'raw -- CBO demo'!$A$11:$N$8141,14,FALSE)</f>
        <v>1347840</v>
      </c>
    </row>
    <row r="131" spans="1:5">
      <c r="A131">
        <f t="shared" si="13"/>
        <v>2024</v>
      </c>
      <c r="B131">
        <f t="shared" si="14"/>
        <v>28</v>
      </c>
      <c r="C131" t="str">
        <f t="shared" si="14"/>
        <v>pop_25_34</v>
      </c>
      <c r="D131">
        <f ca="1">VLOOKUP(A131&amp;B131,'raw -- CBO demo'!$A$11:$N$8141,4,FALSE)</f>
        <v>4509399</v>
      </c>
      <c r="E131">
        <f ca="1">VLOOKUP(A131&amp;B131,'raw -- CBO demo'!$A$11:$N$8141,8,FALSE)+VLOOKUP(A131&amp;B131,'raw -- CBO demo'!$A$11:$N$8141,14,FALSE)</f>
        <v>1608809</v>
      </c>
    </row>
    <row r="132" spans="1:5">
      <c r="A132">
        <f t="shared" si="13"/>
        <v>2024</v>
      </c>
      <c r="B132">
        <f t="shared" si="14"/>
        <v>29</v>
      </c>
      <c r="C132" t="str">
        <f t="shared" si="14"/>
        <v>pop_25_34</v>
      </c>
      <c r="D132">
        <f ca="1">VLOOKUP(A132&amp;B132,'raw -- CBO demo'!$A$11:$N$8141,4,FALSE)</f>
        <v>4557745</v>
      </c>
      <c r="E132">
        <f ca="1">VLOOKUP(A132&amp;B132,'raw -- CBO demo'!$A$11:$N$8141,8,FALSE)+VLOOKUP(A132&amp;B132,'raw -- CBO demo'!$A$11:$N$8141,14,FALSE)</f>
        <v>1725590</v>
      </c>
    </row>
    <row r="133" spans="1:5">
      <c r="A133">
        <f t="shared" si="13"/>
        <v>2024</v>
      </c>
      <c r="B133">
        <f t="shared" si="14"/>
        <v>30</v>
      </c>
      <c r="C133" t="str">
        <f t="shared" si="14"/>
        <v>pop_25_34</v>
      </c>
      <c r="D133">
        <f ca="1">VLOOKUP(A133&amp;B133,'raw -- CBO demo'!$A$11:$N$8141,4,FALSE)</f>
        <v>4630641</v>
      </c>
      <c r="E133">
        <f ca="1">VLOOKUP(A133&amp;B133,'raw -- CBO demo'!$A$11:$N$8141,8,FALSE)+VLOOKUP(A133&amp;B133,'raw -- CBO demo'!$A$11:$N$8141,14,FALSE)</f>
        <v>1904368</v>
      </c>
    </row>
    <row r="134" spans="1:5">
      <c r="A134">
        <f t="shared" si="13"/>
        <v>2024</v>
      </c>
      <c r="B134">
        <f t="shared" si="14"/>
        <v>31</v>
      </c>
      <c r="C134" t="str">
        <f t="shared" si="14"/>
        <v>pop_25_34</v>
      </c>
      <c r="D134">
        <f ca="1">VLOOKUP(A134&amp;B134,'raw -- CBO demo'!$A$11:$N$8141,4,FALSE)</f>
        <v>4737946</v>
      </c>
      <c r="E134">
        <f ca="1">VLOOKUP(A134&amp;B134,'raw -- CBO demo'!$A$11:$N$8141,8,FALSE)+VLOOKUP(A134&amp;B134,'raw -- CBO demo'!$A$11:$N$8141,14,FALSE)</f>
        <v>2062797</v>
      </c>
    </row>
    <row r="135" spans="1:5">
      <c r="A135">
        <f t="shared" si="13"/>
        <v>2024</v>
      </c>
      <c r="B135">
        <f t="shared" si="14"/>
        <v>32</v>
      </c>
      <c r="C135" t="str">
        <f t="shared" si="14"/>
        <v>pop_25_34</v>
      </c>
      <c r="D135">
        <f ca="1">VLOOKUP(A135&amp;B135,'raw -- CBO demo'!$A$11:$N$8141,4,FALSE)</f>
        <v>4794038</v>
      </c>
      <c r="E135">
        <f ca="1">VLOOKUP(A135&amp;B135,'raw -- CBO demo'!$A$11:$N$8141,8,FALSE)+VLOOKUP(A135&amp;B135,'raw -- CBO demo'!$A$11:$N$8141,14,FALSE)</f>
        <v>2230588</v>
      </c>
    </row>
    <row r="136" spans="1:5">
      <c r="A136">
        <f t="shared" si="13"/>
        <v>2024</v>
      </c>
      <c r="B136">
        <f t="shared" si="14"/>
        <v>33</v>
      </c>
      <c r="C136" t="str">
        <f t="shared" si="14"/>
        <v>pop_25_34</v>
      </c>
      <c r="D136">
        <f ca="1">VLOOKUP(A136&amp;B136,'raw -- CBO demo'!$A$11:$N$8141,4,FALSE)</f>
        <v>4854366</v>
      </c>
      <c r="E136">
        <f ca="1">VLOOKUP(A136&amp;B136,'raw -- CBO demo'!$A$11:$N$8141,8,FALSE)+VLOOKUP(A136&amp;B136,'raw -- CBO demo'!$A$11:$N$8141,14,FALSE)</f>
        <v>2368565</v>
      </c>
    </row>
    <row r="137" spans="1:5">
      <c r="A137">
        <f t="shared" si="13"/>
        <v>2024</v>
      </c>
      <c r="B137">
        <f t="shared" si="14"/>
        <v>34</v>
      </c>
      <c r="C137" t="str">
        <f t="shared" si="14"/>
        <v>pop_25_34</v>
      </c>
      <c r="D137">
        <f ca="1">VLOOKUP(A137&amp;B137,'raw -- CBO demo'!$A$11:$N$8141,4,FALSE)</f>
        <v>4720538</v>
      </c>
      <c r="E137">
        <f ca="1">VLOOKUP(A137&amp;B137,'raw -- CBO demo'!$A$11:$N$8141,8,FALSE)+VLOOKUP(A137&amp;B137,'raw -- CBO demo'!$A$11:$N$8141,14,FALSE)</f>
        <v>2332850</v>
      </c>
    </row>
    <row r="138" spans="1:5">
      <c r="A138">
        <f t="shared" si="13"/>
        <v>2024</v>
      </c>
      <c r="B138">
        <f t="shared" si="14"/>
        <v>35</v>
      </c>
      <c r="C138" t="str">
        <f t="shared" si="14"/>
        <v>pop_35_44</v>
      </c>
      <c r="D138">
        <f ca="1">VLOOKUP(A138&amp;B138,'raw -- CBO demo'!$A$11:$N$8141,4,FALSE)</f>
        <v>4614733</v>
      </c>
      <c r="E138">
        <f ca="1">VLOOKUP(A138&amp;B138,'raw -- CBO demo'!$A$11:$N$8141,8,FALSE)+VLOOKUP(A138&amp;B138,'raw -- CBO demo'!$A$11:$N$8141,14,FALSE)</f>
        <v>2363138</v>
      </c>
    </row>
    <row r="139" spans="1:5">
      <c r="A139">
        <f t="shared" si="13"/>
        <v>2024</v>
      </c>
      <c r="B139">
        <f t="shared" si="14"/>
        <v>36</v>
      </c>
      <c r="C139" t="str">
        <f t="shared" si="14"/>
        <v>pop_35_44</v>
      </c>
      <c r="D139">
        <f ca="1">VLOOKUP(A139&amp;B139,'raw -- CBO demo'!$A$11:$N$8141,4,FALSE)</f>
        <v>4509017</v>
      </c>
      <c r="E139">
        <f ca="1">VLOOKUP(A139&amp;B139,'raw -- CBO demo'!$A$11:$N$8141,8,FALSE)+VLOOKUP(A139&amp;B139,'raw -- CBO demo'!$A$11:$N$8141,14,FALSE)</f>
        <v>2442951</v>
      </c>
    </row>
    <row r="140" spans="1:5">
      <c r="A140">
        <f t="shared" si="13"/>
        <v>2024</v>
      </c>
      <c r="B140">
        <f t="shared" si="14"/>
        <v>37</v>
      </c>
      <c r="C140" t="str">
        <f t="shared" si="14"/>
        <v>pop_35_44</v>
      </c>
      <c r="D140">
        <f ca="1">VLOOKUP(A140&amp;B140,'raw -- CBO demo'!$A$11:$N$8141,4,FALSE)</f>
        <v>4473835</v>
      </c>
      <c r="E140">
        <f ca="1">VLOOKUP(A140&amp;B140,'raw -- CBO demo'!$A$11:$N$8141,8,FALSE)+VLOOKUP(A140&amp;B140,'raw -- CBO demo'!$A$11:$N$8141,14,FALSE)</f>
        <v>2428862</v>
      </c>
    </row>
    <row r="141" spans="1:5">
      <c r="A141">
        <f t="shared" si="13"/>
        <v>2024</v>
      </c>
      <c r="B141">
        <f t="shared" si="14"/>
        <v>38</v>
      </c>
      <c r="C141" t="str">
        <f t="shared" si="14"/>
        <v>pop_35_44</v>
      </c>
      <c r="D141">
        <f ca="1">VLOOKUP(A141&amp;B141,'raw -- CBO demo'!$A$11:$N$8141,4,FALSE)</f>
        <v>4494471</v>
      </c>
      <c r="E141">
        <f ca="1">VLOOKUP(A141&amp;B141,'raw -- CBO demo'!$A$11:$N$8141,8,FALSE)+VLOOKUP(A141&amp;B141,'raw -- CBO demo'!$A$11:$N$8141,14,FALSE)</f>
        <v>2513195</v>
      </c>
    </row>
    <row r="142" spans="1:5">
      <c r="A142">
        <f t="shared" si="13"/>
        <v>2024</v>
      </c>
      <c r="B142">
        <f t="shared" si="14"/>
        <v>39</v>
      </c>
      <c r="C142" t="str">
        <f t="shared" si="14"/>
        <v>pop_35_44</v>
      </c>
      <c r="D142">
        <f ca="1">VLOOKUP(A142&amp;B142,'raw -- CBO demo'!$A$11:$N$8141,4,FALSE)</f>
        <v>4408840</v>
      </c>
      <c r="E142">
        <f ca="1">VLOOKUP(A142&amp;B142,'raw -- CBO demo'!$A$11:$N$8141,8,FALSE)+VLOOKUP(A142&amp;B142,'raw -- CBO demo'!$A$11:$N$8141,14,FALSE)</f>
        <v>2555222</v>
      </c>
    </row>
    <row r="143" spans="1:5">
      <c r="A143">
        <f t="shared" si="13"/>
        <v>2024</v>
      </c>
      <c r="B143">
        <f t="shared" si="14"/>
        <v>40</v>
      </c>
      <c r="C143" t="str">
        <f t="shared" si="14"/>
        <v>pop_35_44</v>
      </c>
      <c r="D143">
        <f ca="1">VLOOKUP(A143&amp;B143,'raw -- CBO demo'!$A$11:$N$8141,4,FALSE)</f>
        <v>4393492</v>
      </c>
      <c r="E143">
        <f ca="1">VLOOKUP(A143&amp;B143,'raw -- CBO demo'!$A$11:$N$8141,8,FALSE)+VLOOKUP(A143&amp;B143,'raw -- CBO demo'!$A$11:$N$8141,14,FALSE)</f>
        <v>2676906</v>
      </c>
    </row>
    <row r="144" spans="1:5">
      <c r="A144">
        <f t="shared" si="13"/>
        <v>2024</v>
      </c>
      <c r="B144">
        <f t="shared" si="14"/>
        <v>41</v>
      </c>
      <c r="C144" t="str">
        <f t="shared" si="14"/>
        <v>pop_35_44</v>
      </c>
      <c r="D144">
        <f ca="1">VLOOKUP(A144&amp;B144,'raw -- CBO demo'!$A$11:$N$8141,4,FALSE)</f>
        <v>4478613</v>
      </c>
      <c r="E144">
        <f ca="1">VLOOKUP(A144&amp;B144,'raw -- CBO demo'!$A$11:$N$8141,8,FALSE)+VLOOKUP(A144&amp;B144,'raw -- CBO demo'!$A$11:$N$8141,14,FALSE)</f>
        <v>2732512</v>
      </c>
    </row>
    <row r="145" spans="1:5">
      <c r="A145">
        <f t="shared" si="13"/>
        <v>2024</v>
      </c>
      <c r="B145">
        <f t="shared" si="14"/>
        <v>42</v>
      </c>
      <c r="C145" t="str">
        <f t="shared" si="14"/>
        <v>pop_35_44</v>
      </c>
      <c r="D145">
        <f ca="1">VLOOKUP(A145&amp;B145,'raw -- CBO demo'!$A$11:$N$8141,4,FALSE)</f>
        <v>4397305</v>
      </c>
      <c r="E145">
        <f ca="1">VLOOKUP(A145&amp;B145,'raw -- CBO demo'!$A$11:$N$8141,8,FALSE)+VLOOKUP(A145&amp;B145,'raw -- CBO demo'!$A$11:$N$8141,14,FALSE)</f>
        <v>2706360</v>
      </c>
    </row>
    <row r="146" spans="1:5">
      <c r="A146">
        <f t="shared" si="13"/>
        <v>2024</v>
      </c>
      <c r="B146">
        <f t="shared" si="14"/>
        <v>43</v>
      </c>
      <c r="C146" t="str">
        <f t="shared" si="14"/>
        <v>pop_35_44</v>
      </c>
      <c r="D146">
        <f ca="1">VLOOKUP(A146&amp;B146,'raw -- CBO demo'!$A$11:$N$8141,4,FALSE)</f>
        <v>4457337</v>
      </c>
      <c r="E146">
        <f ca="1">VLOOKUP(A146&amp;B146,'raw -- CBO demo'!$A$11:$N$8141,8,FALSE)+VLOOKUP(A146&amp;B146,'raw -- CBO demo'!$A$11:$N$8141,14,FALSE)</f>
        <v>2828076</v>
      </c>
    </row>
    <row r="147" spans="1:5">
      <c r="A147">
        <f t="shared" si="13"/>
        <v>2024</v>
      </c>
      <c r="B147">
        <f t="shared" si="14"/>
        <v>44</v>
      </c>
      <c r="C147" t="str">
        <f t="shared" si="14"/>
        <v>pop_35_44</v>
      </c>
      <c r="D147">
        <f ca="1">VLOOKUP(A147&amp;B147,'raw -- CBO demo'!$A$11:$N$8141,4,FALSE)</f>
        <v>4284036</v>
      </c>
      <c r="E147">
        <f ca="1">VLOOKUP(A147&amp;B147,'raw -- CBO demo'!$A$11:$N$8141,8,FALSE)+VLOOKUP(A147&amp;B147,'raw -- CBO demo'!$A$11:$N$8141,14,FALSE)</f>
        <v>2776895</v>
      </c>
    </row>
    <row r="148" spans="1:5">
      <c r="A148">
        <f t="shared" si="13"/>
        <v>2024</v>
      </c>
      <c r="B148">
        <f t="shared" si="14"/>
        <v>45</v>
      </c>
      <c r="C148" t="str">
        <f t="shared" si="14"/>
        <v>pop_45_54</v>
      </c>
      <c r="D148">
        <f ca="1">VLOOKUP(A148&amp;B148,'raw -- CBO demo'!$A$11:$N$8141,4,FALSE)</f>
        <v>4144487</v>
      </c>
      <c r="E148">
        <f ca="1">VLOOKUP(A148&amp;B148,'raw -- CBO demo'!$A$11:$N$8141,8,FALSE)+VLOOKUP(A148&amp;B148,'raw -- CBO demo'!$A$11:$N$8141,14,FALSE)</f>
        <v>2720065</v>
      </c>
    </row>
    <row r="149" spans="1:5">
      <c r="A149">
        <f t="shared" si="13"/>
        <v>2024</v>
      </c>
      <c r="B149">
        <f t="shared" si="14"/>
        <v>46</v>
      </c>
      <c r="C149" t="str">
        <f t="shared" si="14"/>
        <v>pop_45_54</v>
      </c>
      <c r="D149">
        <f ca="1">VLOOKUP(A149&amp;B149,'raw -- CBO demo'!$A$11:$N$8141,4,FALSE)</f>
        <v>4119679</v>
      </c>
      <c r="E149">
        <f ca="1">VLOOKUP(A149&amp;B149,'raw -- CBO demo'!$A$11:$N$8141,8,FALSE)+VLOOKUP(A149&amp;B149,'raw -- CBO demo'!$A$11:$N$8141,14,FALSE)</f>
        <v>2685438</v>
      </c>
    </row>
    <row r="150" spans="1:5">
      <c r="A150">
        <f t="shared" si="13"/>
        <v>2024</v>
      </c>
      <c r="B150">
        <f t="shared" si="14"/>
        <v>47</v>
      </c>
      <c r="C150" t="str">
        <f t="shared" si="14"/>
        <v>pop_45_54</v>
      </c>
      <c r="D150">
        <f ca="1">VLOOKUP(A150&amp;B150,'raw -- CBO demo'!$A$11:$N$8141,4,FALSE)</f>
        <v>3967262</v>
      </c>
      <c r="E150">
        <f ca="1">VLOOKUP(A150&amp;B150,'raw -- CBO demo'!$A$11:$N$8141,8,FALSE)+VLOOKUP(A150&amp;B150,'raw -- CBO demo'!$A$11:$N$8141,14,FALSE)</f>
        <v>2642852</v>
      </c>
    </row>
    <row r="151" spans="1:5">
      <c r="A151">
        <f t="shared" si="13"/>
        <v>2024</v>
      </c>
      <c r="B151">
        <f t="shared" si="14"/>
        <v>48</v>
      </c>
      <c r="C151" t="str">
        <f t="shared" si="14"/>
        <v>pop_45_54</v>
      </c>
      <c r="D151">
        <f ca="1">VLOOKUP(A151&amp;B151,'raw -- CBO demo'!$A$11:$N$8141,4,FALSE)</f>
        <v>3933724</v>
      </c>
      <c r="E151">
        <f ca="1">VLOOKUP(A151&amp;B151,'raw -- CBO demo'!$A$11:$N$8141,8,FALSE)+VLOOKUP(A151&amp;B151,'raw -- CBO demo'!$A$11:$N$8141,14,FALSE)</f>
        <v>2581288</v>
      </c>
    </row>
    <row r="152" spans="1:5">
      <c r="A152">
        <f t="shared" si="13"/>
        <v>2024</v>
      </c>
      <c r="B152">
        <f t="shared" si="14"/>
        <v>49</v>
      </c>
      <c r="C152" t="str">
        <f t="shared" si="14"/>
        <v>pop_45_54</v>
      </c>
      <c r="D152">
        <f ca="1">VLOOKUP(A152&amp;B152,'raw -- CBO demo'!$A$11:$N$8141,4,FALSE)</f>
        <v>3919218</v>
      </c>
      <c r="E152">
        <f ca="1">VLOOKUP(A152&amp;B152,'raw -- CBO demo'!$A$11:$N$8141,8,FALSE)+VLOOKUP(A152&amp;B152,'raw -- CBO demo'!$A$11:$N$8141,14,FALSE)</f>
        <v>2536846</v>
      </c>
    </row>
    <row r="153" spans="1:5">
      <c r="A153">
        <f t="shared" si="13"/>
        <v>2024</v>
      </c>
      <c r="B153">
        <f t="shared" si="14"/>
        <v>50</v>
      </c>
      <c r="C153" t="str">
        <f t="shared" si="14"/>
        <v>pop_45_54</v>
      </c>
      <c r="D153">
        <f ca="1">VLOOKUP(A153&amp;B153,'raw -- CBO demo'!$A$11:$N$8141,4,FALSE)</f>
        <v>3846736</v>
      </c>
      <c r="E153">
        <f ca="1">VLOOKUP(A153&amp;B153,'raw -- CBO demo'!$A$11:$N$8141,8,FALSE)+VLOOKUP(A153&amp;B153,'raw -- CBO demo'!$A$11:$N$8141,14,FALSE)</f>
        <v>2535949</v>
      </c>
    </row>
    <row r="154" spans="1:5">
      <c r="A154">
        <f t="shared" si="13"/>
        <v>2024</v>
      </c>
      <c r="B154">
        <f t="shared" si="14"/>
        <v>51</v>
      </c>
      <c r="C154" t="str">
        <f t="shared" si="14"/>
        <v>pop_45_54</v>
      </c>
      <c r="D154">
        <f ca="1">VLOOKUP(A154&amp;B154,'raw -- CBO demo'!$A$11:$N$8141,4,FALSE)</f>
        <v>3999700</v>
      </c>
      <c r="E154">
        <f ca="1">VLOOKUP(A154&amp;B154,'raw -- CBO demo'!$A$11:$N$8141,8,FALSE)+VLOOKUP(A154&amp;B154,'raw -- CBO demo'!$A$11:$N$8141,14,FALSE)</f>
        <v>2627300</v>
      </c>
    </row>
    <row r="155" spans="1:5">
      <c r="A155">
        <f t="shared" si="13"/>
        <v>2024</v>
      </c>
      <c r="B155">
        <f t="shared" si="14"/>
        <v>52</v>
      </c>
      <c r="C155" t="str">
        <f t="shared" si="14"/>
        <v>pop_45_54</v>
      </c>
      <c r="D155">
        <f ca="1">VLOOKUP(A155&amp;B155,'raw -- CBO demo'!$A$11:$N$8141,4,FALSE)</f>
        <v>4177721</v>
      </c>
      <c r="E155">
        <f ca="1">VLOOKUP(A155&amp;B155,'raw -- CBO demo'!$A$11:$N$8141,8,FALSE)+VLOOKUP(A155&amp;B155,'raw -- CBO demo'!$A$11:$N$8141,14,FALSE)</f>
        <v>2783521</v>
      </c>
    </row>
    <row r="156" spans="1:5">
      <c r="A156">
        <f t="shared" si="13"/>
        <v>2024</v>
      </c>
      <c r="B156">
        <f t="shared" si="14"/>
        <v>53</v>
      </c>
      <c r="C156" t="str">
        <f t="shared" si="14"/>
        <v>pop_45_54</v>
      </c>
      <c r="D156">
        <f ca="1">VLOOKUP(A156&amp;B156,'raw -- CBO demo'!$A$11:$N$8141,4,FALSE)</f>
        <v>4351750</v>
      </c>
      <c r="E156">
        <f ca="1">VLOOKUP(A156&amp;B156,'raw -- CBO demo'!$A$11:$N$8141,8,FALSE)+VLOOKUP(A156&amp;B156,'raw -- CBO demo'!$A$11:$N$8141,14,FALSE)</f>
        <v>2847791</v>
      </c>
    </row>
    <row r="157" spans="1:5">
      <c r="A157">
        <f t="shared" si="13"/>
        <v>2024</v>
      </c>
      <c r="B157">
        <f t="shared" si="14"/>
        <v>54</v>
      </c>
      <c r="C157" t="str">
        <f t="shared" si="14"/>
        <v>pop_45_54</v>
      </c>
      <c r="D157">
        <f ca="1">VLOOKUP(A157&amp;B157,'raw -- CBO demo'!$A$11:$N$8141,4,FALSE)</f>
        <v>4152213</v>
      </c>
      <c r="E157">
        <f ca="1">VLOOKUP(A157&amp;B157,'raw -- CBO demo'!$A$11:$N$8141,8,FALSE)+VLOOKUP(A157&amp;B157,'raw -- CBO demo'!$A$11:$N$8141,14,FALSE)</f>
        <v>2743921</v>
      </c>
    </row>
    <row r="158" spans="1:5">
      <c r="A158">
        <f t="shared" si="13"/>
        <v>2024</v>
      </c>
      <c r="B158">
        <f t="shared" si="14"/>
        <v>55</v>
      </c>
      <c r="C158" t="str">
        <f t="shared" si="14"/>
        <v>pop_55_64</v>
      </c>
      <c r="D158">
        <f ca="1">VLOOKUP(A158&amp;B158,'raw -- CBO demo'!$A$11:$N$8141,4,FALSE)</f>
        <v>4024838</v>
      </c>
      <c r="E158">
        <f ca="1">VLOOKUP(A158&amp;B158,'raw -- CBO demo'!$A$11:$N$8141,8,FALSE)+VLOOKUP(A158&amp;B158,'raw -- CBO demo'!$A$11:$N$8141,14,FALSE)</f>
        <v>2598886</v>
      </c>
    </row>
    <row r="159" spans="1:5">
      <c r="A159">
        <f t="shared" si="13"/>
        <v>2024</v>
      </c>
      <c r="B159">
        <f t="shared" si="14"/>
        <v>56</v>
      </c>
      <c r="C159" t="str">
        <f t="shared" si="14"/>
        <v>pop_55_64</v>
      </c>
      <c r="D159">
        <f ca="1">VLOOKUP(A159&amp;B159,'raw -- CBO demo'!$A$11:$N$8141,4,FALSE)</f>
        <v>3966297</v>
      </c>
      <c r="E159">
        <f ca="1">VLOOKUP(A159&amp;B159,'raw -- CBO demo'!$A$11:$N$8141,8,FALSE)+VLOOKUP(A159&amp;B159,'raw -- CBO demo'!$A$11:$N$8141,14,FALSE)</f>
        <v>2513241</v>
      </c>
    </row>
    <row r="160" spans="1:5">
      <c r="A160">
        <f t="shared" si="13"/>
        <v>2024</v>
      </c>
      <c r="B160">
        <f t="shared" si="14"/>
        <v>57</v>
      </c>
      <c r="C160" t="str">
        <f t="shared" si="14"/>
        <v>pop_55_64</v>
      </c>
      <c r="D160">
        <f ca="1">VLOOKUP(A160&amp;B160,'raw -- CBO demo'!$A$11:$N$8141,4,FALSE)</f>
        <v>3999161</v>
      </c>
      <c r="E160">
        <f ca="1">VLOOKUP(A160&amp;B160,'raw -- CBO demo'!$A$11:$N$8141,8,FALSE)+VLOOKUP(A160&amp;B160,'raw -- CBO demo'!$A$11:$N$8141,14,FALSE)</f>
        <v>2562487</v>
      </c>
    </row>
    <row r="161" spans="1:5">
      <c r="A161">
        <f t="shared" si="13"/>
        <v>2024</v>
      </c>
      <c r="B161">
        <f t="shared" si="14"/>
        <v>58</v>
      </c>
      <c r="C161" t="str">
        <f t="shared" si="14"/>
        <v>pop_55_64</v>
      </c>
      <c r="D161">
        <f ca="1">VLOOKUP(A161&amp;B161,'raw -- CBO demo'!$A$11:$N$8141,4,FALSE)</f>
        <v>4112966</v>
      </c>
      <c r="E161">
        <f ca="1">VLOOKUP(A161&amp;B161,'raw -- CBO demo'!$A$11:$N$8141,8,FALSE)+VLOOKUP(A161&amp;B161,'raw -- CBO demo'!$A$11:$N$8141,14,FALSE)</f>
        <v>2644184</v>
      </c>
    </row>
    <row r="162" spans="1:5">
      <c r="A162">
        <f t="shared" si="13"/>
        <v>2024</v>
      </c>
      <c r="B162">
        <f t="shared" si="14"/>
        <v>59</v>
      </c>
      <c r="C162" t="str">
        <f t="shared" si="14"/>
        <v>pop_55_64</v>
      </c>
      <c r="D162">
        <f ca="1">VLOOKUP(A162&amp;B162,'raw -- CBO demo'!$A$11:$N$8141,4,FALSE)</f>
        <v>4286715</v>
      </c>
      <c r="E162">
        <f ca="1">VLOOKUP(A162&amp;B162,'raw -- CBO demo'!$A$11:$N$8141,8,FALSE)+VLOOKUP(A162&amp;B162,'raw -- CBO demo'!$A$11:$N$8141,14,FALSE)</f>
        <v>2742988</v>
      </c>
    </row>
    <row r="163" spans="1:5">
      <c r="A163">
        <f t="shared" si="13"/>
        <v>2024</v>
      </c>
      <c r="B163">
        <f t="shared" si="14"/>
        <v>60</v>
      </c>
      <c r="C163" t="str">
        <f t="shared" si="14"/>
        <v>pop_55_64</v>
      </c>
      <c r="D163">
        <f ca="1">VLOOKUP(A163&amp;B163,'raw -- CBO demo'!$A$11:$N$8141,4,FALSE)</f>
        <v>4274577</v>
      </c>
      <c r="E163">
        <f ca="1">VLOOKUP(A163&amp;B163,'raw -- CBO demo'!$A$11:$N$8141,8,FALSE)+VLOOKUP(A163&amp;B163,'raw -- CBO demo'!$A$11:$N$8141,14,FALSE)</f>
        <v>2755497</v>
      </c>
    </row>
    <row r="164" spans="1:5">
      <c r="A164">
        <f t="shared" si="13"/>
        <v>2024</v>
      </c>
      <c r="B164">
        <f t="shared" si="14"/>
        <v>61</v>
      </c>
      <c r="C164" t="str">
        <f t="shared" si="14"/>
        <v>pop_55_64</v>
      </c>
      <c r="D164">
        <f ca="1">VLOOKUP(A164&amp;B164,'raw -- CBO demo'!$A$11:$N$8141,4,FALSE)</f>
        <v>4272871</v>
      </c>
      <c r="E164">
        <f ca="1">VLOOKUP(A164&amp;B164,'raw -- CBO demo'!$A$11:$N$8141,8,FALSE)+VLOOKUP(A164&amp;B164,'raw -- CBO demo'!$A$11:$N$8141,14,FALSE)</f>
        <v>2741582</v>
      </c>
    </row>
    <row r="165" spans="1:5">
      <c r="A165">
        <f t="shared" si="13"/>
        <v>2024</v>
      </c>
      <c r="B165">
        <f t="shared" si="14"/>
        <v>62</v>
      </c>
      <c r="C165" t="str">
        <f t="shared" si="14"/>
        <v>pop_55_64</v>
      </c>
      <c r="D165">
        <f ca="1">VLOOKUP(A165&amp;B165,'raw -- CBO demo'!$A$11:$N$8141,4,FALSE)</f>
        <v>4237740</v>
      </c>
      <c r="E165">
        <f ca="1">VLOOKUP(A165&amp;B165,'raw -- CBO demo'!$A$11:$N$8141,8,FALSE)+VLOOKUP(A165&amp;B165,'raw -- CBO demo'!$A$11:$N$8141,14,FALSE)</f>
        <v>2717954</v>
      </c>
    </row>
    <row r="166" spans="1:5">
      <c r="A166">
        <f t="shared" si="13"/>
        <v>2024</v>
      </c>
      <c r="B166">
        <f t="shared" si="14"/>
        <v>63</v>
      </c>
      <c r="C166" t="str">
        <f t="shared" si="14"/>
        <v>pop_55_64</v>
      </c>
      <c r="D166">
        <f ca="1">VLOOKUP(A166&amp;B166,'raw -- CBO demo'!$A$11:$N$8141,4,FALSE)</f>
        <v>4253339</v>
      </c>
      <c r="E166">
        <f ca="1">VLOOKUP(A166&amp;B166,'raw -- CBO demo'!$A$11:$N$8141,8,FALSE)+VLOOKUP(A166&amp;B166,'raw -- CBO demo'!$A$11:$N$8141,14,FALSE)</f>
        <v>2700781</v>
      </c>
    </row>
    <row r="167" spans="1:5">
      <c r="A167">
        <f t="shared" si="13"/>
        <v>2024</v>
      </c>
      <c r="B167">
        <f t="shared" si="14"/>
        <v>64</v>
      </c>
      <c r="C167" t="str">
        <f t="shared" si="14"/>
        <v>pop_55_64</v>
      </c>
      <c r="D167">
        <f ca="1">VLOOKUP(A167&amp;B167,'raw -- CBO demo'!$A$11:$N$8141,4,FALSE)</f>
        <v>4132855</v>
      </c>
      <c r="E167">
        <f ca="1">VLOOKUP(A167&amp;B167,'raw -- CBO demo'!$A$11:$N$8141,8,FALSE)+VLOOKUP(A167&amp;B167,'raw -- CBO demo'!$A$11:$N$8141,14,FALSE)</f>
        <v>2584412</v>
      </c>
    </row>
    <row r="168" spans="1:5">
      <c r="A168">
        <f t="shared" si="13"/>
        <v>2024</v>
      </c>
      <c r="B168">
        <f t="shared" si="14"/>
        <v>65</v>
      </c>
      <c r="C168" t="str">
        <f t="shared" si="14"/>
        <v>pop_65_74</v>
      </c>
      <c r="D168">
        <f ca="1">VLOOKUP(A168&amp;B168,'raw -- CBO demo'!$A$11:$N$8141,4,FALSE)</f>
        <v>4008817</v>
      </c>
      <c r="E168">
        <f ca="1">VLOOKUP(A168&amp;B168,'raw -- CBO demo'!$A$11:$N$8141,8,FALSE)+VLOOKUP(A168&amp;B168,'raw -- CBO demo'!$A$11:$N$8141,14,FALSE)</f>
        <v>2487410</v>
      </c>
    </row>
    <row r="169" spans="1:5">
      <c r="A169">
        <f t="shared" si="13"/>
        <v>2024</v>
      </c>
      <c r="B169">
        <f t="shared" si="14"/>
        <v>66</v>
      </c>
      <c r="C169" t="str">
        <f t="shared" si="14"/>
        <v>pop_65_74</v>
      </c>
      <c r="D169">
        <f ca="1">VLOOKUP(A169&amp;B169,'raw -- CBO demo'!$A$11:$N$8141,4,FALSE)</f>
        <v>4010182</v>
      </c>
      <c r="E169">
        <f ca="1">VLOOKUP(A169&amp;B169,'raw -- CBO demo'!$A$11:$N$8141,8,FALSE)+VLOOKUP(A169&amp;B169,'raw -- CBO demo'!$A$11:$N$8141,14,FALSE)</f>
        <v>2517434</v>
      </c>
    </row>
    <row r="170" spans="1:5">
      <c r="A170">
        <f t="shared" si="13"/>
        <v>2024</v>
      </c>
      <c r="B170">
        <f t="shared" si="14"/>
        <v>67</v>
      </c>
      <c r="C170" t="str">
        <f t="shared" si="14"/>
        <v>pop_65_74</v>
      </c>
      <c r="D170">
        <f ca="1">VLOOKUP(A170&amp;B170,'raw -- CBO demo'!$A$11:$N$8141,4,FALSE)</f>
        <v>3866136</v>
      </c>
      <c r="E170">
        <f ca="1">VLOOKUP(A170&amp;B170,'raw -- CBO demo'!$A$11:$N$8141,8,FALSE)+VLOOKUP(A170&amp;B170,'raw -- CBO demo'!$A$11:$N$8141,14,FALSE)</f>
        <v>2413517</v>
      </c>
    </row>
    <row r="171" spans="1:5">
      <c r="A171">
        <f t="shared" si="13"/>
        <v>2024</v>
      </c>
      <c r="B171">
        <f t="shared" si="14"/>
        <v>68</v>
      </c>
      <c r="C171" t="str">
        <f t="shared" si="14"/>
        <v>pop_65_74</v>
      </c>
      <c r="D171">
        <f ca="1">VLOOKUP(A171&amp;B171,'raw -- CBO demo'!$A$11:$N$8141,4,FALSE)</f>
        <v>3716941</v>
      </c>
      <c r="E171">
        <f ca="1">VLOOKUP(A171&amp;B171,'raw -- CBO demo'!$A$11:$N$8141,8,FALSE)+VLOOKUP(A171&amp;B171,'raw -- CBO demo'!$A$11:$N$8141,14,FALSE)</f>
        <v>2259444</v>
      </c>
    </row>
    <row r="172" spans="1:5">
      <c r="A172">
        <f t="shared" si="13"/>
        <v>2024</v>
      </c>
      <c r="B172">
        <f t="shared" si="14"/>
        <v>69</v>
      </c>
      <c r="C172" t="str">
        <f t="shared" si="14"/>
        <v>pop_65_74</v>
      </c>
      <c r="D172">
        <f ca="1">VLOOKUP(A172&amp;B172,'raw -- CBO demo'!$A$11:$N$8141,4,FALSE)</f>
        <v>3626226</v>
      </c>
      <c r="E172">
        <f ca="1">VLOOKUP(A172&amp;B172,'raw -- CBO demo'!$A$11:$N$8141,8,FALSE)+VLOOKUP(A172&amp;B172,'raw -- CBO demo'!$A$11:$N$8141,14,FALSE)</f>
        <v>2219702</v>
      </c>
    </row>
    <row r="173" spans="1:5">
      <c r="A173">
        <f t="shared" ref="A173:A236" si="15">A72+1</f>
        <v>2024</v>
      </c>
      <c r="B173">
        <f t="shared" ref="B173:C236" si="16">B72</f>
        <v>70</v>
      </c>
      <c r="C173" t="str">
        <f t="shared" si="16"/>
        <v>pop_65_74</v>
      </c>
      <c r="D173">
        <f ca="1">VLOOKUP(A173&amp;B173,'raw -- CBO demo'!$A$11:$N$8141,4,FALSE)</f>
        <v>3425130</v>
      </c>
      <c r="E173">
        <f ca="1">VLOOKUP(A173&amp;B173,'raw -- CBO demo'!$A$11:$N$8141,8,FALSE)+VLOOKUP(A173&amp;B173,'raw -- CBO demo'!$A$11:$N$8141,14,FALSE)</f>
        <v>2098562</v>
      </c>
    </row>
    <row r="174" spans="1:5">
      <c r="A174">
        <f t="shared" si="15"/>
        <v>2024</v>
      </c>
      <c r="B174">
        <f t="shared" si="16"/>
        <v>71</v>
      </c>
      <c r="C174" t="str">
        <f t="shared" si="16"/>
        <v>pop_65_74</v>
      </c>
      <c r="D174">
        <f ca="1">VLOOKUP(A174&amp;B174,'raw -- CBO demo'!$A$11:$N$8141,4,FALSE)</f>
        <v>3335535</v>
      </c>
      <c r="E174">
        <f ca="1">VLOOKUP(A174&amp;B174,'raw -- CBO demo'!$A$11:$N$8141,8,FALSE)+VLOOKUP(A174&amp;B174,'raw -- CBO demo'!$A$11:$N$8141,14,FALSE)</f>
        <v>2048059</v>
      </c>
    </row>
    <row r="175" spans="1:5">
      <c r="A175">
        <f t="shared" si="15"/>
        <v>2024</v>
      </c>
      <c r="B175">
        <f t="shared" si="16"/>
        <v>72</v>
      </c>
      <c r="C175" t="str">
        <f t="shared" si="16"/>
        <v>pop_65_74</v>
      </c>
      <c r="D175">
        <f ca="1">VLOOKUP(A175&amp;B175,'raw -- CBO demo'!$A$11:$N$8141,4,FALSE)</f>
        <v>3156743</v>
      </c>
      <c r="E175">
        <f ca="1">VLOOKUP(A175&amp;B175,'raw -- CBO demo'!$A$11:$N$8141,8,FALSE)+VLOOKUP(A175&amp;B175,'raw -- CBO demo'!$A$11:$N$8141,14,FALSE)</f>
        <v>1895003</v>
      </c>
    </row>
    <row r="176" spans="1:5">
      <c r="A176">
        <f t="shared" si="15"/>
        <v>2024</v>
      </c>
      <c r="B176">
        <f t="shared" si="16"/>
        <v>73</v>
      </c>
      <c r="C176" t="str">
        <f t="shared" si="16"/>
        <v>pop_65_74</v>
      </c>
      <c r="D176">
        <f ca="1">VLOOKUP(A176&amp;B176,'raw -- CBO demo'!$A$11:$N$8141,4,FALSE)</f>
        <v>2990319</v>
      </c>
      <c r="E176">
        <f ca="1">VLOOKUP(A176&amp;B176,'raw -- CBO demo'!$A$11:$N$8141,8,FALSE)+VLOOKUP(A176&amp;B176,'raw -- CBO demo'!$A$11:$N$8141,14,FALSE)</f>
        <v>1811219</v>
      </c>
    </row>
    <row r="177" spans="1:5">
      <c r="A177">
        <f t="shared" si="15"/>
        <v>2024</v>
      </c>
      <c r="B177">
        <f t="shared" si="16"/>
        <v>74</v>
      </c>
      <c r="C177" t="str">
        <f t="shared" si="16"/>
        <v>pop_65_74</v>
      </c>
      <c r="D177">
        <f ca="1">VLOOKUP(A177&amp;B177,'raw -- CBO demo'!$A$11:$N$8141,4,FALSE)</f>
        <v>2882432</v>
      </c>
      <c r="E177">
        <f ca="1">VLOOKUP(A177&amp;B177,'raw -- CBO demo'!$A$11:$N$8141,8,FALSE)+VLOOKUP(A177&amp;B177,'raw -- CBO demo'!$A$11:$N$8141,14,FALSE)</f>
        <v>1742698</v>
      </c>
    </row>
    <row r="178" spans="1:5">
      <c r="A178">
        <f t="shared" si="15"/>
        <v>2024</v>
      </c>
      <c r="B178">
        <f t="shared" si="16"/>
        <v>75</v>
      </c>
      <c r="C178" t="str">
        <f t="shared" si="16"/>
        <v>pop_75_84</v>
      </c>
      <c r="D178">
        <f ca="1">VLOOKUP(A178&amp;B178,'raw -- CBO demo'!$A$11:$N$8141,4,FALSE)</f>
        <v>2771087</v>
      </c>
      <c r="E178">
        <f ca="1">VLOOKUP(A178&amp;B178,'raw -- CBO demo'!$A$11:$N$8141,8,FALSE)+VLOOKUP(A178&amp;B178,'raw -- CBO demo'!$A$11:$N$8141,14,FALSE)</f>
        <v>1622318</v>
      </c>
    </row>
    <row r="179" spans="1:5">
      <c r="A179">
        <f t="shared" si="15"/>
        <v>2024</v>
      </c>
      <c r="B179">
        <f t="shared" si="16"/>
        <v>76</v>
      </c>
      <c r="C179" t="str">
        <f t="shared" si="16"/>
        <v>pop_75_84</v>
      </c>
      <c r="D179">
        <f ca="1">VLOOKUP(A179&amp;B179,'raw -- CBO demo'!$A$11:$N$8141,4,FALSE)</f>
        <v>2790719</v>
      </c>
      <c r="E179">
        <f ca="1">VLOOKUP(A179&amp;B179,'raw -- CBO demo'!$A$11:$N$8141,8,FALSE)+VLOOKUP(A179&amp;B179,'raw -- CBO demo'!$A$11:$N$8141,14,FALSE)</f>
        <v>1661437</v>
      </c>
    </row>
    <row r="180" spans="1:5">
      <c r="A180">
        <f t="shared" si="15"/>
        <v>2024</v>
      </c>
      <c r="B180">
        <f t="shared" si="16"/>
        <v>77</v>
      </c>
      <c r="C180" t="str">
        <f t="shared" si="16"/>
        <v>pop_75_84</v>
      </c>
      <c r="D180">
        <f ca="1">VLOOKUP(A180&amp;B180,'raw -- CBO demo'!$A$11:$N$8141,4,FALSE)</f>
        <v>2420190</v>
      </c>
      <c r="E180">
        <f ca="1">VLOOKUP(A180&amp;B180,'raw -- CBO demo'!$A$11:$N$8141,8,FALSE)+VLOOKUP(A180&amp;B180,'raw -- CBO demo'!$A$11:$N$8141,14,FALSE)</f>
        <v>1366664</v>
      </c>
    </row>
    <row r="181" spans="1:5">
      <c r="A181">
        <f t="shared" si="15"/>
        <v>2024</v>
      </c>
      <c r="B181">
        <f t="shared" si="16"/>
        <v>78</v>
      </c>
      <c r="C181" t="str">
        <f t="shared" si="16"/>
        <v>pop_75_84</v>
      </c>
      <c r="D181">
        <f ca="1">VLOOKUP(A181&amp;B181,'raw -- CBO demo'!$A$11:$N$8141,4,FALSE)</f>
        <v>1931588</v>
      </c>
      <c r="E181">
        <f ca="1">VLOOKUP(A181&amp;B181,'raw -- CBO demo'!$A$11:$N$8141,8,FALSE)+VLOOKUP(A181&amp;B181,'raw -- CBO demo'!$A$11:$N$8141,14,FALSE)</f>
        <v>1116508</v>
      </c>
    </row>
    <row r="182" spans="1:5">
      <c r="A182">
        <f t="shared" si="15"/>
        <v>2024</v>
      </c>
      <c r="B182">
        <f t="shared" si="16"/>
        <v>79</v>
      </c>
      <c r="C182" t="str">
        <f t="shared" si="16"/>
        <v>pop_75_84</v>
      </c>
      <c r="D182">
        <f ca="1">VLOOKUP(A182&amp;B182,'raw -- CBO demo'!$A$11:$N$8141,4,FALSE)</f>
        <v>1878885</v>
      </c>
      <c r="E182">
        <f ca="1">VLOOKUP(A182&amp;B182,'raw -- CBO demo'!$A$11:$N$8141,8,FALSE)+VLOOKUP(A182&amp;B182,'raw -- CBO demo'!$A$11:$N$8141,14,FALSE)</f>
        <v>1038022</v>
      </c>
    </row>
    <row r="183" spans="1:5">
      <c r="A183">
        <f t="shared" si="15"/>
        <v>2024</v>
      </c>
      <c r="B183">
        <f t="shared" si="16"/>
        <v>80</v>
      </c>
      <c r="C183" t="str">
        <f t="shared" si="16"/>
        <v>pop_75_84</v>
      </c>
      <c r="D183">
        <f ca="1">VLOOKUP(A183&amp;B183,'raw -- CBO demo'!$A$11:$N$8141,4,FALSE)</f>
        <v>1833439</v>
      </c>
      <c r="E183">
        <f ca="1">VLOOKUP(A183&amp;B183,'raw -- CBO demo'!$A$11:$N$8141,8,FALSE)+VLOOKUP(A183&amp;B183,'raw -- CBO demo'!$A$11:$N$8141,14,FALSE)</f>
        <v>954761</v>
      </c>
    </row>
    <row r="184" spans="1:5">
      <c r="A184">
        <f t="shared" si="15"/>
        <v>2024</v>
      </c>
      <c r="B184">
        <f t="shared" si="16"/>
        <v>81</v>
      </c>
      <c r="C184" t="str">
        <f t="shared" si="16"/>
        <v>pop_75_84</v>
      </c>
      <c r="D184">
        <f ca="1">VLOOKUP(A184&amp;B184,'raw -- CBO demo'!$A$11:$N$8141,4,FALSE)</f>
        <v>1688989</v>
      </c>
      <c r="E184">
        <f ca="1">VLOOKUP(A184&amp;B184,'raw -- CBO demo'!$A$11:$N$8141,8,FALSE)+VLOOKUP(A184&amp;B184,'raw -- CBO demo'!$A$11:$N$8141,14,FALSE)</f>
        <v>906946</v>
      </c>
    </row>
    <row r="185" spans="1:5">
      <c r="A185">
        <f t="shared" si="15"/>
        <v>2024</v>
      </c>
      <c r="B185">
        <f t="shared" si="16"/>
        <v>82</v>
      </c>
      <c r="C185" t="str">
        <f t="shared" si="16"/>
        <v>pop_75_84</v>
      </c>
      <c r="D185">
        <f ca="1">VLOOKUP(A185&amp;B185,'raw -- CBO demo'!$A$11:$N$8141,4,FALSE)</f>
        <v>1415600</v>
      </c>
      <c r="E185">
        <f ca="1">VLOOKUP(A185&amp;B185,'raw -- CBO demo'!$A$11:$N$8141,8,FALSE)+VLOOKUP(A185&amp;B185,'raw -- CBO demo'!$A$11:$N$8141,14,FALSE)</f>
        <v>735436</v>
      </c>
    </row>
    <row r="186" spans="1:5">
      <c r="A186">
        <f t="shared" si="15"/>
        <v>2024</v>
      </c>
      <c r="B186">
        <f t="shared" si="16"/>
        <v>83</v>
      </c>
      <c r="C186" t="str">
        <f t="shared" si="16"/>
        <v>pop_75_84</v>
      </c>
      <c r="D186">
        <f ca="1">VLOOKUP(A186&amp;B186,'raw -- CBO demo'!$A$11:$N$8141,4,FALSE)</f>
        <v>1266147</v>
      </c>
      <c r="E186">
        <f ca="1">VLOOKUP(A186&amp;B186,'raw -- CBO demo'!$A$11:$N$8141,8,FALSE)+VLOOKUP(A186&amp;B186,'raw -- CBO demo'!$A$11:$N$8141,14,FALSE)</f>
        <v>625011</v>
      </c>
    </row>
    <row r="187" spans="1:5">
      <c r="A187">
        <f t="shared" si="15"/>
        <v>2024</v>
      </c>
      <c r="B187">
        <f t="shared" si="16"/>
        <v>84</v>
      </c>
      <c r="C187" t="str">
        <f t="shared" si="16"/>
        <v>pop_75_84</v>
      </c>
      <c r="D187">
        <f ca="1">VLOOKUP(A187&amp;B187,'raw -- CBO demo'!$A$11:$N$8141,4,FALSE)</f>
        <v>1122654</v>
      </c>
      <c r="E187">
        <f ca="1">VLOOKUP(A187&amp;B187,'raw -- CBO demo'!$A$11:$N$8141,8,FALSE)+VLOOKUP(A187&amp;B187,'raw -- CBO demo'!$A$11:$N$8141,14,FALSE)</f>
        <v>508249</v>
      </c>
    </row>
    <row r="188" spans="1:5">
      <c r="A188">
        <f t="shared" si="15"/>
        <v>2024</v>
      </c>
      <c r="B188">
        <f t="shared" si="16"/>
        <v>85</v>
      </c>
      <c r="C188" t="str">
        <f t="shared" si="16"/>
        <v>pop_85_plus</v>
      </c>
      <c r="D188">
        <f ca="1">VLOOKUP(A188&amp;B188,'raw -- CBO demo'!$A$11:$N$8141,4,FALSE)</f>
        <v>1030696</v>
      </c>
      <c r="E188">
        <f ca="1">VLOOKUP(A188&amp;B188,'raw -- CBO demo'!$A$11:$N$8141,8,FALSE)+VLOOKUP(A188&amp;B188,'raw -- CBO demo'!$A$11:$N$8141,14,FALSE)</f>
        <v>470908</v>
      </c>
    </row>
    <row r="189" spans="1:5">
      <c r="A189">
        <f t="shared" si="15"/>
        <v>2024</v>
      </c>
      <c r="B189">
        <f t="shared" si="16"/>
        <v>86</v>
      </c>
      <c r="C189" t="str">
        <f t="shared" si="16"/>
        <v>pop_85_plus</v>
      </c>
      <c r="D189">
        <f ca="1">VLOOKUP(A189&amp;B189,'raw -- CBO demo'!$A$11:$N$8141,4,FALSE)</f>
        <v>896475</v>
      </c>
      <c r="E189">
        <f ca="1">VLOOKUP(A189&amp;B189,'raw -- CBO demo'!$A$11:$N$8141,8,FALSE)+VLOOKUP(A189&amp;B189,'raw -- CBO demo'!$A$11:$N$8141,14,FALSE)</f>
        <v>376452</v>
      </c>
    </row>
    <row r="190" spans="1:5">
      <c r="A190">
        <f t="shared" si="15"/>
        <v>2024</v>
      </c>
      <c r="B190">
        <f t="shared" si="16"/>
        <v>87</v>
      </c>
      <c r="C190" t="str">
        <f t="shared" si="16"/>
        <v>pop_85_plus</v>
      </c>
      <c r="D190">
        <f ca="1">VLOOKUP(A190&amp;B190,'raw -- CBO demo'!$A$11:$N$8141,4,FALSE)</f>
        <v>771397</v>
      </c>
      <c r="E190">
        <f ca="1">VLOOKUP(A190&amp;B190,'raw -- CBO demo'!$A$11:$N$8141,8,FALSE)+VLOOKUP(A190&amp;B190,'raw -- CBO demo'!$A$11:$N$8141,14,FALSE)</f>
        <v>310299</v>
      </c>
    </row>
    <row r="191" spans="1:5">
      <c r="A191">
        <f t="shared" si="15"/>
        <v>2024</v>
      </c>
      <c r="B191">
        <f t="shared" si="16"/>
        <v>88</v>
      </c>
      <c r="C191" t="str">
        <f t="shared" si="16"/>
        <v>pop_85_plus</v>
      </c>
      <c r="D191">
        <f ca="1">VLOOKUP(A191&amp;B191,'raw -- CBO demo'!$A$11:$N$8141,4,FALSE)</f>
        <v>672864</v>
      </c>
      <c r="E191">
        <f ca="1">VLOOKUP(A191&amp;B191,'raw -- CBO demo'!$A$11:$N$8141,8,FALSE)+VLOOKUP(A191&amp;B191,'raw -- CBO demo'!$A$11:$N$8141,14,FALSE)</f>
        <v>269395</v>
      </c>
    </row>
    <row r="192" spans="1:5">
      <c r="A192">
        <f t="shared" si="15"/>
        <v>2024</v>
      </c>
      <c r="B192">
        <f t="shared" si="16"/>
        <v>89</v>
      </c>
      <c r="C192" t="str">
        <f t="shared" si="16"/>
        <v>pop_85_plus</v>
      </c>
      <c r="D192">
        <f ca="1">VLOOKUP(A192&amp;B192,'raw -- CBO demo'!$A$11:$N$8141,4,FALSE)</f>
        <v>558814</v>
      </c>
      <c r="E192">
        <f ca="1">VLOOKUP(A192&amp;B192,'raw -- CBO demo'!$A$11:$N$8141,8,FALSE)+VLOOKUP(A192&amp;B192,'raw -- CBO demo'!$A$11:$N$8141,14,FALSE)</f>
        <v>185687</v>
      </c>
    </row>
    <row r="193" spans="1:5">
      <c r="A193">
        <f t="shared" si="15"/>
        <v>2024</v>
      </c>
      <c r="B193">
        <f t="shared" si="16"/>
        <v>90</v>
      </c>
      <c r="C193" t="str">
        <f t="shared" si="16"/>
        <v>pop_85_plus</v>
      </c>
      <c r="D193">
        <f ca="1">VLOOKUP(A193&amp;B193,'raw -- CBO demo'!$A$11:$N$8141,4,FALSE)</f>
        <v>460642</v>
      </c>
      <c r="E193">
        <f ca="1">VLOOKUP(A193&amp;B193,'raw -- CBO demo'!$A$11:$N$8141,8,FALSE)+VLOOKUP(A193&amp;B193,'raw -- CBO demo'!$A$11:$N$8141,14,FALSE)</f>
        <v>146929</v>
      </c>
    </row>
    <row r="194" spans="1:5">
      <c r="A194">
        <f t="shared" si="15"/>
        <v>2024</v>
      </c>
      <c r="B194">
        <f t="shared" si="16"/>
        <v>91</v>
      </c>
      <c r="C194" t="str">
        <f t="shared" si="16"/>
        <v>pop_85_plus</v>
      </c>
      <c r="D194">
        <f ca="1">VLOOKUP(A194&amp;B194,'raw -- CBO demo'!$A$11:$N$8141,4,FALSE)</f>
        <v>402438</v>
      </c>
      <c r="E194">
        <f ca="1">VLOOKUP(A194&amp;B194,'raw -- CBO demo'!$A$11:$N$8141,8,FALSE)+VLOOKUP(A194&amp;B194,'raw -- CBO demo'!$A$11:$N$8141,14,FALSE)</f>
        <v>128948</v>
      </c>
    </row>
    <row r="195" spans="1:5">
      <c r="A195">
        <f t="shared" si="15"/>
        <v>2024</v>
      </c>
      <c r="B195">
        <f t="shared" si="16"/>
        <v>92</v>
      </c>
      <c r="C195" t="str">
        <f t="shared" si="16"/>
        <v>pop_85_plus</v>
      </c>
      <c r="D195">
        <f ca="1">VLOOKUP(A195&amp;B195,'raw -- CBO demo'!$A$11:$N$8141,4,FALSE)</f>
        <v>327184</v>
      </c>
      <c r="E195">
        <f ca="1">VLOOKUP(A195&amp;B195,'raw -- CBO demo'!$A$11:$N$8141,8,FALSE)+VLOOKUP(A195&amp;B195,'raw -- CBO demo'!$A$11:$N$8141,14,FALSE)</f>
        <v>105696</v>
      </c>
    </row>
    <row r="196" spans="1:5">
      <c r="A196">
        <f t="shared" si="15"/>
        <v>2024</v>
      </c>
      <c r="B196">
        <f t="shared" si="16"/>
        <v>93</v>
      </c>
      <c r="C196" t="str">
        <f t="shared" si="16"/>
        <v>pop_85_plus</v>
      </c>
      <c r="D196">
        <f ca="1">VLOOKUP(A196&amp;B196,'raw -- CBO demo'!$A$11:$N$8141,4,FALSE)</f>
        <v>278069</v>
      </c>
      <c r="E196">
        <f ca="1">VLOOKUP(A196&amp;B196,'raw -- CBO demo'!$A$11:$N$8141,8,FALSE)+VLOOKUP(A196&amp;B196,'raw -- CBO demo'!$A$11:$N$8141,14,FALSE)</f>
        <v>61864</v>
      </c>
    </row>
    <row r="197" spans="1:5">
      <c r="A197">
        <f t="shared" si="15"/>
        <v>2024</v>
      </c>
      <c r="B197">
        <f t="shared" si="16"/>
        <v>94</v>
      </c>
      <c r="C197" t="str">
        <f t="shared" si="16"/>
        <v>pop_85_plus</v>
      </c>
      <c r="D197">
        <f ca="1">VLOOKUP(A197&amp;B197,'raw -- CBO demo'!$A$11:$N$8141,4,FALSE)</f>
        <v>211913</v>
      </c>
      <c r="E197">
        <f ca="1">VLOOKUP(A197&amp;B197,'raw -- CBO demo'!$A$11:$N$8141,8,FALSE)+VLOOKUP(A197&amp;B197,'raw -- CBO demo'!$A$11:$N$8141,14,FALSE)</f>
        <v>47048</v>
      </c>
    </row>
    <row r="198" spans="1:5">
      <c r="A198">
        <f t="shared" si="15"/>
        <v>2024</v>
      </c>
      <c r="B198">
        <f t="shared" si="16"/>
        <v>95</v>
      </c>
      <c r="C198" t="str">
        <f t="shared" si="16"/>
        <v>pop_85_plus</v>
      </c>
      <c r="D198">
        <f ca="1">VLOOKUP(A198&amp;B198,'raw -- CBO demo'!$A$11:$N$8141,4,FALSE)</f>
        <v>168771</v>
      </c>
      <c r="E198">
        <f ca="1">VLOOKUP(A198&amp;B198,'raw -- CBO demo'!$A$11:$N$8141,8,FALSE)+VLOOKUP(A198&amp;B198,'raw -- CBO demo'!$A$11:$N$8141,14,FALSE)</f>
        <v>30863</v>
      </c>
    </row>
    <row r="199" spans="1:5">
      <c r="A199">
        <f t="shared" si="15"/>
        <v>2024</v>
      </c>
      <c r="B199">
        <f t="shared" si="16"/>
        <v>96</v>
      </c>
      <c r="C199" t="str">
        <f t="shared" si="16"/>
        <v>pop_85_plus</v>
      </c>
      <c r="D199">
        <f ca="1">VLOOKUP(A199&amp;B199,'raw -- CBO demo'!$A$11:$N$8141,4,FALSE)</f>
        <v>128470</v>
      </c>
      <c r="E199">
        <f ca="1">VLOOKUP(A199&amp;B199,'raw -- CBO demo'!$A$11:$N$8141,8,FALSE)+VLOOKUP(A199&amp;B199,'raw -- CBO demo'!$A$11:$N$8141,14,FALSE)</f>
        <v>26077</v>
      </c>
    </row>
    <row r="200" spans="1:5">
      <c r="A200">
        <f t="shared" si="15"/>
        <v>2024</v>
      </c>
      <c r="B200">
        <f t="shared" si="16"/>
        <v>97</v>
      </c>
      <c r="C200" t="str">
        <f t="shared" si="16"/>
        <v>pop_85_plus</v>
      </c>
      <c r="D200">
        <f ca="1">VLOOKUP(A200&amp;B200,'raw -- CBO demo'!$A$11:$N$8141,4,FALSE)</f>
        <v>93657</v>
      </c>
      <c r="E200">
        <f ca="1">VLOOKUP(A200&amp;B200,'raw -- CBO demo'!$A$11:$N$8141,8,FALSE)+VLOOKUP(A200&amp;B200,'raw -- CBO demo'!$A$11:$N$8141,14,FALSE)</f>
        <v>13651</v>
      </c>
    </row>
    <row r="201" spans="1:5">
      <c r="A201">
        <f t="shared" si="15"/>
        <v>2024</v>
      </c>
      <c r="B201">
        <f t="shared" si="16"/>
        <v>98</v>
      </c>
      <c r="C201" t="str">
        <f t="shared" si="16"/>
        <v>pop_85_plus</v>
      </c>
      <c r="D201">
        <f ca="1">VLOOKUP(A201&amp;B201,'raw -- CBO demo'!$A$11:$N$8141,4,FALSE)</f>
        <v>68714</v>
      </c>
      <c r="E201">
        <f ca="1">VLOOKUP(A201&amp;B201,'raw -- CBO demo'!$A$11:$N$8141,8,FALSE)+VLOOKUP(A201&amp;B201,'raw -- CBO demo'!$A$11:$N$8141,14,FALSE)</f>
        <v>11588</v>
      </c>
    </row>
    <row r="202" spans="1:5">
      <c r="A202">
        <f t="shared" si="15"/>
        <v>2024</v>
      </c>
      <c r="B202">
        <f t="shared" si="16"/>
        <v>99</v>
      </c>
      <c r="C202" t="str">
        <f t="shared" si="16"/>
        <v>pop_85_plus</v>
      </c>
      <c r="D202">
        <f ca="1">VLOOKUP(A202&amp;B202,'raw -- CBO demo'!$A$11:$N$8141,4,FALSE)</f>
        <v>49221</v>
      </c>
      <c r="E202">
        <f ca="1">VLOOKUP(A202&amp;B202,'raw -- CBO demo'!$A$11:$N$8141,8,FALSE)+VLOOKUP(A202&amp;B202,'raw -- CBO demo'!$A$11:$N$8141,14,FALSE)</f>
        <v>4422</v>
      </c>
    </row>
    <row r="203" spans="1:5">
      <c r="A203">
        <f t="shared" si="15"/>
        <v>2024</v>
      </c>
      <c r="B203">
        <f t="shared" si="16"/>
        <v>100</v>
      </c>
      <c r="C203" t="str">
        <f t="shared" si="16"/>
        <v>pop_85_plus</v>
      </c>
      <c r="D203">
        <f ca="1">VLOOKUP(A203&amp;B203,'raw -- CBO demo'!$A$11:$N$8141,4,FALSE)</f>
        <v>90084</v>
      </c>
      <c r="E203">
        <f ca="1">VLOOKUP(A203&amp;B203,'raw -- CBO demo'!$A$11:$N$8141,8,FALSE)+VLOOKUP(A203&amp;B203,'raw -- CBO demo'!$A$11:$N$8141,14,FALSE)</f>
        <v>10118</v>
      </c>
    </row>
    <row r="204" spans="1:5">
      <c r="A204">
        <f t="shared" si="15"/>
        <v>2025</v>
      </c>
      <c r="B204">
        <f t="shared" si="16"/>
        <v>0</v>
      </c>
      <c r="C204" t="str">
        <f t="shared" si="16"/>
        <v>pop_0_5</v>
      </c>
      <c r="D204">
        <f ca="1">VLOOKUP(A204&amp;B204,'raw -- CBO demo'!$A$11:$N$8141,4,FALSE)</f>
        <v>3749983</v>
      </c>
      <c r="E204">
        <f ca="1">VLOOKUP(A204&amp;B204,'raw -- CBO demo'!$A$11:$N$8141,8,FALSE)+VLOOKUP(A204&amp;B204,'raw -- CBO demo'!$A$11:$N$8141,14,FALSE)</f>
        <v>0</v>
      </c>
    </row>
    <row r="205" spans="1:5">
      <c r="A205">
        <f t="shared" si="15"/>
        <v>2025</v>
      </c>
      <c r="B205">
        <f t="shared" si="16"/>
        <v>1</v>
      </c>
      <c r="C205" t="str">
        <f t="shared" si="16"/>
        <v>pop_0_5</v>
      </c>
      <c r="D205">
        <f ca="1">VLOOKUP(A205&amp;B205,'raw -- CBO demo'!$A$11:$N$8141,4,FALSE)</f>
        <v>3739161</v>
      </c>
      <c r="E205">
        <f ca="1">VLOOKUP(A205&amp;B205,'raw -- CBO demo'!$A$11:$N$8141,8,FALSE)+VLOOKUP(A205&amp;B205,'raw -- CBO demo'!$A$11:$N$8141,14,FALSE)</f>
        <v>0</v>
      </c>
    </row>
    <row r="206" spans="1:5">
      <c r="A206">
        <f t="shared" si="15"/>
        <v>2025</v>
      </c>
      <c r="B206">
        <f t="shared" si="16"/>
        <v>2</v>
      </c>
      <c r="C206" t="str">
        <f t="shared" si="16"/>
        <v>pop_0_5</v>
      </c>
      <c r="D206">
        <f ca="1">VLOOKUP(A206&amp;B206,'raw -- CBO demo'!$A$11:$N$8141,4,FALSE)</f>
        <v>3735940</v>
      </c>
      <c r="E206">
        <f ca="1">VLOOKUP(A206&amp;B206,'raw -- CBO demo'!$A$11:$N$8141,8,FALSE)+VLOOKUP(A206&amp;B206,'raw -- CBO demo'!$A$11:$N$8141,14,FALSE)</f>
        <v>0</v>
      </c>
    </row>
    <row r="207" spans="1:5">
      <c r="A207">
        <f t="shared" si="15"/>
        <v>2025</v>
      </c>
      <c r="B207">
        <f t="shared" si="16"/>
        <v>3</v>
      </c>
      <c r="C207" t="str">
        <f t="shared" si="16"/>
        <v>pop_0_5</v>
      </c>
      <c r="D207">
        <f ca="1">VLOOKUP(A207&amp;B207,'raw -- CBO demo'!$A$11:$N$8141,4,FALSE)</f>
        <v>3741719</v>
      </c>
      <c r="E207">
        <f ca="1">VLOOKUP(A207&amp;B207,'raw -- CBO demo'!$A$11:$N$8141,8,FALSE)+VLOOKUP(A207&amp;B207,'raw -- CBO demo'!$A$11:$N$8141,14,FALSE)</f>
        <v>0</v>
      </c>
    </row>
    <row r="208" spans="1:5">
      <c r="A208">
        <f t="shared" si="15"/>
        <v>2025</v>
      </c>
      <c r="B208">
        <f t="shared" si="16"/>
        <v>4</v>
      </c>
      <c r="C208" t="str">
        <f t="shared" si="16"/>
        <v>pop_0_5</v>
      </c>
      <c r="D208">
        <f ca="1">VLOOKUP(A208&amp;B208,'raw -- CBO demo'!$A$11:$N$8141,4,FALSE)</f>
        <v>3691273</v>
      </c>
      <c r="E208">
        <f ca="1">VLOOKUP(A208&amp;B208,'raw -- CBO demo'!$A$11:$N$8141,8,FALSE)+VLOOKUP(A208&amp;B208,'raw -- CBO demo'!$A$11:$N$8141,14,FALSE)</f>
        <v>0</v>
      </c>
    </row>
    <row r="209" spans="1:5">
      <c r="A209">
        <f t="shared" si="15"/>
        <v>2025</v>
      </c>
      <c r="B209">
        <f t="shared" si="16"/>
        <v>5</v>
      </c>
      <c r="C209" t="str">
        <f t="shared" si="16"/>
        <v>pop_0_5</v>
      </c>
      <c r="D209">
        <f ca="1">VLOOKUP(A209&amp;B209,'raw -- CBO demo'!$A$11:$N$8141,4,FALSE)</f>
        <v>3822945</v>
      </c>
      <c r="E209">
        <f ca="1">VLOOKUP(A209&amp;B209,'raw -- CBO demo'!$A$11:$N$8141,8,FALSE)+VLOOKUP(A209&amp;B209,'raw -- CBO demo'!$A$11:$N$8141,14,FALSE)</f>
        <v>0</v>
      </c>
    </row>
    <row r="210" spans="1:5">
      <c r="A210">
        <f t="shared" si="15"/>
        <v>2025</v>
      </c>
      <c r="B210">
        <f t="shared" si="16"/>
        <v>6</v>
      </c>
      <c r="C210" t="str">
        <f t="shared" si="16"/>
        <v>pop_6_17</v>
      </c>
      <c r="D210">
        <f ca="1">VLOOKUP(A210&amp;B210,'raw -- CBO demo'!$A$11:$N$8141,4,FALSE)</f>
        <v>3888384</v>
      </c>
      <c r="E210">
        <f ca="1">VLOOKUP(A210&amp;B210,'raw -- CBO demo'!$A$11:$N$8141,8,FALSE)+VLOOKUP(A210&amp;B210,'raw -- CBO demo'!$A$11:$N$8141,14,FALSE)</f>
        <v>0</v>
      </c>
    </row>
    <row r="211" spans="1:5">
      <c r="A211">
        <f t="shared" si="15"/>
        <v>2025</v>
      </c>
      <c r="B211">
        <f t="shared" si="16"/>
        <v>7</v>
      </c>
      <c r="C211" t="str">
        <f t="shared" si="16"/>
        <v>pop_6_17</v>
      </c>
      <c r="D211">
        <f ca="1">VLOOKUP(A211&amp;B211,'raw -- CBO demo'!$A$11:$N$8141,4,FALSE)</f>
        <v>3966654</v>
      </c>
      <c r="E211">
        <f ca="1">VLOOKUP(A211&amp;B211,'raw -- CBO demo'!$A$11:$N$8141,8,FALSE)+VLOOKUP(A211&amp;B211,'raw -- CBO demo'!$A$11:$N$8141,14,FALSE)</f>
        <v>0</v>
      </c>
    </row>
    <row r="212" spans="1:5">
      <c r="A212">
        <f t="shared" si="15"/>
        <v>2025</v>
      </c>
      <c r="B212">
        <f t="shared" si="16"/>
        <v>8</v>
      </c>
      <c r="C212" t="str">
        <f t="shared" si="16"/>
        <v>pop_6_17</v>
      </c>
      <c r="D212">
        <f ca="1">VLOOKUP(A212&amp;B212,'raw -- CBO demo'!$A$11:$N$8141,4,FALSE)</f>
        <v>4072912</v>
      </c>
      <c r="E212">
        <f ca="1">VLOOKUP(A212&amp;B212,'raw -- CBO demo'!$A$11:$N$8141,8,FALSE)+VLOOKUP(A212&amp;B212,'raw -- CBO demo'!$A$11:$N$8141,14,FALSE)</f>
        <v>0</v>
      </c>
    </row>
    <row r="213" spans="1:5">
      <c r="A213">
        <f t="shared" si="15"/>
        <v>2025</v>
      </c>
      <c r="B213">
        <f t="shared" si="16"/>
        <v>9</v>
      </c>
      <c r="C213" t="str">
        <f t="shared" si="16"/>
        <v>pop_6_17</v>
      </c>
      <c r="D213">
        <f ca="1">VLOOKUP(A213&amp;B213,'raw -- CBO demo'!$A$11:$N$8141,4,FALSE)</f>
        <v>4122769</v>
      </c>
      <c r="E213">
        <f ca="1">VLOOKUP(A213&amp;B213,'raw -- CBO demo'!$A$11:$N$8141,8,FALSE)+VLOOKUP(A213&amp;B213,'raw -- CBO demo'!$A$11:$N$8141,14,FALSE)</f>
        <v>0</v>
      </c>
    </row>
    <row r="214" spans="1:5">
      <c r="A214">
        <f t="shared" si="15"/>
        <v>2025</v>
      </c>
      <c r="B214">
        <f t="shared" si="16"/>
        <v>10</v>
      </c>
      <c r="C214" t="str">
        <f t="shared" si="16"/>
        <v>pop_6_17</v>
      </c>
      <c r="D214">
        <f ca="1">VLOOKUP(A214&amp;B214,'raw -- CBO demo'!$A$11:$N$8141,4,FALSE)</f>
        <v>4151072</v>
      </c>
      <c r="E214">
        <f ca="1">VLOOKUP(A214&amp;B214,'raw -- CBO demo'!$A$11:$N$8141,8,FALSE)+VLOOKUP(A214&amp;B214,'raw -- CBO demo'!$A$11:$N$8141,14,FALSE)</f>
        <v>0</v>
      </c>
    </row>
    <row r="215" spans="1:5">
      <c r="A215">
        <f t="shared" si="15"/>
        <v>2025</v>
      </c>
      <c r="B215">
        <f t="shared" si="16"/>
        <v>11</v>
      </c>
      <c r="C215" t="str">
        <f t="shared" si="16"/>
        <v>pop_6_17</v>
      </c>
      <c r="D215">
        <f ca="1">VLOOKUP(A215&amp;B215,'raw -- CBO demo'!$A$11:$N$8141,4,FALSE)</f>
        <v>4112903</v>
      </c>
      <c r="E215">
        <f ca="1">VLOOKUP(A215&amp;B215,'raw -- CBO demo'!$A$11:$N$8141,8,FALSE)+VLOOKUP(A215&amp;B215,'raw -- CBO demo'!$A$11:$N$8141,14,FALSE)</f>
        <v>0</v>
      </c>
    </row>
    <row r="216" spans="1:5">
      <c r="A216">
        <f t="shared" si="15"/>
        <v>2025</v>
      </c>
      <c r="B216">
        <f t="shared" si="16"/>
        <v>12</v>
      </c>
      <c r="C216" t="str">
        <f t="shared" si="16"/>
        <v>pop_6_17</v>
      </c>
      <c r="D216">
        <f ca="1">VLOOKUP(A216&amp;B216,'raw -- CBO demo'!$A$11:$N$8141,4,FALSE)</f>
        <v>4147838</v>
      </c>
      <c r="E216">
        <f ca="1">VLOOKUP(A216&amp;B216,'raw -- CBO demo'!$A$11:$N$8141,8,FALSE)+VLOOKUP(A216&amp;B216,'raw -- CBO demo'!$A$11:$N$8141,14,FALSE)</f>
        <v>0</v>
      </c>
    </row>
    <row r="217" spans="1:5">
      <c r="A217">
        <f t="shared" si="15"/>
        <v>2025</v>
      </c>
      <c r="B217">
        <f t="shared" si="16"/>
        <v>13</v>
      </c>
      <c r="C217" t="str">
        <f t="shared" si="16"/>
        <v>pop_6_17</v>
      </c>
      <c r="D217">
        <f ca="1">VLOOKUP(A217&amp;B217,'raw -- CBO demo'!$A$11:$N$8141,4,FALSE)</f>
        <v>4160046</v>
      </c>
      <c r="E217">
        <f ca="1">VLOOKUP(A217&amp;B217,'raw -- CBO demo'!$A$11:$N$8141,8,FALSE)+VLOOKUP(A217&amp;B217,'raw -- CBO demo'!$A$11:$N$8141,14,FALSE)</f>
        <v>0</v>
      </c>
    </row>
    <row r="218" spans="1:5">
      <c r="A218">
        <f t="shared" si="15"/>
        <v>2025</v>
      </c>
      <c r="B218">
        <f t="shared" si="16"/>
        <v>14</v>
      </c>
      <c r="C218" t="str">
        <f t="shared" si="16"/>
        <v>pop_6_17</v>
      </c>
      <c r="D218">
        <f ca="1">VLOOKUP(A218&amp;B218,'raw -- CBO demo'!$A$11:$N$8141,4,FALSE)</f>
        <v>4270441</v>
      </c>
      <c r="E218">
        <f ca="1">VLOOKUP(A218&amp;B218,'raw -- CBO demo'!$A$11:$N$8141,8,FALSE)+VLOOKUP(A218&amp;B218,'raw -- CBO demo'!$A$11:$N$8141,14,FALSE)</f>
        <v>0</v>
      </c>
    </row>
    <row r="219" spans="1:5">
      <c r="A219">
        <f t="shared" si="15"/>
        <v>2025</v>
      </c>
      <c r="B219">
        <f t="shared" si="16"/>
        <v>15</v>
      </c>
      <c r="C219" t="str">
        <f t="shared" si="16"/>
        <v>pop_6_17</v>
      </c>
      <c r="D219">
        <f ca="1">VLOOKUP(A219&amp;B219,'raw -- CBO demo'!$A$11:$N$8141,4,FALSE)</f>
        <v>4368529</v>
      </c>
      <c r="E219">
        <f ca="1">VLOOKUP(A219&amp;B219,'raw -- CBO demo'!$A$11:$N$8141,8,FALSE)+VLOOKUP(A219&amp;B219,'raw -- CBO demo'!$A$11:$N$8141,14,FALSE)</f>
        <v>0</v>
      </c>
    </row>
    <row r="220" spans="1:5">
      <c r="A220">
        <f t="shared" si="15"/>
        <v>2025</v>
      </c>
      <c r="B220">
        <f t="shared" si="16"/>
        <v>16</v>
      </c>
      <c r="C220" t="str">
        <f t="shared" si="16"/>
        <v>pop_6_17</v>
      </c>
      <c r="D220">
        <f ca="1">VLOOKUP(A220&amp;B220,'raw -- CBO demo'!$A$11:$N$8141,4,FALSE)</f>
        <v>4557009</v>
      </c>
      <c r="E220">
        <f ca="1">VLOOKUP(A220&amp;B220,'raw -- CBO demo'!$A$11:$N$8141,8,FALSE)+VLOOKUP(A220&amp;B220,'raw -- CBO demo'!$A$11:$N$8141,14,FALSE)</f>
        <v>8019</v>
      </c>
    </row>
    <row r="221" spans="1:5">
      <c r="A221">
        <f t="shared" si="15"/>
        <v>2025</v>
      </c>
      <c r="B221">
        <f t="shared" si="16"/>
        <v>17</v>
      </c>
      <c r="C221" t="str">
        <f t="shared" si="16"/>
        <v>pop_6_17</v>
      </c>
      <c r="D221">
        <f ca="1">VLOOKUP(A221&amp;B221,'raw -- CBO demo'!$A$11:$N$8141,4,FALSE)</f>
        <v>4608248</v>
      </c>
      <c r="E221">
        <f ca="1">VLOOKUP(A221&amp;B221,'raw -- CBO demo'!$A$11:$N$8141,8,FALSE)+VLOOKUP(A221&amp;B221,'raw -- CBO demo'!$A$11:$N$8141,14,FALSE)</f>
        <v>42103</v>
      </c>
    </row>
    <row r="222" spans="1:5">
      <c r="A222">
        <f t="shared" si="15"/>
        <v>2025</v>
      </c>
      <c r="B222">
        <f t="shared" si="16"/>
        <v>18</v>
      </c>
      <c r="C222" t="str">
        <f t="shared" si="16"/>
        <v>pop_18_24</v>
      </c>
      <c r="D222">
        <f ca="1">VLOOKUP(A222&amp;B222,'raw -- CBO demo'!$A$11:$N$8141,4,FALSE)</f>
        <v>4574196</v>
      </c>
      <c r="E222">
        <f ca="1">VLOOKUP(A222&amp;B222,'raw -- CBO demo'!$A$11:$N$8141,8,FALSE)+VLOOKUP(A222&amp;B222,'raw -- CBO demo'!$A$11:$N$8141,14,FALSE)</f>
        <v>48112</v>
      </c>
    </row>
    <row r="223" spans="1:5">
      <c r="A223">
        <f t="shared" si="15"/>
        <v>2025</v>
      </c>
      <c r="B223">
        <f t="shared" si="16"/>
        <v>19</v>
      </c>
      <c r="C223" t="str">
        <f t="shared" si="16"/>
        <v>pop_18_24</v>
      </c>
      <c r="D223">
        <f ca="1">VLOOKUP(A223&amp;B223,'raw -- CBO demo'!$A$11:$N$8141,4,FALSE)</f>
        <v>4495365</v>
      </c>
      <c r="E223">
        <f ca="1">VLOOKUP(A223&amp;B223,'raw -- CBO demo'!$A$11:$N$8141,8,FALSE)+VLOOKUP(A223&amp;B223,'raw -- CBO demo'!$A$11:$N$8141,14,FALSE)</f>
        <v>72203</v>
      </c>
    </row>
    <row r="224" spans="1:5">
      <c r="A224">
        <f t="shared" si="15"/>
        <v>2025</v>
      </c>
      <c r="B224">
        <f t="shared" si="16"/>
        <v>20</v>
      </c>
      <c r="C224" t="str">
        <f t="shared" si="16"/>
        <v>pop_18_24</v>
      </c>
      <c r="D224">
        <f ca="1">VLOOKUP(A224&amp;B224,'raw -- CBO demo'!$A$11:$N$8141,4,FALSE)</f>
        <v>4476443</v>
      </c>
      <c r="E224">
        <f ca="1">VLOOKUP(A224&amp;B224,'raw -- CBO demo'!$A$11:$N$8141,8,FALSE)+VLOOKUP(A224&amp;B224,'raw -- CBO demo'!$A$11:$N$8141,14,FALSE)</f>
        <v>147395</v>
      </c>
    </row>
    <row r="225" spans="1:5">
      <c r="A225">
        <f t="shared" si="15"/>
        <v>2025</v>
      </c>
      <c r="B225">
        <f t="shared" si="16"/>
        <v>21</v>
      </c>
      <c r="C225" t="str">
        <f t="shared" si="16"/>
        <v>pop_18_24</v>
      </c>
      <c r="D225">
        <f ca="1">VLOOKUP(A225&amp;B225,'raw -- CBO demo'!$A$11:$N$8141,4,FALSE)</f>
        <v>4470832</v>
      </c>
      <c r="E225">
        <f ca="1">VLOOKUP(A225&amp;B225,'raw -- CBO demo'!$A$11:$N$8141,8,FALSE)+VLOOKUP(A225&amp;B225,'raw -- CBO demo'!$A$11:$N$8141,14,FALSE)</f>
        <v>232648</v>
      </c>
    </row>
    <row r="226" spans="1:5">
      <c r="A226">
        <f t="shared" si="15"/>
        <v>2025</v>
      </c>
      <c r="B226">
        <f t="shared" si="16"/>
        <v>22</v>
      </c>
      <c r="C226" t="str">
        <f t="shared" si="16"/>
        <v>pop_18_24</v>
      </c>
      <c r="D226">
        <f ca="1">VLOOKUP(A226&amp;B226,'raw -- CBO demo'!$A$11:$N$8141,4,FALSE)</f>
        <v>4440232</v>
      </c>
      <c r="E226">
        <f ca="1">VLOOKUP(A226&amp;B226,'raw -- CBO demo'!$A$11:$N$8141,8,FALSE)+VLOOKUP(A226&amp;B226,'raw -- CBO demo'!$A$11:$N$8141,14,FALSE)</f>
        <v>318522</v>
      </c>
    </row>
    <row r="227" spans="1:5">
      <c r="A227">
        <f t="shared" si="15"/>
        <v>2025</v>
      </c>
      <c r="B227">
        <f t="shared" si="16"/>
        <v>23</v>
      </c>
      <c r="C227" t="str">
        <f t="shared" si="16"/>
        <v>pop_18_24</v>
      </c>
      <c r="D227">
        <f ca="1">VLOOKUP(A227&amp;B227,'raw -- CBO demo'!$A$11:$N$8141,4,FALSE)</f>
        <v>4458257</v>
      </c>
      <c r="E227">
        <f ca="1">VLOOKUP(A227&amp;B227,'raw -- CBO demo'!$A$11:$N$8141,8,FALSE)+VLOOKUP(A227&amp;B227,'raw -- CBO demo'!$A$11:$N$8141,14,FALSE)</f>
        <v>488258</v>
      </c>
    </row>
    <row r="228" spans="1:5">
      <c r="A228">
        <f t="shared" si="15"/>
        <v>2025</v>
      </c>
      <c r="B228">
        <f t="shared" si="16"/>
        <v>24</v>
      </c>
      <c r="C228" t="str">
        <f t="shared" si="16"/>
        <v>pop_18_24</v>
      </c>
      <c r="D228">
        <f ca="1">VLOOKUP(A228&amp;B228,'raw -- CBO demo'!$A$11:$N$8141,4,FALSE)</f>
        <v>4561554</v>
      </c>
      <c r="E228">
        <f ca="1">VLOOKUP(A228&amp;B228,'raw -- CBO demo'!$A$11:$N$8141,8,FALSE)+VLOOKUP(A228&amp;B228,'raw -- CBO demo'!$A$11:$N$8141,14,FALSE)</f>
        <v>696249</v>
      </c>
    </row>
    <row r="229" spans="1:5">
      <c r="A229">
        <f t="shared" si="15"/>
        <v>2025</v>
      </c>
      <c r="B229">
        <f t="shared" si="16"/>
        <v>25</v>
      </c>
      <c r="C229" t="str">
        <f t="shared" si="16"/>
        <v>pop_25_34</v>
      </c>
      <c r="D229">
        <f ca="1">VLOOKUP(A229&amp;B229,'raw -- CBO demo'!$A$11:$N$8141,4,FALSE)</f>
        <v>4506070</v>
      </c>
      <c r="E229">
        <f ca="1">VLOOKUP(A229&amp;B229,'raw -- CBO demo'!$A$11:$N$8141,8,FALSE)+VLOOKUP(A229&amp;B229,'raw -- CBO demo'!$A$11:$N$8141,14,FALSE)</f>
        <v>1020492</v>
      </c>
    </row>
    <row r="230" spans="1:5">
      <c r="A230">
        <f t="shared" si="15"/>
        <v>2025</v>
      </c>
      <c r="B230">
        <f t="shared" si="16"/>
        <v>26</v>
      </c>
      <c r="C230" t="str">
        <f t="shared" si="16"/>
        <v>pop_25_34</v>
      </c>
      <c r="D230">
        <f ca="1">VLOOKUP(A230&amp;B230,'raw -- CBO demo'!$A$11:$N$8141,4,FALSE)</f>
        <v>4515343</v>
      </c>
      <c r="E230">
        <f ca="1">VLOOKUP(A230&amp;B230,'raw -- CBO demo'!$A$11:$N$8141,8,FALSE)+VLOOKUP(A230&amp;B230,'raw -- CBO demo'!$A$11:$N$8141,14,FALSE)</f>
        <v>1215523</v>
      </c>
    </row>
    <row r="231" spans="1:5">
      <c r="A231">
        <f t="shared" si="15"/>
        <v>2025</v>
      </c>
      <c r="B231">
        <f t="shared" si="16"/>
        <v>27</v>
      </c>
      <c r="C231" t="str">
        <f t="shared" si="16"/>
        <v>pop_25_34</v>
      </c>
      <c r="D231">
        <f ca="1">VLOOKUP(A231&amp;B231,'raw -- CBO demo'!$A$11:$N$8141,4,FALSE)</f>
        <v>4460886</v>
      </c>
      <c r="E231">
        <f ca="1">VLOOKUP(A231&amp;B231,'raw -- CBO demo'!$A$11:$N$8141,8,FALSE)+VLOOKUP(A231&amp;B231,'raw -- CBO demo'!$A$11:$N$8141,14,FALSE)</f>
        <v>1388286</v>
      </c>
    </row>
    <row r="232" spans="1:5">
      <c r="A232">
        <f t="shared" si="15"/>
        <v>2025</v>
      </c>
      <c r="B232">
        <f t="shared" si="16"/>
        <v>28</v>
      </c>
      <c r="C232" t="str">
        <f t="shared" si="16"/>
        <v>pop_25_34</v>
      </c>
      <c r="D232">
        <f ca="1">VLOOKUP(A232&amp;B232,'raw -- CBO demo'!$A$11:$N$8141,4,FALSE)</f>
        <v>4495819</v>
      </c>
      <c r="E232">
        <f ca="1">VLOOKUP(A232&amp;B232,'raw -- CBO demo'!$A$11:$N$8141,8,FALSE)+VLOOKUP(A232&amp;B232,'raw -- CBO demo'!$A$11:$N$8141,14,FALSE)</f>
        <v>1531177</v>
      </c>
    </row>
    <row r="233" spans="1:5">
      <c r="A233">
        <f t="shared" si="15"/>
        <v>2025</v>
      </c>
      <c r="B233">
        <f t="shared" si="16"/>
        <v>29</v>
      </c>
      <c r="C233" t="str">
        <f t="shared" si="16"/>
        <v>pop_25_34</v>
      </c>
      <c r="D233">
        <f ca="1">VLOOKUP(A233&amp;B233,'raw -- CBO demo'!$A$11:$N$8141,4,FALSE)</f>
        <v>4530696</v>
      </c>
      <c r="E233">
        <f ca="1">VLOOKUP(A233&amp;B233,'raw -- CBO demo'!$A$11:$N$8141,8,FALSE)+VLOOKUP(A233&amp;B233,'raw -- CBO demo'!$A$11:$N$8141,14,FALSE)</f>
        <v>1780476</v>
      </c>
    </row>
    <row r="234" spans="1:5">
      <c r="A234">
        <f t="shared" si="15"/>
        <v>2025</v>
      </c>
      <c r="B234">
        <f t="shared" si="16"/>
        <v>30</v>
      </c>
      <c r="C234" t="str">
        <f t="shared" si="16"/>
        <v>pop_25_34</v>
      </c>
      <c r="D234">
        <f ca="1">VLOOKUP(A234&amp;B234,'raw -- CBO demo'!$A$11:$N$8141,4,FALSE)</f>
        <v>4577740</v>
      </c>
      <c r="E234">
        <f ca="1">VLOOKUP(A234&amp;B234,'raw -- CBO demo'!$A$11:$N$8141,8,FALSE)+VLOOKUP(A234&amp;B234,'raw -- CBO demo'!$A$11:$N$8141,14,FALSE)</f>
        <v>1882957</v>
      </c>
    </row>
    <row r="235" spans="1:5">
      <c r="A235">
        <f t="shared" si="15"/>
        <v>2025</v>
      </c>
      <c r="B235">
        <f t="shared" si="16"/>
        <v>31</v>
      </c>
      <c r="C235" t="str">
        <f t="shared" si="16"/>
        <v>pop_25_34</v>
      </c>
      <c r="D235">
        <f ca="1">VLOOKUP(A235&amp;B235,'raw -- CBO demo'!$A$11:$N$8141,4,FALSE)</f>
        <v>4648340</v>
      </c>
      <c r="E235">
        <f ca="1">VLOOKUP(A235&amp;B235,'raw -- CBO demo'!$A$11:$N$8141,8,FALSE)+VLOOKUP(A235&amp;B235,'raw -- CBO demo'!$A$11:$N$8141,14,FALSE)</f>
        <v>2046709</v>
      </c>
    </row>
    <row r="236" spans="1:5">
      <c r="A236">
        <f t="shared" si="15"/>
        <v>2025</v>
      </c>
      <c r="B236">
        <f t="shared" si="16"/>
        <v>32</v>
      </c>
      <c r="C236" t="str">
        <f t="shared" si="16"/>
        <v>pop_25_34</v>
      </c>
      <c r="D236">
        <f ca="1">VLOOKUP(A236&amp;B236,'raw -- CBO demo'!$A$11:$N$8141,4,FALSE)</f>
        <v>4753267</v>
      </c>
      <c r="E236">
        <f ca="1">VLOOKUP(A236&amp;B236,'raw -- CBO demo'!$A$11:$N$8141,8,FALSE)+VLOOKUP(A236&amp;B236,'raw -- CBO demo'!$A$11:$N$8141,14,FALSE)</f>
        <v>2210973</v>
      </c>
    </row>
    <row r="237" spans="1:5">
      <c r="A237">
        <f t="shared" ref="A237:A300" si="17">A136+1</f>
        <v>2025</v>
      </c>
      <c r="B237">
        <f t="shared" ref="B237:C300" si="18">B136</f>
        <v>33</v>
      </c>
      <c r="C237" t="str">
        <f t="shared" si="18"/>
        <v>pop_25_34</v>
      </c>
      <c r="D237">
        <f ca="1">VLOOKUP(A237&amp;B237,'raw -- CBO demo'!$A$11:$N$8141,4,FALSE)</f>
        <v>4807381</v>
      </c>
      <c r="E237">
        <f ca="1">VLOOKUP(A237&amp;B237,'raw -- CBO demo'!$A$11:$N$8141,8,FALSE)+VLOOKUP(A237&amp;B237,'raw -- CBO demo'!$A$11:$N$8141,14,FALSE)</f>
        <v>2330751</v>
      </c>
    </row>
    <row r="238" spans="1:5">
      <c r="A238">
        <f t="shared" si="17"/>
        <v>2025</v>
      </c>
      <c r="B238">
        <f t="shared" si="18"/>
        <v>34</v>
      </c>
      <c r="C238" t="str">
        <f t="shared" si="18"/>
        <v>pop_25_34</v>
      </c>
      <c r="D238">
        <f ca="1">VLOOKUP(A238&amp;B238,'raw -- CBO demo'!$A$11:$N$8141,4,FALSE)</f>
        <v>4865659</v>
      </c>
      <c r="E238">
        <f ca="1">VLOOKUP(A238&amp;B238,'raw -- CBO demo'!$A$11:$N$8141,8,FALSE)+VLOOKUP(A238&amp;B238,'raw -- CBO demo'!$A$11:$N$8141,14,FALSE)</f>
        <v>2444191</v>
      </c>
    </row>
    <row r="239" spans="1:5">
      <c r="A239">
        <f t="shared" si="17"/>
        <v>2025</v>
      </c>
      <c r="B239">
        <f t="shared" si="18"/>
        <v>35</v>
      </c>
      <c r="C239" t="str">
        <f t="shared" si="18"/>
        <v>pop_35_44</v>
      </c>
      <c r="D239">
        <f ca="1">VLOOKUP(A239&amp;B239,'raw -- CBO demo'!$A$11:$N$8141,4,FALSE)</f>
        <v>4730212</v>
      </c>
      <c r="E239">
        <f ca="1">VLOOKUP(A239&amp;B239,'raw -- CBO demo'!$A$11:$N$8141,8,FALSE)+VLOOKUP(A239&amp;B239,'raw -- CBO demo'!$A$11:$N$8141,14,FALSE)</f>
        <v>2383850</v>
      </c>
    </row>
    <row r="240" spans="1:5">
      <c r="A240">
        <f t="shared" si="17"/>
        <v>2025</v>
      </c>
      <c r="B240">
        <f t="shared" si="18"/>
        <v>36</v>
      </c>
      <c r="C240" t="str">
        <f t="shared" si="18"/>
        <v>pop_35_44</v>
      </c>
      <c r="D240">
        <f ca="1">VLOOKUP(A240&amp;B240,'raw -- CBO demo'!$A$11:$N$8141,4,FALSE)</f>
        <v>4622829</v>
      </c>
      <c r="E240">
        <f ca="1">VLOOKUP(A240&amp;B240,'raw -- CBO demo'!$A$11:$N$8141,8,FALSE)+VLOOKUP(A240&amp;B240,'raw -- CBO demo'!$A$11:$N$8141,14,FALSE)</f>
        <v>2405211</v>
      </c>
    </row>
    <row r="241" spans="1:5">
      <c r="A241">
        <f t="shared" si="17"/>
        <v>2025</v>
      </c>
      <c r="B241">
        <f t="shared" si="18"/>
        <v>37</v>
      </c>
      <c r="C241" t="str">
        <f t="shared" si="18"/>
        <v>pop_35_44</v>
      </c>
      <c r="D241">
        <f ca="1">VLOOKUP(A241&amp;B241,'raw -- CBO demo'!$A$11:$N$8141,4,FALSE)</f>
        <v>4515684</v>
      </c>
      <c r="E241">
        <f ca="1">VLOOKUP(A241&amp;B241,'raw -- CBO demo'!$A$11:$N$8141,8,FALSE)+VLOOKUP(A241&amp;B241,'raw -- CBO demo'!$A$11:$N$8141,14,FALSE)</f>
        <v>2477133</v>
      </c>
    </row>
    <row r="242" spans="1:5">
      <c r="A242">
        <f t="shared" si="17"/>
        <v>2025</v>
      </c>
      <c r="B242">
        <f t="shared" si="18"/>
        <v>38</v>
      </c>
      <c r="C242" t="str">
        <f t="shared" si="18"/>
        <v>pop_35_44</v>
      </c>
      <c r="D242">
        <f ca="1">VLOOKUP(A242&amp;B242,'raw -- CBO demo'!$A$11:$N$8141,4,FALSE)</f>
        <v>4479111</v>
      </c>
      <c r="E242">
        <f ca="1">VLOOKUP(A242&amp;B242,'raw -- CBO demo'!$A$11:$N$8141,8,FALSE)+VLOOKUP(A242&amp;B242,'raw -- CBO demo'!$A$11:$N$8141,14,FALSE)</f>
        <v>2461023</v>
      </c>
    </row>
    <row r="243" spans="1:5">
      <c r="A243">
        <f t="shared" si="17"/>
        <v>2025</v>
      </c>
      <c r="B243">
        <f t="shared" si="18"/>
        <v>39</v>
      </c>
      <c r="C243" t="str">
        <f t="shared" si="18"/>
        <v>pop_35_44</v>
      </c>
      <c r="D243">
        <f ca="1">VLOOKUP(A243&amp;B243,'raw -- CBO demo'!$A$11:$N$8141,4,FALSE)</f>
        <v>4498263</v>
      </c>
      <c r="E243">
        <f ca="1">VLOOKUP(A243&amp;B243,'raw -- CBO demo'!$A$11:$N$8141,8,FALSE)+VLOOKUP(A243&amp;B243,'raw -- CBO demo'!$A$11:$N$8141,14,FALSE)</f>
        <v>2561518</v>
      </c>
    </row>
    <row r="244" spans="1:5">
      <c r="A244">
        <f t="shared" si="17"/>
        <v>2025</v>
      </c>
      <c r="B244">
        <f t="shared" si="18"/>
        <v>40</v>
      </c>
      <c r="C244" t="str">
        <f t="shared" si="18"/>
        <v>pop_35_44</v>
      </c>
      <c r="D244">
        <f ca="1">VLOOKUP(A244&amp;B244,'raw -- CBO demo'!$A$11:$N$8141,4,FALSE)</f>
        <v>4412083</v>
      </c>
      <c r="E244">
        <f ca="1">VLOOKUP(A244&amp;B244,'raw -- CBO demo'!$A$11:$N$8141,8,FALSE)+VLOOKUP(A244&amp;B244,'raw -- CBO demo'!$A$11:$N$8141,14,FALSE)</f>
        <v>2583603</v>
      </c>
    </row>
    <row r="245" spans="1:5">
      <c r="A245">
        <f t="shared" si="17"/>
        <v>2025</v>
      </c>
      <c r="B245">
        <f t="shared" si="18"/>
        <v>41</v>
      </c>
      <c r="C245" t="str">
        <f t="shared" si="18"/>
        <v>pop_35_44</v>
      </c>
      <c r="D245">
        <f ca="1">VLOOKUP(A245&amp;B245,'raw -- CBO demo'!$A$11:$N$8141,4,FALSE)</f>
        <v>4395910</v>
      </c>
      <c r="E245">
        <f ca="1">VLOOKUP(A245&amp;B245,'raw -- CBO demo'!$A$11:$N$8141,8,FALSE)+VLOOKUP(A245&amp;B245,'raw -- CBO demo'!$A$11:$N$8141,14,FALSE)</f>
        <v>2702041</v>
      </c>
    </row>
    <row r="246" spans="1:5">
      <c r="A246">
        <f t="shared" si="17"/>
        <v>2025</v>
      </c>
      <c r="B246">
        <f t="shared" si="18"/>
        <v>42</v>
      </c>
      <c r="C246" t="str">
        <f t="shared" si="18"/>
        <v>pop_35_44</v>
      </c>
      <c r="D246">
        <f ca="1">VLOOKUP(A246&amp;B246,'raw -- CBO demo'!$A$11:$N$8141,4,FALSE)</f>
        <v>4479616</v>
      </c>
      <c r="E246">
        <f ca="1">VLOOKUP(A246&amp;B246,'raw -- CBO demo'!$A$11:$N$8141,8,FALSE)+VLOOKUP(A246&amp;B246,'raw -- CBO demo'!$A$11:$N$8141,14,FALSE)</f>
        <v>2727314</v>
      </c>
    </row>
    <row r="247" spans="1:5">
      <c r="A247">
        <f t="shared" si="17"/>
        <v>2025</v>
      </c>
      <c r="B247">
        <f t="shared" si="18"/>
        <v>43</v>
      </c>
      <c r="C247" t="str">
        <f t="shared" si="18"/>
        <v>pop_35_44</v>
      </c>
      <c r="D247">
        <f ca="1">VLOOKUP(A247&amp;B247,'raw -- CBO demo'!$A$11:$N$8141,4,FALSE)</f>
        <v>4397406</v>
      </c>
      <c r="E247">
        <f ca="1">VLOOKUP(A247&amp;B247,'raw -- CBO demo'!$A$11:$N$8141,8,FALSE)+VLOOKUP(A247&amp;B247,'raw -- CBO demo'!$A$11:$N$8141,14,FALSE)</f>
        <v>2713779</v>
      </c>
    </row>
    <row r="248" spans="1:5">
      <c r="A248">
        <f t="shared" si="17"/>
        <v>2025</v>
      </c>
      <c r="B248">
        <f t="shared" si="18"/>
        <v>44</v>
      </c>
      <c r="C248" t="str">
        <f t="shared" si="18"/>
        <v>pop_35_44</v>
      </c>
      <c r="D248">
        <f ca="1">VLOOKUP(A248&amp;B248,'raw -- CBO demo'!$A$11:$N$8141,4,FALSE)</f>
        <v>4455988</v>
      </c>
      <c r="E248">
        <f ca="1">VLOOKUP(A248&amp;B248,'raw -- CBO demo'!$A$11:$N$8141,8,FALSE)+VLOOKUP(A248&amp;B248,'raw -- CBO demo'!$A$11:$N$8141,14,FALSE)</f>
        <v>2820259</v>
      </c>
    </row>
    <row r="249" spans="1:5">
      <c r="A249">
        <f t="shared" si="17"/>
        <v>2025</v>
      </c>
      <c r="B249">
        <f t="shared" si="18"/>
        <v>45</v>
      </c>
      <c r="C249" t="str">
        <f t="shared" si="18"/>
        <v>pop_45_54</v>
      </c>
      <c r="D249">
        <f ca="1">VLOOKUP(A249&amp;B249,'raw -- CBO demo'!$A$11:$N$8141,4,FALSE)</f>
        <v>4282143</v>
      </c>
      <c r="E249">
        <f ca="1">VLOOKUP(A249&amp;B249,'raw -- CBO demo'!$A$11:$N$8141,8,FALSE)+VLOOKUP(A249&amp;B249,'raw -- CBO demo'!$A$11:$N$8141,14,FALSE)</f>
        <v>2793164</v>
      </c>
    </row>
    <row r="250" spans="1:5">
      <c r="A250">
        <f t="shared" si="17"/>
        <v>2025</v>
      </c>
      <c r="B250">
        <f t="shared" si="18"/>
        <v>46</v>
      </c>
      <c r="C250" t="str">
        <f t="shared" si="18"/>
        <v>pop_45_54</v>
      </c>
      <c r="D250">
        <f ca="1">VLOOKUP(A250&amp;B250,'raw -- CBO demo'!$A$11:$N$8141,4,FALSE)</f>
        <v>4141605</v>
      </c>
      <c r="E250">
        <f ca="1">VLOOKUP(A250&amp;B250,'raw -- CBO demo'!$A$11:$N$8141,8,FALSE)+VLOOKUP(A250&amp;B250,'raw -- CBO demo'!$A$11:$N$8141,14,FALSE)</f>
        <v>2728861</v>
      </c>
    </row>
    <row r="251" spans="1:5">
      <c r="A251">
        <f t="shared" si="17"/>
        <v>2025</v>
      </c>
      <c r="B251">
        <f t="shared" si="18"/>
        <v>47</v>
      </c>
      <c r="C251" t="str">
        <f t="shared" si="18"/>
        <v>pop_45_54</v>
      </c>
      <c r="D251">
        <f ca="1">VLOOKUP(A251&amp;B251,'raw -- CBO demo'!$A$11:$N$8141,4,FALSE)</f>
        <v>4115200</v>
      </c>
      <c r="E251">
        <f ca="1">VLOOKUP(A251&amp;B251,'raw -- CBO demo'!$A$11:$N$8141,8,FALSE)+VLOOKUP(A251&amp;B251,'raw -- CBO demo'!$A$11:$N$8141,14,FALSE)</f>
        <v>2707201</v>
      </c>
    </row>
    <row r="252" spans="1:5">
      <c r="A252">
        <f t="shared" si="17"/>
        <v>2025</v>
      </c>
      <c r="B252">
        <f t="shared" si="18"/>
        <v>48</v>
      </c>
      <c r="C252" t="str">
        <f t="shared" si="18"/>
        <v>pop_45_54</v>
      </c>
      <c r="D252">
        <f ca="1">VLOOKUP(A252&amp;B252,'raw -- CBO demo'!$A$11:$N$8141,4,FALSE)</f>
        <v>3961977</v>
      </c>
      <c r="E252">
        <f ca="1">VLOOKUP(A252&amp;B252,'raw -- CBO demo'!$A$11:$N$8141,8,FALSE)+VLOOKUP(A252&amp;B252,'raw -- CBO demo'!$A$11:$N$8141,14,FALSE)</f>
        <v>2632045</v>
      </c>
    </row>
    <row r="253" spans="1:5">
      <c r="A253">
        <f t="shared" si="17"/>
        <v>2025</v>
      </c>
      <c r="B253">
        <f t="shared" si="18"/>
        <v>49</v>
      </c>
      <c r="C253" t="str">
        <f t="shared" si="18"/>
        <v>pop_45_54</v>
      </c>
      <c r="D253">
        <f ca="1">VLOOKUP(A253&amp;B253,'raw -- CBO demo'!$A$11:$N$8141,4,FALSE)</f>
        <v>3927363</v>
      </c>
      <c r="E253">
        <f ca="1">VLOOKUP(A253&amp;B253,'raw -- CBO demo'!$A$11:$N$8141,8,FALSE)+VLOOKUP(A253&amp;B253,'raw -- CBO demo'!$A$11:$N$8141,14,FALSE)</f>
        <v>2571062</v>
      </c>
    </row>
    <row r="254" spans="1:5">
      <c r="A254">
        <f t="shared" si="17"/>
        <v>2025</v>
      </c>
      <c r="B254">
        <f t="shared" si="18"/>
        <v>50</v>
      </c>
      <c r="C254" t="str">
        <f t="shared" si="18"/>
        <v>pop_45_54</v>
      </c>
      <c r="D254">
        <f ca="1">VLOOKUP(A254&amp;B254,'raw -- CBO demo'!$A$11:$N$8141,4,FALSE)</f>
        <v>3911866</v>
      </c>
      <c r="E254">
        <f ca="1">VLOOKUP(A254&amp;B254,'raw -- CBO demo'!$A$11:$N$8141,8,FALSE)+VLOOKUP(A254&amp;B254,'raw -- CBO demo'!$A$11:$N$8141,14,FALSE)</f>
        <v>2534139</v>
      </c>
    </row>
    <row r="255" spans="1:5">
      <c r="A255">
        <f t="shared" si="17"/>
        <v>2025</v>
      </c>
      <c r="B255">
        <f t="shared" si="18"/>
        <v>51</v>
      </c>
      <c r="C255" t="str">
        <f t="shared" si="18"/>
        <v>pop_45_54</v>
      </c>
      <c r="D255">
        <f ca="1">VLOOKUP(A255&amp;B255,'raw -- CBO demo'!$A$11:$N$8141,4,FALSE)</f>
        <v>3838369</v>
      </c>
      <c r="E255">
        <f ca="1">VLOOKUP(A255&amp;B255,'raw -- CBO demo'!$A$11:$N$8141,8,FALSE)+VLOOKUP(A255&amp;B255,'raw -- CBO demo'!$A$11:$N$8141,14,FALSE)</f>
        <v>2521111</v>
      </c>
    </row>
    <row r="256" spans="1:5">
      <c r="A256">
        <f t="shared" si="17"/>
        <v>2025</v>
      </c>
      <c r="B256">
        <f t="shared" si="18"/>
        <v>52</v>
      </c>
      <c r="C256" t="str">
        <f t="shared" si="18"/>
        <v>pop_45_54</v>
      </c>
      <c r="D256">
        <f ca="1">VLOOKUP(A256&amp;B256,'raw -- CBO demo'!$A$11:$N$8141,4,FALSE)</f>
        <v>3989333</v>
      </c>
      <c r="E256">
        <f ca="1">VLOOKUP(A256&amp;B256,'raw -- CBO demo'!$A$11:$N$8141,8,FALSE)+VLOOKUP(A256&amp;B256,'raw -- CBO demo'!$A$11:$N$8141,14,FALSE)</f>
        <v>2598911</v>
      </c>
    </row>
    <row r="257" spans="1:5">
      <c r="A257">
        <f t="shared" si="17"/>
        <v>2025</v>
      </c>
      <c r="B257">
        <f t="shared" si="18"/>
        <v>53</v>
      </c>
      <c r="C257" t="str">
        <f t="shared" si="18"/>
        <v>pop_45_54</v>
      </c>
      <c r="D257">
        <f ca="1">VLOOKUP(A257&amp;B257,'raw -- CBO demo'!$A$11:$N$8141,4,FALSE)</f>
        <v>4164732</v>
      </c>
      <c r="E257">
        <f ca="1">VLOOKUP(A257&amp;B257,'raw -- CBO demo'!$A$11:$N$8141,8,FALSE)+VLOOKUP(A257&amp;B257,'raw -- CBO demo'!$A$11:$N$8141,14,FALSE)</f>
        <v>2758539</v>
      </c>
    </row>
    <row r="258" spans="1:5">
      <c r="A258">
        <f t="shared" si="17"/>
        <v>2025</v>
      </c>
      <c r="B258">
        <f t="shared" si="18"/>
        <v>54</v>
      </c>
      <c r="C258" t="str">
        <f t="shared" si="18"/>
        <v>pop_45_54</v>
      </c>
      <c r="D258">
        <f ca="1">VLOOKUP(A258&amp;B258,'raw -- CBO demo'!$A$11:$N$8141,4,FALSE)</f>
        <v>4335781</v>
      </c>
      <c r="E258">
        <f ca="1">VLOOKUP(A258&amp;B258,'raw -- CBO demo'!$A$11:$N$8141,8,FALSE)+VLOOKUP(A258&amp;B258,'raw -- CBO demo'!$A$11:$N$8141,14,FALSE)</f>
        <v>2826966</v>
      </c>
    </row>
    <row r="259" spans="1:5">
      <c r="A259">
        <f t="shared" si="17"/>
        <v>2025</v>
      </c>
      <c r="B259">
        <f t="shared" si="18"/>
        <v>55</v>
      </c>
      <c r="C259" t="str">
        <f t="shared" si="18"/>
        <v>pop_55_64</v>
      </c>
      <c r="D259">
        <f ca="1">VLOOKUP(A259&amp;B259,'raw -- CBO demo'!$A$11:$N$8141,4,FALSE)</f>
        <v>4134395</v>
      </c>
      <c r="E259">
        <f ca="1">VLOOKUP(A259&amp;B259,'raw -- CBO demo'!$A$11:$N$8141,8,FALSE)+VLOOKUP(A259&amp;B259,'raw -- CBO demo'!$A$11:$N$8141,14,FALSE)</f>
        <v>2722064</v>
      </c>
    </row>
    <row r="260" spans="1:5">
      <c r="A260">
        <f t="shared" si="17"/>
        <v>2025</v>
      </c>
      <c r="B260">
        <f t="shared" si="18"/>
        <v>56</v>
      </c>
      <c r="C260" t="str">
        <f t="shared" si="18"/>
        <v>pop_55_64</v>
      </c>
      <c r="D260">
        <f ca="1">VLOOKUP(A260&amp;B260,'raw -- CBO demo'!$A$11:$N$8141,4,FALSE)</f>
        <v>4004730</v>
      </c>
      <c r="E260">
        <f ca="1">VLOOKUP(A260&amp;B260,'raw -- CBO demo'!$A$11:$N$8141,8,FALSE)+VLOOKUP(A260&amp;B260,'raw -- CBO demo'!$A$11:$N$8141,14,FALSE)</f>
        <v>2607089</v>
      </c>
    </row>
    <row r="261" spans="1:5">
      <c r="A261">
        <f t="shared" si="17"/>
        <v>2025</v>
      </c>
      <c r="B261">
        <f t="shared" si="18"/>
        <v>57</v>
      </c>
      <c r="C261" t="str">
        <f t="shared" si="18"/>
        <v>pop_55_64</v>
      </c>
      <c r="D261">
        <f ca="1">VLOOKUP(A261&amp;B261,'raw -- CBO demo'!$A$11:$N$8141,4,FALSE)</f>
        <v>3943813</v>
      </c>
      <c r="E261">
        <f ca="1">VLOOKUP(A261&amp;B261,'raw -- CBO demo'!$A$11:$N$8141,8,FALSE)+VLOOKUP(A261&amp;B261,'raw -- CBO demo'!$A$11:$N$8141,14,FALSE)</f>
        <v>2507167</v>
      </c>
    </row>
    <row r="262" spans="1:5">
      <c r="A262">
        <f t="shared" si="17"/>
        <v>2025</v>
      </c>
      <c r="B262">
        <f t="shared" si="18"/>
        <v>58</v>
      </c>
      <c r="C262" t="str">
        <f t="shared" si="18"/>
        <v>pop_55_64</v>
      </c>
      <c r="D262">
        <f ca="1">VLOOKUP(A262&amp;B262,'raw -- CBO demo'!$A$11:$N$8141,4,FALSE)</f>
        <v>3973600</v>
      </c>
      <c r="E262">
        <f ca="1">VLOOKUP(A262&amp;B262,'raw -- CBO demo'!$A$11:$N$8141,8,FALSE)+VLOOKUP(A262&amp;B262,'raw -- CBO demo'!$A$11:$N$8141,14,FALSE)</f>
        <v>2537877</v>
      </c>
    </row>
    <row r="263" spans="1:5">
      <c r="A263">
        <f t="shared" si="17"/>
        <v>2025</v>
      </c>
      <c r="B263">
        <f t="shared" si="18"/>
        <v>59</v>
      </c>
      <c r="C263" t="str">
        <f t="shared" si="18"/>
        <v>pop_55_64</v>
      </c>
      <c r="D263">
        <f ca="1">VLOOKUP(A263&amp;B263,'raw -- CBO demo'!$A$11:$N$8141,4,FALSE)</f>
        <v>4083439</v>
      </c>
      <c r="E263">
        <f ca="1">VLOOKUP(A263&amp;B263,'raw -- CBO demo'!$A$11:$N$8141,8,FALSE)+VLOOKUP(A263&amp;B263,'raw -- CBO demo'!$A$11:$N$8141,14,FALSE)</f>
        <v>2611811</v>
      </c>
    </row>
    <row r="264" spans="1:5">
      <c r="A264">
        <f t="shared" si="17"/>
        <v>2025</v>
      </c>
      <c r="B264">
        <f t="shared" si="18"/>
        <v>60</v>
      </c>
      <c r="C264" t="str">
        <f t="shared" si="18"/>
        <v>pop_55_64</v>
      </c>
      <c r="D264">
        <f ca="1">VLOOKUP(A264&amp;B264,'raw -- CBO demo'!$A$11:$N$8141,4,FALSE)</f>
        <v>4252198</v>
      </c>
      <c r="E264">
        <f ca="1">VLOOKUP(A264&amp;B264,'raw -- CBO demo'!$A$11:$N$8141,8,FALSE)+VLOOKUP(A264&amp;B264,'raw -- CBO demo'!$A$11:$N$8141,14,FALSE)</f>
        <v>2696601</v>
      </c>
    </row>
    <row r="265" spans="1:5">
      <c r="A265">
        <f t="shared" si="17"/>
        <v>2025</v>
      </c>
      <c r="B265">
        <f t="shared" si="18"/>
        <v>61</v>
      </c>
      <c r="C265" t="str">
        <f t="shared" si="18"/>
        <v>pop_55_64</v>
      </c>
      <c r="D265">
        <f ca="1">VLOOKUP(A265&amp;B265,'raw -- CBO demo'!$A$11:$N$8141,4,FALSE)</f>
        <v>4236280</v>
      </c>
      <c r="E265">
        <f ca="1">VLOOKUP(A265&amp;B265,'raw -- CBO demo'!$A$11:$N$8141,8,FALSE)+VLOOKUP(A265&amp;B265,'raw -- CBO demo'!$A$11:$N$8141,14,FALSE)</f>
        <v>2737918</v>
      </c>
    </row>
    <row r="266" spans="1:5">
      <c r="A266">
        <f t="shared" si="17"/>
        <v>2025</v>
      </c>
      <c r="B266">
        <f t="shared" si="18"/>
        <v>62</v>
      </c>
      <c r="C266" t="str">
        <f t="shared" si="18"/>
        <v>pop_55_64</v>
      </c>
      <c r="D266">
        <f ca="1">VLOOKUP(A266&amp;B266,'raw -- CBO demo'!$A$11:$N$8141,4,FALSE)</f>
        <v>4230659</v>
      </c>
      <c r="E266">
        <f ca="1">VLOOKUP(A266&amp;B266,'raw -- CBO demo'!$A$11:$N$8141,8,FALSE)+VLOOKUP(A266&amp;B266,'raw -- CBO demo'!$A$11:$N$8141,14,FALSE)</f>
        <v>2723233</v>
      </c>
    </row>
    <row r="267" spans="1:5">
      <c r="A267">
        <f t="shared" si="17"/>
        <v>2025</v>
      </c>
      <c r="B267">
        <f t="shared" si="18"/>
        <v>63</v>
      </c>
      <c r="C267" t="str">
        <f t="shared" si="18"/>
        <v>pop_55_64</v>
      </c>
      <c r="D267">
        <f ca="1">VLOOKUP(A267&amp;B267,'raw -- CBO demo'!$A$11:$N$8141,4,FALSE)</f>
        <v>4191995</v>
      </c>
      <c r="E267">
        <f ca="1">VLOOKUP(A267&amp;B267,'raw -- CBO demo'!$A$11:$N$8141,8,FALSE)+VLOOKUP(A267&amp;B267,'raw -- CBO demo'!$A$11:$N$8141,14,FALSE)</f>
        <v>2691627</v>
      </c>
    </row>
    <row r="268" spans="1:5">
      <c r="A268">
        <f t="shared" si="17"/>
        <v>2025</v>
      </c>
      <c r="B268">
        <f t="shared" si="18"/>
        <v>64</v>
      </c>
      <c r="C268" t="str">
        <f t="shared" si="18"/>
        <v>pop_55_64</v>
      </c>
      <c r="D268">
        <f ca="1">VLOOKUP(A268&amp;B268,'raw -- CBO demo'!$A$11:$N$8141,4,FALSE)</f>
        <v>4203390</v>
      </c>
      <c r="E268">
        <f ca="1">VLOOKUP(A268&amp;B268,'raw -- CBO demo'!$A$11:$N$8141,8,FALSE)+VLOOKUP(A268&amp;B268,'raw -- CBO demo'!$A$11:$N$8141,14,FALSE)</f>
        <v>2665680</v>
      </c>
    </row>
    <row r="269" spans="1:5">
      <c r="A269">
        <f t="shared" si="17"/>
        <v>2025</v>
      </c>
      <c r="B269">
        <f t="shared" si="18"/>
        <v>65</v>
      </c>
      <c r="C269" t="str">
        <f t="shared" si="18"/>
        <v>pop_65_74</v>
      </c>
      <c r="D269">
        <f ca="1">VLOOKUP(A269&amp;B269,'raw -- CBO demo'!$A$11:$N$8141,4,FALSE)</f>
        <v>4081952</v>
      </c>
      <c r="E269">
        <f ca="1">VLOOKUP(A269&amp;B269,'raw -- CBO demo'!$A$11:$N$8141,8,FALSE)+VLOOKUP(A269&amp;B269,'raw -- CBO demo'!$A$11:$N$8141,14,FALSE)</f>
        <v>2554471</v>
      </c>
    </row>
    <row r="270" spans="1:5">
      <c r="A270">
        <f t="shared" si="17"/>
        <v>2025</v>
      </c>
      <c r="B270">
        <f t="shared" si="18"/>
        <v>66</v>
      </c>
      <c r="C270" t="str">
        <f t="shared" si="18"/>
        <v>pop_65_74</v>
      </c>
      <c r="D270">
        <f ca="1">VLOOKUP(A270&amp;B270,'raw -- CBO demo'!$A$11:$N$8141,4,FALSE)</f>
        <v>3956969</v>
      </c>
      <c r="E270">
        <f ca="1">VLOOKUP(A270&amp;B270,'raw -- CBO demo'!$A$11:$N$8141,8,FALSE)+VLOOKUP(A270&amp;B270,'raw -- CBO demo'!$A$11:$N$8141,14,FALSE)</f>
        <v>2432904</v>
      </c>
    </row>
    <row r="271" spans="1:5">
      <c r="A271">
        <f t="shared" si="17"/>
        <v>2025</v>
      </c>
      <c r="B271">
        <f t="shared" si="18"/>
        <v>67</v>
      </c>
      <c r="C271" t="str">
        <f t="shared" si="18"/>
        <v>pop_65_74</v>
      </c>
      <c r="D271">
        <f ca="1">VLOOKUP(A271&amp;B271,'raw -- CBO demo'!$A$11:$N$8141,4,FALSE)</f>
        <v>3953943</v>
      </c>
      <c r="E271">
        <f ca="1">VLOOKUP(A271&amp;B271,'raw -- CBO demo'!$A$11:$N$8141,8,FALSE)+VLOOKUP(A271&amp;B271,'raw -- CBO demo'!$A$11:$N$8141,14,FALSE)</f>
        <v>2467524</v>
      </c>
    </row>
    <row r="272" spans="1:5">
      <c r="A272">
        <f t="shared" si="17"/>
        <v>2025</v>
      </c>
      <c r="B272">
        <f t="shared" si="18"/>
        <v>68</v>
      </c>
      <c r="C272" t="str">
        <f t="shared" si="18"/>
        <v>pop_65_74</v>
      </c>
      <c r="D272">
        <f ca="1">VLOOKUP(A272&amp;B272,'raw -- CBO demo'!$A$11:$N$8141,4,FALSE)</f>
        <v>3807737</v>
      </c>
      <c r="E272">
        <f ca="1">VLOOKUP(A272&amp;B272,'raw -- CBO demo'!$A$11:$N$8141,8,FALSE)+VLOOKUP(A272&amp;B272,'raw -- CBO demo'!$A$11:$N$8141,14,FALSE)</f>
        <v>2346535</v>
      </c>
    </row>
    <row r="273" spans="1:5">
      <c r="A273">
        <f t="shared" si="17"/>
        <v>2025</v>
      </c>
      <c r="B273">
        <f t="shared" si="18"/>
        <v>69</v>
      </c>
      <c r="C273" t="str">
        <f t="shared" si="18"/>
        <v>pop_65_74</v>
      </c>
      <c r="D273">
        <f ca="1">VLOOKUP(A273&amp;B273,'raw -- CBO demo'!$A$11:$N$8141,4,FALSE)</f>
        <v>3656638</v>
      </c>
      <c r="E273">
        <f ca="1">VLOOKUP(A273&amp;B273,'raw -- CBO demo'!$A$11:$N$8141,8,FALSE)+VLOOKUP(A273&amp;B273,'raw -- CBO demo'!$A$11:$N$8141,14,FALSE)</f>
        <v>2196642</v>
      </c>
    </row>
    <row r="274" spans="1:5">
      <c r="A274">
        <f t="shared" si="17"/>
        <v>2025</v>
      </c>
      <c r="B274">
        <f t="shared" si="18"/>
        <v>70</v>
      </c>
      <c r="C274" t="str">
        <f t="shared" si="18"/>
        <v>pop_65_74</v>
      </c>
      <c r="D274">
        <f ca="1">VLOOKUP(A274&amp;B274,'raw -- CBO demo'!$A$11:$N$8141,4,FALSE)</f>
        <v>3563395</v>
      </c>
      <c r="E274">
        <f ca="1">VLOOKUP(A274&amp;B274,'raw -- CBO demo'!$A$11:$N$8141,8,FALSE)+VLOOKUP(A274&amp;B274,'raw -- CBO demo'!$A$11:$N$8141,14,FALSE)</f>
        <v>2151476</v>
      </c>
    </row>
    <row r="275" spans="1:5">
      <c r="A275">
        <f t="shared" si="17"/>
        <v>2025</v>
      </c>
      <c r="B275">
        <f t="shared" si="18"/>
        <v>71</v>
      </c>
      <c r="C275" t="str">
        <f t="shared" si="18"/>
        <v>pop_65_74</v>
      </c>
      <c r="D275">
        <f ca="1">VLOOKUP(A275&amp;B275,'raw -- CBO demo'!$A$11:$N$8141,4,FALSE)</f>
        <v>3361664</v>
      </c>
      <c r="E275">
        <f ca="1">VLOOKUP(A275&amp;B275,'raw -- CBO demo'!$A$11:$N$8141,8,FALSE)+VLOOKUP(A275&amp;B275,'raw -- CBO demo'!$A$11:$N$8141,14,FALSE)</f>
        <v>2025867</v>
      </c>
    </row>
    <row r="276" spans="1:5">
      <c r="A276">
        <f t="shared" si="17"/>
        <v>2025</v>
      </c>
      <c r="B276">
        <f t="shared" si="18"/>
        <v>72</v>
      </c>
      <c r="C276" t="str">
        <f t="shared" si="18"/>
        <v>pop_65_74</v>
      </c>
      <c r="D276">
        <f ca="1">VLOOKUP(A276&amp;B276,'raw -- CBO demo'!$A$11:$N$8141,4,FALSE)</f>
        <v>3268733</v>
      </c>
      <c r="E276">
        <f ca="1">VLOOKUP(A276&amp;B276,'raw -- CBO demo'!$A$11:$N$8141,8,FALSE)+VLOOKUP(A276&amp;B276,'raw -- CBO demo'!$A$11:$N$8141,14,FALSE)</f>
        <v>1975808</v>
      </c>
    </row>
    <row r="277" spans="1:5">
      <c r="A277">
        <f t="shared" si="17"/>
        <v>2025</v>
      </c>
      <c r="B277">
        <f t="shared" si="18"/>
        <v>73</v>
      </c>
      <c r="C277" t="str">
        <f t="shared" si="18"/>
        <v>pop_65_74</v>
      </c>
      <c r="D277">
        <f ca="1">VLOOKUP(A277&amp;B277,'raw -- CBO demo'!$A$11:$N$8141,4,FALSE)</f>
        <v>3088260</v>
      </c>
      <c r="E277">
        <f ca="1">VLOOKUP(A277&amp;B277,'raw -- CBO demo'!$A$11:$N$8141,8,FALSE)+VLOOKUP(A277&amp;B277,'raw -- CBO demo'!$A$11:$N$8141,14,FALSE)</f>
        <v>1825716</v>
      </c>
    </row>
    <row r="278" spans="1:5">
      <c r="A278">
        <f t="shared" si="17"/>
        <v>2025</v>
      </c>
      <c r="B278">
        <f t="shared" si="18"/>
        <v>74</v>
      </c>
      <c r="C278" t="str">
        <f t="shared" si="18"/>
        <v>pop_65_74</v>
      </c>
      <c r="D278">
        <f ca="1">VLOOKUP(A278&amp;B278,'raw -- CBO demo'!$A$11:$N$8141,4,FALSE)</f>
        <v>2919719</v>
      </c>
      <c r="E278">
        <f ca="1">VLOOKUP(A278&amp;B278,'raw -- CBO demo'!$A$11:$N$8141,8,FALSE)+VLOOKUP(A278&amp;B278,'raw -- CBO demo'!$A$11:$N$8141,14,FALSE)</f>
        <v>1748968</v>
      </c>
    </row>
    <row r="279" spans="1:5">
      <c r="A279">
        <f t="shared" si="17"/>
        <v>2025</v>
      </c>
      <c r="B279">
        <f t="shared" si="18"/>
        <v>75</v>
      </c>
      <c r="C279" t="str">
        <f t="shared" si="18"/>
        <v>pop_75_84</v>
      </c>
      <c r="D279">
        <f ca="1">VLOOKUP(A279&amp;B279,'raw -- CBO demo'!$A$11:$N$8141,4,FALSE)</f>
        <v>2807564</v>
      </c>
      <c r="E279">
        <f ca="1">VLOOKUP(A279&amp;B279,'raw -- CBO demo'!$A$11:$N$8141,8,FALSE)+VLOOKUP(A279&amp;B279,'raw -- CBO demo'!$A$11:$N$8141,14,FALSE)</f>
        <v>1662055</v>
      </c>
    </row>
    <row r="280" spans="1:5">
      <c r="A280">
        <f t="shared" si="17"/>
        <v>2025</v>
      </c>
      <c r="B280">
        <f t="shared" si="18"/>
        <v>76</v>
      </c>
      <c r="C280" t="str">
        <f t="shared" si="18"/>
        <v>pop_75_84</v>
      </c>
      <c r="D280">
        <f ca="1">VLOOKUP(A280&amp;B280,'raw -- CBO demo'!$A$11:$N$8141,4,FALSE)</f>
        <v>2691207</v>
      </c>
      <c r="E280">
        <f ca="1">VLOOKUP(A280&amp;B280,'raw -- CBO demo'!$A$11:$N$8141,8,FALSE)+VLOOKUP(A280&amp;B280,'raw -- CBO demo'!$A$11:$N$8141,14,FALSE)</f>
        <v>1559696</v>
      </c>
    </row>
    <row r="281" spans="1:5">
      <c r="A281">
        <f t="shared" si="17"/>
        <v>2025</v>
      </c>
      <c r="B281">
        <f t="shared" si="18"/>
        <v>77</v>
      </c>
      <c r="C281" t="str">
        <f t="shared" si="18"/>
        <v>pop_75_84</v>
      </c>
      <c r="D281">
        <f ca="1">VLOOKUP(A281&amp;B281,'raw -- CBO demo'!$A$11:$N$8141,4,FALSE)</f>
        <v>2701131</v>
      </c>
      <c r="E281">
        <f ca="1">VLOOKUP(A281&amp;B281,'raw -- CBO demo'!$A$11:$N$8141,8,FALSE)+VLOOKUP(A281&amp;B281,'raw -- CBO demo'!$A$11:$N$8141,14,FALSE)</f>
        <v>1579212</v>
      </c>
    </row>
    <row r="282" spans="1:5">
      <c r="A282">
        <f t="shared" si="17"/>
        <v>2025</v>
      </c>
      <c r="B282">
        <f t="shared" si="18"/>
        <v>78</v>
      </c>
      <c r="C282" t="str">
        <f t="shared" si="18"/>
        <v>pop_75_84</v>
      </c>
      <c r="D282">
        <f ca="1">VLOOKUP(A282&amp;B282,'raw -- CBO demo'!$A$11:$N$8141,4,FALSE)</f>
        <v>2333634</v>
      </c>
      <c r="E282">
        <f ca="1">VLOOKUP(A282&amp;B282,'raw -- CBO demo'!$A$11:$N$8141,8,FALSE)+VLOOKUP(A282&amp;B282,'raw -- CBO demo'!$A$11:$N$8141,14,FALSE)</f>
        <v>1274488</v>
      </c>
    </row>
    <row r="283" spans="1:5">
      <c r="A283">
        <f t="shared" si="17"/>
        <v>2025</v>
      </c>
      <c r="B283">
        <f t="shared" si="18"/>
        <v>79</v>
      </c>
      <c r="C283" t="str">
        <f t="shared" si="18"/>
        <v>pop_75_84</v>
      </c>
      <c r="D283">
        <f ca="1">VLOOKUP(A283&amp;B283,'raw -- CBO demo'!$A$11:$N$8141,4,FALSE)</f>
        <v>1854535</v>
      </c>
      <c r="E283">
        <f ca="1">VLOOKUP(A283&amp;B283,'raw -- CBO demo'!$A$11:$N$8141,8,FALSE)+VLOOKUP(A283&amp;B283,'raw -- CBO demo'!$A$11:$N$8141,14,FALSE)</f>
        <v>1054964</v>
      </c>
    </row>
    <row r="284" spans="1:5">
      <c r="A284">
        <f t="shared" si="17"/>
        <v>2025</v>
      </c>
      <c r="B284">
        <f t="shared" si="18"/>
        <v>80</v>
      </c>
      <c r="C284" t="str">
        <f t="shared" si="18"/>
        <v>pop_75_84</v>
      </c>
      <c r="D284">
        <f ca="1">VLOOKUP(A284&amp;B284,'raw -- CBO demo'!$A$11:$N$8141,4,FALSE)</f>
        <v>1794026</v>
      </c>
      <c r="E284">
        <f ca="1">VLOOKUP(A284&amp;B284,'raw -- CBO demo'!$A$11:$N$8141,8,FALSE)+VLOOKUP(A284&amp;B284,'raw -- CBO demo'!$A$11:$N$8141,14,FALSE)</f>
        <v>974315</v>
      </c>
    </row>
    <row r="285" spans="1:5">
      <c r="A285">
        <f t="shared" si="17"/>
        <v>2025</v>
      </c>
      <c r="B285">
        <f t="shared" si="18"/>
        <v>81</v>
      </c>
      <c r="C285" t="str">
        <f t="shared" si="18"/>
        <v>pop_75_84</v>
      </c>
      <c r="D285">
        <f ca="1">VLOOKUP(A285&amp;B285,'raw -- CBO demo'!$A$11:$N$8141,4,FALSE)</f>
        <v>1739214</v>
      </c>
      <c r="E285">
        <f ca="1">VLOOKUP(A285&amp;B285,'raw -- CBO demo'!$A$11:$N$8141,8,FALSE)+VLOOKUP(A285&amp;B285,'raw -- CBO demo'!$A$11:$N$8141,14,FALSE)</f>
        <v>884945</v>
      </c>
    </row>
    <row r="286" spans="1:5">
      <c r="A286">
        <f t="shared" si="17"/>
        <v>2025</v>
      </c>
      <c r="B286">
        <f t="shared" si="18"/>
        <v>82</v>
      </c>
      <c r="C286" t="str">
        <f t="shared" si="18"/>
        <v>pop_75_84</v>
      </c>
      <c r="D286">
        <f ca="1">VLOOKUP(A286&amp;B286,'raw -- CBO demo'!$A$11:$N$8141,4,FALSE)</f>
        <v>1590427</v>
      </c>
      <c r="E286">
        <f ca="1">VLOOKUP(A286&amp;B286,'raw -- CBO demo'!$A$11:$N$8141,8,FALSE)+VLOOKUP(A286&amp;B286,'raw -- CBO demo'!$A$11:$N$8141,14,FALSE)</f>
        <v>844270</v>
      </c>
    </row>
    <row r="287" spans="1:5">
      <c r="A287">
        <f t="shared" si="17"/>
        <v>2025</v>
      </c>
      <c r="B287">
        <f t="shared" si="18"/>
        <v>83</v>
      </c>
      <c r="C287" t="str">
        <f t="shared" si="18"/>
        <v>pop_75_84</v>
      </c>
      <c r="D287">
        <f ca="1">VLOOKUP(A287&amp;B287,'raw -- CBO demo'!$A$11:$N$8141,4,FALSE)</f>
        <v>1321957</v>
      </c>
      <c r="E287">
        <f ca="1">VLOOKUP(A287&amp;B287,'raw -- CBO demo'!$A$11:$N$8141,8,FALSE)+VLOOKUP(A287&amp;B287,'raw -- CBO demo'!$A$11:$N$8141,14,FALSE)</f>
        <v>669431</v>
      </c>
    </row>
    <row r="288" spans="1:5">
      <c r="A288">
        <f t="shared" si="17"/>
        <v>2025</v>
      </c>
      <c r="B288">
        <f t="shared" si="18"/>
        <v>84</v>
      </c>
      <c r="C288" t="str">
        <f t="shared" si="18"/>
        <v>pop_75_84</v>
      </c>
      <c r="D288">
        <f ca="1">VLOOKUP(A288&amp;B288,'raw -- CBO demo'!$A$11:$N$8141,4,FALSE)</f>
        <v>1171349</v>
      </c>
      <c r="E288">
        <f ca="1">VLOOKUP(A288&amp;B288,'raw -- CBO demo'!$A$11:$N$8141,8,FALSE)+VLOOKUP(A288&amp;B288,'raw -- CBO demo'!$A$11:$N$8141,14,FALSE)</f>
        <v>565581</v>
      </c>
    </row>
    <row r="289" spans="1:5">
      <c r="A289">
        <f t="shared" si="17"/>
        <v>2025</v>
      </c>
      <c r="B289">
        <f t="shared" si="18"/>
        <v>85</v>
      </c>
      <c r="C289" t="str">
        <f t="shared" si="18"/>
        <v>pop_85_plus</v>
      </c>
      <c r="D289">
        <f ca="1">VLOOKUP(A289&amp;B289,'raw -- CBO demo'!$A$11:$N$8141,4,FALSE)</f>
        <v>1027307</v>
      </c>
      <c r="E289">
        <f ca="1">VLOOKUP(A289&amp;B289,'raw -- CBO demo'!$A$11:$N$8141,8,FALSE)+VLOOKUP(A289&amp;B289,'raw -- CBO demo'!$A$11:$N$8141,14,FALSE)</f>
        <v>448541</v>
      </c>
    </row>
    <row r="290" spans="1:5">
      <c r="A290">
        <f t="shared" si="17"/>
        <v>2025</v>
      </c>
      <c r="B290">
        <f t="shared" si="18"/>
        <v>86</v>
      </c>
      <c r="C290" t="str">
        <f t="shared" si="18"/>
        <v>pop_85_plus</v>
      </c>
      <c r="D290">
        <f ca="1">VLOOKUP(A290&amp;B290,'raw -- CBO demo'!$A$11:$N$8141,4,FALSE)</f>
        <v>931753</v>
      </c>
      <c r="E290">
        <f ca="1">VLOOKUP(A290&amp;B290,'raw -- CBO demo'!$A$11:$N$8141,8,FALSE)+VLOOKUP(A290&amp;B290,'raw -- CBO demo'!$A$11:$N$8141,14,FALSE)</f>
        <v>407572</v>
      </c>
    </row>
    <row r="291" spans="1:5">
      <c r="A291">
        <f t="shared" si="17"/>
        <v>2025</v>
      </c>
      <c r="B291">
        <f t="shared" si="18"/>
        <v>87</v>
      </c>
      <c r="C291" t="str">
        <f t="shared" si="18"/>
        <v>pop_85_plus</v>
      </c>
      <c r="D291">
        <f ca="1">VLOOKUP(A291&amp;B291,'raw -- CBO demo'!$A$11:$N$8141,4,FALSE)</f>
        <v>799934</v>
      </c>
      <c r="E291">
        <f ca="1">VLOOKUP(A291&amp;B291,'raw -- CBO demo'!$A$11:$N$8141,8,FALSE)+VLOOKUP(A291&amp;B291,'raw -- CBO demo'!$A$11:$N$8141,14,FALSE)</f>
        <v>319853</v>
      </c>
    </row>
    <row r="292" spans="1:5">
      <c r="A292">
        <f t="shared" si="17"/>
        <v>2025</v>
      </c>
      <c r="B292">
        <f t="shared" si="18"/>
        <v>88</v>
      </c>
      <c r="C292" t="str">
        <f t="shared" si="18"/>
        <v>pop_85_plus</v>
      </c>
      <c r="D292">
        <f ca="1">VLOOKUP(A292&amp;B292,'raw -- CBO demo'!$A$11:$N$8141,4,FALSE)</f>
        <v>678587</v>
      </c>
      <c r="E292">
        <f ca="1">VLOOKUP(A292&amp;B292,'raw -- CBO demo'!$A$11:$N$8141,8,FALSE)+VLOOKUP(A292&amp;B292,'raw -- CBO demo'!$A$11:$N$8141,14,FALSE)</f>
        <v>264410</v>
      </c>
    </row>
    <row r="293" spans="1:5">
      <c r="A293">
        <f t="shared" si="17"/>
        <v>2025</v>
      </c>
      <c r="B293">
        <f t="shared" si="18"/>
        <v>89</v>
      </c>
      <c r="C293" t="str">
        <f t="shared" si="18"/>
        <v>pop_85_plus</v>
      </c>
      <c r="D293">
        <f ca="1">VLOOKUP(A293&amp;B293,'raw -- CBO demo'!$A$11:$N$8141,4,FALSE)</f>
        <v>582815</v>
      </c>
      <c r="E293">
        <f ca="1">VLOOKUP(A293&amp;B293,'raw -- CBO demo'!$A$11:$N$8141,8,FALSE)+VLOOKUP(A293&amp;B293,'raw -- CBO demo'!$A$11:$N$8141,14,FALSE)</f>
        <v>226112</v>
      </c>
    </row>
    <row r="294" spans="1:5">
      <c r="A294">
        <f t="shared" si="17"/>
        <v>2025</v>
      </c>
      <c r="B294">
        <f t="shared" si="18"/>
        <v>90</v>
      </c>
      <c r="C294" t="str">
        <f t="shared" si="18"/>
        <v>pop_85_plus</v>
      </c>
      <c r="D294">
        <f ca="1">VLOOKUP(A294&amp;B294,'raw -- CBO demo'!$A$11:$N$8141,4,FALSE)</f>
        <v>475654</v>
      </c>
      <c r="E294">
        <f ca="1">VLOOKUP(A294&amp;B294,'raw -- CBO demo'!$A$11:$N$8141,8,FALSE)+VLOOKUP(A294&amp;B294,'raw -- CBO demo'!$A$11:$N$8141,14,FALSE)</f>
        <v>154586</v>
      </c>
    </row>
    <row r="295" spans="1:5">
      <c r="A295">
        <f t="shared" si="17"/>
        <v>2025</v>
      </c>
      <c r="B295">
        <f t="shared" si="18"/>
        <v>91</v>
      </c>
      <c r="C295" t="str">
        <f t="shared" si="18"/>
        <v>pop_85_plus</v>
      </c>
      <c r="D295">
        <f ca="1">VLOOKUP(A295&amp;B295,'raw -- CBO demo'!$A$11:$N$8141,4,FALSE)</f>
        <v>384690</v>
      </c>
      <c r="E295">
        <f ca="1">VLOOKUP(A295&amp;B295,'raw -- CBO demo'!$A$11:$N$8141,8,FALSE)+VLOOKUP(A295&amp;B295,'raw -- CBO demo'!$A$11:$N$8141,14,FALSE)</f>
        <v>122275</v>
      </c>
    </row>
    <row r="296" spans="1:5">
      <c r="A296">
        <f t="shared" si="17"/>
        <v>2025</v>
      </c>
      <c r="B296">
        <f t="shared" si="18"/>
        <v>92</v>
      </c>
      <c r="C296" t="str">
        <f t="shared" si="18"/>
        <v>pop_85_plus</v>
      </c>
      <c r="D296">
        <f ca="1">VLOOKUP(A296&amp;B296,'raw -- CBO demo'!$A$11:$N$8141,4,FALSE)</f>
        <v>329523</v>
      </c>
      <c r="E296">
        <f ca="1">VLOOKUP(A296&amp;B296,'raw -- CBO demo'!$A$11:$N$8141,8,FALSE)+VLOOKUP(A296&amp;B296,'raw -- CBO demo'!$A$11:$N$8141,14,FALSE)</f>
        <v>101870</v>
      </c>
    </row>
    <row r="297" spans="1:5">
      <c r="A297">
        <f t="shared" si="17"/>
        <v>2025</v>
      </c>
      <c r="B297">
        <f t="shared" si="18"/>
        <v>93</v>
      </c>
      <c r="C297" t="str">
        <f t="shared" si="18"/>
        <v>pop_85_plus</v>
      </c>
      <c r="D297">
        <f ca="1">VLOOKUP(A297&amp;B297,'raw -- CBO demo'!$A$11:$N$8141,4,FALSE)</f>
        <v>262273</v>
      </c>
      <c r="E297">
        <f ca="1">VLOOKUP(A297&amp;B297,'raw -- CBO demo'!$A$11:$N$8141,8,FALSE)+VLOOKUP(A297&amp;B297,'raw -- CBO demo'!$A$11:$N$8141,14,FALSE)</f>
        <v>78198</v>
      </c>
    </row>
    <row r="298" spans="1:5">
      <c r="A298">
        <f t="shared" si="17"/>
        <v>2025</v>
      </c>
      <c r="B298">
        <f t="shared" si="18"/>
        <v>94</v>
      </c>
      <c r="C298" t="str">
        <f t="shared" si="18"/>
        <v>pop_85_plus</v>
      </c>
      <c r="D298">
        <f ca="1">VLOOKUP(A298&amp;B298,'raw -- CBO demo'!$A$11:$N$8141,4,FALSE)</f>
        <v>217896</v>
      </c>
      <c r="E298">
        <f ca="1">VLOOKUP(A298&amp;B298,'raw -- CBO demo'!$A$11:$N$8141,8,FALSE)+VLOOKUP(A298&amp;B298,'raw -- CBO demo'!$A$11:$N$8141,14,FALSE)</f>
        <v>42464</v>
      </c>
    </row>
    <row r="299" spans="1:5">
      <c r="A299">
        <f t="shared" si="17"/>
        <v>2025</v>
      </c>
      <c r="B299">
        <f t="shared" si="18"/>
        <v>95</v>
      </c>
      <c r="C299" t="str">
        <f t="shared" si="18"/>
        <v>pop_85_plus</v>
      </c>
      <c r="D299">
        <f ca="1">VLOOKUP(A299&amp;B299,'raw -- CBO demo'!$A$11:$N$8141,4,FALSE)</f>
        <v>162074</v>
      </c>
      <c r="E299">
        <f ca="1">VLOOKUP(A299&amp;B299,'raw -- CBO demo'!$A$11:$N$8141,8,FALSE)+VLOOKUP(A299&amp;B299,'raw -- CBO demo'!$A$11:$N$8141,14,FALSE)</f>
        <v>31817</v>
      </c>
    </row>
    <row r="300" spans="1:5">
      <c r="A300">
        <f t="shared" si="17"/>
        <v>2025</v>
      </c>
      <c r="B300">
        <f t="shared" si="18"/>
        <v>96</v>
      </c>
      <c r="C300" t="str">
        <f t="shared" si="18"/>
        <v>pop_85_plus</v>
      </c>
      <c r="D300">
        <f ca="1">VLOOKUP(A300&amp;B300,'raw -- CBO demo'!$A$11:$N$8141,4,FALSE)</f>
        <v>125913</v>
      </c>
      <c r="E300">
        <f ca="1">VLOOKUP(A300&amp;B300,'raw -- CBO demo'!$A$11:$N$8141,8,FALSE)+VLOOKUP(A300&amp;B300,'raw -- CBO demo'!$A$11:$N$8141,14,FALSE)</f>
        <v>20118</v>
      </c>
    </row>
    <row r="301" spans="1:5">
      <c r="A301">
        <f t="shared" ref="A301:A364" si="19">A200+1</f>
        <v>2025</v>
      </c>
      <c r="B301">
        <f t="shared" ref="B301:C364" si="20">B200</f>
        <v>97</v>
      </c>
      <c r="C301" t="str">
        <f t="shared" si="20"/>
        <v>pop_85_plus</v>
      </c>
      <c r="D301">
        <f ca="1">VLOOKUP(A301&amp;B301,'raw -- CBO demo'!$A$11:$N$8141,4,FALSE)</f>
        <v>93588</v>
      </c>
      <c r="E301">
        <f ca="1">VLOOKUP(A301&amp;B301,'raw -- CBO demo'!$A$11:$N$8141,8,FALSE)+VLOOKUP(A301&amp;B301,'raw -- CBO demo'!$A$11:$N$8141,14,FALSE)</f>
        <v>19530</v>
      </c>
    </row>
    <row r="302" spans="1:5">
      <c r="A302">
        <f t="shared" si="19"/>
        <v>2025</v>
      </c>
      <c r="B302">
        <f t="shared" si="20"/>
        <v>98</v>
      </c>
      <c r="C302" t="str">
        <f t="shared" si="20"/>
        <v>pop_85_plus</v>
      </c>
      <c r="D302">
        <f ca="1">VLOOKUP(A302&amp;B302,'raw -- CBO demo'!$A$11:$N$8141,4,FALSE)</f>
        <v>66664</v>
      </c>
      <c r="E302">
        <f ca="1">VLOOKUP(A302&amp;B302,'raw -- CBO demo'!$A$11:$N$8141,8,FALSE)+VLOOKUP(A302&amp;B302,'raw -- CBO demo'!$A$11:$N$8141,14,FALSE)</f>
        <v>7027</v>
      </c>
    </row>
    <row r="303" spans="1:5">
      <c r="A303">
        <f t="shared" si="19"/>
        <v>2025</v>
      </c>
      <c r="B303">
        <f t="shared" si="20"/>
        <v>99</v>
      </c>
      <c r="C303" t="str">
        <f t="shared" si="20"/>
        <v>pop_85_plus</v>
      </c>
      <c r="D303">
        <f ca="1">VLOOKUP(A303&amp;B303,'raw -- CBO demo'!$A$11:$N$8141,4,FALSE)</f>
        <v>47852</v>
      </c>
      <c r="E303">
        <f ca="1">VLOOKUP(A303&amp;B303,'raw -- CBO demo'!$A$11:$N$8141,8,FALSE)+VLOOKUP(A303&amp;B303,'raw -- CBO demo'!$A$11:$N$8141,14,FALSE)</f>
        <v>7809</v>
      </c>
    </row>
    <row r="304" spans="1:5">
      <c r="A304">
        <f t="shared" si="19"/>
        <v>2025</v>
      </c>
      <c r="B304">
        <f t="shared" si="20"/>
        <v>100</v>
      </c>
      <c r="C304" t="str">
        <f t="shared" si="20"/>
        <v>pop_85_plus</v>
      </c>
      <c r="D304">
        <f ca="1">VLOOKUP(A304&amp;B304,'raw -- CBO demo'!$A$11:$N$8141,4,FALSE)</f>
        <v>90770</v>
      </c>
      <c r="E304">
        <f ca="1">VLOOKUP(A304&amp;B304,'raw -- CBO demo'!$A$11:$N$8141,8,FALSE)+VLOOKUP(A304&amp;B304,'raw -- CBO demo'!$A$11:$N$8141,14,FALSE)</f>
        <v>8981</v>
      </c>
    </row>
    <row r="305" spans="1:5">
      <c r="A305">
        <f t="shared" si="19"/>
        <v>2026</v>
      </c>
      <c r="B305">
        <f t="shared" si="20"/>
        <v>0</v>
      </c>
      <c r="C305" t="str">
        <f t="shared" si="20"/>
        <v>pop_0_5</v>
      </c>
      <c r="D305">
        <f ca="1">VLOOKUP(A305&amp;B305,'raw -- CBO demo'!$A$11:$N$8141,4,FALSE)</f>
        <v>3781518</v>
      </c>
      <c r="E305">
        <f ca="1">VLOOKUP(A305&amp;B305,'raw -- CBO demo'!$A$11:$N$8141,8,FALSE)+VLOOKUP(A305&amp;B305,'raw -- CBO demo'!$A$11:$N$8141,14,FALSE)</f>
        <v>0</v>
      </c>
    </row>
    <row r="306" spans="1:5">
      <c r="A306">
        <f t="shared" si="19"/>
        <v>2026</v>
      </c>
      <c r="B306">
        <f t="shared" si="20"/>
        <v>1</v>
      </c>
      <c r="C306" t="str">
        <f t="shared" si="20"/>
        <v>pop_0_5</v>
      </c>
      <c r="D306">
        <f ca="1">VLOOKUP(A306&amp;B306,'raw -- CBO demo'!$A$11:$N$8141,4,FALSE)</f>
        <v>3759200</v>
      </c>
      <c r="E306">
        <f ca="1">VLOOKUP(A306&amp;B306,'raw -- CBO demo'!$A$11:$N$8141,8,FALSE)+VLOOKUP(A306&amp;B306,'raw -- CBO demo'!$A$11:$N$8141,14,FALSE)</f>
        <v>0</v>
      </c>
    </row>
    <row r="307" spans="1:5">
      <c r="A307">
        <f t="shared" si="19"/>
        <v>2026</v>
      </c>
      <c r="B307">
        <f t="shared" si="20"/>
        <v>2</v>
      </c>
      <c r="C307" t="str">
        <f t="shared" si="20"/>
        <v>pop_0_5</v>
      </c>
      <c r="D307">
        <f ca="1">VLOOKUP(A307&amp;B307,'raw -- CBO demo'!$A$11:$N$8141,4,FALSE)</f>
        <v>3757651</v>
      </c>
      <c r="E307">
        <f ca="1">VLOOKUP(A307&amp;B307,'raw -- CBO demo'!$A$11:$N$8141,8,FALSE)+VLOOKUP(A307&amp;B307,'raw -- CBO demo'!$A$11:$N$8141,14,FALSE)</f>
        <v>0</v>
      </c>
    </row>
    <row r="308" spans="1:5">
      <c r="A308">
        <f t="shared" si="19"/>
        <v>2026</v>
      </c>
      <c r="B308">
        <f t="shared" si="20"/>
        <v>3</v>
      </c>
      <c r="C308" t="str">
        <f t="shared" si="20"/>
        <v>pop_0_5</v>
      </c>
      <c r="D308">
        <f ca="1">VLOOKUP(A308&amp;B308,'raw -- CBO demo'!$A$11:$N$8141,4,FALSE)</f>
        <v>3755128</v>
      </c>
      <c r="E308">
        <f ca="1">VLOOKUP(A308&amp;B308,'raw -- CBO demo'!$A$11:$N$8141,8,FALSE)+VLOOKUP(A308&amp;B308,'raw -- CBO demo'!$A$11:$N$8141,14,FALSE)</f>
        <v>0</v>
      </c>
    </row>
    <row r="309" spans="1:5">
      <c r="A309">
        <f t="shared" si="19"/>
        <v>2026</v>
      </c>
      <c r="B309">
        <f t="shared" si="20"/>
        <v>4</v>
      </c>
      <c r="C309" t="str">
        <f t="shared" si="20"/>
        <v>pop_0_5</v>
      </c>
      <c r="D309">
        <f ca="1">VLOOKUP(A309&amp;B309,'raw -- CBO demo'!$A$11:$N$8141,4,FALSE)</f>
        <v>3759316</v>
      </c>
      <c r="E309">
        <f ca="1">VLOOKUP(A309&amp;B309,'raw -- CBO demo'!$A$11:$N$8141,8,FALSE)+VLOOKUP(A309&amp;B309,'raw -- CBO demo'!$A$11:$N$8141,14,FALSE)</f>
        <v>0</v>
      </c>
    </row>
    <row r="310" spans="1:5">
      <c r="A310">
        <f t="shared" si="19"/>
        <v>2026</v>
      </c>
      <c r="B310">
        <f t="shared" si="20"/>
        <v>5</v>
      </c>
      <c r="C310" t="str">
        <f t="shared" si="20"/>
        <v>pop_0_5</v>
      </c>
      <c r="D310">
        <f ca="1">VLOOKUP(A310&amp;B310,'raw -- CBO demo'!$A$11:$N$8141,4,FALSE)</f>
        <v>3707881</v>
      </c>
      <c r="E310">
        <f ca="1">VLOOKUP(A310&amp;B310,'raw -- CBO demo'!$A$11:$N$8141,8,FALSE)+VLOOKUP(A310&amp;B310,'raw -- CBO demo'!$A$11:$N$8141,14,FALSE)</f>
        <v>0</v>
      </c>
    </row>
    <row r="311" spans="1:5">
      <c r="A311">
        <f t="shared" si="19"/>
        <v>2026</v>
      </c>
      <c r="B311">
        <f t="shared" si="20"/>
        <v>6</v>
      </c>
      <c r="C311" t="str">
        <f t="shared" si="20"/>
        <v>pop_6_17</v>
      </c>
      <c r="D311">
        <f ca="1">VLOOKUP(A311&amp;B311,'raw -- CBO demo'!$A$11:$N$8141,4,FALSE)</f>
        <v>3840476</v>
      </c>
      <c r="E311">
        <f ca="1">VLOOKUP(A311&amp;B311,'raw -- CBO demo'!$A$11:$N$8141,8,FALSE)+VLOOKUP(A311&amp;B311,'raw -- CBO demo'!$A$11:$N$8141,14,FALSE)</f>
        <v>0</v>
      </c>
    </row>
    <row r="312" spans="1:5">
      <c r="A312">
        <f t="shared" si="19"/>
        <v>2026</v>
      </c>
      <c r="B312">
        <f t="shared" si="20"/>
        <v>7</v>
      </c>
      <c r="C312" t="str">
        <f t="shared" si="20"/>
        <v>pop_6_17</v>
      </c>
      <c r="D312">
        <f ca="1">VLOOKUP(A312&amp;B312,'raw -- CBO demo'!$A$11:$N$8141,4,FALSE)</f>
        <v>3905329</v>
      </c>
      <c r="E312">
        <f ca="1">VLOOKUP(A312&amp;B312,'raw -- CBO demo'!$A$11:$N$8141,8,FALSE)+VLOOKUP(A312&amp;B312,'raw -- CBO demo'!$A$11:$N$8141,14,FALSE)</f>
        <v>0</v>
      </c>
    </row>
    <row r="313" spans="1:5">
      <c r="A313">
        <f t="shared" si="19"/>
        <v>2026</v>
      </c>
      <c r="B313">
        <f t="shared" si="20"/>
        <v>8</v>
      </c>
      <c r="C313" t="str">
        <f t="shared" si="20"/>
        <v>pop_6_17</v>
      </c>
      <c r="D313">
        <f ca="1">VLOOKUP(A313&amp;B313,'raw -- CBO demo'!$A$11:$N$8141,4,FALSE)</f>
        <v>3983722</v>
      </c>
      <c r="E313">
        <f ca="1">VLOOKUP(A313&amp;B313,'raw -- CBO demo'!$A$11:$N$8141,8,FALSE)+VLOOKUP(A313&amp;B313,'raw -- CBO demo'!$A$11:$N$8141,14,FALSE)</f>
        <v>0</v>
      </c>
    </row>
    <row r="314" spans="1:5">
      <c r="A314">
        <f t="shared" si="19"/>
        <v>2026</v>
      </c>
      <c r="B314">
        <f t="shared" si="20"/>
        <v>9</v>
      </c>
      <c r="C314" t="str">
        <f t="shared" si="20"/>
        <v>pop_6_17</v>
      </c>
      <c r="D314">
        <f ca="1">VLOOKUP(A314&amp;B314,'raw -- CBO demo'!$A$11:$N$8141,4,FALSE)</f>
        <v>4090876</v>
      </c>
      <c r="E314">
        <f ca="1">VLOOKUP(A314&amp;B314,'raw -- CBO demo'!$A$11:$N$8141,8,FALSE)+VLOOKUP(A314&amp;B314,'raw -- CBO demo'!$A$11:$N$8141,14,FALSE)</f>
        <v>0</v>
      </c>
    </row>
    <row r="315" spans="1:5">
      <c r="A315">
        <f t="shared" si="19"/>
        <v>2026</v>
      </c>
      <c r="B315">
        <f t="shared" si="20"/>
        <v>10</v>
      </c>
      <c r="C315" t="str">
        <f t="shared" si="20"/>
        <v>pop_6_17</v>
      </c>
      <c r="D315">
        <f ca="1">VLOOKUP(A315&amp;B315,'raw -- CBO demo'!$A$11:$N$8141,4,FALSE)</f>
        <v>4141642</v>
      </c>
      <c r="E315">
        <f ca="1">VLOOKUP(A315&amp;B315,'raw -- CBO demo'!$A$11:$N$8141,8,FALSE)+VLOOKUP(A315&amp;B315,'raw -- CBO demo'!$A$11:$N$8141,14,FALSE)</f>
        <v>0</v>
      </c>
    </row>
    <row r="316" spans="1:5">
      <c r="A316">
        <f t="shared" si="19"/>
        <v>2026</v>
      </c>
      <c r="B316">
        <f t="shared" si="20"/>
        <v>11</v>
      </c>
      <c r="C316" t="str">
        <f t="shared" si="20"/>
        <v>pop_6_17</v>
      </c>
      <c r="D316">
        <f ca="1">VLOOKUP(A316&amp;B316,'raw -- CBO demo'!$A$11:$N$8141,4,FALSE)</f>
        <v>4170476</v>
      </c>
      <c r="E316">
        <f ca="1">VLOOKUP(A316&amp;B316,'raw -- CBO demo'!$A$11:$N$8141,8,FALSE)+VLOOKUP(A316&amp;B316,'raw -- CBO demo'!$A$11:$N$8141,14,FALSE)</f>
        <v>0</v>
      </c>
    </row>
    <row r="317" spans="1:5">
      <c r="A317">
        <f t="shared" si="19"/>
        <v>2026</v>
      </c>
      <c r="B317">
        <f t="shared" si="20"/>
        <v>12</v>
      </c>
      <c r="C317" t="str">
        <f t="shared" si="20"/>
        <v>pop_6_17</v>
      </c>
      <c r="D317">
        <f ca="1">VLOOKUP(A317&amp;B317,'raw -- CBO demo'!$A$11:$N$8141,4,FALSE)</f>
        <v>4132884</v>
      </c>
      <c r="E317">
        <f ca="1">VLOOKUP(A317&amp;B317,'raw -- CBO demo'!$A$11:$N$8141,8,FALSE)+VLOOKUP(A317&amp;B317,'raw -- CBO demo'!$A$11:$N$8141,14,FALSE)</f>
        <v>0</v>
      </c>
    </row>
    <row r="318" spans="1:5">
      <c r="A318">
        <f t="shared" si="19"/>
        <v>2026</v>
      </c>
      <c r="B318">
        <f t="shared" si="20"/>
        <v>13</v>
      </c>
      <c r="C318" t="str">
        <f t="shared" si="20"/>
        <v>pop_6_17</v>
      </c>
      <c r="D318">
        <f ca="1">VLOOKUP(A318&amp;B318,'raw -- CBO demo'!$A$11:$N$8141,4,FALSE)</f>
        <v>4168490</v>
      </c>
      <c r="E318">
        <f ca="1">VLOOKUP(A318&amp;B318,'raw -- CBO demo'!$A$11:$N$8141,8,FALSE)+VLOOKUP(A318&amp;B318,'raw -- CBO demo'!$A$11:$N$8141,14,FALSE)</f>
        <v>0</v>
      </c>
    </row>
    <row r="319" spans="1:5">
      <c r="A319">
        <f t="shared" si="19"/>
        <v>2026</v>
      </c>
      <c r="B319">
        <f t="shared" si="20"/>
        <v>14</v>
      </c>
      <c r="C319" t="str">
        <f t="shared" si="20"/>
        <v>pop_6_17</v>
      </c>
      <c r="D319">
        <f ca="1">VLOOKUP(A319&amp;B319,'raw -- CBO demo'!$A$11:$N$8141,4,FALSE)</f>
        <v>4181219</v>
      </c>
      <c r="E319">
        <f ca="1">VLOOKUP(A319&amp;B319,'raw -- CBO demo'!$A$11:$N$8141,8,FALSE)+VLOOKUP(A319&amp;B319,'raw -- CBO demo'!$A$11:$N$8141,14,FALSE)</f>
        <v>0</v>
      </c>
    </row>
    <row r="320" spans="1:5">
      <c r="A320">
        <f t="shared" si="19"/>
        <v>2026</v>
      </c>
      <c r="B320">
        <f t="shared" si="20"/>
        <v>15</v>
      </c>
      <c r="C320" t="str">
        <f t="shared" si="20"/>
        <v>pop_6_17</v>
      </c>
      <c r="D320">
        <f ca="1">VLOOKUP(A320&amp;B320,'raw -- CBO demo'!$A$11:$N$8141,4,FALSE)</f>
        <v>4292741</v>
      </c>
      <c r="E320">
        <f ca="1">VLOOKUP(A320&amp;B320,'raw -- CBO demo'!$A$11:$N$8141,8,FALSE)+VLOOKUP(A320&amp;B320,'raw -- CBO demo'!$A$11:$N$8141,14,FALSE)</f>
        <v>0</v>
      </c>
    </row>
    <row r="321" spans="1:5">
      <c r="A321">
        <f t="shared" si="19"/>
        <v>2026</v>
      </c>
      <c r="B321">
        <f t="shared" si="20"/>
        <v>16</v>
      </c>
      <c r="C321" t="str">
        <f t="shared" si="20"/>
        <v>pop_6_17</v>
      </c>
      <c r="D321">
        <f ca="1">VLOOKUP(A321&amp;B321,'raw -- CBO demo'!$A$11:$N$8141,4,FALSE)</f>
        <v>4392612</v>
      </c>
      <c r="E321">
        <f ca="1">VLOOKUP(A321&amp;B321,'raw -- CBO demo'!$A$11:$N$8141,8,FALSE)+VLOOKUP(A321&amp;B321,'raw -- CBO demo'!$A$11:$N$8141,14,FALSE)</f>
        <v>16044</v>
      </c>
    </row>
    <row r="322" spans="1:5">
      <c r="A322">
        <f t="shared" si="19"/>
        <v>2026</v>
      </c>
      <c r="B322">
        <f t="shared" si="20"/>
        <v>17</v>
      </c>
      <c r="C322" t="str">
        <f t="shared" si="20"/>
        <v>pop_6_17</v>
      </c>
      <c r="D322">
        <f ca="1">VLOOKUP(A322&amp;B322,'raw -- CBO demo'!$A$11:$N$8141,4,FALSE)</f>
        <v>4583693</v>
      </c>
      <c r="E322">
        <f ca="1">VLOOKUP(A322&amp;B322,'raw -- CBO demo'!$A$11:$N$8141,8,FALSE)+VLOOKUP(A322&amp;B322,'raw -- CBO demo'!$A$11:$N$8141,14,FALSE)</f>
        <v>28085</v>
      </c>
    </row>
    <row r="323" spans="1:5">
      <c r="A323">
        <f t="shared" si="19"/>
        <v>2026</v>
      </c>
      <c r="B323">
        <f t="shared" si="20"/>
        <v>18</v>
      </c>
      <c r="C323" t="str">
        <f t="shared" si="20"/>
        <v>pop_18_24</v>
      </c>
      <c r="D323">
        <f ca="1">VLOOKUP(A323&amp;B323,'raw -- CBO demo'!$A$11:$N$8141,4,FALSE)</f>
        <v>4637073</v>
      </c>
      <c r="E323">
        <f ca="1">VLOOKUP(A323&amp;B323,'raw -- CBO demo'!$A$11:$N$8141,8,FALSE)+VLOOKUP(A323&amp;B323,'raw -- CBO demo'!$A$11:$N$8141,14,FALSE)</f>
        <v>55141</v>
      </c>
    </row>
    <row r="324" spans="1:5">
      <c r="A324">
        <f t="shared" si="19"/>
        <v>2026</v>
      </c>
      <c r="B324">
        <f t="shared" si="20"/>
        <v>19</v>
      </c>
      <c r="C324" t="str">
        <f t="shared" si="20"/>
        <v>pop_18_24</v>
      </c>
      <c r="D324">
        <f ca="1">VLOOKUP(A324&amp;B324,'raw -- CBO demo'!$A$11:$N$8141,4,FALSE)</f>
        <v>4602618</v>
      </c>
      <c r="E324">
        <f ca="1">VLOOKUP(A324&amp;B324,'raw -- CBO demo'!$A$11:$N$8141,8,FALSE)+VLOOKUP(A324&amp;B324,'raw -- CBO demo'!$A$11:$N$8141,14,FALSE)</f>
        <v>76186</v>
      </c>
    </row>
    <row r="325" spans="1:5">
      <c r="A325">
        <f t="shared" si="19"/>
        <v>2026</v>
      </c>
      <c r="B325">
        <f t="shared" si="20"/>
        <v>20</v>
      </c>
      <c r="C325" t="str">
        <f t="shared" si="20"/>
        <v>pop_18_24</v>
      </c>
      <c r="D325">
        <f ca="1">VLOOKUP(A325&amp;B325,'raw -- CBO demo'!$A$11:$N$8141,4,FALSE)</f>
        <v>4522672</v>
      </c>
      <c r="E325">
        <f ca="1">VLOOKUP(A325&amp;B325,'raw -- CBO demo'!$A$11:$N$8141,8,FALSE)+VLOOKUP(A325&amp;B325,'raw -- CBO demo'!$A$11:$N$8141,14,FALSE)</f>
        <v>160412</v>
      </c>
    </row>
    <row r="326" spans="1:5">
      <c r="A326">
        <f t="shared" si="19"/>
        <v>2026</v>
      </c>
      <c r="B326">
        <f t="shared" si="20"/>
        <v>21</v>
      </c>
      <c r="C326" t="str">
        <f t="shared" si="20"/>
        <v>pop_18_24</v>
      </c>
      <c r="D326">
        <f ca="1">VLOOKUP(A326&amp;B326,'raw -- CBO demo'!$A$11:$N$8141,4,FALSE)</f>
        <v>4504729</v>
      </c>
      <c r="E326">
        <f ca="1">VLOOKUP(A326&amp;B326,'raw -- CBO demo'!$A$11:$N$8141,8,FALSE)+VLOOKUP(A326&amp;B326,'raw -- CBO demo'!$A$11:$N$8141,14,FALSE)</f>
        <v>204624</v>
      </c>
    </row>
    <row r="327" spans="1:5">
      <c r="A327">
        <f t="shared" si="19"/>
        <v>2026</v>
      </c>
      <c r="B327">
        <f t="shared" si="20"/>
        <v>22</v>
      </c>
      <c r="C327" t="str">
        <f t="shared" si="20"/>
        <v>pop_18_24</v>
      </c>
      <c r="D327">
        <f ca="1">VLOOKUP(A327&amp;B327,'raw -- CBO demo'!$A$11:$N$8141,4,FALSE)</f>
        <v>4496086</v>
      </c>
      <c r="E327">
        <f ca="1">VLOOKUP(A327&amp;B327,'raw -- CBO demo'!$A$11:$N$8141,8,FALSE)+VLOOKUP(A327&amp;B327,'raw -- CBO demo'!$A$11:$N$8141,14,FALSE)</f>
        <v>329268</v>
      </c>
    </row>
    <row r="328" spans="1:5">
      <c r="A328">
        <f t="shared" si="19"/>
        <v>2026</v>
      </c>
      <c r="B328">
        <f t="shared" si="20"/>
        <v>23</v>
      </c>
      <c r="C328" t="str">
        <f t="shared" si="20"/>
        <v>pop_18_24</v>
      </c>
      <c r="D328">
        <f ca="1">VLOOKUP(A328&amp;B328,'raw -- CBO demo'!$A$11:$N$8141,4,FALSE)</f>
        <v>4462985</v>
      </c>
      <c r="E328">
        <f ca="1">VLOOKUP(A328&amp;B328,'raw -- CBO demo'!$A$11:$N$8141,8,FALSE)+VLOOKUP(A328&amp;B328,'raw -- CBO demo'!$A$11:$N$8141,14,FALSE)</f>
        <v>445353</v>
      </c>
    </row>
    <row r="329" spans="1:5">
      <c r="A329">
        <f t="shared" si="19"/>
        <v>2026</v>
      </c>
      <c r="B329">
        <f t="shared" si="20"/>
        <v>24</v>
      </c>
      <c r="C329" t="str">
        <f t="shared" si="20"/>
        <v>pop_18_24</v>
      </c>
      <c r="D329">
        <f ca="1">VLOOKUP(A329&amp;B329,'raw -- CBO demo'!$A$11:$N$8141,4,FALSE)</f>
        <v>4480226</v>
      </c>
      <c r="E329">
        <f ca="1">VLOOKUP(A329&amp;B329,'raw -- CBO demo'!$A$11:$N$8141,8,FALSE)+VLOOKUP(A329&amp;B329,'raw -- CBO demo'!$A$11:$N$8141,14,FALSE)</f>
        <v>667096</v>
      </c>
    </row>
    <row r="330" spans="1:5">
      <c r="A330">
        <f t="shared" si="19"/>
        <v>2026</v>
      </c>
      <c r="B330">
        <f t="shared" si="20"/>
        <v>25</v>
      </c>
      <c r="C330" t="str">
        <f t="shared" si="20"/>
        <v>pop_25_34</v>
      </c>
      <c r="D330">
        <f ca="1">VLOOKUP(A330&amp;B330,'raw -- CBO demo'!$A$11:$N$8141,4,FALSE)</f>
        <v>4583074</v>
      </c>
      <c r="E330">
        <f ca="1">VLOOKUP(A330&amp;B330,'raw -- CBO demo'!$A$11:$N$8141,8,FALSE)+VLOOKUP(A330&amp;B330,'raw -- CBO demo'!$A$11:$N$8141,14,FALSE)</f>
        <v>902390</v>
      </c>
    </row>
    <row r="331" spans="1:5">
      <c r="A331">
        <f t="shared" si="19"/>
        <v>2026</v>
      </c>
      <c r="B331">
        <f t="shared" si="20"/>
        <v>26</v>
      </c>
      <c r="C331" t="str">
        <f t="shared" si="20"/>
        <v>pop_25_34</v>
      </c>
      <c r="D331">
        <f ca="1">VLOOKUP(A331&amp;B331,'raw -- CBO demo'!$A$11:$N$8141,4,FALSE)</f>
        <v>4526975</v>
      </c>
      <c r="E331">
        <f ca="1">VLOOKUP(A331&amp;B331,'raw -- CBO demo'!$A$11:$N$8141,8,FALSE)+VLOOKUP(A331&amp;B331,'raw -- CBO demo'!$A$11:$N$8141,14,FALSE)</f>
        <v>1250480</v>
      </c>
    </row>
    <row r="332" spans="1:5">
      <c r="A332">
        <f t="shared" si="19"/>
        <v>2026</v>
      </c>
      <c r="B332">
        <f t="shared" si="20"/>
        <v>27</v>
      </c>
      <c r="C332" t="str">
        <f t="shared" si="20"/>
        <v>pop_25_34</v>
      </c>
      <c r="D332">
        <f ca="1">VLOOKUP(A332&amp;B332,'raw -- CBO demo'!$A$11:$N$8141,4,FALSE)</f>
        <v>4535190</v>
      </c>
      <c r="E332">
        <f ca="1">VLOOKUP(A332&amp;B332,'raw -- CBO demo'!$A$11:$N$8141,8,FALSE)+VLOOKUP(A332&amp;B332,'raw -- CBO demo'!$A$11:$N$8141,14,FALSE)</f>
        <v>1417416</v>
      </c>
    </row>
    <row r="333" spans="1:5">
      <c r="A333">
        <f t="shared" si="19"/>
        <v>2026</v>
      </c>
      <c r="B333">
        <f t="shared" si="20"/>
        <v>28</v>
      </c>
      <c r="C333" t="str">
        <f t="shared" si="20"/>
        <v>pop_25_34</v>
      </c>
      <c r="D333">
        <f ca="1">VLOOKUP(A333&amp;B333,'raw -- CBO demo'!$A$11:$N$8141,4,FALSE)</f>
        <v>4479696</v>
      </c>
      <c r="E333">
        <f ca="1">VLOOKUP(A333&amp;B333,'raw -- CBO demo'!$A$11:$N$8141,8,FALSE)+VLOOKUP(A333&amp;B333,'raw -- CBO demo'!$A$11:$N$8141,14,FALSE)</f>
        <v>1566908</v>
      </c>
    </row>
    <row r="334" spans="1:5">
      <c r="A334">
        <f t="shared" si="19"/>
        <v>2026</v>
      </c>
      <c r="B334">
        <f t="shared" si="20"/>
        <v>29</v>
      </c>
      <c r="C334" t="str">
        <f t="shared" si="20"/>
        <v>pop_25_34</v>
      </c>
      <c r="D334">
        <f ca="1">VLOOKUP(A334&amp;B334,'raw -- CBO demo'!$A$11:$N$8141,4,FALSE)</f>
        <v>4513034</v>
      </c>
      <c r="E334">
        <f ca="1">VLOOKUP(A334&amp;B334,'raw -- CBO demo'!$A$11:$N$8141,8,FALSE)+VLOOKUP(A334&amp;B334,'raw -- CBO demo'!$A$11:$N$8141,14,FALSE)</f>
        <v>1703155</v>
      </c>
    </row>
    <row r="335" spans="1:5">
      <c r="A335">
        <f t="shared" si="19"/>
        <v>2026</v>
      </c>
      <c r="B335">
        <f t="shared" si="20"/>
        <v>30</v>
      </c>
      <c r="C335" t="str">
        <f t="shared" si="20"/>
        <v>pop_25_34</v>
      </c>
      <c r="D335">
        <f ca="1">VLOOKUP(A335&amp;B335,'raw -- CBO demo'!$A$11:$N$8141,4,FALSE)</f>
        <v>4547041</v>
      </c>
      <c r="E335">
        <f ca="1">VLOOKUP(A335&amp;B335,'raw -- CBO demo'!$A$11:$N$8141,8,FALSE)+VLOOKUP(A335&amp;B335,'raw -- CBO demo'!$A$11:$N$8141,14,FALSE)</f>
        <v>1959725</v>
      </c>
    </row>
    <row r="336" spans="1:5">
      <c r="A336">
        <f t="shared" si="19"/>
        <v>2026</v>
      </c>
      <c r="B336">
        <f t="shared" si="20"/>
        <v>31</v>
      </c>
      <c r="C336" t="str">
        <f t="shared" si="20"/>
        <v>pop_25_34</v>
      </c>
      <c r="D336">
        <f ca="1">VLOOKUP(A336&amp;B336,'raw -- CBO demo'!$A$11:$N$8141,4,FALSE)</f>
        <v>4592206</v>
      </c>
      <c r="E336">
        <f ca="1">VLOOKUP(A336&amp;B336,'raw -- CBO demo'!$A$11:$N$8141,8,FALSE)+VLOOKUP(A336&amp;B336,'raw -- CBO demo'!$A$11:$N$8141,14,FALSE)</f>
        <v>2046262</v>
      </c>
    </row>
    <row r="337" spans="1:5">
      <c r="A337">
        <f t="shared" si="19"/>
        <v>2026</v>
      </c>
      <c r="B337">
        <f t="shared" si="20"/>
        <v>32</v>
      </c>
      <c r="C337" t="str">
        <f t="shared" si="20"/>
        <v>pop_25_34</v>
      </c>
      <c r="D337">
        <f ca="1">VLOOKUP(A337&amp;B337,'raw -- CBO demo'!$A$11:$N$8141,4,FALSE)</f>
        <v>4660732</v>
      </c>
      <c r="E337">
        <f ca="1">VLOOKUP(A337&amp;B337,'raw -- CBO demo'!$A$11:$N$8141,8,FALSE)+VLOOKUP(A337&amp;B337,'raw -- CBO demo'!$A$11:$N$8141,14,FALSE)</f>
        <v>2168062</v>
      </c>
    </row>
    <row r="338" spans="1:5">
      <c r="A338">
        <f t="shared" si="19"/>
        <v>2026</v>
      </c>
      <c r="B338">
        <f t="shared" si="20"/>
        <v>33</v>
      </c>
      <c r="C338" t="str">
        <f t="shared" si="20"/>
        <v>pop_25_34</v>
      </c>
      <c r="D338">
        <f ca="1">VLOOKUP(A338&amp;B338,'raw -- CBO demo'!$A$11:$N$8141,4,FALSE)</f>
        <v>4763541</v>
      </c>
      <c r="E338">
        <f ca="1">VLOOKUP(A338&amp;B338,'raw -- CBO demo'!$A$11:$N$8141,8,FALSE)+VLOOKUP(A338&amp;B338,'raw -- CBO demo'!$A$11:$N$8141,14,FALSE)</f>
        <v>2346882</v>
      </c>
    </row>
    <row r="339" spans="1:5">
      <c r="A339">
        <f t="shared" si="19"/>
        <v>2026</v>
      </c>
      <c r="B339">
        <f t="shared" si="20"/>
        <v>34</v>
      </c>
      <c r="C339" t="str">
        <f t="shared" si="20"/>
        <v>pop_25_34</v>
      </c>
      <c r="D339">
        <f ca="1">VLOOKUP(A339&amp;B339,'raw -- CBO demo'!$A$11:$N$8141,4,FALSE)</f>
        <v>4815764</v>
      </c>
      <c r="E339">
        <f ca="1">VLOOKUP(A339&amp;B339,'raw -- CBO demo'!$A$11:$N$8141,8,FALSE)+VLOOKUP(A339&amp;B339,'raw -- CBO demo'!$A$11:$N$8141,14,FALSE)</f>
        <v>2387117</v>
      </c>
    </row>
    <row r="340" spans="1:5">
      <c r="A340">
        <f t="shared" si="19"/>
        <v>2026</v>
      </c>
      <c r="B340">
        <f t="shared" si="20"/>
        <v>35</v>
      </c>
      <c r="C340" t="str">
        <f t="shared" si="20"/>
        <v>pop_35_44</v>
      </c>
      <c r="D340">
        <f ca="1">VLOOKUP(A340&amp;B340,'raw -- CBO demo'!$A$11:$N$8141,4,FALSE)</f>
        <v>4872337</v>
      </c>
      <c r="E340">
        <f ca="1">VLOOKUP(A340&amp;B340,'raw -- CBO demo'!$A$11:$N$8141,8,FALSE)+VLOOKUP(A340&amp;B340,'raw -- CBO demo'!$A$11:$N$8141,14,FALSE)</f>
        <v>2525347</v>
      </c>
    </row>
    <row r="341" spans="1:5">
      <c r="A341">
        <f t="shared" si="19"/>
        <v>2026</v>
      </c>
      <c r="B341">
        <f t="shared" si="20"/>
        <v>36</v>
      </c>
      <c r="C341" t="str">
        <f t="shared" si="20"/>
        <v>pop_35_44</v>
      </c>
      <c r="D341">
        <f ca="1">VLOOKUP(A341&amp;B341,'raw -- CBO demo'!$A$11:$N$8141,4,FALSE)</f>
        <v>4735782</v>
      </c>
      <c r="E341">
        <f ca="1">VLOOKUP(A341&amp;B341,'raw -- CBO demo'!$A$11:$N$8141,8,FALSE)+VLOOKUP(A341&amp;B341,'raw -- CBO demo'!$A$11:$N$8141,14,FALSE)</f>
        <v>2446378</v>
      </c>
    </row>
    <row r="342" spans="1:5">
      <c r="A342">
        <f t="shared" si="19"/>
        <v>2026</v>
      </c>
      <c r="B342">
        <f t="shared" si="20"/>
        <v>37</v>
      </c>
      <c r="C342" t="str">
        <f t="shared" si="20"/>
        <v>pop_35_44</v>
      </c>
      <c r="D342">
        <f ca="1">VLOOKUP(A342&amp;B342,'raw -- CBO demo'!$A$11:$N$8141,4,FALSE)</f>
        <v>4627347</v>
      </c>
      <c r="E342">
        <f ca="1">VLOOKUP(A342&amp;B342,'raw -- CBO demo'!$A$11:$N$8141,8,FALSE)+VLOOKUP(A342&amp;B342,'raw -- CBO demo'!$A$11:$N$8141,14,FALSE)</f>
        <v>2419038</v>
      </c>
    </row>
    <row r="343" spans="1:5">
      <c r="A343">
        <f t="shared" si="19"/>
        <v>2026</v>
      </c>
      <c r="B343">
        <f t="shared" si="20"/>
        <v>38</v>
      </c>
      <c r="C343" t="str">
        <f t="shared" si="20"/>
        <v>pop_35_44</v>
      </c>
      <c r="D343">
        <f ca="1">VLOOKUP(A343&amp;B343,'raw -- CBO demo'!$A$11:$N$8141,4,FALSE)</f>
        <v>4519186</v>
      </c>
      <c r="E343">
        <f ca="1">VLOOKUP(A343&amp;B343,'raw -- CBO demo'!$A$11:$N$8141,8,FALSE)+VLOOKUP(A343&amp;B343,'raw -- CBO demo'!$A$11:$N$8141,14,FALSE)</f>
        <v>2538639</v>
      </c>
    </row>
    <row r="344" spans="1:5">
      <c r="A344">
        <f t="shared" si="19"/>
        <v>2026</v>
      </c>
      <c r="B344">
        <f t="shared" si="20"/>
        <v>39</v>
      </c>
      <c r="C344" t="str">
        <f t="shared" si="20"/>
        <v>pop_35_44</v>
      </c>
      <c r="D344">
        <f ca="1">VLOOKUP(A344&amp;B344,'raw -- CBO demo'!$A$11:$N$8141,4,FALSE)</f>
        <v>4481389</v>
      </c>
      <c r="E344">
        <f ca="1">VLOOKUP(A344&amp;B344,'raw -- CBO demo'!$A$11:$N$8141,8,FALSE)+VLOOKUP(A344&amp;B344,'raw -- CBO demo'!$A$11:$N$8141,14,FALSE)</f>
        <v>2489314</v>
      </c>
    </row>
    <row r="345" spans="1:5">
      <c r="A345">
        <f t="shared" si="19"/>
        <v>2026</v>
      </c>
      <c r="B345">
        <f t="shared" si="20"/>
        <v>40</v>
      </c>
      <c r="C345" t="str">
        <f t="shared" si="20"/>
        <v>pop_35_44</v>
      </c>
      <c r="D345">
        <f ca="1">VLOOKUP(A345&amp;B345,'raw -- CBO demo'!$A$11:$N$8141,4,FALSE)</f>
        <v>4499777</v>
      </c>
      <c r="E345">
        <f ca="1">VLOOKUP(A345&amp;B345,'raw -- CBO demo'!$A$11:$N$8141,8,FALSE)+VLOOKUP(A345&amp;B345,'raw -- CBO demo'!$A$11:$N$8141,14,FALSE)</f>
        <v>2604332</v>
      </c>
    </row>
    <row r="346" spans="1:5">
      <c r="A346">
        <f t="shared" si="19"/>
        <v>2026</v>
      </c>
      <c r="B346">
        <f t="shared" si="20"/>
        <v>41</v>
      </c>
      <c r="C346" t="str">
        <f t="shared" si="20"/>
        <v>pop_35_44</v>
      </c>
      <c r="D346">
        <f ca="1">VLOOKUP(A346&amp;B346,'raw -- CBO demo'!$A$11:$N$8141,4,FALSE)</f>
        <v>4413087</v>
      </c>
      <c r="E346">
        <f ca="1">VLOOKUP(A346&amp;B346,'raw -- CBO demo'!$A$11:$N$8141,8,FALSE)+VLOOKUP(A346&amp;B346,'raw -- CBO demo'!$A$11:$N$8141,14,FALSE)</f>
        <v>2590343</v>
      </c>
    </row>
    <row r="347" spans="1:5">
      <c r="A347">
        <f t="shared" si="19"/>
        <v>2026</v>
      </c>
      <c r="B347">
        <f t="shared" si="20"/>
        <v>42</v>
      </c>
      <c r="C347" t="str">
        <f t="shared" si="20"/>
        <v>pop_35_44</v>
      </c>
      <c r="D347">
        <f ca="1">VLOOKUP(A347&amp;B347,'raw -- CBO demo'!$A$11:$N$8141,4,FALSE)</f>
        <v>4395833</v>
      </c>
      <c r="E347">
        <f ca="1">VLOOKUP(A347&amp;B347,'raw -- CBO demo'!$A$11:$N$8141,8,FALSE)+VLOOKUP(A347&amp;B347,'raw -- CBO demo'!$A$11:$N$8141,14,FALSE)</f>
        <v>2715576</v>
      </c>
    </row>
    <row r="348" spans="1:5">
      <c r="A348">
        <f t="shared" si="19"/>
        <v>2026</v>
      </c>
      <c r="B348">
        <f t="shared" si="20"/>
        <v>43</v>
      </c>
      <c r="C348" t="str">
        <f t="shared" si="20"/>
        <v>pop_35_44</v>
      </c>
      <c r="D348">
        <f ca="1">VLOOKUP(A348&amp;B348,'raw -- CBO demo'!$A$11:$N$8141,4,FALSE)</f>
        <v>4478263</v>
      </c>
      <c r="E348">
        <f ca="1">VLOOKUP(A348&amp;B348,'raw -- CBO demo'!$A$11:$N$8141,8,FALSE)+VLOOKUP(A348&amp;B348,'raw -- CBO demo'!$A$11:$N$8141,14,FALSE)</f>
        <v>2730479</v>
      </c>
    </row>
    <row r="349" spans="1:5">
      <c r="A349">
        <f t="shared" si="19"/>
        <v>2026</v>
      </c>
      <c r="B349">
        <f t="shared" si="20"/>
        <v>44</v>
      </c>
      <c r="C349" t="str">
        <f t="shared" si="20"/>
        <v>pop_35_44</v>
      </c>
      <c r="D349">
        <f ca="1">VLOOKUP(A349&amp;B349,'raw -- CBO demo'!$A$11:$N$8141,4,FALSE)</f>
        <v>4395170</v>
      </c>
      <c r="E349">
        <f ca="1">VLOOKUP(A349&amp;B349,'raw -- CBO demo'!$A$11:$N$8141,8,FALSE)+VLOOKUP(A349&amp;B349,'raw -- CBO demo'!$A$11:$N$8141,14,FALSE)</f>
        <v>2735109</v>
      </c>
    </row>
    <row r="350" spans="1:5">
      <c r="A350">
        <f t="shared" si="19"/>
        <v>2026</v>
      </c>
      <c r="B350">
        <f t="shared" si="20"/>
        <v>45</v>
      </c>
      <c r="C350" t="str">
        <f t="shared" si="20"/>
        <v>pop_45_54</v>
      </c>
      <c r="D350">
        <f ca="1">VLOOKUP(A350&amp;B350,'raw -- CBO demo'!$A$11:$N$8141,4,FALSE)</f>
        <v>4452754</v>
      </c>
      <c r="E350">
        <f ca="1">VLOOKUP(A350&amp;B350,'raw -- CBO demo'!$A$11:$N$8141,8,FALSE)+VLOOKUP(A350&amp;B350,'raw -- CBO demo'!$A$11:$N$8141,14,FALSE)</f>
        <v>2809035</v>
      </c>
    </row>
    <row r="351" spans="1:5">
      <c r="A351">
        <f t="shared" si="19"/>
        <v>2026</v>
      </c>
      <c r="B351">
        <f t="shared" si="20"/>
        <v>46</v>
      </c>
      <c r="C351" t="str">
        <f t="shared" si="20"/>
        <v>pop_45_54</v>
      </c>
      <c r="D351">
        <f ca="1">VLOOKUP(A351&amp;B351,'raw -- CBO demo'!$A$11:$N$8141,4,FALSE)</f>
        <v>4278163</v>
      </c>
      <c r="E351">
        <f ca="1">VLOOKUP(A351&amp;B351,'raw -- CBO demo'!$A$11:$N$8141,8,FALSE)+VLOOKUP(A351&amp;B351,'raw -- CBO demo'!$A$11:$N$8141,14,FALSE)</f>
        <v>2802941</v>
      </c>
    </row>
    <row r="352" spans="1:5">
      <c r="A352">
        <f t="shared" si="19"/>
        <v>2026</v>
      </c>
      <c r="B352">
        <f t="shared" si="20"/>
        <v>47</v>
      </c>
      <c r="C352" t="str">
        <f t="shared" si="20"/>
        <v>pop_45_54</v>
      </c>
      <c r="D352">
        <f ca="1">VLOOKUP(A352&amp;B352,'raw -- CBO demo'!$A$11:$N$8141,4,FALSE)</f>
        <v>4136565</v>
      </c>
      <c r="E352">
        <f ca="1">VLOOKUP(A352&amp;B352,'raw -- CBO demo'!$A$11:$N$8141,8,FALSE)+VLOOKUP(A352&amp;B352,'raw -- CBO demo'!$A$11:$N$8141,14,FALSE)</f>
        <v>2738085</v>
      </c>
    </row>
    <row r="353" spans="1:5">
      <c r="A353">
        <f t="shared" si="19"/>
        <v>2026</v>
      </c>
      <c r="B353">
        <f t="shared" si="20"/>
        <v>48</v>
      </c>
      <c r="C353" t="str">
        <f t="shared" si="20"/>
        <v>pop_45_54</v>
      </c>
      <c r="D353">
        <f ca="1">VLOOKUP(A353&amp;B353,'raw -- CBO demo'!$A$11:$N$8141,4,FALSE)</f>
        <v>4108948</v>
      </c>
      <c r="E353">
        <f ca="1">VLOOKUP(A353&amp;B353,'raw -- CBO demo'!$A$11:$N$8141,8,FALSE)+VLOOKUP(A353&amp;B353,'raw -- CBO demo'!$A$11:$N$8141,14,FALSE)</f>
        <v>2690821</v>
      </c>
    </row>
    <row r="354" spans="1:5">
      <c r="A354">
        <f t="shared" si="19"/>
        <v>2026</v>
      </c>
      <c r="B354">
        <f t="shared" si="20"/>
        <v>49</v>
      </c>
      <c r="C354" t="str">
        <f t="shared" si="20"/>
        <v>pop_45_54</v>
      </c>
      <c r="D354">
        <f ca="1">VLOOKUP(A354&amp;B354,'raw -- CBO demo'!$A$11:$N$8141,4,FALSE)</f>
        <v>3955175</v>
      </c>
      <c r="E354">
        <f ca="1">VLOOKUP(A354&amp;B354,'raw -- CBO demo'!$A$11:$N$8141,8,FALSE)+VLOOKUP(A354&amp;B354,'raw -- CBO demo'!$A$11:$N$8141,14,FALSE)</f>
        <v>2625145</v>
      </c>
    </row>
    <row r="355" spans="1:5">
      <c r="A355">
        <f t="shared" si="19"/>
        <v>2026</v>
      </c>
      <c r="B355">
        <f t="shared" si="20"/>
        <v>50</v>
      </c>
      <c r="C355" t="str">
        <f t="shared" si="20"/>
        <v>pop_45_54</v>
      </c>
      <c r="D355">
        <f ca="1">VLOOKUP(A355&amp;B355,'raw -- CBO demo'!$A$11:$N$8141,4,FALSE)</f>
        <v>3919723</v>
      </c>
      <c r="E355">
        <f ca="1">VLOOKUP(A355&amp;B355,'raw -- CBO demo'!$A$11:$N$8141,8,FALSE)+VLOOKUP(A355&amp;B355,'raw -- CBO demo'!$A$11:$N$8141,14,FALSE)</f>
        <v>2565304</v>
      </c>
    </row>
    <row r="356" spans="1:5">
      <c r="A356">
        <f t="shared" si="19"/>
        <v>2026</v>
      </c>
      <c r="B356">
        <f t="shared" si="20"/>
        <v>51</v>
      </c>
      <c r="C356" t="str">
        <f t="shared" si="20"/>
        <v>pop_45_54</v>
      </c>
      <c r="D356">
        <f ca="1">VLOOKUP(A356&amp;B356,'raw -- CBO demo'!$A$11:$N$8141,4,FALSE)</f>
        <v>3903009</v>
      </c>
      <c r="E356">
        <f ca="1">VLOOKUP(A356&amp;B356,'raw -- CBO demo'!$A$11:$N$8141,8,FALSE)+VLOOKUP(A356&amp;B356,'raw -- CBO demo'!$A$11:$N$8141,14,FALSE)</f>
        <v>2520994</v>
      </c>
    </row>
    <row r="357" spans="1:5">
      <c r="A357">
        <f t="shared" si="19"/>
        <v>2026</v>
      </c>
      <c r="B357">
        <f t="shared" si="20"/>
        <v>52</v>
      </c>
      <c r="C357" t="str">
        <f t="shared" si="20"/>
        <v>pop_45_54</v>
      </c>
      <c r="D357">
        <f ca="1">VLOOKUP(A357&amp;B357,'raw -- CBO demo'!$A$11:$N$8141,4,FALSE)</f>
        <v>3828622</v>
      </c>
      <c r="E357">
        <f ca="1">VLOOKUP(A357&amp;B357,'raw -- CBO demo'!$A$11:$N$8141,8,FALSE)+VLOOKUP(A357&amp;B357,'raw -- CBO demo'!$A$11:$N$8141,14,FALSE)</f>
        <v>2509631</v>
      </c>
    </row>
    <row r="358" spans="1:5">
      <c r="A358">
        <f t="shared" si="19"/>
        <v>2026</v>
      </c>
      <c r="B358">
        <f t="shared" si="20"/>
        <v>53</v>
      </c>
      <c r="C358" t="str">
        <f t="shared" si="20"/>
        <v>pop_45_54</v>
      </c>
      <c r="D358">
        <f ca="1">VLOOKUP(A358&amp;B358,'raw -- CBO demo'!$A$11:$N$8141,4,FALSE)</f>
        <v>3977398</v>
      </c>
      <c r="E358">
        <f ca="1">VLOOKUP(A358&amp;B358,'raw -- CBO demo'!$A$11:$N$8141,8,FALSE)+VLOOKUP(A358&amp;B358,'raw -- CBO demo'!$A$11:$N$8141,14,FALSE)</f>
        <v>2593144</v>
      </c>
    </row>
    <row r="359" spans="1:5">
      <c r="A359">
        <f t="shared" si="19"/>
        <v>2026</v>
      </c>
      <c r="B359">
        <f t="shared" si="20"/>
        <v>54</v>
      </c>
      <c r="C359" t="str">
        <f t="shared" si="20"/>
        <v>pop_45_54</v>
      </c>
      <c r="D359">
        <f ca="1">VLOOKUP(A359&amp;B359,'raw -- CBO demo'!$A$11:$N$8141,4,FALSE)</f>
        <v>4150159</v>
      </c>
      <c r="E359">
        <f ca="1">VLOOKUP(A359&amp;B359,'raw -- CBO demo'!$A$11:$N$8141,8,FALSE)+VLOOKUP(A359&amp;B359,'raw -- CBO demo'!$A$11:$N$8141,14,FALSE)</f>
        <v>2733284</v>
      </c>
    </row>
    <row r="360" spans="1:5">
      <c r="A360">
        <f t="shared" si="19"/>
        <v>2026</v>
      </c>
      <c r="B360">
        <f t="shared" si="20"/>
        <v>55</v>
      </c>
      <c r="C360" t="str">
        <f t="shared" si="20"/>
        <v>pop_55_64</v>
      </c>
      <c r="D360">
        <f ca="1">VLOOKUP(A360&amp;B360,'raw -- CBO demo'!$A$11:$N$8141,4,FALSE)</f>
        <v>4317571</v>
      </c>
      <c r="E360">
        <f ca="1">VLOOKUP(A360&amp;B360,'raw -- CBO demo'!$A$11:$N$8141,8,FALSE)+VLOOKUP(A360&amp;B360,'raw -- CBO demo'!$A$11:$N$8141,14,FALSE)</f>
        <v>2811941</v>
      </c>
    </row>
    <row r="361" spans="1:5">
      <c r="A361">
        <f t="shared" si="19"/>
        <v>2026</v>
      </c>
      <c r="B361">
        <f t="shared" si="20"/>
        <v>56</v>
      </c>
      <c r="C361" t="str">
        <f t="shared" si="20"/>
        <v>pop_55_64</v>
      </c>
      <c r="D361">
        <f ca="1">VLOOKUP(A361&amp;B361,'raw -- CBO demo'!$A$11:$N$8141,4,FALSE)</f>
        <v>4114462</v>
      </c>
      <c r="E361">
        <f ca="1">VLOOKUP(A361&amp;B361,'raw -- CBO demo'!$A$11:$N$8141,8,FALSE)+VLOOKUP(A361&amp;B361,'raw -- CBO demo'!$A$11:$N$8141,14,FALSE)</f>
        <v>2708860</v>
      </c>
    </row>
    <row r="362" spans="1:5">
      <c r="A362">
        <f t="shared" si="19"/>
        <v>2026</v>
      </c>
      <c r="B362">
        <f t="shared" si="20"/>
        <v>57</v>
      </c>
      <c r="C362" t="str">
        <f t="shared" si="20"/>
        <v>pop_55_64</v>
      </c>
      <c r="D362">
        <f ca="1">VLOOKUP(A362&amp;B362,'raw -- CBO demo'!$A$11:$N$8141,4,FALSE)</f>
        <v>3982958</v>
      </c>
      <c r="E362">
        <f ca="1">VLOOKUP(A362&amp;B362,'raw -- CBO demo'!$A$11:$N$8141,8,FALSE)+VLOOKUP(A362&amp;B362,'raw -- CBO demo'!$A$11:$N$8141,14,FALSE)</f>
        <v>2596970</v>
      </c>
    </row>
    <row r="363" spans="1:5">
      <c r="A363">
        <f t="shared" si="19"/>
        <v>2026</v>
      </c>
      <c r="B363">
        <f t="shared" si="20"/>
        <v>58</v>
      </c>
      <c r="C363" t="str">
        <f t="shared" si="20"/>
        <v>pop_55_64</v>
      </c>
      <c r="D363">
        <f ca="1">VLOOKUP(A363&amp;B363,'raw -- CBO demo'!$A$11:$N$8141,4,FALSE)</f>
        <v>3919628</v>
      </c>
      <c r="E363">
        <f ca="1">VLOOKUP(A363&amp;B363,'raw -- CBO demo'!$A$11:$N$8141,8,FALSE)+VLOOKUP(A363&amp;B363,'raw -- CBO demo'!$A$11:$N$8141,14,FALSE)</f>
        <v>2485651</v>
      </c>
    </row>
    <row r="364" spans="1:5">
      <c r="A364">
        <f t="shared" si="19"/>
        <v>2026</v>
      </c>
      <c r="B364">
        <f t="shared" si="20"/>
        <v>59</v>
      </c>
      <c r="C364" t="str">
        <f t="shared" si="20"/>
        <v>pop_55_64</v>
      </c>
      <c r="D364">
        <f ca="1">VLOOKUP(A364&amp;B364,'raw -- CBO demo'!$A$11:$N$8141,4,FALSE)</f>
        <v>3946281</v>
      </c>
      <c r="E364">
        <f ca="1">VLOOKUP(A364&amp;B364,'raw -- CBO demo'!$A$11:$N$8141,8,FALSE)+VLOOKUP(A364&amp;B364,'raw -- CBO demo'!$A$11:$N$8141,14,FALSE)</f>
        <v>2509808</v>
      </c>
    </row>
    <row r="365" spans="1:5">
      <c r="A365">
        <f t="shared" ref="A365:A428" si="21">A264+1</f>
        <v>2026</v>
      </c>
      <c r="B365">
        <f t="shared" ref="B365:C428" si="22">B264</f>
        <v>60</v>
      </c>
      <c r="C365" t="str">
        <f t="shared" si="22"/>
        <v>pop_55_64</v>
      </c>
      <c r="D365">
        <f ca="1">VLOOKUP(A365&amp;B365,'raw -- CBO demo'!$A$11:$N$8141,4,FALSE)</f>
        <v>4051947</v>
      </c>
      <c r="E365">
        <f ca="1">VLOOKUP(A365&amp;B365,'raw -- CBO demo'!$A$11:$N$8141,8,FALSE)+VLOOKUP(A365&amp;B365,'raw -- CBO demo'!$A$11:$N$8141,14,FALSE)</f>
        <v>2574113</v>
      </c>
    </row>
    <row r="366" spans="1:5">
      <c r="A366">
        <f t="shared" si="21"/>
        <v>2026</v>
      </c>
      <c r="B366">
        <f t="shared" si="22"/>
        <v>61</v>
      </c>
      <c r="C366" t="str">
        <f t="shared" si="22"/>
        <v>pop_55_64</v>
      </c>
      <c r="D366">
        <f ca="1">VLOOKUP(A366&amp;B366,'raw -- CBO demo'!$A$11:$N$8141,4,FALSE)</f>
        <v>4215385</v>
      </c>
      <c r="E366">
        <f ca="1">VLOOKUP(A366&amp;B366,'raw -- CBO demo'!$A$11:$N$8141,8,FALSE)+VLOOKUP(A366&amp;B366,'raw -- CBO demo'!$A$11:$N$8141,14,FALSE)</f>
        <v>2684216</v>
      </c>
    </row>
    <row r="367" spans="1:5">
      <c r="A367">
        <f t="shared" si="21"/>
        <v>2026</v>
      </c>
      <c r="B367">
        <f t="shared" si="22"/>
        <v>62</v>
      </c>
      <c r="C367" t="str">
        <f t="shared" si="22"/>
        <v>pop_55_64</v>
      </c>
      <c r="D367">
        <f ca="1">VLOOKUP(A367&amp;B367,'raw -- CBO demo'!$A$11:$N$8141,4,FALSE)</f>
        <v>4195729</v>
      </c>
      <c r="E367">
        <f ca="1">VLOOKUP(A367&amp;B367,'raw -- CBO demo'!$A$11:$N$8141,8,FALSE)+VLOOKUP(A367&amp;B367,'raw -- CBO demo'!$A$11:$N$8141,14,FALSE)</f>
        <v>2695849</v>
      </c>
    </row>
    <row r="368" spans="1:5">
      <c r="A368">
        <f t="shared" si="21"/>
        <v>2026</v>
      </c>
      <c r="B368">
        <f t="shared" si="22"/>
        <v>63</v>
      </c>
      <c r="C368" t="str">
        <f t="shared" si="22"/>
        <v>pop_55_64</v>
      </c>
      <c r="D368">
        <f ca="1">VLOOKUP(A368&amp;B368,'raw -- CBO demo'!$A$11:$N$8141,4,FALSE)</f>
        <v>4186223</v>
      </c>
      <c r="E368">
        <f ca="1">VLOOKUP(A368&amp;B368,'raw -- CBO demo'!$A$11:$N$8141,8,FALSE)+VLOOKUP(A368&amp;B368,'raw -- CBO demo'!$A$11:$N$8141,14,FALSE)</f>
        <v>2684950</v>
      </c>
    </row>
    <row r="369" spans="1:5">
      <c r="A369">
        <f t="shared" si="21"/>
        <v>2026</v>
      </c>
      <c r="B369">
        <f t="shared" si="22"/>
        <v>64</v>
      </c>
      <c r="C369" t="str">
        <f t="shared" si="22"/>
        <v>pop_55_64</v>
      </c>
      <c r="D369">
        <f ca="1">VLOOKUP(A369&amp;B369,'raw -- CBO demo'!$A$11:$N$8141,4,FALSE)</f>
        <v>4144054</v>
      </c>
      <c r="E369">
        <f ca="1">VLOOKUP(A369&amp;B369,'raw -- CBO demo'!$A$11:$N$8141,8,FALSE)+VLOOKUP(A369&amp;B369,'raw -- CBO demo'!$A$11:$N$8141,14,FALSE)</f>
        <v>2658924</v>
      </c>
    </row>
    <row r="370" spans="1:5">
      <c r="A370">
        <f t="shared" si="21"/>
        <v>2026</v>
      </c>
      <c r="B370">
        <f t="shared" si="22"/>
        <v>65</v>
      </c>
      <c r="C370" t="str">
        <f t="shared" si="22"/>
        <v>pop_65_74</v>
      </c>
      <c r="D370">
        <f ca="1">VLOOKUP(A370&amp;B370,'raw -- CBO demo'!$A$11:$N$8141,4,FALSE)</f>
        <v>4152788</v>
      </c>
      <c r="E370">
        <f ca="1">VLOOKUP(A370&amp;B370,'raw -- CBO demo'!$A$11:$N$8141,8,FALSE)+VLOOKUP(A370&amp;B370,'raw -- CBO demo'!$A$11:$N$8141,14,FALSE)</f>
        <v>2612799</v>
      </c>
    </row>
    <row r="371" spans="1:5">
      <c r="A371">
        <f t="shared" si="21"/>
        <v>2026</v>
      </c>
      <c r="B371">
        <f t="shared" si="22"/>
        <v>66</v>
      </c>
      <c r="C371" t="str">
        <f t="shared" si="22"/>
        <v>pop_65_74</v>
      </c>
      <c r="D371">
        <f ca="1">VLOOKUP(A371&amp;B371,'raw -- CBO demo'!$A$11:$N$8141,4,FALSE)</f>
        <v>4030263</v>
      </c>
      <c r="E371">
        <f ca="1">VLOOKUP(A371&amp;B371,'raw -- CBO demo'!$A$11:$N$8141,8,FALSE)+VLOOKUP(A371&amp;B371,'raw -- CBO demo'!$A$11:$N$8141,14,FALSE)</f>
        <v>2492321</v>
      </c>
    </row>
    <row r="372" spans="1:5">
      <c r="A372">
        <f t="shared" si="21"/>
        <v>2026</v>
      </c>
      <c r="B372">
        <f t="shared" si="22"/>
        <v>67</v>
      </c>
      <c r="C372" t="str">
        <f t="shared" si="22"/>
        <v>pop_65_74</v>
      </c>
      <c r="D372">
        <f ca="1">VLOOKUP(A372&amp;B372,'raw -- CBO demo'!$A$11:$N$8141,4,FALSE)</f>
        <v>3902786</v>
      </c>
      <c r="E372">
        <f ca="1">VLOOKUP(A372&amp;B372,'raw -- CBO demo'!$A$11:$N$8141,8,FALSE)+VLOOKUP(A372&amp;B372,'raw -- CBO demo'!$A$11:$N$8141,14,FALSE)</f>
        <v>2392288</v>
      </c>
    </row>
    <row r="373" spans="1:5">
      <c r="A373">
        <f t="shared" si="21"/>
        <v>2026</v>
      </c>
      <c r="B373">
        <f t="shared" si="22"/>
        <v>68</v>
      </c>
      <c r="C373" t="str">
        <f t="shared" si="22"/>
        <v>pop_65_74</v>
      </c>
      <c r="D373">
        <f ca="1">VLOOKUP(A373&amp;B373,'raw -- CBO demo'!$A$11:$N$8141,4,FALSE)</f>
        <v>3895503</v>
      </c>
      <c r="E373">
        <f ca="1">VLOOKUP(A373&amp;B373,'raw -- CBO demo'!$A$11:$N$8141,8,FALSE)+VLOOKUP(A373&amp;B373,'raw -- CBO demo'!$A$11:$N$8141,14,FALSE)</f>
        <v>2408017</v>
      </c>
    </row>
    <row r="374" spans="1:5">
      <c r="A374">
        <f t="shared" si="21"/>
        <v>2026</v>
      </c>
      <c r="B374">
        <f t="shared" si="22"/>
        <v>69</v>
      </c>
      <c r="C374" t="str">
        <f t="shared" si="22"/>
        <v>pop_65_74</v>
      </c>
      <c r="D374">
        <f ca="1">VLOOKUP(A374&amp;B374,'raw -- CBO demo'!$A$11:$N$8141,4,FALSE)</f>
        <v>3747393</v>
      </c>
      <c r="E374">
        <f ca="1">VLOOKUP(A374&amp;B374,'raw -- CBO demo'!$A$11:$N$8141,8,FALSE)+VLOOKUP(A374&amp;B374,'raw -- CBO demo'!$A$11:$N$8141,14,FALSE)</f>
        <v>2284354</v>
      </c>
    </row>
    <row r="375" spans="1:5">
      <c r="A375">
        <f t="shared" si="21"/>
        <v>2026</v>
      </c>
      <c r="B375">
        <f t="shared" si="22"/>
        <v>70</v>
      </c>
      <c r="C375" t="str">
        <f t="shared" si="22"/>
        <v>pop_65_74</v>
      </c>
      <c r="D375">
        <f ca="1">VLOOKUP(A375&amp;B375,'raw -- CBO demo'!$A$11:$N$8141,4,FALSE)</f>
        <v>3594962</v>
      </c>
      <c r="E375">
        <f ca="1">VLOOKUP(A375&amp;B375,'raw -- CBO demo'!$A$11:$N$8141,8,FALSE)+VLOOKUP(A375&amp;B375,'raw -- CBO demo'!$A$11:$N$8141,14,FALSE)</f>
        <v>2130891</v>
      </c>
    </row>
    <row r="376" spans="1:5">
      <c r="A376">
        <f t="shared" si="21"/>
        <v>2026</v>
      </c>
      <c r="B376">
        <f t="shared" si="22"/>
        <v>71</v>
      </c>
      <c r="C376" t="str">
        <f t="shared" si="22"/>
        <v>pop_65_74</v>
      </c>
      <c r="D376">
        <f ca="1">VLOOKUP(A376&amp;B376,'raw -- CBO demo'!$A$11:$N$8141,4,FALSE)</f>
        <v>3499231</v>
      </c>
      <c r="E376">
        <f ca="1">VLOOKUP(A376&amp;B376,'raw -- CBO demo'!$A$11:$N$8141,8,FALSE)+VLOOKUP(A376&amp;B376,'raw -- CBO demo'!$A$11:$N$8141,14,FALSE)</f>
        <v>2089683</v>
      </c>
    </row>
    <row r="377" spans="1:5">
      <c r="A377">
        <f t="shared" si="21"/>
        <v>2026</v>
      </c>
      <c r="B377">
        <f t="shared" si="22"/>
        <v>72</v>
      </c>
      <c r="C377" t="str">
        <f t="shared" si="22"/>
        <v>pop_65_74</v>
      </c>
      <c r="D377">
        <f ca="1">VLOOKUP(A377&amp;B377,'raw -- CBO demo'!$A$11:$N$8141,4,FALSE)</f>
        <v>3296540</v>
      </c>
      <c r="E377">
        <f ca="1">VLOOKUP(A377&amp;B377,'raw -- CBO demo'!$A$11:$N$8141,8,FALSE)+VLOOKUP(A377&amp;B377,'raw -- CBO demo'!$A$11:$N$8141,14,FALSE)</f>
        <v>1973171</v>
      </c>
    </row>
    <row r="378" spans="1:5">
      <c r="A378">
        <f t="shared" si="21"/>
        <v>2026</v>
      </c>
      <c r="B378">
        <f t="shared" si="22"/>
        <v>73</v>
      </c>
      <c r="C378" t="str">
        <f t="shared" si="22"/>
        <v>pop_65_74</v>
      </c>
      <c r="D378">
        <f ca="1">VLOOKUP(A378&amp;B378,'raw -- CBO demo'!$A$11:$N$8141,4,FALSE)</f>
        <v>3200314</v>
      </c>
      <c r="E378">
        <f ca="1">VLOOKUP(A378&amp;B378,'raw -- CBO demo'!$A$11:$N$8141,8,FALSE)+VLOOKUP(A378&amp;B378,'raw -- CBO demo'!$A$11:$N$8141,14,FALSE)</f>
        <v>1895056</v>
      </c>
    </row>
    <row r="379" spans="1:5">
      <c r="A379">
        <f t="shared" si="21"/>
        <v>2026</v>
      </c>
      <c r="B379">
        <f t="shared" si="22"/>
        <v>74</v>
      </c>
      <c r="C379" t="str">
        <f t="shared" si="22"/>
        <v>pop_65_74</v>
      </c>
      <c r="D379">
        <f ca="1">VLOOKUP(A379&amp;B379,'raw -- CBO demo'!$A$11:$N$8141,4,FALSE)</f>
        <v>3018126</v>
      </c>
      <c r="E379">
        <f ca="1">VLOOKUP(A379&amp;B379,'raw -- CBO demo'!$A$11:$N$8141,8,FALSE)+VLOOKUP(A379&amp;B379,'raw -- CBO demo'!$A$11:$N$8141,14,FALSE)</f>
        <v>1748420</v>
      </c>
    </row>
    <row r="380" spans="1:5">
      <c r="A380">
        <f t="shared" si="21"/>
        <v>2026</v>
      </c>
      <c r="B380">
        <f t="shared" si="22"/>
        <v>75</v>
      </c>
      <c r="C380" t="str">
        <f t="shared" si="22"/>
        <v>pop_75_84</v>
      </c>
      <c r="D380">
        <f ca="1">VLOOKUP(A380&amp;B380,'raw -- CBO demo'!$A$11:$N$8141,4,FALSE)</f>
        <v>2846934</v>
      </c>
      <c r="E380">
        <f ca="1">VLOOKUP(A380&amp;B380,'raw -- CBO demo'!$A$11:$N$8141,8,FALSE)+VLOOKUP(A380&amp;B380,'raw -- CBO demo'!$A$11:$N$8141,14,FALSE)</f>
        <v>1697710</v>
      </c>
    </row>
    <row r="381" spans="1:5">
      <c r="A381">
        <f t="shared" si="21"/>
        <v>2026</v>
      </c>
      <c r="B381">
        <f t="shared" si="22"/>
        <v>76</v>
      </c>
      <c r="C381" t="str">
        <f t="shared" si="22"/>
        <v>pop_75_84</v>
      </c>
      <c r="D381">
        <f ca="1">VLOOKUP(A381&amp;B381,'raw -- CBO demo'!$A$11:$N$8141,4,FALSE)</f>
        <v>2729863</v>
      </c>
      <c r="E381">
        <f ca="1">VLOOKUP(A381&amp;B381,'raw -- CBO demo'!$A$11:$N$8141,8,FALSE)+VLOOKUP(A381&amp;B381,'raw -- CBO demo'!$A$11:$N$8141,14,FALSE)</f>
        <v>1599863</v>
      </c>
    </row>
    <row r="382" spans="1:5">
      <c r="A382">
        <f t="shared" si="21"/>
        <v>2026</v>
      </c>
      <c r="B382">
        <f t="shared" si="22"/>
        <v>77</v>
      </c>
      <c r="C382" t="str">
        <f t="shared" si="22"/>
        <v>pop_75_84</v>
      </c>
      <c r="D382">
        <f ca="1">VLOOKUP(A382&amp;B382,'raw -- CBO demo'!$A$11:$N$8141,4,FALSE)</f>
        <v>2608243</v>
      </c>
      <c r="E382">
        <f ca="1">VLOOKUP(A382&amp;B382,'raw -- CBO demo'!$A$11:$N$8141,8,FALSE)+VLOOKUP(A382&amp;B382,'raw -- CBO demo'!$A$11:$N$8141,14,FALSE)</f>
        <v>1491035</v>
      </c>
    </row>
    <row r="383" spans="1:5">
      <c r="A383">
        <f t="shared" si="21"/>
        <v>2026</v>
      </c>
      <c r="B383">
        <f t="shared" si="22"/>
        <v>78</v>
      </c>
      <c r="C383" t="str">
        <f t="shared" si="22"/>
        <v>pop_75_84</v>
      </c>
      <c r="D383">
        <f ca="1">VLOOKUP(A383&amp;B383,'raw -- CBO demo'!$A$11:$N$8141,4,FALSE)</f>
        <v>2607940</v>
      </c>
      <c r="E383">
        <f ca="1">VLOOKUP(A383&amp;B383,'raw -- CBO demo'!$A$11:$N$8141,8,FALSE)+VLOOKUP(A383&amp;B383,'raw -- CBO demo'!$A$11:$N$8141,14,FALSE)</f>
        <v>1498205</v>
      </c>
    </row>
    <row r="384" spans="1:5">
      <c r="A384">
        <f t="shared" si="21"/>
        <v>2026</v>
      </c>
      <c r="B384">
        <f t="shared" si="22"/>
        <v>79</v>
      </c>
      <c r="C384" t="str">
        <f t="shared" si="22"/>
        <v>pop_75_84</v>
      </c>
      <c r="D384">
        <f ca="1">VLOOKUP(A384&amp;B384,'raw -- CBO demo'!$A$11:$N$8141,4,FALSE)</f>
        <v>2243314</v>
      </c>
      <c r="E384">
        <f ca="1">VLOOKUP(A384&amp;B384,'raw -- CBO demo'!$A$11:$N$8141,8,FALSE)+VLOOKUP(A384&amp;B384,'raw -- CBO demo'!$A$11:$N$8141,14,FALSE)</f>
        <v>1202596</v>
      </c>
    </row>
    <row r="385" spans="1:5">
      <c r="A385">
        <f t="shared" si="21"/>
        <v>2026</v>
      </c>
      <c r="B385">
        <f t="shared" si="22"/>
        <v>80</v>
      </c>
      <c r="C385" t="str">
        <f t="shared" si="22"/>
        <v>pop_75_84</v>
      </c>
      <c r="D385">
        <f ca="1">VLOOKUP(A385&amp;B385,'raw -- CBO demo'!$A$11:$N$8141,4,FALSE)</f>
        <v>1773089</v>
      </c>
      <c r="E385">
        <f ca="1">VLOOKUP(A385&amp;B385,'raw -- CBO demo'!$A$11:$N$8141,8,FALSE)+VLOOKUP(A385&amp;B385,'raw -- CBO demo'!$A$11:$N$8141,14,FALSE)</f>
        <v>983820</v>
      </c>
    </row>
    <row r="386" spans="1:5">
      <c r="A386">
        <f t="shared" si="21"/>
        <v>2026</v>
      </c>
      <c r="B386">
        <f t="shared" si="22"/>
        <v>81</v>
      </c>
      <c r="C386" t="str">
        <f t="shared" si="22"/>
        <v>pop_75_84</v>
      </c>
      <c r="D386">
        <f ca="1">VLOOKUP(A386&amp;B386,'raw -- CBO demo'!$A$11:$N$8141,4,FALSE)</f>
        <v>1703806</v>
      </c>
      <c r="E386">
        <f ca="1">VLOOKUP(A386&amp;B386,'raw -- CBO demo'!$A$11:$N$8141,8,FALSE)+VLOOKUP(A386&amp;B386,'raw -- CBO demo'!$A$11:$N$8141,14,FALSE)</f>
        <v>895330</v>
      </c>
    </row>
    <row r="387" spans="1:5">
      <c r="A387">
        <f t="shared" si="21"/>
        <v>2026</v>
      </c>
      <c r="B387">
        <f t="shared" si="22"/>
        <v>82</v>
      </c>
      <c r="C387" t="str">
        <f t="shared" si="22"/>
        <v>pop_75_84</v>
      </c>
      <c r="D387">
        <f ca="1">VLOOKUP(A387&amp;B387,'raw -- CBO demo'!$A$11:$N$8141,4,FALSE)</f>
        <v>1639381</v>
      </c>
      <c r="E387">
        <f ca="1">VLOOKUP(A387&amp;B387,'raw -- CBO demo'!$A$11:$N$8141,8,FALSE)+VLOOKUP(A387&amp;B387,'raw -- CBO demo'!$A$11:$N$8141,14,FALSE)</f>
        <v>819231</v>
      </c>
    </row>
    <row r="388" spans="1:5">
      <c r="A388">
        <f t="shared" si="21"/>
        <v>2026</v>
      </c>
      <c r="B388">
        <f t="shared" si="22"/>
        <v>83</v>
      </c>
      <c r="C388" t="str">
        <f t="shared" si="22"/>
        <v>pop_75_84</v>
      </c>
      <c r="D388">
        <f ca="1">VLOOKUP(A388&amp;B388,'raw -- CBO demo'!$A$11:$N$8141,4,FALSE)</f>
        <v>1486344</v>
      </c>
      <c r="E388">
        <f ca="1">VLOOKUP(A388&amp;B388,'raw -- CBO demo'!$A$11:$N$8141,8,FALSE)+VLOOKUP(A388&amp;B388,'raw -- CBO demo'!$A$11:$N$8141,14,FALSE)</f>
        <v>768372</v>
      </c>
    </row>
    <row r="389" spans="1:5">
      <c r="A389">
        <f t="shared" si="21"/>
        <v>2026</v>
      </c>
      <c r="B389">
        <f t="shared" si="22"/>
        <v>84</v>
      </c>
      <c r="C389" t="str">
        <f t="shared" si="22"/>
        <v>pop_75_84</v>
      </c>
      <c r="D389">
        <f ca="1">VLOOKUP(A389&amp;B389,'raw -- CBO demo'!$A$11:$N$8141,4,FALSE)</f>
        <v>1223675</v>
      </c>
      <c r="E389">
        <f ca="1">VLOOKUP(A389&amp;B389,'raw -- CBO demo'!$A$11:$N$8141,8,FALSE)+VLOOKUP(A389&amp;B389,'raw -- CBO demo'!$A$11:$N$8141,14,FALSE)</f>
        <v>609644</v>
      </c>
    </row>
    <row r="390" spans="1:5">
      <c r="A390">
        <f t="shared" si="21"/>
        <v>2026</v>
      </c>
      <c r="B390">
        <f t="shared" si="22"/>
        <v>85</v>
      </c>
      <c r="C390" t="str">
        <f t="shared" si="22"/>
        <v>pop_85_plus</v>
      </c>
      <c r="D390">
        <f ca="1">VLOOKUP(A390&amp;B390,'raw -- CBO demo'!$A$11:$N$8141,4,FALSE)</f>
        <v>1072185</v>
      </c>
      <c r="E390">
        <f ca="1">VLOOKUP(A390&amp;B390,'raw -- CBO demo'!$A$11:$N$8141,8,FALSE)+VLOOKUP(A390&amp;B390,'raw -- CBO demo'!$A$11:$N$8141,14,FALSE)</f>
        <v>494213</v>
      </c>
    </row>
    <row r="391" spans="1:5">
      <c r="A391">
        <f t="shared" si="21"/>
        <v>2026</v>
      </c>
      <c r="B391">
        <f t="shared" si="22"/>
        <v>86</v>
      </c>
      <c r="C391" t="str">
        <f t="shared" si="22"/>
        <v>pop_85_plus</v>
      </c>
      <c r="D391">
        <f ca="1">VLOOKUP(A391&amp;B391,'raw -- CBO demo'!$A$11:$N$8141,4,FALSE)</f>
        <v>928647</v>
      </c>
      <c r="E391">
        <f ca="1">VLOOKUP(A391&amp;B391,'raw -- CBO demo'!$A$11:$N$8141,8,FALSE)+VLOOKUP(A391&amp;B391,'raw -- CBO demo'!$A$11:$N$8141,14,FALSE)</f>
        <v>387237</v>
      </c>
    </row>
    <row r="392" spans="1:5">
      <c r="A392">
        <f t="shared" si="21"/>
        <v>2026</v>
      </c>
      <c r="B392">
        <f t="shared" si="22"/>
        <v>87</v>
      </c>
      <c r="C392" t="str">
        <f t="shared" si="22"/>
        <v>pop_85_plus</v>
      </c>
      <c r="D392">
        <f ca="1">VLOOKUP(A392&amp;B392,'raw -- CBO demo'!$A$11:$N$8141,4,FALSE)</f>
        <v>831157</v>
      </c>
      <c r="E392">
        <f ca="1">VLOOKUP(A392&amp;B392,'raw -- CBO demo'!$A$11:$N$8141,8,FALSE)+VLOOKUP(A392&amp;B392,'raw -- CBO demo'!$A$11:$N$8141,14,FALSE)</f>
        <v>339891</v>
      </c>
    </row>
    <row r="393" spans="1:5">
      <c r="A393">
        <f t="shared" si="21"/>
        <v>2026</v>
      </c>
      <c r="B393">
        <f t="shared" si="22"/>
        <v>88</v>
      </c>
      <c r="C393" t="str">
        <f t="shared" si="22"/>
        <v>pop_85_plus</v>
      </c>
      <c r="D393">
        <f ca="1">VLOOKUP(A393&amp;B393,'raw -- CBO demo'!$A$11:$N$8141,4,FALSE)</f>
        <v>703264</v>
      </c>
      <c r="E393">
        <f ca="1">VLOOKUP(A393&amp;B393,'raw -- CBO demo'!$A$11:$N$8141,8,FALSE)+VLOOKUP(A393&amp;B393,'raw -- CBO demo'!$A$11:$N$8141,14,FALSE)</f>
        <v>272283</v>
      </c>
    </row>
    <row r="394" spans="1:5">
      <c r="A394">
        <f t="shared" si="21"/>
        <v>2026</v>
      </c>
      <c r="B394">
        <f t="shared" si="22"/>
        <v>89</v>
      </c>
      <c r="C394" t="str">
        <f t="shared" si="22"/>
        <v>pop_85_plus</v>
      </c>
      <c r="D394">
        <f ca="1">VLOOKUP(A394&amp;B394,'raw -- CBO demo'!$A$11:$N$8141,4,FALSE)</f>
        <v>587272</v>
      </c>
      <c r="E394">
        <f ca="1">VLOOKUP(A394&amp;B394,'raw -- CBO demo'!$A$11:$N$8141,8,FALSE)+VLOOKUP(A394&amp;B394,'raw -- CBO demo'!$A$11:$N$8141,14,FALSE)</f>
        <v>201900</v>
      </c>
    </row>
    <row r="395" spans="1:5">
      <c r="A395">
        <f t="shared" si="21"/>
        <v>2026</v>
      </c>
      <c r="B395">
        <f t="shared" si="22"/>
        <v>90</v>
      </c>
      <c r="C395" t="str">
        <f t="shared" si="22"/>
        <v>pop_85_plus</v>
      </c>
      <c r="D395">
        <f ca="1">VLOOKUP(A395&amp;B395,'raw -- CBO demo'!$A$11:$N$8141,4,FALSE)</f>
        <v>495499</v>
      </c>
      <c r="E395">
        <f ca="1">VLOOKUP(A395&amp;B395,'raw -- CBO demo'!$A$11:$N$8141,8,FALSE)+VLOOKUP(A395&amp;B395,'raw -- CBO demo'!$A$11:$N$8141,14,FALSE)</f>
        <v>178771</v>
      </c>
    </row>
    <row r="396" spans="1:5">
      <c r="A396">
        <f t="shared" si="21"/>
        <v>2026</v>
      </c>
      <c r="B396">
        <f t="shared" si="22"/>
        <v>91</v>
      </c>
      <c r="C396" t="str">
        <f t="shared" si="22"/>
        <v>pop_85_plus</v>
      </c>
      <c r="D396">
        <f ca="1">VLOOKUP(A396&amp;B396,'raw -- CBO demo'!$A$11:$N$8141,4,FALSE)</f>
        <v>396647</v>
      </c>
      <c r="E396">
        <f ca="1">VLOOKUP(A396&amp;B396,'raw -- CBO demo'!$A$11:$N$8141,8,FALSE)+VLOOKUP(A396&amp;B396,'raw -- CBO demo'!$A$11:$N$8141,14,FALSE)</f>
        <v>118647</v>
      </c>
    </row>
    <row r="397" spans="1:5">
      <c r="A397">
        <f t="shared" si="21"/>
        <v>2026</v>
      </c>
      <c r="B397">
        <f t="shared" si="22"/>
        <v>92</v>
      </c>
      <c r="C397" t="str">
        <f t="shared" si="22"/>
        <v>pop_85_plus</v>
      </c>
      <c r="D397">
        <f ca="1">VLOOKUP(A397&amp;B397,'raw -- CBO demo'!$A$11:$N$8141,4,FALSE)</f>
        <v>314475</v>
      </c>
      <c r="E397">
        <f ca="1">VLOOKUP(A397&amp;B397,'raw -- CBO demo'!$A$11:$N$8141,8,FALSE)+VLOOKUP(A397&amp;B397,'raw -- CBO demo'!$A$11:$N$8141,14,FALSE)</f>
        <v>91931</v>
      </c>
    </row>
    <row r="398" spans="1:5">
      <c r="A398">
        <f t="shared" si="21"/>
        <v>2026</v>
      </c>
      <c r="B398">
        <f t="shared" si="22"/>
        <v>93</v>
      </c>
      <c r="C398" t="str">
        <f t="shared" si="22"/>
        <v>pop_85_plus</v>
      </c>
      <c r="D398">
        <f ca="1">VLOOKUP(A398&amp;B398,'raw -- CBO demo'!$A$11:$N$8141,4,FALSE)</f>
        <v>263715</v>
      </c>
      <c r="E398">
        <f ca="1">VLOOKUP(A398&amp;B398,'raw -- CBO demo'!$A$11:$N$8141,8,FALSE)+VLOOKUP(A398&amp;B398,'raw -- CBO demo'!$A$11:$N$8141,14,FALSE)</f>
        <v>75791</v>
      </c>
    </row>
    <row r="399" spans="1:5">
      <c r="A399">
        <f t="shared" si="21"/>
        <v>2026</v>
      </c>
      <c r="B399">
        <f t="shared" si="22"/>
        <v>94</v>
      </c>
      <c r="C399" t="str">
        <f t="shared" si="22"/>
        <v>pop_85_plus</v>
      </c>
      <c r="D399">
        <f ca="1">VLOOKUP(A399&amp;B399,'raw -- CBO demo'!$A$11:$N$8141,4,FALSE)</f>
        <v>205162</v>
      </c>
      <c r="E399">
        <f ca="1">VLOOKUP(A399&amp;B399,'raw -- CBO demo'!$A$11:$N$8141,8,FALSE)+VLOOKUP(A399&amp;B399,'raw -- CBO demo'!$A$11:$N$8141,14,FALSE)</f>
        <v>58847</v>
      </c>
    </row>
    <row r="400" spans="1:5">
      <c r="A400">
        <f t="shared" si="21"/>
        <v>2026</v>
      </c>
      <c r="B400">
        <f t="shared" si="22"/>
        <v>95</v>
      </c>
      <c r="C400" t="str">
        <f t="shared" si="22"/>
        <v>pop_85_plus</v>
      </c>
      <c r="D400">
        <f ca="1">VLOOKUP(A400&amp;B400,'raw -- CBO demo'!$A$11:$N$8141,4,FALSE)</f>
        <v>166315</v>
      </c>
      <c r="E400">
        <f ca="1">VLOOKUP(A400&amp;B400,'raw -- CBO demo'!$A$11:$N$8141,8,FALSE)+VLOOKUP(A400&amp;B400,'raw -- CBO demo'!$A$11:$N$8141,14,FALSE)</f>
        <v>23199</v>
      </c>
    </row>
    <row r="401" spans="1:5">
      <c r="A401">
        <f t="shared" si="21"/>
        <v>2026</v>
      </c>
      <c r="B401">
        <f t="shared" si="22"/>
        <v>96</v>
      </c>
      <c r="C401" t="str">
        <f t="shared" si="22"/>
        <v>pop_85_plus</v>
      </c>
      <c r="D401">
        <f ca="1">VLOOKUP(A401&amp;B401,'raw -- CBO demo'!$A$11:$N$8141,4,FALSE)</f>
        <v>120658</v>
      </c>
      <c r="E401">
        <f ca="1">VLOOKUP(A401&amp;B401,'raw -- CBO demo'!$A$11:$N$8141,8,FALSE)+VLOOKUP(A401&amp;B401,'raw -- CBO demo'!$A$11:$N$8141,14,FALSE)</f>
        <v>19024</v>
      </c>
    </row>
    <row r="402" spans="1:5">
      <c r="A402">
        <f t="shared" si="21"/>
        <v>2026</v>
      </c>
      <c r="B402">
        <f t="shared" si="22"/>
        <v>97</v>
      </c>
      <c r="C402" t="str">
        <f t="shared" si="22"/>
        <v>pop_85_plus</v>
      </c>
      <c r="D402">
        <f ca="1">VLOOKUP(A402&amp;B402,'raw -- CBO demo'!$A$11:$N$8141,4,FALSE)</f>
        <v>91524</v>
      </c>
      <c r="E402">
        <f ca="1">VLOOKUP(A402&amp;B402,'raw -- CBO demo'!$A$11:$N$8141,8,FALSE)+VLOOKUP(A402&amp;B402,'raw -- CBO demo'!$A$11:$N$8141,14,FALSE)</f>
        <v>12021</v>
      </c>
    </row>
    <row r="403" spans="1:5">
      <c r="A403">
        <f t="shared" si="21"/>
        <v>2026</v>
      </c>
      <c r="B403">
        <f t="shared" si="22"/>
        <v>98</v>
      </c>
      <c r="C403" t="str">
        <f t="shared" si="22"/>
        <v>pop_85_plus</v>
      </c>
      <c r="D403">
        <f ca="1">VLOOKUP(A403&amp;B403,'raw -- CBO demo'!$A$11:$N$8141,4,FALSE)</f>
        <v>66471</v>
      </c>
      <c r="E403">
        <f ca="1">VLOOKUP(A403&amp;B403,'raw -- CBO demo'!$A$11:$N$8141,8,FALSE)+VLOOKUP(A403&amp;B403,'raw -- CBO demo'!$A$11:$N$8141,14,FALSE)</f>
        <v>11832</v>
      </c>
    </row>
    <row r="404" spans="1:5">
      <c r="A404">
        <f t="shared" si="21"/>
        <v>2026</v>
      </c>
      <c r="B404">
        <f t="shared" si="22"/>
        <v>99</v>
      </c>
      <c r="C404" t="str">
        <f t="shared" si="22"/>
        <v>pop_85_plus</v>
      </c>
      <c r="D404">
        <f ca="1">VLOOKUP(A404&amp;B404,'raw -- CBO demo'!$A$11:$N$8141,4,FALSE)</f>
        <v>46322</v>
      </c>
      <c r="E404">
        <f ca="1">VLOOKUP(A404&amp;B404,'raw -- CBO demo'!$A$11:$N$8141,8,FALSE)+VLOOKUP(A404&amp;B404,'raw -- CBO demo'!$A$11:$N$8141,14,FALSE)</f>
        <v>2553</v>
      </c>
    </row>
    <row r="405" spans="1:5">
      <c r="A405">
        <f t="shared" si="21"/>
        <v>2026</v>
      </c>
      <c r="B405">
        <f t="shared" si="22"/>
        <v>100</v>
      </c>
      <c r="C405" t="str">
        <f t="shared" si="22"/>
        <v>pop_85_plus</v>
      </c>
      <c r="D405">
        <f ca="1">VLOOKUP(A405&amp;B405,'raw -- CBO demo'!$A$11:$N$8141,4,FALSE)</f>
        <v>90070</v>
      </c>
      <c r="E405">
        <f ca="1">VLOOKUP(A405&amp;B405,'raw -- CBO demo'!$A$11:$N$8141,8,FALSE)+VLOOKUP(A405&amp;B405,'raw -- CBO demo'!$A$11:$N$8141,14,FALSE)</f>
        <v>7126</v>
      </c>
    </row>
    <row r="406" spans="1:5">
      <c r="A406">
        <f t="shared" si="21"/>
        <v>2027</v>
      </c>
      <c r="B406">
        <f t="shared" si="22"/>
        <v>0</v>
      </c>
      <c r="C406" t="str">
        <f t="shared" si="22"/>
        <v>pop_0_5</v>
      </c>
      <c r="D406">
        <f ca="1">VLOOKUP(A406&amp;B406,'raw -- CBO demo'!$A$11:$N$8141,4,FALSE)</f>
        <v>3821352</v>
      </c>
      <c r="E406">
        <f ca="1">VLOOKUP(A406&amp;B406,'raw -- CBO demo'!$A$11:$N$8141,8,FALSE)+VLOOKUP(A406&amp;B406,'raw -- CBO demo'!$A$11:$N$8141,14,FALSE)</f>
        <v>0</v>
      </c>
    </row>
    <row r="407" spans="1:5">
      <c r="A407">
        <f t="shared" si="21"/>
        <v>2027</v>
      </c>
      <c r="B407">
        <f t="shared" si="22"/>
        <v>1</v>
      </c>
      <c r="C407" t="str">
        <f t="shared" si="22"/>
        <v>pop_0_5</v>
      </c>
      <c r="D407">
        <f ca="1">VLOOKUP(A407&amp;B407,'raw -- CBO demo'!$A$11:$N$8141,4,FALSE)</f>
        <v>3791108</v>
      </c>
      <c r="E407">
        <f ca="1">VLOOKUP(A407&amp;B407,'raw -- CBO demo'!$A$11:$N$8141,8,FALSE)+VLOOKUP(A407&amp;B407,'raw -- CBO demo'!$A$11:$N$8141,14,FALSE)</f>
        <v>0</v>
      </c>
    </row>
    <row r="408" spans="1:5">
      <c r="A408">
        <f t="shared" si="21"/>
        <v>2027</v>
      </c>
      <c r="B408">
        <f t="shared" si="22"/>
        <v>2</v>
      </c>
      <c r="C408" t="str">
        <f t="shared" si="22"/>
        <v>pop_0_5</v>
      </c>
      <c r="D408">
        <f ca="1">VLOOKUP(A408&amp;B408,'raw -- CBO demo'!$A$11:$N$8141,4,FALSE)</f>
        <v>3778095</v>
      </c>
      <c r="E408">
        <f ca="1">VLOOKUP(A408&amp;B408,'raw -- CBO demo'!$A$11:$N$8141,8,FALSE)+VLOOKUP(A408&amp;B408,'raw -- CBO demo'!$A$11:$N$8141,14,FALSE)</f>
        <v>0</v>
      </c>
    </row>
    <row r="409" spans="1:5">
      <c r="A409">
        <f t="shared" si="21"/>
        <v>2027</v>
      </c>
      <c r="B409">
        <f t="shared" si="22"/>
        <v>3</v>
      </c>
      <c r="C409" t="str">
        <f t="shared" si="22"/>
        <v>pop_0_5</v>
      </c>
      <c r="D409">
        <f ca="1">VLOOKUP(A409&amp;B409,'raw -- CBO demo'!$A$11:$N$8141,4,FALSE)</f>
        <v>3777179</v>
      </c>
      <c r="E409">
        <f ca="1">VLOOKUP(A409&amp;B409,'raw -- CBO demo'!$A$11:$N$8141,8,FALSE)+VLOOKUP(A409&amp;B409,'raw -- CBO demo'!$A$11:$N$8141,14,FALSE)</f>
        <v>0</v>
      </c>
    </row>
    <row r="410" spans="1:5">
      <c r="A410">
        <f t="shared" si="21"/>
        <v>2027</v>
      </c>
      <c r="B410">
        <f t="shared" si="22"/>
        <v>4</v>
      </c>
      <c r="C410" t="str">
        <f t="shared" si="22"/>
        <v>pop_0_5</v>
      </c>
      <c r="D410">
        <f ca="1">VLOOKUP(A410&amp;B410,'raw -- CBO demo'!$A$11:$N$8141,4,FALSE)</f>
        <v>3772936</v>
      </c>
      <c r="E410">
        <f ca="1">VLOOKUP(A410&amp;B410,'raw -- CBO demo'!$A$11:$N$8141,8,FALSE)+VLOOKUP(A410&amp;B410,'raw -- CBO demo'!$A$11:$N$8141,14,FALSE)</f>
        <v>0</v>
      </c>
    </row>
    <row r="411" spans="1:5">
      <c r="A411">
        <f t="shared" si="21"/>
        <v>2027</v>
      </c>
      <c r="B411">
        <f t="shared" si="22"/>
        <v>5</v>
      </c>
      <c r="C411" t="str">
        <f t="shared" si="22"/>
        <v>pop_0_5</v>
      </c>
      <c r="D411">
        <f ca="1">VLOOKUP(A411&amp;B411,'raw -- CBO demo'!$A$11:$N$8141,4,FALSE)</f>
        <v>3776130</v>
      </c>
      <c r="E411">
        <f ca="1">VLOOKUP(A411&amp;B411,'raw -- CBO demo'!$A$11:$N$8141,8,FALSE)+VLOOKUP(A411&amp;B411,'raw -- CBO demo'!$A$11:$N$8141,14,FALSE)</f>
        <v>0</v>
      </c>
    </row>
    <row r="412" spans="1:5">
      <c r="A412">
        <f t="shared" si="21"/>
        <v>2027</v>
      </c>
      <c r="B412">
        <f t="shared" si="22"/>
        <v>6</v>
      </c>
      <c r="C412" t="str">
        <f t="shared" si="22"/>
        <v>pop_6_17</v>
      </c>
      <c r="D412">
        <f ca="1">VLOOKUP(A412&amp;B412,'raw -- CBO demo'!$A$11:$N$8141,4,FALSE)</f>
        <v>3725614</v>
      </c>
      <c r="E412">
        <f ca="1">VLOOKUP(A412&amp;B412,'raw -- CBO demo'!$A$11:$N$8141,8,FALSE)+VLOOKUP(A412&amp;B412,'raw -- CBO demo'!$A$11:$N$8141,14,FALSE)</f>
        <v>0</v>
      </c>
    </row>
    <row r="413" spans="1:5">
      <c r="A413">
        <f t="shared" si="21"/>
        <v>2027</v>
      </c>
      <c r="B413">
        <f t="shared" si="22"/>
        <v>7</v>
      </c>
      <c r="C413" t="str">
        <f t="shared" si="22"/>
        <v>pop_6_17</v>
      </c>
      <c r="D413">
        <f ca="1">VLOOKUP(A413&amp;B413,'raw -- CBO demo'!$A$11:$N$8141,4,FALSE)</f>
        <v>3857608</v>
      </c>
      <c r="E413">
        <f ca="1">VLOOKUP(A413&amp;B413,'raw -- CBO demo'!$A$11:$N$8141,8,FALSE)+VLOOKUP(A413&amp;B413,'raw -- CBO demo'!$A$11:$N$8141,14,FALSE)</f>
        <v>0</v>
      </c>
    </row>
    <row r="414" spans="1:5">
      <c r="A414">
        <f t="shared" si="21"/>
        <v>2027</v>
      </c>
      <c r="B414">
        <f t="shared" si="22"/>
        <v>8</v>
      </c>
      <c r="C414" t="str">
        <f t="shared" si="22"/>
        <v>pop_6_17</v>
      </c>
      <c r="D414">
        <f ca="1">VLOOKUP(A414&amp;B414,'raw -- CBO demo'!$A$11:$N$8141,4,FALSE)</f>
        <v>3922600</v>
      </c>
      <c r="E414">
        <f ca="1">VLOOKUP(A414&amp;B414,'raw -- CBO demo'!$A$11:$N$8141,8,FALSE)+VLOOKUP(A414&amp;B414,'raw -- CBO demo'!$A$11:$N$8141,14,FALSE)</f>
        <v>0</v>
      </c>
    </row>
    <row r="415" spans="1:5">
      <c r="A415">
        <f t="shared" si="21"/>
        <v>2027</v>
      </c>
      <c r="B415">
        <f t="shared" si="22"/>
        <v>9</v>
      </c>
      <c r="C415" t="str">
        <f t="shared" si="22"/>
        <v>pop_6_17</v>
      </c>
      <c r="D415">
        <f ca="1">VLOOKUP(A415&amp;B415,'raw -- CBO demo'!$A$11:$N$8141,4,FALSE)</f>
        <v>4001942</v>
      </c>
      <c r="E415">
        <f ca="1">VLOOKUP(A415&amp;B415,'raw -- CBO demo'!$A$11:$N$8141,8,FALSE)+VLOOKUP(A415&amp;B415,'raw -- CBO demo'!$A$11:$N$8141,14,FALSE)</f>
        <v>0</v>
      </c>
    </row>
    <row r="416" spans="1:5">
      <c r="A416">
        <f t="shared" si="21"/>
        <v>2027</v>
      </c>
      <c r="B416">
        <f t="shared" si="22"/>
        <v>10</v>
      </c>
      <c r="C416" t="str">
        <f t="shared" si="22"/>
        <v>pop_6_17</v>
      </c>
      <c r="D416">
        <f ca="1">VLOOKUP(A416&amp;B416,'raw -- CBO demo'!$A$11:$N$8141,4,FALSE)</f>
        <v>4110008</v>
      </c>
      <c r="E416">
        <f ca="1">VLOOKUP(A416&amp;B416,'raw -- CBO demo'!$A$11:$N$8141,8,FALSE)+VLOOKUP(A416&amp;B416,'raw -- CBO demo'!$A$11:$N$8141,14,FALSE)</f>
        <v>0</v>
      </c>
    </row>
    <row r="417" spans="1:5">
      <c r="A417">
        <f t="shared" si="21"/>
        <v>2027</v>
      </c>
      <c r="B417">
        <f t="shared" si="22"/>
        <v>11</v>
      </c>
      <c r="C417" t="str">
        <f t="shared" si="22"/>
        <v>pop_6_17</v>
      </c>
      <c r="D417">
        <f ca="1">VLOOKUP(A417&amp;B417,'raw -- CBO demo'!$A$11:$N$8141,4,FALSE)</f>
        <v>4161303</v>
      </c>
      <c r="E417">
        <f ca="1">VLOOKUP(A417&amp;B417,'raw -- CBO demo'!$A$11:$N$8141,8,FALSE)+VLOOKUP(A417&amp;B417,'raw -- CBO demo'!$A$11:$N$8141,14,FALSE)</f>
        <v>0</v>
      </c>
    </row>
    <row r="418" spans="1:5">
      <c r="A418">
        <f t="shared" si="21"/>
        <v>2027</v>
      </c>
      <c r="B418">
        <f t="shared" si="22"/>
        <v>12</v>
      </c>
      <c r="C418" t="str">
        <f t="shared" si="22"/>
        <v>pop_6_17</v>
      </c>
      <c r="D418">
        <f ca="1">VLOOKUP(A418&amp;B418,'raw -- CBO demo'!$A$11:$N$8141,4,FALSE)</f>
        <v>4190689</v>
      </c>
      <c r="E418">
        <f ca="1">VLOOKUP(A418&amp;B418,'raw -- CBO demo'!$A$11:$N$8141,8,FALSE)+VLOOKUP(A418&amp;B418,'raw -- CBO demo'!$A$11:$N$8141,14,FALSE)</f>
        <v>0</v>
      </c>
    </row>
    <row r="419" spans="1:5">
      <c r="A419">
        <f t="shared" si="21"/>
        <v>2027</v>
      </c>
      <c r="B419">
        <f t="shared" si="22"/>
        <v>13</v>
      </c>
      <c r="C419" t="str">
        <f t="shared" si="22"/>
        <v>pop_6_17</v>
      </c>
      <c r="D419">
        <f ca="1">VLOOKUP(A419&amp;B419,'raw -- CBO demo'!$A$11:$N$8141,4,FALSE)</f>
        <v>4153779</v>
      </c>
      <c r="E419">
        <f ca="1">VLOOKUP(A419&amp;B419,'raw -- CBO demo'!$A$11:$N$8141,8,FALSE)+VLOOKUP(A419&amp;B419,'raw -- CBO demo'!$A$11:$N$8141,14,FALSE)</f>
        <v>0</v>
      </c>
    </row>
    <row r="420" spans="1:5">
      <c r="A420">
        <f t="shared" si="21"/>
        <v>2027</v>
      </c>
      <c r="B420">
        <f t="shared" si="22"/>
        <v>14</v>
      </c>
      <c r="C420" t="str">
        <f t="shared" si="22"/>
        <v>pop_6_17</v>
      </c>
      <c r="D420">
        <f ca="1">VLOOKUP(A420&amp;B420,'raw -- CBO demo'!$A$11:$N$8141,4,FALSE)</f>
        <v>4189919</v>
      </c>
      <c r="E420">
        <f ca="1">VLOOKUP(A420&amp;B420,'raw -- CBO demo'!$A$11:$N$8141,8,FALSE)+VLOOKUP(A420&amp;B420,'raw -- CBO demo'!$A$11:$N$8141,14,FALSE)</f>
        <v>0</v>
      </c>
    </row>
    <row r="421" spans="1:5">
      <c r="A421">
        <f t="shared" si="21"/>
        <v>2027</v>
      </c>
      <c r="B421">
        <f t="shared" si="22"/>
        <v>15</v>
      </c>
      <c r="C421" t="str">
        <f t="shared" si="22"/>
        <v>pop_6_17</v>
      </c>
      <c r="D421">
        <f ca="1">VLOOKUP(A421&amp;B421,'raw -- CBO demo'!$A$11:$N$8141,4,FALSE)</f>
        <v>4203909</v>
      </c>
      <c r="E421">
        <f ca="1">VLOOKUP(A421&amp;B421,'raw -- CBO demo'!$A$11:$N$8141,8,FALSE)+VLOOKUP(A421&amp;B421,'raw -- CBO demo'!$A$11:$N$8141,14,FALSE)</f>
        <v>0</v>
      </c>
    </row>
    <row r="422" spans="1:5">
      <c r="A422">
        <f t="shared" si="21"/>
        <v>2027</v>
      </c>
      <c r="B422">
        <f t="shared" si="22"/>
        <v>16</v>
      </c>
      <c r="C422" t="str">
        <f t="shared" si="22"/>
        <v>pop_6_17</v>
      </c>
      <c r="D422">
        <f ca="1">VLOOKUP(A422&amp;B422,'raw -- CBO demo'!$A$11:$N$8141,4,FALSE)</f>
        <v>4317238</v>
      </c>
      <c r="E422">
        <f ca="1">VLOOKUP(A422&amp;B422,'raw -- CBO demo'!$A$11:$N$8141,8,FALSE)+VLOOKUP(A422&amp;B422,'raw -- CBO demo'!$A$11:$N$8141,14,FALSE)</f>
        <v>13035</v>
      </c>
    </row>
    <row r="423" spans="1:5">
      <c r="A423">
        <f t="shared" si="21"/>
        <v>2027</v>
      </c>
      <c r="B423">
        <f t="shared" si="22"/>
        <v>17</v>
      </c>
      <c r="C423" t="str">
        <f t="shared" si="22"/>
        <v>pop_6_17</v>
      </c>
      <c r="D423">
        <f ca="1">VLOOKUP(A423&amp;B423,'raw -- CBO demo'!$A$11:$N$8141,4,FALSE)</f>
        <v>4419791</v>
      </c>
      <c r="E423">
        <f ca="1">VLOOKUP(A423&amp;B423,'raw -- CBO demo'!$A$11:$N$8141,8,FALSE)+VLOOKUP(A423&amp;B423,'raw -- CBO demo'!$A$11:$N$8141,14,FALSE)</f>
        <v>31097</v>
      </c>
    </row>
    <row r="424" spans="1:5">
      <c r="A424">
        <f t="shared" si="21"/>
        <v>2027</v>
      </c>
      <c r="B424">
        <f t="shared" si="22"/>
        <v>18</v>
      </c>
      <c r="C424" t="str">
        <f t="shared" si="22"/>
        <v>pop_18_24</v>
      </c>
      <c r="D424">
        <f ca="1">VLOOKUP(A424&amp;B424,'raw -- CBO demo'!$A$11:$N$8141,4,FALSE)</f>
        <v>4612996</v>
      </c>
      <c r="E424">
        <f ca="1">VLOOKUP(A424&amp;B424,'raw -- CBO demo'!$A$11:$N$8141,8,FALSE)+VLOOKUP(A424&amp;B424,'raw -- CBO demo'!$A$11:$N$8141,14,FALSE)</f>
        <v>43141</v>
      </c>
    </row>
    <row r="425" spans="1:5">
      <c r="A425">
        <f t="shared" si="21"/>
        <v>2027</v>
      </c>
      <c r="B425">
        <f t="shared" si="22"/>
        <v>19</v>
      </c>
      <c r="C425" t="str">
        <f t="shared" si="22"/>
        <v>pop_18_24</v>
      </c>
      <c r="D425">
        <f ca="1">VLOOKUP(A425&amp;B425,'raw -- CBO demo'!$A$11:$N$8141,4,FALSE)</f>
        <v>4665890</v>
      </c>
      <c r="E425">
        <f ca="1">VLOOKUP(A425&amp;B425,'raw -- CBO demo'!$A$11:$N$8141,8,FALSE)+VLOOKUP(A425&amp;B425,'raw -- CBO demo'!$A$11:$N$8141,14,FALSE)</f>
        <v>79241</v>
      </c>
    </row>
    <row r="426" spans="1:5">
      <c r="A426">
        <f t="shared" si="21"/>
        <v>2027</v>
      </c>
      <c r="B426">
        <f t="shared" si="22"/>
        <v>20</v>
      </c>
      <c r="C426" t="str">
        <f t="shared" si="22"/>
        <v>pop_18_24</v>
      </c>
      <c r="D426">
        <f ca="1">VLOOKUP(A426&amp;B426,'raw -- CBO demo'!$A$11:$N$8141,4,FALSE)</f>
        <v>4630142</v>
      </c>
      <c r="E426">
        <f ca="1">VLOOKUP(A426&amp;B426,'raw -- CBO demo'!$A$11:$N$8141,8,FALSE)+VLOOKUP(A426&amp;B426,'raw -- CBO demo'!$A$11:$N$8141,14,FALSE)</f>
        <v>164475</v>
      </c>
    </row>
    <row r="427" spans="1:5">
      <c r="A427">
        <f t="shared" si="21"/>
        <v>2027</v>
      </c>
      <c r="B427">
        <f t="shared" si="22"/>
        <v>21</v>
      </c>
      <c r="C427" t="str">
        <f t="shared" si="22"/>
        <v>pop_18_24</v>
      </c>
      <c r="D427">
        <f ca="1">VLOOKUP(A427&amp;B427,'raw -- CBO demo'!$A$11:$N$8141,4,FALSE)</f>
        <v>4551140</v>
      </c>
      <c r="E427">
        <f ca="1">VLOOKUP(A427&amp;B427,'raw -- CBO demo'!$A$11:$N$8141,8,FALSE)+VLOOKUP(A427&amp;B427,'raw -- CBO demo'!$A$11:$N$8141,14,FALSE)</f>
        <v>219714</v>
      </c>
    </row>
    <row r="428" spans="1:5">
      <c r="A428">
        <f t="shared" si="21"/>
        <v>2027</v>
      </c>
      <c r="B428">
        <f t="shared" si="22"/>
        <v>22</v>
      </c>
      <c r="C428" t="str">
        <f t="shared" si="22"/>
        <v>pop_18_24</v>
      </c>
      <c r="D428">
        <f ca="1">VLOOKUP(A428&amp;B428,'raw -- CBO demo'!$A$11:$N$8141,4,FALSE)</f>
        <v>4529860</v>
      </c>
      <c r="E428">
        <f ca="1">VLOOKUP(A428&amp;B428,'raw -- CBO demo'!$A$11:$N$8141,8,FALSE)+VLOOKUP(A428&amp;B428,'raw -- CBO demo'!$A$11:$N$8141,14,FALSE)</f>
        <v>302181</v>
      </c>
    </row>
    <row r="429" spans="1:5">
      <c r="A429">
        <f t="shared" ref="A429:A492" si="23">A328+1</f>
        <v>2027</v>
      </c>
      <c r="B429">
        <f t="shared" ref="B429:C492" si="24">B328</f>
        <v>23</v>
      </c>
      <c r="C429" t="str">
        <f t="shared" si="24"/>
        <v>pop_18_24</v>
      </c>
      <c r="D429">
        <f ca="1">VLOOKUP(A429&amp;B429,'raw -- CBO demo'!$A$11:$N$8141,4,FALSE)</f>
        <v>4518264</v>
      </c>
      <c r="E429">
        <f ca="1">VLOOKUP(A429&amp;B429,'raw -- CBO demo'!$A$11:$N$8141,8,FALSE)+VLOOKUP(A429&amp;B429,'raw -- CBO demo'!$A$11:$N$8141,14,FALSE)</f>
        <v>467205</v>
      </c>
    </row>
    <row r="430" spans="1:5">
      <c r="A430">
        <f t="shared" si="23"/>
        <v>2027</v>
      </c>
      <c r="B430">
        <f t="shared" si="24"/>
        <v>24</v>
      </c>
      <c r="C430" t="str">
        <f t="shared" si="24"/>
        <v>pop_18_24</v>
      </c>
      <c r="D430">
        <f ca="1">VLOOKUP(A430&amp;B430,'raw -- CBO demo'!$A$11:$N$8141,4,FALSE)</f>
        <v>4484391</v>
      </c>
      <c r="E430">
        <f ca="1">VLOOKUP(A430&amp;B430,'raw -- CBO demo'!$A$11:$N$8141,8,FALSE)+VLOOKUP(A430&amp;B430,'raw -- CBO demo'!$A$11:$N$8141,14,FALSE)</f>
        <v>622064</v>
      </c>
    </row>
    <row r="431" spans="1:5">
      <c r="A431">
        <f t="shared" si="23"/>
        <v>2027</v>
      </c>
      <c r="B431">
        <f t="shared" si="24"/>
        <v>25</v>
      </c>
      <c r="C431" t="str">
        <f t="shared" si="24"/>
        <v>pop_25_34</v>
      </c>
      <c r="D431">
        <f ca="1">VLOOKUP(A431&amp;B431,'raw -- CBO demo'!$A$11:$N$8141,4,FALSE)</f>
        <v>4501522</v>
      </c>
      <c r="E431">
        <f ca="1">VLOOKUP(A431&amp;B431,'raw -- CBO demo'!$A$11:$N$8141,8,FALSE)+VLOOKUP(A431&amp;B431,'raw -- CBO demo'!$A$11:$N$8141,14,FALSE)</f>
        <v>870077</v>
      </c>
    </row>
    <row r="432" spans="1:5">
      <c r="A432">
        <f t="shared" si="23"/>
        <v>2027</v>
      </c>
      <c r="B432">
        <f t="shared" si="24"/>
        <v>26</v>
      </c>
      <c r="C432" t="str">
        <f t="shared" si="24"/>
        <v>pop_25_34</v>
      </c>
      <c r="D432">
        <f ca="1">VLOOKUP(A432&amp;B432,'raw -- CBO demo'!$A$11:$N$8141,4,FALSE)</f>
        <v>4603600</v>
      </c>
      <c r="E432">
        <f ca="1">VLOOKUP(A432&amp;B432,'raw -- CBO demo'!$A$11:$N$8141,8,FALSE)+VLOOKUP(A432&amp;B432,'raw -- CBO demo'!$A$11:$N$8141,14,FALSE)</f>
        <v>1114633</v>
      </c>
    </row>
    <row r="433" spans="1:5">
      <c r="A433">
        <f t="shared" si="23"/>
        <v>2027</v>
      </c>
      <c r="B433">
        <f t="shared" si="24"/>
        <v>27</v>
      </c>
      <c r="C433" t="str">
        <f t="shared" si="24"/>
        <v>pop_25_34</v>
      </c>
      <c r="D433">
        <f ca="1">VLOOKUP(A433&amp;B433,'raw -- CBO demo'!$A$11:$N$8141,4,FALSE)</f>
        <v>4546673</v>
      </c>
      <c r="E433">
        <f ca="1">VLOOKUP(A433&amp;B433,'raw -- CBO demo'!$A$11:$N$8141,8,FALSE)+VLOOKUP(A433&amp;B433,'raw -- CBO demo'!$A$11:$N$8141,14,FALSE)</f>
        <v>1472945</v>
      </c>
    </row>
    <row r="434" spans="1:5">
      <c r="A434">
        <f t="shared" si="23"/>
        <v>2027</v>
      </c>
      <c r="B434">
        <f t="shared" si="24"/>
        <v>28</v>
      </c>
      <c r="C434" t="str">
        <f t="shared" si="24"/>
        <v>pop_25_34</v>
      </c>
      <c r="D434">
        <f ca="1">VLOOKUP(A434&amp;B434,'raw -- CBO demo'!$A$11:$N$8141,4,FALSE)</f>
        <v>4553903</v>
      </c>
      <c r="E434">
        <f ca="1">VLOOKUP(A434&amp;B434,'raw -- CBO demo'!$A$11:$N$8141,8,FALSE)+VLOOKUP(A434&amp;B434,'raw -- CBO demo'!$A$11:$N$8141,14,FALSE)</f>
        <v>1599607</v>
      </c>
    </row>
    <row r="435" spans="1:5">
      <c r="A435">
        <f t="shared" si="23"/>
        <v>2027</v>
      </c>
      <c r="B435">
        <f t="shared" si="24"/>
        <v>29</v>
      </c>
      <c r="C435" t="str">
        <f t="shared" si="24"/>
        <v>pop_25_34</v>
      </c>
      <c r="D435">
        <f ca="1">VLOOKUP(A435&amp;B435,'raw -- CBO demo'!$A$11:$N$8141,4,FALSE)</f>
        <v>4497232</v>
      </c>
      <c r="E435">
        <f ca="1">VLOOKUP(A435&amp;B435,'raw -- CBO demo'!$A$11:$N$8141,8,FALSE)+VLOOKUP(A435&amp;B435,'raw -- CBO demo'!$A$11:$N$8141,14,FALSE)</f>
        <v>1739684</v>
      </c>
    </row>
    <row r="436" spans="1:5">
      <c r="A436">
        <f t="shared" si="23"/>
        <v>2027</v>
      </c>
      <c r="B436">
        <f t="shared" si="24"/>
        <v>30</v>
      </c>
      <c r="C436" t="str">
        <f t="shared" si="24"/>
        <v>pop_25_34</v>
      </c>
      <c r="D436">
        <f ca="1">VLOOKUP(A436&amp;B436,'raw -- CBO demo'!$A$11:$N$8141,4,FALSE)</f>
        <v>4529628</v>
      </c>
      <c r="E436">
        <f ca="1">VLOOKUP(A436&amp;B436,'raw -- CBO demo'!$A$11:$N$8141,8,FALSE)+VLOOKUP(A436&amp;B436,'raw -- CBO demo'!$A$11:$N$8141,14,FALSE)</f>
        <v>1885027</v>
      </c>
    </row>
    <row r="437" spans="1:5">
      <c r="A437">
        <f t="shared" si="23"/>
        <v>2027</v>
      </c>
      <c r="B437">
        <f t="shared" si="24"/>
        <v>31</v>
      </c>
      <c r="C437" t="str">
        <f t="shared" si="24"/>
        <v>pop_25_34</v>
      </c>
      <c r="D437">
        <f ca="1">VLOOKUP(A437&amp;B437,'raw -- CBO demo'!$A$11:$N$8141,4,FALSE)</f>
        <v>4561744</v>
      </c>
      <c r="E437">
        <f ca="1">VLOOKUP(A437&amp;B437,'raw -- CBO demo'!$A$11:$N$8141,8,FALSE)+VLOOKUP(A437&amp;B437,'raw -- CBO demo'!$A$11:$N$8141,14,FALSE)</f>
        <v>2100142</v>
      </c>
    </row>
    <row r="438" spans="1:5">
      <c r="A438">
        <f t="shared" si="23"/>
        <v>2027</v>
      </c>
      <c r="B438">
        <f t="shared" si="24"/>
        <v>32</v>
      </c>
      <c r="C438" t="str">
        <f t="shared" si="24"/>
        <v>pop_25_34</v>
      </c>
      <c r="D438">
        <f ca="1">VLOOKUP(A438&amp;B438,'raw -- CBO demo'!$A$11:$N$8141,4,FALSE)</f>
        <v>4604876</v>
      </c>
      <c r="E438">
        <f ca="1">VLOOKUP(A438&amp;B438,'raw -- CBO demo'!$A$11:$N$8141,8,FALSE)+VLOOKUP(A438&amp;B438,'raw -- CBO demo'!$A$11:$N$8141,14,FALSE)</f>
        <v>2211620</v>
      </c>
    </row>
    <row r="439" spans="1:5">
      <c r="A439">
        <f t="shared" si="23"/>
        <v>2027</v>
      </c>
      <c r="B439">
        <f t="shared" si="24"/>
        <v>33</v>
      </c>
      <c r="C439" t="str">
        <f t="shared" si="24"/>
        <v>pop_25_34</v>
      </c>
      <c r="D439">
        <f ca="1">VLOOKUP(A439&amp;B439,'raw -- CBO demo'!$A$11:$N$8141,4,FALSE)</f>
        <v>4671279</v>
      </c>
      <c r="E439">
        <f ca="1">VLOOKUP(A439&amp;B439,'raw -- CBO demo'!$A$11:$N$8141,8,FALSE)+VLOOKUP(A439&amp;B439,'raw -- CBO demo'!$A$11:$N$8141,14,FALSE)</f>
        <v>2290488</v>
      </c>
    </row>
    <row r="440" spans="1:5">
      <c r="A440">
        <f t="shared" si="23"/>
        <v>2027</v>
      </c>
      <c r="B440">
        <f t="shared" si="24"/>
        <v>34</v>
      </c>
      <c r="C440" t="str">
        <f t="shared" si="24"/>
        <v>pop_25_34</v>
      </c>
      <c r="D440">
        <f ca="1">VLOOKUP(A440&amp;B440,'raw -- CBO demo'!$A$11:$N$8141,4,FALSE)</f>
        <v>4771819</v>
      </c>
      <c r="E440">
        <f ca="1">VLOOKUP(A440&amp;B440,'raw -- CBO demo'!$A$11:$N$8141,8,FALSE)+VLOOKUP(A440&amp;B440,'raw -- CBO demo'!$A$11:$N$8141,14,FALSE)</f>
        <v>2441778</v>
      </c>
    </row>
    <row r="441" spans="1:5">
      <c r="A441">
        <f t="shared" si="23"/>
        <v>2027</v>
      </c>
      <c r="B441">
        <f t="shared" si="24"/>
        <v>35</v>
      </c>
      <c r="C441" t="str">
        <f t="shared" si="24"/>
        <v>pop_35_44</v>
      </c>
      <c r="D441">
        <f ca="1">VLOOKUP(A441&amp;B441,'raw -- CBO demo'!$A$11:$N$8141,4,FALSE)</f>
        <v>4822298</v>
      </c>
      <c r="E441">
        <f ca="1">VLOOKUP(A441&amp;B441,'raw -- CBO demo'!$A$11:$N$8141,8,FALSE)+VLOOKUP(A441&amp;B441,'raw -- CBO demo'!$A$11:$N$8141,14,FALSE)</f>
        <v>2445833</v>
      </c>
    </row>
    <row r="442" spans="1:5">
      <c r="A442">
        <f t="shared" si="23"/>
        <v>2027</v>
      </c>
      <c r="B442">
        <f t="shared" si="24"/>
        <v>36</v>
      </c>
      <c r="C442" t="str">
        <f t="shared" si="24"/>
        <v>pop_35_44</v>
      </c>
      <c r="D442">
        <f ca="1">VLOOKUP(A442&amp;B442,'raw -- CBO demo'!$A$11:$N$8141,4,FALSE)</f>
        <v>4877489</v>
      </c>
      <c r="E442">
        <f ca="1">VLOOKUP(A442&amp;B442,'raw -- CBO demo'!$A$11:$N$8141,8,FALSE)+VLOOKUP(A442&amp;B442,'raw -- CBO demo'!$A$11:$N$8141,14,FALSE)</f>
        <v>2600938</v>
      </c>
    </row>
    <row r="443" spans="1:5">
      <c r="A443">
        <f t="shared" si="23"/>
        <v>2027</v>
      </c>
      <c r="B443">
        <f t="shared" si="24"/>
        <v>37</v>
      </c>
      <c r="C443" t="str">
        <f t="shared" si="24"/>
        <v>pop_35_44</v>
      </c>
      <c r="D443">
        <f ca="1">VLOOKUP(A443&amp;B443,'raw -- CBO demo'!$A$11:$N$8141,4,FALSE)</f>
        <v>4740140</v>
      </c>
      <c r="E443">
        <f ca="1">VLOOKUP(A443&amp;B443,'raw -- CBO demo'!$A$11:$N$8141,8,FALSE)+VLOOKUP(A443&amp;B443,'raw -- CBO demo'!$A$11:$N$8141,14,FALSE)</f>
        <v>2474313</v>
      </c>
    </row>
    <row r="444" spans="1:5">
      <c r="A444">
        <f t="shared" si="23"/>
        <v>2027</v>
      </c>
      <c r="B444">
        <f t="shared" si="24"/>
        <v>38</v>
      </c>
      <c r="C444" t="str">
        <f t="shared" si="24"/>
        <v>pop_35_44</v>
      </c>
      <c r="D444">
        <f ca="1">VLOOKUP(A444&amp;B444,'raw -- CBO demo'!$A$11:$N$8141,4,FALSE)</f>
        <v>4630889</v>
      </c>
      <c r="E444">
        <f ca="1">VLOOKUP(A444&amp;B444,'raw -- CBO demo'!$A$11:$N$8141,8,FALSE)+VLOOKUP(A444&amp;B444,'raw -- CBO demo'!$A$11:$N$8141,14,FALSE)</f>
        <v>2469683</v>
      </c>
    </row>
    <row r="445" spans="1:5">
      <c r="A445">
        <f t="shared" si="23"/>
        <v>2027</v>
      </c>
      <c r="B445">
        <f t="shared" si="24"/>
        <v>39</v>
      </c>
      <c r="C445" t="str">
        <f t="shared" si="24"/>
        <v>pop_35_44</v>
      </c>
      <c r="D445">
        <f ca="1">VLOOKUP(A445&amp;B445,'raw -- CBO demo'!$A$11:$N$8141,4,FALSE)</f>
        <v>4521728</v>
      </c>
      <c r="E445">
        <f ca="1">VLOOKUP(A445&amp;B445,'raw -- CBO demo'!$A$11:$N$8141,8,FALSE)+VLOOKUP(A445&amp;B445,'raw -- CBO demo'!$A$11:$N$8141,14,FALSE)</f>
        <v>2564981</v>
      </c>
    </row>
    <row r="446" spans="1:5">
      <c r="A446">
        <f t="shared" si="23"/>
        <v>2027</v>
      </c>
      <c r="B446">
        <f t="shared" si="24"/>
        <v>40</v>
      </c>
      <c r="C446" t="str">
        <f t="shared" si="24"/>
        <v>pop_35_44</v>
      </c>
      <c r="D446">
        <f ca="1">VLOOKUP(A446&amp;B446,'raw -- CBO demo'!$A$11:$N$8141,4,FALSE)</f>
        <v>4483277</v>
      </c>
      <c r="E446">
        <f ca="1">VLOOKUP(A446&amp;B446,'raw -- CBO demo'!$A$11:$N$8141,8,FALSE)+VLOOKUP(A446&amp;B446,'raw -- CBO demo'!$A$11:$N$8141,14,FALSE)</f>
        <v>2529258</v>
      </c>
    </row>
    <row r="447" spans="1:5">
      <c r="A447">
        <f t="shared" si="23"/>
        <v>2027</v>
      </c>
      <c r="B447">
        <f t="shared" si="24"/>
        <v>41</v>
      </c>
      <c r="C447" t="str">
        <f t="shared" si="24"/>
        <v>pop_35_44</v>
      </c>
      <c r="D447">
        <f ca="1">VLOOKUP(A447&amp;B447,'raw -- CBO demo'!$A$11:$N$8141,4,FALSE)</f>
        <v>4500773</v>
      </c>
      <c r="E447">
        <f ca="1">VLOOKUP(A447&amp;B447,'raw -- CBO demo'!$A$11:$N$8141,8,FALSE)+VLOOKUP(A447&amp;B447,'raw -- CBO demo'!$A$11:$N$8141,14,FALSE)</f>
        <v>2620319</v>
      </c>
    </row>
    <row r="448" spans="1:5">
      <c r="A448">
        <f t="shared" si="23"/>
        <v>2027</v>
      </c>
      <c r="B448">
        <f t="shared" si="24"/>
        <v>42</v>
      </c>
      <c r="C448" t="str">
        <f t="shared" si="24"/>
        <v>pop_35_44</v>
      </c>
      <c r="D448">
        <f ca="1">VLOOKUP(A448&amp;B448,'raw -- CBO demo'!$A$11:$N$8141,4,FALSE)</f>
        <v>4413164</v>
      </c>
      <c r="E448">
        <f ca="1">VLOOKUP(A448&amp;B448,'raw -- CBO demo'!$A$11:$N$8141,8,FALSE)+VLOOKUP(A448&amp;B448,'raw -- CBO demo'!$A$11:$N$8141,14,FALSE)</f>
        <v>2613080</v>
      </c>
    </row>
    <row r="449" spans="1:5">
      <c r="A449">
        <f t="shared" si="23"/>
        <v>2027</v>
      </c>
      <c r="B449">
        <f t="shared" si="24"/>
        <v>43</v>
      </c>
      <c r="C449" t="str">
        <f t="shared" si="24"/>
        <v>pop_35_44</v>
      </c>
      <c r="D449">
        <f ca="1">VLOOKUP(A449&amp;B449,'raw -- CBO demo'!$A$11:$N$8141,4,FALSE)</f>
        <v>4394817</v>
      </c>
      <c r="E449">
        <f ca="1">VLOOKUP(A449&amp;B449,'raw -- CBO demo'!$A$11:$N$8141,8,FALSE)+VLOOKUP(A449&amp;B449,'raw -- CBO demo'!$A$11:$N$8141,14,FALSE)</f>
        <v>2734173</v>
      </c>
    </row>
    <row r="450" spans="1:5">
      <c r="A450">
        <f t="shared" si="23"/>
        <v>2027</v>
      </c>
      <c r="B450">
        <f t="shared" si="24"/>
        <v>44</v>
      </c>
      <c r="C450" t="str">
        <f t="shared" si="24"/>
        <v>pop_35_44</v>
      </c>
      <c r="D450">
        <f ca="1">VLOOKUP(A450&amp;B450,'raw -- CBO demo'!$A$11:$N$8141,4,FALSE)</f>
        <v>4475817</v>
      </c>
      <c r="E450">
        <f ca="1">VLOOKUP(A450&amp;B450,'raw -- CBO demo'!$A$11:$N$8141,8,FALSE)+VLOOKUP(A450&amp;B450,'raw -- CBO demo'!$A$11:$N$8141,14,FALSE)</f>
        <v>2735379</v>
      </c>
    </row>
    <row r="451" spans="1:5">
      <c r="A451">
        <f t="shared" si="23"/>
        <v>2027</v>
      </c>
      <c r="B451">
        <f t="shared" si="24"/>
        <v>45</v>
      </c>
      <c r="C451" t="str">
        <f t="shared" si="24"/>
        <v>pop_45_54</v>
      </c>
      <c r="D451">
        <f ca="1">VLOOKUP(A451&amp;B451,'raw -- CBO demo'!$A$11:$N$8141,4,FALSE)</f>
        <v>4392141</v>
      </c>
      <c r="E451">
        <f ca="1">VLOOKUP(A451&amp;B451,'raw -- CBO demo'!$A$11:$N$8141,8,FALSE)+VLOOKUP(A451&amp;B451,'raw -- CBO demo'!$A$11:$N$8141,14,FALSE)</f>
        <v>2748586</v>
      </c>
    </row>
    <row r="452" spans="1:5">
      <c r="A452">
        <f t="shared" si="23"/>
        <v>2027</v>
      </c>
      <c r="B452">
        <f t="shared" si="24"/>
        <v>46</v>
      </c>
      <c r="C452" t="str">
        <f t="shared" si="24"/>
        <v>pop_45_54</v>
      </c>
      <c r="D452">
        <f ca="1">VLOOKUP(A452&amp;B452,'raw -- CBO demo'!$A$11:$N$8141,4,FALSE)</f>
        <v>4448380</v>
      </c>
      <c r="E452">
        <f ca="1">VLOOKUP(A452&amp;B452,'raw -- CBO demo'!$A$11:$N$8141,8,FALSE)+VLOOKUP(A452&amp;B452,'raw -- CBO demo'!$A$11:$N$8141,14,FALSE)</f>
        <v>2814423</v>
      </c>
    </row>
    <row r="453" spans="1:5">
      <c r="A453">
        <f t="shared" si="23"/>
        <v>2027</v>
      </c>
      <c r="B453">
        <f t="shared" si="24"/>
        <v>47</v>
      </c>
      <c r="C453" t="str">
        <f t="shared" si="24"/>
        <v>pop_45_54</v>
      </c>
      <c r="D453">
        <f ca="1">VLOOKUP(A453&amp;B453,'raw -- CBO demo'!$A$11:$N$8141,4,FALSE)</f>
        <v>4272828</v>
      </c>
      <c r="E453">
        <f ca="1">VLOOKUP(A453&amp;B453,'raw -- CBO demo'!$A$11:$N$8141,8,FALSE)+VLOOKUP(A453&amp;B453,'raw -- CBO demo'!$A$11:$N$8141,14,FALSE)</f>
        <v>2804326</v>
      </c>
    </row>
    <row r="454" spans="1:5">
      <c r="A454">
        <f t="shared" si="23"/>
        <v>2027</v>
      </c>
      <c r="B454">
        <f t="shared" si="24"/>
        <v>48</v>
      </c>
      <c r="C454" t="str">
        <f t="shared" si="24"/>
        <v>pop_45_54</v>
      </c>
      <c r="D454">
        <f ca="1">VLOOKUP(A454&amp;B454,'raw -- CBO demo'!$A$11:$N$8141,4,FALSE)</f>
        <v>4130438</v>
      </c>
      <c r="E454">
        <f ca="1">VLOOKUP(A454&amp;B454,'raw -- CBO demo'!$A$11:$N$8141,8,FALSE)+VLOOKUP(A454&amp;B454,'raw -- CBO demo'!$A$11:$N$8141,14,FALSE)</f>
        <v>2739655</v>
      </c>
    </row>
    <row r="455" spans="1:5">
      <c r="A455">
        <f t="shared" si="23"/>
        <v>2027</v>
      </c>
      <c r="B455">
        <f t="shared" si="24"/>
        <v>49</v>
      </c>
      <c r="C455" t="str">
        <f t="shared" si="24"/>
        <v>pop_45_54</v>
      </c>
      <c r="D455">
        <f ca="1">VLOOKUP(A455&amp;B455,'raw -- CBO demo'!$A$11:$N$8141,4,FALSE)</f>
        <v>4101728</v>
      </c>
      <c r="E455">
        <f ca="1">VLOOKUP(A455&amp;B455,'raw -- CBO demo'!$A$11:$N$8141,8,FALSE)+VLOOKUP(A455&amp;B455,'raw -- CBO demo'!$A$11:$N$8141,14,FALSE)</f>
        <v>2701972</v>
      </c>
    </row>
    <row r="456" spans="1:5">
      <c r="A456">
        <f t="shared" si="23"/>
        <v>2027</v>
      </c>
      <c r="B456">
        <f t="shared" si="24"/>
        <v>50</v>
      </c>
      <c r="C456" t="str">
        <f t="shared" si="24"/>
        <v>pop_45_54</v>
      </c>
      <c r="D456">
        <f ca="1">VLOOKUP(A456&amp;B456,'raw -- CBO demo'!$A$11:$N$8141,4,FALSE)</f>
        <v>3947522</v>
      </c>
      <c r="E456">
        <f ca="1">VLOOKUP(A456&amp;B456,'raw -- CBO demo'!$A$11:$N$8141,8,FALSE)+VLOOKUP(A456&amp;B456,'raw -- CBO demo'!$A$11:$N$8141,14,FALSE)</f>
        <v>2623693</v>
      </c>
    </row>
    <row r="457" spans="1:5">
      <c r="A457">
        <f t="shared" si="23"/>
        <v>2027</v>
      </c>
      <c r="B457">
        <f t="shared" si="24"/>
        <v>51</v>
      </c>
      <c r="C457" t="str">
        <f t="shared" si="24"/>
        <v>pop_45_54</v>
      </c>
      <c r="D457">
        <f ca="1">VLOOKUP(A457&amp;B457,'raw -- CBO demo'!$A$11:$N$8141,4,FALSE)</f>
        <v>3910878</v>
      </c>
      <c r="E457">
        <f ca="1">VLOOKUP(A457&amp;B457,'raw -- CBO demo'!$A$11:$N$8141,8,FALSE)+VLOOKUP(A457&amp;B457,'raw -- CBO demo'!$A$11:$N$8141,14,FALSE)</f>
        <v>2553309</v>
      </c>
    </row>
    <row r="458" spans="1:5">
      <c r="A458">
        <f t="shared" si="23"/>
        <v>2027</v>
      </c>
      <c r="B458">
        <f t="shared" si="24"/>
        <v>52</v>
      </c>
      <c r="C458" t="str">
        <f t="shared" si="24"/>
        <v>pop_45_54</v>
      </c>
      <c r="D458">
        <f ca="1">VLOOKUP(A458&amp;B458,'raw -- CBO demo'!$A$11:$N$8141,4,FALSE)</f>
        <v>3892944</v>
      </c>
      <c r="E458">
        <f ca="1">VLOOKUP(A458&amp;B458,'raw -- CBO demo'!$A$11:$N$8141,8,FALSE)+VLOOKUP(A458&amp;B458,'raw -- CBO demo'!$A$11:$N$8141,14,FALSE)</f>
        <v>2503587</v>
      </c>
    </row>
    <row r="459" spans="1:5">
      <c r="A459">
        <f t="shared" si="23"/>
        <v>2027</v>
      </c>
      <c r="B459">
        <f t="shared" si="24"/>
        <v>53</v>
      </c>
      <c r="C459" t="str">
        <f t="shared" si="24"/>
        <v>pop_45_54</v>
      </c>
      <c r="D459">
        <f ca="1">VLOOKUP(A459&amp;B459,'raw -- CBO demo'!$A$11:$N$8141,4,FALSE)</f>
        <v>3817380</v>
      </c>
      <c r="E459">
        <f ca="1">VLOOKUP(A459&amp;B459,'raw -- CBO demo'!$A$11:$N$8141,8,FALSE)+VLOOKUP(A459&amp;B459,'raw -- CBO demo'!$A$11:$N$8141,14,FALSE)</f>
        <v>2506124</v>
      </c>
    </row>
    <row r="460" spans="1:5">
      <c r="A460">
        <f t="shared" si="23"/>
        <v>2027</v>
      </c>
      <c r="B460">
        <f t="shared" si="24"/>
        <v>54</v>
      </c>
      <c r="C460" t="str">
        <f t="shared" si="24"/>
        <v>pop_45_54</v>
      </c>
      <c r="D460">
        <f ca="1">VLOOKUP(A460&amp;B460,'raw -- CBO demo'!$A$11:$N$8141,4,FALSE)</f>
        <v>3963799</v>
      </c>
      <c r="E460">
        <f ca="1">VLOOKUP(A460&amp;B460,'raw -- CBO demo'!$A$11:$N$8141,8,FALSE)+VLOOKUP(A460&amp;B460,'raw -- CBO demo'!$A$11:$N$8141,14,FALSE)</f>
        <v>2580064</v>
      </c>
    </row>
    <row r="461" spans="1:5">
      <c r="A461">
        <f t="shared" si="23"/>
        <v>2027</v>
      </c>
      <c r="B461">
        <f t="shared" si="24"/>
        <v>55</v>
      </c>
      <c r="C461" t="str">
        <f t="shared" si="24"/>
        <v>pop_55_64</v>
      </c>
      <c r="D461">
        <f ca="1">VLOOKUP(A461&amp;B461,'raw -- CBO demo'!$A$11:$N$8141,4,FALSE)</f>
        <v>4133093</v>
      </c>
      <c r="E461">
        <f ca="1">VLOOKUP(A461&amp;B461,'raw -- CBO demo'!$A$11:$N$8141,8,FALSE)+VLOOKUP(A461&amp;B461,'raw -- CBO demo'!$A$11:$N$8141,14,FALSE)</f>
        <v>2723288</v>
      </c>
    </row>
    <row r="462" spans="1:5">
      <c r="A462">
        <f t="shared" si="23"/>
        <v>2027</v>
      </c>
      <c r="B462">
        <f t="shared" si="24"/>
        <v>56</v>
      </c>
      <c r="C462" t="str">
        <f t="shared" si="24"/>
        <v>pop_55_64</v>
      </c>
      <c r="D462">
        <f ca="1">VLOOKUP(A462&amp;B462,'raw -- CBO demo'!$A$11:$N$8141,4,FALSE)</f>
        <v>4296704</v>
      </c>
      <c r="E462">
        <f ca="1">VLOOKUP(A462&amp;B462,'raw -- CBO demo'!$A$11:$N$8141,8,FALSE)+VLOOKUP(A462&amp;B462,'raw -- CBO demo'!$A$11:$N$8141,14,FALSE)</f>
        <v>2795956</v>
      </c>
    </row>
    <row r="463" spans="1:5">
      <c r="A463">
        <f t="shared" si="23"/>
        <v>2027</v>
      </c>
      <c r="B463">
        <f t="shared" si="24"/>
        <v>57</v>
      </c>
      <c r="C463" t="str">
        <f t="shared" si="24"/>
        <v>pop_55_64</v>
      </c>
      <c r="D463">
        <f ca="1">VLOOKUP(A463&amp;B463,'raw -- CBO demo'!$A$11:$N$8141,4,FALSE)</f>
        <v>4092284</v>
      </c>
      <c r="E463">
        <f ca="1">VLOOKUP(A463&amp;B463,'raw -- CBO demo'!$A$11:$N$8141,8,FALSE)+VLOOKUP(A463&amp;B463,'raw -- CBO demo'!$A$11:$N$8141,14,FALSE)</f>
        <v>2677162</v>
      </c>
    </row>
    <row r="464" spans="1:5">
      <c r="A464">
        <f t="shared" si="23"/>
        <v>2027</v>
      </c>
      <c r="B464">
        <f t="shared" si="24"/>
        <v>58</v>
      </c>
      <c r="C464" t="str">
        <f t="shared" si="24"/>
        <v>pop_55_64</v>
      </c>
      <c r="D464">
        <f ca="1">VLOOKUP(A464&amp;B464,'raw -- CBO demo'!$A$11:$N$8141,4,FALSE)</f>
        <v>3958867</v>
      </c>
      <c r="E464">
        <f ca="1">VLOOKUP(A464&amp;B464,'raw -- CBO demo'!$A$11:$N$8141,8,FALSE)+VLOOKUP(A464&amp;B464,'raw -- CBO demo'!$A$11:$N$8141,14,FALSE)</f>
        <v>2571763</v>
      </c>
    </row>
    <row r="465" spans="1:5">
      <c r="A465">
        <f t="shared" si="23"/>
        <v>2027</v>
      </c>
      <c r="B465">
        <f t="shared" si="24"/>
        <v>59</v>
      </c>
      <c r="C465" t="str">
        <f t="shared" si="24"/>
        <v>pop_55_64</v>
      </c>
      <c r="D465">
        <f ca="1">VLOOKUP(A465&amp;B465,'raw -- CBO demo'!$A$11:$N$8141,4,FALSE)</f>
        <v>3893050</v>
      </c>
      <c r="E465">
        <f ca="1">VLOOKUP(A465&amp;B465,'raw -- CBO demo'!$A$11:$N$8141,8,FALSE)+VLOOKUP(A465&amp;B465,'raw -- CBO demo'!$A$11:$N$8141,14,FALSE)</f>
        <v>2464949</v>
      </c>
    </row>
    <row r="466" spans="1:5">
      <c r="A466">
        <f t="shared" si="23"/>
        <v>2027</v>
      </c>
      <c r="B466">
        <f t="shared" si="24"/>
        <v>60</v>
      </c>
      <c r="C466" t="str">
        <f t="shared" si="24"/>
        <v>pop_55_64</v>
      </c>
      <c r="D466">
        <f ca="1">VLOOKUP(A466&amp;B466,'raw -- CBO demo'!$A$11:$N$8141,4,FALSE)</f>
        <v>3916401</v>
      </c>
      <c r="E466">
        <f ca="1">VLOOKUP(A466&amp;B466,'raw -- CBO demo'!$A$11:$N$8141,8,FALSE)+VLOOKUP(A466&amp;B466,'raw -- CBO demo'!$A$11:$N$8141,14,FALSE)</f>
        <v>2477565</v>
      </c>
    </row>
    <row r="467" spans="1:5">
      <c r="A467">
        <f t="shared" si="23"/>
        <v>2027</v>
      </c>
      <c r="B467">
        <f t="shared" si="24"/>
        <v>61</v>
      </c>
      <c r="C467" t="str">
        <f t="shared" si="24"/>
        <v>pop_55_64</v>
      </c>
      <c r="D467">
        <f ca="1">VLOOKUP(A467&amp;B467,'raw -- CBO demo'!$A$11:$N$8141,4,FALSE)</f>
        <v>4017600</v>
      </c>
      <c r="E467">
        <f ca="1">VLOOKUP(A467&amp;B467,'raw -- CBO demo'!$A$11:$N$8141,8,FALSE)+VLOOKUP(A467&amp;B467,'raw -- CBO demo'!$A$11:$N$8141,14,FALSE)</f>
        <v>2535912</v>
      </c>
    </row>
    <row r="468" spans="1:5">
      <c r="A468">
        <f t="shared" si="23"/>
        <v>2027</v>
      </c>
      <c r="B468">
        <f t="shared" si="24"/>
        <v>62</v>
      </c>
      <c r="C468" t="str">
        <f t="shared" si="24"/>
        <v>pop_55_64</v>
      </c>
      <c r="D468">
        <f ca="1">VLOOKUP(A468&amp;B468,'raw -- CBO demo'!$A$11:$N$8141,4,FALSE)</f>
        <v>4175730</v>
      </c>
      <c r="E468">
        <f ca="1">VLOOKUP(A468&amp;B468,'raw -- CBO demo'!$A$11:$N$8141,8,FALSE)+VLOOKUP(A468&amp;B468,'raw -- CBO demo'!$A$11:$N$8141,14,FALSE)</f>
        <v>2647431</v>
      </c>
    </row>
    <row r="469" spans="1:5">
      <c r="A469">
        <f t="shared" si="23"/>
        <v>2027</v>
      </c>
      <c r="B469">
        <f t="shared" si="24"/>
        <v>63</v>
      </c>
      <c r="C469" t="str">
        <f t="shared" si="24"/>
        <v>pop_55_64</v>
      </c>
      <c r="D469">
        <f ca="1">VLOOKUP(A469&amp;B469,'raw -- CBO demo'!$A$11:$N$8141,4,FALSE)</f>
        <v>4152479</v>
      </c>
      <c r="E469">
        <f ca="1">VLOOKUP(A469&amp;B469,'raw -- CBO demo'!$A$11:$N$8141,8,FALSE)+VLOOKUP(A469&amp;B469,'raw -- CBO demo'!$A$11:$N$8141,14,FALSE)</f>
        <v>2662135</v>
      </c>
    </row>
    <row r="470" spans="1:5">
      <c r="A470">
        <f t="shared" si="23"/>
        <v>2027</v>
      </c>
      <c r="B470">
        <f t="shared" si="24"/>
        <v>64</v>
      </c>
      <c r="C470" t="str">
        <f t="shared" si="24"/>
        <v>pop_55_64</v>
      </c>
      <c r="D470">
        <f ca="1">VLOOKUP(A470&amp;B470,'raw -- CBO demo'!$A$11:$N$8141,4,FALSE)</f>
        <v>4139234</v>
      </c>
      <c r="E470">
        <f ca="1">VLOOKUP(A470&amp;B470,'raw -- CBO demo'!$A$11:$N$8141,8,FALSE)+VLOOKUP(A470&amp;B470,'raw -- CBO demo'!$A$11:$N$8141,14,FALSE)</f>
        <v>2632775</v>
      </c>
    </row>
    <row r="471" spans="1:5">
      <c r="A471">
        <f t="shared" si="23"/>
        <v>2027</v>
      </c>
      <c r="B471">
        <f t="shared" si="24"/>
        <v>65</v>
      </c>
      <c r="C471" t="str">
        <f t="shared" si="24"/>
        <v>pop_65_74</v>
      </c>
      <c r="D471">
        <f ca="1">VLOOKUP(A471&amp;B471,'raw -- CBO demo'!$A$11:$N$8141,4,FALSE)</f>
        <v>4095222</v>
      </c>
      <c r="E471">
        <f ca="1">VLOOKUP(A471&amp;B471,'raw -- CBO demo'!$A$11:$N$8141,8,FALSE)+VLOOKUP(A471&amp;B471,'raw -- CBO demo'!$A$11:$N$8141,14,FALSE)</f>
        <v>2615326</v>
      </c>
    </row>
    <row r="472" spans="1:5">
      <c r="A472">
        <f t="shared" si="23"/>
        <v>2027</v>
      </c>
      <c r="B472">
        <f t="shared" si="24"/>
        <v>66</v>
      </c>
      <c r="C472" t="str">
        <f t="shared" si="24"/>
        <v>pop_65_74</v>
      </c>
      <c r="D472">
        <f ca="1">VLOOKUP(A472&amp;B472,'raw -- CBO demo'!$A$11:$N$8141,4,FALSE)</f>
        <v>4101257</v>
      </c>
      <c r="E472">
        <f ca="1">VLOOKUP(A472&amp;B472,'raw -- CBO demo'!$A$11:$N$8141,8,FALSE)+VLOOKUP(A472&amp;B472,'raw -- CBO demo'!$A$11:$N$8141,14,FALSE)</f>
        <v>2567525</v>
      </c>
    </row>
    <row r="473" spans="1:5">
      <c r="A473">
        <f t="shared" si="23"/>
        <v>2027</v>
      </c>
      <c r="B473">
        <f t="shared" si="24"/>
        <v>67</v>
      </c>
      <c r="C473" t="str">
        <f t="shared" si="24"/>
        <v>pop_65_74</v>
      </c>
      <c r="D473">
        <f ca="1">VLOOKUP(A473&amp;B473,'raw -- CBO demo'!$A$11:$N$8141,4,FALSE)</f>
        <v>3976141</v>
      </c>
      <c r="E473">
        <f ca="1">VLOOKUP(A473&amp;B473,'raw -- CBO demo'!$A$11:$N$8141,8,FALSE)+VLOOKUP(A473&amp;B473,'raw -- CBO demo'!$A$11:$N$8141,14,FALSE)</f>
        <v>2451887</v>
      </c>
    </row>
    <row r="474" spans="1:5">
      <c r="A474">
        <f t="shared" si="23"/>
        <v>2027</v>
      </c>
      <c r="B474">
        <f t="shared" si="24"/>
        <v>68</v>
      </c>
      <c r="C474" t="str">
        <f t="shared" si="24"/>
        <v>pop_65_74</v>
      </c>
      <c r="D474">
        <f ca="1">VLOOKUP(A474&amp;B474,'raw -- CBO demo'!$A$11:$N$8141,4,FALSE)</f>
        <v>3846358</v>
      </c>
      <c r="E474">
        <f ca="1">VLOOKUP(A474&amp;B474,'raw -- CBO demo'!$A$11:$N$8141,8,FALSE)+VLOOKUP(A474&amp;B474,'raw -- CBO demo'!$A$11:$N$8141,14,FALSE)</f>
        <v>2351998</v>
      </c>
    </row>
    <row r="475" spans="1:5">
      <c r="A475">
        <f t="shared" si="23"/>
        <v>2027</v>
      </c>
      <c r="B475">
        <f t="shared" si="24"/>
        <v>69</v>
      </c>
      <c r="C475" t="str">
        <f t="shared" si="24"/>
        <v>pop_65_74</v>
      </c>
      <c r="D475">
        <f ca="1">VLOOKUP(A475&amp;B475,'raw -- CBO demo'!$A$11:$N$8141,4,FALSE)</f>
        <v>3834921</v>
      </c>
      <c r="E475">
        <f ca="1">VLOOKUP(A475&amp;B475,'raw -- CBO demo'!$A$11:$N$8141,8,FALSE)+VLOOKUP(A475&amp;B475,'raw -- CBO demo'!$A$11:$N$8141,14,FALSE)</f>
        <v>2353285</v>
      </c>
    </row>
    <row r="476" spans="1:5">
      <c r="A476">
        <f t="shared" si="23"/>
        <v>2027</v>
      </c>
      <c r="B476">
        <f t="shared" si="24"/>
        <v>70</v>
      </c>
      <c r="C476" t="str">
        <f t="shared" si="24"/>
        <v>pop_65_74</v>
      </c>
      <c r="D476">
        <f ca="1">VLOOKUP(A476&amp;B476,'raw -- CBO demo'!$A$11:$N$8141,4,FALSE)</f>
        <v>3685317</v>
      </c>
      <c r="E476">
        <f ca="1">VLOOKUP(A476&amp;B476,'raw -- CBO demo'!$A$11:$N$8141,8,FALSE)+VLOOKUP(A476&amp;B476,'raw -- CBO demo'!$A$11:$N$8141,14,FALSE)</f>
        <v>2228825</v>
      </c>
    </row>
    <row r="477" spans="1:5">
      <c r="A477">
        <f t="shared" si="23"/>
        <v>2027</v>
      </c>
      <c r="B477">
        <f t="shared" si="24"/>
        <v>71</v>
      </c>
      <c r="C477" t="str">
        <f t="shared" si="24"/>
        <v>pop_65_74</v>
      </c>
      <c r="D477">
        <f ca="1">VLOOKUP(A477&amp;B477,'raw -- CBO demo'!$A$11:$N$8141,4,FALSE)</f>
        <v>3531341</v>
      </c>
      <c r="E477">
        <f ca="1">VLOOKUP(A477&amp;B477,'raw -- CBO demo'!$A$11:$N$8141,8,FALSE)+VLOOKUP(A477&amp;B477,'raw -- CBO demo'!$A$11:$N$8141,14,FALSE)</f>
        <v>2085068</v>
      </c>
    </row>
    <row r="478" spans="1:5">
      <c r="A478">
        <f t="shared" si="23"/>
        <v>2027</v>
      </c>
      <c r="B478">
        <f t="shared" si="24"/>
        <v>72</v>
      </c>
      <c r="C478" t="str">
        <f t="shared" si="24"/>
        <v>pop_65_74</v>
      </c>
      <c r="D478">
        <f ca="1">VLOOKUP(A478&amp;B478,'raw -- CBO demo'!$A$11:$N$8141,4,FALSE)</f>
        <v>3432391</v>
      </c>
      <c r="E478">
        <f ca="1">VLOOKUP(A478&amp;B478,'raw -- CBO demo'!$A$11:$N$8141,8,FALSE)+VLOOKUP(A478&amp;B478,'raw -- CBO demo'!$A$11:$N$8141,14,FALSE)</f>
        <v>2049546</v>
      </c>
    </row>
    <row r="479" spans="1:5">
      <c r="A479">
        <f t="shared" si="23"/>
        <v>2027</v>
      </c>
      <c r="B479">
        <f t="shared" si="24"/>
        <v>73</v>
      </c>
      <c r="C479" t="str">
        <f t="shared" si="24"/>
        <v>pop_65_74</v>
      </c>
      <c r="D479">
        <f ca="1">VLOOKUP(A479&amp;B479,'raw -- CBO demo'!$A$11:$N$8141,4,FALSE)</f>
        <v>3228457</v>
      </c>
      <c r="E479">
        <f ca="1">VLOOKUP(A479&amp;B479,'raw -- CBO demo'!$A$11:$N$8141,8,FALSE)+VLOOKUP(A479&amp;B479,'raw -- CBO demo'!$A$11:$N$8141,14,FALSE)</f>
        <v>1903262</v>
      </c>
    </row>
    <row r="480" spans="1:5">
      <c r="A480">
        <f t="shared" si="23"/>
        <v>2027</v>
      </c>
      <c r="B480">
        <f t="shared" si="24"/>
        <v>74</v>
      </c>
      <c r="C480" t="str">
        <f t="shared" si="24"/>
        <v>pop_65_74</v>
      </c>
      <c r="D480">
        <f ca="1">VLOOKUP(A480&amp;B480,'raw -- CBO demo'!$A$11:$N$8141,4,FALSE)</f>
        <v>3128439</v>
      </c>
      <c r="E480">
        <f ca="1">VLOOKUP(A480&amp;B480,'raw -- CBO demo'!$A$11:$N$8141,8,FALSE)+VLOOKUP(A480&amp;B480,'raw -- CBO demo'!$A$11:$N$8141,14,FALSE)</f>
        <v>1828131</v>
      </c>
    </row>
    <row r="481" spans="1:5">
      <c r="A481">
        <f t="shared" si="23"/>
        <v>2027</v>
      </c>
      <c r="B481">
        <f t="shared" si="24"/>
        <v>75</v>
      </c>
      <c r="C481" t="str">
        <f t="shared" si="24"/>
        <v>pop_75_84</v>
      </c>
      <c r="D481">
        <f ca="1">VLOOKUP(A481&amp;B481,'raw -- CBO demo'!$A$11:$N$8141,4,FALSE)</f>
        <v>2943619</v>
      </c>
      <c r="E481">
        <f ca="1">VLOOKUP(A481&amp;B481,'raw -- CBO demo'!$A$11:$N$8141,8,FALSE)+VLOOKUP(A481&amp;B481,'raw -- CBO demo'!$A$11:$N$8141,14,FALSE)</f>
        <v>1688083</v>
      </c>
    </row>
    <row r="482" spans="1:5">
      <c r="A482">
        <f t="shared" si="23"/>
        <v>2027</v>
      </c>
      <c r="B482">
        <f t="shared" si="24"/>
        <v>76</v>
      </c>
      <c r="C482" t="str">
        <f t="shared" si="24"/>
        <v>pop_75_84</v>
      </c>
      <c r="D482">
        <f ca="1">VLOOKUP(A482&amp;B482,'raw -- CBO demo'!$A$11:$N$8141,4,FALSE)</f>
        <v>2768896</v>
      </c>
      <c r="E482">
        <f ca="1">VLOOKUP(A482&amp;B482,'raw -- CBO demo'!$A$11:$N$8141,8,FALSE)+VLOOKUP(A482&amp;B482,'raw -- CBO demo'!$A$11:$N$8141,14,FALSE)</f>
        <v>1628025</v>
      </c>
    </row>
    <row r="483" spans="1:5">
      <c r="A483">
        <f t="shared" si="23"/>
        <v>2027</v>
      </c>
      <c r="B483">
        <f t="shared" si="24"/>
        <v>77</v>
      </c>
      <c r="C483" t="str">
        <f t="shared" si="24"/>
        <v>pop_75_84</v>
      </c>
      <c r="D483">
        <f ca="1">VLOOKUP(A483&amp;B483,'raw -- CBO demo'!$A$11:$N$8141,4,FALSE)</f>
        <v>2646487</v>
      </c>
      <c r="E483">
        <f ca="1">VLOOKUP(A483&amp;B483,'raw -- CBO demo'!$A$11:$N$8141,8,FALSE)+VLOOKUP(A483&amp;B483,'raw -- CBO demo'!$A$11:$N$8141,14,FALSE)</f>
        <v>1527654</v>
      </c>
    </row>
    <row r="484" spans="1:5">
      <c r="A484">
        <f t="shared" si="23"/>
        <v>2027</v>
      </c>
      <c r="B484">
        <f t="shared" si="24"/>
        <v>78</v>
      </c>
      <c r="C484" t="str">
        <f t="shared" si="24"/>
        <v>pop_75_84</v>
      </c>
      <c r="D484">
        <f ca="1">VLOOKUP(A484&amp;B484,'raw -- CBO demo'!$A$11:$N$8141,4,FALSE)</f>
        <v>2519212</v>
      </c>
      <c r="E484">
        <f ca="1">VLOOKUP(A484&amp;B484,'raw -- CBO demo'!$A$11:$N$8141,8,FALSE)+VLOOKUP(A484&amp;B484,'raw -- CBO demo'!$A$11:$N$8141,14,FALSE)</f>
        <v>1411453</v>
      </c>
    </row>
    <row r="485" spans="1:5">
      <c r="A485">
        <f t="shared" si="23"/>
        <v>2027</v>
      </c>
      <c r="B485">
        <f t="shared" si="24"/>
        <v>79</v>
      </c>
      <c r="C485" t="str">
        <f t="shared" si="24"/>
        <v>pop_75_84</v>
      </c>
      <c r="D485">
        <f ca="1">VLOOKUP(A485&amp;B485,'raw -- CBO demo'!$A$11:$N$8141,4,FALSE)</f>
        <v>2508004</v>
      </c>
      <c r="E485">
        <f ca="1">VLOOKUP(A485&amp;B485,'raw -- CBO demo'!$A$11:$N$8141,8,FALSE)+VLOOKUP(A485&amp;B485,'raw -- CBO demo'!$A$11:$N$8141,14,FALSE)</f>
        <v>1416241</v>
      </c>
    </row>
    <row r="486" spans="1:5">
      <c r="A486">
        <f t="shared" si="23"/>
        <v>2027</v>
      </c>
      <c r="B486">
        <f t="shared" si="24"/>
        <v>80</v>
      </c>
      <c r="C486" t="str">
        <f t="shared" si="24"/>
        <v>pop_75_84</v>
      </c>
      <c r="D486">
        <f ca="1">VLOOKUP(A486&amp;B486,'raw -- CBO demo'!$A$11:$N$8141,4,FALSE)</f>
        <v>2145610</v>
      </c>
      <c r="E486">
        <f ca="1">VLOOKUP(A486&amp;B486,'raw -- CBO demo'!$A$11:$N$8141,8,FALSE)+VLOOKUP(A486&amp;B486,'raw -- CBO demo'!$A$11:$N$8141,14,FALSE)</f>
        <v>1125258</v>
      </c>
    </row>
    <row r="487" spans="1:5">
      <c r="A487">
        <f t="shared" si="23"/>
        <v>2027</v>
      </c>
      <c r="B487">
        <f t="shared" si="24"/>
        <v>81</v>
      </c>
      <c r="C487" t="str">
        <f t="shared" si="24"/>
        <v>pop_75_84</v>
      </c>
      <c r="D487">
        <f ca="1">VLOOKUP(A487&amp;B487,'raw -- CBO demo'!$A$11:$N$8141,4,FALSE)</f>
        <v>1684992</v>
      </c>
      <c r="E487">
        <f ca="1">VLOOKUP(A487&amp;B487,'raw -- CBO demo'!$A$11:$N$8141,8,FALSE)+VLOOKUP(A487&amp;B487,'raw -- CBO demo'!$A$11:$N$8141,14,FALSE)</f>
        <v>917016</v>
      </c>
    </row>
    <row r="488" spans="1:5">
      <c r="A488">
        <f t="shared" si="23"/>
        <v>2027</v>
      </c>
      <c r="B488">
        <f t="shared" si="24"/>
        <v>82</v>
      </c>
      <c r="C488" t="str">
        <f t="shared" si="24"/>
        <v>pop_75_84</v>
      </c>
      <c r="D488">
        <f ca="1">VLOOKUP(A488&amp;B488,'raw -- CBO demo'!$A$11:$N$8141,4,FALSE)</f>
        <v>1607330</v>
      </c>
      <c r="E488">
        <f ca="1">VLOOKUP(A488&amp;B488,'raw -- CBO demo'!$A$11:$N$8141,8,FALSE)+VLOOKUP(A488&amp;B488,'raw -- CBO demo'!$A$11:$N$8141,14,FALSE)</f>
        <v>823983</v>
      </c>
    </row>
    <row r="489" spans="1:5">
      <c r="A489">
        <f t="shared" si="23"/>
        <v>2027</v>
      </c>
      <c r="B489">
        <f t="shared" si="24"/>
        <v>83</v>
      </c>
      <c r="C489" t="str">
        <f t="shared" si="24"/>
        <v>pop_75_84</v>
      </c>
      <c r="D489">
        <f ca="1">VLOOKUP(A489&amp;B489,'raw -- CBO demo'!$A$11:$N$8141,4,FALSE)</f>
        <v>1533703</v>
      </c>
      <c r="E489">
        <f ca="1">VLOOKUP(A489&amp;B489,'raw -- CBO demo'!$A$11:$N$8141,8,FALSE)+VLOOKUP(A489&amp;B489,'raw -- CBO demo'!$A$11:$N$8141,14,FALSE)</f>
        <v>749261</v>
      </c>
    </row>
    <row r="490" spans="1:5">
      <c r="A490">
        <f t="shared" si="23"/>
        <v>2027</v>
      </c>
      <c r="B490">
        <f t="shared" si="24"/>
        <v>84</v>
      </c>
      <c r="C490" t="str">
        <f t="shared" si="24"/>
        <v>pop_75_84</v>
      </c>
      <c r="D490">
        <f ca="1">VLOOKUP(A490&amp;B490,'raw -- CBO demo'!$A$11:$N$8141,4,FALSE)</f>
        <v>1377554</v>
      </c>
      <c r="E490">
        <f ca="1">VLOOKUP(A490&amp;B490,'raw -- CBO demo'!$A$11:$N$8141,8,FALSE)+VLOOKUP(A490&amp;B490,'raw -- CBO demo'!$A$11:$N$8141,14,FALSE)</f>
        <v>686414</v>
      </c>
    </row>
    <row r="491" spans="1:5">
      <c r="A491">
        <f t="shared" si="23"/>
        <v>2027</v>
      </c>
      <c r="B491">
        <f t="shared" si="24"/>
        <v>85</v>
      </c>
      <c r="C491" t="str">
        <f t="shared" si="24"/>
        <v>pop_85_plus</v>
      </c>
      <c r="D491">
        <f ca="1">VLOOKUP(A491&amp;B491,'raw -- CBO demo'!$A$11:$N$8141,4,FALSE)</f>
        <v>1121755</v>
      </c>
      <c r="E491">
        <f ca="1">VLOOKUP(A491&amp;B491,'raw -- CBO demo'!$A$11:$N$8141,8,FALSE)+VLOOKUP(A491&amp;B491,'raw -- CBO demo'!$A$11:$N$8141,14,FALSE)</f>
        <v>546203</v>
      </c>
    </row>
    <row r="492" spans="1:5">
      <c r="A492">
        <f t="shared" si="23"/>
        <v>2027</v>
      </c>
      <c r="B492">
        <f t="shared" si="24"/>
        <v>86</v>
      </c>
      <c r="C492" t="str">
        <f t="shared" si="24"/>
        <v>pop_85_plus</v>
      </c>
      <c r="D492">
        <f ca="1">VLOOKUP(A492&amp;B492,'raw -- CBO demo'!$A$11:$N$8141,4,FALSE)</f>
        <v>970932</v>
      </c>
      <c r="E492">
        <f ca="1">VLOOKUP(A492&amp;B492,'raw -- CBO demo'!$A$11:$N$8141,8,FALSE)+VLOOKUP(A492&amp;B492,'raw -- CBO demo'!$A$11:$N$8141,14,FALSE)</f>
        <v>419167</v>
      </c>
    </row>
    <row r="493" spans="1:5">
      <c r="A493">
        <f t="shared" ref="A493:A556" si="25">A392+1</f>
        <v>2027</v>
      </c>
      <c r="B493">
        <f t="shared" ref="B493:C556" si="26">B392</f>
        <v>87</v>
      </c>
      <c r="C493" t="str">
        <f t="shared" si="26"/>
        <v>pop_85_plus</v>
      </c>
      <c r="D493">
        <f ca="1">VLOOKUP(A493&amp;B493,'raw -- CBO demo'!$A$11:$N$8141,4,FALSE)</f>
        <v>830110</v>
      </c>
      <c r="E493">
        <f ca="1">VLOOKUP(A493&amp;B493,'raw -- CBO demo'!$A$11:$N$8141,8,FALSE)+VLOOKUP(A493&amp;B493,'raw -- CBO demo'!$A$11:$N$8141,14,FALSE)</f>
        <v>333849</v>
      </c>
    </row>
    <row r="494" spans="1:5">
      <c r="A494">
        <f t="shared" si="25"/>
        <v>2027</v>
      </c>
      <c r="B494">
        <f t="shared" si="26"/>
        <v>88</v>
      </c>
      <c r="C494" t="str">
        <f t="shared" si="26"/>
        <v>pop_85_plus</v>
      </c>
      <c r="D494">
        <f ca="1">VLOOKUP(A494&amp;B494,'raw -- CBO demo'!$A$11:$N$8141,4,FALSE)</f>
        <v>732460</v>
      </c>
      <c r="E494">
        <f ca="1">VLOOKUP(A494&amp;B494,'raw -- CBO demo'!$A$11:$N$8141,8,FALSE)+VLOOKUP(A494&amp;B494,'raw -- CBO demo'!$A$11:$N$8141,14,FALSE)</f>
        <v>275280</v>
      </c>
    </row>
    <row r="495" spans="1:5">
      <c r="A495">
        <f t="shared" si="25"/>
        <v>2027</v>
      </c>
      <c r="B495">
        <f t="shared" si="26"/>
        <v>89</v>
      </c>
      <c r="C495" t="str">
        <f t="shared" si="26"/>
        <v>pop_85_plus</v>
      </c>
      <c r="D495">
        <f ca="1">VLOOKUP(A495&amp;B495,'raw -- CBO demo'!$A$11:$N$8141,4,FALSE)</f>
        <v>610230</v>
      </c>
      <c r="E495">
        <f ca="1">VLOOKUP(A495&amp;B495,'raw -- CBO demo'!$A$11:$N$8141,8,FALSE)+VLOOKUP(A495&amp;B495,'raw -- CBO demo'!$A$11:$N$8141,14,FALSE)</f>
        <v>219891</v>
      </c>
    </row>
    <row r="496" spans="1:5">
      <c r="A496">
        <f t="shared" si="25"/>
        <v>2027</v>
      </c>
      <c r="B496">
        <f t="shared" si="26"/>
        <v>90</v>
      </c>
      <c r="C496" t="str">
        <f t="shared" si="26"/>
        <v>pop_85_plus</v>
      </c>
      <c r="D496">
        <f ca="1">VLOOKUP(A496&amp;B496,'raw -- CBO demo'!$A$11:$N$8141,4,FALSE)</f>
        <v>500644</v>
      </c>
      <c r="E496">
        <f ca="1">VLOOKUP(A496&amp;B496,'raw -- CBO demo'!$A$11:$N$8141,8,FALSE)+VLOOKUP(A496&amp;B496,'raw -- CBO demo'!$A$11:$N$8141,14,FALSE)</f>
        <v>157030</v>
      </c>
    </row>
    <row r="497" spans="1:5">
      <c r="A497">
        <f t="shared" si="25"/>
        <v>2027</v>
      </c>
      <c r="B497">
        <f t="shared" si="26"/>
        <v>91</v>
      </c>
      <c r="C497" t="str">
        <f t="shared" si="26"/>
        <v>pop_85_plus</v>
      </c>
      <c r="D497">
        <f ca="1">VLOOKUP(A497&amp;B497,'raw -- CBO demo'!$A$11:$N$8141,4,FALSE)</f>
        <v>414353</v>
      </c>
      <c r="E497">
        <f ca="1">VLOOKUP(A497&amp;B497,'raw -- CBO demo'!$A$11:$N$8141,8,FALSE)+VLOOKUP(A497&amp;B497,'raw -- CBO demo'!$A$11:$N$8141,14,FALSE)</f>
        <v>132385</v>
      </c>
    </row>
    <row r="498" spans="1:5">
      <c r="A498">
        <f t="shared" si="25"/>
        <v>2027</v>
      </c>
      <c r="B498">
        <f t="shared" si="26"/>
        <v>92</v>
      </c>
      <c r="C498" t="str">
        <f t="shared" si="26"/>
        <v>pop_85_plus</v>
      </c>
      <c r="D498">
        <f ca="1">VLOOKUP(A498&amp;B498,'raw -- CBO demo'!$A$11:$N$8141,4,FALSE)</f>
        <v>325257</v>
      </c>
      <c r="E498">
        <f ca="1">VLOOKUP(A498&amp;B498,'raw -- CBO demo'!$A$11:$N$8141,8,FALSE)+VLOOKUP(A498&amp;B498,'raw -- CBO demo'!$A$11:$N$8141,14,FALSE)</f>
        <v>91357</v>
      </c>
    </row>
    <row r="499" spans="1:5">
      <c r="A499">
        <f t="shared" si="25"/>
        <v>2027</v>
      </c>
      <c r="B499">
        <f t="shared" si="26"/>
        <v>93</v>
      </c>
      <c r="C499" t="str">
        <f t="shared" si="26"/>
        <v>pop_85_plus</v>
      </c>
      <c r="D499">
        <f ca="1">VLOOKUP(A499&amp;B499,'raw -- CBO demo'!$A$11:$N$8141,4,FALSE)</f>
        <v>252496</v>
      </c>
      <c r="E499">
        <f ca="1">VLOOKUP(A499&amp;B499,'raw -- CBO demo'!$A$11:$N$8141,8,FALSE)+VLOOKUP(A499&amp;B499,'raw -- CBO demo'!$A$11:$N$8141,14,FALSE)</f>
        <v>64864</v>
      </c>
    </row>
    <row r="500" spans="1:5">
      <c r="A500">
        <f t="shared" si="25"/>
        <v>2027</v>
      </c>
      <c r="B500">
        <f t="shared" si="26"/>
        <v>94</v>
      </c>
      <c r="C500" t="str">
        <f t="shared" si="26"/>
        <v>pop_85_plus</v>
      </c>
      <c r="D500">
        <f ca="1">VLOOKUP(A500&amp;B500,'raw -- CBO demo'!$A$11:$N$8141,4,FALSE)</f>
        <v>207030</v>
      </c>
      <c r="E500">
        <f ca="1">VLOOKUP(A500&amp;B500,'raw -- CBO demo'!$A$11:$N$8141,8,FALSE)+VLOOKUP(A500&amp;B500,'raw -- CBO demo'!$A$11:$N$8141,14,FALSE)</f>
        <v>51666</v>
      </c>
    </row>
    <row r="501" spans="1:5">
      <c r="A501">
        <f t="shared" si="25"/>
        <v>2027</v>
      </c>
      <c r="B501">
        <f t="shared" si="26"/>
        <v>95</v>
      </c>
      <c r="C501" t="str">
        <f t="shared" si="26"/>
        <v>pop_85_plus</v>
      </c>
      <c r="D501">
        <f ca="1">VLOOKUP(A501&amp;B501,'raw -- CBO demo'!$A$11:$N$8141,4,FALSE)</f>
        <v>157152</v>
      </c>
      <c r="E501">
        <f ca="1">VLOOKUP(A501&amp;B501,'raw -- CBO demo'!$A$11:$N$8141,8,FALSE)+VLOOKUP(A501&amp;B501,'raw -- CBO demo'!$A$11:$N$8141,14,FALSE)</f>
        <v>41553</v>
      </c>
    </row>
    <row r="502" spans="1:5">
      <c r="A502">
        <f t="shared" si="25"/>
        <v>2027</v>
      </c>
      <c r="B502">
        <f t="shared" si="26"/>
        <v>96</v>
      </c>
      <c r="C502" t="str">
        <f t="shared" si="26"/>
        <v>pop_85_plus</v>
      </c>
      <c r="D502">
        <f ca="1">VLOOKUP(A502&amp;B502,'raw -- CBO demo'!$A$11:$N$8141,4,FALSE)</f>
        <v>124241</v>
      </c>
      <c r="E502">
        <f ca="1">VLOOKUP(A502&amp;B502,'raw -- CBO demo'!$A$11:$N$8141,8,FALSE)+VLOOKUP(A502&amp;B502,'raw -- CBO demo'!$A$11:$N$8141,14,FALSE)</f>
        <v>15187</v>
      </c>
    </row>
    <row r="503" spans="1:5">
      <c r="A503">
        <f t="shared" si="25"/>
        <v>2027</v>
      </c>
      <c r="B503">
        <f t="shared" si="26"/>
        <v>97</v>
      </c>
      <c r="C503" t="str">
        <f t="shared" si="26"/>
        <v>pop_85_plus</v>
      </c>
      <c r="D503">
        <f ca="1">VLOOKUP(A503&amp;B503,'raw -- CBO demo'!$A$11:$N$8141,4,FALSE)</f>
        <v>88034</v>
      </c>
      <c r="E503">
        <f ca="1">VLOOKUP(A503&amp;B503,'raw -- CBO demo'!$A$11:$N$8141,8,FALSE)+VLOOKUP(A503&amp;B503,'raw -- CBO demo'!$A$11:$N$8141,14,FALSE)</f>
        <v>15016</v>
      </c>
    </row>
    <row r="504" spans="1:5">
      <c r="A504">
        <f t="shared" si="25"/>
        <v>2027</v>
      </c>
      <c r="B504">
        <f t="shared" si="26"/>
        <v>98</v>
      </c>
      <c r="C504" t="str">
        <f t="shared" si="26"/>
        <v>pop_85_plus</v>
      </c>
      <c r="D504">
        <f ca="1">VLOOKUP(A504&amp;B504,'raw -- CBO demo'!$A$11:$N$8141,4,FALSE)</f>
        <v>65258</v>
      </c>
      <c r="E504">
        <f ca="1">VLOOKUP(A504&amp;B504,'raw -- CBO demo'!$A$11:$N$8141,8,FALSE)+VLOOKUP(A504&amp;B504,'raw -- CBO demo'!$A$11:$N$8141,14,FALSE)</f>
        <v>10069</v>
      </c>
    </row>
    <row r="505" spans="1:5">
      <c r="A505">
        <f t="shared" si="25"/>
        <v>2027</v>
      </c>
      <c r="B505">
        <f t="shared" si="26"/>
        <v>99</v>
      </c>
      <c r="C505" t="str">
        <f t="shared" si="26"/>
        <v>pop_85_plus</v>
      </c>
      <c r="D505">
        <f ca="1">VLOOKUP(A505&amp;B505,'raw -- CBO demo'!$A$11:$N$8141,4,FALSE)</f>
        <v>46376</v>
      </c>
      <c r="E505">
        <f ca="1">VLOOKUP(A505&amp;B505,'raw -- CBO demo'!$A$11:$N$8141,8,FALSE)+VLOOKUP(A505&amp;B505,'raw -- CBO demo'!$A$11:$N$8141,14,FALSE)</f>
        <v>10250</v>
      </c>
    </row>
    <row r="506" spans="1:5">
      <c r="A506">
        <f t="shared" si="25"/>
        <v>2027</v>
      </c>
      <c r="B506">
        <f t="shared" si="26"/>
        <v>100</v>
      </c>
      <c r="C506" t="str">
        <f t="shared" si="26"/>
        <v>pop_85_plus</v>
      </c>
      <c r="D506">
        <f ca="1">VLOOKUP(A506&amp;B506,'raw -- CBO demo'!$A$11:$N$8141,4,FALSE)</f>
        <v>88924</v>
      </c>
      <c r="E506">
        <f ca="1">VLOOKUP(A506&amp;B506,'raw -- CBO demo'!$A$11:$N$8141,8,FALSE)+VLOOKUP(A506&amp;B506,'raw -- CBO demo'!$A$11:$N$8141,14,FALSE)</f>
        <v>6847</v>
      </c>
    </row>
    <row r="507" spans="1:5">
      <c r="A507">
        <f t="shared" si="25"/>
        <v>2028</v>
      </c>
      <c r="B507">
        <f t="shared" si="26"/>
        <v>0</v>
      </c>
      <c r="C507" t="str">
        <f t="shared" si="26"/>
        <v>pop_0_5</v>
      </c>
      <c r="D507">
        <f ca="1">VLOOKUP(A507&amp;B507,'raw -- CBO demo'!$A$11:$N$8141,4,FALSE)</f>
        <v>3864788</v>
      </c>
      <c r="E507">
        <f ca="1">VLOOKUP(A507&amp;B507,'raw -- CBO demo'!$A$11:$N$8141,8,FALSE)+VLOOKUP(A507&amp;B507,'raw -- CBO demo'!$A$11:$N$8141,14,FALSE)</f>
        <v>0</v>
      </c>
    </row>
    <row r="508" spans="1:5">
      <c r="A508">
        <f t="shared" si="25"/>
        <v>2028</v>
      </c>
      <c r="B508">
        <f t="shared" si="26"/>
        <v>1</v>
      </c>
      <c r="C508" t="str">
        <f t="shared" si="26"/>
        <v>pop_0_5</v>
      </c>
      <c r="D508">
        <f ca="1">VLOOKUP(A508&amp;B508,'raw -- CBO demo'!$A$11:$N$8141,4,FALSE)</f>
        <v>3831204</v>
      </c>
      <c r="E508">
        <f ca="1">VLOOKUP(A508&amp;B508,'raw -- CBO demo'!$A$11:$N$8141,8,FALSE)+VLOOKUP(A508&amp;B508,'raw -- CBO demo'!$A$11:$N$8141,14,FALSE)</f>
        <v>0</v>
      </c>
    </row>
    <row r="509" spans="1:5">
      <c r="A509">
        <f t="shared" si="25"/>
        <v>2028</v>
      </c>
      <c r="B509">
        <f t="shared" si="26"/>
        <v>2</v>
      </c>
      <c r="C509" t="str">
        <f t="shared" si="26"/>
        <v>pop_0_5</v>
      </c>
      <c r="D509">
        <f ca="1">VLOOKUP(A509&amp;B509,'raw -- CBO demo'!$A$11:$N$8141,4,FALSE)</f>
        <v>3810305</v>
      </c>
      <c r="E509">
        <f ca="1">VLOOKUP(A509&amp;B509,'raw -- CBO demo'!$A$11:$N$8141,8,FALSE)+VLOOKUP(A509&amp;B509,'raw -- CBO demo'!$A$11:$N$8141,14,FALSE)</f>
        <v>0</v>
      </c>
    </row>
    <row r="510" spans="1:5">
      <c r="A510">
        <f t="shared" si="25"/>
        <v>2028</v>
      </c>
      <c r="B510">
        <f t="shared" si="26"/>
        <v>3</v>
      </c>
      <c r="C510" t="str">
        <f t="shared" si="26"/>
        <v>pop_0_5</v>
      </c>
      <c r="D510">
        <f ca="1">VLOOKUP(A510&amp;B510,'raw -- CBO demo'!$A$11:$N$8141,4,FALSE)</f>
        <v>3797901</v>
      </c>
      <c r="E510">
        <f ca="1">VLOOKUP(A510&amp;B510,'raw -- CBO demo'!$A$11:$N$8141,8,FALSE)+VLOOKUP(A510&amp;B510,'raw -- CBO demo'!$A$11:$N$8141,14,FALSE)</f>
        <v>0</v>
      </c>
    </row>
    <row r="511" spans="1:5">
      <c r="A511">
        <f t="shared" si="25"/>
        <v>2028</v>
      </c>
      <c r="B511">
        <f t="shared" si="26"/>
        <v>4</v>
      </c>
      <c r="C511" t="str">
        <f t="shared" si="26"/>
        <v>pop_0_5</v>
      </c>
      <c r="D511">
        <f ca="1">VLOOKUP(A511&amp;B511,'raw -- CBO demo'!$A$11:$N$8141,4,FALSE)</f>
        <v>3795183</v>
      </c>
      <c r="E511">
        <f ca="1">VLOOKUP(A511&amp;B511,'raw -- CBO demo'!$A$11:$N$8141,8,FALSE)+VLOOKUP(A511&amp;B511,'raw -- CBO demo'!$A$11:$N$8141,14,FALSE)</f>
        <v>0</v>
      </c>
    </row>
    <row r="512" spans="1:5">
      <c r="A512">
        <f t="shared" si="25"/>
        <v>2028</v>
      </c>
      <c r="B512">
        <f t="shared" si="26"/>
        <v>5</v>
      </c>
      <c r="C512" t="str">
        <f t="shared" si="26"/>
        <v>pop_0_5</v>
      </c>
      <c r="D512">
        <f ca="1">VLOOKUP(A512&amp;B512,'raw -- CBO demo'!$A$11:$N$8141,4,FALSE)</f>
        <v>3789911</v>
      </c>
      <c r="E512">
        <f ca="1">VLOOKUP(A512&amp;B512,'raw -- CBO demo'!$A$11:$N$8141,8,FALSE)+VLOOKUP(A512&amp;B512,'raw -- CBO demo'!$A$11:$N$8141,14,FALSE)</f>
        <v>0</v>
      </c>
    </row>
    <row r="513" spans="1:5">
      <c r="A513">
        <f t="shared" si="25"/>
        <v>2028</v>
      </c>
      <c r="B513">
        <f t="shared" si="26"/>
        <v>6</v>
      </c>
      <c r="C513" t="str">
        <f t="shared" si="26"/>
        <v>pop_6_17</v>
      </c>
      <c r="D513">
        <f ca="1">VLOOKUP(A513&amp;B513,'raw -- CBO demo'!$A$11:$N$8141,4,FALSE)</f>
        <v>3794028</v>
      </c>
      <c r="E513">
        <f ca="1">VLOOKUP(A513&amp;B513,'raw -- CBO demo'!$A$11:$N$8141,8,FALSE)+VLOOKUP(A513&amp;B513,'raw -- CBO demo'!$A$11:$N$8141,14,FALSE)</f>
        <v>0</v>
      </c>
    </row>
    <row r="514" spans="1:5">
      <c r="A514">
        <f t="shared" si="25"/>
        <v>2028</v>
      </c>
      <c r="B514">
        <f t="shared" si="26"/>
        <v>7</v>
      </c>
      <c r="C514" t="str">
        <f t="shared" si="26"/>
        <v>pop_6_17</v>
      </c>
      <c r="D514">
        <f ca="1">VLOOKUP(A514&amp;B514,'raw -- CBO demo'!$A$11:$N$8141,4,FALSE)</f>
        <v>3742878</v>
      </c>
      <c r="E514">
        <f ca="1">VLOOKUP(A514&amp;B514,'raw -- CBO demo'!$A$11:$N$8141,8,FALSE)+VLOOKUP(A514&amp;B514,'raw -- CBO demo'!$A$11:$N$8141,14,FALSE)</f>
        <v>0</v>
      </c>
    </row>
    <row r="515" spans="1:5">
      <c r="A515">
        <f t="shared" si="25"/>
        <v>2028</v>
      </c>
      <c r="B515">
        <f t="shared" si="26"/>
        <v>8</v>
      </c>
      <c r="C515" t="str">
        <f t="shared" si="26"/>
        <v>pop_6_17</v>
      </c>
      <c r="D515">
        <f ca="1">VLOOKUP(A515&amp;B515,'raw -- CBO demo'!$A$11:$N$8141,4,FALSE)</f>
        <v>3875017</v>
      </c>
      <c r="E515">
        <f ca="1">VLOOKUP(A515&amp;B515,'raw -- CBO demo'!$A$11:$N$8141,8,FALSE)+VLOOKUP(A515&amp;B515,'raw -- CBO demo'!$A$11:$N$8141,14,FALSE)</f>
        <v>0</v>
      </c>
    </row>
    <row r="516" spans="1:5">
      <c r="A516">
        <f t="shared" si="25"/>
        <v>2028</v>
      </c>
      <c r="B516">
        <f t="shared" si="26"/>
        <v>9</v>
      </c>
      <c r="C516" t="str">
        <f t="shared" si="26"/>
        <v>pop_6_17</v>
      </c>
      <c r="D516">
        <f ca="1">VLOOKUP(A516&amp;B516,'raw -- CBO demo'!$A$11:$N$8141,4,FALSE)</f>
        <v>3940987</v>
      </c>
      <c r="E516">
        <f ca="1">VLOOKUP(A516&amp;B516,'raw -- CBO demo'!$A$11:$N$8141,8,FALSE)+VLOOKUP(A516&amp;B516,'raw -- CBO demo'!$A$11:$N$8141,14,FALSE)</f>
        <v>0</v>
      </c>
    </row>
    <row r="517" spans="1:5">
      <c r="A517">
        <f t="shared" si="25"/>
        <v>2028</v>
      </c>
      <c r="B517">
        <f t="shared" si="26"/>
        <v>10</v>
      </c>
      <c r="C517" t="str">
        <f t="shared" si="26"/>
        <v>pop_6_17</v>
      </c>
      <c r="D517">
        <f ca="1">VLOOKUP(A517&amp;B517,'raw -- CBO demo'!$A$11:$N$8141,4,FALSE)</f>
        <v>4021291</v>
      </c>
      <c r="E517">
        <f ca="1">VLOOKUP(A517&amp;B517,'raw -- CBO demo'!$A$11:$N$8141,8,FALSE)+VLOOKUP(A517&amp;B517,'raw -- CBO demo'!$A$11:$N$8141,14,FALSE)</f>
        <v>0</v>
      </c>
    </row>
    <row r="518" spans="1:5">
      <c r="A518">
        <f t="shared" si="25"/>
        <v>2028</v>
      </c>
      <c r="B518">
        <f t="shared" si="26"/>
        <v>11</v>
      </c>
      <c r="C518" t="str">
        <f t="shared" si="26"/>
        <v>pop_6_17</v>
      </c>
      <c r="D518">
        <f ca="1">VLOOKUP(A518&amp;B518,'raw -- CBO demo'!$A$11:$N$8141,4,FALSE)</f>
        <v>4129910</v>
      </c>
      <c r="E518">
        <f ca="1">VLOOKUP(A518&amp;B518,'raw -- CBO demo'!$A$11:$N$8141,8,FALSE)+VLOOKUP(A518&amp;B518,'raw -- CBO demo'!$A$11:$N$8141,14,FALSE)</f>
        <v>0</v>
      </c>
    </row>
    <row r="519" spans="1:5">
      <c r="A519">
        <f t="shared" si="25"/>
        <v>2028</v>
      </c>
      <c r="B519">
        <f t="shared" si="26"/>
        <v>12</v>
      </c>
      <c r="C519" t="str">
        <f t="shared" si="26"/>
        <v>pop_6_17</v>
      </c>
      <c r="D519">
        <f ca="1">VLOOKUP(A519&amp;B519,'raw -- CBO demo'!$A$11:$N$8141,4,FALSE)</f>
        <v>4181762</v>
      </c>
      <c r="E519">
        <f ca="1">VLOOKUP(A519&amp;B519,'raw -- CBO demo'!$A$11:$N$8141,8,FALSE)+VLOOKUP(A519&amp;B519,'raw -- CBO demo'!$A$11:$N$8141,14,FALSE)</f>
        <v>0</v>
      </c>
    </row>
    <row r="520" spans="1:5">
      <c r="A520">
        <f t="shared" si="25"/>
        <v>2028</v>
      </c>
      <c r="B520">
        <f t="shared" si="26"/>
        <v>13</v>
      </c>
      <c r="C520" t="str">
        <f t="shared" si="26"/>
        <v>pop_6_17</v>
      </c>
      <c r="D520">
        <f ca="1">VLOOKUP(A520&amp;B520,'raw -- CBO demo'!$A$11:$N$8141,4,FALSE)</f>
        <v>4211805</v>
      </c>
      <c r="E520">
        <f ca="1">VLOOKUP(A520&amp;B520,'raw -- CBO demo'!$A$11:$N$8141,8,FALSE)+VLOOKUP(A520&amp;B520,'raw -- CBO demo'!$A$11:$N$8141,14,FALSE)</f>
        <v>0</v>
      </c>
    </row>
    <row r="521" spans="1:5">
      <c r="A521">
        <f t="shared" si="25"/>
        <v>2028</v>
      </c>
      <c r="B521">
        <f t="shared" si="26"/>
        <v>14</v>
      </c>
      <c r="C521" t="str">
        <f t="shared" si="26"/>
        <v>pop_6_17</v>
      </c>
      <c r="D521">
        <f ca="1">VLOOKUP(A521&amp;B521,'raw -- CBO demo'!$A$11:$N$8141,4,FALSE)</f>
        <v>4175445</v>
      </c>
      <c r="E521">
        <f ca="1">VLOOKUP(A521&amp;B521,'raw -- CBO demo'!$A$11:$N$8141,8,FALSE)+VLOOKUP(A521&amp;B521,'raw -- CBO demo'!$A$11:$N$8141,14,FALSE)</f>
        <v>0</v>
      </c>
    </row>
    <row r="522" spans="1:5">
      <c r="A522">
        <f t="shared" si="25"/>
        <v>2028</v>
      </c>
      <c r="B522">
        <f t="shared" si="26"/>
        <v>15</v>
      </c>
      <c r="C522" t="str">
        <f t="shared" si="26"/>
        <v>pop_6_17</v>
      </c>
      <c r="D522">
        <f ca="1">VLOOKUP(A522&amp;B522,'raw -- CBO demo'!$A$11:$N$8141,4,FALSE)</f>
        <v>4212812</v>
      </c>
      <c r="E522">
        <f ca="1">VLOOKUP(A522&amp;B522,'raw -- CBO demo'!$A$11:$N$8141,8,FALSE)+VLOOKUP(A522&amp;B522,'raw -- CBO demo'!$A$11:$N$8141,14,FALSE)</f>
        <v>0</v>
      </c>
    </row>
    <row r="523" spans="1:5">
      <c r="A523">
        <f t="shared" si="25"/>
        <v>2028</v>
      </c>
      <c r="B523">
        <f t="shared" si="26"/>
        <v>16</v>
      </c>
      <c r="C523" t="str">
        <f t="shared" si="26"/>
        <v>pop_6_17</v>
      </c>
      <c r="D523">
        <f ca="1">VLOOKUP(A523&amp;B523,'raw -- CBO demo'!$A$11:$N$8141,4,FALSE)</f>
        <v>4228780</v>
      </c>
      <c r="E523">
        <f ca="1">VLOOKUP(A523&amp;B523,'raw -- CBO demo'!$A$11:$N$8141,8,FALSE)+VLOOKUP(A523&amp;B523,'raw -- CBO demo'!$A$11:$N$8141,14,FALSE)</f>
        <v>10042</v>
      </c>
    </row>
    <row r="524" spans="1:5">
      <c r="A524">
        <f t="shared" si="25"/>
        <v>2028</v>
      </c>
      <c r="B524">
        <f t="shared" si="26"/>
        <v>17</v>
      </c>
      <c r="C524" t="str">
        <f t="shared" si="26"/>
        <v>pop_6_17</v>
      </c>
      <c r="D524">
        <f ca="1">VLOOKUP(A524&amp;B524,'raw -- CBO demo'!$A$11:$N$8141,4,FALSE)</f>
        <v>4344824</v>
      </c>
      <c r="E524">
        <f ca="1">VLOOKUP(A524&amp;B524,'raw -- CBO demo'!$A$11:$N$8141,8,FALSE)+VLOOKUP(A524&amp;B524,'raw -- CBO demo'!$A$11:$N$8141,14,FALSE)</f>
        <v>32111</v>
      </c>
    </row>
    <row r="525" spans="1:5">
      <c r="A525">
        <f t="shared" si="25"/>
        <v>2028</v>
      </c>
      <c r="B525">
        <f t="shared" si="26"/>
        <v>18</v>
      </c>
      <c r="C525" t="str">
        <f t="shared" si="26"/>
        <v>pop_18_24</v>
      </c>
      <c r="D525">
        <f ca="1">VLOOKUP(A525&amp;B525,'raw -- CBO demo'!$A$11:$N$8141,4,FALSE)</f>
        <v>4449572</v>
      </c>
      <c r="E525">
        <f ca="1">VLOOKUP(A525&amp;B525,'raw -- CBO demo'!$A$11:$N$8141,8,FALSE)+VLOOKUP(A525&amp;B525,'raw -- CBO demo'!$A$11:$N$8141,14,FALSE)</f>
        <v>47165</v>
      </c>
    </row>
    <row r="526" spans="1:5">
      <c r="A526">
        <f t="shared" si="25"/>
        <v>2028</v>
      </c>
      <c r="B526">
        <f t="shared" si="26"/>
        <v>19</v>
      </c>
      <c r="C526" t="str">
        <f t="shared" si="26"/>
        <v>pop_18_24</v>
      </c>
      <c r="D526">
        <f ca="1">VLOOKUP(A526&amp;B526,'raw -- CBO demo'!$A$11:$N$8141,4,FALSE)</f>
        <v>4642220</v>
      </c>
      <c r="E526">
        <f ca="1">VLOOKUP(A526&amp;B526,'raw -- CBO demo'!$A$11:$N$8141,8,FALSE)+VLOOKUP(A526&amp;B526,'raw -- CBO demo'!$A$11:$N$8141,14,FALSE)</f>
        <v>75248</v>
      </c>
    </row>
    <row r="527" spans="1:5">
      <c r="A527">
        <f t="shared" si="25"/>
        <v>2028</v>
      </c>
      <c r="B527">
        <f t="shared" si="26"/>
        <v>20</v>
      </c>
      <c r="C527" t="str">
        <f t="shared" si="26"/>
        <v>pop_18_24</v>
      </c>
      <c r="D527">
        <f ca="1">VLOOKUP(A527&amp;B527,'raw -- CBO demo'!$A$11:$N$8141,4,FALSE)</f>
        <v>4693693</v>
      </c>
      <c r="E527">
        <f ca="1">VLOOKUP(A527&amp;B527,'raw -- CBO demo'!$A$11:$N$8141,8,FALSE)+VLOOKUP(A527&amp;B527,'raw -- CBO demo'!$A$11:$N$8141,14,FALSE)</f>
        <v>196535</v>
      </c>
    </row>
    <row r="528" spans="1:5">
      <c r="A528">
        <f t="shared" si="25"/>
        <v>2028</v>
      </c>
      <c r="B528">
        <f t="shared" si="26"/>
        <v>21</v>
      </c>
      <c r="C528" t="str">
        <f t="shared" si="26"/>
        <v>pop_18_24</v>
      </c>
      <c r="D528">
        <f ca="1">VLOOKUP(A528&amp;B528,'raw -- CBO demo'!$A$11:$N$8141,4,FALSE)</f>
        <v>4658875</v>
      </c>
      <c r="E528">
        <f ca="1">VLOOKUP(A528&amp;B528,'raw -- CBO demo'!$A$11:$N$8141,8,FALSE)+VLOOKUP(A528&amp;B528,'raw -- CBO demo'!$A$11:$N$8141,14,FALSE)</f>
        <v>222735</v>
      </c>
    </row>
    <row r="529" spans="1:5">
      <c r="A529">
        <f t="shared" si="25"/>
        <v>2028</v>
      </c>
      <c r="B529">
        <f t="shared" si="26"/>
        <v>22</v>
      </c>
      <c r="C529" t="str">
        <f t="shared" si="26"/>
        <v>pop_18_24</v>
      </c>
      <c r="D529">
        <f ca="1">VLOOKUP(A529&amp;B529,'raw -- CBO demo'!$A$11:$N$8141,4,FALSE)</f>
        <v>4576606</v>
      </c>
      <c r="E529">
        <f ca="1">VLOOKUP(A529&amp;B529,'raw -- CBO demo'!$A$11:$N$8141,8,FALSE)+VLOOKUP(A529&amp;B529,'raw -- CBO demo'!$A$11:$N$8141,14,FALSE)</f>
        <v>340390</v>
      </c>
    </row>
    <row r="530" spans="1:5">
      <c r="A530">
        <f t="shared" si="25"/>
        <v>2028</v>
      </c>
      <c r="B530">
        <f t="shared" si="26"/>
        <v>23</v>
      </c>
      <c r="C530" t="str">
        <f t="shared" si="26"/>
        <v>pop_18_24</v>
      </c>
      <c r="D530">
        <f ca="1">VLOOKUP(A530&amp;B530,'raw -- CBO demo'!$A$11:$N$8141,4,FALSE)</f>
        <v>4552220</v>
      </c>
      <c r="E530">
        <f ca="1">VLOOKUP(A530&amp;B530,'raw -- CBO demo'!$A$11:$N$8141,8,FALSE)+VLOOKUP(A530&amp;B530,'raw -- CBO demo'!$A$11:$N$8141,14,FALSE)</f>
        <v>444958</v>
      </c>
    </row>
    <row r="531" spans="1:5">
      <c r="A531">
        <f t="shared" si="25"/>
        <v>2028</v>
      </c>
      <c r="B531">
        <f t="shared" si="26"/>
        <v>24</v>
      </c>
      <c r="C531" t="str">
        <f t="shared" si="26"/>
        <v>pop_18_24</v>
      </c>
      <c r="D531">
        <f ca="1">VLOOKUP(A531&amp;B531,'raw -- CBO demo'!$A$11:$N$8141,4,FALSE)</f>
        <v>4539496</v>
      </c>
      <c r="E531">
        <f ca="1">VLOOKUP(A531&amp;B531,'raw -- CBO demo'!$A$11:$N$8141,8,FALSE)+VLOOKUP(A531&amp;B531,'raw -- CBO demo'!$A$11:$N$8141,14,FALSE)</f>
        <v>678957</v>
      </c>
    </row>
    <row r="532" spans="1:5">
      <c r="A532">
        <f t="shared" si="25"/>
        <v>2028</v>
      </c>
      <c r="B532">
        <f t="shared" si="26"/>
        <v>25</v>
      </c>
      <c r="C532" t="str">
        <f t="shared" si="26"/>
        <v>pop_25_34</v>
      </c>
      <c r="D532">
        <f ca="1">VLOOKUP(A532&amp;B532,'raw -- CBO demo'!$A$11:$N$8141,4,FALSE)</f>
        <v>4505389</v>
      </c>
      <c r="E532">
        <f ca="1">VLOOKUP(A532&amp;B532,'raw -- CBO demo'!$A$11:$N$8141,8,FALSE)+VLOOKUP(A532&amp;B532,'raw -- CBO demo'!$A$11:$N$8141,14,FALSE)</f>
        <v>879553</v>
      </c>
    </row>
    <row r="533" spans="1:5">
      <c r="A533">
        <f t="shared" si="25"/>
        <v>2028</v>
      </c>
      <c r="B533">
        <f t="shared" si="26"/>
        <v>26</v>
      </c>
      <c r="C533" t="str">
        <f t="shared" si="26"/>
        <v>pop_25_34</v>
      </c>
      <c r="D533">
        <f ca="1">VLOOKUP(A533&amp;B533,'raw -- CBO demo'!$A$11:$N$8141,4,FALSE)</f>
        <v>4521703</v>
      </c>
      <c r="E533">
        <f ca="1">VLOOKUP(A533&amp;B533,'raw -- CBO demo'!$A$11:$N$8141,8,FALSE)+VLOOKUP(A533&amp;B533,'raw -- CBO demo'!$A$11:$N$8141,14,FALSE)</f>
        <v>1117407</v>
      </c>
    </row>
    <row r="534" spans="1:5">
      <c r="A534">
        <f t="shared" si="25"/>
        <v>2028</v>
      </c>
      <c r="B534">
        <f t="shared" si="26"/>
        <v>27</v>
      </c>
      <c r="C534" t="str">
        <f t="shared" si="26"/>
        <v>pop_25_34</v>
      </c>
      <c r="D534">
        <f ca="1">VLOOKUP(A534&amp;B534,'raw -- CBO demo'!$A$11:$N$8141,4,FALSE)</f>
        <v>4622788</v>
      </c>
      <c r="E534">
        <f ca="1">VLOOKUP(A534&amp;B534,'raw -- CBO demo'!$A$11:$N$8141,8,FALSE)+VLOOKUP(A534&amp;B534,'raw -- CBO demo'!$A$11:$N$8141,14,FALSE)</f>
        <v>1368377</v>
      </c>
    </row>
    <row r="535" spans="1:5">
      <c r="A535">
        <f t="shared" si="25"/>
        <v>2028</v>
      </c>
      <c r="B535">
        <f t="shared" si="26"/>
        <v>28</v>
      </c>
      <c r="C535" t="str">
        <f t="shared" si="26"/>
        <v>pop_25_34</v>
      </c>
      <c r="D535">
        <f ca="1">VLOOKUP(A535&amp;B535,'raw -- CBO demo'!$A$11:$N$8141,4,FALSE)</f>
        <v>4565126</v>
      </c>
      <c r="E535">
        <f ca="1">VLOOKUP(A535&amp;B535,'raw -- CBO demo'!$A$11:$N$8141,8,FALSE)+VLOOKUP(A535&amp;B535,'raw -- CBO demo'!$A$11:$N$8141,14,FALSE)</f>
        <v>1698021</v>
      </c>
    </row>
    <row r="536" spans="1:5">
      <c r="A536">
        <f t="shared" si="25"/>
        <v>2028</v>
      </c>
      <c r="B536">
        <f t="shared" si="26"/>
        <v>29</v>
      </c>
      <c r="C536" t="str">
        <f t="shared" si="26"/>
        <v>pop_25_34</v>
      </c>
      <c r="D536">
        <f ca="1">VLOOKUP(A536&amp;B536,'raw -- CBO demo'!$A$11:$N$8141,4,FALSE)</f>
        <v>4571233</v>
      </c>
      <c r="E536">
        <f ca="1">VLOOKUP(A536&amp;B536,'raw -- CBO demo'!$A$11:$N$8141,8,FALSE)+VLOOKUP(A536&amp;B536,'raw -- CBO demo'!$A$11:$N$8141,14,FALSE)</f>
        <v>1790205</v>
      </c>
    </row>
    <row r="537" spans="1:5">
      <c r="A537">
        <f t="shared" si="25"/>
        <v>2028</v>
      </c>
      <c r="B537">
        <f t="shared" si="26"/>
        <v>30</v>
      </c>
      <c r="C537" t="str">
        <f t="shared" si="26"/>
        <v>pop_25_34</v>
      </c>
      <c r="D537">
        <f ca="1">VLOOKUP(A537&amp;B537,'raw -- CBO demo'!$A$11:$N$8141,4,FALSE)</f>
        <v>4514238</v>
      </c>
      <c r="E537">
        <f ca="1">VLOOKUP(A537&amp;B537,'raw -- CBO demo'!$A$11:$N$8141,8,FALSE)+VLOOKUP(A537&amp;B537,'raw -- CBO demo'!$A$11:$N$8141,14,FALSE)</f>
        <v>1901615</v>
      </c>
    </row>
    <row r="538" spans="1:5">
      <c r="A538">
        <f t="shared" si="25"/>
        <v>2028</v>
      </c>
      <c r="B538">
        <f t="shared" si="26"/>
        <v>31</v>
      </c>
      <c r="C538" t="str">
        <f t="shared" si="26"/>
        <v>pop_25_34</v>
      </c>
      <c r="D538">
        <f ca="1">VLOOKUP(A538&amp;B538,'raw -- CBO demo'!$A$11:$N$8141,4,FALSE)</f>
        <v>4544535</v>
      </c>
      <c r="E538">
        <f ca="1">VLOOKUP(A538&amp;B538,'raw -- CBO demo'!$A$11:$N$8141,8,FALSE)+VLOOKUP(A538&amp;B538,'raw -- CBO demo'!$A$11:$N$8141,14,FALSE)</f>
        <v>2063454</v>
      </c>
    </row>
    <row r="539" spans="1:5">
      <c r="A539">
        <f t="shared" si="25"/>
        <v>2028</v>
      </c>
      <c r="B539">
        <f t="shared" si="26"/>
        <v>32</v>
      </c>
      <c r="C539" t="str">
        <f t="shared" si="26"/>
        <v>pop_25_34</v>
      </c>
      <c r="D539">
        <f ca="1">VLOOKUP(A539&amp;B539,'raw -- CBO demo'!$A$11:$N$8141,4,FALSE)</f>
        <v>4574587</v>
      </c>
      <c r="E539">
        <f ca="1">VLOOKUP(A539&amp;B539,'raw -- CBO demo'!$A$11:$N$8141,8,FALSE)+VLOOKUP(A539&amp;B539,'raw -- CBO demo'!$A$11:$N$8141,14,FALSE)</f>
        <v>2262502</v>
      </c>
    </row>
    <row r="540" spans="1:5">
      <c r="A540">
        <f t="shared" si="25"/>
        <v>2028</v>
      </c>
      <c r="B540">
        <f t="shared" si="26"/>
        <v>33</v>
      </c>
      <c r="C540" t="str">
        <f t="shared" si="26"/>
        <v>pop_25_34</v>
      </c>
      <c r="D540">
        <f ca="1">VLOOKUP(A540&amp;B540,'raw -- CBO demo'!$A$11:$N$8141,4,FALSE)</f>
        <v>4615638</v>
      </c>
      <c r="E540">
        <f ca="1">VLOOKUP(A540&amp;B540,'raw -- CBO demo'!$A$11:$N$8141,8,FALSE)+VLOOKUP(A540&amp;B540,'raw -- CBO demo'!$A$11:$N$8141,14,FALSE)</f>
        <v>2341410</v>
      </c>
    </row>
    <row r="541" spans="1:5">
      <c r="A541">
        <f t="shared" si="25"/>
        <v>2028</v>
      </c>
      <c r="B541">
        <f t="shared" si="26"/>
        <v>34</v>
      </c>
      <c r="C541" t="str">
        <f t="shared" si="26"/>
        <v>pop_25_34</v>
      </c>
      <c r="D541">
        <f ca="1">VLOOKUP(A541&amp;B541,'raw -- CBO demo'!$A$11:$N$8141,4,FALSE)</f>
        <v>4679777</v>
      </c>
      <c r="E541">
        <f ca="1">VLOOKUP(A541&amp;B541,'raw -- CBO demo'!$A$11:$N$8141,8,FALSE)+VLOOKUP(A541&amp;B541,'raw -- CBO demo'!$A$11:$N$8141,14,FALSE)</f>
        <v>2387544</v>
      </c>
    </row>
    <row r="542" spans="1:5">
      <c r="A542">
        <f t="shared" si="25"/>
        <v>2028</v>
      </c>
      <c r="B542">
        <f t="shared" si="26"/>
        <v>35</v>
      </c>
      <c r="C542" t="str">
        <f t="shared" si="26"/>
        <v>pop_35_44</v>
      </c>
      <c r="D542">
        <f ca="1">VLOOKUP(A542&amp;B542,'raw -- CBO demo'!$A$11:$N$8141,4,FALSE)</f>
        <v>4778210</v>
      </c>
      <c r="E542">
        <f ca="1">VLOOKUP(A542&amp;B542,'raw -- CBO demo'!$A$11:$N$8141,8,FALSE)+VLOOKUP(A542&amp;B542,'raw -- CBO demo'!$A$11:$N$8141,14,FALSE)</f>
        <v>2528332</v>
      </c>
    </row>
    <row r="543" spans="1:5">
      <c r="A543">
        <f t="shared" si="25"/>
        <v>2028</v>
      </c>
      <c r="B543">
        <f t="shared" si="26"/>
        <v>36</v>
      </c>
      <c r="C543" t="str">
        <f t="shared" si="26"/>
        <v>pop_35_44</v>
      </c>
      <c r="D543">
        <f ca="1">VLOOKUP(A543&amp;B543,'raw -- CBO demo'!$A$11:$N$8141,4,FALSE)</f>
        <v>4827300</v>
      </c>
      <c r="E543">
        <f ca="1">VLOOKUP(A543&amp;B543,'raw -- CBO demo'!$A$11:$N$8141,8,FALSE)+VLOOKUP(A543&amp;B543,'raw -- CBO demo'!$A$11:$N$8141,14,FALSE)</f>
        <v>2532256</v>
      </c>
    </row>
    <row r="544" spans="1:5">
      <c r="A544">
        <f t="shared" si="25"/>
        <v>2028</v>
      </c>
      <c r="B544">
        <f t="shared" si="26"/>
        <v>37</v>
      </c>
      <c r="C544" t="str">
        <f t="shared" si="26"/>
        <v>pop_35_44</v>
      </c>
      <c r="D544">
        <f ca="1">VLOOKUP(A544&amp;B544,'raw -- CBO demo'!$A$11:$N$8141,4,FALSE)</f>
        <v>4881403</v>
      </c>
      <c r="E544">
        <f ca="1">VLOOKUP(A544&amp;B544,'raw -- CBO demo'!$A$11:$N$8141,8,FALSE)+VLOOKUP(A544&amp;B544,'raw -- CBO demo'!$A$11:$N$8141,14,FALSE)</f>
        <v>2665942</v>
      </c>
    </row>
    <row r="545" spans="1:5">
      <c r="A545">
        <f t="shared" si="25"/>
        <v>2028</v>
      </c>
      <c r="B545">
        <f t="shared" si="26"/>
        <v>38</v>
      </c>
      <c r="C545" t="str">
        <f t="shared" si="26"/>
        <v>pop_35_44</v>
      </c>
      <c r="D545">
        <f ca="1">VLOOKUP(A545&amp;B545,'raw -- CBO demo'!$A$11:$N$8141,4,FALSE)</f>
        <v>4743487</v>
      </c>
      <c r="E545">
        <f ca="1">VLOOKUP(A545&amp;B545,'raw -- CBO demo'!$A$11:$N$8141,8,FALSE)+VLOOKUP(A545&amp;B545,'raw -- CBO demo'!$A$11:$N$8141,14,FALSE)</f>
        <v>2533254</v>
      </c>
    </row>
    <row r="546" spans="1:5">
      <c r="A546">
        <f t="shared" si="25"/>
        <v>2028</v>
      </c>
      <c r="B546">
        <f t="shared" si="26"/>
        <v>39</v>
      </c>
      <c r="C546" t="str">
        <f t="shared" si="26"/>
        <v>pop_35_44</v>
      </c>
      <c r="D546">
        <f ca="1">VLOOKUP(A546&amp;B546,'raw -- CBO demo'!$A$11:$N$8141,4,FALSE)</f>
        <v>4633427</v>
      </c>
      <c r="E546">
        <f ca="1">VLOOKUP(A546&amp;B546,'raw -- CBO demo'!$A$11:$N$8141,8,FALSE)+VLOOKUP(A546&amp;B546,'raw -- CBO demo'!$A$11:$N$8141,14,FALSE)</f>
        <v>2514415</v>
      </c>
    </row>
    <row r="547" spans="1:5">
      <c r="A547">
        <f t="shared" si="25"/>
        <v>2028</v>
      </c>
      <c r="B547">
        <f t="shared" si="26"/>
        <v>40</v>
      </c>
      <c r="C547" t="str">
        <f t="shared" si="26"/>
        <v>pop_35_44</v>
      </c>
      <c r="D547">
        <f ca="1">VLOOKUP(A547&amp;B547,'raw -- CBO demo'!$A$11:$N$8141,4,FALSE)</f>
        <v>4523848</v>
      </c>
      <c r="E547">
        <f ca="1">VLOOKUP(A547&amp;B547,'raw -- CBO demo'!$A$11:$N$8141,8,FALSE)+VLOOKUP(A547&amp;B547,'raw -- CBO demo'!$A$11:$N$8141,14,FALSE)</f>
        <v>2587366</v>
      </c>
    </row>
    <row r="548" spans="1:5">
      <c r="A548">
        <f t="shared" si="25"/>
        <v>2028</v>
      </c>
      <c r="B548">
        <f t="shared" si="26"/>
        <v>41</v>
      </c>
      <c r="C548" t="str">
        <f t="shared" si="26"/>
        <v>pop_35_44</v>
      </c>
      <c r="D548">
        <f ca="1">VLOOKUP(A548&amp;B548,'raw -- CBO demo'!$A$11:$N$8141,4,FALSE)</f>
        <v>4484626</v>
      </c>
      <c r="E548">
        <f ca="1">VLOOKUP(A548&amp;B548,'raw -- CBO demo'!$A$11:$N$8141,8,FALSE)+VLOOKUP(A548&amp;B548,'raw -- CBO demo'!$A$11:$N$8141,14,FALSE)</f>
        <v>2547820</v>
      </c>
    </row>
    <row r="549" spans="1:5">
      <c r="A549">
        <f t="shared" si="25"/>
        <v>2028</v>
      </c>
      <c r="B549">
        <f t="shared" si="26"/>
        <v>42</v>
      </c>
      <c r="C549" t="str">
        <f t="shared" si="26"/>
        <v>pop_35_44</v>
      </c>
      <c r="D549">
        <f ca="1">VLOOKUP(A549&amp;B549,'raw -- CBO demo'!$A$11:$N$8141,4,FALSE)</f>
        <v>4500837</v>
      </c>
      <c r="E549">
        <f ca="1">VLOOKUP(A549&amp;B549,'raw -- CBO demo'!$A$11:$N$8141,8,FALSE)+VLOOKUP(A549&amp;B549,'raw -- CBO demo'!$A$11:$N$8141,14,FALSE)</f>
        <v>2633263</v>
      </c>
    </row>
    <row r="550" spans="1:5">
      <c r="A550">
        <f t="shared" si="25"/>
        <v>2028</v>
      </c>
      <c r="B550">
        <f t="shared" si="26"/>
        <v>43</v>
      </c>
      <c r="C550" t="str">
        <f t="shared" si="26"/>
        <v>pop_35_44</v>
      </c>
      <c r="D550">
        <f ca="1">VLOOKUP(A550&amp;B550,'raw -- CBO demo'!$A$11:$N$8141,4,FALSE)</f>
        <v>4412320</v>
      </c>
      <c r="E550">
        <f ca="1">VLOOKUP(A550&amp;B550,'raw -- CBO demo'!$A$11:$N$8141,8,FALSE)+VLOOKUP(A550&amp;B550,'raw -- CBO demo'!$A$11:$N$8141,14,FALSE)</f>
        <v>2620205</v>
      </c>
    </row>
    <row r="551" spans="1:5">
      <c r="A551">
        <f t="shared" si="25"/>
        <v>2028</v>
      </c>
      <c r="B551">
        <f t="shared" si="26"/>
        <v>44</v>
      </c>
      <c r="C551" t="str">
        <f t="shared" si="26"/>
        <v>pop_35_44</v>
      </c>
      <c r="D551">
        <f ca="1">VLOOKUP(A551&amp;B551,'raw -- CBO demo'!$A$11:$N$8141,4,FALSE)</f>
        <v>4392750</v>
      </c>
      <c r="E551">
        <f ca="1">VLOOKUP(A551&amp;B551,'raw -- CBO demo'!$A$11:$N$8141,8,FALSE)+VLOOKUP(A551&amp;B551,'raw -- CBO demo'!$A$11:$N$8141,14,FALSE)</f>
        <v>2734717</v>
      </c>
    </row>
    <row r="552" spans="1:5">
      <c r="A552">
        <f t="shared" si="25"/>
        <v>2028</v>
      </c>
      <c r="B552">
        <f t="shared" si="26"/>
        <v>45</v>
      </c>
      <c r="C552" t="str">
        <f t="shared" si="26"/>
        <v>pop_45_54</v>
      </c>
      <c r="D552">
        <f ca="1">VLOOKUP(A552&amp;B552,'raw -- CBO demo'!$A$11:$N$8141,4,FALSE)</f>
        <v>4472627</v>
      </c>
      <c r="E552">
        <f ca="1">VLOOKUP(A552&amp;B552,'raw -- CBO demo'!$A$11:$N$8141,8,FALSE)+VLOOKUP(A552&amp;B552,'raw -- CBO demo'!$A$11:$N$8141,14,FALSE)</f>
        <v>2743218</v>
      </c>
    </row>
    <row r="553" spans="1:5">
      <c r="A553">
        <f t="shared" si="25"/>
        <v>2028</v>
      </c>
      <c r="B553">
        <f t="shared" si="26"/>
        <v>46</v>
      </c>
      <c r="C553" t="str">
        <f t="shared" si="26"/>
        <v>pop_45_54</v>
      </c>
      <c r="D553">
        <f ca="1">VLOOKUP(A553&amp;B553,'raw -- CBO demo'!$A$11:$N$8141,4,FALSE)</f>
        <v>4388032</v>
      </c>
      <c r="E553">
        <f ca="1">VLOOKUP(A553&amp;B553,'raw -- CBO demo'!$A$11:$N$8141,8,FALSE)+VLOOKUP(A553&amp;B553,'raw -- CBO demo'!$A$11:$N$8141,14,FALSE)</f>
        <v>2758508</v>
      </c>
    </row>
    <row r="554" spans="1:5">
      <c r="A554">
        <f t="shared" si="25"/>
        <v>2028</v>
      </c>
      <c r="B554">
        <f t="shared" si="26"/>
        <v>47</v>
      </c>
      <c r="C554" t="str">
        <f t="shared" si="26"/>
        <v>pop_45_54</v>
      </c>
      <c r="D554">
        <f ca="1">VLOOKUP(A554&amp;B554,'raw -- CBO demo'!$A$11:$N$8141,4,FALSE)</f>
        <v>4442688</v>
      </c>
      <c r="E554">
        <f ca="1">VLOOKUP(A554&amp;B554,'raw -- CBO demo'!$A$11:$N$8141,8,FALSE)+VLOOKUP(A554&amp;B554,'raw -- CBO demo'!$A$11:$N$8141,14,FALSE)</f>
        <v>2814429</v>
      </c>
    </row>
    <row r="555" spans="1:5">
      <c r="A555">
        <f t="shared" si="25"/>
        <v>2028</v>
      </c>
      <c r="B555">
        <f t="shared" si="26"/>
        <v>48</v>
      </c>
      <c r="C555" t="str">
        <f t="shared" si="26"/>
        <v>pop_45_54</v>
      </c>
      <c r="D555">
        <f ca="1">VLOOKUP(A555&amp;B555,'raw -- CBO demo'!$A$11:$N$8141,4,FALSE)</f>
        <v>4266444</v>
      </c>
      <c r="E555">
        <f ca="1">VLOOKUP(A555&amp;B555,'raw -- CBO demo'!$A$11:$N$8141,8,FALSE)+VLOOKUP(A555&amp;B555,'raw -- CBO demo'!$A$11:$N$8141,14,FALSE)</f>
        <v>2788111</v>
      </c>
    </row>
    <row r="556" spans="1:5">
      <c r="A556">
        <f t="shared" si="25"/>
        <v>2028</v>
      </c>
      <c r="B556">
        <f t="shared" si="26"/>
        <v>49</v>
      </c>
      <c r="C556" t="str">
        <f t="shared" si="26"/>
        <v>pop_45_54</v>
      </c>
      <c r="D556">
        <f ca="1">VLOOKUP(A556&amp;B556,'raw -- CBO demo'!$A$11:$N$8141,4,FALSE)</f>
        <v>4123396</v>
      </c>
      <c r="E556">
        <f ca="1">VLOOKUP(A556&amp;B556,'raw -- CBO demo'!$A$11:$N$8141,8,FALSE)+VLOOKUP(A556&amp;B556,'raw -- CBO demo'!$A$11:$N$8141,14,FALSE)</f>
        <v>2736966</v>
      </c>
    </row>
    <row r="557" spans="1:5">
      <c r="A557">
        <f t="shared" ref="A557:A620" si="27">A456+1</f>
        <v>2028</v>
      </c>
      <c r="B557">
        <f t="shared" ref="B557:C620" si="28">B456</f>
        <v>50</v>
      </c>
      <c r="C557" t="str">
        <f t="shared" si="28"/>
        <v>pop_45_54</v>
      </c>
      <c r="D557">
        <f ca="1">VLOOKUP(A557&amp;B557,'raw -- CBO demo'!$A$11:$N$8141,4,FALSE)</f>
        <v>4093682</v>
      </c>
      <c r="E557">
        <f ca="1">VLOOKUP(A557&amp;B557,'raw -- CBO demo'!$A$11:$N$8141,8,FALSE)+VLOOKUP(A557&amp;B557,'raw -- CBO demo'!$A$11:$N$8141,14,FALSE)</f>
        <v>2680280</v>
      </c>
    </row>
    <row r="558" spans="1:5">
      <c r="A558">
        <f t="shared" si="27"/>
        <v>2028</v>
      </c>
      <c r="B558">
        <f t="shared" si="28"/>
        <v>51</v>
      </c>
      <c r="C558" t="str">
        <f t="shared" si="28"/>
        <v>pop_45_54</v>
      </c>
      <c r="D558">
        <f ca="1">VLOOKUP(A558&amp;B558,'raw -- CBO demo'!$A$11:$N$8141,4,FALSE)</f>
        <v>3938704</v>
      </c>
      <c r="E558">
        <f ca="1">VLOOKUP(A558&amp;B558,'raw -- CBO demo'!$A$11:$N$8141,8,FALSE)+VLOOKUP(A558&amp;B558,'raw -- CBO demo'!$A$11:$N$8141,14,FALSE)</f>
        <v>2623792</v>
      </c>
    </row>
    <row r="559" spans="1:5">
      <c r="A559">
        <f t="shared" si="27"/>
        <v>2028</v>
      </c>
      <c r="B559">
        <f t="shared" si="28"/>
        <v>52</v>
      </c>
      <c r="C559" t="str">
        <f t="shared" si="28"/>
        <v>pop_45_54</v>
      </c>
      <c r="D559">
        <f ca="1">VLOOKUP(A559&amp;B559,'raw -- CBO demo'!$A$11:$N$8141,4,FALSE)</f>
        <v>3900863</v>
      </c>
      <c r="E559">
        <f ca="1">VLOOKUP(A559&amp;B559,'raw -- CBO demo'!$A$11:$N$8141,8,FALSE)+VLOOKUP(A559&amp;B559,'raw -- CBO demo'!$A$11:$N$8141,14,FALSE)</f>
        <v>2532452</v>
      </c>
    </row>
    <row r="560" spans="1:5">
      <c r="A560">
        <f t="shared" si="27"/>
        <v>2028</v>
      </c>
      <c r="B560">
        <f t="shared" si="28"/>
        <v>53</v>
      </c>
      <c r="C560" t="str">
        <f t="shared" si="28"/>
        <v>pop_45_54</v>
      </c>
      <c r="D560">
        <f ca="1">VLOOKUP(A560&amp;B560,'raw -- CBO demo'!$A$11:$N$8141,4,FALSE)</f>
        <v>3881393</v>
      </c>
      <c r="E560">
        <f ca="1">VLOOKUP(A560&amp;B560,'raw -- CBO demo'!$A$11:$N$8141,8,FALSE)+VLOOKUP(A560&amp;B560,'raw -- CBO demo'!$A$11:$N$8141,14,FALSE)</f>
        <v>2475591</v>
      </c>
    </row>
    <row r="561" spans="1:5">
      <c r="A561">
        <f t="shared" si="27"/>
        <v>2028</v>
      </c>
      <c r="B561">
        <f t="shared" si="28"/>
        <v>54</v>
      </c>
      <c r="C561" t="str">
        <f t="shared" si="28"/>
        <v>pop_45_54</v>
      </c>
      <c r="D561">
        <f ca="1">VLOOKUP(A561&amp;B561,'raw -- CBO demo'!$A$11:$N$8141,4,FALSE)</f>
        <v>3804565</v>
      </c>
      <c r="E561">
        <f ca="1">VLOOKUP(A561&amp;B561,'raw -- CBO demo'!$A$11:$N$8141,8,FALSE)+VLOOKUP(A561&amp;B561,'raw -- CBO demo'!$A$11:$N$8141,14,FALSE)</f>
        <v>2502458</v>
      </c>
    </row>
    <row r="562" spans="1:5">
      <c r="A562">
        <f t="shared" si="27"/>
        <v>2028</v>
      </c>
      <c r="B562">
        <f t="shared" si="28"/>
        <v>55</v>
      </c>
      <c r="C562" t="str">
        <f t="shared" si="28"/>
        <v>pop_55_64</v>
      </c>
      <c r="D562">
        <f ca="1">VLOOKUP(A562&amp;B562,'raw -- CBO demo'!$A$11:$N$8141,4,FALSE)</f>
        <v>3947830</v>
      </c>
      <c r="E562">
        <f ca="1">VLOOKUP(A562&amp;B562,'raw -- CBO demo'!$A$11:$N$8141,8,FALSE)+VLOOKUP(A562&amp;B562,'raw -- CBO demo'!$A$11:$N$8141,14,FALSE)</f>
        <v>2557837</v>
      </c>
    </row>
    <row r="563" spans="1:5">
      <c r="A563">
        <f t="shared" si="27"/>
        <v>2028</v>
      </c>
      <c r="B563">
        <f t="shared" si="28"/>
        <v>56</v>
      </c>
      <c r="C563" t="str">
        <f t="shared" si="28"/>
        <v>pop_55_64</v>
      </c>
      <c r="D563">
        <f ca="1">VLOOKUP(A563&amp;B563,'raw -- CBO demo'!$A$11:$N$8141,4,FALSE)</f>
        <v>4113504</v>
      </c>
      <c r="E563">
        <f ca="1">VLOOKUP(A563&amp;B563,'raw -- CBO demo'!$A$11:$N$8141,8,FALSE)+VLOOKUP(A563&amp;B563,'raw -- CBO demo'!$A$11:$N$8141,14,FALSE)</f>
        <v>2690515</v>
      </c>
    </row>
    <row r="564" spans="1:5">
      <c r="A564">
        <f t="shared" si="27"/>
        <v>2028</v>
      </c>
      <c r="B564">
        <f t="shared" si="28"/>
        <v>57</v>
      </c>
      <c r="C564" t="str">
        <f t="shared" si="28"/>
        <v>pop_55_64</v>
      </c>
      <c r="D564">
        <f ca="1">VLOOKUP(A564&amp;B564,'raw -- CBO demo'!$A$11:$N$8141,4,FALSE)</f>
        <v>4273551</v>
      </c>
      <c r="E564">
        <f ca="1">VLOOKUP(A564&amp;B564,'raw -- CBO demo'!$A$11:$N$8141,8,FALSE)+VLOOKUP(A564&amp;B564,'raw -- CBO demo'!$A$11:$N$8141,14,FALSE)</f>
        <v>2783073</v>
      </c>
    </row>
    <row r="565" spans="1:5">
      <c r="A565">
        <f t="shared" si="27"/>
        <v>2028</v>
      </c>
      <c r="B565">
        <f t="shared" si="28"/>
        <v>58</v>
      </c>
      <c r="C565" t="str">
        <f t="shared" si="28"/>
        <v>pop_55_64</v>
      </c>
      <c r="D565">
        <f ca="1">VLOOKUP(A565&amp;B565,'raw -- CBO demo'!$A$11:$N$8141,4,FALSE)</f>
        <v>4067782</v>
      </c>
      <c r="E565">
        <f ca="1">VLOOKUP(A565&amp;B565,'raw -- CBO demo'!$A$11:$N$8141,8,FALSE)+VLOOKUP(A565&amp;B565,'raw -- CBO demo'!$A$11:$N$8141,14,FALSE)</f>
        <v>2646434</v>
      </c>
    </row>
    <row r="566" spans="1:5">
      <c r="A566">
        <f t="shared" si="27"/>
        <v>2028</v>
      </c>
      <c r="B566">
        <f t="shared" si="28"/>
        <v>59</v>
      </c>
      <c r="C566" t="str">
        <f t="shared" si="28"/>
        <v>pop_55_64</v>
      </c>
      <c r="D566">
        <f ca="1">VLOOKUP(A566&amp;B566,'raw -- CBO demo'!$A$11:$N$8141,4,FALSE)</f>
        <v>3932418</v>
      </c>
      <c r="E566">
        <f ca="1">VLOOKUP(A566&amp;B566,'raw -- CBO demo'!$A$11:$N$8141,8,FALSE)+VLOOKUP(A566&amp;B566,'raw -- CBO demo'!$A$11:$N$8141,14,FALSE)</f>
        <v>2557818</v>
      </c>
    </row>
    <row r="567" spans="1:5">
      <c r="A567">
        <f t="shared" si="27"/>
        <v>2028</v>
      </c>
      <c r="B567">
        <f t="shared" si="28"/>
        <v>60</v>
      </c>
      <c r="C567" t="str">
        <f t="shared" si="28"/>
        <v>pop_55_64</v>
      </c>
      <c r="D567">
        <f ca="1">VLOOKUP(A567&amp;B567,'raw -- CBO demo'!$A$11:$N$8141,4,FALSE)</f>
        <v>3864023</v>
      </c>
      <c r="E567">
        <f ca="1">VLOOKUP(A567&amp;B567,'raw -- CBO demo'!$A$11:$N$8141,8,FALSE)+VLOOKUP(A567&amp;B567,'raw -- CBO demo'!$A$11:$N$8141,14,FALSE)</f>
        <v>2457186</v>
      </c>
    </row>
    <row r="568" spans="1:5">
      <c r="A568">
        <f t="shared" si="27"/>
        <v>2028</v>
      </c>
      <c r="B568">
        <f t="shared" si="28"/>
        <v>61</v>
      </c>
      <c r="C568" t="str">
        <f t="shared" si="28"/>
        <v>pop_55_64</v>
      </c>
      <c r="D568">
        <f ca="1">VLOOKUP(A568&amp;B568,'raw -- CBO demo'!$A$11:$N$8141,4,FALSE)</f>
        <v>3883843</v>
      </c>
      <c r="E568">
        <f ca="1">VLOOKUP(A568&amp;B568,'raw -- CBO demo'!$A$11:$N$8141,8,FALSE)+VLOOKUP(A568&amp;B568,'raw -- CBO demo'!$A$11:$N$8141,14,FALSE)</f>
        <v>2452364</v>
      </c>
    </row>
    <row r="569" spans="1:5">
      <c r="A569">
        <f t="shared" si="27"/>
        <v>2028</v>
      </c>
      <c r="B569">
        <f t="shared" si="28"/>
        <v>62</v>
      </c>
      <c r="C569" t="str">
        <f t="shared" si="28"/>
        <v>pop_55_64</v>
      </c>
      <c r="D569">
        <f ca="1">VLOOKUP(A569&amp;B569,'raw -- CBO demo'!$A$11:$N$8141,4,FALSE)</f>
        <v>3980616</v>
      </c>
      <c r="E569">
        <f ca="1">VLOOKUP(A569&amp;B569,'raw -- CBO demo'!$A$11:$N$8141,8,FALSE)+VLOOKUP(A569&amp;B569,'raw -- CBO demo'!$A$11:$N$8141,14,FALSE)</f>
        <v>2500740</v>
      </c>
    </row>
    <row r="570" spans="1:5">
      <c r="A570">
        <f t="shared" si="27"/>
        <v>2028</v>
      </c>
      <c r="B570">
        <f t="shared" si="28"/>
        <v>63</v>
      </c>
      <c r="C570" t="str">
        <f t="shared" si="28"/>
        <v>pop_55_64</v>
      </c>
      <c r="D570">
        <f ca="1">VLOOKUP(A570&amp;B570,'raw -- CBO demo'!$A$11:$N$8141,4,FALSE)</f>
        <v>4133469</v>
      </c>
      <c r="E570">
        <f ca="1">VLOOKUP(A570&amp;B570,'raw -- CBO demo'!$A$11:$N$8141,8,FALSE)+VLOOKUP(A570&amp;B570,'raw -- CBO demo'!$A$11:$N$8141,14,FALSE)</f>
        <v>2620798</v>
      </c>
    </row>
    <row r="571" spans="1:5">
      <c r="A571">
        <f t="shared" si="27"/>
        <v>2028</v>
      </c>
      <c r="B571">
        <f t="shared" si="28"/>
        <v>64</v>
      </c>
      <c r="C571" t="str">
        <f t="shared" si="28"/>
        <v>pop_55_64</v>
      </c>
      <c r="D571">
        <f ca="1">VLOOKUP(A571&amp;B571,'raw -- CBO demo'!$A$11:$N$8141,4,FALSE)</f>
        <v>4106769</v>
      </c>
      <c r="E571">
        <f ca="1">VLOOKUP(A571&amp;B571,'raw -- CBO demo'!$A$11:$N$8141,8,FALSE)+VLOOKUP(A571&amp;B571,'raw -- CBO demo'!$A$11:$N$8141,14,FALSE)</f>
        <v>2621129</v>
      </c>
    </row>
    <row r="572" spans="1:5">
      <c r="A572">
        <f t="shared" si="27"/>
        <v>2028</v>
      </c>
      <c r="B572">
        <f t="shared" si="28"/>
        <v>65</v>
      </c>
      <c r="C572" t="str">
        <f t="shared" si="28"/>
        <v>pop_65_74</v>
      </c>
      <c r="D572">
        <f ca="1">VLOOKUP(A572&amp;B572,'raw -- CBO demo'!$A$11:$N$8141,4,FALSE)</f>
        <v>4091418</v>
      </c>
      <c r="E572">
        <f ca="1">VLOOKUP(A572&amp;B572,'raw -- CBO demo'!$A$11:$N$8141,8,FALSE)+VLOOKUP(A572&amp;B572,'raw -- CBO demo'!$A$11:$N$8141,14,FALSE)</f>
        <v>2593900</v>
      </c>
    </row>
    <row r="573" spans="1:5">
      <c r="A573">
        <f t="shared" si="27"/>
        <v>2028</v>
      </c>
      <c r="B573">
        <f t="shared" si="28"/>
        <v>66</v>
      </c>
      <c r="C573" t="str">
        <f t="shared" si="28"/>
        <v>pop_65_74</v>
      </c>
      <c r="D573">
        <f ca="1">VLOOKUP(A573&amp;B573,'raw -- CBO demo'!$A$11:$N$8141,4,FALSE)</f>
        <v>4045512</v>
      </c>
      <c r="E573">
        <f ca="1">VLOOKUP(A573&amp;B573,'raw -- CBO demo'!$A$11:$N$8141,8,FALSE)+VLOOKUP(A573&amp;B573,'raw -- CBO demo'!$A$11:$N$8141,14,FALSE)</f>
        <v>2573603</v>
      </c>
    </row>
    <row r="574" spans="1:5">
      <c r="A574">
        <f t="shared" si="27"/>
        <v>2028</v>
      </c>
      <c r="B574">
        <f t="shared" si="28"/>
        <v>67</v>
      </c>
      <c r="C574" t="str">
        <f t="shared" si="28"/>
        <v>pop_65_74</v>
      </c>
      <c r="D574">
        <f ca="1">VLOOKUP(A574&amp;B574,'raw -- CBO demo'!$A$11:$N$8141,4,FALSE)</f>
        <v>4047286</v>
      </c>
      <c r="E574">
        <f ca="1">VLOOKUP(A574&amp;B574,'raw -- CBO demo'!$A$11:$N$8141,8,FALSE)+VLOOKUP(A574&amp;B574,'raw -- CBO demo'!$A$11:$N$8141,14,FALSE)</f>
        <v>2510938</v>
      </c>
    </row>
    <row r="575" spans="1:5">
      <c r="A575">
        <f t="shared" si="27"/>
        <v>2028</v>
      </c>
      <c r="B575">
        <f t="shared" si="28"/>
        <v>68</v>
      </c>
      <c r="C575" t="str">
        <f t="shared" si="28"/>
        <v>pop_65_74</v>
      </c>
      <c r="D575">
        <f ca="1">VLOOKUP(A575&amp;B575,'raw -- CBO demo'!$A$11:$N$8141,4,FALSE)</f>
        <v>3919738</v>
      </c>
      <c r="E575">
        <f ca="1">VLOOKUP(A575&amp;B575,'raw -- CBO demo'!$A$11:$N$8141,8,FALSE)+VLOOKUP(A575&amp;B575,'raw -- CBO demo'!$A$11:$N$8141,14,FALSE)</f>
        <v>2387235</v>
      </c>
    </row>
    <row r="576" spans="1:5">
      <c r="A576">
        <f t="shared" si="27"/>
        <v>2028</v>
      </c>
      <c r="B576">
        <f t="shared" si="28"/>
        <v>69</v>
      </c>
      <c r="C576" t="str">
        <f t="shared" si="28"/>
        <v>pop_65_74</v>
      </c>
      <c r="D576">
        <f ca="1">VLOOKUP(A576&amp;B576,'raw -- CBO demo'!$A$11:$N$8141,4,FALSE)</f>
        <v>3787783</v>
      </c>
      <c r="E576">
        <f ca="1">VLOOKUP(A576&amp;B576,'raw -- CBO demo'!$A$11:$N$8141,8,FALSE)+VLOOKUP(A576&amp;B576,'raw -- CBO demo'!$A$11:$N$8141,14,FALSE)</f>
        <v>2298047</v>
      </c>
    </row>
    <row r="577" spans="1:5">
      <c r="A577">
        <f t="shared" si="27"/>
        <v>2028</v>
      </c>
      <c r="B577">
        <f t="shared" si="28"/>
        <v>70</v>
      </c>
      <c r="C577" t="str">
        <f t="shared" si="28"/>
        <v>pop_65_74</v>
      </c>
      <c r="D577">
        <f ca="1">VLOOKUP(A577&amp;B577,'raw -- CBO demo'!$A$11:$N$8141,4,FALSE)</f>
        <v>3772521</v>
      </c>
      <c r="E577">
        <f ca="1">VLOOKUP(A577&amp;B577,'raw -- CBO demo'!$A$11:$N$8141,8,FALSE)+VLOOKUP(A577&amp;B577,'raw -- CBO demo'!$A$11:$N$8141,14,FALSE)</f>
        <v>2303336</v>
      </c>
    </row>
    <row r="578" spans="1:5">
      <c r="A578">
        <f t="shared" si="27"/>
        <v>2028</v>
      </c>
      <c r="B578">
        <f t="shared" si="28"/>
        <v>71</v>
      </c>
      <c r="C578" t="str">
        <f t="shared" si="28"/>
        <v>pop_65_74</v>
      </c>
      <c r="D578">
        <f ca="1">VLOOKUP(A578&amp;B578,'raw -- CBO demo'!$A$11:$N$8141,4,FALSE)</f>
        <v>3621182</v>
      </c>
      <c r="E578">
        <f ca="1">VLOOKUP(A578&amp;B578,'raw -- CBO demo'!$A$11:$N$8141,8,FALSE)+VLOOKUP(A578&amp;B578,'raw -- CBO demo'!$A$11:$N$8141,14,FALSE)</f>
        <v>2159164</v>
      </c>
    </row>
    <row r="579" spans="1:5">
      <c r="A579">
        <f t="shared" si="27"/>
        <v>2028</v>
      </c>
      <c r="B579">
        <f t="shared" si="28"/>
        <v>72</v>
      </c>
      <c r="C579" t="str">
        <f t="shared" si="28"/>
        <v>pop_65_74</v>
      </c>
      <c r="D579">
        <f ca="1">VLOOKUP(A579&amp;B579,'raw -- CBO demo'!$A$11:$N$8141,4,FALSE)</f>
        <v>3464940</v>
      </c>
      <c r="E579">
        <f ca="1">VLOOKUP(A579&amp;B579,'raw -- CBO demo'!$A$11:$N$8141,8,FALSE)+VLOOKUP(A579&amp;B579,'raw -- CBO demo'!$A$11:$N$8141,14,FALSE)</f>
        <v>2029635</v>
      </c>
    </row>
    <row r="580" spans="1:5">
      <c r="A580">
        <f t="shared" si="27"/>
        <v>2028</v>
      </c>
      <c r="B580">
        <f t="shared" si="28"/>
        <v>73</v>
      </c>
      <c r="C580" t="str">
        <f t="shared" si="28"/>
        <v>pop_65_74</v>
      </c>
      <c r="D580">
        <f ca="1">VLOOKUP(A580&amp;B580,'raw -- CBO demo'!$A$11:$N$8141,4,FALSE)</f>
        <v>3362406</v>
      </c>
      <c r="E580">
        <f ca="1">VLOOKUP(A580&amp;B580,'raw -- CBO demo'!$A$11:$N$8141,8,FALSE)+VLOOKUP(A580&amp;B580,'raw -- CBO demo'!$A$11:$N$8141,14,FALSE)</f>
        <v>1975254</v>
      </c>
    </row>
    <row r="581" spans="1:5">
      <c r="A581">
        <f t="shared" si="27"/>
        <v>2028</v>
      </c>
      <c r="B581">
        <f t="shared" si="28"/>
        <v>74</v>
      </c>
      <c r="C581" t="str">
        <f t="shared" si="28"/>
        <v>pop_65_74</v>
      </c>
      <c r="D581">
        <f ca="1">VLOOKUP(A581&amp;B581,'raw -- CBO demo'!$A$11:$N$8141,4,FALSE)</f>
        <v>3156843</v>
      </c>
      <c r="E581">
        <f ca="1">VLOOKUP(A581&amp;B581,'raw -- CBO demo'!$A$11:$N$8141,8,FALSE)+VLOOKUP(A581&amp;B581,'raw -- CBO demo'!$A$11:$N$8141,14,FALSE)</f>
        <v>1812824</v>
      </c>
    </row>
    <row r="582" spans="1:5">
      <c r="A582">
        <f t="shared" si="27"/>
        <v>2028</v>
      </c>
      <c r="B582">
        <f t="shared" si="28"/>
        <v>75</v>
      </c>
      <c r="C582" t="str">
        <f t="shared" si="28"/>
        <v>pop_75_84</v>
      </c>
      <c r="D582">
        <f ca="1">VLOOKUP(A582&amp;B582,'raw -- CBO demo'!$A$11:$N$8141,4,FALSE)</f>
        <v>3052022</v>
      </c>
      <c r="E582">
        <f ca="1">VLOOKUP(A582&amp;B582,'raw -- CBO demo'!$A$11:$N$8141,8,FALSE)+VLOOKUP(A582&amp;B582,'raw -- CBO demo'!$A$11:$N$8141,14,FALSE)</f>
        <v>1751192</v>
      </c>
    </row>
    <row r="583" spans="1:5">
      <c r="A583">
        <f t="shared" si="27"/>
        <v>2028</v>
      </c>
      <c r="B583">
        <f t="shared" si="28"/>
        <v>76</v>
      </c>
      <c r="C583" t="str">
        <f t="shared" si="28"/>
        <v>pop_75_84</v>
      </c>
      <c r="D583">
        <f ca="1">VLOOKUP(A583&amp;B583,'raw -- CBO demo'!$A$11:$N$8141,4,FALSE)</f>
        <v>2863740</v>
      </c>
      <c r="E583">
        <f ca="1">VLOOKUP(A583&amp;B583,'raw -- CBO demo'!$A$11:$N$8141,8,FALSE)+VLOOKUP(A583&amp;B583,'raw -- CBO demo'!$A$11:$N$8141,14,FALSE)</f>
        <v>1600216</v>
      </c>
    </row>
    <row r="584" spans="1:5">
      <c r="A584">
        <f t="shared" si="27"/>
        <v>2028</v>
      </c>
      <c r="B584">
        <f t="shared" si="28"/>
        <v>77</v>
      </c>
      <c r="C584" t="str">
        <f t="shared" si="28"/>
        <v>pop_75_84</v>
      </c>
      <c r="D584">
        <f ca="1">VLOOKUP(A584&amp;B584,'raw -- CBO demo'!$A$11:$N$8141,4,FALSE)</f>
        <v>2685259</v>
      </c>
      <c r="E584">
        <f ca="1">VLOOKUP(A584&amp;B584,'raw -- CBO demo'!$A$11:$N$8141,8,FALSE)+VLOOKUP(A584&amp;B584,'raw -- CBO demo'!$A$11:$N$8141,14,FALSE)</f>
        <v>1548311</v>
      </c>
    </row>
    <row r="585" spans="1:5">
      <c r="A585">
        <f t="shared" si="27"/>
        <v>2028</v>
      </c>
      <c r="B585">
        <f t="shared" si="28"/>
        <v>78</v>
      </c>
      <c r="C585" t="str">
        <f t="shared" si="28"/>
        <v>pop_75_84</v>
      </c>
      <c r="D585">
        <f ca="1">VLOOKUP(A585&amp;B585,'raw -- CBO demo'!$A$11:$N$8141,4,FALSE)</f>
        <v>2557201</v>
      </c>
      <c r="E585">
        <f ca="1">VLOOKUP(A585&amp;B585,'raw -- CBO demo'!$A$11:$N$8141,8,FALSE)+VLOOKUP(A585&amp;B585,'raw -- CBO demo'!$A$11:$N$8141,14,FALSE)</f>
        <v>1462100</v>
      </c>
    </row>
    <row r="586" spans="1:5">
      <c r="A586">
        <f t="shared" si="27"/>
        <v>2028</v>
      </c>
      <c r="B586">
        <f t="shared" si="28"/>
        <v>79</v>
      </c>
      <c r="C586" t="str">
        <f t="shared" si="28"/>
        <v>pop_75_84</v>
      </c>
      <c r="D586">
        <f ca="1">VLOOKUP(A586&amp;B586,'raw -- CBO demo'!$A$11:$N$8141,4,FALSE)</f>
        <v>2424005</v>
      </c>
      <c r="E586">
        <f ca="1">VLOOKUP(A586&amp;B586,'raw -- CBO demo'!$A$11:$N$8141,8,FALSE)+VLOOKUP(A586&amp;B586,'raw -- CBO demo'!$A$11:$N$8141,14,FALSE)</f>
        <v>1337839</v>
      </c>
    </row>
    <row r="587" spans="1:5">
      <c r="A587">
        <f t="shared" si="27"/>
        <v>2028</v>
      </c>
      <c r="B587">
        <f t="shared" si="28"/>
        <v>80</v>
      </c>
      <c r="C587" t="str">
        <f t="shared" si="28"/>
        <v>pop_75_84</v>
      </c>
      <c r="D587">
        <f ca="1">VLOOKUP(A587&amp;B587,'raw -- CBO demo'!$A$11:$N$8141,4,FALSE)</f>
        <v>2400184</v>
      </c>
      <c r="E587">
        <f ca="1">VLOOKUP(A587&amp;B587,'raw -- CBO demo'!$A$11:$N$8141,8,FALSE)+VLOOKUP(A587&amp;B587,'raw -- CBO demo'!$A$11:$N$8141,14,FALSE)</f>
        <v>1340534</v>
      </c>
    </row>
    <row r="588" spans="1:5">
      <c r="A588">
        <f t="shared" si="27"/>
        <v>2028</v>
      </c>
      <c r="B588">
        <f t="shared" si="28"/>
        <v>81</v>
      </c>
      <c r="C588" t="str">
        <f t="shared" si="28"/>
        <v>pop_75_84</v>
      </c>
      <c r="D588">
        <f ca="1">VLOOKUP(A588&amp;B588,'raw -- CBO demo'!$A$11:$N$8141,4,FALSE)</f>
        <v>2040290</v>
      </c>
      <c r="E588">
        <f ca="1">VLOOKUP(A588&amp;B588,'raw -- CBO demo'!$A$11:$N$8141,8,FALSE)+VLOOKUP(A588&amp;B588,'raw -- CBO demo'!$A$11:$N$8141,14,FALSE)</f>
        <v>1053210</v>
      </c>
    </row>
    <row r="589" spans="1:5">
      <c r="A589">
        <f t="shared" si="27"/>
        <v>2028</v>
      </c>
      <c r="B589">
        <f t="shared" si="28"/>
        <v>82</v>
      </c>
      <c r="C589" t="str">
        <f t="shared" si="28"/>
        <v>pop_75_84</v>
      </c>
      <c r="D589">
        <f ca="1">VLOOKUP(A589&amp;B589,'raw -- CBO demo'!$A$11:$N$8141,4,FALSE)</f>
        <v>1591194</v>
      </c>
      <c r="E589">
        <f ca="1">VLOOKUP(A589&amp;B589,'raw -- CBO demo'!$A$11:$N$8141,8,FALSE)+VLOOKUP(A589&amp;B589,'raw -- CBO demo'!$A$11:$N$8141,14,FALSE)</f>
        <v>840707</v>
      </c>
    </row>
    <row r="590" spans="1:5">
      <c r="A590">
        <f t="shared" si="27"/>
        <v>2028</v>
      </c>
      <c r="B590">
        <f t="shared" si="28"/>
        <v>83</v>
      </c>
      <c r="C590" t="str">
        <f t="shared" si="28"/>
        <v>pop_75_84</v>
      </c>
      <c r="D590">
        <f ca="1">VLOOKUP(A590&amp;B590,'raw -- CBO demo'!$A$11:$N$8141,4,FALSE)</f>
        <v>1505646</v>
      </c>
      <c r="E590">
        <f ca="1">VLOOKUP(A590&amp;B590,'raw -- CBO demo'!$A$11:$N$8141,8,FALSE)+VLOOKUP(A590&amp;B590,'raw -- CBO demo'!$A$11:$N$8141,14,FALSE)</f>
        <v>755921</v>
      </c>
    </row>
    <row r="591" spans="1:5">
      <c r="A591">
        <f t="shared" si="27"/>
        <v>2028</v>
      </c>
      <c r="B591">
        <f t="shared" si="28"/>
        <v>84</v>
      </c>
      <c r="C591" t="str">
        <f t="shared" si="28"/>
        <v>pop_75_84</v>
      </c>
      <c r="D591">
        <f ca="1">VLOOKUP(A591&amp;B591,'raw -- CBO demo'!$A$11:$N$8141,4,FALSE)</f>
        <v>1423707</v>
      </c>
      <c r="E591">
        <f ca="1">VLOOKUP(A591&amp;B591,'raw -- CBO demo'!$A$11:$N$8141,8,FALSE)+VLOOKUP(A591&amp;B591,'raw -- CBO demo'!$A$11:$N$8141,14,FALSE)</f>
        <v>686659</v>
      </c>
    </row>
    <row r="592" spans="1:5">
      <c r="A592">
        <f t="shared" si="27"/>
        <v>2028</v>
      </c>
      <c r="B592">
        <f t="shared" si="28"/>
        <v>85</v>
      </c>
      <c r="C592" t="str">
        <f t="shared" si="28"/>
        <v>pop_85_plus</v>
      </c>
      <c r="D592">
        <f ca="1">VLOOKUP(A592&amp;B592,'raw -- CBO demo'!$A$11:$N$8141,4,FALSE)</f>
        <v>1265074</v>
      </c>
      <c r="E592">
        <f ca="1">VLOOKUP(A592&amp;B592,'raw -- CBO demo'!$A$11:$N$8141,8,FALSE)+VLOOKUP(A592&amp;B592,'raw -- CBO demo'!$A$11:$N$8141,14,FALSE)</f>
        <v>618319</v>
      </c>
    </row>
    <row r="593" spans="1:5">
      <c r="A593">
        <f t="shared" si="27"/>
        <v>2028</v>
      </c>
      <c r="B593">
        <f t="shared" si="28"/>
        <v>86</v>
      </c>
      <c r="C593" t="str">
        <f t="shared" si="28"/>
        <v>pop_85_plus</v>
      </c>
      <c r="D593">
        <f ca="1">VLOOKUP(A593&amp;B593,'raw -- CBO demo'!$A$11:$N$8141,4,FALSE)</f>
        <v>1017941</v>
      </c>
      <c r="E593">
        <f ca="1">VLOOKUP(A593&amp;B593,'raw -- CBO demo'!$A$11:$N$8141,8,FALSE)+VLOOKUP(A593&amp;B593,'raw -- CBO demo'!$A$11:$N$8141,14,FALSE)</f>
        <v>474350</v>
      </c>
    </row>
    <row r="594" spans="1:5">
      <c r="A594">
        <f t="shared" si="27"/>
        <v>2028</v>
      </c>
      <c r="B594">
        <f t="shared" si="28"/>
        <v>87</v>
      </c>
      <c r="C594" t="str">
        <f t="shared" si="28"/>
        <v>pop_85_plus</v>
      </c>
      <c r="D594">
        <f ca="1">VLOOKUP(A594&amp;B594,'raw -- CBO demo'!$A$11:$N$8141,4,FALSE)</f>
        <v>870078</v>
      </c>
      <c r="E594">
        <f ca="1">VLOOKUP(A594&amp;B594,'raw -- CBO demo'!$A$11:$N$8141,8,FALSE)+VLOOKUP(A594&amp;B594,'raw -- CBO demo'!$A$11:$N$8141,14,FALSE)</f>
        <v>362378</v>
      </c>
    </row>
    <row r="595" spans="1:5">
      <c r="A595">
        <f t="shared" si="27"/>
        <v>2028</v>
      </c>
      <c r="B595">
        <f t="shared" si="28"/>
        <v>88</v>
      </c>
      <c r="C595" t="str">
        <f t="shared" si="28"/>
        <v>pop_85_plus</v>
      </c>
      <c r="D595">
        <f ca="1">VLOOKUP(A595&amp;B595,'raw -- CBO demo'!$A$11:$N$8141,4,FALSE)</f>
        <v>733630</v>
      </c>
      <c r="E595">
        <f ca="1">VLOOKUP(A595&amp;B595,'raw -- CBO demo'!$A$11:$N$8141,8,FALSE)+VLOOKUP(A595&amp;B595,'raw -- CBO demo'!$A$11:$N$8141,14,FALSE)</f>
        <v>284151</v>
      </c>
    </row>
    <row r="596" spans="1:5">
      <c r="A596">
        <f t="shared" si="27"/>
        <v>2028</v>
      </c>
      <c r="B596">
        <f t="shared" si="28"/>
        <v>89</v>
      </c>
      <c r="C596" t="str">
        <f t="shared" si="28"/>
        <v>pop_85_plus</v>
      </c>
      <c r="D596">
        <f ca="1">VLOOKUP(A596&amp;B596,'raw -- CBO demo'!$A$11:$N$8141,4,FALSE)</f>
        <v>637606</v>
      </c>
      <c r="E596">
        <f ca="1">VLOOKUP(A596&amp;B596,'raw -- CBO demo'!$A$11:$N$8141,8,FALSE)+VLOOKUP(A596&amp;B596,'raw -- CBO demo'!$A$11:$N$8141,14,FALSE)</f>
        <v>224962</v>
      </c>
    </row>
    <row r="597" spans="1:5">
      <c r="A597">
        <f t="shared" si="27"/>
        <v>2028</v>
      </c>
      <c r="B597">
        <f t="shared" si="28"/>
        <v>90</v>
      </c>
      <c r="C597" t="str">
        <f t="shared" si="28"/>
        <v>pop_85_plus</v>
      </c>
      <c r="D597">
        <f ca="1">VLOOKUP(A597&amp;B597,'raw -- CBO demo'!$A$11:$N$8141,4,FALSE)</f>
        <v>521937</v>
      </c>
      <c r="E597">
        <f ca="1">VLOOKUP(A597&amp;B597,'raw -- CBO demo'!$A$11:$N$8141,8,FALSE)+VLOOKUP(A597&amp;B597,'raw -- CBO demo'!$A$11:$N$8141,14,FALSE)</f>
        <v>183495</v>
      </c>
    </row>
    <row r="598" spans="1:5">
      <c r="A598">
        <f t="shared" si="27"/>
        <v>2028</v>
      </c>
      <c r="B598">
        <f t="shared" si="28"/>
        <v>91</v>
      </c>
      <c r="C598" t="str">
        <f t="shared" si="28"/>
        <v>pop_85_plus</v>
      </c>
      <c r="D598">
        <f ca="1">VLOOKUP(A598&amp;B598,'raw -- CBO demo'!$A$11:$N$8141,4,FALSE)</f>
        <v>420066</v>
      </c>
      <c r="E598">
        <f ca="1">VLOOKUP(A598&amp;B598,'raw -- CBO demo'!$A$11:$N$8141,8,FALSE)+VLOOKUP(A598&amp;B598,'raw -- CBO demo'!$A$11:$N$8141,14,FALSE)</f>
        <v>127626</v>
      </c>
    </row>
    <row r="599" spans="1:5">
      <c r="A599">
        <f t="shared" si="27"/>
        <v>2028</v>
      </c>
      <c r="B599">
        <f t="shared" si="28"/>
        <v>92</v>
      </c>
      <c r="C599" t="str">
        <f t="shared" si="28"/>
        <v>pop_85_plus</v>
      </c>
      <c r="D599">
        <f ca="1">VLOOKUP(A599&amp;B599,'raw -- CBO demo'!$A$11:$N$8141,4,FALSE)</f>
        <v>341020</v>
      </c>
      <c r="E599">
        <f ca="1">VLOOKUP(A599&amp;B599,'raw -- CBO demo'!$A$11:$N$8141,8,FALSE)+VLOOKUP(A599&amp;B599,'raw -- CBO demo'!$A$11:$N$8141,14,FALSE)</f>
        <v>107608</v>
      </c>
    </row>
    <row r="600" spans="1:5">
      <c r="A600">
        <f t="shared" si="27"/>
        <v>2028</v>
      </c>
      <c r="B600">
        <f t="shared" si="28"/>
        <v>93</v>
      </c>
      <c r="C600" t="str">
        <f t="shared" si="28"/>
        <v>pop_85_plus</v>
      </c>
      <c r="D600">
        <f ca="1">VLOOKUP(A600&amp;B600,'raw -- CBO demo'!$A$11:$N$8141,4,FALSE)</f>
        <v>262198</v>
      </c>
      <c r="E600">
        <f ca="1">VLOOKUP(A600&amp;B600,'raw -- CBO demo'!$A$11:$N$8141,8,FALSE)+VLOOKUP(A600&amp;B600,'raw -- CBO demo'!$A$11:$N$8141,14,FALSE)</f>
        <v>71173</v>
      </c>
    </row>
    <row r="601" spans="1:5">
      <c r="A601">
        <f t="shared" si="27"/>
        <v>2028</v>
      </c>
      <c r="B601">
        <f t="shared" si="28"/>
        <v>94</v>
      </c>
      <c r="C601" t="str">
        <f t="shared" si="28"/>
        <v>pop_85_plus</v>
      </c>
      <c r="D601">
        <f ca="1">VLOOKUP(A601&amp;B601,'raw -- CBO demo'!$A$11:$N$8141,4,FALSE)</f>
        <v>199053</v>
      </c>
      <c r="E601">
        <f ca="1">VLOOKUP(A601&amp;B601,'raw -- CBO demo'!$A$11:$N$8141,8,FALSE)+VLOOKUP(A601&amp;B601,'raw -- CBO demo'!$A$11:$N$8141,14,FALSE)</f>
        <v>46680</v>
      </c>
    </row>
    <row r="602" spans="1:5">
      <c r="A602">
        <f t="shared" si="27"/>
        <v>2028</v>
      </c>
      <c r="B602">
        <f t="shared" si="28"/>
        <v>95</v>
      </c>
      <c r="C602" t="str">
        <f t="shared" si="28"/>
        <v>pop_85_plus</v>
      </c>
      <c r="D602">
        <f ca="1">VLOOKUP(A602&amp;B602,'raw -- CBO demo'!$A$11:$N$8141,4,FALSE)</f>
        <v>159270</v>
      </c>
      <c r="E602">
        <f ca="1">VLOOKUP(A602&amp;B602,'raw -- CBO demo'!$A$11:$N$8141,8,FALSE)+VLOOKUP(A602&amp;B602,'raw -- CBO demo'!$A$11:$N$8141,14,FALSE)</f>
        <v>38037</v>
      </c>
    </row>
    <row r="603" spans="1:5">
      <c r="A603">
        <f t="shared" si="27"/>
        <v>2028</v>
      </c>
      <c r="B603">
        <f t="shared" si="28"/>
        <v>96</v>
      </c>
      <c r="C603" t="str">
        <f t="shared" si="28"/>
        <v>pop_85_plus</v>
      </c>
      <c r="D603">
        <f ca="1">VLOOKUP(A603&amp;B603,'raw -- CBO demo'!$A$11:$N$8141,4,FALSE)</f>
        <v>117895</v>
      </c>
      <c r="E603">
        <f ca="1">VLOOKUP(A603&amp;B603,'raw -- CBO demo'!$A$11:$N$8141,8,FALSE)+VLOOKUP(A603&amp;B603,'raw -- CBO demo'!$A$11:$N$8141,14,FALSE)</f>
        <v>23253</v>
      </c>
    </row>
    <row r="604" spans="1:5">
      <c r="A604">
        <f t="shared" si="27"/>
        <v>2028</v>
      </c>
      <c r="B604">
        <f t="shared" si="28"/>
        <v>97</v>
      </c>
      <c r="C604" t="str">
        <f t="shared" si="28"/>
        <v>pop_85_plus</v>
      </c>
      <c r="D604">
        <f ca="1">VLOOKUP(A604&amp;B604,'raw -- CBO demo'!$A$11:$N$8141,4,FALSE)</f>
        <v>91042</v>
      </c>
      <c r="E604">
        <f ca="1">VLOOKUP(A604&amp;B604,'raw -- CBO demo'!$A$11:$N$8141,8,FALSE)+VLOOKUP(A604&amp;B604,'raw -- CBO demo'!$A$11:$N$8141,14,FALSE)</f>
        <v>11471</v>
      </c>
    </row>
    <row r="605" spans="1:5">
      <c r="A605">
        <f t="shared" si="27"/>
        <v>2028</v>
      </c>
      <c r="B605">
        <f t="shared" si="28"/>
        <v>98</v>
      </c>
      <c r="C605" t="str">
        <f t="shared" si="28"/>
        <v>pop_85_plus</v>
      </c>
      <c r="D605">
        <f ca="1">VLOOKUP(A605&amp;B605,'raw -- CBO demo'!$A$11:$N$8141,4,FALSE)</f>
        <v>63065</v>
      </c>
      <c r="E605">
        <f ca="1">VLOOKUP(A605&amp;B605,'raw -- CBO demo'!$A$11:$N$8141,8,FALSE)+VLOOKUP(A605&amp;B605,'raw -- CBO demo'!$A$11:$N$8141,14,FALSE)</f>
        <v>9051</v>
      </c>
    </row>
    <row r="606" spans="1:5">
      <c r="A606">
        <f t="shared" si="27"/>
        <v>2028</v>
      </c>
      <c r="B606">
        <f t="shared" si="28"/>
        <v>99</v>
      </c>
      <c r="C606" t="str">
        <f t="shared" si="28"/>
        <v>pop_85_plus</v>
      </c>
      <c r="D606">
        <f ca="1">VLOOKUP(A606&amp;B606,'raw -- CBO demo'!$A$11:$N$8141,4,FALSE)</f>
        <v>45750</v>
      </c>
      <c r="E606">
        <f ca="1">VLOOKUP(A606&amp;B606,'raw -- CBO demo'!$A$11:$N$8141,8,FALSE)+VLOOKUP(A606&amp;B606,'raw -- CBO demo'!$A$11:$N$8141,14,FALSE)</f>
        <v>7274</v>
      </c>
    </row>
    <row r="607" spans="1:5">
      <c r="A607">
        <f t="shared" si="27"/>
        <v>2028</v>
      </c>
      <c r="B607">
        <f t="shared" si="28"/>
        <v>100</v>
      </c>
      <c r="C607" t="str">
        <f t="shared" si="28"/>
        <v>pop_85_plus</v>
      </c>
      <c r="D607">
        <f ca="1">VLOOKUP(A607&amp;B607,'raw -- CBO demo'!$A$11:$N$8141,4,FALSE)</f>
        <v>88637</v>
      </c>
      <c r="E607">
        <f ca="1">VLOOKUP(A607&amp;B607,'raw -- CBO demo'!$A$11:$N$8141,8,FALSE)+VLOOKUP(A607&amp;B607,'raw -- CBO demo'!$A$11:$N$8141,14,FALSE)</f>
        <v>10732</v>
      </c>
    </row>
    <row r="608" spans="1:5">
      <c r="A608">
        <f t="shared" si="27"/>
        <v>2029</v>
      </c>
      <c r="B608">
        <f t="shared" si="28"/>
        <v>0</v>
      </c>
      <c r="C608" t="str">
        <f t="shared" si="28"/>
        <v>pop_0_5</v>
      </c>
      <c r="D608">
        <f ca="1">VLOOKUP(A608&amp;B608,'raw -- CBO demo'!$A$11:$N$8141,4,FALSE)</f>
        <v>3907008</v>
      </c>
      <c r="E608">
        <f ca="1">VLOOKUP(A608&amp;B608,'raw -- CBO demo'!$A$11:$N$8141,8,FALSE)+VLOOKUP(A608&amp;B608,'raw -- CBO demo'!$A$11:$N$8141,14,FALSE)</f>
        <v>0</v>
      </c>
    </row>
    <row r="609" spans="1:5">
      <c r="A609">
        <f t="shared" si="27"/>
        <v>2029</v>
      </c>
      <c r="B609">
        <f t="shared" si="28"/>
        <v>1</v>
      </c>
      <c r="C609" t="str">
        <f t="shared" si="28"/>
        <v>pop_0_5</v>
      </c>
      <c r="D609">
        <f ca="1">VLOOKUP(A609&amp;B609,'raw -- CBO demo'!$A$11:$N$8141,4,FALSE)</f>
        <v>3874811</v>
      </c>
      <c r="E609">
        <f ca="1">VLOOKUP(A609&amp;B609,'raw -- CBO demo'!$A$11:$N$8141,8,FALSE)+VLOOKUP(A609&amp;B609,'raw -- CBO demo'!$A$11:$N$8141,14,FALSE)</f>
        <v>0</v>
      </c>
    </row>
    <row r="610" spans="1:5">
      <c r="A610">
        <f t="shared" si="27"/>
        <v>2029</v>
      </c>
      <c r="B610">
        <f t="shared" si="28"/>
        <v>2</v>
      </c>
      <c r="C610" t="str">
        <f t="shared" si="28"/>
        <v>pop_0_5</v>
      </c>
      <c r="D610">
        <f ca="1">VLOOKUP(A610&amp;B610,'raw -- CBO demo'!$A$11:$N$8141,4,FALSE)</f>
        <v>3850633</v>
      </c>
      <c r="E610">
        <f ca="1">VLOOKUP(A610&amp;B610,'raw -- CBO demo'!$A$11:$N$8141,8,FALSE)+VLOOKUP(A610&amp;B610,'raw -- CBO demo'!$A$11:$N$8141,14,FALSE)</f>
        <v>0</v>
      </c>
    </row>
    <row r="611" spans="1:5">
      <c r="A611">
        <f t="shared" si="27"/>
        <v>2029</v>
      </c>
      <c r="B611">
        <f t="shared" si="28"/>
        <v>3</v>
      </c>
      <c r="C611" t="str">
        <f t="shared" si="28"/>
        <v>pop_0_5</v>
      </c>
      <c r="D611">
        <f ca="1">VLOOKUP(A611&amp;B611,'raw -- CBO demo'!$A$11:$N$8141,4,FALSE)</f>
        <v>3830360</v>
      </c>
      <c r="E611">
        <f ca="1">VLOOKUP(A611&amp;B611,'raw -- CBO demo'!$A$11:$N$8141,8,FALSE)+VLOOKUP(A611&amp;B611,'raw -- CBO demo'!$A$11:$N$8141,14,FALSE)</f>
        <v>0</v>
      </c>
    </row>
    <row r="612" spans="1:5">
      <c r="A612">
        <f t="shared" si="27"/>
        <v>2029</v>
      </c>
      <c r="B612">
        <f t="shared" si="28"/>
        <v>4</v>
      </c>
      <c r="C612" t="str">
        <f t="shared" si="28"/>
        <v>pop_0_5</v>
      </c>
      <c r="D612">
        <f ca="1">VLOOKUP(A612&amp;B612,'raw -- CBO demo'!$A$11:$N$8141,4,FALSE)</f>
        <v>3816115</v>
      </c>
      <c r="E612">
        <f ca="1">VLOOKUP(A612&amp;B612,'raw -- CBO demo'!$A$11:$N$8141,8,FALSE)+VLOOKUP(A612&amp;B612,'raw -- CBO demo'!$A$11:$N$8141,14,FALSE)</f>
        <v>0</v>
      </c>
    </row>
    <row r="613" spans="1:5">
      <c r="A613">
        <f t="shared" si="27"/>
        <v>2029</v>
      </c>
      <c r="B613">
        <f t="shared" si="28"/>
        <v>5</v>
      </c>
      <c r="C613" t="str">
        <f t="shared" si="28"/>
        <v>pop_0_5</v>
      </c>
      <c r="D613">
        <f ca="1">VLOOKUP(A613&amp;B613,'raw -- CBO demo'!$A$11:$N$8141,4,FALSE)</f>
        <v>3812304</v>
      </c>
      <c r="E613">
        <f ca="1">VLOOKUP(A613&amp;B613,'raw -- CBO demo'!$A$11:$N$8141,8,FALSE)+VLOOKUP(A613&amp;B613,'raw -- CBO demo'!$A$11:$N$8141,14,FALSE)</f>
        <v>0</v>
      </c>
    </row>
    <row r="614" spans="1:5">
      <c r="A614">
        <f t="shared" si="27"/>
        <v>2029</v>
      </c>
      <c r="B614">
        <f t="shared" si="28"/>
        <v>6</v>
      </c>
      <c r="C614" t="str">
        <f t="shared" si="28"/>
        <v>pop_6_17</v>
      </c>
      <c r="D614">
        <f ca="1">VLOOKUP(A614&amp;B614,'raw -- CBO demo'!$A$11:$N$8141,4,FALSE)</f>
        <v>3807887</v>
      </c>
      <c r="E614">
        <f ca="1">VLOOKUP(A614&amp;B614,'raw -- CBO demo'!$A$11:$N$8141,8,FALSE)+VLOOKUP(A614&amp;B614,'raw -- CBO demo'!$A$11:$N$8141,14,FALSE)</f>
        <v>0</v>
      </c>
    </row>
    <row r="615" spans="1:5">
      <c r="A615">
        <f t="shared" si="27"/>
        <v>2029</v>
      </c>
      <c r="B615">
        <f t="shared" si="28"/>
        <v>7</v>
      </c>
      <c r="C615" t="str">
        <f t="shared" si="28"/>
        <v>pop_6_17</v>
      </c>
      <c r="D615">
        <f ca="1">VLOOKUP(A615&amp;B615,'raw -- CBO demo'!$A$11:$N$8141,4,FALSE)</f>
        <v>3811356</v>
      </c>
      <c r="E615">
        <f ca="1">VLOOKUP(A615&amp;B615,'raw -- CBO demo'!$A$11:$N$8141,8,FALSE)+VLOOKUP(A615&amp;B615,'raw -- CBO demo'!$A$11:$N$8141,14,FALSE)</f>
        <v>0</v>
      </c>
    </row>
    <row r="616" spans="1:5">
      <c r="A616">
        <f t="shared" si="27"/>
        <v>2029</v>
      </c>
      <c r="B616">
        <f t="shared" si="28"/>
        <v>8</v>
      </c>
      <c r="C616" t="str">
        <f t="shared" si="28"/>
        <v>pop_6_17</v>
      </c>
      <c r="D616">
        <f ca="1">VLOOKUP(A616&amp;B616,'raw -- CBO demo'!$A$11:$N$8141,4,FALSE)</f>
        <v>3760323</v>
      </c>
      <c r="E616">
        <f ca="1">VLOOKUP(A616&amp;B616,'raw -- CBO demo'!$A$11:$N$8141,8,FALSE)+VLOOKUP(A616&amp;B616,'raw -- CBO demo'!$A$11:$N$8141,14,FALSE)</f>
        <v>0</v>
      </c>
    </row>
    <row r="617" spans="1:5">
      <c r="A617">
        <f t="shared" si="27"/>
        <v>2029</v>
      </c>
      <c r="B617">
        <f t="shared" si="28"/>
        <v>9</v>
      </c>
      <c r="C617" t="str">
        <f t="shared" si="28"/>
        <v>pop_6_17</v>
      </c>
      <c r="D617">
        <f ca="1">VLOOKUP(A617&amp;B617,'raw -- CBO demo'!$A$11:$N$8141,4,FALSE)</f>
        <v>3893453</v>
      </c>
      <c r="E617">
        <f ca="1">VLOOKUP(A617&amp;B617,'raw -- CBO demo'!$A$11:$N$8141,8,FALSE)+VLOOKUP(A617&amp;B617,'raw -- CBO demo'!$A$11:$N$8141,14,FALSE)</f>
        <v>0</v>
      </c>
    </row>
    <row r="618" spans="1:5">
      <c r="A618">
        <f t="shared" si="27"/>
        <v>2029</v>
      </c>
      <c r="B618">
        <f t="shared" si="28"/>
        <v>10</v>
      </c>
      <c r="C618" t="str">
        <f t="shared" si="28"/>
        <v>pop_6_17</v>
      </c>
      <c r="D618">
        <f ca="1">VLOOKUP(A618&amp;B618,'raw -- CBO demo'!$A$11:$N$8141,4,FALSE)</f>
        <v>3960473</v>
      </c>
      <c r="E618">
        <f ca="1">VLOOKUP(A618&amp;B618,'raw -- CBO demo'!$A$11:$N$8141,8,FALSE)+VLOOKUP(A618&amp;B618,'raw -- CBO demo'!$A$11:$N$8141,14,FALSE)</f>
        <v>0</v>
      </c>
    </row>
    <row r="619" spans="1:5">
      <c r="A619">
        <f t="shared" si="27"/>
        <v>2029</v>
      </c>
      <c r="B619">
        <f t="shared" si="28"/>
        <v>11</v>
      </c>
      <c r="C619" t="str">
        <f t="shared" si="28"/>
        <v>pop_6_17</v>
      </c>
      <c r="D619">
        <f ca="1">VLOOKUP(A619&amp;B619,'raw -- CBO demo'!$A$11:$N$8141,4,FALSE)</f>
        <v>4041366</v>
      </c>
      <c r="E619">
        <f ca="1">VLOOKUP(A619&amp;B619,'raw -- CBO demo'!$A$11:$N$8141,8,FALSE)+VLOOKUP(A619&amp;B619,'raw -- CBO demo'!$A$11:$N$8141,14,FALSE)</f>
        <v>0</v>
      </c>
    </row>
    <row r="620" spans="1:5">
      <c r="A620">
        <f t="shared" si="27"/>
        <v>2029</v>
      </c>
      <c r="B620">
        <f t="shared" si="28"/>
        <v>12</v>
      </c>
      <c r="C620" t="str">
        <f t="shared" si="28"/>
        <v>pop_6_17</v>
      </c>
      <c r="D620">
        <f ca="1">VLOOKUP(A620&amp;B620,'raw -- CBO demo'!$A$11:$N$8141,4,FALSE)</f>
        <v>4150566</v>
      </c>
      <c r="E620">
        <f ca="1">VLOOKUP(A620&amp;B620,'raw -- CBO demo'!$A$11:$N$8141,8,FALSE)+VLOOKUP(A620&amp;B620,'raw -- CBO demo'!$A$11:$N$8141,14,FALSE)</f>
        <v>0</v>
      </c>
    </row>
    <row r="621" spans="1:5">
      <c r="A621">
        <f t="shared" ref="A621:A684" si="29">A520+1</f>
        <v>2029</v>
      </c>
      <c r="B621">
        <f t="shared" ref="B621:C684" si="30">B520</f>
        <v>13</v>
      </c>
      <c r="C621" t="str">
        <f t="shared" si="30"/>
        <v>pop_6_17</v>
      </c>
      <c r="D621">
        <f ca="1">VLOOKUP(A621&amp;B621,'raw -- CBO demo'!$A$11:$N$8141,4,FALSE)</f>
        <v>4203081</v>
      </c>
      <c r="E621">
        <f ca="1">VLOOKUP(A621&amp;B621,'raw -- CBO demo'!$A$11:$N$8141,8,FALSE)+VLOOKUP(A621&amp;B621,'raw -- CBO demo'!$A$11:$N$8141,14,FALSE)</f>
        <v>0</v>
      </c>
    </row>
    <row r="622" spans="1:5">
      <c r="A622">
        <f t="shared" si="29"/>
        <v>2029</v>
      </c>
      <c r="B622">
        <f t="shared" si="30"/>
        <v>14</v>
      </c>
      <c r="C622" t="str">
        <f t="shared" si="30"/>
        <v>pop_6_17</v>
      </c>
      <c r="D622">
        <f ca="1">VLOOKUP(A622&amp;B622,'raw -- CBO demo'!$A$11:$N$8141,4,FALSE)</f>
        <v>4233648</v>
      </c>
      <c r="E622">
        <f ca="1">VLOOKUP(A622&amp;B622,'raw -- CBO demo'!$A$11:$N$8141,8,FALSE)+VLOOKUP(A622&amp;B622,'raw -- CBO demo'!$A$11:$N$8141,14,FALSE)</f>
        <v>0</v>
      </c>
    </row>
    <row r="623" spans="1:5">
      <c r="A623">
        <f t="shared" si="29"/>
        <v>2029</v>
      </c>
      <c r="B623">
        <f t="shared" si="30"/>
        <v>15</v>
      </c>
      <c r="C623" t="str">
        <f t="shared" si="30"/>
        <v>pop_6_17</v>
      </c>
      <c r="D623">
        <f ca="1">VLOOKUP(A623&amp;B623,'raw -- CBO demo'!$A$11:$N$8141,4,FALSE)</f>
        <v>4198537</v>
      </c>
      <c r="E623">
        <f ca="1">VLOOKUP(A623&amp;B623,'raw -- CBO demo'!$A$11:$N$8141,8,FALSE)+VLOOKUP(A623&amp;B623,'raw -- CBO demo'!$A$11:$N$8141,14,FALSE)</f>
        <v>0</v>
      </c>
    </row>
    <row r="624" spans="1:5">
      <c r="A624">
        <f t="shared" si="29"/>
        <v>2029</v>
      </c>
      <c r="B624">
        <f t="shared" si="30"/>
        <v>16</v>
      </c>
      <c r="C624" t="str">
        <f t="shared" si="30"/>
        <v>pop_6_17</v>
      </c>
      <c r="D624">
        <f ca="1">VLOOKUP(A624&amp;B624,'raw -- CBO demo'!$A$11:$N$8141,4,FALSE)</f>
        <v>4237900</v>
      </c>
      <c r="E624">
        <f ca="1">VLOOKUP(A624&amp;B624,'raw -- CBO demo'!$A$11:$N$8141,8,FALSE)+VLOOKUP(A624&amp;B624,'raw -- CBO demo'!$A$11:$N$8141,14,FALSE)</f>
        <v>10042</v>
      </c>
    </row>
    <row r="625" spans="1:5">
      <c r="A625">
        <f t="shared" si="29"/>
        <v>2029</v>
      </c>
      <c r="B625">
        <f t="shared" si="30"/>
        <v>17</v>
      </c>
      <c r="C625" t="str">
        <f t="shared" si="30"/>
        <v>pop_6_17</v>
      </c>
      <c r="D625">
        <f ca="1">VLOOKUP(A625&amp;B625,'raw -- CBO demo'!$A$11:$N$8141,4,FALSE)</f>
        <v>4256768</v>
      </c>
      <c r="E625">
        <f ca="1">VLOOKUP(A625&amp;B625,'raw -- CBO demo'!$A$11:$N$8141,8,FALSE)+VLOOKUP(A625&amp;B625,'raw -- CBO demo'!$A$11:$N$8141,14,FALSE)</f>
        <v>34141</v>
      </c>
    </row>
    <row r="626" spans="1:5">
      <c r="A626">
        <f t="shared" si="29"/>
        <v>2029</v>
      </c>
      <c r="B626">
        <f t="shared" si="30"/>
        <v>18</v>
      </c>
      <c r="C626" t="str">
        <f t="shared" si="30"/>
        <v>pop_18_24</v>
      </c>
      <c r="D626">
        <f ca="1">VLOOKUP(A626&amp;B626,'raw -- CBO demo'!$A$11:$N$8141,4,FALSE)</f>
        <v>4375035</v>
      </c>
      <c r="E626">
        <f ca="1">VLOOKUP(A626&amp;B626,'raw -- CBO demo'!$A$11:$N$8141,8,FALSE)+VLOOKUP(A626&amp;B626,'raw -- CBO demo'!$A$11:$N$8141,14,FALSE)</f>
        <v>51197</v>
      </c>
    </row>
    <row r="627" spans="1:5">
      <c r="A627">
        <f t="shared" si="29"/>
        <v>2029</v>
      </c>
      <c r="B627">
        <f t="shared" si="30"/>
        <v>19</v>
      </c>
      <c r="C627" t="str">
        <f t="shared" si="30"/>
        <v>pop_18_24</v>
      </c>
      <c r="D627">
        <f ca="1">VLOOKUP(A627&amp;B627,'raw -- CBO demo'!$A$11:$N$8141,4,FALSE)</f>
        <v>4479296</v>
      </c>
      <c r="E627">
        <f ca="1">VLOOKUP(A627&amp;B627,'raw -- CBO demo'!$A$11:$N$8141,8,FALSE)+VLOOKUP(A627&amp;B627,'raw -- CBO demo'!$A$11:$N$8141,14,FALSE)</f>
        <v>87299</v>
      </c>
    </row>
    <row r="628" spans="1:5">
      <c r="A628">
        <f t="shared" si="29"/>
        <v>2029</v>
      </c>
      <c r="B628">
        <f t="shared" si="30"/>
        <v>20</v>
      </c>
      <c r="C628" t="str">
        <f t="shared" si="30"/>
        <v>pop_18_24</v>
      </c>
      <c r="D628">
        <f ca="1">VLOOKUP(A628&amp;B628,'raw -- CBO demo'!$A$11:$N$8141,4,FALSE)</f>
        <v>4670340</v>
      </c>
      <c r="E628">
        <f ca="1">VLOOKUP(A628&amp;B628,'raw -- CBO demo'!$A$11:$N$8141,8,FALSE)+VLOOKUP(A628&amp;B628,'raw -- CBO demo'!$A$11:$N$8141,14,FALSE)</f>
        <v>167611</v>
      </c>
    </row>
    <row r="629" spans="1:5">
      <c r="A629">
        <f t="shared" si="29"/>
        <v>2029</v>
      </c>
      <c r="B629">
        <f t="shared" si="30"/>
        <v>21</v>
      </c>
      <c r="C629" t="str">
        <f t="shared" si="30"/>
        <v>pop_18_24</v>
      </c>
      <c r="D629">
        <f ca="1">VLOOKUP(A629&amp;B629,'raw -- CBO demo'!$A$11:$N$8141,4,FALSE)</f>
        <v>4722729</v>
      </c>
      <c r="E629">
        <f ca="1">VLOOKUP(A629&amp;B629,'raw -- CBO demo'!$A$11:$N$8141,8,FALSE)+VLOOKUP(A629&amp;B629,'raw -- CBO demo'!$A$11:$N$8141,14,FALSE)</f>
        <v>261868</v>
      </c>
    </row>
    <row r="630" spans="1:5">
      <c r="A630">
        <f t="shared" si="29"/>
        <v>2029</v>
      </c>
      <c r="B630">
        <f t="shared" si="30"/>
        <v>22</v>
      </c>
      <c r="C630" t="str">
        <f t="shared" si="30"/>
        <v>pop_18_24</v>
      </c>
      <c r="D630">
        <f ca="1">VLOOKUP(A630&amp;B630,'raw -- CBO demo'!$A$11:$N$8141,4,FALSE)</f>
        <v>4684654</v>
      </c>
      <c r="E630">
        <f ca="1">VLOOKUP(A630&amp;B630,'raw -- CBO demo'!$A$11:$N$8141,8,FALSE)+VLOOKUP(A630&amp;B630,'raw -- CBO demo'!$A$11:$N$8141,14,FALSE)</f>
        <v>331371</v>
      </c>
    </row>
    <row r="631" spans="1:5">
      <c r="A631">
        <f t="shared" si="29"/>
        <v>2029</v>
      </c>
      <c r="B631">
        <f t="shared" si="30"/>
        <v>23</v>
      </c>
      <c r="C631" t="str">
        <f t="shared" si="30"/>
        <v>pop_18_24</v>
      </c>
      <c r="D631">
        <f ca="1">VLOOKUP(A631&amp;B631,'raw -- CBO demo'!$A$11:$N$8141,4,FALSE)</f>
        <v>4599382</v>
      </c>
      <c r="E631">
        <f ca="1">VLOOKUP(A631&amp;B631,'raw -- CBO demo'!$A$11:$N$8141,8,FALSE)+VLOOKUP(A631&amp;B631,'raw -- CBO demo'!$A$11:$N$8141,14,FALSE)</f>
        <v>477112</v>
      </c>
    </row>
    <row r="632" spans="1:5">
      <c r="A632">
        <f t="shared" si="29"/>
        <v>2029</v>
      </c>
      <c r="B632">
        <f t="shared" si="30"/>
        <v>24</v>
      </c>
      <c r="C632" t="str">
        <f t="shared" si="30"/>
        <v>pop_18_24</v>
      </c>
      <c r="D632">
        <f ca="1">VLOOKUP(A632&amp;B632,'raw -- CBO demo'!$A$11:$N$8141,4,FALSE)</f>
        <v>4573721</v>
      </c>
      <c r="E632">
        <f ca="1">VLOOKUP(A632&amp;B632,'raw -- CBO demo'!$A$11:$N$8141,8,FALSE)+VLOOKUP(A632&amp;B632,'raw -- CBO demo'!$A$11:$N$8141,14,FALSE)</f>
        <v>623801</v>
      </c>
    </row>
    <row r="633" spans="1:5">
      <c r="A633">
        <f t="shared" si="29"/>
        <v>2029</v>
      </c>
      <c r="B633">
        <f t="shared" si="30"/>
        <v>25</v>
      </c>
      <c r="C633" t="str">
        <f t="shared" si="30"/>
        <v>pop_25_34</v>
      </c>
      <c r="D633">
        <f ca="1">VLOOKUP(A633&amp;B633,'raw -- CBO demo'!$A$11:$N$8141,4,FALSE)</f>
        <v>4560282</v>
      </c>
      <c r="E633">
        <f ca="1">VLOOKUP(A633&amp;B633,'raw -- CBO demo'!$A$11:$N$8141,8,FALSE)+VLOOKUP(A633&amp;B633,'raw -- CBO demo'!$A$11:$N$8141,14,FALSE)</f>
        <v>899698</v>
      </c>
    </row>
    <row r="634" spans="1:5">
      <c r="A634">
        <f t="shared" si="29"/>
        <v>2029</v>
      </c>
      <c r="B634">
        <f t="shared" si="30"/>
        <v>26</v>
      </c>
      <c r="C634" t="str">
        <f t="shared" si="30"/>
        <v>pop_25_34</v>
      </c>
      <c r="D634">
        <f ca="1">VLOOKUP(A634&amp;B634,'raw -- CBO demo'!$A$11:$N$8141,4,FALSE)</f>
        <v>4525383</v>
      </c>
      <c r="E634">
        <f ca="1">VLOOKUP(A634&amp;B634,'raw -- CBO demo'!$A$11:$N$8141,8,FALSE)+VLOOKUP(A634&amp;B634,'raw -- CBO demo'!$A$11:$N$8141,14,FALSE)</f>
        <v>1118589</v>
      </c>
    </row>
    <row r="635" spans="1:5">
      <c r="A635">
        <f t="shared" si="29"/>
        <v>2029</v>
      </c>
      <c r="B635">
        <f t="shared" si="30"/>
        <v>27</v>
      </c>
      <c r="C635" t="str">
        <f t="shared" si="30"/>
        <v>pop_25_34</v>
      </c>
      <c r="D635">
        <f ca="1">VLOOKUP(A635&amp;B635,'raw -- CBO demo'!$A$11:$N$8141,4,FALSE)</f>
        <v>4540675</v>
      </c>
      <c r="E635">
        <f ca="1">VLOOKUP(A635&amp;B635,'raw -- CBO demo'!$A$11:$N$8141,8,FALSE)+VLOOKUP(A635&amp;B635,'raw -- CBO demo'!$A$11:$N$8141,14,FALSE)</f>
        <v>1367657</v>
      </c>
    </row>
    <row r="636" spans="1:5">
      <c r="A636">
        <f t="shared" si="29"/>
        <v>2029</v>
      </c>
      <c r="B636">
        <f t="shared" si="30"/>
        <v>28</v>
      </c>
      <c r="C636" t="str">
        <f t="shared" si="30"/>
        <v>pop_25_34</v>
      </c>
      <c r="D636">
        <f ca="1">VLOOKUP(A636&amp;B636,'raw -- CBO demo'!$A$11:$N$8141,4,FALSE)</f>
        <v>4640872</v>
      </c>
      <c r="E636">
        <f ca="1">VLOOKUP(A636&amp;B636,'raw -- CBO demo'!$A$11:$N$8141,8,FALSE)+VLOOKUP(A636&amp;B636,'raw -- CBO demo'!$A$11:$N$8141,14,FALSE)</f>
        <v>1593427</v>
      </c>
    </row>
    <row r="637" spans="1:5">
      <c r="A637">
        <f t="shared" si="29"/>
        <v>2029</v>
      </c>
      <c r="B637">
        <f t="shared" si="30"/>
        <v>29</v>
      </c>
      <c r="C637" t="str">
        <f t="shared" si="30"/>
        <v>pop_25_34</v>
      </c>
      <c r="D637">
        <f ca="1">VLOOKUP(A637&amp;B637,'raw -- CBO demo'!$A$11:$N$8141,4,FALSE)</f>
        <v>4582324</v>
      </c>
      <c r="E637">
        <f ca="1">VLOOKUP(A637&amp;B637,'raw -- CBO demo'!$A$11:$N$8141,8,FALSE)+VLOOKUP(A637&amp;B637,'raw -- CBO demo'!$A$11:$N$8141,14,FALSE)</f>
        <v>1864186</v>
      </c>
    </row>
    <row r="638" spans="1:5">
      <c r="A638">
        <f t="shared" si="29"/>
        <v>2029</v>
      </c>
      <c r="B638">
        <f t="shared" si="30"/>
        <v>30</v>
      </c>
      <c r="C638" t="str">
        <f t="shared" si="30"/>
        <v>pop_25_34</v>
      </c>
      <c r="D638">
        <f ca="1">VLOOKUP(A638&amp;B638,'raw -- CBO demo'!$A$11:$N$8141,4,FALSE)</f>
        <v>4588177</v>
      </c>
      <c r="E638">
        <f ca="1">VLOOKUP(A638&amp;B638,'raw -- CBO demo'!$A$11:$N$8141,8,FALSE)+VLOOKUP(A638&amp;B638,'raw -- CBO demo'!$A$11:$N$8141,14,FALSE)</f>
        <v>1967680</v>
      </c>
    </row>
    <row r="639" spans="1:5">
      <c r="A639">
        <f t="shared" si="29"/>
        <v>2029</v>
      </c>
      <c r="B639">
        <f t="shared" si="30"/>
        <v>31</v>
      </c>
      <c r="C639" t="str">
        <f t="shared" si="30"/>
        <v>pop_25_34</v>
      </c>
      <c r="D639">
        <f ca="1">VLOOKUP(A639&amp;B639,'raw -- CBO demo'!$A$11:$N$8141,4,FALSE)</f>
        <v>4529638</v>
      </c>
      <c r="E639">
        <f ca="1">VLOOKUP(A639&amp;B639,'raw -- CBO demo'!$A$11:$N$8141,8,FALSE)+VLOOKUP(A639&amp;B639,'raw -- CBO demo'!$A$11:$N$8141,14,FALSE)</f>
        <v>2073267</v>
      </c>
    </row>
    <row r="640" spans="1:5">
      <c r="A640">
        <f t="shared" si="29"/>
        <v>2029</v>
      </c>
      <c r="B640">
        <f t="shared" si="30"/>
        <v>32</v>
      </c>
      <c r="C640" t="str">
        <f t="shared" si="30"/>
        <v>pop_25_34</v>
      </c>
      <c r="D640">
        <f ca="1">VLOOKUP(A640&amp;B640,'raw -- CBO demo'!$A$11:$N$8141,4,FALSE)</f>
        <v>4557624</v>
      </c>
      <c r="E640">
        <f ca="1">VLOOKUP(A640&amp;B640,'raw -- CBO demo'!$A$11:$N$8141,8,FALSE)+VLOOKUP(A640&amp;B640,'raw -- CBO demo'!$A$11:$N$8141,14,FALSE)</f>
        <v>2206559</v>
      </c>
    </row>
    <row r="641" spans="1:5">
      <c r="A641">
        <f t="shared" si="29"/>
        <v>2029</v>
      </c>
      <c r="B641">
        <f t="shared" si="30"/>
        <v>33</v>
      </c>
      <c r="C641" t="str">
        <f t="shared" si="30"/>
        <v>pop_25_34</v>
      </c>
      <c r="D641">
        <f ca="1">VLOOKUP(A641&amp;B641,'raw -- CBO demo'!$A$11:$N$8141,4,FALSE)</f>
        <v>4585540</v>
      </c>
      <c r="E641">
        <f ca="1">VLOOKUP(A641&amp;B641,'raw -- CBO demo'!$A$11:$N$8141,8,FALSE)+VLOOKUP(A641&amp;B641,'raw -- CBO demo'!$A$11:$N$8141,14,FALSE)</f>
        <v>2372251</v>
      </c>
    </row>
    <row r="642" spans="1:5">
      <c r="A642">
        <f t="shared" si="29"/>
        <v>2029</v>
      </c>
      <c r="B642">
        <f t="shared" si="30"/>
        <v>34</v>
      </c>
      <c r="C642" t="str">
        <f t="shared" si="30"/>
        <v>pop_25_34</v>
      </c>
      <c r="D642">
        <f ca="1">VLOOKUP(A642&amp;B642,'raw -- CBO demo'!$A$11:$N$8141,4,FALSE)</f>
        <v>4624354</v>
      </c>
      <c r="E642">
        <f ca="1">VLOOKUP(A642&amp;B642,'raw -- CBO demo'!$A$11:$N$8141,8,FALSE)+VLOOKUP(A642&amp;B642,'raw -- CBO demo'!$A$11:$N$8141,14,FALSE)</f>
        <v>2423100</v>
      </c>
    </row>
    <row r="643" spans="1:5">
      <c r="A643">
        <f t="shared" si="29"/>
        <v>2029</v>
      </c>
      <c r="B643">
        <f t="shared" si="30"/>
        <v>35</v>
      </c>
      <c r="C643" t="str">
        <f t="shared" si="30"/>
        <v>pop_35_44</v>
      </c>
      <c r="D643">
        <f ca="1">VLOOKUP(A643&amp;B643,'raw -- CBO demo'!$A$11:$N$8141,4,FALSE)</f>
        <v>4686396</v>
      </c>
      <c r="E643">
        <f ca="1">VLOOKUP(A643&amp;B643,'raw -- CBO demo'!$A$11:$N$8141,8,FALSE)+VLOOKUP(A643&amp;B643,'raw -- CBO demo'!$A$11:$N$8141,14,FALSE)</f>
        <v>2445852</v>
      </c>
    </row>
    <row r="644" spans="1:5">
      <c r="A644">
        <f t="shared" si="29"/>
        <v>2029</v>
      </c>
      <c r="B644">
        <f t="shared" si="30"/>
        <v>36</v>
      </c>
      <c r="C644" t="str">
        <f t="shared" si="30"/>
        <v>pop_35_44</v>
      </c>
      <c r="D644">
        <f ca="1">VLOOKUP(A644&amp;B644,'raw -- CBO demo'!$A$11:$N$8141,4,FALSE)</f>
        <v>4783088</v>
      </c>
      <c r="E644">
        <f ca="1">VLOOKUP(A644&amp;B644,'raw -- CBO demo'!$A$11:$N$8141,8,FALSE)+VLOOKUP(A644&amp;B644,'raw -- CBO demo'!$A$11:$N$8141,14,FALSE)</f>
        <v>2568580</v>
      </c>
    </row>
    <row r="645" spans="1:5">
      <c r="A645">
        <f t="shared" si="29"/>
        <v>2029</v>
      </c>
      <c r="B645">
        <f t="shared" si="30"/>
        <v>37</v>
      </c>
      <c r="C645" t="str">
        <f t="shared" si="30"/>
        <v>pop_35_44</v>
      </c>
      <c r="D645">
        <f ca="1">VLOOKUP(A645&amp;B645,'raw -- CBO demo'!$A$11:$N$8141,4,FALSE)</f>
        <v>4831083</v>
      </c>
      <c r="E645">
        <f ca="1">VLOOKUP(A645&amp;B645,'raw -- CBO demo'!$A$11:$N$8141,8,FALSE)+VLOOKUP(A645&amp;B645,'raw -- CBO demo'!$A$11:$N$8141,14,FALSE)</f>
        <v>2581249</v>
      </c>
    </row>
    <row r="646" spans="1:5">
      <c r="A646">
        <f t="shared" si="29"/>
        <v>2029</v>
      </c>
      <c r="B646">
        <f t="shared" si="30"/>
        <v>38</v>
      </c>
      <c r="C646" t="str">
        <f t="shared" si="30"/>
        <v>pop_35_44</v>
      </c>
      <c r="D646">
        <f ca="1">VLOOKUP(A646&amp;B646,'raw -- CBO demo'!$A$11:$N$8141,4,FALSE)</f>
        <v>4884311</v>
      </c>
      <c r="E646">
        <f ca="1">VLOOKUP(A646&amp;B646,'raw -- CBO demo'!$A$11:$N$8141,8,FALSE)+VLOOKUP(A646&amp;B646,'raw -- CBO demo'!$A$11:$N$8141,14,FALSE)</f>
        <v>2724492</v>
      </c>
    </row>
    <row r="647" spans="1:5">
      <c r="A647">
        <f t="shared" si="29"/>
        <v>2029</v>
      </c>
      <c r="B647">
        <f t="shared" si="30"/>
        <v>39</v>
      </c>
      <c r="C647" t="str">
        <f t="shared" si="30"/>
        <v>pop_35_44</v>
      </c>
      <c r="D647">
        <f ca="1">VLOOKUP(A647&amp;B647,'raw -- CBO demo'!$A$11:$N$8141,4,FALSE)</f>
        <v>4745820</v>
      </c>
      <c r="E647">
        <f ca="1">VLOOKUP(A647&amp;B647,'raw -- CBO demo'!$A$11:$N$8141,8,FALSE)+VLOOKUP(A647&amp;B647,'raw -- CBO demo'!$A$11:$N$8141,14,FALSE)</f>
        <v>2590251</v>
      </c>
    </row>
    <row r="648" spans="1:5">
      <c r="A648">
        <f t="shared" si="29"/>
        <v>2029</v>
      </c>
      <c r="B648">
        <f t="shared" si="30"/>
        <v>40</v>
      </c>
      <c r="C648" t="str">
        <f t="shared" si="30"/>
        <v>pop_35_44</v>
      </c>
      <c r="D648">
        <f ca="1">VLOOKUP(A648&amp;B648,'raw -- CBO demo'!$A$11:$N$8141,4,FALSE)</f>
        <v>4635542</v>
      </c>
      <c r="E648">
        <f ca="1">VLOOKUP(A648&amp;B648,'raw -- CBO demo'!$A$11:$N$8141,8,FALSE)+VLOOKUP(A648&amp;B648,'raw -- CBO demo'!$A$11:$N$8141,14,FALSE)</f>
        <v>2547614</v>
      </c>
    </row>
    <row r="649" spans="1:5">
      <c r="A649">
        <f t="shared" si="29"/>
        <v>2029</v>
      </c>
      <c r="B649">
        <f t="shared" si="30"/>
        <v>41</v>
      </c>
      <c r="C649" t="str">
        <f t="shared" si="30"/>
        <v>pop_35_44</v>
      </c>
      <c r="D649">
        <f ca="1">VLOOKUP(A649&amp;B649,'raw -- CBO demo'!$A$11:$N$8141,4,FALSE)</f>
        <v>4525424</v>
      </c>
      <c r="E649">
        <f ca="1">VLOOKUP(A649&amp;B649,'raw -- CBO demo'!$A$11:$N$8141,8,FALSE)+VLOOKUP(A649&amp;B649,'raw -- CBO demo'!$A$11:$N$8141,14,FALSE)</f>
        <v>2596474</v>
      </c>
    </row>
    <row r="650" spans="1:5">
      <c r="A650">
        <f t="shared" si="29"/>
        <v>2029</v>
      </c>
      <c r="B650">
        <f t="shared" si="30"/>
        <v>42</v>
      </c>
      <c r="C650" t="str">
        <f t="shared" si="30"/>
        <v>pop_35_44</v>
      </c>
      <c r="D650">
        <f ca="1">VLOOKUP(A650&amp;B650,'raw -- CBO demo'!$A$11:$N$8141,4,FALSE)</f>
        <v>4485029</v>
      </c>
      <c r="E650">
        <f ca="1">VLOOKUP(A650&amp;B650,'raw -- CBO demo'!$A$11:$N$8141,8,FALSE)+VLOOKUP(A650&amp;B650,'raw -- CBO demo'!$A$11:$N$8141,14,FALSE)</f>
        <v>2567686</v>
      </c>
    </row>
    <row r="651" spans="1:5">
      <c r="A651">
        <f t="shared" si="29"/>
        <v>2029</v>
      </c>
      <c r="B651">
        <f t="shared" si="30"/>
        <v>43</v>
      </c>
      <c r="C651" t="str">
        <f t="shared" si="30"/>
        <v>pop_35_44</v>
      </c>
      <c r="D651">
        <f ca="1">VLOOKUP(A651&amp;B651,'raw -- CBO demo'!$A$11:$N$8141,4,FALSE)</f>
        <v>4499965</v>
      </c>
      <c r="E651">
        <f ca="1">VLOOKUP(A651&amp;B651,'raw -- CBO demo'!$A$11:$N$8141,8,FALSE)+VLOOKUP(A651&amp;B651,'raw -- CBO demo'!$A$11:$N$8141,14,FALSE)</f>
        <v>2628694</v>
      </c>
    </row>
    <row r="652" spans="1:5">
      <c r="A652">
        <f t="shared" si="29"/>
        <v>2029</v>
      </c>
      <c r="B652">
        <f t="shared" si="30"/>
        <v>44</v>
      </c>
      <c r="C652" t="str">
        <f t="shared" si="30"/>
        <v>pop_35_44</v>
      </c>
      <c r="D652">
        <f ca="1">VLOOKUP(A652&amp;B652,'raw -- CBO demo'!$A$11:$N$8141,4,FALSE)</f>
        <v>4410410</v>
      </c>
      <c r="E652">
        <f ca="1">VLOOKUP(A652&amp;B652,'raw -- CBO demo'!$A$11:$N$8141,8,FALSE)+VLOOKUP(A652&amp;B652,'raw -- CBO demo'!$A$11:$N$8141,14,FALSE)</f>
        <v>2646139</v>
      </c>
    </row>
    <row r="653" spans="1:5">
      <c r="A653">
        <f t="shared" si="29"/>
        <v>2029</v>
      </c>
      <c r="B653">
        <f t="shared" si="30"/>
        <v>45</v>
      </c>
      <c r="C653" t="str">
        <f t="shared" si="30"/>
        <v>pop_45_54</v>
      </c>
      <c r="D653">
        <f ca="1">VLOOKUP(A653&amp;B653,'raw -- CBO demo'!$A$11:$N$8141,4,FALSE)</f>
        <v>4389928</v>
      </c>
      <c r="E653">
        <f ca="1">VLOOKUP(A653&amp;B653,'raw -- CBO demo'!$A$11:$N$8141,8,FALSE)+VLOOKUP(A653&amp;B653,'raw -- CBO demo'!$A$11:$N$8141,14,FALSE)</f>
        <v>2756960</v>
      </c>
    </row>
    <row r="654" spans="1:5">
      <c r="A654">
        <f t="shared" si="29"/>
        <v>2029</v>
      </c>
      <c r="B654">
        <f t="shared" si="30"/>
        <v>46</v>
      </c>
      <c r="C654" t="str">
        <f t="shared" si="30"/>
        <v>pop_45_54</v>
      </c>
      <c r="D654">
        <f ca="1">VLOOKUP(A654&amp;B654,'raw -- CBO demo'!$A$11:$N$8141,4,FALSE)</f>
        <v>4468327</v>
      </c>
      <c r="E654">
        <f ca="1">VLOOKUP(A654&amp;B654,'raw -- CBO demo'!$A$11:$N$8141,8,FALSE)+VLOOKUP(A654&amp;B654,'raw -- CBO demo'!$A$11:$N$8141,14,FALSE)</f>
        <v>2730459</v>
      </c>
    </row>
    <row r="655" spans="1:5">
      <c r="A655">
        <f t="shared" si="29"/>
        <v>2029</v>
      </c>
      <c r="B655">
        <f t="shared" si="30"/>
        <v>47</v>
      </c>
      <c r="C655" t="str">
        <f t="shared" si="30"/>
        <v>pop_45_54</v>
      </c>
      <c r="D655">
        <f ca="1">VLOOKUP(A655&amp;B655,'raw -- CBO demo'!$A$11:$N$8141,4,FALSE)</f>
        <v>4382596</v>
      </c>
      <c r="E655">
        <f ca="1">VLOOKUP(A655&amp;B655,'raw -- CBO demo'!$A$11:$N$8141,8,FALSE)+VLOOKUP(A655&amp;B655,'raw -- CBO demo'!$A$11:$N$8141,14,FALSE)</f>
        <v>2752235</v>
      </c>
    </row>
    <row r="656" spans="1:5">
      <c r="A656">
        <f t="shared" si="29"/>
        <v>2029</v>
      </c>
      <c r="B656">
        <f t="shared" si="30"/>
        <v>48</v>
      </c>
      <c r="C656" t="str">
        <f t="shared" si="30"/>
        <v>pop_45_54</v>
      </c>
      <c r="D656">
        <f ca="1">VLOOKUP(A656&amp;B656,'raw -- CBO demo'!$A$11:$N$8141,4,FALSE)</f>
        <v>4435910</v>
      </c>
      <c r="E656">
        <f ca="1">VLOOKUP(A656&amp;B656,'raw -- CBO demo'!$A$11:$N$8141,8,FALSE)+VLOOKUP(A656&amp;B656,'raw -- CBO demo'!$A$11:$N$8141,14,FALSE)</f>
        <v>2812762</v>
      </c>
    </row>
    <row r="657" spans="1:5">
      <c r="A657">
        <f t="shared" si="29"/>
        <v>2029</v>
      </c>
      <c r="B657">
        <f t="shared" si="30"/>
        <v>49</v>
      </c>
      <c r="C657" t="str">
        <f t="shared" si="30"/>
        <v>pop_45_54</v>
      </c>
      <c r="D657">
        <f ca="1">VLOOKUP(A657&amp;B657,'raw -- CBO demo'!$A$11:$N$8141,4,FALSE)</f>
        <v>4259111</v>
      </c>
      <c r="E657">
        <f ca="1">VLOOKUP(A657&amp;B657,'raw -- CBO demo'!$A$11:$N$8141,8,FALSE)+VLOOKUP(A657&amp;B657,'raw -- CBO demo'!$A$11:$N$8141,14,FALSE)</f>
        <v>2773198</v>
      </c>
    </row>
    <row r="658" spans="1:5">
      <c r="A658">
        <f t="shared" si="29"/>
        <v>2029</v>
      </c>
      <c r="B658">
        <f t="shared" si="30"/>
        <v>50</v>
      </c>
      <c r="C658" t="str">
        <f t="shared" si="30"/>
        <v>pop_45_54</v>
      </c>
      <c r="D658">
        <f ca="1">VLOOKUP(A658&amp;B658,'raw -- CBO demo'!$A$11:$N$8141,4,FALSE)</f>
        <v>4115506</v>
      </c>
      <c r="E658">
        <f ca="1">VLOOKUP(A658&amp;B658,'raw -- CBO demo'!$A$11:$N$8141,8,FALSE)+VLOOKUP(A658&amp;B658,'raw -- CBO demo'!$A$11:$N$8141,14,FALSE)</f>
        <v>2720416</v>
      </c>
    </row>
    <row r="659" spans="1:5">
      <c r="A659">
        <f t="shared" si="29"/>
        <v>2029</v>
      </c>
      <c r="B659">
        <f t="shared" si="30"/>
        <v>51</v>
      </c>
      <c r="C659" t="str">
        <f t="shared" si="30"/>
        <v>pop_45_54</v>
      </c>
      <c r="D659">
        <f ca="1">VLOOKUP(A659&amp;B659,'raw -- CBO demo'!$A$11:$N$8141,4,FALSE)</f>
        <v>4084430</v>
      </c>
      <c r="E659">
        <f ca="1">VLOOKUP(A659&amp;B659,'raw -- CBO demo'!$A$11:$N$8141,8,FALSE)+VLOOKUP(A659&amp;B659,'raw -- CBO demo'!$A$11:$N$8141,14,FALSE)</f>
        <v>2677076</v>
      </c>
    </row>
    <row r="660" spans="1:5">
      <c r="A660">
        <f t="shared" si="29"/>
        <v>2029</v>
      </c>
      <c r="B660">
        <f t="shared" si="30"/>
        <v>52</v>
      </c>
      <c r="C660" t="str">
        <f t="shared" si="30"/>
        <v>pop_45_54</v>
      </c>
      <c r="D660">
        <f ca="1">VLOOKUP(A660&amp;B660,'raw -- CBO demo'!$A$11:$N$8141,4,FALSE)</f>
        <v>3928708</v>
      </c>
      <c r="E660">
        <f ca="1">VLOOKUP(A660&amp;B660,'raw -- CBO demo'!$A$11:$N$8141,8,FALSE)+VLOOKUP(A660&amp;B660,'raw -- CBO demo'!$A$11:$N$8141,14,FALSE)</f>
        <v>2611177</v>
      </c>
    </row>
    <row r="661" spans="1:5">
      <c r="A661">
        <f t="shared" si="29"/>
        <v>2029</v>
      </c>
      <c r="B661">
        <f t="shared" si="30"/>
        <v>53</v>
      </c>
      <c r="C661" t="str">
        <f t="shared" si="30"/>
        <v>pop_45_54</v>
      </c>
      <c r="D661">
        <f ca="1">VLOOKUP(A661&amp;B661,'raw -- CBO demo'!$A$11:$N$8141,4,FALSE)</f>
        <v>3889359</v>
      </c>
      <c r="E661">
        <f ca="1">VLOOKUP(A661&amp;B661,'raw -- CBO demo'!$A$11:$N$8141,8,FALSE)+VLOOKUP(A661&amp;B661,'raw -- CBO demo'!$A$11:$N$8141,14,FALSE)</f>
        <v>2531702</v>
      </c>
    </row>
    <row r="662" spans="1:5">
      <c r="A662">
        <f t="shared" si="29"/>
        <v>2029</v>
      </c>
      <c r="B662">
        <f t="shared" si="30"/>
        <v>54</v>
      </c>
      <c r="C662" t="str">
        <f t="shared" si="30"/>
        <v>pop_45_54</v>
      </c>
      <c r="D662">
        <f ca="1">VLOOKUP(A662&amp;B662,'raw -- CBO demo'!$A$11:$N$8141,4,FALSE)</f>
        <v>3868259</v>
      </c>
      <c r="E662">
        <f ca="1">VLOOKUP(A662&amp;B662,'raw -- CBO demo'!$A$11:$N$8141,8,FALSE)+VLOOKUP(A662&amp;B662,'raw -- CBO demo'!$A$11:$N$8141,14,FALSE)</f>
        <v>2468436</v>
      </c>
    </row>
    <row r="663" spans="1:5">
      <c r="A663">
        <f t="shared" si="29"/>
        <v>2029</v>
      </c>
      <c r="B663">
        <f t="shared" si="30"/>
        <v>55</v>
      </c>
      <c r="C663" t="str">
        <f t="shared" si="30"/>
        <v>pop_55_64</v>
      </c>
      <c r="D663">
        <f ca="1">VLOOKUP(A663&amp;B663,'raw -- CBO demo'!$A$11:$N$8141,4,FALSE)</f>
        <v>3789463</v>
      </c>
      <c r="E663">
        <f ca="1">VLOOKUP(A663&amp;B663,'raw -- CBO demo'!$A$11:$N$8141,8,FALSE)+VLOOKUP(A663&amp;B663,'raw -- CBO demo'!$A$11:$N$8141,14,FALSE)</f>
        <v>2474182</v>
      </c>
    </row>
    <row r="664" spans="1:5">
      <c r="A664">
        <f t="shared" si="29"/>
        <v>2029</v>
      </c>
      <c r="B664">
        <f t="shared" si="30"/>
        <v>56</v>
      </c>
      <c r="C664" t="str">
        <f t="shared" si="30"/>
        <v>pop_55_64</v>
      </c>
      <c r="D664">
        <f ca="1">VLOOKUP(A664&amp;B664,'raw -- CBO demo'!$A$11:$N$8141,4,FALSE)</f>
        <v>3929456</v>
      </c>
      <c r="E664">
        <f ca="1">VLOOKUP(A664&amp;B664,'raw -- CBO demo'!$A$11:$N$8141,8,FALSE)+VLOOKUP(A664&amp;B664,'raw -- CBO demo'!$A$11:$N$8141,14,FALSE)</f>
        <v>2547916</v>
      </c>
    </row>
    <row r="665" spans="1:5">
      <c r="A665">
        <f t="shared" si="29"/>
        <v>2029</v>
      </c>
      <c r="B665">
        <f t="shared" si="30"/>
        <v>57</v>
      </c>
      <c r="C665" t="str">
        <f t="shared" si="30"/>
        <v>pop_55_64</v>
      </c>
      <c r="D665">
        <f ca="1">VLOOKUP(A665&amp;B665,'raw -- CBO demo'!$A$11:$N$8141,4,FALSE)</f>
        <v>4091740</v>
      </c>
      <c r="E665">
        <f ca="1">VLOOKUP(A665&amp;B665,'raw -- CBO demo'!$A$11:$N$8141,8,FALSE)+VLOOKUP(A665&amp;B665,'raw -- CBO demo'!$A$11:$N$8141,14,FALSE)</f>
        <v>2665799</v>
      </c>
    </row>
    <row r="666" spans="1:5">
      <c r="A666">
        <f t="shared" si="29"/>
        <v>2029</v>
      </c>
      <c r="B666">
        <f t="shared" si="30"/>
        <v>58</v>
      </c>
      <c r="C666" t="str">
        <f t="shared" si="30"/>
        <v>pop_55_64</v>
      </c>
      <c r="D666">
        <f ca="1">VLOOKUP(A666&amp;B666,'raw -- CBO demo'!$A$11:$N$8141,4,FALSE)</f>
        <v>4248020</v>
      </c>
      <c r="E666">
        <f ca="1">VLOOKUP(A666&amp;B666,'raw -- CBO demo'!$A$11:$N$8141,8,FALSE)+VLOOKUP(A666&amp;B666,'raw -- CBO demo'!$A$11:$N$8141,14,FALSE)</f>
        <v>2756117</v>
      </c>
    </row>
    <row r="667" spans="1:5">
      <c r="A667">
        <f t="shared" si="29"/>
        <v>2029</v>
      </c>
      <c r="B667">
        <f t="shared" si="30"/>
        <v>59</v>
      </c>
      <c r="C667" t="str">
        <f t="shared" si="30"/>
        <v>pop_55_64</v>
      </c>
      <c r="D667">
        <f ca="1">VLOOKUP(A667&amp;B667,'raw -- CBO demo'!$A$11:$N$8141,4,FALSE)</f>
        <v>4040906</v>
      </c>
      <c r="E667">
        <f ca="1">VLOOKUP(A667&amp;B667,'raw -- CBO demo'!$A$11:$N$8141,8,FALSE)+VLOOKUP(A667&amp;B667,'raw -- CBO demo'!$A$11:$N$8141,14,FALSE)</f>
        <v>2614959</v>
      </c>
    </row>
    <row r="668" spans="1:5">
      <c r="A668">
        <f t="shared" si="29"/>
        <v>2029</v>
      </c>
      <c r="B668">
        <f t="shared" si="30"/>
        <v>60</v>
      </c>
      <c r="C668" t="str">
        <f t="shared" si="30"/>
        <v>pop_55_64</v>
      </c>
      <c r="D668">
        <f ca="1">VLOOKUP(A668&amp;B668,'raw -- CBO demo'!$A$11:$N$8141,4,FALSE)</f>
        <v>3903544</v>
      </c>
      <c r="E668">
        <f ca="1">VLOOKUP(A668&amp;B668,'raw -- CBO demo'!$A$11:$N$8141,8,FALSE)+VLOOKUP(A668&amp;B668,'raw -- CBO demo'!$A$11:$N$8141,14,FALSE)</f>
        <v>2529169</v>
      </c>
    </row>
    <row r="669" spans="1:5">
      <c r="A669">
        <f t="shared" si="29"/>
        <v>2029</v>
      </c>
      <c r="B669">
        <f t="shared" si="30"/>
        <v>61</v>
      </c>
      <c r="C669" t="str">
        <f t="shared" si="30"/>
        <v>pop_55_64</v>
      </c>
      <c r="D669">
        <f ca="1">VLOOKUP(A669&amp;B669,'raw -- CBO demo'!$A$11:$N$8141,4,FALSE)</f>
        <v>3832428</v>
      </c>
      <c r="E669">
        <f ca="1">VLOOKUP(A669&amp;B669,'raw -- CBO demo'!$A$11:$N$8141,8,FALSE)+VLOOKUP(A669&amp;B669,'raw -- CBO demo'!$A$11:$N$8141,14,FALSE)</f>
        <v>2432481</v>
      </c>
    </row>
    <row r="670" spans="1:5">
      <c r="A670">
        <f t="shared" si="29"/>
        <v>2029</v>
      </c>
      <c r="B670">
        <f t="shared" si="30"/>
        <v>62</v>
      </c>
      <c r="C670" t="str">
        <f t="shared" si="30"/>
        <v>pop_55_64</v>
      </c>
      <c r="D670">
        <f ca="1">VLOOKUP(A670&amp;B670,'raw -- CBO demo'!$A$11:$N$8141,4,FALSE)</f>
        <v>3848804</v>
      </c>
      <c r="E670">
        <f ca="1">VLOOKUP(A670&amp;B670,'raw -- CBO demo'!$A$11:$N$8141,8,FALSE)+VLOOKUP(A670&amp;B670,'raw -- CBO demo'!$A$11:$N$8141,14,FALSE)</f>
        <v>2424731</v>
      </c>
    </row>
    <row r="671" spans="1:5">
      <c r="A671">
        <f t="shared" si="29"/>
        <v>2029</v>
      </c>
      <c r="B671">
        <f t="shared" si="30"/>
        <v>63</v>
      </c>
      <c r="C671" t="str">
        <f t="shared" si="30"/>
        <v>pop_55_64</v>
      </c>
      <c r="D671">
        <f ca="1">VLOOKUP(A671&amp;B671,'raw -- CBO demo'!$A$11:$N$8141,4,FALSE)</f>
        <v>3941204</v>
      </c>
      <c r="E671">
        <f ca="1">VLOOKUP(A671&amp;B671,'raw -- CBO demo'!$A$11:$N$8141,8,FALSE)+VLOOKUP(A671&amp;B671,'raw -- CBO demo'!$A$11:$N$8141,14,FALSE)</f>
        <v>2467895</v>
      </c>
    </row>
    <row r="672" spans="1:5">
      <c r="A672">
        <f t="shared" si="29"/>
        <v>2029</v>
      </c>
      <c r="B672">
        <f t="shared" si="30"/>
        <v>64</v>
      </c>
      <c r="C672" t="str">
        <f t="shared" si="30"/>
        <v>pop_55_64</v>
      </c>
      <c r="D672">
        <f ca="1">VLOOKUP(A672&amp;B672,'raw -- CBO demo'!$A$11:$N$8141,4,FALSE)</f>
        <v>4088822</v>
      </c>
      <c r="E672">
        <f ca="1">VLOOKUP(A672&amp;B672,'raw -- CBO demo'!$A$11:$N$8141,8,FALSE)+VLOOKUP(A672&amp;B672,'raw -- CBO demo'!$A$11:$N$8141,14,FALSE)</f>
        <v>2588739</v>
      </c>
    </row>
    <row r="673" spans="1:5">
      <c r="A673">
        <f t="shared" si="29"/>
        <v>2029</v>
      </c>
      <c r="B673">
        <f t="shared" si="30"/>
        <v>65</v>
      </c>
      <c r="C673" t="str">
        <f t="shared" si="30"/>
        <v>pop_65_74</v>
      </c>
      <c r="D673">
        <f ca="1">VLOOKUP(A673&amp;B673,'raw -- CBO demo'!$A$11:$N$8141,4,FALSE)</f>
        <v>4060284</v>
      </c>
      <c r="E673">
        <f ca="1">VLOOKUP(A673&amp;B673,'raw -- CBO demo'!$A$11:$N$8141,8,FALSE)+VLOOKUP(A673&amp;B673,'raw -- CBO demo'!$A$11:$N$8141,14,FALSE)</f>
        <v>2578736</v>
      </c>
    </row>
    <row r="674" spans="1:5">
      <c r="A674">
        <f t="shared" si="29"/>
        <v>2029</v>
      </c>
      <c r="B674">
        <f t="shared" si="30"/>
        <v>66</v>
      </c>
      <c r="C674" t="str">
        <f t="shared" si="30"/>
        <v>pop_65_74</v>
      </c>
      <c r="D674">
        <f ca="1">VLOOKUP(A674&amp;B674,'raw -- CBO demo'!$A$11:$N$8141,4,FALSE)</f>
        <v>4042761</v>
      </c>
      <c r="E674">
        <f ca="1">VLOOKUP(A674&amp;B674,'raw -- CBO demo'!$A$11:$N$8141,8,FALSE)+VLOOKUP(A674&amp;B674,'raw -- CBO demo'!$A$11:$N$8141,14,FALSE)</f>
        <v>2533558</v>
      </c>
    </row>
    <row r="675" spans="1:5">
      <c r="A675">
        <f t="shared" si="29"/>
        <v>2029</v>
      </c>
      <c r="B675">
        <f t="shared" si="30"/>
        <v>67</v>
      </c>
      <c r="C675" t="str">
        <f t="shared" si="30"/>
        <v>pop_65_74</v>
      </c>
      <c r="D675">
        <f ca="1">VLOOKUP(A675&amp;B675,'raw -- CBO demo'!$A$11:$N$8141,4,FALSE)</f>
        <v>3993406</v>
      </c>
      <c r="E675">
        <f ca="1">VLOOKUP(A675&amp;B675,'raw -- CBO demo'!$A$11:$N$8141,8,FALSE)+VLOOKUP(A675&amp;B675,'raw -- CBO demo'!$A$11:$N$8141,14,FALSE)</f>
        <v>2532138</v>
      </c>
    </row>
    <row r="676" spans="1:5">
      <c r="A676">
        <f t="shared" si="29"/>
        <v>2029</v>
      </c>
      <c r="B676">
        <f t="shared" si="30"/>
        <v>68</v>
      </c>
      <c r="C676" t="str">
        <f t="shared" si="30"/>
        <v>pop_65_74</v>
      </c>
      <c r="D676">
        <f ca="1">VLOOKUP(A676&amp;B676,'raw -- CBO demo'!$A$11:$N$8141,4,FALSE)</f>
        <v>3990987</v>
      </c>
      <c r="E676">
        <f ca="1">VLOOKUP(A676&amp;B676,'raw -- CBO demo'!$A$11:$N$8141,8,FALSE)+VLOOKUP(A676&amp;B676,'raw -- CBO demo'!$A$11:$N$8141,14,FALSE)</f>
        <v>2458431</v>
      </c>
    </row>
    <row r="677" spans="1:5">
      <c r="A677">
        <f t="shared" si="29"/>
        <v>2029</v>
      </c>
      <c r="B677">
        <f t="shared" si="30"/>
        <v>69</v>
      </c>
      <c r="C677" t="str">
        <f t="shared" si="30"/>
        <v>pop_65_74</v>
      </c>
      <c r="D677">
        <f ca="1">VLOOKUP(A677&amp;B677,'raw -- CBO demo'!$A$11:$N$8141,4,FALSE)</f>
        <v>3861112</v>
      </c>
      <c r="E677">
        <f ca="1">VLOOKUP(A677&amp;B677,'raw -- CBO demo'!$A$11:$N$8141,8,FALSE)+VLOOKUP(A677&amp;B677,'raw -- CBO demo'!$A$11:$N$8141,14,FALSE)</f>
        <v>2323972</v>
      </c>
    </row>
    <row r="678" spans="1:5">
      <c r="A678">
        <f t="shared" si="29"/>
        <v>2029</v>
      </c>
      <c r="B678">
        <f t="shared" si="30"/>
        <v>70</v>
      </c>
      <c r="C678" t="str">
        <f t="shared" si="30"/>
        <v>pop_65_74</v>
      </c>
      <c r="D678">
        <f ca="1">VLOOKUP(A678&amp;B678,'raw -- CBO demo'!$A$11:$N$8141,4,FALSE)</f>
        <v>3727339</v>
      </c>
      <c r="E678">
        <f ca="1">VLOOKUP(A678&amp;B678,'raw -- CBO demo'!$A$11:$N$8141,8,FALSE)+VLOOKUP(A678&amp;B678,'raw -- CBO demo'!$A$11:$N$8141,14,FALSE)</f>
        <v>2242354</v>
      </c>
    </row>
    <row r="679" spans="1:5">
      <c r="A679">
        <f t="shared" si="29"/>
        <v>2029</v>
      </c>
      <c r="B679">
        <f t="shared" si="30"/>
        <v>71</v>
      </c>
      <c r="C679" t="str">
        <f t="shared" si="30"/>
        <v>pop_65_74</v>
      </c>
      <c r="D679">
        <f ca="1">VLOOKUP(A679&amp;B679,'raw -- CBO demo'!$A$11:$N$8141,4,FALSE)</f>
        <v>3707927</v>
      </c>
      <c r="E679">
        <f ca="1">VLOOKUP(A679&amp;B679,'raw -- CBO demo'!$A$11:$N$8141,8,FALSE)+VLOOKUP(A679&amp;B679,'raw -- CBO demo'!$A$11:$N$8141,14,FALSE)</f>
        <v>2223210</v>
      </c>
    </row>
    <row r="680" spans="1:5">
      <c r="A680">
        <f t="shared" si="29"/>
        <v>2029</v>
      </c>
      <c r="B680">
        <f t="shared" si="30"/>
        <v>72</v>
      </c>
      <c r="C680" t="str">
        <f t="shared" si="30"/>
        <v>pop_65_74</v>
      </c>
      <c r="D680">
        <f ca="1">VLOOKUP(A680&amp;B680,'raw -- CBO demo'!$A$11:$N$8141,4,FALSE)</f>
        <v>3554094</v>
      </c>
      <c r="E680">
        <f ca="1">VLOOKUP(A680&amp;B680,'raw -- CBO demo'!$A$11:$N$8141,8,FALSE)+VLOOKUP(A680&amp;B680,'raw -- CBO demo'!$A$11:$N$8141,14,FALSE)</f>
        <v>2075824</v>
      </c>
    </row>
    <row r="681" spans="1:5">
      <c r="A681">
        <f t="shared" si="29"/>
        <v>2029</v>
      </c>
      <c r="B681">
        <f t="shared" si="30"/>
        <v>73</v>
      </c>
      <c r="C681" t="str">
        <f t="shared" si="30"/>
        <v>pop_65_74</v>
      </c>
      <c r="D681">
        <f ca="1">VLOOKUP(A681&amp;B681,'raw -- CBO demo'!$A$11:$N$8141,4,FALSE)</f>
        <v>3395256</v>
      </c>
      <c r="E681">
        <f ca="1">VLOOKUP(A681&amp;B681,'raw -- CBO demo'!$A$11:$N$8141,8,FALSE)+VLOOKUP(A681&amp;B681,'raw -- CBO demo'!$A$11:$N$8141,14,FALSE)</f>
        <v>1950593</v>
      </c>
    </row>
    <row r="682" spans="1:5">
      <c r="A682">
        <f t="shared" si="29"/>
        <v>2029</v>
      </c>
      <c r="B682">
        <f t="shared" si="30"/>
        <v>74</v>
      </c>
      <c r="C682" t="str">
        <f t="shared" si="30"/>
        <v>pop_65_74</v>
      </c>
      <c r="D682">
        <f ca="1">VLOOKUP(A682&amp;B682,'raw -- CBO demo'!$A$11:$N$8141,4,FALSE)</f>
        <v>3288651</v>
      </c>
      <c r="E682">
        <f ca="1">VLOOKUP(A682&amp;B682,'raw -- CBO demo'!$A$11:$N$8141,8,FALSE)+VLOOKUP(A682&amp;B682,'raw -- CBO demo'!$A$11:$N$8141,14,FALSE)</f>
        <v>1892105</v>
      </c>
    </row>
    <row r="683" spans="1:5">
      <c r="A683">
        <f t="shared" si="29"/>
        <v>2029</v>
      </c>
      <c r="B683">
        <f t="shared" si="30"/>
        <v>75</v>
      </c>
      <c r="C683" t="str">
        <f t="shared" si="30"/>
        <v>pop_75_84</v>
      </c>
      <c r="D683">
        <f ca="1">VLOOKUP(A683&amp;B683,'raw -- CBO demo'!$A$11:$N$8141,4,FALSE)</f>
        <v>3080544</v>
      </c>
      <c r="E683">
        <f ca="1">VLOOKUP(A683&amp;B683,'raw -- CBO demo'!$A$11:$N$8141,8,FALSE)+VLOOKUP(A683&amp;B683,'raw -- CBO demo'!$A$11:$N$8141,14,FALSE)</f>
        <v>1744104</v>
      </c>
    </row>
    <row r="684" spans="1:5">
      <c r="A684">
        <f t="shared" si="29"/>
        <v>2029</v>
      </c>
      <c r="B684">
        <f t="shared" si="30"/>
        <v>76</v>
      </c>
      <c r="C684" t="str">
        <f t="shared" si="30"/>
        <v>pop_75_84</v>
      </c>
      <c r="D684">
        <f ca="1">VLOOKUP(A684&amp;B684,'raw -- CBO demo'!$A$11:$N$8141,4,FALSE)</f>
        <v>2969971</v>
      </c>
      <c r="E684">
        <f ca="1">VLOOKUP(A684&amp;B684,'raw -- CBO demo'!$A$11:$N$8141,8,FALSE)+VLOOKUP(A684&amp;B684,'raw -- CBO demo'!$A$11:$N$8141,14,FALSE)</f>
        <v>1672314</v>
      </c>
    </row>
    <row r="685" spans="1:5">
      <c r="A685">
        <f t="shared" ref="A685:A748" si="31">A584+1</f>
        <v>2029</v>
      </c>
      <c r="B685">
        <f t="shared" ref="B685:C748" si="32">B584</f>
        <v>77</v>
      </c>
      <c r="C685" t="str">
        <f t="shared" si="32"/>
        <v>pop_75_84</v>
      </c>
      <c r="D685">
        <f ca="1">VLOOKUP(A685&amp;B685,'raw -- CBO demo'!$A$11:$N$8141,4,FALSE)</f>
        <v>2778052</v>
      </c>
      <c r="E685">
        <f ca="1">VLOOKUP(A685&amp;B685,'raw -- CBO demo'!$A$11:$N$8141,8,FALSE)+VLOOKUP(A685&amp;B685,'raw -- CBO demo'!$A$11:$N$8141,14,FALSE)</f>
        <v>1518796</v>
      </c>
    </row>
    <row r="686" spans="1:5">
      <c r="A686">
        <f t="shared" si="31"/>
        <v>2029</v>
      </c>
      <c r="B686">
        <f t="shared" si="32"/>
        <v>78</v>
      </c>
      <c r="C686" t="str">
        <f t="shared" si="32"/>
        <v>pop_75_84</v>
      </c>
      <c r="D686">
        <f ca="1">VLOOKUP(A686&amp;B686,'raw -- CBO demo'!$A$11:$N$8141,4,FALSE)</f>
        <v>2595633</v>
      </c>
      <c r="E686">
        <f ca="1">VLOOKUP(A686&amp;B686,'raw -- CBO demo'!$A$11:$N$8141,8,FALSE)+VLOOKUP(A686&amp;B686,'raw -- CBO demo'!$A$11:$N$8141,14,FALSE)</f>
        <v>1460739</v>
      </c>
    </row>
    <row r="687" spans="1:5">
      <c r="A687">
        <f t="shared" si="31"/>
        <v>2029</v>
      </c>
      <c r="B687">
        <f t="shared" si="32"/>
        <v>79</v>
      </c>
      <c r="C687" t="str">
        <f t="shared" si="32"/>
        <v>pop_75_84</v>
      </c>
      <c r="D687">
        <f ca="1">VLOOKUP(A687&amp;B687,'raw -- CBO demo'!$A$11:$N$8141,4,FALSE)</f>
        <v>2461665</v>
      </c>
      <c r="E687">
        <f ca="1">VLOOKUP(A687&amp;B687,'raw -- CBO demo'!$A$11:$N$8141,8,FALSE)+VLOOKUP(A687&amp;B687,'raw -- CBO demo'!$A$11:$N$8141,14,FALSE)</f>
        <v>1394275</v>
      </c>
    </row>
    <row r="688" spans="1:5">
      <c r="A688">
        <f t="shared" si="31"/>
        <v>2029</v>
      </c>
      <c r="B688">
        <f t="shared" si="32"/>
        <v>80</v>
      </c>
      <c r="C688" t="str">
        <f t="shared" si="32"/>
        <v>pop_75_84</v>
      </c>
      <c r="D688">
        <f ca="1">VLOOKUP(A688&amp;B688,'raw -- CBO demo'!$A$11:$N$8141,4,FALSE)</f>
        <v>2321073</v>
      </c>
      <c r="E688">
        <f ca="1">VLOOKUP(A688&amp;B688,'raw -- CBO demo'!$A$11:$N$8141,8,FALSE)+VLOOKUP(A688&amp;B688,'raw -- CBO demo'!$A$11:$N$8141,14,FALSE)</f>
        <v>1249075</v>
      </c>
    </row>
    <row r="689" spans="1:5">
      <c r="A689">
        <f t="shared" si="31"/>
        <v>2029</v>
      </c>
      <c r="B689">
        <f t="shared" si="32"/>
        <v>81</v>
      </c>
      <c r="C689" t="str">
        <f t="shared" si="32"/>
        <v>pop_75_84</v>
      </c>
      <c r="D689">
        <f ca="1">VLOOKUP(A689&amp;B689,'raw -- CBO demo'!$A$11:$N$8141,4,FALSE)</f>
        <v>2283722</v>
      </c>
      <c r="E689">
        <f ca="1">VLOOKUP(A689&amp;B689,'raw -- CBO demo'!$A$11:$N$8141,8,FALSE)+VLOOKUP(A689&amp;B689,'raw -- CBO demo'!$A$11:$N$8141,14,FALSE)</f>
        <v>1230716</v>
      </c>
    </row>
    <row r="690" spans="1:5">
      <c r="A690">
        <f t="shared" si="31"/>
        <v>2029</v>
      </c>
      <c r="B690">
        <f t="shared" si="32"/>
        <v>82</v>
      </c>
      <c r="C690" t="str">
        <f t="shared" si="32"/>
        <v>pop_75_84</v>
      </c>
      <c r="D690">
        <f ca="1">VLOOKUP(A690&amp;B690,'raw -- CBO demo'!$A$11:$N$8141,4,FALSE)</f>
        <v>1928028</v>
      </c>
      <c r="E690">
        <f ca="1">VLOOKUP(A690&amp;B690,'raw -- CBO demo'!$A$11:$N$8141,8,FALSE)+VLOOKUP(A690&amp;B690,'raw -- CBO demo'!$A$11:$N$8141,14,FALSE)</f>
        <v>972969</v>
      </c>
    </row>
    <row r="691" spans="1:5">
      <c r="A691">
        <f t="shared" si="31"/>
        <v>2029</v>
      </c>
      <c r="B691">
        <f t="shared" si="32"/>
        <v>83</v>
      </c>
      <c r="C691" t="str">
        <f t="shared" si="32"/>
        <v>pop_75_84</v>
      </c>
      <c r="D691">
        <f ca="1">VLOOKUP(A691&amp;B691,'raw -- CBO demo'!$A$11:$N$8141,4,FALSE)</f>
        <v>1492105</v>
      </c>
      <c r="E691">
        <f ca="1">VLOOKUP(A691&amp;B691,'raw -- CBO demo'!$A$11:$N$8141,8,FALSE)+VLOOKUP(A691&amp;B691,'raw -- CBO demo'!$A$11:$N$8141,14,FALSE)</f>
        <v>744997</v>
      </c>
    </row>
    <row r="692" spans="1:5">
      <c r="A692">
        <f t="shared" si="31"/>
        <v>2029</v>
      </c>
      <c r="B692">
        <f t="shared" si="32"/>
        <v>84</v>
      </c>
      <c r="C692" t="str">
        <f t="shared" si="32"/>
        <v>pop_75_84</v>
      </c>
      <c r="D692">
        <f ca="1">VLOOKUP(A692&amp;B692,'raw -- CBO demo'!$A$11:$N$8141,4,FALSE)</f>
        <v>1399483</v>
      </c>
      <c r="E692">
        <f ca="1">VLOOKUP(A692&amp;B692,'raw -- CBO demo'!$A$11:$N$8141,8,FALSE)+VLOOKUP(A692&amp;B692,'raw -- CBO demo'!$A$11:$N$8141,14,FALSE)</f>
        <v>686304</v>
      </c>
    </row>
    <row r="693" spans="1:5">
      <c r="A693">
        <f t="shared" si="31"/>
        <v>2029</v>
      </c>
      <c r="B693">
        <f t="shared" si="32"/>
        <v>85</v>
      </c>
      <c r="C693" t="str">
        <f t="shared" si="32"/>
        <v>pop_85_plus</v>
      </c>
      <c r="D693">
        <f ca="1">VLOOKUP(A693&amp;B693,'raw -- CBO demo'!$A$11:$N$8141,4,FALSE)</f>
        <v>1309431</v>
      </c>
      <c r="E693">
        <f ca="1">VLOOKUP(A693&amp;B693,'raw -- CBO demo'!$A$11:$N$8141,8,FALSE)+VLOOKUP(A693&amp;B693,'raw -- CBO demo'!$A$11:$N$8141,14,FALSE)</f>
        <v>607174</v>
      </c>
    </row>
    <row r="694" spans="1:5">
      <c r="A694">
        <f t="shared" si="31"/>
        <v>2029</v>
      </c>
      <c r="B694">
        <f t="shared" si="32"/>
        <v>86</v>
      </c>
      <c r="C694" t="str">
        <f t="shared" si="32"/>
        <v>pop_85_plus</v>
      </c>
      <c r="D694">
        <f ca="1">VLOOKUP(A694&amp;B694,'raw -- CBO demo'!$A$11:$N$8141,4,FALSE)</f>
        <v>1149881</v>
      </c>
      <c r="E694">
        <f ca="1">VLOOKUP(A694&amp;B694,'raw -- CBO demo'!$A$11:$N$8141,8,FALSE)+VLOOKUP(A694&amp;B694,'raw -- CBO demo'!$A$11:$N$8141,14,FALSE)</f>
        <v>537897</v>
      </c>
    </row>
    <row r="695" spans="1:5">
      <c r="A695">
        <f t="shared" si="31"/>
        <v>2029</v>
      </c>
      <c r="B695">
        <f t="shared" si="32"/>
        <v>87</v>
      </c>
      <c r="C695" t="str">
        <f t="shared" si="32"/>
        <v>pop_85_plus</v>
      </c>
      <c r="D695">
        <f ca="1">VLOOKUP(A695&amp;B695,'raw -- CBO demo'!$A$11:$N$8141,4,FALSE)</f>
        <v>913994</v>
      </c>
      <c r="E695">
        <f ca="1">VLOOKUP(A695&amp;B695,'raw -- CBO demo'!$A$11:$N$8141,8,FALSE)+VLOOKUP(A695&amp;B695,'raw -- CBO demo'!$A$11:$N$8141,14,FALSE)</f>
        <v>403230</v>
      </c>
    </row>
    <row r="696" spans="1:5">
      <c r="A696">
        <f t="shared" si="31"/>
        <v>2029</v>
      </c>
      <c r="B696">
        <f t="shared" si="32"/>
        <v>88</v>
      </c>
      <c r="C696" t="str">
        <f t="shared" si="32"/>
        <v>pop_85_plus</v>
      </c>
      <c r="D696">
        <f ca="1">VLOOKUP(A696&amp;B696,'raw -- CBO demo'!$A$11:$N$8141,4,FALSE)</f>
        <v>770731</v>
      </c>
      <c r="E696">
        <f ca="1">VLOOKUP(A696&amp;B696,'raw -- CBO demo'!$A$11:$N$8141,8,FALSE)+VLOOKUP(A696&amp;B696,'raw -- CBO demo'!$A$11:$N$8141,14,FALSE)</f>
        <v>302760</v>
      </c>
    </row>
    <row r="697" spans="1:5">
      <c r="A697">
        <f t="shared" si="31"/>
        <v>2029</v>
      </c>
      <c r="B697">
        <f t="shared" si="32"/>
        <v>89</v>
      </c>
      <c r="C697" t="str">
        <f t="shared" si="32"/>
        <v>pop_85_plus</v>
      </c>
      <c r="D697">
        <f ca="1">VLOOKUP(A697&amp;B697,'raw -- CBO demo'!$A$11:$N$8141,4,FALSE)</f>
        <v>640289</v>
      </c>
      <c r="E697">
        <f ca="1">VLOOKUP(A697&amp;B697,'raw -- CBO demo'!$A$11:$N$8141,8,FALSE)+VLOOKUP(A697&amp;B697,'raw -- CBO demo'!$A$11:$N$8141,14,FALSE)</f>
        <v>237805</v>
      </c>
    </row>
    <row r="698" spans="1:5">
      <c r="A698">
        <f t="shared" si="31"/>
        <v>2029</v>
      </c>
      <c r="B698">
        <f t="shared" si="32"/>
        <v>90</v>
      </c>
      <c r="C698" t="str">
        <f t="shared" si="32"/>
        <v>pop_85_plus</v>
      </c>
      <c r="D698">
        <f ca="1">VLOOKUP(A698&amp;B698,'raw -- CBO demo'!$A$11:$N$8141,4,FALSE)</f>
        <v>546837</v>
      </c>
      <c r="E698">
        <f ca="1">VLOOKUP(A698&amp;B698,'raw -- CBO demo'!$A$11:$N$8141,8,FALSE)+VLOOKUP(A698&amp;B698,'raw -- CBO demo'!$A$11:$N$8141,14,FALSE)</f>
        <v>184306</v>
      </c>
    </row>
    <row r="699" spans="1:5">
      <c r="A699">
        <f t="shared" si="31"/>
        <v>2029</v>
      </c>
      <c r="B699">
        <f t="shared" si="32"/>
        <v>91</v>
      </c>
      <c r="C699" t="str">
        <f t="shared" si="32"/>
        <v>pop_85_plus</v>
      </c>
      <c r="D699">
        <f ca="1">VLOOKUP(A699&amp;B699,'raw -- CBO demo'!$A$11:$N$8141,4,FALSE)</f>
        <v>439116</v>
      </c>
      <c r="E699">
        <f ca="1">VLOOKUP(A699&amp;B699,'raw -- CBO demo'!$A$11:$N$8141,8,FALSE)+VLOOKUP(A699&amp;B699,'raw -- CBO demo'!$A$11:$N$8141,14,FALSE)</f>
        <v>145707</v>
      </c>
    </row>
    <row r="700" spans="1:5">
      <c r="A700">
        <f t="shared" si="31"/>
        <v>2029</v>
      </c>
      <c r="B700">
        <f t="shared" si="32"/>
        <v>92</v>
      </c>
      <c r="C700" t="str">
        <f t="shared" si="32"/>
        <v>pop_85_plus</v>
      </c>
      <c r="D700">
        <f ca="1">VLOOKUP(A700&amp;B700,'raw -- CBO demo'!$A$11:$N$8141,4,FALSE)</f>
        <v>346719</v>
      </c>
      <c r="E700">
        <f ca="1">VLOOKUP(A700&amp;B700,'raw -- CBO demo'!$A$11:$N$8141,8,FALSE)+VLOOKUP(A700&amp;B700,'raw -- CBO demo'!$A$11:$N$8141,14,FALSE)</f>
        <v>104758</v>
      </c>
    </row>
    <row r="701" spans="1:5">
      <c r="A701">
        <f t="shared" si="31"/>
        <v>2029</v>
      </c>
      <c r="B701">
        <f t="shared" si="32"/>
        <v>93</v>
      </c>
      <c r="C701" t="str">
        <f t="shared" si="32"/>
        <v>pop_85_plus</v>
      </c>
      <c r="D701">
        <f ca="1">VLOOKUP(A701&amp;B701,'raw -- CBO demo'!$A$11:$N$8141,4,FALSE)</f>
        <v>275764</v>
      </c>
      <c r="E701">
        <f ca="1">VLOOKUP(A701&amp;B701,'raw -- CBO demo'!$A$11:$N$8141,8,FALSE)+VLOOKUP(A701&amp;B701,'raw -- CBO demo'!$A$11:$N$8141,14,FALSE)</f>
        <v>80925</v>
      </c>
    </row>
    <row r="702" spans="1:5">
      <c r="A702">
        <f t="shared" si="31"/>
        <v>2029</v>
      </c>
      <c r="B702">
        <f t="shared" si="32"/>
        <v>94</v>
      </c>
      <c r="C702" t="str">
        <f t="shared" si="32"/>
        <v>pop_85_plus</v>
      </c>
      <c r="D702">
        <f ca="1">VLOOKUP(A702&amp;B702,'raw -- CBO demo'!$A$11:$N$8141,4,FALSE)</f>
        <v>207411</v>
      </c>
      <c r="E702">
        <f ca="1">VLOOKUP(A702&amp;B702,'raw -- CBO demo'!$A$11:$N$8141,8,FALSE)+VLOOKUP(A702&amp;B702,'raw -- CBO demo'!$A$11:$N$8141,14,FALSE)</f>
        <v>48173</v>
      </c>
    </row>
    <row r="703" spans="1:5">
      <c r="A703">
        <f t="shared" si="31"/>
        <v>2029</v>
      </c>
      <c r="B703">
        <f t="shared" si="32"/>
        <v>95</v>
      </c>
      <c r="C703" t="str">
        <f t="shared" si="32"/>
        <v>pop_85_plus</v>
      </c>
      <c r="D703">
        <f ca="1">VLOOKUP(A703&amp;B703,'raw -- CBO demo'!$A$11:$N$8141,4,FALSE)</f>
        <v>153652</v>
      </c>
      <c r="E703">
        <f ca="1">VLOOKUP(A703&amp;B703,'raw -- CBO demo'!$A$11:$N$8141,8,FALSE)+VLOOKUP(A703&amp;B703,'raw -- CBO demo'!$A$11:$N$8141,14,FALSE)</f>
        <v>30301</v>
      </c>
    </row>
    <row r="704" spans="1:5">
      <c r="A704">
        <f t="shared" si="31"/>
        <v>2029</v>
      </c>
      <c r="B704">
        <f t="shared" si="32"/>
        <v>96</v>
      </c>
      <c r="C704" t="str">
        <f t="shared" si="32"/>
        <v>pop_85_plus</v>
      </c>
      <c r="D704">
        <f ca="1">VLOOKUP(A704&amp;B704,'raw -- CBO demo'!$A$11:$N$8141,4,FALSE)</f>
        <v>119895</v>
      </c>
      <c r="E704">
        <f ca="1">VLOOKUP(A704&amp;B704,'raw -- CBO demo'!$A$11:$N$8141,8,FALSE)+VLOOKUP(A704&amp;B704,'raw -- CBO demo'!$A$11:$N$8141,14,FALSE)</f>
        <v>28486</v>
      </c>
    </row>
    <row r="705" spans="1:5">
      <c r="A705">
        <f t="shared" si="31"/>
        <v>2029</v>
      </c>
      <c r="B705">
        <f t="shared" si="32"/>
        <v>97</v>
      </c>
      <c r="C705" t="str">
        <f t="shared" si="32"/>
        <v>pop_85_plus</v>
      </c>
      <c r="D705">
        <f ca="1">VLOOKUP(A705&amp;B705,'raw -- CBO demo'!$A$11:$N$8141,4,FALSE)</f>
        <v>86698</v>
      </c>
      <c r="E705">
        <f ca="1">VLOOKUP(A705&amp;B705,'raw -- CBO demo'!$A$11:$N$8141,8,FALSE)+VLOOKUP(A705&amp;B705,'raw -- CBO demo'!$A$11:$N$8141,14,FALSE)</f>
        <v>17994</v>
      </c>
    </row>
    <row r="706" spans="1:5">
      <c r="A706">
        <f t="shared" si="31"/>
        <v>2029</v>
      </c>
      <c r="B706">
        <f t="shared" si="32"/>
        <v>98</v>
      </c>
      <c r="C706" t="str">
        <f t="shared" si="32"/>
        <v>pop_85_plus</v>
      </c>
      <c r="D706">
        <f ca="1">VLOOKUP(A706&amp;B706,'raw -- CBO demo'!$A$11:$N$8141,4,FALSE)</f>
        <v>65454</v>
      </c>
      <c r="E706">
        <f ca="1">VLOOKUP(A706&amp;B706,'raw -- CBO demo'!$A$11:$N$8141,8,FALSE)+VLOOKUP(A706&amp;B706,'raw -- CBO demo'!$A$11:$N$8141,14,FALSE)</f>
        <v>8772</v>
      </c>
    </row>
    <row r="707" spans="1:5">
      <c r="A707">
        <f t="shared" si="31"/>
        <v>2029</v>
      </c>
      <c r="B707">
        <f t="shared" si="32"/>
        <v>99</v>
      </c>
      <c r="C707" t="str">
        <f t="shared" si="32"/>
        <v>pop_85_plus</v>
      </c>
      <c r="D707">
        <f ca="1">VLOOKUP(A707&amp;B707,'raw -- CBO demo'!$A$11:$N$8141,4,FALSE)</f>
        <v>44386</v>
      </c>
      <c r="E707">
        <f ca="1">VLOOKUP(A707&amp;B707,'raw -- CBO demo'!$A$11:$N$8141,8,FALSE)+VLOOKUP(A707&amp;B707,'raw -- CBO demo'!$A$11:$N$8141,14,FALSE)</f>
        <v>3179</v>
      </c>
    </row>
    <row r="708" spans="1:5">
      <c r="A708">
        <f t="shared" si="31"/>
        <v>2029</v>
      </c>
      <c r="B708">
        <f t="shared" si="32"/>
        <v>100</v>
      </c>
      <c r="C708" t="str">
        <f t="shared" si="32"/>
        <v>pop_85_plus</v>
      </c>
      <c r="D708">
        <f ca="1">VLOOKUP(A708&amp;B708,'raw -- CBO demo'!$A$11:$N$8141,4,FALSE)</f>
        <v>88370</v>
      </c>
      <c r="E708">
        <f ca="1">VLOOKUP(A708&amp;B708,'raw -- CBO demo'!$A$11:$N$8141,8,FALSE)+VLOOKUP(A708&amp;B708,'raw -- CBO demo'!$A$11:$N$8141,14,FALSE)</f>
        <v>8027</v>
      </c>
    </row>
    <row r="709" spans="1:5">
      <c r="A709">
        <f t="shared" si="31"/>
        <v>2030</v>
      </c>
      <c r="B709">
        <f t="shared" si="32"/>
        <v>0</v>
      </c>
      <c r="C709" t="str">
        <f t="shared" si="32"/>
        <v>pop_0_5</v>
      </c>
      <c r="D709">
        <f ca="1">VLOOKUP(A709&amp;B709,'raw -- CBO demo'!$A$11:$N$8141,4,FALSE)</f>
        <v>3943500</v>
      </c>
      <c r="E709">
        <f ca="1">VLOOKUP(A709&amp;B709,'raw -- CBO demo'!$A$11:$N$8141,8,FALSE)+VLOOKUP(A709&amp;B709,'raw -- CBO demo'!$A$11:$N$8141,14,FALSE)</f>
        <v>0</v>
      </c>
    </row>
    <row r="710" spans="1:5">
      <c r="A710">
        <f t="shared" si="31"/>
        <v>2030</v>
      </c>
      <c r="B710">
        <f t="shared" si="32"/>
        <v>1</v>
      </c>
      <c r="C710" t="str">
        <f t="shared" si="32"/>
        <v>pop_0_5</v>
      </c>
      <c r="D710">
        <f ca="1">VLOOKUP(A710&amp;B710,'raw -- CBO demo'!$A$11:$N$8141,4,FALSE)</f>
        <v>3917168</v>
      </c>
      <c r="E710">
        <f ca="1">VLOOKUP(A710&amp;B710,'raw -- CBO demo'!$A$11:$N$8141,8,FALSE)+VLOOKUP(A710&amp;B710,'raw -- CBO demo'!$A$11:$N$8141,14,FALSE)</f>
        <v>0</v>
      </c>
    </row>
    <row r="711" spans="1:5">
      <c r="A711">
        <f t="shared" si="31"/>
        <v>2030</v>
      </c>
      <c r="B711">
        <f t="shared" si="32"/>
        <v>2</v>
      </c>
      <c r="C711" t="str">
        <f t="shared" si="32"/>
        <v>pop_0_5</v>
      </c>
      <c r="D711">
        <f ca="1">VLOOKUP(A711&amp;B711,'raw -- CBO demo'!$A$11:$N$8141,4,FALSE)</f>
        <v>3894375</v>
      </c>
      <c r="E711">
        <f ca="1">VLOOKUP(A711&amp;B711,'raw -- CBO demo'!$A$11:$N$8141,8,FALSE)+VLOOKUP(A711&amp;B711,'raw -- CBO demo'!$A$11:$N$8141,14,FALSE)</f>
        <v>0</v>
      </c>
    </row>
    <row r="712" spans="1:5">
      <c r="A712">
        <f t="shared" si="31"/>
        <v>2030</v>
      </c>
      <c r="B712">
        <f t="shared" si="32"/>
        <v>3</v>
      </c>
      <c r="C712" t="str">
        <f t="shared" si="32"/>
        <v>pop_0_5</v>
      </c>
      <c r="D712">
        <f ca="1">VLOOKUP(A712&amp;B712,'raw -- CBO demo'!$A$11:$N$8141,4,FALSE)</f>
        <v>3870871</v>
      </c>
      <c r="E712">
        <f ca="1">VLOOKUP(A712&amp;B712,'raw -- CBO demo'!$A$11:$N$8141,8,FALSE)+VLOOKUP(A712&amp;B712,'raw -- CBO demo'!$A$11:$N$8141,14,FALSE)</f>
        <v>0</v>
      </c>
    </row>
    <row r="713" spans="1:5">
      <c r="A713">
        <f t="shared" si="31"/>
        <v>2030</v>
      </c>
      <c r="B713">
        <f t="shared" si="32"/>
        <v>4</v>
      </c>
      <c r="C713" t="str">
        <f t="shared" si="32"/>
        <v>pop_0_5</v>
      </c>
      <c r="D713">
        <f ca="1">VLOOKUP(A713&amp;B713,'raw -- CBO demo'!$A$11:$N$8141,4,FALSE)</f>
        <v>3848766</v>
      </c>
      <c r="E713">
        <f ca="1">VLOOKUP(A713&amp;B713,'raw -- CBO demo'!$A$11:$N$8141,8,FALSE)+VLOOKUP(A713&amp;B713,'raw -- CBO demo'!$A$11:$N$8141,14,FALSE)</f>
        <v>0</v>
      </c>
    </row>
    <row r="714" spans="1:5">
      <c r="A714">
        <f t="shared" si="31"/>
        <v>2030</v>
      </c>
      <c r="B714">
        <f t="shared" si="32"/>
        <v>5</v>
      </c>
      <c r="C714" t="str">
        <f t="shared" si="32"/>
        <v>pop_0_5</v>
      </c>
      <c r="D714">
        <f ca="1">VLOOKUP(A714&amp;B714,'raw -- CBO demo'!$A$11:$N$8141,4,FALSE)</f>
        <v>3833391</v>
      </c>
      <c r="E714">
        <f ca="1">VLOOKUP(A714&amp;B714,'raw -- CBO demo'!$A$11:$N$8141,8,FALSE)+VLOOKUP(A714&amp;B714,'raw -- CBO demo'!$A$11:$N$8141,14,FALSE)</f>
        <v>0</v>
      </c>
    </row>
    <row r="715" spans="1:5">
      <c r="A715">
        <f t="shared" si="31"/>
        <v>2030</v>
      </c>
      <c r="B715">
        <f t="shared" si="32"/>
        <v>6</v>
      </c>
      <c r="C715" t="str">
        <f t="shared" si="32"/>
        <v>pop_6_17</v>
      </c>
      <c r="D715">
        <f ca="1">VLOOKUP(A715&amp;B715,'raw -- CBO demo'!$A$11:$N$8141,4,FALSE)</f>
        <v>3830392</v>
      </c>
      <c r="E715">
        <f ca="1">VLOOKUP(A715&amp;B715,'raw -- CBO demo'!$A$11:$N$8141,8,FALSE)+VLOOKUP(A715&amp;B715,'raw -- CBO demo'!$A$11:$N$8141,14,FALSE)</f>
        <v>0</v>
      </c>
    </row>
    <row r="716" spans="1:5">
      <c r="A716">
        <f t="shared" si="31"/>
        <v>2030</v>
      </c>
      <c r="B716">
        <f t="shared" si="32"/>
        <v>7</v>
      </c>
      <c r="C716" t="str">
        <f t="shared" si="32"/>
        <v>pop_6_17</v>
      </c>
      <c r="D716">
        <f ca="1">VLOOKUP(A716&amp;B716,'raw -- CBO demo'!$A$11:$N$8141,4,FALSE)</f>
        <v>3825246</v>
      </c>
      <c r="E716">
        <f ca="1">VLOOKUP(A716&amp;B716,'raw -- CBO demo'!$A$11:$N$8141,8,FALSE)+VLOOKUP(A716&amp;B716,'raw -- CBO demo'!$A$11:$N$8141,14,FALSE)</f>
        <v>0</v>
      </c>
    </row>
    <row r="717" spans="1:5">
      <c r="A717">
        <f t="shared" si="31"/>
        <v>2030</v>
      </c>
      <c r="B717">
        <f t="shared" si="32"/>
        <v>8</v>
      </c>
      <c r="C717" t="str">
        <f t="shared" si="32"/>
        <v>pop_6_17</v>
      </c>
      <c r="D717">
        <f ca="1">VLOOKUP(A717&amp;B717,'raw -- CBO demo'!$A$11:$N$8141,4,FALSE)</f>
        <v>3828826</v>
      </c>
      <c r="E717">
        <f ca="1">VLOOKUP(A717&amp;B717,'raw -- CBO demo'!$A$11:$N$8141,8,FALSE)+VLOOKUP(A717&amp;B717,'raw -- CBO demo'!$A$11:$N$8141,14,FALSE)</f>
        <v>0</v>
      </c>
    </row>
    <row r="718" spans="1:5">
      <c r="A718">
        <f t="shared" si="31"/>
        <v>2030</v>
      </c>
      <c r="B718">
        <f t="shared" si="32"/>
        <v>9</v>
      </c>
      <c r="C718" t="str">
        <f t="shared" si="32"/>
        <v>pop_6_17</v>
      </c>
      <c r="D718">
        <f ca="1">VLOOKUP(A718&amp;B718,'raw -- CBO demo'!$A$11:$N$8141,4,FALSE)</f>
        <v>3778762</v>
      </c>
      <c r="E718">
        <f ca="1">VLOOKUP(A718&amp;B718,'raw -- CBO demo'!$A$11:$N$8141,8,FALSE)+VLOOKUP(A718&amp;B718,'raw -- CBO demo'!$A$11:$N$8141,14,FALSE)</f>
        <v>0</v>
      </c>
    </row>
    <row r="719" spans="1:5">
      <c r="A719">
        <f t="shared" si="31"/>
        <v>2030</v>
      </c>
      <c r="B719">
        <f t="shared" si="32"/>
        <v>10</v>
      </c>
      <c r="C719" t="str">
        <f t="shared" si="32"/>
        <v>pop_6_17</v>
      </c>
      <c r="D719">
        <f ca="1">VLOOKUP(A719&amp;B719,'raw -- CBO demo'!$A$11:$N$8141,4,FALSE)</f>
        <v>3912968</v>
      </c>
      <c r="E719">
        <f ca="1">VLOOKUP(A719&amp;B719,'raw -- CBO demo'!$A$11:$N$8141,8,FALSE)+VLOOKUP(A719&amp;B719,'raw -- CBO demo'!$A$11:$N$8141,14,FALSE)</f>
        <v>0</v>
      </c>
    </row>
    <row r="720" spans="1:5">
      <c r="A720">
        <f t="shared" si="31"/>
        <v>2030</v>
      </c>
      <c r="B720">
        <f t="shared" si="32"/>
        <v>11</v>
      </c>
      <c r="C720" t="str">
        <f t="shared" si="32"/>
        <v>pop_6_17</v>
      </c>
      <c r="D720">
        <f ca="1">VLOOKUP(A720&amp;B720,'raw -- CBO demo'!$A$11:$N$8141,4,FALSE)</f>
        <v>3980589</v>
      </c>
      <c r="E720">
        <f ca="1">VLOOKUP(A720&amp;B720,'raw -- CBO demo'!$A$11:$N$8141,8,FALSE)+VLOOKUP(A720&amp;B720,'raw -- CBO demo'!$A$11:$N$8141,14,FALSE)</f>
        <v>0</v>
      </c>
    </row>
    <row r="721" spans="1:5">
      <c r="A721">
        <f t="shared" si="31"/>
        <v>2030</v>
      </c>
      <c r="B721">
        <f t="shared" si="32"/>
        <v>12</v>
      </c>
      <c r="C721" t="str">
        <f t="shared" si="32"/>
        <v>pop_6_17</v>
      </c>
      <c r="D721">
        <f ca="1">VLOOKUP(A721&amp;B721,'raw -- CBO demo'!$A$11:$N$8141,4,FALSE)</f>
        <v>4062096</v>
      </c>
      <c r="E721">
        <f ca="1">VLOOKUP(A721&amp;B721,'raw -- CBO demo'!$A$11:$N$8141,8,FALSE)+VLOOKUP(A721&amp;B721,'raw -- CBO demo'!$A$11:$N$8141,14,FALSE)</f>
        <v>0</v>
      </c>
    </row>
    <row r="722" spans="1:5">
      <c r="A722">
        <f t="shared" si="31"/>
        <v>2030</v>
      </c>
      <c r="B722">
        <f t="shared" si="32"/>
        <v>13</v>
      </c>
      <c r="C722" t="str">
        <f t="shared" si="32"/>
        <v>pop_6_17</v>
      </c>
      <c r="D722">
        <f ca="1">VLOOKUP(A722&amp;B722,'raw -- CBO demo'!$A$11:$N$8141,4,FALSE)</f>
        <v>4171983</v>
      </c>
      <c r="E722">
        <f ca="1">VLOOKUP(A722&amp;B722,'raw -- CBO demo'!$A$11:$N$8141,8,FALSE)+VLOOKUP(A722&amp;B722,'raw -- CBO demo'!$A$11:$N$8141,14,FALSE)</f>
        <v>0</v>
      </c>
    </row>
    <row r="723" spans="1:5">
      <c r="A723">
        <f t="shared" si="31"/>
        <v>2030</v>
      </c>
      <c r="B723">
        <f t="shared" si="32"/>
        <v>14</v>
      </c>
      <c r="C723" t="str">
        <f t="shared" si="32"/>
        <v>pop_6_17</v>
      </c>
      <c r="D723">
        <f ca="1">VLOOKUP(A723&amp;B723,'raw -- CBO demo'!$A$11:$N$8141,4,FALSE)</f>
        <v>4225023</v>
      </c>
      <c r="E723">
        <f ca="1">VLOOKUP(A723&amp;B723,'raw -- CBO demo'!$A$11:$N$8141,8,FALSE)+VLOOKUP(A723&amp;B723,'raw -- CBO demo'!$A$11:$N$8141,14,FALSE)</f>
        <v>0</v>
      </c>
    </row>
    <row r="724" spans="1:5">
      <c r="A724">
        <f t="shared" si="31"/>
        <v>2030</v>
      </c>
      <c r="B724">
        <f t="shared" si="32"/>
        <v>15</v>
      </c>
      <c r="C724" t="str">
        <f t="shared" si="32"/>
        <v>pop_6_17</v>
      </c>
      <c r="D724">
        <f ca="1">VLOOKUP(A724&amp;B724,'raw -- CBO demo'!$A$11:$N$8141,4,FALSE)</f>
        <v>4256869</v>
      </c>
      <c r="E724">
        <f ca="1">VLOOKUP(A724&amp;B724,'raw -- CBO demo'!$A$11:$N$8141,8,FALSE)+VLOOKUP(A724&amp;B724,'raw -- CBO demo'!$A$11:$N$8141,14,FALSE)</f>
        <v>0</v>
      </c>
    </row>
    <row r="725" spans="1:5">
      <c r="A725">
        <f t="shared" si="31"/>
        <v>2030</v>
      </c>
      <c r="B725">
        <f t="shared" si="32"/>
        <v>16</v>
      </c>
      <c r="C725" t="str">
        <f t="shared" si="32"/>
        <v>pop_6_17</v>
      </c>
      <c r="D725">
        <f ca="1">VLOOKUP(A725&amp;B725,'raw -- CBO demo'!$A$11:$N$8141,4,FALSE)</f>
        <v>4223779</v>
      </c>
      <c r="E725">
        <f ca="1">VLOOKUP(A725&amp;B725,'raw -- CBO demo'!$A$11:$N$8141,8,FALSE)+VLOOKUP(A725&amp;B725,'raw -- CBO demo'!$A$11:$N$8141,14,FALSE)</f>
        <v>11044</v>
      </c>
    </row>
    <row r="726" spans="1:5">
      <c r="A726">
        <f t="shared" si="31"/>
        <v>2030</v>
      </c>
      <c r="B726">
        <f t="shared" si="32"/>
        <v>17</v>
      </c>
      <c r="C726" t="str">
        <f t="shared" si="32"/>
        <v>pop_6_17</v>
      </c>
      <c r="D726">
        <f ca="1">VLOOKUP(A726&amp;B726,'raw -- CBO demo'!$A$11:$N$8141,4,FALSE)</f>
        <v>4266061</v>
      </c>
      <c r="E726">
        <f ca="1">VLOOKUP(A726&amp;B726,'raw -- CBO demo'!$A$11:$N$8141,8,FALSE)+VLOOKUP(A726&amp;B726,'raw -- CBO demo'!$A$11:$N$8141,14,FALSE)</f>
        <v>34112</v>
      </c>
    </row>
    <row r="727" spans="1:5">
      <c r="A727">
        <f t="shared" si="31"/>
        <v>2030</v>
      </c>
      <c r="B727">
        <f t="shared" si="32"/>
        <v>18</v>
      </c>
      <c r="C727" t="str">
        <f t="shared" si="32"/>
        <v>pop_18_24</v>
      </c>
      <c r="D727">
        <f ca="1">VLOOKUP(A727&amp;B727,'raw -- CBO demo'!$A$11:$N$8141,4,FALSE)</f>
        <v>4287337</v>
      </c>
      <c r="E727">
        <f ca="1">VLOOKUP(A727&amp;B727,'raw -- CBO demo'!$A$11:$N$8141,8,FALSE)+VLOOKUP(A727&amp;B727,'raw -- CBO demo'!$A$11:$N$8141,14,FALSE)</f>
        <v>48217</v>
      </c>
    </row>
    <row r="728" spans="1:5">
      <c r="A728">
        <f t="shared" si="31"/>
        <v>2030</v>
      </c>
      <c r="B728">
        <f t="shared" si="32"/>
        <v>19</v>
      </c>
      <c r="C728" t="str">
        <f t="shared" si="32"/>
        <v>pop_18_24</v>
      </c>
      <c r="D728">
        <f ca="1">VLOOKUP(A728&amp;B728,'raw -- CBO demo'!$A$11:$N$8141,4,FALSE)</f>
        <v>4405146</v>
      </c>
      <c r="E728">
        <f ca="1">VLOOKUP(A728&amp;B728,'raw -- CBO demo'!$A$11:$N$8141,8,FALSE)+VLOOKUP(A728&amp;B728,'raw -- CBO demo'!$A$11:$N$8141,14,FALSE)</f>
        <v>84332</v>
      </c>
    </row>
    <row r="729" spans="1:5">
      <c r="A729">
        <f t="shared" si="31"/>
        <v>2030</v>
      </c>
      <c r="B729">
        <f t="shared" si="32"/>
        <v>20</v>
      </c>
      <c r="C729" t="str">
        <f t="shared" si="32"/>
        <v>pop_18_24</v>
      </c>
      <c r="D729">
        <f ca="1">VLOOKUP(A729&amp;B729,'raw -- CBO demo'!$A$11:$N$8141,4,FALSE)</f>
        <v>4507865</v>
      </c>
      <c r="E729">
        <f ca="1">VLOOKUP(A729&amp;B729,'raw -- CBO demo'!$A$11:$N$8141,8,FALSE)+VLOOKUP(A729&amp;B729,'raw -- CBO demo'!$A$11:$N$8141,14,FALSE)</f>
        <v>184650</v>
      </c>
    </row>
    <row r="730" spans="1:5">
      <c r="A730">
        <f t="shared" si="31"/>
        <v>2030</v>
      </c>
      <c r="B730">
        <f t="shared" si="32"/>
        <v>21</v>
      </c>
      <c r="C730" t="str">
        <f t="shared" si="32"/>
        <v>pop_18_24</v>
      </c>
      <c r="D730">
        <f ca="1">VLOOKUP(A730&amp;B730,'raw -- CBO demo'!$A$11:$N$8141,4,FALSE)</f>
        <v>4699784</v>
      </c>
      <c r="E730">
        <f ca="1">VLOOKUP(A730&amp;B730,'raw -- CBO demo'!$A$11:$N$8141,8,FALSE)+VLOOKUP(A730&amp;B730,'raw -- CBO demo'!$A$11:$N$8141,14,FALSE)</f>
        <v>233874</v>
      </c>
    </row>
    <row r="731" spans="1:5">
      <c r="A731">
        <f t="shared" si="31"/>
        <v>2030</v>
      </c>
      <c r="B731">
        <f t="shared" si="32"/>
        <v>22</v>
      </c>
      <c r="C731" t="str">
        <f t="shared" si="32"/>
        <v>pop_18_24</v>
      </c>
      <c r="D731">
        <f ca="1">VLOOKUP(A731&amp;B731,'raw -- CBO demo'!$A$11:$N$8141,4,FALSE)</f>
        <v>4748957</v>
      </c>
      <c r="E731">
        <f ca="1">VLOOKUP(A731&amp;B731,'raw -- CBO demo'!$A$11:$N$8141,8,FALSE)+VLOOKUP(A731&amp;B731,'raw -- CBO demo'!$A$11:$N$8141,14,FALSE)</f>
        <v>382365</v>
      </c>
    </row>
    <row r="732" spans="1:5">
      <c r="A732">
        <f t="shared" si="31"/>
        <v>2030</v>
      </c>
      <c r="B732">
        <f t="shared" si="32"/>
        <v>23</v>
      </c>
      <c r="C732" t="str">
        <f t="shared" si="32"/>
        <v>pop_18_24</v>
      </c>
      <c r="D732">
        <f ca="1">VLOOKUP(A732&amp;B732,'raw -- CBO demo'!$A$11:$N$8141,4,FALSE)</f>
        <v>4707887</v>
      </c>
      <c r="E732">
        <f ca="1">VLOOKUP(A732&amp;B732,'raw -- CBO demo'!$A$11:$N$8141,8,FALSE)+VLOOKUP(A732&amp;B732,'raw -- CBO demo'!$A$11:$N$8141,14,FALSE)</f>
        <v>485818</v>
      </c>
    </row>
    <row r="733" spans="1:5">
      <c r="A733">
        <f t="shared" si="31"/>
        <v>2030</v>
      </c>
      <c r="B733">
        <f t="shared" si="32"/>
        <v>24</v>
      </c>
      <c r="C733" t="str">
        <f t="shared" si="32"/>
        <v>pop_18_24</v>
      </c>
      <c r="D733">
        <f ca="1">VLOOKUP(A733&amp;B733,'raw -- CBO demo'!$A$11:$N$8141,4,FALSE)</f>
        <v>4621402</v>
      </c>
      <c r="E733">
        <f ca="1">VLOOKUP(A733&amp;B733,'raw -- CBO demo'!$A$11:$N$8141,8,FALSE)+VLOOKUP(A733&amp;B733,'raw -- CBO demo'!$A$11:$N$8141,14,FALSE)</f>
        <v>708139</v>
      </c>
    </row>
    <row r="734" spans="1:5">
      <c r="A734">
        <f t="shared" si="31"/>
        <v>2030</v>
      </c>
      <c r="B734">
        <f t="shared" si="32"/>
        <v>25</v>
      </c>
      <c r="C734" t="str">
        <f t="shared" si="32"/>
        <v>pop_25_34</v>
      </c>
      <c r="D734">
        <f ca="1">VLOOKUP(A734&amp;B734,'raw -- CBO demo'!$A$11:$N$8141,4,FALSE)</f>
        <v>4594684</v>
      </c>
      <c r="E734">
        <f ca="1">VLOOKUP(A734&amp;B734,'raw -- CBO demo'!$A$11:$N$8141,8,FALSE)+VLOOKUP(A734&amp;B734,'raw -- CBO demo'!$A$11:$N$8141,14,FALSE)</f>
        <v>868470</v>
      </c>
    </row>
    <row r="735" spans="1:5">
      <c r="A735">
        <f t="shared" si="31"/>
        <v>2030</v>
      </c>
      <c r="B735">
        <f t="shared" si="32"/>
        <v>26</v>
      </c>
      <c r="C735" t="str">
        <f t="shared" si="32"/>
        <v>pop_25_34</v>
      </c>
      <c r="D735">
        <f ca="1">VLOOKUP(A735&amp;B735,'raw -- CBO demo'!$A$11:$N$8141,4,FALSE)</f>
        <v>4580148</v>
      </c>
      <c r="E735">
        <f ca="1">VLOOKUP(A735&amp;B735,'raw -- CBO demo'!$A$11:$N$8141,8,FALSE)+VLOOKUP(A735&amp;B735,'raw -- CBO demo'!$A$11:$N$8141,14,FALSE)</f>
        <v>1128187</v>
      </c>
    </row>
    <row r="736" spans="1:5">
      <c r="A736">
        <f t="shared" si="31"/>
        <v>2030</v>
      </c>
      <c r="B736">
        <f t="shared" si="32"/>
        <v>27</v>
      </c>
      <c r="C736" t="str">
        <f t="shared" si="32"/>
        <v>pop_25_34</v>
      </c>
      <c r="D736">
        <f ca="1">VLOOKUP(A736&amp;B736,'raw -- CBO demo'!$A$11:$N$8141,4,FALSE)</f>
        <v>4544288</v>
      </c>
      <c r="E736">
        <f ca="1">VLOOKUP(A736&amp;B736,'raw -- CBO demo'!$A$11:$N$8141,8,FALSE)+VLOOKUP(A736&amp;B736,'raw -- CBO demo'!$A$11:$N$8141,14,FALSE)</f>
        <v>1347047</v>
      </c>
    </row>
    <row r="737" spans="1:5">
      <c r="A737">
        <f t="shared" si="31"/>
        <v>2030</v>
      </c>
      <c r="B737">
        <f t="shared" si="32"/>
        <v>28</v>
      </c>
      <c r="C737" t="str">
        <f t="shared" si="32"/>
        <v>pop_25_34</v>
      </c>
      <c r="D737">
        <f ca="1">VLOOKUP(A737&amp;B737,'raw -- CBO demo'!$A$11:$N$8141,4,FALSE)</f>
        <v>4558680</v>
      </c>
      <c r="E737">
        <f ca="1">VLOOKUP(A737&amp;B737,'raw -- CBO demo'!$A$11:$N$8141,8,FALSE)+VLOOKUP(A737&amp;B737,'raw -- CBO demo'!$A$11:$N$8141,14,FALSE)</f>
        <v>1579424</v>
      </c>
    </row>
    <row r="738" spans="1:5">
      <c r="A738">
        <f t="shared" si="31"/>
        <v>2030</v>
      </c>
      <c r="B738">
        <f t="shared" si="32"/>
        <v>29</v>
      </c>
      <c r="C738" t="str">
        <f t="shared" si="32"/>
        <v>pop_25_34</v>
      </c>
      <c r="D738">
        <f ca="1">VLOOKUP(A738&amp;B738,'raw -- CBO demo'!$A$11:$N$8141,4,FALSE)</f>
        <v>4657823</v>
      </c>
      <c r="E738">
        <f ca="1">VLOOKUP(A738&amp;B738,'raw -- CBO demo'!$A$11:$N$8141,8,FALSE)+VLOOKUP(A738&amp;B738,'raw -- CBO demo'!$A$11:$N$8141,14,FALSE)</f>
        <v>1797250</v>
      </c>
    </row>
    <row r="739" spans="1:5">
      <c r="A739">
        <f t="shared" si="31"/>
        <v>2030</v>
      </c>
      <c r="B739">
        <f t="shared" si="32"/>
        <v>30</v>
      </c>
      <c r="C739" t="str">
        <f t="shared" si="32"/>
        <v>pop_25_34</v>
      </c>
      <c r="D739">
        <f ca="1">VLOOKUP(A739&amp;B739,'raw -- CBO demo'!$A$11:$N$8141,4,FALSE)</f>
        <v>4599279</v>
      </c>
      <c r="E739">
        <f ca="1">VLOOKUP(A739&amp;B739,'raw -- CBO demo'!$A$11:$N$8141,8,FALSE)+VLOOKUP(A739&amp;B739,'raw -- CBO demo'!$A$11:$N$8141,14,FALSE)</f>
        <v>2042865</v>
      </c>
    </row>
    <row r="740" spans="1:5">
      <c r="A740">
        <f t="shared" si="31"/>
        <v>2030</v>
      </c>
      <c r="B740">
        <f t="shared" si="32"/>
        <v>31</v>
      </c>
      <c r="C740" t="str">
        <f t="shared" si="32"/>
        <v>pop_25_34</v>
      </c>
      <c r="D740">
        <f ca="1">VLOOKUP(A740&amp;B740,'raw -- CBO demo'!$A$11:$N$8141,4,FALSE)</f>
        <v>4603557</v>
      </c>
      <c r="E740">
        <f ca="1">VLOOKUP(A740&amp;B740,'raw -- CBO demo'!$A$11:$N$8141,8,FALSE)+VLOOKUP(A740&amp;B740,'raw -- CBO demo'!$A$11:$N$8141,14,FALSE)</f>
        <v>2125297</v>
      </c>
    </row>
    <row r="741" spans="1:5">
      <c r="A741">
        <f t="shared" si="31"/>
        <v>2030</v>
      </c>
      <c r="B741">
        <f t="shared" si="32"/>
        <v>32</v>
      </c>
      <c r="C741" t="str">
        <f t="shared" si="32"/>
        <v>pop_25_34</v>
      </c>
      <c r="D741">
        <f ca="1">VLOOKUP(A741&amp;B741,'raw -- CBO demo'!$A$11:$N$8141,4,FALSE)</f>
        <v>4543250</v>
      </c>
      <c r="E741">
        <f ca="1">VLOOKUP(A741&amp;B741,'raw -- CBO demo'!$A$11:$N$8141,8,FALSE)+VLOOKUP(A741&amp;B741,'raw -- CBO demo'!$A$11:$N$8141,14,FALSE)</f>
        <v>2230060</v>
      </c>
    </row>
    <row r="742" spans="1:5">
      <c r="A742">
        <f t="shared" si="31"/>
        <v>2030</v>
      </c>
      <c r="B742">
        <f t="shared" si="32"/>
        <v>33</v>
      </c>
      <c r="C742" t="str">
        <f t="shared" si="32"/>
        <v>pop_25_34</v>
      </c>
      <c r="D742">
        <f ca="1">VLOOKUP(A742&amp;B742,'raw -- CBO demo'!$A$11:$N$8141,4,FALSE)</f>
        <v>4568842</v>
      </c>
      <c r="E742">
        <f ca="1">VLOOKUP(A742&amp;B742,'raw -- CBO demo'!$A$11:$N$8141,8,FALSE)+VLOOKUP(A742&amp;B742,'raw -- CBO demo'!$A$11:$N$8141,14,FALSE)</f>
        <v>2310574</v>
      </c>
    </row>
    <row r="743" spans="1:5">
      <c r="A743">
        <f t="shared" si="31"/>
        <v>2030</v>
      </c>
      <c r="B743">
        <f t="shared" si="32"/>
        <v>34</v>
      </c>
      <c r="C743" t="str">
        <f t="shared" si="32"/>
        <v>pop_25_34</v>
      </c>
      <c r="D743">
        <f ca="1">VLOOKUP(A743&amp;B743,'raw -- CBO demo'!$A$11:$N$8141,4,FALSE)</f>
        <v>4594453</v>
      </c>
      <c r="E743">
        <f ca="1">VLOOKUP(A743&amp;B743,'raw -- CBO demo'!$A$11:$N$8141,8,FALSE)+VLOOKUP(A743&amp;B743,'raw -- CBO demo'!$A$11:$N$8141,14,FALSE)</f>
        <v>2460325</v>
      </c>
    </row>
    <row r="744" spans="1:5">
      <c r="A744">
        <f t="shared" si="31"/>
        <v>2030</v>
      </c>
      <c r="B744">
        <f t="shared" si="32"/>
        <v>35</v>
      </c>
      <c r="C744" t="str">
        <f t="shared" si="32"/>
        <v>pop_35_44</v>
      </c>
      <c r="D744">
        <f ca="1">VLOOKUP(A744&amp;B744,'raw -- CBO demo'!$A$11:$N$8141,4,FALSE)</f>
        <v>4631207</v>
      </c>
      <c r="E744">
        <f ca="1">VLOOKUP(A744&amp;B744,'raw -- CBO demo'!$A$11:$N$8141,8,FALSE)+VLOOKUP(A744&amp;B744,'raw -- CBO demo'!$A$11:$N$8141,14,FALSE)</f>
        <v>2510503</v>
      </c>
    </row>
    <row r="745" spans="1:5">
      <c r="A745">
        <f t="shared" si="31"/>
        <v>2030</v>
      </c>
      <c r="B745">
        <f t="shared" si="32"/>
        <v>36</v>
      </c>
      <c r="C745" t="str">
        <f t="shared" si="32"/>
        <v>pop_35_44</v>
      </c>
      <c r="D745">
        <f ca="1">VLOOKUP(A745&amp;B745,'raw -- CBO demo'!$A$11:$N$8141,4,FALSE)</f>
        <v>4691518</v>
      </c>
      <c r="E745">
        <f ca="1">VLOOKUP(A745&amp;B745,'raw -- CBO demo'!$A$11:$N$8141,8,FALSE)+VLOOKUP(A745&amp;B745,'raw -- CBO demo'!$A$11:$N$8141,14,FALSE)</f>
        <v>2519488</v>
      </c>
    </row>
    <row r="746" spans="1:5">
      <c r="A746">
        <f t="shared" si="31"/>
        <v>2030</v>
      </c>
      <c r="B746">
        <f t="shared" si="32"/>
        <v>37</v>
      </c>
      <c r="C746" t="str">
        <f t="shared" si="32"/>
        <v>pop_35_44</v>
      </c>
      <c r="D746">
        <f ca="1">VLOOKUP(A746&amp;B746,'raw -- CBO demo'!$A$11:$N$8141,4,FALSE)</f>
        <v>4786764</v>
      </c>
      <c r="E746">
        <f ca="1">VLOOKUP(A746&amp;B746,'raw -- CBO demo'!$A$11:$N$8141,8,FALSE)+VLOOKUP(A746&amp;B746,'raw -- CBO demo'!$A$11:$N$8141,14,FALSE)</f>
        <v>2605059</v>
      </c>
    </row>
    <row r="747" spans="1:5">
      <c r="A747">
        <f t="shared" si="31"/>
        <v>2030</v>
      </c>
      <c r="B747">
        <f t="shared" si="32"/>
        <v>38</v>
      </c>
      <c r="C747" t="str">
        <f t="shared" si="32"/>
        <v>pop_35_44</v>
      </c>
      <c r="D747">
        <f ca="1">VLOOKUP(A747&amp;B747,'raw -- CBO demo'!$A$11:$N$8141,4,FALSE)</f>
        <v>4833875</v>
      </c>
      <c r="E747">
        <f ca="1">VLOOKUP(A747&amp;B747,'raw -- CBO demo'!$A$11:$N$8141,8,FALSE)+VLOOKUP(A747&amp;B747,'raw -- CBO demo'!$A$11:$N$8141,14,FALSE)</f>
        <v>2649057</v>
      </c>
    </row>
    <row r="748" spans="1:5">
      <c r="A748">
        <f t="shared" si="31"/>
        <v>2030</v>
      </c>
      <c r="B748">
        <f t="shared" si="32"/>
        <v>39</v>
      </c>
      <c r="C748" t="str">
        <f t="shared" si="32"/>
        <v>pop_35_44</v>
      </c>
      <c r="D748">
        <f ca="1">VLOOKUP(A748&amp;B748,'raw -- CBO demo'!$A$11:$N$8141,4,FALSE)</f>
        <v>4886199</v>
      </c>
      <c r="E748">
        <f ca="1">VLOOKUP(A748&amp;B748,'raw -- CBO demo'!$A$11:$N$8141,8,FALSE)+VLOOKUP(A748&amp;B748,'raw -- CBO demo'!$A$11:$N$8141,14,FALSE)</f>
        <v>2774092</v>
      </c>
    </row>
    <row r="749" spans="1:5">
      <c r="A749">
        <f t="shared" ref="A749:A812" si="33">A648+1</f>
        <v>2030</v>
      </c>
      <c r="B749">
        <f t="shared" ref="B749:C812" si="34">B648</f>
        <v>40</v>
      </c>
      <c r="C749" t="str">
        <f t="shared" si="34"/>
        <v>pop_35_44</v>
      </c>
      <c r="D749">
        <f ca="1">VLOOKUP(A749&amp;B749,'raw -- CBO demo'!$A$11:$N$8141,4,FALSE)</f>
        <v>4747746</v>
      </c>
      <c r="E749">
        <f ca="1">VLOOKUP(A749&amp;B749,'raw -- CBO demo'!$A$11:$N$8141,8,FALSE)+VLOOKUP(A749&amp;B749,'raw -- CBO demo'!$A$11:$N$8141,14,FALSE)</f>
        <v>2612738</v>
      </c>
    </row>
    <row r="750" spans="1:5">
      <c r="A750">
        <f t="shared" si="33"/>
        <v>2030</v>
      </c>
      <c r="B750">
        <f t="shared" si="34"/>
        <v>41</v>
      </c>
      <c r="C750" t="str">
        <f t="shared" si="34"/>
        <v>pop_35_44</v>
      </c>
      <c r="D750">
        <f ca="1">VLOOKUP(A750&amp;B750,'raw -- CBO demo'!$A$11:$N$8141,4,FALSE)</f>
        <v>4637119</v>
      </c>
      <c r="E750">
        <f ca="1">VLOOKUP(A750&amp;B750,'raw -- CBO demo'!$A$11:$N$8141,8,FALSE)+VLOOKUP(A750&amp;B750,'raw -- CBO demo'!$A$11:$N$8141,14,FALSE)</f>
        <v>2606004</v>
      </c>
    </row>
    <row r="751" spans="1:5">
      <c r="A751">
        <f t="shared" si="33"/>
        <v>2030</v>
      </c>
      <c r="B751">
        <f t="shared" si="34"/>
        <v>42</v>
      </c>
      <c r="C751" t="str">
        <f t="shared" si="34"/>
        <v>pop_35_44</v>
      </c>
      <c r="D751">
        <f ca="1">VLOOKUP(A751&amp;B751,'raw -- CBO demo'!$A$11:$N$8141,4,FALSE)</f>
        <v>4526042</v>
      </c>
      <c r="E751">
        <f ca="1">VLOOKUP(A751&amp;B751,'raw -- CBO demo'!$A$11:$N$8141,8,FALSE)+VLOOKUP(A751&amp;B751,'raw -- CBO demo'!$A$11:$N$8141,14,FALSE)</f>
        <v>2616245</v>
      </c>
    </row>
    <row r="752" spans="1:5">
      <c r="A752">
        <f t="shared" si="33"/>
        <v>2030</v>
      </c>
      <c r="B752">
        <f t="shared" si="34"/>
        <v>43</v>
      </c>
      <c r="C752" t="str">
        <f t="shared" si="34"/>
        <v>pop_35_44</v>
      </c>
      <c r="D752">
        <f ca="1">VLOOKUP(A752&amp;B752,'raw -- CBO demo'!$A$11:$N$8141,4,FALSE)</f>
        <v>4484482</v>
      </c>
      <c r="E752">
        <f ca="1">VLOOKUP(A752&amp;B752,'raw -- CBO demo'!$A$11:$N$8141,8,FALSE)+VLOOKUP(A752&amp;B752,'raw -- CBO demo'!$A$11:$N$8141,14,FALSE)</f>
        <v>2574802</v>
      </c>
    </row>
    <row r="753" spans="1:5">
      <c r="A753">
        <f t="shared" si="33"/>
        <v>2030</v>
      </c>
      <c r="B753">
        <f t="shared" si="34"/>
        <v>44</v>
      </c>
      <c r="C753" t="str">
        <f t="shared" si="34"/>
        <v>pop_35_44</v>
      </c>
      <c r="D753">
        <f ca="1">VLOOKUP(A753&amp;B753,'raw -- CBO demo'!$A$11:$N$8141,4,FALSE)</f>
        <v>4498013</v>
      </c>
      <c r="E753">
        <f ca="1">VLOOKUP(A753&amp;B753,'raw -- CBO demo'!$A$11:$N$8141,8,FALSE)+VLOOKUP(A753&amp;B753,'raw -- CBO demo'!$A$11:$N$8141,14,FALSE)</f>
        <v>2661043</v>
      </c>
    </row>
    <row r="754" spans="1:5">
      <c r="A754">
        <f t="shared" si="33"/>
        <v>2030</v>
      </c>
      <c r="B754">
        <f t="shared" si="34"/>
        <v>45</v>
      </c>
      <c r="C754" t="str">
        <f t="shared" si="34"/>
        <v>pop_45_54</v>
      </c>
      <c r="D754">
        <f ca="1">VLOOKUP(A754&amp;B754,'raw -- CBO demo'!$A$11:$N$8141,4,FALSE)</f>
        <v>4407739</v>
      </c>
      <c r="E754">
        <f ca="1">VLOOKUP(A754&amp;B754,'raw -- CBO demo'!$A$11:$N$8141,8,FALSE)+VLOOKUP(A754&amp;B754,'raw -- CBO demo'!$A$11:$N$8141,14,FALSE)</f>
        <v>2668723</v>
      </c>
    </row>
    <row r="755" spans="1:5">
      <c r="A755">
        <f t="shared" si="33"/>
        <v>2030</v>
      </c>
      <c r="B755">
        <f t="shared" si="34"/>
        <v>46</v>
      </c>
      <c r="C755" t="str">
        <f t="shared" si="34"/>
        <v>pop_45_54</v>
      </c>
      <c r="D755">
        <f ca="1">VLOOKUP(A755&amp;B755,'raw -- CBO demo'!$A$11:$N$8141,4,FALSE)</f>
        <v>4385992</v>
      </c>
      <c r="E755">
        <f ca="1">VLOOKUP(A755&amp;B755,'raw -- CBO demo'!$A$11:$N$8141,8,FALSE)+VLOOKUP(A755&amp;B755,'raw -- CBO demo'!$A$11:$N$8141,14,FALSE)</f>
        <v>2754133</v>
      </c>
    </row>
    <row r="756" spans="1:5">
      <c r="A756">
        <f t="shared" si="33"/>
        <v>2030</v>
      </c>
      <c r="B756">
        <f t="shared" si="34"/>
        <v>47</v>
      </c>
      <c r="C756" t="str">
        <f t="shared" si="34"/>
        <v>pop_45_54</v>
      </c>
      <c r="D756">
        <f ca="1">VLOOKUP(A756&amp;B756,'raw -- CBO demo'!$A$11:$N$8141,4,FALSE)</f>
        <v>4462678</v>
      </c>
      <c r="E756">
        <f ca="1">VLOOKUP(A756&amp;B756,'raw -- CBO demo'!$A$11:$N$8141,8,FALSE)+VLOOKUP(A756&amp;B756,'raw -- CBO demo'!$A$11:$N$8141,14,FALSE)</f>
        <v>2747250</v>
      </c>
    </row>
    <row r="757" spans="1:5">
      <c r="A757">
        <f t="shared" si="33"/>
        <v>2030</v>
      </c>
      <c r="B757">
        <f t="shared" si="34"/>
        <v>48</v>
      </c>
      <c r="C757" t="str">
        <f t="shared" si="34"/>
        <v>pop_45_54</v>
      </c>
      <c r="D757">
        <f ca="1">VLOOKUP(A757&amp;B757,'raw -- CBO demo'!$A$11:$N$8141,4,FALSE)</f>
        <v>4376081</v>
      </c>
      <c r="E757">
        <f ca="1">VLOOKUP(A757&amp;B757,'raw -- CBO demo'!$A$11:$N$8141,8,FALSE)+VLOOKUP(A757&amp;B757,'raw -- CBO demo'!$A$11:$N$8141,14,FALSE)</f>
        <v>2735425</v>
      </c>
    </row>
    <row r="758" spans="1:5">
      <c r="A758">
        <f t="shared" si="33"/>
        <v>2030</v>
      </c>
      <c r="B758">
        <f t="shared" si="34"/>
        <v>49</v>
      </c>
      <c r="C758" t="str">
        <f t="shared" si="34"/>
        <v>pop_45_54</v>
      </c>
      <c r="D758">
        <f ca="1">VLOOKUP(A758&amp;B758,'raw -- CBO demo'!$A$11:$N$8141,4,FALSE)</f>
        <v>4428145</v>
      </c>
      <c r="E758">
        <f ca="1">VLOOKUP(A758&amp;B758,'raw -- CBO demo'!$A$11:$N$8141,8,FALSE)+VLOOKUP(A758&amp;B758,'raw -- CBO demo'!$A$11:$N$8141,14,FALSE)</f>
        <v>2797179</v>
      </c>
    </row>
    <row r="759" spans="1:5">
      <c r="A759">
        <f t="shared" si="33"/>
        <v>2030</v>
      </c>
      <c r="B759">
        <f t="shared" si="34"/>
        <v>50</v>
      </c>
      <c r="C759" t="str">
        <f t="shared" si="34"/>
        <v>pop_45_54</v>
      </c>
      <c r="D759">
        <f ca="1">VLOOKUP(A759&amp;B759,'raw -- CBO demo'!$A$11:$N$8141,4,FALSE)</f>
        <v>4250895</v>
      </c>
      <c r="E759">
        <f ca="1">VLOOKUP(A759&amp;B759,'raw -- CBO demo'!$A$11:$N$8141,8,FALSE)+VLOOKUP(A759&amp;B759,'raw -- CBO demo'!$A$11:$N$8141,14,FALSE)</f>
        <v>2774776</v>
      </c>
    </row>
    <row r="760" spans="1:5">
      <c r="A760">
        <f t="shared" si="33"/>
        <v>2030</v>
      </c>
      <c r="B760">
        <f t="shared" si="34"/>
        <v>51</v>
      </c>
      <c r="C760" t="str">
        <f t="shared" si="34"/>
        <v>pop_45_54</v>
      </c>
      <c r="D760">
        <f ca="1">VLOOKUP(A760&amp;B760,'raw -- CBO demo'!$A$11:$N$8141,4,FALSE)</f>
        <v>4106398</v>
      </c>
      <c r="E760">
        <f ca="1">VLOOKUP(A760&amp;B760,'raw -- CBO demo'!$A$11:$N$8141,8,FALSE)+VLOOKUP(A760&amp;B760,'raw -- CBO demo'!$A$11:$N$8141,14,FALSE)</f>
        <v>2716000</v>
      </c>
    </row>
    <row r="761" spans="1:5">
      <c r="A761">
        <f t="shared" si="33"/>
        <v>2030</v>
      </c>
      <c r="B761">
        <f t="shared" si="34"/>
        <v>52</v>
      </c>
      <c r="C761" t="str">
        <f t="shared" si="34"/>
        <v>pop_45_54</v>
      </c>
      <c r="D761">
        <f ca="1">VLOOKUP(A761&amp;B761,'raw -- CBO demo'!$A$11:$N$8141,4,FALSE)</f>
        <v>4073962</v>
      </c>
      <c r="E761">
        <f ca="1">VLOOKUP(A761&amp;B761,'raw -- CBO demo'!$A$11:$N$8141,8,FALSE)+VLOOKUP(A761&amp;B761,'raw -- CBO demo'!$A$11:$N$8141,14,FALSE)</f>
        <v>2665132</v>
      </c>
    </row>
    <row r="762" spans="1:5">
      <c r="A762">
        <f t="shared" si="33"/>
        <v>2030</v>
      </c>
      <c r="B762">
        <f t="shared" si="34"/>
        <v>53</v>
      </c>
      <c r="C762" t="str">
        <f t="shared" si="34"/>
        <v>pop_45_54</v>
      </c>
      <c r="D762">
        <f ca="1">VLOOKUP(A762&amp;B762,'raw -- CBO demo'!$A$11:$N$8141,4,FALSE)</f>
        <v>3917216</v>
      </c>
      <c r="E762">
        <f ca="1">VLOOKUP(A762&amp;B762,'raw -- CBO demo'!$A$11:$N$8141,8,FALSE)+VLOOKUP(A762&amp;B762,'raw -- CBO demo'!$A$11:$N$8141,14,FALSE)</f>
        <v>2594451</v>
      </c>
    </row>
    <row r="763" spans="1:5">
      <c r="A763">
        <f t="shared" si="33"/>
        <v>2030</v>
      </c>
      <c r="B763">
        <f t="shared" si="34"/>
        <v>54</v>
      </c>
      <c r="C763" t="str">
        <f t="shared" si="34"/>
        <v>pop_45_54</v>
      </c>
      <c r="D763">
        <f ca="1">VLOOKUP(A763&amp;B763,'raw -- CBO demo'!$A$11:$N$8141,4,FALSE)</f>
        <v>3876278</v>
      </c>
      <c r="E763">
        <f ca="1">VLOOKUP(A763&amp;B763,'raw -- CBO demo'!$A$11:$N$8141,8,FALSE)+VLOOKUP(A763&amp;B763,'raw -- CBO demo'!$A$11:$N$8141,14,FALSE)</f>
        <v>2533816</v>
      </c>
    </row>
    <row r="764" spans="1:5">
      <c r="A764">
        <f t="shared" si="33"/>
        <v>2030</v>
      </c>
      <c r="B764">
        <f t="shared" si="34"/>
        <v>55</v>
      </c>
      <c r="C764" t="str">
        <f t="shared" si="34"/>
        <v>pop_55_64</v>
      </c>
      <c r="D764">
        <f ca="1">VLOOKUP(A764&amp;B764,'raw -- CBO demo'!$A$11:$N$8141,4,FALSE)</f>
        <v>3852816</v>
      </c>
      <c r="E764">
        <f ca="1">VLOOKUP(A764&amp;B764,'raw -- CBO demo'!$A$11:$N$8141,8,FALSE)+VLOOKUP(A764&amp;B764,'raw -- CBO demo'!$A$11:$N$8141,14,FALSE)</f>
        <v>2444392</v>
      </c>
    </row>
    <row r="765" spans="1:5">
      <c r="A765">
        <f t="shared" si="33"/>
        <v>2030</v>
      </c>
      <c r="B765">
        <f t="shared" si="34"/>
        <v>56</v>
      </c>
      <c r="C765" t="str">
        <f t="shared" si="34"/>
        <v>pop_55_64</v>
      </c>
      <c r="D765">
        <f ca="1">VLOOKUP(A765&amp;B765,'raw -- CBO demo'!$A$11:$N$8141,4,FALSE)</f>
        <v>3772066</v>
      </c>
      <c r="E765">
        <f ca="1">VLOOKUP(A765&amp;B765,'raw -- CBO demo'!$A$11:$N$8141,8,FALSE)+VLOOKUP(A765&amp;B765,'raw -- CBO demo'!$A$11:$N$8141,14,FALSE)</f>
        <v>2455230</v>
      </c>
    </row>
    <row r="766" spans="1:5">
      <c r="A766">
        <f t="shared" si="33"/>
        <v>2030</v>
      </c>
      <c r="B766">
        <f t="shared" si="34"/>
        <v>57</v>
      </c>
      <c r="C766" t="str">
        <f t="shared" si="34"/>
        <v>pop_55_64</v>
      </c>
      <c r="D766">
        <f ca="1">VLOOKUP(A766&amp;B766,'raw -- CBO demo'!$A$11:$N$8141,4,FALSE)</f>
        <v>3909015</v>
      </c>
      <c r="E766">
        <f ca="1">VLOOKUP(A766&amp;B766,'raw -- CBO demo'!$A$11:$N$8141,8,FALSE)+VLOOKUP(A766&amp;B766,'raw -- CBO demo'!$A$11:$N$8141,14,FALSE)</f>
        <v>2512790</v>
      </c>
    </row>
    <row r="767" spans="1:5">
      <c r="A767">
        <f t="shared" si="33"/>
        <v>2030</v>
      </c>
      <c r="B767">
        <f t="shared" si="34"/>
        <v>58</v>
      </c>
      <c r="C767" t="str">
        <f t="shared" si="34"/>
        <v>pop_55_64</v>
      </c>
      <c r="D767">
        <f ca="1">VLOOKUP(A767&amp;B767,'raw -- CBO demo'!$A$11:$N$8141,4,FALSE)</f>
        <v>4067715</v>
      </c>
      <c r="E767">
        <f ca="1">VLOOKUP(A767&amp;B767,'raw -- CBO demo'!$A$11:$N$8141,8,FALSE)+VLOOKUP(A767&amp;B767,'raw -- CBO demo'!$A$11:$N$8141,14,FALSE)</f>
        <v>2626616</v>
      </c>
    </row>
    <row r="768" spans="1:5">
      <c r="A768">
        <f t="shared" si="33"/>
        <v>2030</v>
      </c>
      <c r="B768">
        <f t="shared" si="34"/>
        <v>59</v>
      </c>
      <c r="C768" t="str">
        <f t="shared" si="34"/>
        <v>pop_55_64</v>
      </c>
      <c r="D768">
        <f ca="1">VLOOKUP(A768&amp;B768,'raw -- CBO demo'!$A$11:$N$8141,4,FALSE)</f>
        <v>4220062</v>
      </c>
      <c r="E768">
        <f ca="1">VLOOKUP(A768&amp;B768,'raw -- CBO demo'!$A$11:$N$8141,8,FALSE)+VLOOKUP(A768&amp;B768,'raw -- CBO demo'!$A$11:$N$8141,14,FALSE)</f>
        <v>2727016</v>
      </c>
    </row>
    <row r="769" spans="1:5">
      <c r="A769">
        <f t="shared" si="33"/>
        <v>2030</v>
      </c>
      <c r="B769">
        <f t="shared" si="34"/>
        <v>60</v>
      </c>
      <c r="C769" t="str">
        <f t="shared" si="34"/>
        <v>pop_55_64</v>
      </c>
      <c r="D769">
        <f ca="1">VLOOKUP(A769&amp;B769,'raw -- CBO demo'!$A$11:$N$8141,4,FALSE)</f>
        <v>4011592</v>
      </c>
      <c r="E769">
        <f ca="1">VLOOKUP(A769&amp;B769,'raw -- CBO demo'!$A$11:$N$8141,8,FALSE)+VLOOKUP(A769&amp;B769,'raw -- CBO demo'!$A$11:$N$8141,14,FALSE)</f>
        <v>2585819</v>
      </c>
    </row>
    <row r="770" spans="1:5">
      <c r="A770">
        <f t="shared" si="33"/>
        <v>2030</v>
      </c>
      <c r="B770">
        <f t="shared" si="34"/>
        <v>61</v>
      </c>
      <c r="C770" t="str">
        <f t="shared" si="34"/>
        <v>pop_55_64</v>
      </c>
      <c r="D770">
        <f ca="1">VLOOKUP(A770&amp;B770,'raw -- CBO demo'!$A$11:$N$8141,4,FALSE)</f>
        <v>3872142</v>
      </c>
      <c r="E770">
        <f ca="1">VLOOKUP(A770&amp;B770,'raw -- CBO demo'!$A$11:$N$8141,8,FALSE)+VLOOKUP(A770&amp;B770,'raw -- CBO demo'!$A$11:$N$8141,14,FALSE)</f>
        <v>2501546</v>
      </c>
    </row>
    <row r="771" spans="1:5">
      <c r="A771">
        <f t="shared" si="33"/>
        <v>2030</v>
      </c>
      <c r="B771">
        <f t="shared" si="34"/>
        <v>62</v>
      </c>
      <c r="C771" t="str">
        <f t="shared" si="34"/>
        <v>pop_55_64</v>
      </c>
      <c r="D771">
        <f ca="1">VLOOKUP(A771&amp;B771,'raw -- CBO demo'!$A$11:$N$8141,4,FALSE)</f>
        <v>3798454</v>
      </c>
      <c r="E771">
        <f ca="1">VLOOKUP(A771&amp;B771,'raw -- CBO demo'!$A$11:$N$8141,8,FALSE)+VLOOKUP(A771&amp;B771,'raw -- CBO demo'!$A$11:$N$8141,14,FALSE)</f>
        <v>2387738</v>
      </c>
    </row>
    <row r="772" spans="1:5">
      <c r="A772">
        <f t="shared" si="33"/>
        <v>2030</v>
      </c>
      <c r="B772">
        <f t="shared" si="34"/>
        <v>63</v>
      </c>
      <c r="C772" t="str">
        <f t="shared" si="34"/>
        <v>pop_55_64</v>
      </c>
      <c r="D772">
        <f ca="1">VLOOKUP(A772&amp;B772,'raw -- CBO demo'!$A$11:$N$8141,4,FALSE)</f>
        <v>3811472</v>
      </c>
      <c r="E772">
        <f ca="1">VLOOKUP(A772&amp;B772,'raw -- CBO demo'!$A$11:$N$8141,8,FALSE)+VLOOKUP(A772&amp;B772,'raw -- CBO demo'!$A$11:$N$8141,14,FALSE)</f>
        <v>2385582</v>
      </c>
    </row>
    <row r="773" spans="1:5">
      <c r="A773">
        <f t="shared" si="33"/>
        <v>2030</v>
      </c>
      <c r="B773">
        <f t="shared" si="34"/>
        <v>64</v>
      </c>
      <c r="C773" t="str">
        <f t="shared" si="34"/>
        <v>pop_55_64</v>
      </c>
      <c r="D773">
        <f ca="1">VLOOKUP(A773&amp;B773,'raw -- CBO demo'!$A$11:$N$8141,4,FALSE)</f>
        <v>3899552</v>
      </c>
      <c r="E773">
        <f ca="1">VLOOKUP(A773&amp;B773,'raw -- CBO demo'!$A$11:$N$8141,8,FALSE)+VLOOKUP(A773&amp;B773,'raw -- CBO demo'!$A$11:$N$8141,14,FALSE)</f>
        <v>2448475</v>
      </c>
    </row>
    <row r="774" spans="1:5">
      <c r="A774">
        <f t="shared" si="33"/>
        <v>2030</v>
      </c>
      <c r="B774">
        <f t="shared" si="34"/>
        <v>65</v>
      </c>
      <c r="C774" t="str">
        <f t="shared" si="34"/>
        <v>pop_65_74</v>
      </c>
      <c r="D774">
        <f ca="1">VLOOKUP(A774&amp;B774,'raw -- CBO demo'!$A$11:$N$8141,4,FALSE)</f>
        <v>4043447</v>
      </c>
      <c r="E774">
        <f ca="1">VLOOKUP(A774&amp;B774,'raw -- CBO demo'!$A$11:$N$8141,8,FALSE)+VLOOKUP(A774&amp;B774,'raw -- CBO demo'!$A$11:$N$8141,14,FALSE)</f>
        <v>2555461</v>
      </c>
    </row>
    <row r="775" spans="1:5">
      <c r="A775">
        <f t="shared" si="33"/>
        <v>2030</v>
      </c>
      <c r="B775">
        <f t="shared" si="34"/>
        <v>66</v>
      </c>
      <c r="C775" t="str">
        <f t="shared" si="34"/>
        <v>pop_65_74</v>
      </c>
      <c r="D775">
        <f ca="1">VLOOKUP(A775&amp;B775,'raw -- CBO demo'!$A$11:$N$8141,4,FALSE)</f>
        <v>4012989</v>
      </c>
      <c r="E775">
        <f ca="1">VLOOKUP(A775&amp;B775,'raw -- CBO demo'!$A$11:$N$8141,8,FALSE)+VLOOKUP(A775&amp;B775,'raw -- CBO demo'!$A$11:$N$8141,14,FALSE)</f>
        <v>2526016</v>
      </c>
    </row>
    <row r="776" spans="1:5">
      <c r="A776">
        <f t="shared" si="33"/>
        <v>2030</v>
      </c>
      <c r="B776">
        <f t="shared" si="34"/>
        <v>67</v>
      </c>
      <c r="C776" t="str">
        <f t="shared" si="34"/>
        <v>pop_65_74</v>
      </c>
      <c r="D776">
        <f ca="1">VLOOKUP(A776&amp;B776,'raw -- CBO demo'!$A$11:$N$8141,4,FALSE)</f>
        <v>3991723</v>
      </c>
      <c r="E776">
        <f ca="1">VLOOKUP(A776&amp;B776,'raw -- CBO demo'!$A$11:$N$8141,8,FALSE)+VLOOKUP(A776&amp;B776,'raw -- CBO demo'!$A$11:$N$8141,14,FALSE)</f>
        <v>2481661</v>
      </c>
    </row>
    <row r="777" spans="1:5">
      <c r="A777">
        <f t="shared" si="33"/>
        <v>2030</v>
      </c>
      <c r="B777">
        <f t="shared" si="34"/>
        <v>68</v>
      </c>
      <c r="C777" t="str">
        <f t="shared" si="34"/>
        <v>pop_65_74</v>
      </c>
      <c r="D777">
        <f ca="1">VLOOKUP(A777&amp;B777,'raw -- CBO demo'!$A$11:$N$8141,4,FALSE)</f>
        <v>3938986</v>
      </c>
      <c r="E777">
        <f ca="1">VLOOKUP(A777&amp;B777,'raw -- CBO demo'!$A$11:$N$8141,8,FALSE)+VLOOKUP(A777&amp;B777,'raw -- CBO demo'!$A$11:$N$8141,14,FALSE)</f>
        <v>2493286</v>
      </c>
    </row>
    <row r="778" spans="1:5">
      <c r="A778">
        <f t="shared" si="33"/>
        <v>2030</v>
      </c>
      <c r="B778">
        <f t="shared" si="34"/>
        <v>69</v>
      </c>
      <c r="C778" t="str">
        <f t="shared" si="34"/>
        <v>pop_65_74</v>
      </c>
      <c r="D778">
        <f ca="1">VLOOKUP(A778&amp;B778,'raw -- CBO demo'!$A$11:$N$8141,4,FALSE)</f>
        <v>3932387</v>
      </c>
      <c r="E778">
        <f ca="1">VLOOKUP(A778&amp;B778,'raw -- CBO demo'!$A$11:$N$8141,8,FALSE)+VLOOKUP(A778&amp;B778,'raw -- CBO demo'!$A$11:$N$8141,14,FALSE)</f>
        <v>2399498</v>
      </c>
    </row>
    <row r="779" spans="1:5">
      <c r="A779">
        <f t="shared" si="33"/>
        <v>2030</v>
      </c>
      <c r="B779">
        <f t="shared" si="34"/>
        <v>70</v>
      </c>
      <c r="C779" t="str">
        <f t="shared" si="34"/>
        <v>pop_65_74</v>
      </c>
      <c r="D779">
        <f ca="1">VLOOKUP(A779&amp;B779,'raw -- CBO demo'!$A$11:$N$8141,4,FALSE)</f>
        <v>3800525</v>
      </c>
      <c r="E779">
        <f ca="1">VLOOKUP(A779&amp;B779,'raw -- CBO demo'!$A$11:$N$8141,8,FALSE)+VLOOKUP(A779&amp;B779,'raw -- CBO demo'!$A$11:$N$8141,14,FALSE)</f>
        <v>2274934</v>
      </c>
    </row>
    <row r="780" spans="1:5">
      <c r="A780">
        <f t="shared" si="33"/>
        <v>2030</v>
      </c>
      <c r="B780">
        <f t="shared" si="34"/>
        <v>71</v>
      </c>
      <c r="C780" t="str">
        <f t="shared" si="34"/>
        <v>pop_65_74</v>
      </c>
      <c r="D780">
        <f ca="1">VLOOKUP(A780&amp;B780,'raw -- CBO demo'!$A$11:$N$8141,4,FALSE)</f>
        <v>3664649</v>
      </c>
      <c r="E780">
        <f ca="1">VLOOKUP(A780&amp;B780,'raw -- CBO demo'!$A$11:$N$8141,8,FALSE)+VLOOKUP(A780&amp;B780,'raw -- CBO demo'!$A$11:$N$8141,14,FALSE)</f>
        <v>2183691</v>
      </c>
    </row>
    <row r="781" spans="1:5">
      <c r="A781">
        <f t="shared" si="33"/>
        <v>2030</v>
      </c>
      <c r="B781">
        <f t="shared" si="34"/>
        <v>72</v>
      </c>
      <c r="C781" t="str">
        <f t="shared" si="34"/>
        <v>pop_65_74</v>
      </c>
      <c r="D781">
        <f ca="1">VLOOKUP(A781&amp;B781,'raw -- CBO demo'!$A$11:$N$8141,4,FALSE)</f>
        <v>3640232</v>
      </c>
      <c r="E781">
        <f ca="1">VLOOKUP(A781&amp;B781,'raw -- CBO demo'!$A$11:$N$8141,8,FALSE)+VLOOKUP(A781&amp;B781,'raw -- CBO demo'!$A$11:$N$8141,14,FALSE)</f>
        <v>2172054</v>
      </c>
    </row>
    <row r="782" spans="1:5">
      <c r="A782">
        <f t="shared" si="33"/>
        <v>2030</v>
      </c>
      <c r="B782">
        <f t="shared" si="34"/>
        <v>73</v>
      </c>
      <c r="C782" t="str">
        <f t="shared" si="34"/>
        <v>pop_65_74</v>
      </c>
      <c r="D782">
        <f ca="1">VLOOKUP(A782&amp;B782,'raw -- CBO demo'!$A$11:$N$8141,4,FALSE)</f>
        <v>3483573</v>
      </c>
      <c r="E782">
        <f ca="1">VLOOKUP(A782&amp;B782,'raw -- CBO demo'!$A$11:$N$8141,8,FALSE)+VLOOKUP(A782&amp;B782,'raw -- CBO demo'!$A$11:$N$8141,14,FALSE)</f>
        <v>2018692</v>
      </c>
    </row>
    <row r="783" spans="1:5">
      <c r="A783">
        <f t="shared" si="33"/>
        <v>2030</v>
      </c>
      <c r="B783">
        <f t="shared" si="34"/>
        <v>74</v>
      </c>
      <c r="C783" t="str">
        <f t="shared" si="34"/>
        <v>pop_65_74</v>
      </c>
      <c r="D783">
        <f ca="1">VLOOKUP(A783&amp;B783,'raw -- CBO demo'!$A$11:$N$8141,4,FALSE)</f>
        <v>3321729</v>
      </c>
      <c r="E783">
        <f ca="1">VLOOKUP(A783&amp;B783,'raw -- CBO demo'!$A$11:$N$8141,8,FALSE)+VLOOKUP(A783&amp;B783,'raw -- CBO demo'!$A$11:$N$8141,14,FALSE)</f>
        <v>1886046</v>
      </c>
    </row>
    <row r="784" spans="1:5">
      <c r="A784">
        <f t="shared" si="33"/>
        <v>2030</v>
      </c>
      <c r="B784">
        <f t="shared" si="34"/>
        <v>75</v>
      </c>
      <c r="C784" t="str">
        <f t="shared" si="34"/>
        <v>pop_75_84</v>
      </c>
      <c r="D784">
        <f ca="1">VLOOKUP(A784&amp;B784,'raw -- CBO demo'!$A$11:$N$8141,4,FALSE)</f>
        <v>3210020</v>
      </c>
      <c r="E784">
        <f ca="1">VLOOKUP(A784&amp;B784,'raw -- CBO demo'!$A$11:$N$8141,8,FALSE)+VLOOKUP(A784&amp;B784,'raw -- CBO demo'!$A$11:$N$8141,14,FALSE)</f>
        <v>1823375</v>
      </c>
    </row>
    <row r="785" spans="1:5">
      <c r="A785">
        <f t="shared" si="33"/>
        <v>2030</v>
      </c>
      <c r="B785">
        <f t="shared" si="34"/>
        <v>76</v>
      </c>
      <c r="C785" t="str">
        <f t="shared" si="34"/>
        <v>pop_75_84</v>
      </c>
      <c r="D785">
        <f ca="1">VLOOKUP(A785&amp;B785,'raw -- CBO demo'!$A$11:$N$8141,4,FALSE)</f>
        <v>2998639</v>
      </c>
      <c r="E785">
        <f ca="1">VLOOKUP(A785&amp;B785,'raw -- CBO demo'!$A$11:$N$8141,8,FALSE)+VLOOKUP(A785&amp;B785,'raw -- CBO demo'!$A$11:$N$8141,14,FALSE)</f>
        <v>1658174</v>
      </c>
    </row>
    <row r="786" spans="1:5">
      <c r="A786">
        <f t="shared" si="33"/>
        <v>2030</v>
      </c>
      <c r="B786">
        <f t="shared" si="34"/>
        <v>77</v>
      </c>
      <c r="C786" t="str">
        <f t="shared" si="34"/>
        <v>pop_75_84</v>
      </c>
      <c r="D786">
        <f ca="1">VLOOKUP(A786&amp;B786,'raw -- CBO demo'!$A$11:$N$8141,4,FALSE)</f>
        <v>2882102</v>
      </c>
      <c r="E786">
        <f ca="1">VLOOKUP(A786&amp;B786,'raw -- CBO demo'!$A$11:$N$8141,8,FALSE)+VLOOKUP(A786&amp;B786,'raw -- CBO demo'!$A$11:$N$8141,14,FALSE)</f>
        <v>1594848</v>
      </c>
    </row>
    <row r="787" spans="1:5">
      <c r="A787">
        <f t="shared" si="33"/>
        <v>2030</v>
      </c>
      <c r="B787">
        <f t="shared" si="34"/>
        <v>78</v>
      </c>
      <c r="C787" t="str">
        <f t="shared" si="34"/>
        <v>pop_75_84</v>
      </c>
      <c r="D787">
        <f ca="1">VLOOKUP(A787&amp;B787,'raw -- CBO demo'!$A$11:$N$8141,4,FALSE)</f>
        <v>2686479</v>
      </c>
      <c r="E787">
        <f ca="1">VLOOKUP(A787&amp;B787,'raw -- CBO demo'!$A$11:$N$8141,8,FALSE)+VLOOKUP(A787&amp;B787,'raw -- CBO demo'!$A$11:$N$8141,14,FALSE)</f>
        <v>1449038</v>
      </c>
    </row>
    <row r="788" spans="1:5">
      <c r="A788">
        <f t="shared" si="33"/>
        <v>2030</v>
      </c>
      <c r="B788">
        <f t="shared" si="34"/>
        <v>79</v>
      </c>
      <c r="C788" t="str">
        <f t="shared" si="34"/>
        <v>pop_75_84</v>
      </c>
      <c r="D788">
        <f ca="1">VLOOKUP(A788&amp;B788,'raw -- CBO demo'!$A$11:$N$8141,4,FALSE)</f>
        <v>2500084</v>
      </c>
      <c r="E788">
        <f ca="1">VLOOKUP(A788&amp;B788,'raw -- CBO demo'!$A$11:$N$8141,8,FALSE)+VLOOKUP(A788&amp;B788,'raw -- CBO demo'!$A$11:$N$8141,14,FALSE)</f>
        <v>1380200</v>
      </c>
    </row>
    <row r="789" spans="1:5">
      <c r="A789">
        <f t="shared" si="33"/>
        <v>2030</v>
      </c>
      <c r="B789">
        <f t="shared" si="34"/>
        <v>80</v>
      </c>
      <c r="C789" t="str">
        <f t="shared" si="34"/>
        <v>pop_75_84</v>
      </c>
      <c r="D789">
        <f ca="1">VLOOKUP(A789&amp;B789,'raw -- CBO demo'!$A$11:$N$8141,4,FALSE)</f>
        <v>2358725</v>
      </c>
      <c r="E789">
        <f ca="1">VLOOKUP(A789&amp;B789,'raw -- CBO demo'!$A$11:$N$8141,8,FALSE)+VLOOKUP(A789&amp;B789,'raw -- CBO demo'!$A$11:$N$8141,14,FALSE)</f>
        <v>1312561</v>
      </c>
    </row>
    <row r="790" spans="1:5">
      <c r="A790">
        <f t="shared" si="33"/>
        <v>2030</v>
      </c>
      <c r="B790">
        <f t="shared" si="34"/>
        <v>81</v>
      </c>
      <c r="C790" t="str">
        <f t="shared" si="34"/>
        <v>pop_75_84</v>
      </c>
      <c r="D790">
        <f ca="1">VLOOKUP(A790&amp;B790,'raw -- CBO demo'!$A$11:$N$8141,4,FALSE)</f>
        <v>2210345</v>
      </c>
      <c r="E790">
        <f ca="1">VLOOKUP(A790&amp;B790,'raw -- CBO demo'!$A$11:$N$8141,8,FALSE)+VLOOKUP(A790&amp;B790,'raw -- CBO demo'!$A$11:$N$8141,14,FALSE)</f>
        <v>1148495</v>
      </c>
    </row>
    <row r="791" spans="1:5">
      <c r="A791">
        <f t="shared" si="33"/>
        <v>2030</v>
      </c>
      <c r="B791">
        <f t="shared" si="34"/>
        <v>82</v>
      </c>
      <c r="C791" t="str">
        <f t="shared" si="34"/>
        <v>pop_75_84</v>
      </c>
      <c r="D791">
        <f ca="1">VLOOKUP(A791&amp;B791,'raw -- CBO demo'!$A$11:$N$8141,4,FALSE)</f>
        <v>2160314</v>
      </c>
      <c r="E791">
        <f ca="1">VLOOKUP(A791&amp;B791,'raw -- CBO demo'!$A$11:$N$8141,8,FALSE)+VLOOKUP(A791&amp;B791,'raw -- CBO demo'!$A$11:$N$8141,14,FALSE)</f>
        <v>1130089</v>
      </c>
    </row>
    <row r="792" spans="1:5">
      <c r="A792">
        <f t="shared" si="33"/>
        <v>2030</v>
      </c>
      <c r="B792">
        <f t="shared" si="34"/>
        <v>83</v>
      </c>
      <c r="C792" t="str">
        <f t="shared" si="34"/>
        <v>pop_75_84</v>
      </c>
      <c r="D792">
        <f ca="1">VLOOKUP(A792&amp;B792,'raw -- CBO demo'!$A$11:$N$8141,4,FALSE)</f>
        <v>1810185</v>
      </c>
      <c r="E792">
        <f ca="1">VLOOKUP(A792&amp;B792,'raw -- CBO demo'!$A$11:$N$8141,8,FALSE)+VLOOKUP(A792&amp;B792,'raw -- CBO demo'!$A$11:$N$8141,14,FALSE)</f>
        <v>900815</v>
      </c>
    </row>
    <row r="793" spans="1:5">
      <c r="A793">
        <f t="shared" si="33"/>
        <v>2030</v>
      </c>
      <c r="B793">
        <f t="shared" si="34"/>
        <v>84</v>
      </c>
      <c r="C793" t="str">
        <f t="shared" si="34"/>
        <v>pop_75_84</v>
      </c>
      <c r="D793">
        <f ca="1">VLOOKUP(A793&amp;B793,'raw -- CBO demo'!$A$11:$N$8141,4,FALSE)</f>
        <v>1389259</v>
      </c>
      <c r="E793">
        <f ca="1">VLOOKUP(A793&amp;B793,'raw -- CBO demo'!$A$11:$N$8141,8,FALSE)+VLOOKUP(A793&amp;B793,'raw -- CBO demo'!$A$11:$N$8141,14,FALSE)</f>
        <v>684837</v>
      </c>
    </row>
    <row r="794" spans="1:5">
      <c r="A794">
        <f t="shared" si="33"/>
        <v>2030</v>
      </c>
      <c r="B794">
        <f t="shared" si="34"/>
        <v>85</v>
      </c>
      <c r="C794" t="str">
        <f t="shared" si="34"/>
        <v>pop_85_plus</v>
      </c>
      <c r="D794">
        <f ca="1">VLOOKUP(A794&amp;B794,'raw -- CBO demo'!$A$11:$N$8141,4,FALSE)</f>
        <v>1289696</v>
      </c>
      <c r="E794">
        <f ca="1">VLOOKUP(A794&amp;B794,'raw -- CBO demo'!$A$11:$N$8141,8,FALSE)+VLOOKUP(A794&amp;B794,'raw -- CBO demo'!$A$11:$N$8141,14,FALSE)</f>
        <v>606910</v>
      </c>
    </row>
    <row r="795" spans="1:5">
      <c r="A795">
        <f t="shared" si="33"/>
        <v>2030</v>
      </c>
      <c r="B795">
        <f t="shared" si="34"/>
        <v>86</v>
      </c>
      <c r="C795" t="str">
        <f t="shared" si="34"/>
        <v>pop_85_plus</v>
      </c>
      <c r="D795">
        <f ca="1">VLOOKUP(A795&amp;B795,'raw -- CBO demo'!$A$11:$N$8141,4,FALSE)</f>
        <v>1192897</v>
      </c>
      <c r="E795">
        <f ca="1">VLOOKUP(A795&amp;B795,'raw -- CBO demo'!$A$11:$N$8141,8,FALSE)+VLOOKUP(A795&amp;B795,'raw -- CBO demo'!$A$11:$N$8141,14,FALSE)</f>
        <v>530712</v>
      </c>
    </row>
    <row r="796" spans="1:5">
      <c r="A796">
        <f t="shared" si="33"/>
        <v>2030</v>
      </c>
      <c r="B796">
        <f t="shared" si="34"/>
        <v>87</v>
      </c>
      <c r="C796" t="str">
        <f t="shared" si="34"/>
        <v>pop_85_plus</v>
      </c>
      <c r="D796">
        <f ca="1">VLOOKUP(A796&amp;B796,'raw -- CBO demo'!$A$11:$N$8141,4,FALSE)</f>
        <v>1035091</v>
      </c>
      <c r="E796">
        <f ca="1">VLOOKUP(A796&amp;B796,'raw -- CBO demo'!$A$11:$N$8141,8,FALSE)+VLOOKUP(A796&amp;B796,'raw -- CBO demo'!$A$11:$N$8141,14,FALSE)</f>
        <v>466948</v>
      </c>
    </row>
    <row r="797" spans="1:5">
      <c r="A797">
        <f t="shared" si="33"/>
        <v>2030</v>
      </c>
      <c r="B797">
        <f t="shared" si="34"/>
        <v>88</v>
      </c>
      <c r="C797" t="str">
        <f t="shared" si="34"/>
        <v>pop_85_plus</v>
      </c>
      <c r="D797">
        <f ca="1">VLOOKUP(A797&amp;B797,'raw -- CBO demo'!$A$11:$N$8141,4,FALSE)</f>
        <v>812017</v>
      </c>
      <c r="E797">
        <f ca="1">VLOOKUP(A797&amp;B797,'raw -- CBO demo'!$A$11:$N$8141,8,FALSE)+VLOOKUP(A797&amp;B797,'raw -- CBO demo'!$A$11:$N$8141,14,FALSE)</f>
        <v>336286</v>
      </c>
    </row>
    <row r="798" spans="1:5">
      <c r="A798">
        <f t="shared" si="33"/>
        <v>2030</v>
      </c>
      <c r="B798">
        <f t="shared" si="34"/>
        <v>89</v>
      </c>
      <c r="C798" t="str">
        <f t="shared" si="34"/>
        <v>pop_85_plus</v>
      </c>
      <c r="D798">
        <f ca="1">VLOOKUP(A798&amp;B798,'raw -- CBO demo'!$A$11:$N$8141,4,FALSE)</f>
        <v>674937</v>
      </c>
      <c r="E798">
        <f ca="1">VLOOKUP(A798&amp;B798,'raw -- CBO demo'!$A$11:$N$8141,8,FALSE)+VLOOKUP(A798&amp;B798,'raw -- CBO demo'!$A$11:$N$8141,14,FALSE)</f>
        <v>253525</v>
      </c>
    </row>
    <row r="799" spans="1:5">
      <c r="A799">
        <f t="shared" si="33"/>
        <v>2030</v>
      </c>
      <c r="B799">
        <f t="shared" si="34"/>
        <v>90</v>
      </c>
      <c r="C799" t="str">
        <f t="shared" si="34"/>
        <v>pop_85_plus</v>
      </c>
      <c r="D799">
        <f ca="1">VLOOKUP(A799&amp;B799,'raw -- CBO demo'!$A$11:$N$8141,4,FALSE)</f>
        <v>551084</v>
      </c>
      <c r="E799">
        <f ca="1">VLOOKUP(A799&amp;B799,'raw -- CBO demo'!$A$11:$N$8141,8,FALSE)+VLOOKUP(A799&amp;B799,'raw -- CBO demo'!$A$11:$N$8141,14,FALSE)</f>
        <v>200544</v>
      </c>
    </row>
    <row r="800" spans="1:5">
      <c r="A800">
        <f t="shared" si="33"/>
        <v>2030</v>
      </c>
      <c r="B800">
        <f t="shared" si="34"/>
        <v>91</v>
      </c>
      <c r="C800" t="str">
        <f t="shared" si="34"/>
        <v>pop_85_plus</v>
      </c>
      <c r="D800">
        <f ca="1">VLOOKUP(A800&amp;B800,'raw -- CBO demo'!$A$11:$N$8141,4,FALSE)</f>
        <v>461753</v>
      </c>
      <c r="E800">
        <f ca="1">VLOOKUP(A800&amp;B800,'raw -- CBO demo'!$A$11:$N$8141,8,FALSE)+VLOOKUP(A800&amp;B800,'raw -- CBO demo'!$A$11:$N$8141,14,FALSE)</f>
        <v>146465</v>
      </c>
    </row>
    <row r="801" spans="1:5">
      <c r="A801">
        <f t="shared" si="33"/>
        <v>2030</v>
      </c>
      <c r="B801">
        <f t="shared" si="34"/>
        <v>92</v>
      </c>
      <c r="C801" t="str">
        <f t="shared" si="34"/>
        <v>pop_85_plus</v>
      </c>
      <c r="D801">
        <f ca="1">VLOOKUP(A801&amp;B801,'raw -- CBO demo'!$A$11:$N$8141,4,FALSE)</f>
        <v>363842</v>
      </c>
      <c r="E801">
        <f ca="1">VLOOKUP(A801&amp;B801,'raw -- CBO demo'!$A$11:$N$8141,8,FALSE)+VLOOKUP(A801&amp;B801,'raw -- CBO demo'!$A$11:$N$8141,14,FALSE)</f>
        <v>100420</v>
      </c>
    </row>
    <row r="802" spans="1:5">
      <c r="A802">
        <f t="shared" si="33"/>
        <v>2030</v>
      </c>
      <c r="B802">
        <f t="shared" si="34"/>
        <v>93</v>
      </c>
      <c r="C802" t="str">
        <f t="shared" si="34"/>
        <v>pop_85_plus</v>
      </c>
      <c r="D802">
        <f ca="1">VLOOKUP(A802&amp;B802,'raw -- CBO demo'!$A$11:$N$8141,4,FALSE)</f>
        <v>281515</v>
      </c>
      <c r="E802">
        <f ca="1">VLOOKUP(A802&amp;B802,'raw -- CBO demo'!$A$11:$N$8141,8,FALSE)+VLOOKUP(A802&amp;B802,'raw -- CBO demo'!$A$11:$N$8141,14,FALSE)</f>
        <v>72026</v>
      </c>
    </row>
    <row r="803" spans="1:5">
      <c r="A803">
        <f t="shared" si="33"/>
        <v>2030</v>
      </c>
      <c r="B803">
        <f t="shared" si="34"/>
        <v>94</v>
      </c>
      <c r="C803" t="str">
        <f t="shared" si="34"/>
        <v>pop_85_plus</v>
      </c>
      <c r="D803">
        <f ca="1">VLOOKUP(A803&amp;B803,'raw -- CBO demo'!$A$11:$N$8141,4,FALSE)</f>
        <v>219090</v>
      </c>
      <c r="E803">
        <f ca="1">VLOOKUP(A803&amp;B803,'raw -- CBO demo'!$A$11:$N$8141,8,FALSE)+VLOOKUP(A803&amp;B803,'raw -- CBO demo'!$A$11:$N$8141,14,FALSE)</f>
        <v>61884</v>
      </c>
    </row>
    <row r="804" spans="1:5">
      <c r="A804">
        <f t="shared" si="33"/>
        <v>2030</v>
      </c>
      <c r="B804">
        <f t="shared" si="34"/>
        <v>95</v>
      </c>
      <c r="C804" t="str">
        <f t="shared" si="34"/>
        <v>pop_85_plus</v>
      </c>
      <c r="D804">
        <f ca="1">VLOOKUP(A804&amp;B804,'raw -- CBO demo'!$A$11:$N$8141,4,FALSE)</f>
        <v>160828</v>
      </c>
      <c r="E804">
        <f ca="1">VLOOKUP(A804&amp;B804,'raw -- CBO demo'!$A$11:$N$8141,8,FALSE)+VLOOKUP(A804&amp;B804,'raw -- CBO demo'!$A$11:$N$8141,14,FALSE)</f>
        <v>40158</v>
      </c>
    </row>
    <row r="805" spans="1:5">
      <c r="A805">
        <f t="shared" si="33"/>
        <v>2030</v>
      </c>
      <c r="B805">
        <f t="shared" si="34"/>
        <v>96</v>
      </c>
      <c r="C805" t="str">
        <f t="shared" si="34"/>
        <v>pop_85_plus</v>
      </c>
      <c r="D805">
        <f ca="1">VLOOKUP(A805&amp;B805,'raw -- CBO demo'!$A$11:$N$8141,4,FALSE)</f>
        <v>116180</v>
      </c>
      <c r="E805">
        <f ca="1">VLOOKUP(A805&amp;B805,'raw -- CBO demo'!$A$11:$N$8141,8,FALSE)+VLOOKUP(A805&amp;B805,'raw -- CBO demo'!$A$11:$N$8141,14,FALSE)</f>
        <v>23640</v>
      </c>
    </row>
    <row r="806" spans="1:5">
      <c r="A806">
        <f t="shared" si="33"/>
        <v>2030</v>
      </c>
      <c r="B806">
        <f t="shared" si="34"/>
        <v>97</v>
      </c>
      <c r="C806" t="str">
        <f t="shared" si="34"/>
        <v>pop_85_plus</v>
      </c>
      <c r="D806">
        <f ca="1">VLOOKUP(A806&amp;B806,'raw -- CBO demo'!$A$11:$N$8141,4,FALSE)</f>
        <v>88585</v>
      </c>
      <c r="E806">
        <f ca="1">VLOOKUP(A806&amp;B806,'raw -- CBO demo'!$A$11:$N$8141,8,FALSE)+VLOOKUP(A806&amp;B806,'raw -- CBO demo'!$A$11:$N$8141,14,FALSE)</f>
        <v>19862</v>
      </c>
    </row>
    <row r="807" spans="1:5">
      <c r="A807">
        <f t="shared" si="33"/>
        <v>2030</v>
      </c>
      <c r="B807">
        <f t="shared" si="34"/>
        <v>98</v>
      </c>
      <c r="C807" t="str">
        <f t="shared" si="34"/>
        <v>pop_85_plus</v>
      </c>
      <c r="D807">
        <f ca="1">VLOOKUP(A807&amp;B807,'raw -- CBO demo'!$A$11:$N$8141,4,FALSE)</f>
        <v>62634</v>
      </c>
      <c r="E807">
        <f ca="1">VLOOKUP(A807&amp;B807,'raw -- CBO demo'!$A$11:$N$8141,8,FALSE)+VLOOKUP(A807&amp;B807,'raw -- CBO demo'!$A$11:$N$8141,14,FALSE)</f>
        <v>11260</v>
      </c>
    </row>
    <row r="808" spans="1:5">
      <c r="A808">
        <f t="shared" si="33"/>
        <v>2030</v>
      </c>
      <c r="B808">
        <f t="shared" si="34"/>
        <v>99</v>
      </c>
      <c r="C808" t="str">
        <f t="shared" si="34"/>
        <v>pop_85_plus</v>
      </c>
      <c r="D808">
        <f ca="1">VLOOKUP(A808&amp;B808,'raw -- CBO demo'!$A$11:$N$8141,4,FALSE)</f>
        <v>46294</v>
      </c>
      <c r="E808">
        <f ca="1">VLOOKUP(A808&amp;B808,'raw -- CBO demo'!$A$11:$N$8141,8,FALSE)+VLOOKUP(A808&amp;B808,'raw -- CBO demo'!$A$11:$N$8141,14,FALSE)</f>
        <v>3149</v>
      </c>
    </row>
    <row r="809" spans="1:5">
      <c r="A809">
        <f t="shared" si="33"/>
        <v>2030</v>
      </c>
      <c r="B809">
        <f t="shared" si="34"/>
        <v>100</v>
      </c>
      <c r="C809" t="str">
        <f t="shared" si="34"/>
        <v>pop_85_plus</v>
      </c>
      <c r="D809">
        <f ca="1">VLOOKUP(A809&amp;B809,'raw -- CBO demo'!$A$11:$N$8141,4,FALSE)</f>
        <v>87715</v>
      </c>
      <c r="E809">
        <f ca="1">VLOOKUP(A809&amp;B809,'raw -- CBO demo'!$A$11:$N$8141,8,FALSE)+VLOOKUP(A809&amp;B809,'raw -- CBO demo'!$A$11:$N$8141,14,FALSE)</f>
        <v>6428</v>
      </c>
    </row>
    <row r="810" spans="1:5">
      <c r="A810">
        <f t="shared" si="33"/>
        <v>2031</v>
      </c>
      <c r="B810">
        <f t="shared" si="34"/>
        <v>0</v>
      </c>
      <c r="C810" t="str">
        <f t="shared" si="34"/>
        <v>pop_0_5</v>
      </c>
      <c r="D810">
        <f ca="1">VLOOKUP(A810&amp;B810,'raw -- CBO demo'!$A$11:$N$8141,4,FALSE)</f>
        <v>3969833</v>
      </c>
      <c r="E810">
        <f ca="1">VLOOKUP(A810&amp;B810,'raw -- CBO demo'!$A$11:$N$8141,8,FALSE)+VLOOKUP(A810&amp;B810,'raw -- CBO demo'!$A$11:$N$8141,14,FALSE)</f>
        <v>0</v>
      </c>
    </row>
    <row r="811" spans="1:5">
      <c r="A811">
        <f t="shared" si="33"/>
        <v>2031</v>
      </c>
      <c r="B811">
        <f t="shared" si="34"/>
        <v>1</v>
      </c>
      <c r="C811" t="str">
        <f t="shared" si="34"/>
        <v>pop_0_5</v>
      </c>
      <c r="D811">
        <f ca="1">VLOOKUP(A811&amp;B811,'raw -- CBO demo'!$A$11:$N$8141,4,FALSE)</f>
        <v>3953778</v>
      </c>
      <c r="E811">
        <f ca="1">VLOOKUP(A811&amp;B811,'raw -- CBO demo'!$A$11:$N$8141,8,FALSE)+VLOOKUP(A811&amp;B811,'raw -- CBO demo'!$A$11:$N$8141,14,FALSE)</f>
        <v>0</v>
      </c>
    </row>
    <row r="812" spans="1:5">
      <c r="A812">
        <f t="shared" si="33"/>
        <v>2031</v>
      </c>
      <c r="B812">
        <f t="shared" si="34"/>
        <v>2</v>
      </c>
      <c r="C812" t="str">
        <f t="shared" si="34"/>
        <v>pop_0_5</v>
      </c>
      <c r="D812">
        <f ca="1">VLOOKUP(A812&amp;B812,'raw -- CBO demo'!$A$11:$N$8141,4,FALSE)</f>
        <v>3936831</v>
      </c>
      <c r="E812">
        <f ca="1">VLOOKUP(A812&amp;B812,'raw -- CBO demo'!$A$11:$N$8141,8,FALSE)+VLOOKUP(A812&amp;B812,'raw -- CBO demo'!$A$11:$N$8141,14,FALSE)</f>
        <v>0</v>
      </c>
    </row>
    <row r="813" spans="1:5">
      <c r="A813">
        <f t="shared" ref="A813:A876" si="35">A712+1</f>
        <v>2031</v>
      </c>
      <c r="B813">
        <f t="shared" ref="B813:C876" si="36">B712</f>
        <v>3</v>
      </c>
      <c r="C813" t="str">
        <f t="shared" si="36"/>
        <v>pop_0_5</v>
      </c>
      <c r="D813">
        <f ca="1">VLOOKUP(A813&amp;B813,'raw -- CBO demo'!$A$11:$N$8141,4,FALSE)</f>
        <v>3914712</v>
      </c>
      <c r="E813">
        <f ca="1">VLOOKUP(A813&amp;B813,'raw -- CBO demo'!$A$11:$N$8141,8,FALSE)+VLOOKUP(A813&amp;B813,'raw -- CBO demo'!$A$11:$N$8141,14,FALSE)</f>
        <v>0</v>
      </c>
    </row>
    <row r="814" spans="1:5">
      <c r="A814">
        <f t="shared" si="35"/>
        <v>2031</v>
      </c>
      <c r="B814">
        <f t="shared" si="36"/>
        <v>4</v>
      </c>
      <c r="C814" t="str">
        <f t="shared" si="36"/>
        <v>pop_0_5</v>
      </c>
      <c r="D814">
        <f ca="1">VLOOKUP(A814&amp;B814,'raw -- CBO demo'!$A$11:$N$8141,4,FALSE)</f>
        <v>3889414</v>
      </c>
      <c r="E814">
        <f ca="1">VLOOKUP(A814&amp;B814,'raw -- CBO demo'!$A$11:$N$8141,8,FALSE)+VLOOKUP(A814&amp;B814,'raw -- CBO demo'!$A$11:$N$8141,14,FALSE)</f>
        <v>0</v>
      </c>
    </row>
    <row r="815" spans="1:5">
      <c r="A815">
        <f t="shared" si="35"/>
        <v>2031</v>
      </c>
      <c r="B815">
        <f t="shared" si="36"/>
        <v>5</v>
      </c>
      <c r="C815" t="str">
        <f t="shared" si="36"/>
        <v>pop_0_5</v>
      </c>
      <c r="D815">
        <f ca="1">VLOOKUP(A815&amp;B815,'raw -- CBO demo'!$A$11:$N$8141,4,FALSE)</f>
        <v>3866187</v>
      </c>
      <c r="E815">
        <f ca="1">VLOOKUP(A815&amp;B815,'raw -- CBO demo'!$A$11:$N$8141,8,FALSE)+VLOOKUP(A815&amp;B815,'raw -- CBO demo'!$A$11:$N$8141,14,FALSE)</f>
        <v>0</v>
      </c>
    </row>
    <row r="816" spans="1:5">
      <c r="A816">
        <f t="shared" si="35"/>
        <v>2031</v>
      </c>
      <c r="B816">
        <f t="shared" si="36"/>
        <v>6</v>
      </c>
      <c r="C816" t="str">
        <f t="shared" si="36"/>
        <v>pop_6_17</v>
      </c>
      <c r="D816">
        <f ca="1">VLOOKUP(A816&amp;B816,'raw -- CBO demo'!$A$11:$N$8141,4,FALSE)</f>
        <v>3851609</v>
      </c>
      <c r="E816">
        <f ca="1">VLOOKUP(A816&amp;B816,'raw -- CBO demo'!$A$11:$N$8141,8,FALSE)+VLOOKUP(A816&amp;B816,'raw -- CBO demo'!$A$11:$N$8141,14,FALSE)</f>
        <v>0</v>
      </c>
    </row>
    <row r="817" spans="1:5">
      <c r="A817">
        <f t="shared" si="35"/>
        <v>2031</v>
      </c>
      <c r="B817">
        <f t="shared" si="36"/>
        <v>7</v>
      </c>
      <c r="C817" t="str">
        <f t="shared" si="36"/>
        <v>pop_6_17</v>
      </c>
      <c r="D817">
        <f ca="1">VLOOKUP(A817&amp;B817,'raw -- CBO demo'!$A$11:$N$8141,4,FALSE)</f>
        <v>3847831</v>
      </c>
      <c r="E817">
        <f ca="1">VLOOKUP(A817&amp;B817,'raw -- CBO demo'!$A$11:$N$8141,8,FALSE)+VLOOKUP(A817&amp;B817,'raw -- CBO demo'!$A$11:$N$8141,14,FALSE)</f>
        <v>0</v>
      </c>
    </row>
    <row r="818" spans="1:5">
      <c r="A818">
        <f t="shared" si="35"/>
        <v>2031</v>
      </c>
      <c r="B818">
        <f t="shared" si="36"/>
        <v>8</v>
      </c>
      <c r="C818" t="str">
        <f t="shared" si="36"/>
        <v>pop_6_17</v>
      </c>
      <c r="D818">
        <f ca="1">VLOOKUP(A818&amp;B818,'raw -- CBO demo'!$A$11:$N$8141,4,FALSE)</f>
        <v>3842718</v>
      </c>
      <c r="E818">
        <f ca="1">VLOOKUP(A818&amp;B818,'raw -- CBO demo'!$A$11:$N$8141,8,FALSE)+VLOOKUP(A818&amp;B818,'raw -- CBO demo'!$A$11:$N$8141,14,FALSE)</f>
        <v>0</v>
      </c>
    </row>
    <row r="819" spans="1:5">
      <c r="A819">
        <f t="shared" si="35"/>
        <v>2031</v>
      </c>
      <c r="B819">
        <f t="shared" si="36"/>
        <v>9</v>
      </c>
      <c r="C819" t="str">
        <f t="shared" si="36"/>
        <v>pop_6_17</v>
      </c>
      <c r="D819">
        <f ca="1">VLOOKUP(A819&amp;B819,'raw -- CBO demo'!$A$11:$N$8141,4,FALSE)</f>
        <v>3847262</v>
      </c>
      <c r="E819">
        <f ca="1">VLOOKUP(A819&amp;B819,'raw -- CBO demo'!$A$11:$N$8141,8,FALSE)+VLOOKUP(A819&amp;B819,'raw -- CBO demo'!$A$11:$N$8141,14,FALSE)</f>
        <v>0</v>
      </c>
    </row>
    <row r="820" spans="1:5">
      <c r="A820">
        <f t="shared" si="35"/>
        <v>2031</v>
      </c>
      <c r="B820">
        <f t="shared" si="36"/>
        <v>10</v>
      </c>
      <c r="C820" t="str">
        <f t="shared" si="36"/>
        <v>pop_6_17</v>
      </c>
      <c r="D820">
        <f ca="1">VLOOKUP(A820&amp;B820,'raw -- CBO demo'!$A$11:$N$8141,4,FALSE)</f>
        <v>3798266</v>
      </c>
      <c r="E820">
        <f ca="1">VLOOKUP(A820&amp;B820,'raw -- CBO demo'!$A$11:$N$8141,8,FALSE)+VLOOKUP(A820&amp;B820,'raw -- CBO demo'!$A$11:$N$8141,14,FALSE)</f>
        <v>0</v>
      </c>
    </row>
    <row r="821" spans="1:5">
      <c r="A821">
        <f t="shared" si="35"/>
        <v>2031</v>
      </c>
      <c r="B821">
        <f t="shared" si="36"/>
        <v>11</v>
      </c>
      <c r="C821" t="str">
        <f t="shared" si="36"/>
        <v>pop_6_17</v>
      </c>
      <c r="D821">
        <f ca="1">VLOOKUP(A821&amp;B821,'raw -- CBO demo'!$A$11:$N$8141,4,FALSE)</f>
        <v>3933077</v>
      </c>
      <c r="E821">
        <f ca="1">VLOOKUP(A821&amp;B821,'raw -- CBO demo'!$A$11:$N$8141,8,FALSE)+VLOOKUP(A821&amp;B821,'raw -- CBO demo'!$A$11:$N$8141,14,FALSE)</f>
        <v>0</v>
      </c>
    </row>
    <row r="822" spans="1:5">
      <c r="A822">
        <f t="shared" si="35"/>
        <v>2031</v>
      </c>
      <c r="B822">
        <f t="shared" si="36"/>
        <v>12</v>
      </c>
      <c r="C822" t="str">
        <f t="shared" si="36"/>
        <v>pop_6_17</v>
      </c>
      <c r="D822">
        <f ca="1">VLOOKUP(A822&amp;B822,'raw -- CBO demo'!$A$11:$N$8141,4,FALSE)</f>
        <v>4001325</v>
      </c>
      <c r="E822">
        <f ca="1">VLOOKUP(A822&amp;B822,'raw -- CBO demo'!$A$11:$N$8141,8,FALSE)+VLOOKUP(A822&amp;B822,'raw -- CBO demo'!$A$11:$N$8141,14,FALSE)</f>
        <v>0</v>
      </c>
    </row>
    <row r="823" spans="1:5">
      <c r="A823">
        <f t="shared" si="35"/>
        <v>2031</v>
      </c>
      <c r="B823">
        <f t="shared" si="36"/>
        <v>13</v>
      </c>
      <c r="C823" t="str">
        <f t="shared" si="36"/>
        <v>pop_6_17</v>
      </c>
      <c r="D823">
        <f ca="1">VLOOKUP(A823&amp;B823,'raw -- CBO demo'!$A$11:$N$8141,4,FALSE)</f>
        <v>4083555</v>
      </c>
      <c r="E823">
        <f ca="1">VLOOKUP(A823&amp;B823,'raw -- CBO demo'!$A$11:$N$8141,8,FALSE)+VLOOKUP(A823&amp;B823,'raw -- CBO demo'!$A$11:$N$8141,14,FALSE)</f>
        <v>0</v>
      </c>
    </row>
    <row r="824" spans="1:5">
      <c r="A824">
        <f t="shared" si="35"/>
        <v>2031</v>
      </c>
      <c r="B824">
        <f t="shared" si="36"/>
        <v>14</v>
      </c>
      <c r="C824" t="str">
        <f t="shared" si="36"/>
        <v>pop_6_17</v>
      </c>
      <c r="D824">
        <f ca="1">VLOOKUP(A824&amp;B824,'raw -- CBO demo'!$A$11:$N$8141,4,FALSE)</f>
        <v>4193989</v>
      </c>
      <c r="E824">
        <f ca="1">VLOOKUP(A824&amp;B824,'raw -- CBO demo'!$A$11:$N$8141,8,FALSE)+VLOOKUP(A824&amp;B824,'raw -- CBO demo'!$A$11:$N$8141,14,FALSE)</f>
        <v>0</v>
      </c>
    </row>
    <row r="825" spans="1:5">
      <c r="A825">
        <f t="shared" si="35"/>
        <v>2031</v>
      </c>
      <c r="B825">
        <f t="shared" si="36"/>
        <v>15</v>
      </c>
      <c r="C825" t="str">
        <f t="shared" si="36"/>
        <v>pop_6_17</v>
      </c>
      <c r="D825">
        <f ca="1">VLOOKUP(A825&amp;B825,'raw -- CBO demo'!$A$11:$N$8141,4,FALSE)</f>
        <v>4248316</v>
      </c>
      <c r="E825">
        <f ca="1">VLOOKUP(A825&amp;B825,'raw -- CBO demo'!$A$11:$N$8141,8,FALSE)+VLOOKUP(A825&amp;B825,'raw -- CBO demo'!$A$11:$N$8141,14,FALSE)</f>
        <v>0</v>
      </c>
    </row>
    <row r="826" spans="1:5">
      <c r="A826">
        <f t="shared" si="35"/>
        <v>2031</v>
      </c>
      <c r="B826">
        <f t="shared" si="36"/>
        <v>16</v>
      </c>
      <c r="C826" t="str">
        <f t="shared" si="36"/>
        <v>pop_6_17</v>
      </c>
      <c r="D826">
        <f ca="1">VLOOKUP(A826&amp;B826,'raw -- CBO demo'!$A$11:$N$8141,4,FALSE)</f>
        <v>4282142</v>
      </c>
      <c r="E826">
        <f ca="1">VLOOKUP(A826&amp;B826,'raw -- CBO demo'!$A$11:$N$8141,8,FALSE)+VLOOKUP(A826&amp;B826,'raw -- CBO demo'!$A$11:$N$8141,14,FALSE)</f>
        <v>8049</v>
      </c>
    </row>
    <row r="827" spans="1:5">
      <c r="A827">
        <f t="shared" si="35"/>
        <v>2031</v>
      </c>
      <c r="B827">
        <f t="shared" si="36"/>
        <v>17</v>
      </c>
      <c r="C827" t="str">
        <f t="shared" si="36"/>
        <v>pop_6_17</v>
      </c>
      <c r="D827">
        <f ca="1">VLOOKUP(A827&amp;B827,'raw -- CBO demo'!$A$11:$N$8141,4,FALSE)</f>
        <v>4252004</v>
      </c>
      <c r="E827">
        <f ca="1">VLOOKUP(A827&amp;B827,'raw -- CBO demo'!$A$11:$N$8141,8,FALSE)+VLOOKUP(A827&amp;B827,'raw -- CBO demo'!$A$11:$N$8141,14,FALSE)</f>
        <v>38162</v>
      </c>
    </row>
    <row r="828" spans="1:5">
      <c r="A828">
        <f t="shared" si="35"/>
        <v>2031</v>
      </c>
      <c r="B828">
        <f t="shared" si="36"/>
        <v>18</v>
      </c>
      <c r="C828" t="str">
        <f t="shared" si="36"/>
        <v>pop_18_24</v>
      </c>
      <c r="D828">
        <f ca="1">VLOOKUP(A828&amp;B828,'raw -- CBO demo'!$A$11:$N$8141,4,FALSE)</f>
        <v>4296702</v>
      </c>
      <c r="E828">
        <f ca="1">VLOOKUP(A828&amp;B828,'raw -- CBO demo'!$A$11:$N$8141,8,FALSE)+VLOOKUP(A828&amp;B828,'raw -- CBO demo'!$A$11:$N$8141,14,FALSE)</f>
        <v>41182</v>
      </c>
    </row>
    <row r="829" spans="1:5">
      <c r="A829">
        <f t="shared" si="35"/>
        <v>2031</v>
      </c>
      <c r="B829">
        <f t="shared" si="36"/>
        <v>19</v>
      </c>
      <c r="C829" t="str">
        <f t="shared" si="36"/>
        <v>pop_18_24</v>
      </c>
      <c r="D829">
        <f ca="1">VLOOKUP(A829&amp;B829,'raw -- CBO demo'!$A$11:$N$8141,4,FALSE)</f>
        <v>4317686</v>
      </c>
      <c r="E829">
        <f ca="1">VLOOKUP(A829&amp;B829,'raw -- CBO demo'!$A$11:$N$8141,8,FALSE)+VLOOKUP(A829&amp;B829,'raw -- CBO demo'!$A$11:$N$8141,14,FALSE)</f>
        <v>81327</v>
      </c>
    </row>
    <row r="830" spans="1:5">
      <c r="A830">
        <f t="shared" si="35"/>
        <v>2031</v>
      </c>
      <c r="B830">
        <f t="shared" si="36"/>
        <v>20</v>
      </c>
      <c r="C830" t="str">
        <f t="shared" si="36"/>
        <v>pop_18_24</v>
      </c>
      <c r="D830">
        <f ca="1">VLOOKUP(A830&amp;B830,'raw -- CBO demo'!$A$11:$N$8141,4,FALSE)</f>
        <v>4434061</v>
      </c>
      <c r="E830">
        <f ca="1">VLOOKUP(A830&amp;B830,'raw -- CBO demo'!$A$11:$N$8141,8,FALSE)+VLOOKUP(A830&amp;B830,'raw -- CBO demo'!$A$11:$N$8141,14,FALSE)</f>
        <v>170674</v>
      </c>
    </row>
    <row r="831" spans="1:5">
      <c r="A831">
        <f t="shared" si="35"/>
        <v>2031</v>
      </c>
      <c r="B831">
        <f t="shared" si="36"/>
        <v>21</v>
      </c>
      <c r="C831" t="str">
        <f t="shared" si="36"/>
        <v>pop_18_24</v>
      </c>
      <c r="D831">
        <f ca="1">VLOOKUP(A831&amp;B831,'raw -- CBO demo'!$A$11:$N$8141,4,FALSE)</f>
        <v>4537755</v>
      </c>
      <c r="E831">
        <f ca="1">VLOOKUP(A831&amp;B831,'raw -- CBO demo'!$A$11:$N$8141,8,FALSE)+VLOOKUP(A831&amp;B831,'raw -- CBO demo'!$A$11:$N$8141,14,FALSE)</f>
        <v>267951</v>
      </c>
    </row>
    <row r="832" spans="1:5">
      <c r="A832">
        <f t="shared" si="35"/>
        <v>2031</v>
      </c>
      <c r="B832">
        <f t="shared" si="36"/>
        <v>22</v>
      </c>
      <c r="C832" t="str">
        <f t="shared" si="36"/>
        <v>pop_18_24</v>
      </c>
      <c r="D832">
        <f ca="1">VLOOKUP(A832&amp;B832,'raw -- CBO demo'!$A$11:$N$8141,4,FALSE)</f>
        <v>4726411</v>
      </c>
      <c r="E832">
        <f ca="1">VLOOKUP(A832&amp;B832,'raw -- CBO demo'!$A$11:$N$8141,8,FALSE)+VLOOKUP(A832&amp;B832,'raw -- CBO demo'!$A$11:$N$8141,14,FALSE)</f>
        <v>357397</v>
      </c>
    </row>
    <row r="833" spans="1:5">
      <c r="A833">
        <f t="shared" si="35"/>
        <v>2031</v>
      </c>
      <c r="B833">
        <f t="shared" si="36"/>
        <v>23</v>
      </c>
      <c r="C833" t="str">
        <f t="shared" si="36"/>
        <v>pop_18_24</v>
      </c>
      <c r="D833">
        <f ca="1">VLOOKUP(A833&amp;B833,'raw -- CBO demo'!$A$11:$N$8141,4,FALSE)</f>
        <v>4772580</v>
      </c>
      <c r="E833">
        <f ca="1">VLOOKUP(A833&amp;B833,'raw -- CBO demo'!$A$11:$N$8141,8,FALSE)+VLOOKUP(A833&amp;B833,'raw -- CBO demo'!$A$11:$N$8141,14,FALSE)</f>
        <v>549007</v>
      </c>
    </row>
    <row r="834" spans="1:5">
      <c r="A834">
        <f t="shared" si="35"/>
        <v>2031</v>
      </c>
      <c r="B834">
        <f t="shared" si="36"/>
        <v>24</v>
      </c>
      <c r="C834" t="str">
        <f t="shared" si="36"/>
        <v>pop_18_24</v>
      </c>
      <c r="D834">
        <f ca="1">VLOOKUP(A834&amp;B834,'raw -- CBO demo'!$A$11:$N$8141,4,FALSE)</f>
        <v>4730272</v>
      </c>
      <c r="E834">
        <f ca="1">VLOOKUP(A834&amp;B834,'raw -- CBO demo'!$A$11:$N$8141,8,FALSE)+VLOOKUP(A834&amp;B834,'raw -- CBO demo'!$A$11:$N$8141,14,FALSE)</f>
        <v>710088</v>
      </c>
    </row>
    <row r="835" spans="1:5">
      <c r="A835">
        <f t="shared" si="35"/>
        <v>2031</v>
      </c>
      <c r="B835">
        <f t="shared" si="36"/>
        <v>25</v>
      </c>
      <c r="C835" t="str">
        <f t="shared" si="36"/>
        <v>pop_25_34</v>
      </c>
      <c r="D835">
        <f ca="1">VLOOKUP(A835&amp;B835,'raw -- CBO demo'!$A$11:$N$8141,4,FALSE)</f>
        <v>4642781</v>
      </c>
      <c r="E835">
        <f ca="1">VLOOKUP(A835&amp;B835,'raw -- CBO demo'!$A$11:$N$8141,8,FALSE)+VLOOKUP(A835&amp;B835,'raw -- CBO demo'!$A$11:$N$8141,14,FALSE)</f>
        <v>959506</v>
      </c>
    </row>
    <row r="836" spans="1:5">
      <c r="A836">
        <f t="shared" si="35"/>
        <v>2031</v>
      </c>
      <c r="B836">
        <f t="shared" si="36"/>
        <v>26</v>
      </c>
      <c r="C836" t="str">
        <f t="shared" si="36"/>
        <v>pop_25_34</v>
      </c>
      <c r="D836">
        <f ca="1">VLOOKUP(A836&amp;B836,'raw -- CBO demo'!$A$11:$N$8141,4,FALSE)</f>
        <v>4614868</v>
      </c>
      <c r="E836">
        <f ca="1">VLOOKUP(A836&amp;B836,'raw -- CBO demo'!$A$11:$N$8141,8,FALSE)+VLOOKUP(A836&amp;B836,'raw -- CBO demo'!$A$11:$N$8141,14,FALSE)</f>
        <v>1091539</v>
      </c>
    </row>
    <row r="837" spans="1:5">
      <c r="A837">
        <f t="shared" si="35"/>
        <v>2031</v>
      </c>
      <c r="B837">
        <f t="shared" si="36"/>
        <v>27</v>
      </c>
      <c r="C837" t="str">
        <f t="shared" si="36"/>
        <v>pop_25_34</v>
      </c>
      <c r="D837">
        <f ca="1">VLOOKUP(A837&amp;B837,'raw -- CBO demo'!$A$11:$N$8141,4,FALSE)</f>
        <v>4599094</v>
      </c>
      <c r="E837">
        <f ca="1">VLOOKUP(A837&amp;B837,'raw -- CBO demo'!$A$11:$N$8141,8,FALSE)+VLOOKUP(A837&amp;B837,'raw -- CBO demo'!$A$11:$N$8141,14,FALSE)</f>
        <v>1365998</v>
      </c>
    </row>
    <row r="838" spans="1:5">
      <c r="A838">
        <f t="shared" si="35"/>
        <v>2031</v>
      </c>
      <c r="B838">
        <f t="shared" si="36"/>
        <v>28</v>
      </c>
      <c r="C838" t="str">
        <f t="shared" si="36"/>
        <v>pop_25_34</v>
      </c>
      <c r="D838">
        <f ca="1">VLOOKUP(A838&amp;B838,'raw -- CBO demo'!$A$11:$N$8141,4,FALSE)</f>
        <v>4562400</v>
      </c>
      <c r="E838">
        <f ca="1">VLOOKUP(A838&amp;B838,'raw -- CBO demo'!$A$11:$N$8141,8,FALSE)+VLOOKUP(A838&amp;B838,'raw -- CBO demo'!$A$11:$N$8141,14,FALSE)</f>
        <v>1559027</v>
      </c>
    </row>
    <row r="839" spans="1:5">
      <c r="A839">
        <f t="shared" si="35"/>
        <v>2031</v>
      </c>
      <c r="B839">
        <f t="shared" si="36"/>
        <v>29</v>
      </c>
      <c r="C839" t="str">
        <f t="shared" si="36"/>
        <v>pop_25_34</v>
      </c>
      <c r="D839">
        <f ca="1">VLOOKUP(A839&amp;B839,'raw -- CBO demo'!$A$11:$N$8141,4,FALSE)</f>
        <v>4575727</v>
      </c>
      <c r="E839">
        <f ca="1">VLOOKUP(A839&amp;B839,'raw -- CBO demo'!$A$11:$N$8141,8,FALSE)+VLOOKUP(A839&amp;B839,'raw -- CBO demo'!$A$11:$N$8141,14,FALSE)</f>
        <v>1819589</v>
      </c>
    </row>
    <row r="840" spans="1:5">
      <c r="A840">
        <f t="shared" si="35"/>
        <v>2031</v>
      </c>
      <c r="B840">
        <f t="shared" si="36"/>
        <v>30</v>
      </c>
      <c r="C840" t="str">
        <f t="shared" si="36"/>
        <v>pop_25_34</v>
      </c>
      <c r="D840">
        <f ca="1">VLOOKUP(A840&amp;B840,'raw -- CBO demo'!$A$11:$N$8141,4,FALSE)</f>
        <v>4674701</v>
      </c>
      <c r="E840">
        <f ca="1">VLOOKUP(A840&amp;B840,'raw -- CBO demo'!$A$11:$N$8141,8,FALSE)+VLOOKUP(A840&amp;B840,'raw -- CBO demo'!$A$11:$N$8141,14,FALSE)</f>
        <v>1995469</v>
      </c>
    </row>
    <row r="841" spans="1:5">
      <c r="A841">
        <f t="shared" si="35"/>
        <v>2031</v>
      </c>
      <c r="B841">
        <f t="shared" si="36"/>
        <v>31</v>
      </c>
      <c r="C841" t="str">
        <f t="shared" si="36"/>
        <v>pop_25_34</v>
      </c>
      <c r="D841">
        <f ca="1">VLOOKUP(A841&amp;B841,'raw -- CBO demo'!$A$11:$N$8141,4,FALSE)</f>
        <v>4614756</v>
      </c>
      <c r="E841">
        <f ca="1">VLOOKUP(A841&amp;B841,'raw -- CBO demo'!$A$11:$N$8141,8,FALSE)+VLOOKUP(A841&amp;B841,'raw -- CBO demo'!$A$11:$N$8141,14,FALSE)</f>
        <v>2213814</v>
      </c>
    </row>
    <row r="842" spans="1:5">
      <c r="A842">
        <f t="shared" si="35"/>
        <v>2031</v>
      </c>
      <c r="B842">
        <f t="shared" si="36"/>
        <v>32</v>
      </c>
      <c r="C842" t="str">
        <f t="shared" si="36"/>
        <v>pop_25_34</v>
      </c>
      <c r="D842">
        <f ca="1">VLOOKUP(A842&amp;B842,'raw -- CBO demo'!$A$11:$N$8141,4,FALSE)</f>
        <v>4617198</v>
      </c>
      <c r="E842">
        <f ca="1">VLOOKUP(A842&amp;B842,'raw -- CBO demo'!$A$11:$N$8141,8,FALSE)+VLOOKUP(A842&amp;B842,'raw -- CBO demo'!$A$11:$N$8141,14,FALSE)</f>
        <v>2278663</v>
      </c>
    </row>
    <row r="843" spans="1:5">
      <c r="A843">
        <f t="shared" si="35"/>
        <v>2031</v>
      </c>
      <c r="B843">
        <f t="shared" si="36"/>
        <v>33</v>
      </c>
      <c r="C843" t="str">
        <f t="shared" si="36"/>
        <v>pop_25_34</v>
      </c>
      <c r="D843">
        <f ca="1">VLOOKUP(A843&amp;B843,'raw -- CBO demo'!$A$11:$N$8141,4,FALSE)</f>
        <v>4555030</v>
      </c>
      <c r="E843">
        <f ca="1">VLOOKUP(A843&amp;B843,'raw -- CBO demo'!$A$11:$N$8141,8,FALSE)+VLOOKUP(A843&amp;B843,'raw -- CBO demo'!$A$11:$N$8141,14,FALSE)</f>
        <v>2329464</v>
      </c>
    </row>
    <row r="844" spans="1:5">
      <c r="A844">
        <f t="shared" si="35"/>
        <v>2031</v>
      </c>
      <c r="B844">
        <f t="shared" si="36"/>
        <v>34</v>
      </c>
      <c r="C844" t="str">
        <f t="shared" si="36"/>
        <v>pop_25_34</v>
      </c>
      <c r="D844">
        <f ca="1">VLOOKUP(A844&amp;B844,'raw -- CBO demo'!$A$11:$N$8141,4,FALSE)</f>
        <v>4578062</v>
      </c>
      <c r="E844">
        <f ca="1">VLOOKUP(A844&amp;B844,'raw -- CBO demo'!$A$11:$N$8141,8,FALSE)+VLOOKUP(A844&amp;B844,'raw -- CBO demo'!$A$11:$N$8141,14,FALSE)</f>
        <v>2406030</v>
      </c>
    </row>
    <row r="845" spans="1:5">
      <c r="A845">
        <f t="shared" si="35"/>
        <v>2031</v>
      </c>
      <c r="B845">
        <f t="shared" si="36"/>
        <v>35</v>
      </c>
      <c r="C845" t="str">
        <f t="shared" si="36"/>
        <v>pop_35_44</v>
      </c>
      <c r="D845">
        <f ca="1">VLOOKUP(A845&amp;B845,'raw -- CBO demo'!$A$11:$N$8141,4,FALSE)</f>
        <v>4601547</v>
      </c>
      <c r="E845">
        <f ca="1">VLOOKUP(A845&amp;B845,'raw -- CBO demo'!$A$11:$N$8141,8,FALSE)+VLOOKUP(A845&amp;B845,'raw -- CBO demo'!$A$11:$N$8141,14,FALSE)</f>
        <v>2508535</v>
      </c>
    </row>
    <row r="846" spans="1:5">
      <c r="A846">
        <f t="shared" si="35"/>
        <v>2031</v>
      </c>
      <c r="B846">
        <f t="shared" si="36"/>
        <v>36</v>
      </c>
      <c r="C846" t="str">
        <f t="shared" si="36"/>
        <v>pop_35_44</v>
      </c>
      <c r="D846">
        <f ca="1">VLOOKUP(A846&amp;B846,'raw -- CBO demo'!$A$11:$N$8141,4,FALSE)</f>
        <v>4636598</v>
      </c>
      <c r="E846">
        <f ca="1">VLOOKUP(A846&amp;B846,'raw -- CBO demo'!$A$11:$N$8141,8,FALSE)+VLOOKUP(A846&amp;B846,'raw -- CBO demo'!$A$11:$N$8141,14,FALSE)</f>
        <v>2559877</v>
      </c>
    </row>
    <row r="847" spans="1:5">
      <c r="A847">
        <f t="shared" si="35"/>
        <v>2031</v>
      </c>
      <c r="B847">
        <f t="shared" si="36"/>
        <v>37</v>
      </c>
      <c r="C847" t="str">
        <f t="shared" si="36"/>
        <v>pop_35_44</v>
      </c>
      <c r="D847">
        <f ca="1">VLOOKUP(A847&amp;B847,'raw -- CBO demo'!$A$11:$N$8141,4,FALSE)</f>
        <v>4695467</v>
      </c>
      <c r="E847">
        <f ca="1">VLOOKUP(A847&amp;B847,'raw -- CBO demo'!$A$11:$N$8141,8,FALSE)+VLOOKUP(A847&amp;B847,'raw -- CBO demo'!$A$11:$N$8141,14,FALSE)</f>
        <v>2581646</v>
      </c>
    </row>
    <row r="848" spans="1:5">
      <c r="A848">
        <f t="shared" si="35"/>
        <v>2031</v>
      </c>
      <c r="B848">
        <f t="shared" si="36"/>
        <v>38</v>
      </c>
      <c r="C848" t="str">
        <f t="shared" si="36"/>
        <v>pop_35_44</v>
      </c>
      <c r="D848">
        <f ca="1">VLOOKUP(A848&amp;B848,'raw -- CBO demo'!$A$11:$N$8141,4,FALSE)</f>
        <v>4789486</v>
      </c>
      <c r="E848">
        <f ca="1">VLOOKUP(A848&amp;B848,'raw -- CBO demo'!$A$11:$N$8141,8,FALSE)+VLOOKUP(A848&amp;B848,'raw -- CBO demo'!$A$11:$N$8141,14,FALSE)</f>
        <v>2653793</v>
      </c>
    </row>
    <row r="849" spans="1:5">
      <c r="A849">
        <f t="shared" si="35"/>
        <v>2031</v>
      </c>
      <c r="B849">
        <f t="shared" si="36"/>
        <v>39</v>
      </c>
      <c r="C849" t="str">
        <f t="shared" si="36"/>
        <v>pop_35_44</v>
      </c>
      <c r="D849">
        <f ca="1">VLOOKUP(A849&amp;B849,'raw -- CBO demo'!$A$11:$N$8141,4,FALSE)</f>
        <v>4835680</v>
      </c>
      <c r="E849">
        <f ca="1">VLOOKUP(A849&amp;B849,'raw -- CBO demo'!$A$11:$N$8141,8,FALSE)+VLOOKUP(A849&amp;B849,'raw -- CBO demo'!$A$11:$N$8141,14,FALSE)</f>
        <v>2696665</v>
      </c>
    </row>
    <row r="850" spans="1:5">
      <c r="A850">
        <f t="shared" si="35"/>
        <v>2031</v>
      </c>
      <c r="B850">
        <f t="shared" si="36"/>
        <v>40</v>
      </c>
      <c r="C850" t="str">
        <f t="shared" si="36"/>
        <v>pop_35_44</v>
      </c>
      <c r="D850">
        <f ca="1">VLOOKUP(A850&amp;B850,'raw -- CBO demo'!$A$11:$N$8141,4,FALSE)</f>
        <v>4887727</v>
      </c>
      <c r="E850">
        <f ca="1">VLOOKUP(A850&amp;B850,'raw -- CBO demo'!$A$11:$N$8141,8,FALSE)+VLOOKUP(A850&amp;B850,'raw -- CBO demo'!$A$11:$N$8141,14,FALSE)</f>
        <v>2794010</v>
      </c>
    </row>
    <row r="851" spans="1:5">
      <c r="A851">
        <f t="shared" si="35"/>
        <v>2031</v>
      </c>
      <c r="B851">
        <f t="shared" si="36"/>
        <v>41</v>
      </c>
      <c r="C851" t="str">
        <f t="shared" si="36"/>
        <v>pop_35_44</v>
      </c>
      <c r="D851">
        <f ca="1">VLOOKUP(A851&amp;B851,'raw -- CBO demo'!$A$11:$N$8141,4,FALSE)</f>
        <v>4749153</v>
      </c>
      <c r="E851">
        <f ca="1">VLOOKUP(A851&amp;B851,'raw -- CBO demo'!$A$11:$N$8141,8,FALSE)+VLOOKUP(A851&amp;B851,'raw -- CBO demo'!$A$11:$N$8141,14,FALSE)</f>
        <v>2674328</v>
      </c>
    </row>
    <row r="852" spans="1:5">
      <c r="A852">
        <f t="shared" si="35"/>
        <v>2031</v>
      </c>
      <c r="B852">
        <f t="shared" si="36"/>
        <v>42</v>
      </c>
      <c r="C852" t="str">
        <f t="shared" si="36"/>
        <v>pop_35_44</v>
      </c>
      <c r="D852">
        <f ca="1">VLOOKUP(A852&amp;B852,'raw -- CBO demo'!$A$11:$N$8141,4,FALSE)</f>
        <v>4637733</v>
      </c>
      <c r="E852">
        <f ca="1">VLOOKUP(A852&amp;B852,'raw -- CBO demo'!$A$11:$N$8141,8,FALSE)+VLOOKUP(A852&amp;B852,'raw -- CBO demo'!$A$11:$N$8141,14,FALSE)</f>
        <v>2637229</v>
      </c>
    </row>
    <row r="853" spans="1:5">
      <c r="A853">
        <f t="shared" si="35"/>
        <v>2031</v>
      </c>
      <c r="B853">
        <f t="shared" si="36"/>
        <v>43</v>
      </c>
      <c r="C853" t="str">
        <f t="shared" si="36"/>
        <v>pop_35_44</v>
      </c>
      <c r="D853">
        <f ca="1">VLOOKUP(A853&amp;B853,'raw -- CBO demo'!$A$11:$N$8141,4,FALSE)</f>
        <v>4525705</v>
      </c>
      <c r="E853">
        <f ca="1">VLOOKUP(A853&amp;B853,'raw -- CBO demo'!$A$11:$N$8141,8,FALSE)+VLOOKUP(A853&amp;B853,'raw -- CBO demo'!$A$11:$N$8141,14,FALSE)</f>
        <v>2619110</v>
      </c>
    </row>
    <row r="854" spans="1:5">
      <c r="A854">
        <f t="shared" si="35"/>
        <v>2031</v>
      </c>
      <c r="B854">
        <f t="shared" si="36"/>
        <v>44</v>
      </c>
      <c r="C854" t="str">
        <f t="shared" si="36"/>
        <v>pop_35_44</v>
      </c>
      <c r="D854">
        <f ca="1">VLOOKUP(A854&amp;B854,'raw -- CBO demo'!$A$11:$N$8141,4,FALSE)</f>
        <v>4482856</v>
      </c>
      <c r="E854">
        <f ca="1">VLOOKUP(A854&amp;B854,'raw -- CBO demo'!$A$11:$N$8141,8,FALSE)+VLOOKUP(A854&amp;B854,'raw -- CBO demo'!$A$11:$N$8141,14,FALSE)</f>
        <v>2592458</v>
      </c>
    </row>
    <row r="855" spans="1:5">
      <c r="A855">
        <f t="shared" si="35"/>
        <v>2031</v>
      </c>
      <c r="B855">
        <f t="shared" si="36"/>
        <v>45</v>
      </c>
      <c r="C855" t="str">
        <f t="shared" si="36"/>
        <v>pop_45_54</v>
      </c>
      <c r="D855">
        <f ca="1">VLOOKUP(A855&amp;B855,'raw -- CBO demo'!$A$11:$N$8141,4,FALSE)</f>
        <v>4495301</v>
      </c>
      <c r="E855">
        <f ca="1">VLOOKUP(A855&amp;B855,'raw -- CBO demo'!$A$11:$N$8141,8,FALSE)+VLOOKUP(A855&amp;B855,'raw -- CBO demo'!$A$11:$N$8141,14,FALSE)</f>
        <v>2667085</v>
      </c>
    </row>
    <row r="856" spans="1:5">
      <c r="A856">
        <f t="shared" si="35"/>
        <v>2031</v>
      </c>
      <c r="B856">
        <f t="shared" si="36"/>
        <v>46</v>
      </c>
      <c r="C856" t="str">
        <f t="shared" si="36"/>
        <v>pop_45_54</v>
      </c>
      <c r="D856">
        <f ca="1">VLOOKUP(A856&amp;B856,'raw -- CBO demo'!$A$11:$N$8141,4,FALSE)</f>
        <v>4403961</v>
      </c>
      <c r="E856">
        <f ca="1">VLOOKUP(A856&amp;B856,'raw -- CBO demo'!$A$11:$N$8141,8,FALSE)+VLOOKUP(A856&amp;B856,'raw -- CBO demo'!$A$11:$N$8141,14,FALSE)</f>
        <v>2657074</v>
      </c>
    </row>
    <row r="857" spans="1:5">
      <c r="A857">
        <f t="shared" si="35"/>
        <v>2031</v>
      </c>
      <c r="B857">
        <f t="shared" si="36"/>
        <v>47</v>
      </c>
      <c r="C857" t="str">
        <f t="shared" si="36"/>
        <v>pop_45_54</v>
      </c>
      <c r="D857">
        <f ca="1">VLOOKUP(A857&amp;B857,'raw -- CBO demo'!$A$11:$N$8141,4,FALSE)</f>
        <v>4380717</v>
      </c>
      <c r="E857">
        <f ca="1">VLOOKUP(A857&amp;B857,'raw -- CBO demo'!$A$11:$N$8141,8,FALSE)+VLOOKUP(A857&amp;B857,'raw -- CBO demo'!$A$11:$N$8141,14,FALSE)</f>
        <v>2750456</v>
      </c>
    </row>
    <row r="858" spans="1:5">
      <c r="A858">
        <f t="shared" si="35"/>
        <v>2031</v>
      </c>
      <c r="B858">
        <f t="shared" si="36"/>
        <v>48</v>
      </c>
      <c r="C858" t="str">
        <f t="shared" si="36"/>
        <v>pop_45_54</v>
      </c>
      <c r="D858">
        <f ca="1">VLOOKUP(A858&amp;B858,'raw -- CBO demo'!$A$11:$N$8141,4,FALSE)</f>
        <v>4455940</v>
      </c>
      <c r="E858">
        <f ca="1">VLOOKUP(A858&amp;B858,'raw -- CBO demo'!$A$11:$N$8141,8,FALSE)+VLOOKUP(A858&amp;B858,'raw -- CBO demo'!$A$11:$N$8141,14,FALSE)</f>
        <v>2735672</v>
      </c>
    </row>
    <row r="859" spans="1:5">
      <c r="A859">
        <f t="shared" si="35"/>
        <v>2031</v>
      </c>
      <c r="B859">
        <f t="shared" si="36"/>
        <v>49</v>
      </c>
      <c r="C859" t="str">
        <f t="shared" si="36"/>
        <v>pop_45_54</v>
      </c>
      <c r="D859">
        <f ca="1">VLOOKUP(A859&amp;B859,'raw -- CBO demo'!$A$11:$N$8141,4,FALSE)</f>
        <v>4368601</v>
      </c>
      <c r="E859">
        <f ca="1">VLOOKUP(A859&amp;B859,'raw -- CBO demo'!$A$11:$N$8141,8,FALSE)+VLOOKUP(A859&amp;B859,'raw -- CBO demo'!$A$11:$N$8141,14,FALSE)</f>
        <v>2730132</v>
      </c>
    </row>
    <row r="860" spans="1:5">
      <c r="A860">
        <f t="shared" si="35"/>
        <v>2031</v>
      </c>
      <c r="B860">
        <f t="shared" si="36"/>
        <v>50</v>
      </c>
      <c r="C860" t="str">
        <f t="shared" si="36"/>
        <v>pop_45_54</v>
      </c>
      <c r="D860">
        <f ca="1">VLOOKUP(A860&amp;B860,'raw -- CBO demo'!$A$11:$N$8141,4,FALSE)</f>
        <v>4419461</v>
      </c>
      <c r="E860">
        <f ca="1">VLOOKUP(A860&amp;B860,'raw -- CBO demo'!$A$11:$N$8141,8,FALSE)+VLOOKUP(A860&amp;B860,'raw -- CBO demo'!$A$11:$N$8141,14,FALSE)</f>
        <v>2795973</v>
      </c>
    </row>
    <row r="861" spans="1:5">
      <c r="A861">
        <f t="shared" si="35"/>
        <v>2031</v>
      </c>
      <c r="B861">
        <f t="shared" si="36"/>
        <v>51</v>
      </c>
      <c r="C861" t="str">
        <f t="shared" si="36"/>
        <v>pop_45_54</v>
      </c>
      <c r="D861">
        <f ca="1">VLOOKUP(A861&amp;B861,'raw -- CBO demo'!$A$11:$N$8141,4,FALSE)</f>
        <v>4241428</v>
      </c>
      <c r="E861">
        <f ca="1">VLOOKUP(A861&amp;B861,'raw -- CBO demo'!$A$11:$N$8141,8,FALSE)+VLOOKUP(A861&amp;B861,'raw -- CBO demo'!$A$11:$N$8141,14,FALSE)</f>
        <v>2762116</v>
      </c>
    </row>
    <row r="862" spans="1:5">
      <c r="A862">
        <f t="shared" si="35"/>
        <v>2031</v>
      </c>
      <c r="B862">
        <f t="shared" si="36"/>
        <v>52</v>
      </c>
      <c r="C862" t="str">
        <f t="shared" si="36"/>
        <v>pop_45_54</v>
      </c>
      <c r="D862">
        <f ca="1">VLOOKUP(A862&amp;B862,'raw -- CBO demo'!$A$11:$N$8141,4,FALSE)</f>
        <v>4096067</v>
      </c>
      <c r="E862">
        <f ca="1">VLOOKUP(A862&amp;B862,'raw -- CBO demo'!$A$11:$N$8141,8,FALSE)+VLOOKUP(A862&amp;B862,'raw -- CBO demo'!$A$11:$N$8141,14,FALSE)</f>
        <v>2694485</v>
      </c>
    </row>
    <row r="863" spans="1:5">
      <c r="A863">
        <f t="shared" si="35"/>
        <v>2031</v>
      </c>
      <c r="B863">
        <f t="shared" si="36"/>
        <v>53</v>
      </c>
      <c r="C863" t="str">
        <f t="shared" si="36"/>
        <v>pop_45_54</v>
      </c>
      <c r="D863">
        <f ca="1">VLOOKUP(A863&amp;B863,'raw -- CBO demo'!$A$11:$N$8141,4,FALSE)</f>
        <v>4061959</v>
      </c>
      <c r="E863">
        <f ca="1">VLOOKUP(A863&amp;B863,'raw -- CBO demo'!$A$11:$N$8141,8,FALSE)+VLOOKUP(A863&amp;B863,'raw -- CBO demo'!$A$11:$N$8141,14,FALSE)</f>
        <v>2665111</v>
      </c>
    </row>
    <row r="864" spans="1:5">
      <c r="A864">
        <f t="shared" si="35"/>
        <v>2031</v>
      </c>
      <c r="B864">
        <f t="shared" si="36"/>
        <v>54</v>
      </c>
      <c r="C864" t="str">
        <f t="shared" si="36"/>
        <v>pop_45_54</v>
      </c>
      <c r="D864">
        <f ca="1">VLOOKUP(A864&amp;B864,'raw -- CBO demo'!$A$11:$N$8141,4,FALSE)</f>
        <v>3904146</v>
      </c>
      <c r="E864">
        <f ca="1">VLOOKUP(A864&amp;B864,'raw -- CBO demo'!$A$11:$N$8141,8,FALSE)+VLOOKUP(A864&amp;B864,'raw -- CBO demo'!$A$11:$N$8141,14,FALSE)</f>
        <v>2584063</v>
      </c>
    </row>
    <row r="865" spans="1:5">
      <c r="A865">
        <f t="shared" si="35"/>
        <v>2031</v>
      </c>
      <c r="B865">
        <f t="shared" si="36"/>
        <v>55</v>
      </c>
      <c r="C865" t="str">
        <f t="shared" si="36"/>
        <v>pop_55_64</v>
      </c>
      <c r="D865">
        <f ca="1">VLOOKUP(A865&amp;B865,'raw -- CBO demo'!$A$11:$N$8141,4,FALSE)</f>
        <v>3860895</v>
      </c>
      <c r="E865">
        <f ca="1">VLOOKUP(A865&amp;B865,'raw -- CBO demo'!$A$11:$N$8141,8,FALSE)+VLOOKUP(A865&amp;B865,'raw -- CBO demo'!$A$11:$N$8141,14,FALSE)</f>
        <v>2531535</v>
      </c>
    </row>
    <row r="866" spans="1:5">
      <c r="A866">
        <f t="shared" si="35"/>
        <v>2031</v>
      </c>
      <c r="B866">
        <f t="shared" si="36"/>
        <v>56</v>
      </c>
      <c r="C866" t="str">
        <f t="shared" si="36"/>
        <v>pop_55_64</v>
      </c>
      <c r="D866">
        <f ca="1">VLOOKUP(A866&amp;B866,'raw -- CBO demo'!$A$11:$N$8141,4,FALSE)</f>
        <v>3835065</v>
      </c>
      <c r="E866">
        <f ca="1">VLOOKUP(A866&amp;B866,'raw -- CBO demo'!$A$11:$N$8141,8,FALSE)+VLOOKUP(A866&amp;B866,'raw -- CBO demo'!$A$11:$N$8141,14,FALSE)</f>
        <v>2441042</v>
      </c>
    </row>
    <row r="867" spans="1:5">
      <c r="A867">
        <f t="shared" si="35"/>
        <v>2031</v>
      </c>
      <c r="B867">
        <f t="shared" si="36"/>
        <v>57</v>
      </c>
      <c r="C867" t="str">
        <f t="shared" si="36"/>
        <v>pop_55_64</v>
      </c>
      <c r="D867">
        <f ca="1">VLOOKUP(A867&amp;B867,'raw -- CBO demo'!$A$11:$N$8141,4,FALSE)</f>
        <v>3752697</v>
      </c>
      <c r="E867">
        <f ca="1">VLOOKUP(A867&amp;B867,'raw -- CBO demo'!$A$11:$N$8141,8,FALSE)+VLOOKUP(A867&amp;B867,'raw -- CBO demo'!$A$11:$N$8141,14,FALSE)</f>
        <v>2435159</v>
      </c>
    </row>
    <row r="868" spans="1:5">
      <c r="A868">
        <f t="shared" si="35"/>
        <v>2031</v>
      </c>
      <c r="B868">
        <f t="shared" si="36"/>
        <v>58</v>
      </c>
      <c r="C868" t="str">
        <f t="shared" si="36"/>
        <v>pop_55_64</v>
      </c>
      <c r="D868">
        <f ca="1">VLOOKUP(A868&amp;B868,'raw -- CBO demo'!$A$11:$N$8141,4,FALSE)</f>
        <v>3886433</v>
      </c>
      <c r="E868">
        <f ca="1">VLOOKUP(A868&amp;B868,'raw -- CBO demo'!$A$11:$N$8141,8,FALSE)+VLOOKUP(A868&amp;B868,'raw -- CBO demo'!$A$11:$N$8141,14,FALSE)</f>
        <v>2498162</v>
      </c>
    </row>
    <row r="869" spans="1:5">
      <c r="A869">
        <f t="shared" si="35"/>
        <v>2031</v>
      </c>
      <c r="B869">
        <f t="shared" si="36"/>
        <v>59</v>
      </c>
      <c r="C869" t="str">
        <f t="shared" si="36"/>
        <v>pop_55_64</v>
      </c>
      <c r="D869">
        <f ca="1">VLOOKUP(A869&amp;B869,'raw -- CBO demo'!$A$11:$N$8141,4,FALSE)</f>
        <v>4041390</v>
      </c>
      <c r="E869">
        <f ca="1">VLOOKUP(A869&amp;B869,'raw -- CBO demo'!$A$11:$N$8141,8,FALSE)+VLOOKUP(A869&amp;B869,'raw -- CBO demo'!$A$11:$N$8141,14,FALSE)</f>
        <v>2595873</v>
      </c>
    </row>
    <row r="870" spans="1:5">
      <c r="A870">
        <f t="shared" si="35"/>
        <v>2031</v>
      </c>
      <c r="B870">
        <f t="shared" si="36"/>
        <v>60</v>
      </c>
      <c r="C870" t="str">
        <f t="shared" si="36"/>
        <v>pop_55_64</v>
      </c>
      <c r="D870">
        <f ca="1">VLOOKUP(A870&amp;B870,'raw -- CBO demo'!$A$11:$N$8141,4,FALSE)</f>
        <v>4189626</v>
      </c>
      <c r="E870">
        <f ca="1">VLOOKUP(A870&amp;B870,'raw -- CBO demo'!$A$11:$N$8141,8,FALSE)+VLOOKUP(A870&amp;B870,'raw -- CBO demo'!$A$11:$N$8141,14,FALSE)</f>
        <v>2696776</v>
      </c>
    </row>
    <row r="871" spans="1:5">
      <c r="A871">
        <f t="shared" si="35"/>
        <v>2031</v>
      </c>
      <c r="B871">
        <f t="shared" si="36"/>
        <v>61</v>
      </c>
      <c r="C871" t="str">
        <f t="shared" si="36"/>
        <v>pop_55_64</v>
      </c>
      <c r="D871">
        <f ca="1">VLOOKUP(A871&amp;B871,'raw -- CBO demo'!$A$11:$N$8141,4,FALSE)</f>
        <v>3979738</v>
      </c>
      <c r="E871">
        <f ca="1">VLOOKUP(A871&amp;B871,'raw -- CBO demo'!$A$11:$N$8141,8,FALSE)+VLOOKUP(A871&amp;B871,'raw -- CBO demo'!$A$11:$N$8141,14,FALSE)</f>
        <v>2569748</v>
      </c>
    </row>
    <row r="872" spans="1:5">
      <c r="A872">
        <f t="shared" si="35"/>
        <v>2031</v>
      </c>
      <c r="B872">
        <f t="shared" si="36"/>
        <v>62</v>
      </c>
      <c r="C872" t="str">
        <f t="shared" si="36"/>
        <v>pop_55_64</v>
      </c>
      <c r="D872">
        <f ca="1">VLOOKUP(A872&amp;B872,'raw -- CBO demo'!$A$11:$N$8141,4,FALSE)</f>
        <v>3838387</v>
      </c>
      <c r="E872">
        <f ca="1">VLOOKUP(A872&amp;B872,'raw -- CBO demo'!$A$11:$N$8141,8,FALSE)+VLOOKUP(A872&amp;B872,'raw -- CBO demo'!$A$11:$N$8141,14,FALSE)</f>
        <v>2462256</v>
      </c>
    </row>
    <row r="873" spans="1:5">
      <c r="A873">
        <f t="shared" si="35"/>
        <v>2031</v>
      </c>
      <c r="B873">
        <f t="shared" si="36"/>
        <v>63</v>
      </c>
      <c r="C873" t="str">
        <f t="shared" si="36"/>
        <v>pop_55_64</v>
      </c>
      <c r="D873">
        <f ca="1">VLOOKUP(A873&amp;B873,'raw -- CBO demo'!$A$11:$N$8141,4,FALSE)</f>
        <v>3762268</v>
      </c>
      <c r="E873">
        <f ca="1">VLOOKUP(A873&amp;B873,'raw -- CBO demo'!$A$11:$N$8141,8,FALSE)+VLOOKUP(A873&amp;B873,'raw -- CBO demo'!$A$11:$N$8141,14,FALSE)</f>
        <v>2347192</v>
      </c>
    </row>
    <row r="874" spans="1:5">
      <c r="A874">
        <f t="shared" si="35"/>
        <v>2031</v>
      </c>
      <c r="B874">
        <f t="shared" si="36"/>
        <v>64</v>
      </c>
      <c r="C874" t="str">
        <f t="shared" si="36"/>
        <v>pop_55_64</v>
      </c>
      <c r="D874">
        <f ca="1">VLOOKUP(A874&amp;B874,'raw -- CBO demo'!$A$11:$N$8141,4,FALSE)</f>
        <v>3772007</v>
      </c>
      <c r="E874">
        <f ca="1">VLOOKUP(A874&amp;B874,'raw -- CBO demo'!$A$11:$N$8141,8,FALSE)+VLOOKUP(A874&amp;B874,'raw -- CBO demo'!$A$11:$N$8141,14,FALSE)</f>
        <v>2354970</v>
      </c>
    </row>
    <row r="875" spans="1:5">
      <c r="A875">
        <f t="shared" si="35"/>
        <v>2031</v>
      </c>
      <c r="B875">
        <f t="shared" si="36"/>
        <v>65</v>
      </c>
      <c r="C875" t="str">
        <f t="shared" si="36"/>
        <v>pop_65_74</v>
      </c>
      <c r="D875">
        <f ca="1">VLOOKUP(A875&amp;B875,'raw -- CBO demo'!$A$11:$N$8141,4,FALSE)</f>
        <v>3857222</v>
      </c>
      <c r="E875">
        <f ca="1">VLOOKUP(A875&amp;B875,'raw -- CBO demo'!$A$11:$N$8141,8,FALSE)+VLOOKUP(A875&amp;B875,'raw -- CBO demo'!$A$11:$N$8141,14,FALSE)</f>
        <v>2412892</v>
      </c>
    </row>
    <row r="876" spans="1:5">
      <c r="A876">
        <f t="shared" si="35"/>
        <v>2031</v>
      </c>
      <c r="B876">
        <f t="shared" si="36"/>
        <v>66</v>
      </c>
      <c r="C876" t="str">
        <f t="shared" si="36"/>
        <v>pop_65_74</v>
      </c>
      <c r="D876">
        <f ca="1">VLOOKUP(A876&amp;B876,'raw -- CBO demo'!$A$11:$N$8141,4,FALSE)</f>
        <v>3997287</v>
      </c>
      <c r="E876">
        <f ca="1">VLOOKUP(A876&amp;B876,'raw -- CBO demo'!$A$11:$N$8141,8,FALSE)+VLOOKUP(A876&amp;B876,'raw -- CBO demo'!$A$11:$N$8141,14,FALSE)</f>
        <v>2513570</v>
      </c>
    </row>
    <row r="877" spans="1:5">
      <c r="A877">
        <f t="shared" ref="A877:A940" si="37">A776+1</f>
        <v>2031</v>
      </c>
      <c r="B877">
        <f t="shared" ref="B877:C940" si="38">B776</f>
        <v>67</v>
      </c>
      <c r="C877" t="str">
        <f t="shared" si="38"/>
        <v>pop_65_74</v>
      </c>
      <c r="D877">
        <f ca="1">VLOOKUP(A877&amp;B877,'raw -- CBO demo'!$A$11:$N$8141,4,FALSE)</f>
        <v>3963335</v>
      </c>
      <c r="E877">
        <f ca="1">VLOOKUP(A877&amp;B877,'raw -- CBO demo'!$A$11:$N$8141,8,FALSE)+VLOOKUP(A877&amp;B877,'raw -- CBO demo'!$A$11:$N$8141,14,FALSE)</f>
        <v>2481316</v>
      </c>
    </row>
    <row r="878" spans="1:5">
      <c r="A878">
        <f t="shared" si="37"/>
        <v>2031</v>
      </c>
      <c r="B878">
        <f t="shared" si="38"/>
        <v>68</v>
      </c>
      <c r="C878" t="str">
        <f t="shared" si="38"/>
        <v>pop_65_74</v>
      </c>
      <c r="D878">
        <f ca="1">VLOOKUP(A878&amp;B878,'raw -- CBO demo'!$A$11:$N$8141,4,FALSE)</f>
        <v>3938357</v>
      </c>
      <c r="E878">
        <f ca="1">VLOOKUP(A878&amp;B878,'raw -- CBO demo'!$A$11:$N$8141,8,FALSE)+VLOOKUP(A878&amp;B878,'raw -- CBO demo'!$A$11:$N$8141,14,FALSE)</f>
        <v>2438004</v>
      </c>
    </row>
    <row r="879" spans="1:5">
      <c r="A879">
        <f t="shared" si="37"/>
        <v>2031</v>
      </c>
      <c r="B879">
        <f t="shared" si="38"/>
        <v>69</v>
      </c>
      <c r="C879" t="str">
        <f t="shared" si="38"/>
        <v>pop_65_74</v>
      </c>
      <c r="D879">
        <f ca="1">VLOOKUP(A879&amp;B879,'raw -- CBO demo'!$A$11:$N$8141,4,FALSE)</f>
        <v>3882246</v>
      </c>
      <c r="E879">
        <f ca="1">VLOOKUP(A879&amp;B879,'raw -- CBO demo'!$A$11:$N$8141,8,FALSE)+VLOOKUP(A879&amp;B879,'raw -- CBO demo'!$A$11:$N$8141,14,FALSE)</f>
        <v>2453171</v>
      </c>
    </row>
    <row r="880" spans="1:5">
      <c r="A880">
        <f t="shared" si="37"/>
        <v>2031</v>
      </c>
      <c r="B880">
        <f t="shared" si="38"/>
        <v>70</v>
      </c>
      <c r="C880" t="str">
        <f t="shared" si="38"/>
        <v>pop_65_74</v>
      </c>
      <c r="D880">
        <f ca="1">VLOOKUP(A880&amp;B880,'raw -- CBO demo'!$A$11:$N$8141,4,FALSE)</f>
        <v>3871736</v>
      </c>
      <c r="E880">
        <f ca="1">VLOOKUP(A880&amp;B880,'raw -- CBO demo'!$A$11:$N$8141,8,FALSE)+VLOOKUP(A880&amp;B880,'raw -- CBO demo'!$A$11:$N$8141,14,FALSE)</f>
        <v>2350658</v>
      </c>
    </row>
    <row r="881" spans="1:5">
      <c r="A881">
        <f t="shared" si="37"/>
        <v>2031</v>
      </c>
      <c r="B881">
        <f t="shared" si="38"/>
        <v>71</v>
      </c>
      <c r="C881" t="str">
        <f t="shared" si="38"/>
        <v>pop_65_74</v>
      </c>
      <c r="D881">
        <f ca="1">VLOOKUP(A881&amp;B881,'raw -- CBO demo'!$A$11:$N$8141,4,FALSE)</f>
        <v>3737579</v>
      </c>
      <c r="E881">
        <f ca="1">VLOOKUP(A881&amp;B881,'raw -- CBO demo'!$A$11:$N$8141,8,FALSE)+VLOOKUP(A881&amp;B881,'raw -- CBO demo'!$A$11:$N$8141,14,FALSE)</f>
        <v>2225608</v>
      </c>
    </row>
    <row r="882" spans="1:5">
      <c r="A882">
        <f t="shared" si="37"/>
        <v>2031</v>
      </c>
      <c r="B882">
        <f t="shared" si="38"/>
        <v>72</v>
      </c>
      <c r="C882" t="str">
        <f t="shared" si="38"/>
        <v>pop_65_74</v>
      </c>
      <c r="D882">
        <f ca="1">VLOOKUP(A882&amp;B882,'raw -- CBO demo'!$A$11:$N$8141,4,FALSE)</f>
        <v>3598809</v>
      </c>
      <c r="E882">
        <f ca="1">VLOOKUP(A882&amp;B882,'raw -- CBO demo'!$A$11:$N$8141,8,FALSE)+VLOOKUP(A882&amp;B882,'raw -- CBO demo'!$A$11:$N$8141,14,FALSE)</f>
        <v>2126081</v>
      </c>
    </row>
    <row r="883" spans="1:5">
      <c r="A883">
        <f t="shared" si="37"/>
        <v>2031</v>
      </c>
      <c r="B883">
        <f t="shared" si="38"/>
        <v>73</v>
      </c>
      <c r="C883" t="str">
        <f t="shared" si="38"/>
        <v>pop_65_74</v>
      </c>
      <c r="D883">
        <f ca="1">VLOOKUP(A883&amp;B883,'raw -- CBO demo'!$A$11:$N$8141,4,FALSE)</f>
        <v>3568947</v>
      </c>
      <c r="E883">
        <f ca="1">VLOOKUP(A883&amp;B883,'raw -- CBO demo'!$A$11:$N$8141,8,FALSE)+VLOOKUP(A883&amp;B883,'raw -- CBO demo'!$A$11:$N$8141,14,FALSE)</f>
        <v>2112682</v>
      </c>
    </row>
    <row r="884" spans="1:5">
      <c r="A884">
        <f t="shared" si="37"/>
        <v>2031</v>
      </c>
      <c r="B884">
        <f t="shared" si="38"/>
        <v>74</v>
      </c>
      <c r="C884" t="str">
        <f t="shared" si="38"/>
        <v>pop_65_74</v>
      </c>
      <c r="D884">
        <f ca="1">VLOOKUP(A884&amp;B884,'raw -- CBO demo'!$A$11:$N$8141,4,FALSE)</f>
        <v>3409064</v>
      </c>
      <c r="E884">
        <f ca="1">VLOOKUP(A884&amp;B884,'raw -- CBO demo'!$A$11:$N$8141,8,FALSE)+VLOOKUP(A884&amp;B884,'raw -- CBO demo'!$A$11:$N$8141,14,FALSE)</f>
        <v>1946796</v>
      </c>
    </row>
    <row r="885" spans="1:5">
      <c r="A885">
        <f t="shared" si="37"/>
        <v>2031</v>
      </c>
      <c r="B885">
        <f t="shared" si="38"/>
        <v>75</v>
      </c>
      <c r="C885" t="str">
        <f t="shared" si="38"/>
        <v>pop_75_84</v>
      </c>
      <c r="D885">
        <f ca="1">VLOOKUP(A885&amp;B885,'raw -- CBO demo'!$A$11:$N$8141,4,FALSE)</f>
        <v>3243249</v>
      </c>
      <c r="E885">
        <f ca="1">VLOOKUP(A885&amp;B885,'raw -- CBO demo'!$A$11:$N$8141,8,FALSE)+VLOOKUP(A885&amp;B885,'raw -- CBO demo'!$A$11:$N$8141,14,FALSE)</f>
        <v>1816948</v>
      </c>
    </row>
    <row r="886" spans="1:5">
      <c r="A886">
        <f t="shared" si="37"/>
        <v>2031</v>
      </c>
      <c r="B886">
        <f t="shared" si="38"/>
        <v>76</v>
      </c>
      <c r="C886" t="str">
        <f t="shared" si="38"/>
        <v>pop_75_84</v>
      </c>
      <c r="D886">
        <f ca="1">VLOOKUP(A886&amp;B886,'raw -- CBO demo'!$A$11:$N$8141,4,FALSE)</f>
        <v>3125587</v>
      </c>
      <c r="E886">
        <f ca="1">VLOOKUP(A886&amp;B886,'raw -- CBO demo'!$A$11:$N$8141,8,FALSE)+VLOOKUP(A886&amp;B886,'raw -- CBO demo'!$A$11:$N$8141,14,FALSE)</f>
        <v>1729296</v>
      </c>
    </row>
    <row r="887" spans="1:5">
      <c r="A887">
        <f t="shared" si="37"/>
        <v>2031</v>
      </c>
      <c r="B887">
        <f t="shared" si="38"/>
        <v>77</v>
      </c>
      <c r="C887" t="str">
        <f t="shared" si="38"/>
        <v>pop_75_84</v>
      </c>
      <c r="D887">
        <f ca="1">VLOOKUP(A887&amp;B887,'raw -- CBO demo'!$A$11:$N$8141,4,FALSE)</f>
        <v>2910980</v>
      </c>
      <c r="E887">
        <f ca="1">VLOOKUP(A887&amp;B887,'raw -- CBO demo'!$A$11:$N$8141,8,FALSE)+VLOOKUP(A887&amp;B887,'raw -- CBO demo'!$A$11:$N$8141,14,FALSE)</f>
        <v>1572457</v>
      </c>
    </row>
    <row r="888" spans="1:5">
      <c r="A888">
        <f t="shared" si="37"/>
        <v>2031</v>
      </c>
      <c r="B888">
        <f t="shared" si="38"/>
        <v>78</v>
      </c>
      <c r="C888" t="str">
        <f t="shared" si="38"/>
        <v>pop_75_84</v>
      </c>
      <c r="D888">
        <f ca="1">VLOOKUP(A888&amp;B888,'raw -- CBO demo'!$A$11:$N$8141,4,FALSE)</f>
        <v>2788332</v>
      </c>
      <c r="E888">
        <f ca="1">VLOOKUP(A888&amp;B888,'raw -- CBO demo'!$A$11:$N$8141,8,FALSE)+VLOOKUP(A888&amp;B888,'raw -- CBO demo'!$A$11:$N$8141,14,FALSE)</f>
        <v>1518554</v>
      </c>
    </row>
    <row r="889" spans="1:5">
      <c r="A889">
        <f t="shared" si="37"/>
        <v>2031</v>
      </c>
      <c r="B889">
        <f t="shared" si="38"/>
        <v>79</v>
      </c>
      <c r="C889" t="str">
        <f t="shared" si="38"/>
        <v>pop_75_84</v>
      </c>
      <c r="D889">
        <f ca="1">VLOOKUP(A889&amp;B889,'raw -- CBO demo'!$A$11:$N$8141,4,FALSE)</f>
        <v>2589051</v>
      </c>
      <c r="E889">
        <f ca="1">VLOOKUP(A889&amp;B889,'raw -- CBO demo'!$A$11:$N$8141,8,FALSE)+VLOOKUP(A889&amp;B889,'raw -- CBO demo'!$A$11:$N$8141,14,FALSE)</f>
        <v>1382343</v>
      </c>
    </row>
    <row r="890" spans="1:5">
      <c r="A890">
        <f t="shared" si="37"/>
        <v>2031</v>
      </c>
      <c r="B890">
        <f t="shared" si="38"/>
        <v>80</v>
      </c>
      <c r="C890" t="str">
        <f t="shared" si="38"/>
        <v>pop_75_84</v>
      </c>
      <c r="D890">
        <f ca="1">VLOOKUP(A890&amp;B890,'raw -- CBO demo'!$A$11:$N$8141,4,FALSE)</f>
        <v>2397237</v>
      </c>
      <c r="E890">
        <f ca="1">VLOOKUP(A890&amp;B890,'raw -- CBO demo'!$A$11:$N$8141,8,FALSE)+VLOOKUP(A890&amp;B890,'raw -- CBO demo'!$A$11:$N$8141,14,FALSE)</f>
        <v>1301481</v>
      </c>
    </row>
    <row r="891" spans="1:5">
      <c r="A891">
        <f t="shared" si="37"/>
        <v>2031</v>
      </c>
      <c r="B891">
        <f t="shared" si="38"/>
        <v>81</v>
      </c>
      <c r="C891" t="str">
        <f t="shared" si="38"/>
        <v>pop_75_84</v>
      </c>
      <c r="D891">
        <f ca="1">VLOOKUP(A891&amp;B891,'raw -- CBO demo'!$A$11:$N$8141,4,FALSE)</f>
        <v>2248137</v>
      </c>
      <c r="E891">
        <f ca="1">VLOOKUP(A891&amp;B891,'raw -- CBO demo'!$A$11:$N$8141,8,FALSE)+VLOOKUP(A891&amp;B891,'raw -- CBO demo'!$A$11:$N$8141,14,FALSE)</f>
        <v>1228536</v>
      </c>
    </row>
    <row r="892" spans="1:5">
      <c r="A892">
        <f t="shared" si="37"/>
        <v>2031</v>
      </c>
      <c r="B892">
        <f t="shared" si="38"/>
        <v>82</v>
      </c>
      <c r="C892" t="str">
        <f t="shared" si="38"/>
        <v>pop_75_84</v>
      </c>
      <c r="D892">
        <f ca="1">VLOOKUP(A892&amp;B892,'raw -- CBO demo'!$A$11:$N$8141,4,FALSE)</f>
        <v>2093285</v>
      </c>
      <c r="E892">
        <f ca="1">VLOOKUP(A892&amp;B892,'raw -- CBO demo'!$A$11:$N$8141,8,FALSE)+VLOOKUP(A892&amp;B892,'raw -- CBO demo'!$A$11:$N$8141,14,FALSE)</f>
        <v>1058212</v>
      </c>
    </row>
    <row r="893" spans="1:5">
      <c r="A893">
        <f t="shared" si="37"/>
        <v>2031</v>
      </c>
      <c r="B893">
        <f t="shared" si="38"/>
        <v>83</v>
      </c>
      <c r="C893" t="str">
        <f t="shared" si="38"/>
        <v>pop_75_84</v>
      </c>
      <c r="D893">
        <f ca="1">VLOOKUP(A893&amp;B893,'raw -- CBO demo'!$A$11:$N$8141,4,FALSE)</f>
        <v>2031063</v>
      </c>
      <c r="E893">
        <f ca="1">VLOOKUP(A893&amp;B893,'raw -- CBO demo'!$A$11:$N$8141,8,FALSE)+VLOOKUP(A893&amp;B893,'raw -- CBO demo'!$A$11:$N$8141,14,FALSE)</f>
        <v>1042494</v>
      </c>
    </row>
    <row r="894" spans="1:5">
      <c r="A894">
        <f t="shared" si="37"/>
        <v>2031</v>
      </c>
      <c r="B894">
        <f t="shared" si="38"/>
        <v>84</v>
      </c>
      <c r="C894" t="str">
        <f t="shared" si="38"/>
        <v>pop_75_84</v>
      </c>
      <c r="D894">
        <f ca="1">VLOOKUP(A894&amp;B894,'raw -- CBO demo'!$A$11:$N$8141,4,FALSE)</f>
        <v>1688114</v>
      </c>
      <c r="E894">
        <f ca="1">VLOOKUP(A894&amp;B894,'raw -- CBO demo'!$A$11:$N$8141,8,FALSE)+VLOOKUP(A894&amp;B894,'raw -- CBO demo'!$A$11:$N$8141,14,FALSE)</f>
        <v>807814</v>
      </c>
    </row>
    <row r="895" spans="1:5">
      <c r="A895">
        <f t="shared" si="37"/>
        <v>2031</v>
      </c>
      <c r="B895">
        <f t="shared" si="38"/>
        <v>85</v>
      </c>
      <c r="C895" t="str">
        <f t="shared" si="38"/>
        <v>pop_85_plus</v>
      </c>
      <c r="D895">
        <f ca="1">VLOOKUP(A895&amp;B895,'raw -- CBO demo'!$A$11:$N$8141,4,FALSE)</f>
        <v>1282887</v>
      </c>
      <c r="E895">
        <f ca="1">VLOOKUP(A895&amp;B895,'raw -- CBO demo'!$A$11:$N$8141,8,FALSE)+VLOOKUP(A895&amp;B895,'raw -- CBO demo'!$A$11:$N$8141,14,FALSE)</f>
        <v>603134</v>
      </c>
    </row>
    <row r="896" spans="1:5">
      <c r="A896">
        <f t="shared" si="37"/>
        <v>2031</v>
      </c>
      <c r="B896">
        <f t="shared" si="38"/>
        <v>86</v>
      </c>
      <c r="C896" t="str">
        <f t="shared" si="38"/>
        <v>pop_85_plus</v>
      </c>
      <c r="D896">
        <f ca="1">VLOOKUP(A896&amp;B896,'raw -- CBO demo'!$A$11:$N$8141,4,FALSE)</f>
        <v>1177654</v>
      </c>
      <c r="E896">
        <f ca="1">VLOOKUP(A896&amp;B896,'raw -- CBO demo'!$A$11:$N$8141,8,FALSE)+VLOOKUP(A896&amp;B896,'raw -- CBO demo'!$A$11:$N$8141,14,FALSE)</f>
        <v>530490</v>
      </c>
    </row>
    <row r="897" spans="1:5">
      <c r="A897">
        <f t="shared" si="37"/>
        <v>2031</v>
      </c>
      <c r="B897">
        <f t="shared" si="38"/>
        <v>87</v>
      </c>
      <c r="C897" t="str">
        <f t="shared" si="38"/>
        <v>pop_85_plus</v>
      </c>
      <c r="D897">
        <f ca="1">VLOOKUP(A897&amp;B897,'raw -- CBO demo'!$A$11:$N$8141,4,FALSE)</f>
        <v>1076712</v>
      </c>
      <c r="E897">
        <f ca="1">VLOOKUP(A897&amp;B897,'raw -- CBO demo'!$A$11:$N$8141,8,FALSE)+VLOOKUP(A897&amp;B897,'raw -- CBO demo'!$A$11:$N$8141,14,FALSE)</f>
        <v>465793</v>
      </c>
    </row>
    <row r="898" spans="1:5">
      <c r="A898">
        <f t="shared" si="37"/>
        <v>2031</v>
      </c>
      <c r="B898">
        <f t="shared" si="38"/>
        <v>88</v>
      </c>
      <c r="C898" t="str">
        <f t="shared" si="38"/>
        <v>pop_85_plus</v>
      </c>
      <c r="D898">
        <f ca="1">VLOOKUP(A898&amp;B898,'raw -- CBO demo'!$A$11:$N$8141,4,FALSE)</f>
        <v>922348</v>
      </c>
      <c r="E898">
        <f ca="1">VLOOKUP(A898&amp;B898,'raw -- CBO demo'!$A$11:$N$8141,8,FALSE)+VLOOKUP(A898&amp;B898,'raw -- CBO demo'!$A$11:$N$8141,14,FALSE)</f>
        <v>401249</v>
      </c>
    </row>
    <row r="899" spans="1:5">
      <c r="A899">
        <f t="shared" si="37"/>
        <v>2031</v>
      </c>
      <c r="B899">
        <f t="shared" si="38"/>
        <v>89</v>
      </c>
      <c r="C899" t="str">
        <f t="shared" si="38"/>
        <v>pop_85_plus</v>
      </c>
      <c r="D899">
        <f ca="1">VLOOKUP(A899&amp;B899,'raw -- CBO demo'!$A$11:$N$8141,4,FALSE)</f>
        <v>713491</v>
      </c>
      <c r="E899">
        <f ca="1">VLOOKUP(A899&amp;B899,'raw -- CBO demo'!$A$11:$N$8141,8,FALSE)+VLOOKUP(A899&amp;B899,'raw -- CBO demo'!$A$11:$N$8141,14,FALSE)</f>
        <v>278849</v>
      </c>
    </row>
    <row r="900" spans="1:5">
      <c r="A900">
        <f t="shared" si="37"/>
        <v>2031</v>
      </c>
      <c r="B900">
        <f t="shared" si="38"/>
        <v>90</v>
      </c>
      <c r="C900" t="str">
        <f t="shared" si="38"/>
        <v>pop_85_plus</v>
      </c>
      <c r="D900">
        <f ca="1">VLOOKUP(A900&amp;B900,'raw -- CBO demo'!$A$11:$N$8141,4,FALSE)</f>
        <v>583014</v>
      </c>
      <c r="E900">
        <f ca="1">VLOOKUP(A900&amp;B900,'raw -- CBO demo'!$A$11:$N$8141,8,FALSE)+VLOOKUP(A900&amp;B900,'raw -- CBO demo'!$A$11:$N$8141,14,FALSE)</f>
        <v>210348</v>
      </c>
    </row>
    <row r="901" spans="1:5">
      <c r="A901">
        <f t="shared" si="37"/>
        <v>2031</v>
      </c>
      <c r="B901">
        <f t="shared" si="38"/>
        <v>91</v>
      </c>
      <c r="C901" t="str">
        <f t="shared" si="38"/>
        <v>pop_85_plus</v>
      </c>
      <c r="D901">
        <f ca="1">VLOOKUP(A901&amp;B901,'raw -- CBO demo'!$A$11:$N$8141,4,FALSE)</f>
        <v>467085</v>
      </c>
      <c r="E901">
        <f ca="1">VLOOKUP(A901&amp;B901,'raw -- CBO demo'!$A$11:$N$8141,8,FALSE)+VLOOKUP(A901&amp;B901,'raw -- CBO demo'!$A$11:$N$8141,14,FALSE)</f>
        <v>159040</v>
      </c>
    </row>
    <row r="902" spans="1:5">
      <c r="A902">
        <f t="shared" si="37"/>
        <v>2031</v>
      </c>
      <c r="B902">
        <f t="shared" si="38"/>
        <v>92</v>
      </c>
      <c r="C902" t="str">
        <f t="shared" si="38"/>
        <v>pop_85_plus</v>
      </c>
      <c r="D902">
        <f ca="1">VLOOKUP(A902&amp;B902,'raw -- CBO demo'!$A$11:$N$8141,4,FALSE)</f>
        <v>384144</v>
      </c>
      <c r="E902">
        <f ca="1">VLOOKUP(A902&amp;B902,'raw -- CBO demo'!$A$11:$N$8141,8,FALSE)+VLOOKUP(A902&amp;B902,'raw -- CBO demo'!$A$11:$N$8141,14,FALSE)</f>
        <v>116879</v>
      </c>
    </row>
    <row r="903" spans="1:5">
      <c r="A903">
        <f t="shared" si="37"/>
        <v>2031</v>
      </c>
      <c r="B903">
        <f t="shared" si="38"/>
        <v>93</v>
      </c>
      <c r="C903" t="str">
        <f t="shared" si="38"/>
        <v>pop_85_plus</v>
      </c>
      <c r="D903">
        <f ca="1">VLOOKUP(A903&amp;B903,'raw -- CBO demo'!$A$11:$N$8141,4,FALSE)</f>
        <v>296663</v>
      </c>
      <c r="E903">
        <f ca="1">VLOOKUP(A903&amp;B903,'raw -- CBO demo'!$A$11:$N$8141,8,FALSE)+VLOOKUP(A903&amp;B903,'raw -- CBO demo'!$A$11:$N$8141,14,FALSE)</f>
        <v>73497</v>
      </c>
    </row>
    <row r="904" spans="1:5">
      <c r="A904">
        <f t="shared" si="37"/>
        <v>2031</v>
      </c>
      <c r="B904">
        <f t="shared" si="38"/>
        <v>94</v>
      </c>
      <c r="C904" t="str">
        <f t="shared" si="38"/>
        <v>pop_85_plus</v>
      </c>
      <c r="D904">
        <f ca="1">VLOOKUP(A904&amp;B904,'raw -- CBO demo'!$A$11:$N$8141,4,FALSE)</f>
        <v>224647</v>
      </c>
      <c r="E904">
        <f ca="1">VLOOKUP(A904&amp;B904,'raw -- CBO demo'!$A$11:$N$8141,8,FALSE)+VLOOKUP(A904&amp;B904,'raw -- CBO demo'!$A$11:$N$8141,14,FALSE)</f>
        <v>53467</v>
      </c>
    </row>
    <row r="905" spans="1:5">
      <c r="A905">
        <f t="shared" si="37"/>
        <v>2031</v>
      </c>
      <c r="B905">
        <f t="shared" si="38"/>
        <v>95</v>
      </c>
      <c r="C905" t="str">
        <f t="shared" si="38"/>
        <v>pop_85_plus</v>
      </c>
      <c r="D905">
        <f ca="1">VLOOKUP(A905&amp;B905,'raw -- CBO demo'!$A$11:$N$8141,4,FALSE)</f>
        <v>170650</v>
      </c>
      <c r="E905">
        <f ca="1">VLOOKUP(A905&amp;B905,'raw -- CBO demo'!$A$11:$N$8141,8,FALSE)+VLOOKUP(A905&amp;B905,'raw -- CBO demo'!$A$11:$N$8141,14,FALSE)</f>
        <v>45550</v>
      </c>
    </row>
    <row r="906" spans="1:5">
      <c r="A906">
        <f t="shared" si="37"/>
        <v>2031</v>
      </c>
      <c r="B906">
        <f t="shared" si="38"/>
        <v>96</v>
      </c>
      <c r="C906" t="str">
        <f t="shared" si="38"/>
        <v>pop_85_plus</v>
      </c>
      <c r="D906">
        <f ca="1">VLOOKUP(A906&amp;B906,'raw -- CBO demo'!$A$11:$N$8141,4,FALSE)</f>
        <v>122167</v>
      </c>
      <c r="E906">
        <f ca="1">VLOOKUP(A906&amp;B906,'raw -- CBO demo'!$A$11:$N$8141,8,FALSE)+VLOOKUP(A906&amp;B906,'raw -- CBO demo'!$A$11:$N$8141,14,FALSE)</f>
        <v>29101</v>
      </c>
    </row>
    <row r="907" spans="1:5">
      <c r="A907">
        <f t="shared" si="37"/>
        <v>2031</v>
      </c>
      <c r="B907">
        <f t="shared" si="38"/>
        <v>97</v>
      </c>
      <c r="C907" t="str">
        <f t="shared" si="38"/>
        <v>pop_85_plus</v>
      </c>
      <c r="D907">
        <f ca="1">VLOOKUP(A907&amp;B907,'raw -- CBO demo'!$A$11:$N$8141,4,FALSE)</f>
        <v>86246</v>
      </c>
      <c r="E907">
        <f ca="1">VLOOKUP(A907&amp;B907,'raw -- CBO demo'!$A$11:$N$8141,8,FALSE)+VLOOKUP(A907&amp;B907,'raw -- CBO demo'!$A$11:$N$8141,14,FALSE)</f>
        <v>16062</v>
      </c>
    </row>
    <row r="908" spans="1:5">
      <c r="A908">
        <f t="shared" si="37"/>
        <v>2031</v>
      </c>
      <c r="B908">
        <f t="shared" si="38"/>
        <v>98</v>
      </c>
      <c r="C908" t="str">
        <f t="shared" si="38"/>
        <v>pop_85_plus</v>
      </c>
      <c r="D908">
        <f ca="1">VLOOKUP(A908&amp;B908,'raw -- CBO demo'!$A$11:$N$8141,4,FALSE)</f>
        <v>64317</v>
      </c>
      <c r="E908">
        <f ca="1">VLOOKUP(A908&amp;B908,'raw -- CBO demo'!$A$11:$N$8141,8,FALSE)+VLOOKUP(A908&amp;B908,'raw -- CBO demo'!$A$11:$N$8141,14,FALSE)</f>
        <v>12721</v>
      </c>
    </row>
    <row r="909" spans="1:5">
      <c r="A909">
        <f t="shared" si="37"/>
        <v>2031</v>
      </c>
      <c r="B909">
        <f t="shared" si="38"/>
        <v>99</v>
      </c>
      <c r="C909" t="str">
        <f t="shared" si="38"/>
        <v>pop_85_plus</v>
      </c>
      <c r="D909">
        <f ca="1">VLOOKUP(A909&amp;B909,'raw -- CBO demo'!$A$11:$N$8141,4,FALSE)</f>
        <v>44529</v>
      </c>
      <c r="E909">
        <f ca="1">VLOOKUP(A909&amp;B909,'raw -- CBO demo'!$A$11:$N$8141,8,FALSE)+VLOOKUP(A909&amp;B909,'raw -- CBO demo'!$A$11:$N$8141,14,FALSE)</f>
        <v>6925</v>
      </c>
    </row>
    <row r="910" spans="1:5">
      <c r="A910">
        <f t="shared" si="37"/>
        <v>2031</v>
      </c>
      <c r="B910">
        <f t="shared" si="38"/>
        <v>100</v>
      </c>
      <c r="C910" t="str">
        <f t="shared" si="38"/>
        <v>pop_85_plus</v>
      </c>
      <c r="D910">
        <f ca="1">VLOOKUP(A910&amp;B910,'raw -- CBO demo'!$A$11:$N$8141,4,FALSE)</f>
        <v>89061</v>
      </c>
      <c r="E910">
        <f ca="1">VLOOKUP(A910&amp;B910,'raw -- CBO demo'!$A$11:$N$8141,8,FALSE)+VLOOKUP(A910&amp;B910,'raw -- CBO demo'!$A$11:$N$8141,14,FALSE)</f>
        <v>6383</v>
      </c>
    </row>
    <row r="911" spans="1:5">
      <c r="A911">
        <f t="shared" si="37"/>
        <v>2032</v>
      </c>
      <c r="B911">
        <f t="shared" si="38"/>
        <v>0</v>
      </c>
      <c r="C911" t="str">
        <f t="shared" si="38"/>
        <v>pop_0_5</v>
      </c>
      <c r="D911">
        <f ca="1">VLOOKUP(A911&amp;B911,'raw -- CBO demo'!$A$11:$N$8141,4,FALSE)</f>
        <v>3981900</v>
      </c>
      <c r="E911">
        <f ca="1">VLOOKUP(A911&amp;B911,'raw -- CBO demo'!$A$11:$N$8141,8,FALSE)+VLOOKUP(A911&amp;B911,'raw -- CBO demo'!$A$11:$N$8141,14,FALSE)</f>
        <v>0</v>
      </c>
    </row>
    <row r="912" spans="1:5">
      <c r="A912">
        <f t="shared" si="37"/>
        <v>2032</v>
      </c>
      <c r="B912">
        <f t="shared" si="38"/>
        <v>1</v>
      </c>
      <c r="C912" t="str">
        <f t="shared" si="38"/>
        <v>pop_0_5</v>
      </c>
      <c r="D912">
        <f ca="1">VLOOKUP(A912&amp;B912,'raw -- CBO demo'!$A$11:$N$8141,4,FALSE)</f>
        <v>3980244</v>
      </c>
      <c r="E912">
        <f ca="1">VLOOKUP(A912&amp;B912,'raw -- CBO demo'!$A$11:$N$8141,8,FALSE)+VLOOKUP(A912&amp;B912,'raw -- CBO demo'!$A$11:$N$8141,14,FALSE)</f>
        <v>0</v>
      </c>
    </row>
    <row r="913" spans="1:5">
      <c r="A913">
        <f t="shared" si="37"/>
        <v>2032</v>
      </c>
      <c r="B913">
        <f t="shared" si="38"/>
        <v>2</v>
      </c>
      <c r="C913" t="str">
        <f t="shared" si="38"/>
        <v>pop_0_5</v>
      </c>
      <c r="D913">
        <f ca="1">VLOOKUP(A913&amp;B913,'raw -- CBO demo'!$A$11:$N$8141,4,FALSE)</f>
        <v>3973547</v>
      </c>
      <c r="E913">
        <f ca="1">VLOOKUP(A913&amp;B913,'raw -- CBO demo'!$A$11:$N$8141,8,FALSE)+VLOOKUP(A913&amp;B913,'raw -- CBO demo'!$A$11:$N$8141,14,FALSE)</f>
        <v>0</v>
      </c>
    </row>
    <row r="914" spans="1:5">
      <c r="A914">
        <f t="shared" si="37"/>
        <v>2032</v>
      </c>
      <c r="B914">
        <f t="shared" si="38"/>
        <v>3</v>
      </c>
      <c r="C914" t="str">
        <f t="shared" si="38"/>
        <v>pop_0_5</v>
      </c>
      <c r="D914">
        <f ca="1">VLOOKUP(A914&amp;B914,'raw -- CBO demo'!$A$11:$N$8141,4,FALSE)</f>
        <v>3957271</v>
      </c>
      <c r="E914">
        <f ca="1">VLOOKUP(A914&amp;B914,'raw -- CBO demo'!$A$11:$N$8141,8,FALSE)+VLOOKUP(A914&amp;B914,'raw -- CBO demo'!$A$11:$N$8141,14,FALSE)</f>
        <v>0</v>
      </c>
    </row>
    <row r="915" spans="1:5">
      <c r="A915">
        <f t="shared" si="37"/>
        <v>2032</v>
      </c>
      <c r="B915">
        <f t="shared" si="38"/>
        <v>4</v>
      </c>
      <c r="C915" t="str">
        <f t="shared" si="38"/>
        <v>pop_0_5</v>
      </c>
      <c r="D915">
        <f ca="1">VLOOKUP(A915&amp;B915,'raw -- CBO demo'!$A$11:$N$8141,4,FALSE)</f>
        <v>3933353</v>
      </c>
      <c r="E915">
        <f ca="1">VLOOKUP(A915&amp;B915,'raw -- CBO demo'!$A$11:$N$8141,8,FALSE)+VLOOKUP(A915&amp;B915,'raw -- CBO demo'!$A$11:$N$8141,14,FALSE)</f>
        <v>0</v>
      </c>
    </row>
    <row r="916" spans="1:5">
      <c r="A916">
        <f t="shared" si="37"/>
        <v>2032</v>
      </c>
      <c r="B916">
        <f t="shared" si="38"/>
        <v>5</v>
      </c>
      <c r="C916" t="str">
        <f t="shared" si="38"/>
        <v>pop_0_5</v>
      </c>
      <c r="D916">
        <f ca="1">VLOOKUP(A916&amp;B916,'raw -- CBO demo'!$A$11:$N$8141,4,FALSE)</f>
        <v>3906973</v>
      </c>
      <c r="E916">
        <f ca="1">VLOOKUP(A916&amp;B916,'raw -- CBO demo'!$A$11:$N$8141,8,FALSE)+VLOOKUP(A916&amp;B916,'raw -- CBO demo'!$A$11:$N$8141,14,FALSE)</f>
        <v>0</v>
      </c>
    </row>
    <row r="917" spans="1:5">
      <c r="A917">
        <f t="shared" si="37"/>
        <v>2032</v>
      </c>
      <c r="B917">
        <f t="shared" si="38"/>
        <v>6</v>
      </c>
      <c r="C917" t="str">
        <f t="shared" si="38"/>
        <v>pop_6_17</v>
      </c>
      <c r="D917">
        <f ca="1">VLOOKUP(A917&amp;B917,'raw -- CBO demo'!$A$11:$N$8141,4,FALSE)</f>
        <v>3884561</v>
      </c>
      <c r="E917">
        <f ca="1">VLOOKUP(A917&amp;B917,'raw -- CBO demo'!$A$11:$N$8141,8,FALSE)+VLOOKUP(A917&amp;B917,'raw -- CBO demo'!$A$11:$N$8141,14,FALSE)</f>
        <v>0</v>
      </c>
    </row>
    <row r="918" spans="1:5">
      <c r="A918">
        <f t="shared" si="37"/>
        <v>2032</v>
      </c>
      <c r="B918">
        <f t="shared" si="38"/>
        <v>7</v>
      </c>
      <c r="C918" t="str">
        <f t="shared" si="38"/>
        <v>pop_6_17</v>
      </c>
      <c r="D918">
        <f ca="1">VLOOKUP(A918&amp;B918,'raw -- CBO demo'!$A$11:$N$8141,4,FALSE)</f>
        <v>3869180</v>
      </c>
      <c r="E918">
        <f ca="1">VLOOKUP(A918&amp;B918,'raw -- CBO demo'!$A$11:$N$8141,8,FALSE)+VLOOKUP(A918&amp;B918,'raw -- CBO demo'!$A$11:$N$8141,14,FALSE)</f>
        <v>0</v>
      </c>
    </row>
    <row r="919" spans="1:5">
      <c r="A919">
        <f t="shared" si="37"/>
        <v>2032</v>
      </c>
      <c r="B919">
        <f t="shared" si="38"/>
        <v>8</v>
      </c>
      <c r="C919" t="str">
        <f t="shared" si="38"/>
        <v>pop_6_17</v>
      </c>
      <c r="D919">
        <f ca="1">VLOOKUP(A919&amp;B919,'raw -- CBO demo'!$A$11:$N$8141,4,FALSE)</f>
        <v>3865389</v>
      </c>
      <c r="E919">
        <f ca="1">VLOOKUP(A919&amp;B919,'raw -- CBO demo'!$A$11:$N$8141,8,FALSE)+VLOOKUP(A919&amp;B919,'raw -- CBO demo'!$A$11:$N$8141,14,FALSE)</f>
        <v>0</v>
      </c>
    </row>
    <row r="920" spans="1:5">
      <c r="A920">
        <f t="shared" si="37"/>
        <v>2032</v>
      </c>
      <c r="B920">
        <f t="shared" si="38"/>
        <v>9</v>
      </c>
      <c r="C920" t="str">
        <f t="shared" si="38"/>
        <v>pop_6_17</v>
      </c>
      <c r="D920">
        <f ca="1">VLOOKUP(A920&amp;B920,'raw -- CBO demo'!$A$11:$N$8141,4,FALSE)</f>
        <v>3861170</v>
      </c>
      <c r="E920">
        <f ca="1">VLOOKUP(A920&amp;B920,'raw -- CBO demo'!$A$11:$N$8141,8,FALSE)+VLOOKUP(A920&amp;B920,'raw -- CBO demo'!$A$11:$N$8141,14,FALSE)</f>
        <v>0</v>
      </c>
    </row>
    <row r="921" spans="1:5">
      <c r="A921">
        <f t="shared" si="37"/>
        <v>2032</v>
      </c>
      <c r="B921">
        <f t="shared" si="38"/>
        <v>10</v>
      </c>
      <c r="C921" t="str">
        <f t="shared" si="38"/>
        <v>pop_6_17</v>
      </c>
      <c r="D921">
        <f ca="1">VLOOKUP(A921&amp;B921,'raw -- CBO demo'!$A$11:$N$8141,4,FALSE)</f>
        <v>3866786</v>
      </c>
      <c r="E921">
        <f ca="1">VLOOKUP(A921&amp;B921,'raw -- CBO demo'!$A$11:$N$8141,8,FALSE)+VLOOKUP(A921&amp;B921,'raw -- CBO demo'!$A$11:$N$8141,14,FALSE)</f>
        <v>0</v>
      </c>
    </row>
    <row r="922" spans="1:5">
      <c r="A922">
        <f t="shared" si="37"/>
        <v>2032</v>
      </c>
      <c r="B922">
        <f t="shared" si="38"/>
        <v>11</v>
      </c>
      <c r="C922" t="str">
        <f t="shared" si="38"/>
        <v>pop_6_17</v>
      </c>
      <c r="D922">
        <f ca="1">VLOOKUP(A922&amp;B922,'raw -- CBO demo'!$A$11:$N$8141,4,FALSE)</f>
        <v>3818375</v>
      </c>
      <c r="E922">
        <f ca="1">VLOOKUP(A922&amp;B922,'raw -- CBO demo'!$A$11:$N$8141,8,FALSE)+VLOOKUP(A922&amp;B922,'raw -- CBO demo'!$A$11:$N$8141,14,FALSE)</f>
        <v>0</v>
      </c>
    </row>
    <row r="923" spans="1:5">
      <c r="A923">
        <f t="shared" si="37"/>
        <v>2032</v>
      </c>
      <c r="B923">
        <f t="shared" si="38"/>
        <v>12</v>
      </c>
      <c r="C923" t="str">
        <f t="shared" si="38"/>
        <v>pop_6_17</v>
      </c>
      <c r="D923">
        <f ca="1">VLOOKUP(A923&amp;B923,'raw -- CBO demo'!$A$11:$N$8141,4,FALSE)</f>
        <v>3953821</v>
      </c>
      <c r="E923">
        <f ca="1">VLOOKUP(A923&amp;B923,'raw -- CBO demo'!$A$11:$N$8141,8,FALSE)+VLOOKUP(A923&amp;B923,'raw -- CBO demo'!$A$11:$N$8141,14,FALSE)</f>
        <v>0</v>
      </c>
    </row>
    <row r="924" spans="1:5">
      <c r="A924">
        <f t="shared" si="37"/>
        <v>2032</v>
      </c>
      <c r="B924">
        <f t="shared" si="38"/>
        <v>13</v>
      </c>
      <c r="C924" t="str">
        <f t="shared" si="38"/>
        <v>pop_6_17</v>
      </c>
      <c r="D924">
        <f ca="1">VLOOKUP(A924&amp;B924,'raw -- CBO demo'!$A$11:$N$8141,4,FALSE)</f>
        <v>4022809</v>
      </c>
      <c r="E924">
        <f ca="1">VLOOKUP(A924&amp;B924,'raw -- CBO demo'!$A$11:$N$8141,8,FALSE)+VLOOKUP(A924&amp;B924,'raw -- CBO demo'!$A$11:$N$8141,14,FALSE)</f>
        <v>0</v>
      </c>
    </row>
    <row r="925" spans="1:5">
      <c r="A925">
        <f t="shared" si="37"/>
        <v>2032</v>
      </c>
      <c r="B925">
        <f t="shared" si="38"/>
        <v>14</v>
      </c>
      <c r="C925" t="str">
        <f t="shared" si="38"/>
        <v>pop_6_17</v>
      </c>
      <c r="D925">
        <f ca="1">VLOOKUP(A925&amp;B925,'raw -- CBO demo'!$A$11:$N$8141,4,FALSE)</f>
        <v>4105625</v>
      </c>
      <c r="E925">
        <f ca="1">VLOOKUP(A925&amp;B925,'raw -- CBO demo'!$A$11:$N$8141,8,FALSE)+VLOOKUP(A925&amp;B925,'raw -- CBO demo'!$A$11:$N$8141,14,FALSE)</f>
        <v>0</v>
      </c>
    </row>
    <row r="926" spans="1:5">
      <c r="A926">
        <f t="shared" si="37"/>
        <v>2032</v>
      </c>
      <c r="B926">
        <f t="shared" si="38"/>
        <v>15</v>
      </c>
      <c r="C926" t="str">
        <f t="shared" si="38"/>
        <v>pop_6_17</v>
      </c>
      <c r="D926">
        <f ca="1">VLOOKUP(A926&amp;B926,'raw -- CBO demo'!$A$11:$N$8141,4,FALSE)</f>
        <v>4217373</v>
      </c>
      <c r="E926">
        <f ca="1">VLOOKUP(A926&amp;B926,'raw -- CBO demo'!$A$11:$N$8141,8,FALSE)+VLOOKUP(A926&amp;B926,'raw -- CBO demo'!$A$11:$N$8141,14,FALSE)</f>
        <v>0</v>
      </c>
    </row>
    <row r="927" spans="1:5">
      <c r="A927">
        <f t="shared" si="37"/>
        <v>2032</v>
      </c>
      <c r="B927">
        <f t="shared" si="38"/>
        <v>16</v>
      </c>
      <c r="C927" t="str">
        <f t="shared" si="38"/>
        <v>pop_6_17</v>
      </c>
      <c r="D927">
        <f ca="1">VLOOKUP(A927&amp;B927,'raw -- CBO demo'!$A$11:$N$8141,4,FALSE)</f>
        <v>4273683</v>
      </c>
      <c r="E927">
        <f ca="1">VLOOKUP(A927&amp;B927,'raw -- CBO demo'!$A$11:$N$8141,8,FALSE)+VLOOKUP(A927&amp;B927,'raw -- CBO demo'!$A$11:$N$8141,14,FALSE)</f>
        <v>13058</v>
      </c>
    </row>
    <row r="928" spans="1:5">
      <c r="A928">
        <f t="shared" si="37"/>
        <v>2032</v>
      </c>
      <c r="B928">
        <f t="shared" si="38"/>
        <v>17</v>
      </c>
      <c r="C928" t="str">
        <f t="shared" si="38"/>
        <v>pop_6_17</v>
      </c>
      <c r="D928">
        <f ca="1">VLOOKUP(A928&amp;B928,'raw -- CBO demo'!$A$11:$N$8141,4,FALSE)</f>
        <v>4310426</v>
      </c>
      <c r="E928">
        <f ca="1">VLOOKUP(A928&amp;B928,'raw -- CBO demo'!$A$11:$N$8141,8,FALSE)+VLOOKUP(A928&amp;B928,'raw -- CBO demo'!$A$11:$N$8141,14,FALSE)</f>
        <v>27128</v>
      </c>
    </row>
    <row r="929" spans="1:5">
      <c r="A929">
        <f t="shared" si="37"/>
        <v>2032</v>
      </c>
      <c r="B929">
        <f t="shared" si="38"/>
        <v>18</v>
      </c>
      <c r="C929" t="str">
        <f t="shared" si="38"/>
        <v>pop_18_24</v>
      </c>
      <c r="D929">
        <f ca="1">VLOOKUP(A929&amp;B929,'raw -- CBO demo'!$A$11:$N$8141,4,FALSE)</f>
        <v>4282739</v>
      </c>
      <c r="E929">
        <f ca="1">VLOOKUP(A929&amp;B929,'raw -- CBO demo'!$A$11:$N$8141,8,FALSE)+VLOOKUP(A929&amp;B929,'raw -- CBO demo'!$A$11:$N$8141,14,FALSE)</f>
        <v>50209</v>
      </c>
    </row>
    <row r="930" spans="1:5">
      <c r="A930">
        <f t="shared" si="37"/>
        <v>2032</v>
      </c>
      <c r="B930">
        <f t="shared" si="38"/>
        <v>19</v>
      </c>
      <c r="C930" t="str">
        <f t="shared" si="38"/>
        <v>pop_18_24</v>
      </c>
      <c r="D930">
        <f ca="1">VLOOKUP(A930&amp;B930,'raw -- CBO demo'!$A$11:$N$8141,4,FALSE)</f>
        <v>4327116</v>
      </c>
      <c r="E930">
        <f ca="1">VLOOKUP(A930&amp;B930,'raw -- CBO demo'!$A$11:$N$8141,8,FALSE)+VLOOKUP(A930&amp;B930,'raw -- CBO demo'!$A$11:$N$8141,14,FALSE)</f>
        <v>67271</v>
      </c>
    </row>
    <row r="931" spans="1:5">
      <c r="A931">
        <f t="shared" si="37"/>
        <v>2032</v>
      </c>
      <c r="B931">
        <f t="shared" si="38"/>
        <v>20</v>
      </c>
      <c r="C931" t="str">
        <f t="shared" si="38"/>
        <v>pop_18_24</v>
      </c>
      <c r="D931">
        <f ca="1">VLOOKUP(A931&amp;B931,'raw -- CBO demo'!$A$11:$N$8141,4,FALSE)</f>
        <v>4346864</v>
      </c>
      <c r="E931">
        <f ca="1">VLOOKUP(A931&amp;B931,'raw -- CBO demo'!$A$11:$N$8141,8,FALSE)+VLOOKUP(A931&amp;B931,'raw -- CBO demo'!$A$11:$N$8141,14,FALSE)</f>
        <v>174780</v>
      </c>
    </row>
    <row r="932" spans="1:5">
      <c r="A932">
        <f t="shared" si="37"/>
        <v>2032</v>
      </c>
      <c r="B932">
        <f t="shared" si="38"/>
        <v>21</v>
      </c>
      <c r="C932" t="str">
        <f t="shared" si="38"/>
        <v>pop_18_24</v>
      </c>
      <c r="D932">
        <f ca="1">VLOOKUP(A932&amp;B932,'raw -- CBO demo'!$A$11:$N$8141,4,FALSE)</f>
        <v>4464209</v>
      </c>
      <c r="E932">
        <f ca="1">VLOOKUP(A932&amp;B932,'raw -- CBO demo'!$A$11:$N$8141,8,FALSE)+VLOOKUP(A932&amp;B932,'raw -- CBO demo'!$A$11:$N$8141,14,FALSE)</f>
        <v>234835</v>
      </c>
    </row>
    <row r="933" spans="1:5">
      <c r="A933">
        <f t="shared" si="37"/>
        <v>2032</v>
      </c>
      <c r="B933">
        <f t="shared" si="38"/>
        <v>22</v>
      </c>
      <c r="C933" t="str">
        <f t="shared" si="38"/>
        <v>pop_18_24</v>
      </c>
      <c r="D933">
        <f ca="1">VLOOKUP(A933&amp;B933,'raw -- CBO demo'!$A$11:$N$8141,4,FALSE)</f>
        <v>4564662</v>
      </c>
      <c r="E933">
        <f ca="1">VLOOKUP(A933&amp;B933,'raw -- CBO demo'!$A$11:$N$8141,8,FALSE)+VLOOKUP(A933&amp;B933,'raw -- CBO demo'!$A$11:$N$8141,14,FALSE)</f>
        <v>370693</v>
      </c>
    </row>
    <row r="934" spans="1:5">
      <c r="A934">
        <f t="shared" si="37"/>
        <v>2032</v>
      </c>
      <c r="B934">
        <f t="shared" si="38"/>
        <v>23</v>
      </c>
      <c r="C934" t="str">
        <f t="shared" si="38"/>
        <v>pop_18_24</v>
      </c>
      <c r="D934">
        <f ca="1">VLOOKUP(A934&amp;B934,'raw -- CBO demo'!$A$11:$N$8141,4,FALSE)</f>
        <v>4750221</v>
      </c>
      <c r="E934">
        <f ca="1">VLOOKUP(A934&amp;B934,'raw -- CBO demo'!$A$11:$N$8141,8,FALSE)+VLOOKUP(A934&amp;B934,'raw -- CBO demo'!$A$11:$N$8141,14,FALSE)</f>
        <v>499710</v>
      </c>
    </row>
    <row r="935" spans="1:5">
      <c r="A935">
        <f t="shared" si="37"/>
        <v>2032</v>
      </c>
      <c r="B935">
        <f t="shared" si="38"/>
        <v>24</v>
      </c>
      <c r="C935" t="str">
        <f t="shared" si="38"/>
        <v>pop_18_24</v>
      </c>
      <c r="D935">
        <f ca="1">VLOOKUP(A935&amp;B935,'raw -- CBO demo'!$A$11:$N$8141,4,FALSE)</f>
        <v>4795146</v>
      </c>
      <c r="E935">
        <f ca="1">VLOOKUP(A935&amp;B935,'raw -- CBO demo'!$A$11:$N$8141,8,FALSE)+VLOOKUP(A935&amp;B935,'raw -- CBO demo'!$A$11:$N$8141,14,FALSE)</f>
        <v>748991</v>
      </c>
    </row>
    <row r="936" spans="1:5">
      <c r="A936">
        <f t="shared" si="37"/>
        <v>2032</v>
      </c>
      <c r="B936">
        <f t="shared" si="38"/>
        <v>25</v>
      </c>
      <c r="C936" t="str">
        <f t="shared" si="38"/>
        <v>pop_25_34</v>
      </c>
      <c r="D936">
        <f ca="1">VLOOKUP(A936&amp;B936,'raw -- CBO demo'!$A$11:$N$8141,4,FALSE)</f>
        <v>4751998</v>
      </c>
      <c r="E936">
        <f ca="1">VLOOKUP(A936&amp;B936,'raw -- CBO demo'!$A$11:$N$8141,8,FALSE)+VLOOKUP(A936&amp;B936,'raw -- CBO demo'!$A$11:$N$8141,14,FALSE)</f>
        <v>931822</v>
      </c>
    </row>
    <row r="937" spans="1:5">
      <c r="A937">
        <f t="shared" si="37"/>
        <v>2032</v>
      </c>
      <c r="B937">
        <f t="shared" si="38"/>
        <v>26</v>
      </c>
      <c r="C937" t="str">
        <f t="shared" si="38"/>
        <v>pop_25_34</v>
      </c>
      <c r="D937">
        <f ca="1">VLOOKUP(A937&amp;B937,'raw -- CBO demo'!$A$11:$N$8141,4,FALSE)</f>
        <v>4663387</v>
      </c>
      <c r="E937">
        <f ca="1">VLOOKUP(A937&amp;B937,'raw -- CBO demo'!$A$11:$N$8141,8,FALSE)+VLOOKUP(A937&amp;B937,'raw -- CBO demo'!$A$11:$N$8141,14,FALSE)</f>
        <v>1213045</v>
      </c>
    </row>
    <row r="938" spans="1:5">
      <c r="A938">
        <f t="shared" si="37"/>
        <v>2032</v>
      </c>
      <c r="B938">
        <f t="shared" si="38"/>
        <v>27</v>
      </c>
      <c r="C938" t="str">
        <f t="shared" si="38"/>
        <v>pop_25_34</v>
      </c>
      <c r="D938">
        <f ca="1">VLOOKUP(A938&amp;B938,'raw -- CBO demo'!$A$11:$N$8141,4,FALSE)</f>
        <v>4634146</v>
      </c>
      <c r="E938">
        <f ca="1">VLOOKUP(A938&amp;B938,'raw -- CBO demo'!$A$11:$N$8141,8,FALSE)+VLOOKUP(A938&amp;B938,'raw -- CBO demo'!$A$11:$N$8141,14,FALSE)</f>
        <v>1293348</v>
      </c>
    </row>
    <row r="939" spans="1:5">
      <c r="A939">
        <f t="shared" si="37"/>
        <v>2032</v>
      </c>
      <c r="B939">
        <f t="shared" si="38"/>
        <v>28</v>
      </c>
      <c r="C939" t="str">
        <f t="shared" si="38"/>
        <v>pop_25_34</v>
      </c>
      <c r="D939">
        <f ca="1">VLOOKUP(A939&amp;B939,'raw -- CBO demo'!$A$11:$N$8141,4,FALSE)</f>
        <v>4617272</v>
      </c>
      <c r="E939">
        <f ca="1">VLOOKUP(A939&amp;B939,'raw -- CBO demo'!$A$11:$N$8141,8,FALSE)+VLOOKUP(A939&amp;B939,'raw -- CBO demo'!$A$11:$N$8141,14,FALSE)</f>
        <v>1569573</v>
      </c>
    </row>
    <row r="940" spans="1:5">
      <c r="A940">
        <f t="shared" si="37"/>
        <v>2032</v>
      </c>
      <c r="B940">
        <f t="shared" si="38"/>
        <v>29</v>
      </c>
      <c r="C940" t="str">
        <f t="shared" si="38"/>
        <v>pop_25_34</v>
      </c>
      <c r="D940">
        <f ca="1">VLOOKUP(A940&amp;B940,'raw -- CBO demo'!$A$11:$N$8141,4,FALSE)</f>
        <v>4579589</v>
      </c>
      <c r="E940">
        <f ca="1">VLOOKUP(A940&amp;B940,'raw -- CBO demo'!$A$11:$N$8141,8,FALSE)+VLOOKUP(A940&amp;B940,'raw -- CBO demo'!$A$11:$N$8141,14,FALSE)</f>
        <v>1743259</v>
      </c>
    </row>
    <row r="941" spans="1:5">
      <c r="A941">
        <f t="shared" ref="A941:A1004" si="39">A840+1</f>
        <v>2032</v>
      </c>
      <c r="B941">
        <f t="shared" ref="B941:C1004" si="40">B840</f>
        <v>30</v>
      </c>
      <c r="C941" t="str">
        <f t="shared" si="40"/>
        <v>pop_25_34</v>
      </c>
      <c r="D941">
        <f ca="1">VLOOKUP(A941&amp;B941,'raw -- CBO demo'!$A$11:$N$8141,4,FALSE)</f>
        <v>4592780</v>
      </c>
      <c r="E941">
        <f ca="1">VLOOKUP(A941&amp;B941,'raw -- CBO demo'!$A$11:$N$8141,8,FALSE)+VLOOKUP(A941&amp;B941,'raw -- CBO demo'!$A$11:$N$8141,14,FALSE)</f>
        <v>2001338</v>
      </c>
    </row>
    <row r="942" spans="1:5">
      <c r="A942">
        <f t="shared" si="39"/>
        <v>2032</v>
      </c>
      <c r="B942">
        <f t="shared" si="40"/>
        <v>31</v>
      </c>
      <c r="C942" t="str">
        <f t="shared" si="40"/>
        <v>pop_25_34</v>
      </c>
      <c r="D942">
        <f ca="1">VLOOKUP(A942&amp;B942,'raw -- CBO demo'!$A$11:$N$8141,4,FALSE)</f>
        <v>4690132</v>
      </c>
      <c r="E942">
        <f ca="1">VLOOKUP(A942&amp;B942,'raw -- CBO demo'!$A$11:$N$8141,8,FALSE)+VLOOKUP(A942&amp;B942,'raw -- CBO demo'!$A$11:$N$8141,14,FALSE)</f>
        <v>2145354</v>
      </c>
    </row>
    <row r="943" spans="1:5">
      <c r="A943">
        <f t="shared" si="39"/>
        <v>2032</v>
      </c>
      <c r="B943">
        <f t="shared" si="40"/>
        <v>32</v>
      </c>
      <c r="C943" t="str">
        <f t="shared" si="40"/>
        <v>pop_25_34</v>
      </c>
      <c r="D943">
        <f ca="1">VLOOKUP(A943&amp;B943,'raw -- CBO demo'!$A$11:$N$8141,4,FALSE)</f>
        <v>4628511</v>
      </c>
      <c r="E943">
        <f ca="1">VLOOKUP(A943&amp;B943,'raw -- CBO demo'!$A$11:$N$8141,8,FALSE)+VLOOKUP(A943&amp;B943,'raw -- CBO demo'!$A$11:$N$8141,14,FALSE)</f>
        <v>2309095</v>
      </c>
    </row>
    <row r="944" spans="1:5">
      <c r="A944">
        <f t="shared" si="39"/>
        <v>2032</v>
      </c>
      <c r="B944">
        <f t="shared" si="40"/>
        <v>33</v>
      </c>
      <c r="C944" t="str">
        <f t="shared" si="40"/>
        <v>pop_25_34</v>
      </c>
      <c r="D944">
        <f ca="1">VLOOKUP(A944&amp;B944,'raw -- CBO demo'!$A$11:$N$8141,4,FALSE)</f>
        <v>4629014</v>
      </c>
      <c r="E944">
        <f ca="1">VLOOKUP(A944&amp;B944,'raw -- CBO demo'!$A$11:$N$8141,8,FALSE)+VLOOKUP(A944&amp;B944,'raw -- CBO demo'!$A$11:$N$8141,14,FALSE)</f>
        <v>2382683</v>
      </c>
    </row>
    <row r="945" spans="1:5">
      <c r="A945">
        <f t="shared" si="39"/>
        <v>2032</v>
      </c>
      <c r="B945">
        <f t="shared" si="40"/>
        <v>34</v>
      </c>
      <c r="C945" t="str">
        <f t="shared" si="40"/>
        <v>pop_25_34</v>
      </c>
      <c r="D945">
        <f ca="1">VLOOKUP(A945&amp;B945,'raw -- CBO demo'!$A$11:$N$8141,4,FALSE)</f>
        <v>4564812</v>
      </c>
      <c r="E945">
        <f ca="1">VLOOKUP(A945&amp;B945,'raw -- CBO demo'!$A$11:$N$8141,8,FALSE)+VLOOKUP(A945&amp;B945,'raw -- CBO demo'!$A$11:$N$8141,14,FALSE)</f>
        <v>2394231</v>
      </c>
    </row>
    <row r="946" spans="1:5">
      <c r="A946">
        <f t="shared" si="39"/>
        <v>2032</v>
      </c>
      <c r="B946">
        <f t="shared" si="40"/>
        <v>35</v>
      </c>
      <c r="C946" t="str">
        <f t="shared" si="40"/>
        <v>pop_35_44</v>
      </c>
      <c r="D946">
        <f ca="1">VLOOKUP(A946&amp;B946,'raw -- CBO demo'!$A$11:$N$8141,4,FALSE)</f>
        <v>4585473</v>
      </c>
      <c r="E946">
        <f ca="1">VLOOKUP(A946&amp;B946,'raw -- CBO demo'!$A$11:$N$8141,8,FALSE)+VLOOKUP(A946&amp;B946,'raw -- CBO demo'!$A$11:$N$8141,14,FALSE)</f>
        <v>2477255</v>
      </c>
    </row>
    <row r="947" spans="1:5">
      <c r="A947">
        <f t="shared" si="39"/>
        <v>2032</v>
      </c>
      <c r="B947">
        <f t="shared" si="40"/>
        <v>36</v>
      </c>
      <c r="C947" t="str">
        <f t="shared" si="40"/>
        <v>pop_35_44</v>
      </c>
      <c r="D947">
        <f ca="1">VLOOKUP(A947&amp;B947,'raw -- CBO demo'!$A$11:$N$8141,4,FALSE)</f>
        <v>4607187</v>
      </c>
      <c r="E947">
        <f ca="1">VLOOKUP(A947&amp;B947,'raw -- CBO demo'!$A$11:$N$8141,8,FALSE)+VLOOKUP(A947&amp;B947,'raw -- CBO demo'!$A$11:$N$8141,14,FALSE)</f>
        <v>2550596</v>
      </c>
    </row>
    <row r="948" spans="1:5">
      <c r="A948">
        <f t="shared" si="39"/>
        <v>2032</v>
      </c>
      <c r="B948">
        <f t="shared" si="40"/>
        <v>37</v>
      </c>
      <c r="C948" t="str">
        <f t="shared" si="40"/>
        <v>pop_35_44</v>
      </c>
      <c r="D948">
        <f ca="1">VLOOKUP(A948&amp;B948,'raw -- CBO demo'!$A$11:$N$8141,4,FALSE)</f>
        <v>4640819</v>
      </c>
      <c r="E948">
        <f ca="1">VLOOKUP(A948&amp;B948,'raw -- CBO demo'!$A$11:$N$8141,8,FALSE)+VLOOKUP(A948&amp;B948,'raw -- CBO demo'!$A$11:$N$8141,14,FALSE)</f>
        <v>2599763</v>
      </c>
    </row>
    <row r="949" spans="1:5">
      <c r="A949">
        <f t="shared" si="39"/>
        <v>2032</v>
      </c>
      <c r="B949">
        <f t="shared" si="40"/>
        <v>38</v>
      </c>
      <c r="C949" t="str">
        <f t="shared" si="40"/>
        <v>pop_35_44</v>
      </c>
      <c r="D949">
        <f ca="1">VLOOKUP(A949&amp;B949,'raw -- CBO demo'!$A$11:$N$8141,4,FALSE)</f>
        <v>4698475</v>
      </c>
      <c r="E949">
        <f ca="1">VLOOKUP(A949&amp;B949,'raw -- CBO demo'!$A$11:$N$8141,8,FALSE)+VLOOKUP(A949&amp;B949,'raw -- CBO demo'!$A$11:$N$8141,14,FALSE)</f>
        <v>2629515</v>
      </c>
    </row>
    <row r="950" spans="1:5">
      <c r="A950">
        <f t="shared" si="39"/>
        <v>2032</v>
      </c>
      <c r="B950">
        <f t="shared" si="40"/>
        <v>39</v>
      </c>
      <c r="C950" t="str">
        <f t="shared" si="40"/>
        <v>pop_35_44</v>
      </c>
      <c r="D950">
        <f ca="1">VLOOKUP(A950&amp;B950,'raw -- CBO demo'!$A$11:$N$8141,4,FALSE)</f>
        <v>4791243</v>
      </c>
      <c r="E950">
        <f ca="1">VLOOKUP(A950&amp;B950,'raw -- CBO demo'!$A$11:$N$8141,8,FALSE)+VLOOKUP(A950&amp;B950,'raw -- CBO demo'!$A$11:$N$8141,14,FALSE)</f>
        <v>2702058</v>
      </c>
    </row>
    <row r="951" spans="1:5">
      <c r="A951">
        <f t="shared" si="39"/>
        <v>2032</v>
      </c>
      <c r="B951">
        <f t="shared" si="40"/>
        <v>40</v>
      </c>
      <c r="C951" t="str">
        <f t="shared" si="40"/>
        <v>pop_35_44</v>
      </c>
      <c r="D951">
        <f ca="1">VLOOKUP(A951&amp;B951,'raw -- CBO demo'!$A$11:$N$8141,4,FALSE)</f>
        <v>4837165</v>
      </c>
      <c r="E951">
        <f ca="1">VLOOKUP(A951&amp;B951,'raw -- CBO demo'!$A$11:$N$8141,8,FALSE)+VLOOKUP(A951&amp;B951,'raw -- CBO demo'!$A$11:$N$8141,14,FALSE)</f>
        <v>2716400</v>
      </c>
    </row>
    <row r="952" spans="1:5">
      <c r="A952">
        <f t="shared" si="39"/>
        <v>2032</v>
      </c>
      <c r="B952">
        <f t="shared" si="40"/>
        <v>41</v>
      </c>
      <c r="C952" t="str">
        <f t="shared" si="40"/>
        <v>pop_35_44</v>
      </c>
      <c r="D952">
        <f ca="1">VLOOKUP(A952&amp;B952,'raw -- CBO demo'!$A$11:$N$8141,4,FALSE)</f>
        <v>4888767</v>
      </c>
      <c r="E952">
        <f ca="1">VLOOKUP(A952&amp;B952,'raw -- CBO demo'!$A$11:$N$8141,8,FALSE)+VLOOKUP(A952&amp;B952,'raw -- CBO demo'!$A$11:$N$8141,14,FALSE)</f>
        <v>2818615</v>
      </c>
    </row>
    <row r="953" spans="1:5">
      <c r="A953">
        <f t="shared" si="39"/>
        <v>2032</v>
      </c>
      <c r="B953">
        <f t="shared" si="40"/>
        <v>42</v>
      </c>
      <c r="C953" t="str">
        <f t="shared" si="40"/>
        <v>pop_35_44</v>
      </c>
      <c r="D953">
        <f ca="1">VLOOKUP(A953&amp;B953,'raw -- CBO demo'!$A$11:$N$8141,4,FALSE)</f>
        <v>4749604</v>
      </c>
      <c r="E953">
        <f ca="1">VLOOKUP(A953&amp;B953,'raw -- CBO demo'!$A$11:$N$8141,8,FALSE)+VLOOKUP(A953&amp;B953,'raw -- CBO demo'!$A$11:$N$8141,14,FALSE)</f>
        <v>2707368</v>
      </c>
    </row>
    <row r="954" spans="1:5">
      <c r="A954">
        <f t="shared" si="39"/>
        <v>2032</v>
      </c>
      <c r="B954">
        <f t="shared" si="40"/>
        <v>43</v>
      </c>
      <c r="C954" t="str">
        <f t="shared" si="40"/>
        <v>pop_35_44</v>
      </c>
      <c r="D954">
        <f ca="1">VLOOKUP(A954&amp;B954,'raw -- CBO demo'!$A$11:$N$8141,4,FALSE)</f>
        <v>4637388</v>
      </c>
      <c r="E954">
        <f ca="1">VLOOKUP(A954&amp;B954,'raw -- CBO demo'!$A$11:$N$8141,8,FALSE)+VLOOKUP(A954&amp;B954,'raw -- CBO demo'!$A$11:$N$8141,14,FALSE)</f>
        <v>2646648</v>
      </c>
    </row>
    <row r="955" spans="1:5">
      <c r="A955">
        <f t="shared" si="39"/>
        <v>2032</v>
      </c>
      <c r="B955">
        <f t="shared" si="40"/>
        <v>44</v>
      </c>
      <c r="C955" t="str">
        <f t="shared" si="40"/>
        <v>pop_35_44</v>
      </c>
      <c r="D955">
        <f ca="1">VLOOKUP(A955&amp;B955,'raw -- CBO demo'!$A$11:$N$8141,4,FALSE)</f>
        <v>4524285</v>
      </c>
      <c r="E955">
        <f ca="1">VLOOKUP(A955&amp;B955,'raw -- CBO demo'!$A$11:$N$8141,8,FALSE)+VLOOKUP(A955&amp;B955,'raw -- CBO demo'!$A$11:$N$8141,14,FALSE)</f>
        <v>2630685</v>
      </c>
    </row>
    <row r="956" spans="1:5">
      <c r="A956">
        <f t="shared" si="39"/>
        <v>2032</v>
      </c>
      <c r="B956">
        <f t="shared" si="40"/>
        <v>45</v>
      </c>
      <c r="C956" t="str">
        <f t="shared" si="40"/>
        <v>pop_45_54</v>
      </c>
      <c r="D956">
        <f ca="1">VLOOKUP(A956&amp;B956,'raw -- CBO demo'!$A$11:$N$8141,4,FALSE)</f>
        <v>4480479</v>
      </c>
      <c r="E956">
        <f ca="1">VLOOKUP(A956&amp;B956,'raw -- CBO demo'!$A$11:$N$8141,8,FALSE)+VLOOKUP(A956&amp;B956,'raw -- CBO demo'!$A$11:$N$8141,14,FALSE)</f>
        <v>2615154</v>
      </c>
    </row>
    <row r="957" spans="1:5">
      <c r="A957">
        <f t="shared" si="39"/>
        <v>2032</v>
      </c>
      <c r="B957">
        <f t="shared" si="40"/>
        <v>46</v>
      </c>
      <c r="C957" t="str">
        <f t="shared" si="40"/>
        <v>pop_45_54</v>
      </c>
      <c r="D957">
        <f ca="1">VLOOKUP(A957&amp;B957,'raw -- CBO demo'!$A$11:$N$8141,4,FALSE)</f>
        <v>4491478</v>
      </c>
      <c r="E957">
        <f ca="1">VLOOKUP(A957&amp;B957,'raw -- CBO demo'!$A$11:$N$8141,8,FALSE)+VLOOKUP(A957&amp;B957,'raw -- CBO demo'!$A$11:$N$8141,14,FALSE)</f>
        <v>2685605</v>
      </c>
    </row>
    <row r="958" spans="1:5">
      <c r="A958">
        <f t="shared" si="39"/>
        <v>2032</v>
      </c>
      <c r="B958">
        <f t="shared" si="40"/>
        <v>47</v>
      </c>
      <c r="C958" t="str">
        <f t="shared" si="40"/>
        <v>pop_45_54</v>
      </c>
      <c r="D958">
        <f ca="1">VLOOKUP(A958&amp;B958,'raw -- CBO demo'!$A$11:$N$8141,4,FALSE)</f>
        <v>4398845</v>
      </c>
      <c r="E958">
        <f ca="1">VLOOKUP(A958&amp;B958,'raw -- CBO demo'!$A$11:$N$8141,8,FALSE)+VLOOKUP(A958&amp;B958,'raw -- CBO demo'!$A$11:$N$8141,14,FALSE)</f>
        <v>2651420</v>
      </c>
    </row>
    <row r="959" spans="1:5">
      <c r="A959">
        <f t="shared" si="39"/>
        <v>2032</v>
      </c>
      <c r="B959">
        <f t="shared" si="40"/>
        <v>48</v>
      </c>
      <c r="C959" t="str">
        <f t="shared" si="40"/>
        <v>pop_45_54</v>
      </c>
      <c r="D959">
        <f ca="1">VLOOKUP(A959&amp;B959,'raw -- CBO demo'!$A$11:$N$8141,4,FALSE)</f>
        <v>4374365</v>
      </c>
      <c r="E959">
        <f ca="1">VLOOKUP(A959&amp;B959,'raw -- CBO demo'!$A$11:$N$8141,8,FALSE)+VLOOKUP(A959&amp;B959,'raw -- CBO demo'!$A$11:$N$8141,14,FALSE)</f>
        <v>2745111</v>
      </c>
    </row>
    <row r="960" spans="1:5">
      <c r="A960">
        <f t="shared" si="39"/>
        <v>2032</v>
      </c>
      <c r="B960">
        <f t="shared" si="40"/>
        <v>49</v>
      </c>
      <c r="C960" t="str">
        <f t="shared" si="40"/>
        <v>pop_45_54</v>
      </c>
      <c r="D960">
        <f ca="1">VLOOKUP(A960&amp;B960,'raw -- CBO demo'!$A$11:$N$8141,4,FALSE)</f>
        <v>4448223</v>
      </c>
      <c r="E960">
        <f ca="1">VLOOKUP(A960&amp;B960,'raw -- CBO demo'!$A$11:$N$8141,8,FALSE)+VLOOKUP(A960&amp;B960,'raw -- CBO demo'!$A$11:$N$8141,14,FALSE)</f>
        <v>2731266</v>
      </c>
    </row>
    <row r="961" spans="1:5">
      <c r="A961">
        <f t="shared" si="39"/>
        <v>2032</v>
      </c>
      <c r="B961">
        <f t="shared" si="40"/>
        <v>50</v>
      </c>
      <c r="C961" t="str">
        <f t="shared" si="40"/>
        <v>pop_45_54</v>
      </c>
      <c r="D961">
        <f ca="1">VLOOKUP(A961&amp;B961,'raw -- CBO demo'!$A$11:$N$8141,4,FALSE)</f>
        <v>4360204</v>
      </c>
      <c r="E961">
        <f ca="1">VLOOKUP(A961&amp;B961,'raw -- CBO demo'!$A$11:$N$8141,8,FALSE)+VLOOKUP(A961&amp;B961,'raw -- CBO demo'!$A$11:$N$8141,14,FALSE)</f>
        <v>2729389</v>
      </c>
    </row>
    <row r="962" spans="1:5">
      <c r="A962">
        <f t="shared" si="39"/>
        <v>2032</v>
      </c>
      <c r="B962">
        <f t="shared" si="40"/>
        <v>51</v>
      </c>
      <c r="C962" t="str">
        <f t="shared" si="40"/>
        <v>pop_45_54</v>
      </c>
      <c r="D962">
        <f ca="1">VLOOKUP(A962&amp;B962,'raw -- CBO demo'!$A$11:$N$8141,4,FALSE)</f>
        <v>4409467</v>
      </c>
      <c r="E962">
        <f ca="1">VLOOKUP(A962&amp;B962,'raw -- CBO demo'!$A$11:$N$8141,8,FALSE)+VLOOKUP(A962&amp;B962,'raw -- CBO demo'!$A$11:$N$8141,14,FALSE)</f>
        <v>2783600</v>
      </c>
    </row>
    <row r="963" spans="1:5">
      <c r="A963">
        <f t="shared" si="39"/>
        <v>2032</v>
      </c>
      <c r="B963">
        <f t="shared" si="40"/>
        <v>52</v>
      </c>
      <c r="C963" t="str">
        <f t="shared" si="40"/>
        <v>pop_45_54</v>
      </c>
      <c r="D963">
        <f ca="1">VLOOKUP(A963&amp;B963,'raw -- CBO demo'!$A$11:$N$8141,4,FALSE)</f>
        <v>4230675</v>
      </c>
      <c r="E963">
        <f ca="1">VLOOKUP(A963&amp;B963,'raw -- CBO demo'!$A$11:$N$8141,8,FALSE)+VLOOKUP(A963&amp;B963,'raw -- CBO demo'!$A$11:$N$8141,14,FALSE)</f>
        <v>2744991</v>
      </c>
    </row>
    <row r="964" spans="1:5">
      <c r="A964">
        <f t="shared" si="39"/>
        <v>2032</v>
      </c>
      <c r="B964">
        <f t="shared" si="40"/>
        <v>53</v>
      </c>
      <c r="C964" t="str">
        <f t="shared" si="40"/>
        <v>pop_45_54</v>
      </c>
      <c r="D964">
        <f ca="1">VLOOKUP(A964&amp;B964,'raw -- CBO demo'!$A$11:$N$8141,4,FALSE)</f>
        <v>4084160</v>
      </c>
      <c r="E964">
        <f ca="1">VLOOKUP(A964&amp;B964,'raw -- CBO demo'!$A$11:$N$8141,8,FALSE)+VLOOKUP(A964&amp;B964,'raw -- CBO demo'!$A$11:$N$8141,14,FALSE)</f>
        <v>2688846</v>
      </c>
    </row>
    <row r="965" spans="1:5">
      <c r="A965">
        <f t="shared" si="39"/>
        <v>2032</v>
      </c>
      <c r="B965">
        <f t="shared" si="40"/>
        <v>54</v>
      </c>
      <c r="C965" t="str">
        <f t="shared" si="40"/>
        <v>pop_45_54</v>
      </c>
      <c r="D965">
        <f ca="1">VLOOKUP(A965&amp;B965,'raw -- CBO demo'!$A$11:$N$8141,4,FALSE)</f>
        <v>4048294</v>
      </c>
      <c r="E965">
        <f ca="1">VLOOKUP(A965&amp;B965,'raw -- CBO demo'!$A$11:$N$8141,8,FALSE)+VLOOKUP(A965&amp;B965,'raw -- CBO demo'!$A$11:$N$8141,14,FALSE)</f>
        <v>2643774</v>
      </c>
    </row>
    <row r="966" spans="1:5">
      <c r="A966">
        <f t="shared" si="39"/>
        <v>2032</v>
      </c>
      <c r="B966">
        <f t="shared" si="40"/>
        <v>55</v>
      </c>
      <c r="C966" t="str">
        <f t="shared" si="40"/>
        <v>pop_55_64</v>
      </c>
      <c r="D966">
        <f ca="1">VLOOKUP(A966&amp;B966,'raw -- CBO demo'!$A$11:$N$8141,4,FALSE)</f>
        <v>3888719</v>
      </c>
      <c r="E966">
        <f ca="1">VLOOKUP(A966&amp;B966,'raw -- CBO demo'!$A$11:$N$8141,8,FALSE)+VLOOKUP(A966&amp;B966,'raw -- CBO demo'!$A$11:$N$8141,14,FALSE)</f>
        <v>2579248</v>
      </c>
    </row>
    <row r="967" spans="1:5">
      <c r="A967">
        <f t="shared" si="39"/>
        <v>2032</v>
      </c>
      <c r="B967">
        <f t="shared" si="40"/>
        <v>56</v>
      </c>
      <c r="C967" t="str">
        <f t="shared" si="40"/>
        <v>pop_55_64</v>
      </c>
      <c r="D967">
        <f ca="1">VLOOKUP(A967&amp;B967,'raw -- CBO demo'!$A$11:$N$8141,4,FALSE)</f>
        <v>3843160</v>
      </c>
      <c r="E967">
        <f ca="1">VLOOKUP(A967&amp;B967,'raw -- CBO demo'!$A$11:$N$8141,8,FALSE)+VLOOKUP(A967&amp;B967,'raw -- CBO demo'!$A$11:$N$8141,14,FALSE)</f>
        <v>2514621</v>
      </c>
    </row>
    <row r="968" spans="1:5">
      <c r="A968">
        <f t="shared" si="39"/>
        <v>2032</v>
      </c>
      <c r="B968">
        <f t="shared" si="40"/>
        <v>57</v>
      </c>
      <c r="C968" t="str">
        <f t="shared" si="40"/>
        <v>pop_55_64</v>
      </c>
      <c r="D968">
        <f ca="1">VLOOKUP(A968&amp;B968,'raw -- CBO demo'!$A$11:$N$8141,4,FALSE)</f>
        <v>3815274</v>
      </c>
      <c r="E968">
        <f ca="1">VLOOKUP(A968&amp;B968,'raw -- CBO demo'!$A$11:$N$8141,8,FALSE)+VLOOKUP(A968&amp;B968,'raw -- CBO demo'!$A$11:$N$8141,14,FALSE)</f>
        <v>2428896</v>
      </c>
    </row>
    <row r="969" spans="1:5">
      <c r="A969">
        <f t="shared" si="39"/>
        <v>2032</v>
      </c>
      <c r="B969">
        <f t="shared" si="40"/>
        <v>58</v>
      </c>
      <c r="C969" t="str">
        <f t="shared" si="40"/>
        <v>pop_55_64</v>
      </c>
      <c r="D969">
        <f ca="1">VLOOKUP(A969&amp;B969,'raw -- CBO demo'!$A$11:$N$8141,4,FALSE)</f>
        <v>3731220</v>
      </c>
      <c r="E969">
        <f ca="1">VLOOKUP(A969&amp;B969,'raw -- CBO demo'!$A$11:$N$8141,8,FALSE)+VLOOKUP(A969&amp;B969,'raw -- CBO demo'!$A$11:$N$8141,14,FALSE)</f>
        <v>2409004</v>
      </c>
    </row>
    <row r="970" spans="1:5">
      <c r="A970">
        <f t="shared" si="39"/>
        <v>2032</v>
      </c>
      <c r="B970">
        <f t="shared" si="40"/>
        <v>59</v>
      </c>
      <c r="C970" t="str">
        <f t="shared" si="40"/>
        <v>pop_55_64</v>
      </c>
      <c r="D970">
        <f ca="1">VLOOKUP(A970&amp;B970,'raw -- CBO demo'!$A$11:$N$8141,4,FALSE)</f>
        <v>3861590</v>
      </c>
      <c r="E970">
        <f ca="1">VLOOKUP(A970&amp;B970,'raw -- CBO demo'!$A$11:$N$8141,8,FALSE)+VLOOKUP(A970&amp;B970,'raw -- CBO demo'!$A$11:$N$8141,14,FALSE)</f>
        <v>2482814</v>
      </c>
    </row>
    <row r="971" spans="1:5">
      <c r="A971">
        <f t="shared" si="39"/>
        <v>2032</v>
      </c>
      <c r="B971">
        <f t="shared" si="40"/>
        <v>60</v>
      </c>
      <c r="C971" t="str">
        <f t="shared" si="40"/>
        <v>pop_55_64</v>
      </c>
      <c r="D971">
        <f ca="1">VLOOKUP(A971&amp;B971,'raw -- CBO demo'!$A$11:$N$8141,4,FALSE)</f>
        <v>4012665</v>
      </c>
      <c r="E971">
        <f ca="1">VLOOKUP(A971&amp;B971,'raw -- CBO demo'!$A$11:$N$8141,8,FALSE)+VLOOKUP(A971&amp;B971,'raw -- CBO demo'!$A$11:$N$8141,14,FALSE)</f>
        <v>2559939</v>
      </c>
    </row>
    <row r="972" spans="1:5">
      <c r="A972">
        <f t="shared" si="39"/>
        <v>2032</v>
      </c>
      <c r="B972">
        <f t="shared" si="40"/>
        <v>61</v>
      </c>
      <c r="C972" t="str">
        <f t="shared" si="40"/>
        <v>pop_55_64</v>
      </c>
      <c r="D972">
        <f ca="1">VLOOKUP(A972&amp;B972,'raw -- CBO demo'!$A$11:$N$8141,4,FALSE)</f>
        <v>4156522</v>
      </c>
      <c r="E972">
        <f ca="1">VLOOKUP(A972&amp;B972,'raw -- CBO demo'!$A$11:$N$8141,8,FALSE)+VLOOKUP(A972&amp;B972,'raw -- CBO demo'!$A$11:$N$8141,14,FALSE)</f>
        <v>2674370</v>
      </c>
    </row>
    <row r="973" spans="1:5">
      <c r="A973">
        <f t="shared" si="39"/>
        <v>2032</v>
      </c>
      <c r="B973">
        <f t="shared" si="40"/>
        <v>62</v>
      </c>
      <c r="C973" t="str">
        <f t="shared" si="40"/>
        <v>pop_55_64</v>
      </c>
      <c r="D973">
        <f ca="1">VLOOKUP(A973&amp;B973,'raw -- CBO demo'!$A$11:$N$8141,4,FALSE)</f>
        <v>3945449</v>
      </c>
      <c r="E973">
        <f ca="1">VLOOKUP(A973&amp;B973,'raw -- CBO demo'!$A$11:$N$8141,8,FALSE)+VLOOKUP(A973&amp;B973,'raw -- CBO demo'!$A$11:$N$8141,14,FALSE)</f>
        <v>2532707</v>
      </c>
    </row>
    <row r="974" spans="1:5">
      <c r="A974">
        <f t="shared" si="39"/>
        <v>2032</v>
      </c>
      <c r="B974">
        <f t="shared" si="40"/>
        <v>63</v>
      </c>
      <c r="C974" t="str">
        <f t="shared" si="40"/>
        <v>pop_55_64</v>
      </c>
      <c r="D974">
        <f ca="1">VLOOKUP(A974&amp;B974,'raw -- CBO demo'!$A$11:$N$8141,4,FALSE)</f>
        <v>3802378</v>
      </c>
      <c r="E974">
        <f ca="1">VLOOKUP(A974&amp;B974,'raw -- CBO demo'!$A$11:$N$8141,8,FALSE)+VLOOKUP(A974&amp;B974,'raw -- CBO demo'!$A$11:$N$8141,14,FALSE)</f>
        <v>2435845</v>
      </c>
    </row>
    <row r="975" spans="1:5">
      <c r="A975">
        <f t="shared" si="39"/>
        <v>2032</v>
      </c>
      <c r="B975">
        <f t="shared" si="40"/>
        <v>64</v>
      </c>
      <c r="C975" t="str">
        <f t="shared" si="40"/>
        <v>pop_55_64</v>
      </c>
      <c r="D975">
        <f ca="1">VLOOKUP(A975&amp;B975,'raw -- CBO demo'!$A$11:$N$8141,4,FALSE)</f>
        <v>3723957</v>
      </c>
      <c r="E975">
        <f ca="1">VLOOKUP(A975&amp;B975,'raw -- CBO demo'!$A$11:$N$8141,8,FALSE)+VLOOKUP(A975&amp;B975,'raw -- CBO demo'!$A$11:$N$8141,14,FALSE)</f>
        <v>2329417</v>
      </c>
    </row>
    <row r="976" spans="1:5">
      <c r="A976">
        <f t="shared" si="39"/>
        <v>2032</v>
      </c>
      <c r="B976">
        <f t="shared" si="40"/>
        <v>65</v>
      </c>
      <c r="C976" t="str">
        <f t="shared" si="40"/>
        <v>pop_65_74</v>
      </c>
      <c r="D976">
        <f ca="1">VLOOKUP(A976&amp;B976,'raw -- CBO demo'!$A$11:$N$8141,4,FALSE)</f>
        <v>3731857</v>
      </c>
      <c r="E976">
        <f ca="1">VLOOKUP(A976&amp;B976,'raw -- CBO demo'!$A$11:$N$8141,8,FALSE)+VLOOKUP(A976&amp;B976,'raw -- CBO demo'!$A$11:$N$8141,14,FALSE)</f>
        <v>2331352</v>
      </c>
    </row>
    <row r="977" spans="1:5">
      <c r="A977">
        <f t="shared" si="39"/>
        <v>2032</v>
      </c>
      <c r="B977">
        <f t="shared" si="40"/>
        <v>66</v>
      </c>
      <c r="C977" t="str">
        <f t="shared" si="40"/>
        <v>pop_65_74</v>
      </c>
      <c r="D977">
        <f ca="1">VLOOKUP(A977&amp;B977,'raw -- CBO demo'!$A$11:$N$8141,4,FALSE)</f>
        <v>3814107</v>
      </c>
      <c r="E977">
        <f ca="1">VLOOKUP(A977&amp;B977,'raw -- CBO demo'!$A$11:$N$8141,8,FALSE)+VLOOKUP(A977&amp;B977,'raw -- CBO demo'!$A$11:$N$8141,14,FALSE)</f>
        <v>2383444</v>
      </c>
    </row>
    <row r="978" spans="1:5">
      <c r="A978">
        <f t="shared" si="39"/>
        <v>2032</v>
      </c>
      <c r="B978">
        <f t="shared" si="40"/>
        <v>67</v>
      </c>
      <c r="C978" t="str">
        <f t="shared" si="40"/>
        <v>pop_65_74</v>
      </c>
      <c r="D978">
        <f ca="1">VLOOKUP(A978&amp;B978,'raw -- CBO demo'!$A$11:$N$8141,4,FALSE)</f>
        <v>3948752</v>
      </c>
      <c r="E978">
        <f ca="1">VLOOKUP(A978&amp;B978,'raw -- CBO demo'!$A$11:$N$8141,8,FALSE)+VLOOKUP(A978&amp;B978,'raw -- CBO demo'!$A$11:$N$8141,14,FALSE)</f>
        <v>2464835</v>
      </c>
    </row>
    <row r="979" spans="1:5">
      <c r="A979">
        <f t="shared" si="39"/>
        <v>2032</v>
      </c>
      <c r="B979">
        <f t="shared" si="40"/>
        <v>68</v>
      </c>
      <c r="C979" t="str">
        <f t="shared" si="40"/>
        <v>pop_65_74</v>
      </c>
      <c r="D979">
        <f ca="1">VLOOKUP(A979&amp;B979,'raw -- CBO demo'!$A$11:$N$8141,4,FALSE)</f>
        <v>3911332</v>
      </c>
      <c r="E979">
        <f ca="1">VLOOKUP(A979&amp;B979,'raw -- CBO demo'!$A$11:$N$8141,8,FALSE)+VLOOKUP(A979&amp;B979,'raw -- CBO demo'!$A$11:$N$8141,14,FALSE)</f>
        <v>2436012</v>
      </c>
    </row>
    <row r="980" spans="1:5">
      <c r="A980">
        <f t="shared" si="39"/>
        <v>2032</v>
      </c>
      <c r="B980">
        <f t="shared" si="40"/>
        <v>69</v>
      </c>
      <c r="C980" t="str">
        <f t="shared" si="40"/>
        <v>pop_65_74</v>
      </c>
      <c r="D980">
        <f ca="1">VLOOKUP(A980&amp;B980,'raw -- CBO demo'!$A$11:$N$8141,4,FALSE)</f>
        <v>3882626</v>
      </c>
      <c r="E980">
        <f ca="1">VLOOKUP(A980&amp;B980,'raw -- CBO demo'!$A$11:$N$8141,8,FALSE)+VLOOKUP(A980&amp;B980,'raw -- CBO demo'!$A$11:$N$8141,14,FALSE)</f>
        <v>2385137</v>
      </c>
    </row>
    <row r="981" spans="1:5">
      <c r="A981">
        <f t="shared" si="39"/>
        <v>2032</v>
      </c>
      <c r="B981">
        <f t="shared" si="40"/>
        <v>70</v>
      </c>
      <c r="C981" t="str">
        <f t="shared" si="40"/>
        <v>pop_65_74</v>
      </c>
      <c r="D981">
        <f ca="1">VLOOKUP(A981&amp;B981,'raw -- CBO demo'!$A$11:$N$8141,4,FALSE)</f>
        <v>3823418</v>
      </c>
      <c r="E981">
        <f ca="1">VLOOKUP(A981&amp;B981,'raw -- CBO demo'!$A$11:$N$8141,8,FALSE)+VLOOKUP(A981&amp;B981,'raw -- CBO demo'!$A$11:$N$8141,14,FALSE)</f>
        <v>2384187</v>
      </c>
    </row>
    <row r="982" spans="1:5">
      <c r="A982">
        <f t="shared" si="39"/>
        <v>2032</v>
      </c>
      <c r="B982">
        <f t="shared" si="40"/>
        <v>71</v>
      </c>
      <c r="C982" t="str">
        <f t="shared" si="40"/>
        <v>pop_65_74</v>
      </c>
      <c r="D982">
        <f ca="1">VLOOKUP(A982&amp;B982,'raw -- CBO demo'!$A$11:$N$8141,4,FALSE)</f>
        <v>3808610</v>
      </c>
      <c r="E982">
        <f ca="1">VLOOKUP(A982&amp;B982,'raw -- CBO demo'!$A$11:$N$8141,8,FALSE)+VLOOKUP(A982&amp;B982,'raw -- CBO demo'!$A$11:$N$8141,14,FALSE)</f>
        <v>2294534</v>
      </c>
    </row>
    <row r="983" spans="1:5">
      <c r="A983">
        <f t="shared" si="39"/>
        <v>2032</v>
      </c>
      <c r="B983">
        <f t="shared" si="40"/>
        <v>72</v>
      </c>
      <c r="C983" t="str">
        <f t="shared" si="40"/>
        <v>pop_65_74</v>
      </c>
      <c r="D983">
        <f ca="1">VLOOKUP(A983&amp;B983,'raw -- CBO demo'!$A$11:$N$8141,4,FALSE)</f>
        <v>3671342</v>
      </c>
      <c r="E983">
        <f ca="1">VLOOKUP(A983&amp;B983,'raw -- CBO demo'!$A$11:$N$8141,8,FALSE)+VLOOKUP(A983&amp;B983,'raw -- CBO demo'!$A$11:$N$8141,14,FALSE)</f>
        <v>2165783</v>
      </c>
    </row>
    <row r="984" spans="1:5">
      <c r="A984">
        <f t="shared" si="39"/>
        <v>2032</v>
      </c>
      <c r="B984">
        <f t="shared" si="40"/>
        <v>73</v>
      </c>
      <c r="C984" t="str">
        <f t="shared" si="40"/>
        <v>pop_65_74</v>
      </c>
      <c r="D984">
        <f ca="1">VLOOKUP(A984&amp;B984,'raw -- CBO demo'!$A$11:$N$8141,4,FALSE)</f>
        <v>3529334</v>
      </c>
      <c r="E984">
        <f ca="1">VLOOKUP(A984&amp;B984,'raw -- CBO demo'!$A$11:$N$8141,8,FALSE)+VLOOKUP(A984&amp;B984,'raw -- CBO demo'!$A$11:$N$8141,14,FALSE)</f>
        <v>2064432</v>
      </c>
    </row>
    <row r="985" spans="1:5">
      <c r="A985">
        <f t="shared" si="39"/>
        <v>2032</v>
      </c>
      <c r="B985">
        <f t="shared" si="40"/>
        <v>74</v>
      </c>
      <c r="C985" t="str">
        <f t="shared" si="40"/>
        <v>pop_65_74</v>
      </c>
      <c r="D985">
        <f ca="1">VLOOKUP(A985&amp;B985,'raw -- CBO demo'!$A$11:$N$8141,4,FALSE)</f>
        <v>3493499</v>
      </c>
      <c r="E985">
        <f ca="1">VLOOKUP(A985&amp;B985,'raw -- CBO demo'!$A$11:$N$8141,8,FALSE)+VLOOKUP(A985&amp;B985,'raw -- CBO demo'!$A$11:$N$8141,14,FALSE)</f>
        <v>2045220</v>
      </c>
    </row>
    <row r="986" spans="1:5">
      <c r="A986">
        <f t="shared" si="39"/>
        <v>2032</v>
      </c>
      <c r="B986">
        <f t="shared" si="40"/>
        <v>75</v>
      </c>
      <c r="C986" t="str">
        <f t="shared" si="40"/>
        <v>pop_75_84</v>
      </c>
      <c r="D986">
        <f ca="1">VLOOKUP(A986&amp;B986,'raw -- CBO demo'!$A$11:$N$8141,4,FALSE)</f>
        <v>3329387</v>
      </c>
      <c r="E986">
        <f ca="1">VLOOKUP(A986&amp;B986,'raw -- CBO demo'!$A$11:$N$8141,8,FALSE)+VLOOKUP(A986&amp;B986,'raw -- CBO demo'!$A$11:$N$8141,14,FALSE)</f>
        <v>1855410</v>
      </c>
    </row>
    <row r="987" spans="1:5">
      <c r="A987">
        <f t="shared" si="39"/>
        <v>2032</v>
      </c>
      <c r="B987">
        <f t="shared" si="40"/>
        <v>76</v>
      </c>
      <c r="C987" t="str">
        <f t="shared" si="40"/>
        <v>pop_75_84</v>
      </c>
      <c r="D987">
        <f ca="1">VLOOKUP(A987&amp;B987,'raw -- CBO demo'!$A$11:$N$8141,4,FALSE)</f>
        <v>3158838</v>
      </c>
      <c r="E987">
        <f ca="1">VLOOKUP(A987&amp;B987,'raw -- CBO demo'!$A$11:$N$8141,8,FALSE)+VLOOKUP(A987&amp;B987,'raw -- CBO demo'!$A$11:$N$8141,14,FALSE)</f>
        <v>1726543</v>
      </c>
    </row>
    <row r="988" spans="1:5">
      <c r="A988">
        <f t="shared" si="39"/>
        <v>2032</v>
      </c>
      <c r="B988">
        <f t="shared" si="40"/>
        <v>77</v>
      </c>
      <c r="C988" t="str">
        <f t="shared" si="40"/>
        <v>pop_75_84</v>
      </c>
      <c r="D988">
        <f ca="1">VLOOKUP(A988&amp;B988,'raw -- CBO demo'!$A$11:$N$8141,4,FALSE)</f>
        <v>3035127</v>
      </c>
      <c r="E988">
        <f ca="1">VLOOKUP(A988&amp;B988,'raw -- CBO demo'!$A$11:$N$8141,8,FALSE)+VLOOKUP(A988&amp;B988,'raw -- CBO demo'!$A$11:$N$8141,14,FALSE)</f>
        <v>1652318</v>
      </c>
    </row>
    <row r="989" spans="1:5">
      <c r="A989">
        <f t="shared" si="39"/>
        <v>2032</v>
      </c>
      <c r="B989">
        <f t="shared" si="40"/>
        <v>78</v>
      </c>
      <c r="C989" t="str">
        <f t="shared" si="40"/>
        <v>pop_75_84</v>
      </c>
      <c r="D989">
        <f ca="1">VLOOKUP(A989&amp;B989,'raw -- CBO demo'!$A$11:$N$8141,4,FALSE)</f>
        <v>2817328</v>
      </c>
      <c r="E989">
        <f ca="1">VLOOKUP(A989&amp;B989,'raw -- CBO demo'!$A$11:$N$8141,8,FALSE)+VLOOKUP(A989&amp;B989,'raw -- CBO demo'!$A$11:$N$8141,14,FALSE)</f>
        <v>1488941</v>
      </c>
    </row>
    <row r="990" spans="1:5">
      <c r="A990">
        <f t="shared" si="39"/>
        <v>2032</v>
      </c>
      <c r="B990">
        <f t="shared" si="40"/>
        <v>79</v>
      </c>
      <c r="C990" t="str">
        <f t="shared" si="40"/>
        <v>pop_75_84</v>
      </c>
      <c r="D990">
        <f ca="1">VLOOKUP(A990&amp;B990,'raw -- CBO demo'!$A$11:$N$8141,4,FALSE)</f>
        <v>2688433</v>
      </c>
      <c r="E990">
        <f ca="1">VLOOKUP(A990&amp;B990,'raw -- CBO demo'!$A$11:$N$8141,8,FALSE)+VLOOKUP(A990&amp;B990,'raw -- CBO demo'!$A$11:$N$8141,14,FALSE)</f>
        <v>1427070</v>
      </c>
    </row>
    <row r="991" spans="1:5">
      <c r="A991">
        <f t="shared" si="39"/>
        <v>2032</v>
      </c>
      <c r="B991">
        <f t="shared" si="40"/>
        <v>80</v>
      </c>
      <c r="C991" t="str">
        <f t="shared" si="40"/>
        <v>pop_75_84</v>
      </c>
      <c r="D991">
        <f ca="1">VLOOKUP(A991&amp;B991,'raw -- CBO demo'!$A$11:$N$8141,4,FALSE)</f>
        <v>2483863</v>
      </c>
      <c r="E991">
        <f ca="1">VLOOKUP(A991&amp;B991,'raw -- CBO demo'!$A$11:$N$8141,8,FALSE)+VLOOKUP(A991&amp;B991,'raw -- CBO demo'!$A$11:$N$8141,14,FALSE)</f>
        <v>1300640</v>
      </c>
    </row>
    <row r="992" spans="1:5">
      <c r="A992">
        <f t="shared" si="39"/>
        <v>2032</v>
      </c>
      <c r="B992">
        <f t="shared" si="40"/>
        <v>81</v>
      </c>
      <c r="C992" t="str">
        <f t="shared" si="40"/>
        <v>pop_75_84</v>
      </c>
      <c r="D992">
        <f ca="1">VLOOKUP(A992&amp;B992,'raw -- CBO demo'!$A$11:$N$8141,4,FALSE)</f>
        <v>2286350</v>
      </c>
      <c r="E992">
        <f ca="1">VLOOKUP(A992&amp;B992,'raw -- CBO demo'!$A$11:$N$8141,8,FALSE)+VLOOKUP(A992&amp;B992,'raw -- CBO demo'!$A$11:$N$8141,14,FALSE)</f>
        <v>1211227</v>
      </c>
    </row>
    <row r="993" spans="1:5">
      <c r="A993">
        <f t="shared" si="39"/>
        <v>2032</v>
      </c>
      <c r="B993">
        <f t="shared" si="40"/>
        <v>82</v>
      </c>
      <c r="C993" t="str">
        <f t="shared" si="40"/>
        <v>pop_75_84</v>
      </c>
      <c r="D993">
        <f ca="1">VLOOKUP(A993&amp;B993,'raw -- CBO demo'!$A$11:$N$8141,4,FALSE)</f>
        <v>2130845</v>
      </c>
      <c r="E993">
        <f ca="1">VLOOKUP(A993&amp;B993,'raw -- CBO demo'!$A$11:$N$8141,8,FALSE)+VLOOKUP(A993&amp;B993,'raw -- CBO demo'!$A$11:$N$8141,14,FALSE)</f>
        <v>1123808</v>
      </c>
    </row>
    <row r="994" spans="1:5">
      <c r="A994">
        <f t="shared" si="39"/>
        <v>2032</v>
      </c>
      <c r="B994">
        <f t="shared" si="40"/>
        <v>83</v>
      </c>
      <c r="C994" t="str">
        <f t="shared" si="40"/>
        <v>pop_75_84</v>
      </c>
      <c r="D994">
        <f ca="1">VLOOKUP(A994&amp;B994,'raw -- CBO demo'!$A$11:$N$8141,4,FALSE)</f>
        <v>1970150</v>
      </c>
      <c r="E994">
        <f ca="1">VLOOKUP(A994&amp;B994,'raw -- CBO demo'!$A$11:$N$8141,8,FALSE)+VLOOKUP(A994&amp;B994,'raw -- CBO demo'!$A$11:$N$8141,14,FALSE)</f>
        <v>983685</v>
      </c>
    </row>
    <row r="995" spans="1:5">
      <c r="A995">
        <f t="shared" si="39"/>
        <v>2032</v>
      </c>
      <c r="B995">
        <f t="shared" si="40"/>
        <v>84</v>
      </c>
      <c r="C995" t="str">
        <f t="shared" si="40"/>
        <v>pop_75_84</v>
      </c>
      <c r="D995">
        <f ca="1">VLOOKUP(A995&amp;B995,'raw -- CBO demo'!$A$11:$N$8141,4,FALSE)</f>
        <v>1896474</v>
      </c>
      <c r="E995">
        <f ca="1">VLOOKUP(A995&amp;B995,'raw -- CBO demo'!$A$11:$N$8141,8,FALSE)+VLOOKUP(A995&amp;B995,'raw -- CBO demo'!$A$11:$N$8141,14,FALSE)</f>
        <v>944935</v>
      </c>
    </row>
    <row r="996" spans="1:5">
      <c r="A996">
        <f t="shared" si="39"/>
        <v>2032</v>
      </c>
      <c r="B996">
        <f t="shared" si="40"/>
        <v>85</v>
      </c>
      <c r="C996" t="str">
        <f t="shared" si="40"/>
        <v>pop_85_plus</v>
      </c>
      <c r="D996">
        <f ca="1">VLOOKUP(A996&amp;B996,'raw -- CBO demo'!$A$11:$N$8141,4,FALSE)</f>
        <v>1560950</v>
      </c>
      <c r="E996">
        <f ca="1">VLOOKUP(A996&amp;B996,'raw -- CBO demo'!$A$11:$N$8141,8,FALSE)+VLOOKUP(A996&amp;B996,'raw -- CBO demo'!$A$11:$N$8141,14,FALSE)</f>
        <v>724246</v>
      </c>
    </row>
    <row r="997" spans="1:5">
      <c r="A997">
        <f t="shared" si="39"/>
        <v>2032</v>
      </c>
      <c r="B997">
        <f t="shared" si="40"/>
        <v>86</v>
      </c>
      <c r="C997" t="str">
        <f t="shared" si="40"/>
        <v>pop_85_plus</v>
      </c>
      <c r="D997">
        <f ca="1">VLOOKUP(A997&amp;B997,'raw -- CBO demo'!$A$11:$N$8141,4,FALSE)</f>
        <v>1173425</v>
      </c>
      <c r="E997">
        <f ca="1">VLOOKUP(A997&amp;B997,'raw -- CBO demo'!$A$11:$N$8141,8,FALSE)+VLOOKUP(A997&amp;B997,'raw -- CBO demo'!$A$11:$N$8141,14,FALSE)</f>
        <v>533020</v>
      </c>
    </row>
    <row r="998" spans="1:5">
      <c r="A998">
        <f t="shared" si="39"/>
        <v>2032</v>
      </c>
      <c r="B998">
        <f t="shared" si="40"/>
        <v>87</v>
      </c>
      <c r="C998" t="str">
        <f t="shared" si="40"/>
        <v>pop_85_plus</v>
      </c>
      <c r="D998">
        <f ca="1">VLOOKUP(A998&amp;B998,'raw -- CBO demo'!$A$11:$N$8141,4,FALSE)</f>
        <v>1065035</v>
      </c>
      <c r="E998">
        <f ca="1">VLOOKUP(A998&amp;B998,'raw -- CBO demo'!$A$11:$N$8141,8,FALSE)+VLOOKUP(A998&amp;B998,'raw -- CBO demo'!$A$11:$N$8141,14,FALSE)</f>
        <v>464562</v>
      </c>
    </row>
    <row r="999" spans="1:5">
      <c r="A999">
        <f t="shared" si="39"/>
        <v>2032</v>
      </c>
      <c r="B999">
        <f t="shared" si="40"/>
        <v>88</v>
      </c>
      <c r="C999" t="str">
        <f t="shared" si="40"/>
        <v>pop_85_plus</v>
      </c>
      <c r="D999">
        <f ca="1">VLOOKUP(A999&amp;B999,'raw -- CBO demo'!$A$11:$N$8141,4,FALSE)</f>
        <v>961581</v>
      </c>
      <c r="E999">
        <f ca="1">VLOOKUP(A999&amp;B999,'raw -- CBO demo'!$A$11:$N$8141,8,FALSE)+VLOOKUP(A999&amp;B999,'raw -- CBO demo'!$A$11:$N$8141,14,FALSE)</f>
        <v>398946</v>
      </c>
    </row>
    <row r="1000" spans="1:5">
      <c r="A1000">
        <f t="shared" si="39"/>
        <v>2032</v>
      </c>
      <c r="B1000">
        <f t="shared" si="40"/>
        <v>89</v>
      </c>
      <c r="C1000" t="str">
        <f t="shared" si="40"/>
        <v>pop_85_plus</v>
      </c>
      <c r="D1000">
        <f ca="1">VLOOKUP(A1000&amp;B1000,'raw -- CBO demo'!$A$11:$N$8141,4,FALSE)</f>
        <v>812396</v>
      </c>
      <c r="E1000">
        <f ca="1">VLOOKUP(A1000&amp;B1000,'raw -- CBO demo'!$A$11:$N$8141,8,FALSE)+VLOOKUP(A1000&amp;B1000,'raw -- CBO demo'!$A$11:$N$8141,14,FALSE)</f>
        <v>322967</v>
      </c>
    </row>
    <row r="1001" spans="1:5">
      <c r="A1001">
        <f t="shared" si="39"/>
        <v>2032</v>
      </c>
      <c r="B1001">
        <f t="shared" si="40"/>
        <v>90</v>
      </c>
      <c r="C1001" t="str">
        <f t="shared" si="40"/>
        <v>pop_85_plus</v>
      </c>
      <c r="D1001">
        <f ca="1">VLOOKUP(A1001&amp;B1001,'raw -- CBO demo'!$A$11:$N$8141,4,FALSE)</f>
        <v>617888</v>
      </c>
      <c r="E1001">
        <f ca="1">VLOOKUP(A1001&amp;B1001,'raw -- CBO demo'!$A$11:$N$8141,8,FALSE)+VLOOKUP(A1001&amp;B1001,'raw -- CBO demo'!$A$11:$N$8141,14,FALSE)</f>
        <v>233633</v>
      </c>
    </row>
    <row r="1002" spans="1:5">
      <c r="A1002">
        <f t="shared" si="39"/>
        <v>2032</v>
      </c>
      <c r="B1002">
        <f t="shared" si="40"/>
        <v>91</v>
      </c>
      <c r="C1002" t="str">
        <f t="shared" si="40"/>
        <v>pop_85_plus</v>
      </c>
      <c r="D1002">
        <f ca="1">VLOOKUP(A1002&amp;B1002,'raw -- CBO demo'!$A$11:$N$8141,4,FALSE)</f>
        <v>495474</v>
      </c>
      <c r="E1002">
        <f ca="1">VLOOKUP(A1002&amp;B1002,'raw -- CBO demo'!$A$11:$N$8141,8,FALSE)+VLOOKUP(A1002&amp;B1002,'raw -- CBO demo'!$A$11:$N$8141,14,FALSE)</f>
        <v>161138</v>
      </c>
    </row>
    <row r="1003" spans="1:5">
      <c r="A1003">
        <f t="shared" si="39"/>
        <v>2032</v>
      </c>
      <c r="B1003">
        <f t="shared" si="40"/>
        <v>92</v>
      </c>
      <c r="C1003" t="str">
        <f t="shared" si="40"/>
        <v>pop_85_plus</v>
      </c>
      <c r="D1003">
        <f ca="1">VLOOKUP(A1003&amp;B1003,'raw -- CBO demo'!$A$11:$N$8141,4,FALSE)</f>
        <v>389705</v>
      </c>
      <c r="E1003">
        <f ca="1">VLOOKUP(A1003&amp;B1003,'raw -- CBO demo'!$A$11:$N$8141,8,FALSE)+VLOOKUP(A1003&amp;B1003,'raw -- CBO demo'!$A$11:$N$8141,14,FALSE)</f>
        <v>122283</v>
      </c>
    </row>
    <row r="1004" spans="1:5">
      <c r="A1004">
        <f t="shared" si="39"/>
        <v>2032</v>
      </c>
      <c r="B1004">
        <f t="shared" si="40"/>
        <v>93</v>
      </c>
      <c r="C1004" t="str">
        <f t="shared" si="40"/>
        <v>pop_85_plus</v>
      </c>
      <c r="D1004">
        <f ca="1">VLOOKUP(A1004&amp;B1004,'raw -- CBO demo'!$A$11:$N$8141,4,FALSE)</f>
        <v>314189</v>
      </c>
      <c r="E1004">
        <f ca="1">VLOOKUP(A1004&amp;B1004,'raw -- CBO demo'!$A$11:$N$8141,8,FALSE)+VLOOKUP(A1004&amp;B1004,'raw -- CBO demo'!$A$11:$N$8141,14,FALSE)</f>
        <v>88727</v>
      </c>
    </row>
    <row r="1005" spans="1:5">
      <c r="A1005">
        <f t="shared" ref="A1005:A1068" si="41">A904+1</f>
        <v>2032</v>
      </c>
      <c r="B1005">
        <f t="shared" ref="B1005:C1068" si="42">B904</f>
        <v>94</v>
      </c>
      <c r="C1005" t="str">
        <f t="shared" si="42"/>
        <v>pop_85_plus</v>
      </c>
      <c r="D1005">
        <f ca="1">VLOOKUP(A1005&amp;B1005,'raw -- CBO demo'!$A$11:$N$8141,4,FALSE)</f>
        <v>237494</v>
      </c>
      <c r="E1005">
        <f ca="1">VLOOKUP(A1005&amp;B1005,'raw -- CBO demo'!$A$11:$N$8141,8,FALSE)+VLOOKUP(A1005&amp;B1005,'raw -- CBO demo'!$A$11:$N$8141,14,FALSE)</f>
        <v>51375</v>
      </c>
    </row>
    <row r="1006" spans="1:5">
      <c r="A1006">
        <f t="shared" si="41"/>
        <v>2032</v>
      </c>
      <c r="B1006">
        <f t="shared" si="42"/>
        <v>95</v>
      </c>
      <c r="C1006" t="str">
        <f t="shared" si="42"/>
        <v>pop_85_plus</v>
      </c>
      <c r="D1006">
        <f ca="1">VLOOKUP(A1006&amp;B1006,'raw -- CBO demo'!$A$11:$N$8141,4,FALSE)</f>
        <v>175533</v>
      </c>
      <c r="E1006">
        <f ca="1">VLOOKUP(A1006&amp;B1006,'raw -- CBO demo'!$A$11:$N$8141,8,FALSE)+VLOOKUP(A1006&amp;B1006,'raw -- CBO demo'!$A$11:$N$8141,14,FALSE)</f>
        <v>39345</v>
      </c>
    </row>
    <row r="1007" spans="1:5">
      <c r="A1007">
        <f t="shared" si="41"/>
        <v>2032</v>
      </c>
      <c r="B1007">
        <f t="shared" si="42"/>
        <v>96</v>
      </c>
      <c r="C1007" t="str">
        <f t="shared" si="42"/>
        <v>pop_85_plus</v>
      </c>
      <c r="D1007">
        <f ca="1">VLOOKUP(A1007&amp;B1007,'raw -- CBO demo'!$A$11:$N$8141,4,FALSE)</f>
        <v>130037</v>
      </c>
      <c r="E1007">
        <f ca="1">VLOOKUP(A1007&amp;B1007,'raw -- CBO demo'!$A$11:$N$8141,8,FALSE)+VLOOKUP(A1007&amp;B1007,'raw -- CBO demo'!$A$11:$N$8141,14,FALSE)</f>
        <v>31959</v>
      </c>
    </row>
    <row r="1008" spans="1:5">
      <c r="A1008">
        <f t="shared" si="41"/>
        <v>2032</v>
      </c>
      <c r="B1008">
        <f t="shared" si="42"/>
        <v>97</v>
      </c>
      <c r="C1008" t="str">
        <f t="shared" si="42"/>
        <v>pop_85_plus</v>
      </c>
      <c r="D1008">
        <f ca="1">VLOOKUP(A1008&amp;B1008,'raw -- CBO demo'!$A$11:$N$8141,4,FALSE)</f>
        <v>91000</v>
      </c>
      <c r="E1008">
        <f ca="1">VLOOKUP(A1008&amp;B1008,'raw -- CBO demo'!$A$11:$N$8141,8,FALSE)+VLOOKUP(A1008&amp;B1008,'raw -- CBO demo'!$A$11:$N$8141,14,FALSE)</f>
        <v>16823</v>
      </c>
    </row>
    <row r="1009" spans="1:5">
      <c r="A1009">
        <f t="shared" si="41"/>
        <v>2032</v>
      </c>
      <c r="B1009">
        <f t="shared" si="42"/>
        <v>98</v>
      </c>
      <c r="C1009" t="str">
        <f t="shared" si="42"/>
        <v>pop_85_plus</v>
      </c>
      <c r="D1009">
        <f ca="1">VLOOKUP(A1009&amp;B1009,'raw -- CBO demo'!$A$11:$N$8141,4,FALSE)</f>
        <v>62838</v>
      </c>
      <c r="E1009">
        <f ca="1">VLOOKUP(A1009&amp;B1009,'raw -- CBO demo'!$A$11:$N$8141,8,FALSE)+VLOOKUP(A1009&amp;B1009,'raw -- CBO demo'!$A$11:$N$8141,14,FALSE)</f>
        <v>11874</v>
      </c>
    </row>
    <row r="1010" spans="1:5">
      <c r="A1010">
        <f t="shared" si="41"/>
        <v>2032</v>
      </c>
      <c r="B1010">
        <f t="shared" si="42"/>
        <v>99</v>
      </c>
      <c r="C1010" t="str">
        <f t="shared" si="42"/>
        <v>pop_85_plus</v>
      </c>
      <c r="D1010">
        <f ca="1">VLOOKUP(A1010&amp;B1010,'raw -- CBO demo'!$A$11:$N$8141,4,FALSE)</f>
        <v>45895</v>
      </c>
      <c r="E1010">
        <f ca="1">VLOOKUP(A1010&amp;B1010,'raw -- CBO demo'!$A$11:$N$8141,8,FALSE)+VLOOKUP(A1010&amp;B1010,'raw -- CBO demo'!$A$11:$N$8141,14,FALSE)</f>
        <v>6339</v>
      </c>
    </row>
    <row r="1011" spans="1:5">
      <c r="A1011">
        <f t="shared" si="41"/>
        <v>2032</v>
      </c>
      <c r="B1011">
        <f t="shared" si="42"/>
        <v>100</v>
      </c>
      <c r="C1011" t="str">
        <f t="shared" si="42"/>
        <v>pop_85_plus</v>
      </c>
      <c r="D1011">
        <f ca="1">VLOOKUP(A1011&amp;B1011,'raw -- CBO demo'!$A$11:$N$8141,4,FALSE)</f>
        <v>89080</v>
      </c>
      <c r="E1011">
        <f ca="1">VLOOKUP(A1011&amp;B1011,'raw -- CBO demo'!$A$11:$N$8141,8,FALSE)+VLOOKUP(A1011&amp;B1011,'raw -- CBO demo'!$A$11:$N$8141,14,FALSE)</f>
        <v>7291</v>
      </c>
    </row>
    <row r="1012" spans="1:5">
      <c r="A1012">
        <f t="shared" si="41"/>
        <v>2033</v>
      </c>
      <c r="B1012">
        <f t="shared" si="42"/>
        <v>0</v>
      </c>
      <c r="C1012" t="str">
        <f t="shared" si="42"/>
        <v>pop_0_5</v>
      </c>
      <c r="D1012">
        <f ca="1">VLOOKUP(A1012&amp;B1012,'raw -- CBO demo'!$A$11:$N$8141,4,FALSE)</f>
        <v>3985738</v>
      </c>
      <c r="E1012">
        <f ca="1">VLOOKUP(A1012&amp;B1012,'raw -- CBO demo'!$A$11:$N$8141,8,FALSE)+VLOOKUP(A1012&amp;B1012,'raw -- CBO demo'!$A$11:$N$8141,14,FALSE)</f>
        <v>0</v>
      </c>
    </row>
    <row r="1013" spans="1:5">
      <c r="A1013">
        <f t="shared" si="41"/>
        <v>2033</v>
      </c>
      <c r="B1013">
        <f t="shared" si="42"/>
        <v>1</v>
      </c>
      <c r="C1013" t="str">
        <f t="shared" si="42"/>
        <v>pop_0_5</v>
      </c>
      <c r="D1013">
        <f ca="1">VLOOKUP(A1013&amp;B1013,'raw -- CBO demo'!$A$11:$N$8141,4,FALSE)</f>
        <v>3992473</v>
      </c>
      <c r="E1013">
        <f ca="1">VLOOKUP(A1013&amp;B1013,'raw -- CBO demo'!$A$11:$N$8141,8,FALSE)+VLOOKUP(A1013&amp;B1013,'raw -- CBO demo'!$A$11:$N$8141,14,FALSE)</f>
        <v>0</v>
      </c>
    </row>
    <row r="1014" spans="1:5">
      <c r="A1014">
        <f t="shared" si="41"/>
        <v>2033</v>
      </c>
      <c r="B1014">
        <f t="shared" si="42"/>
        <v>2</v>
      </c>
      <c r="C1014" t="str">
        <f t="shared" si="42"/>
        <v>pop_0_5</v>
      </c>
      <c r="D1014">
        <f ca="1">VLOOKUP(A1014&amp;B1014,'raw -- CBO demo'!$A$11:$N$8141,4,FALSE)</f>
        <v>4000148</v>
      </c>
      <c r="E1014">
        <f ca="1">VLOOKUP(A1014&amp;B1014,'raw -- CBO demo'!$A$11:$N$8141,8,FALSE)+VLOOKUP(A1014&amp;B1014,'raw -- CBO demo'!$A$11:$N$8141,14,FALSE)</f>
        <v>0</v>
      </c>
    </row>
    <row r="1015" spans="1:5">
      <c r="A1015">
        <f t="shared" si="41"/>
        <v>2033</v>
      </c>
      <c r="B1015">
        <f t="shared" si="42"/>
        <v>3</v>
      </c>
      <c r="C1015" t="str">
        <f t="shared" si="42"/>
        <v>pop_0_5</v>
      </c>
      <c r="D1015">
        <f ca="1">VLOOKUP(A1015&amp;B1015,'raw -- CBO demo'!$A$11:$N$8141,4,FALSE)</f>
        <v>3994119</v>
      </c>
      <c r="E1015">
        <f ca="1">VLOOKUP(A1015&amp;B1015,'raw -- CBO demo'!$A$11:$N$8141,8,FALSE)+VLOOKUP(A1015&amp;B1015,'raw -- CBO demo'!$A$11:$N$8141,14,FALSE)</f>
        <v>0</v>
      </c>
    </row>
    <row r="1016" spans="1:5">
      <c r="A1016">
        <f t="shared" si="41"/>
        <v>2033</v>
      </c>
      <c r="B1016">
        <f t="shared" si="42"/>
        <v>4</v>
      </c>
      <c r="C1016" t="str">
        <f t="shared" si="42"/>
        <v>pop_0_5</v>
      </c>
      <c r="D1016">
        <f ca="1">VLOOKUP(A1016&amp;B1016,'raw -- CBO demo'!$A$11:$N$8141,4,FALSE)</f>
        <v>3976032</v>
      </c>
      <c r="E1016">
        <f ca="1">VLOOKUP(A1016&amp;B1016,'raw -- CBO demo'!$A$11:$N$8141,8,FALSE)+VLOOKUP(A1016&amp;B1016,'raw -- CBO demo'!$A$11:$N$8141,14,FALSE)</f>
        <v>0</v>
      </c>
    </row>
    <row r="1017" spans="1:5">
      <c r="A1017">
        <f t="shared" si="41"/>
        <v>2033</v>
      </c>
      <c r="B1017">
        <f t="shared" si="42"/>
        <v>5</v>
      </c>
      <c r="C1017" t="str">
        <f t="shared" si="42"/>
        <v>pop_0_5</v>
      </c>
      <c r="D1017">
        <f ca="1">VLOOKUP(A1017&amp;B1017,'raw -- CBO demo'!$A$11:$N$8141,4,FALSE)</f>
        <v>3951027</v>
      </c>
      <c r="E1017">
        <f ca="1">VLOOKUP(A1017&amp;B1017,'raw -- CBO demo'!$A$11:$N$8141,8,FALSE)+VLOOKUP(A1017&amp;B1017,'raw -- CBO demo'!$A$11:$N$8141,14,FALSE)</f>
        <v>0</v>
      </c>
    </row>
    <row r="1018" spans="1:5">
      <c r="A1018">
        <f t="shared" si="41"/>
        <v>2033</v>
      </c>
      <c r="B1018">
        <f t="shared" si="42"/>
        <v>6</v>
      </c>
      <c r="C1018" t="str">
        <f t="shared" si="42"/>
        <v>pop_6_17</v>
      </c>
      <c r="D1018">
        <f ca="1">VLOOKUP(A1018&amp;B1018,'raw -- CBO demo'!$A$11:$N$8141,4,FALSE)</f>
        <v>3925509</v>
      </c>
      <c r="E1018">
        <f ca="1">VLOOKUP(A1018&amp;B1018,'raw -- CBO demo'!$A$11:$N$8141,8,FALSE)+VLOOKUP(A1018&amp;B1018,'raw -- CBO demo'!$A$11:$N$8141,14,FALSE)</f>
        <v>0</v>
      </c>
    </row>
    <row r="1019" spans="1:5">
      <c r="A1019">
        <f t="shared" si="41"/>
        <v>2033</v>
      </c>
      <c r="B1019">
        <f t="shared" si="42"/>
        <v>7</v>
      </c>
      <c r="C1019" t="str">
        <f t="shared" si="42"/>
        <v>pop_6_17</v>
      </c>
      <c r="D1019">
        <f ca="1">VLOOKUP(A1019&amp;B1019,'raw -- CBO demo'!$A$11:$N$8141,4,FALSE)</f>
        <v>3902308</v>
      </c>
      <c r="E1019">
        <f ca="1">VLOOKUP(A1019&amp;B1019,'raw -- CBO demo'!$A$11:$N$8141,8,FALSE)+VLOOKUP(A1019&amp;B1019,'raw -- CBO demo'!$A$11:$N$8141,14,FALSE)</f>
        <v>0</v>
      </c>
    </row>
    <row r="1020" spans="1:5">
      <c r="A1020">
        <f t="shared" si="41"/>
        <v>2033</v>
      </c>
      <c r="B1020">
        <f t="shared" si="42"/>
        <v>8</v>
      </c>
      <c r="C1020" t="str">
        <f t="shared" si="42"/>
        <v>pop_6_17</v>
      </c>
      <c r="D1020">
        <f ca="1">VLOOKUP(A1020&amp;B1020,'raw -- CBO demo'!$A$11:$N$8141,4,FALSE)</f>
        <v>3886894</v>
      </c>
      <c r="E1020">
        <f ca="1">VLOOKUP(A1020&amp;B1020,'raw -- CBO demo'!$A$11:$N$8141,8,FALSE)+VLOOKUP(A1020&amp;B1020,'raw -- CBO demo'!$A$11:$N$8141,14,FALSE)</f>
        <v>0</v>
      </c>
    </row>
    <row r="1021" spans="1:5">
      <c r="A1021">
        <f t="shared" si="41"/>
        <v>2033</v>
      </c>
      <c r="B1021">
        <f t="shared" si="42"/>
        <v>9</v>
      </c>
      <c r="C1021" t="str">
        <f t="shared" si="42"/>
        <v>pop_6_17</v>
      </c>
      <c r="D1021">
        <f ca="1">VLOOKUP(A1021&amp;B1021,'raw -- CBO demo'!$A$11:$N$8141,4,FALSE)</f>
        <v>3883955</v>
      </c>
      <c r="E1021">
        <f ca="1">VLOOKUP(A1021&amp;B1021,'raw -- CBO demo'!$A$11:$N$8141,8,FALSE)+VLOOKUP(A1021&amp;B1021,'raw -- CBO demo'!$A$11:$N$8141,14,FALSE)</f>
        <v>0</v>
      </c>
    </row>
    <row r="1022" spans="1:5">
      <c r="A1022">
        <f t="shared" si="41"/>
        <v>2033</v>
      </c>
      <c r="B1022">
        <f t="shared" si="42"/>
        <v>10</v>
      </c>
      <c r="C1022" t="str">
        <f t="shared" si="42"/>
        <v>pop_6_17</v>
      </c>
      <c r="D1022">
        <f ca="1">VLOOKUP(A1022&amp;B1022,'raw -- CBO demo'!$A$11:$N$8141,4,FALSE)</f>
        <v>3880748</v>
      </c>
      <c r="E1022">
        <f ca="1">VLOOKUP(A1022&amp;B1022,'raw -- CBO demo'!$A$11:$N$8141,8,FALSE)+VLOOKUP(A1022&amp;B1022,'raw -- CBO demo'!$A$11:$N$8141,14,FALSE)</f>
        <v>0</v>
      </c>
    </row>
    <row r="1023" spans="1:5">
      <c r="A1023">
        <f t="shared" si="41"/>
        <v>2033</v>
      </c>
      <c r="B1023">
        <f t="shared" si="42"/>
        <v>11</v>
      </c>
      <c r="C1023" t="str">
        <f t="shared" si="42"/>
        <v>pop_6_17</v>
      </c>
      <c r="D1023">
        <f ca="1">VLOOKUP(A1023&amp;B1023,'raw -- CBO demo'!$A$11:$N$8141,4,FALSE)</f>
        <v>3886948</v>
      </c>
      <c r="E1023">
        <f ca="1">VLOOKUP(A1023&amp;B1023,'raw -- CBO demo'!$A$11:$N$8141,8,FALSE)+VLOOKUP(A1023&amp;B1023,'raw -- CBO demo'!$A$11:$N$8141,14,FALSE)</f>
        <v>0</v>
      </c>
    </row>
    <row r="1024" spans="1:5">
      <c r="A1024">
        <f t="shared" si="41"/>
        <v>2033</v>
      </c>
      <c r="B1024">
        <f t="shared" si="42"/>
        <v>12</v>
      </c>
      <c r="C1024" t="str">
        <f t="shared" si="42"/>
        <v>pop_6_17</v>
      </c>
      <c r="D1024">
        <f ca="1">VLOOKUP(A1024&amp;B1024,'raw -- CBO demo'!$A$11:$N$8141,4,FALSE)</f>
        <v>3839155</v>
      </c>
      <c r="E1024">
        <f ca="1">VLOOKUP(A1024&amp;B1024,'raw -- CBO demo'!$A$11:$N$8141,8,FALSE)+VLOOKUP(A1024&amp;B1024,'raw -- CBO demo'!$A$11:$N$8141,14,FALSE)</f>
        <v>0</v>
      </c>
    </row>
    <row r="1025" spans="1:5">
      <c r="A1025">
        <f t="shared" si="41"/>
        <v>2033</v>
      </c>
      <c r="B1025">
        <f t="shared" si="42"/>
        <v>13</v>
      </c>
      <c r="C1025" t="str">
        <f t="shared" si="42"/>
        <v>pop_6_17</v>
      </c>
      <c r="D1025">
        <f ca="1">VLOOKUP(A1025&amp;B1025,'raw -- CBO demo'!$A$11:$N$8141,4,FALSE)</f>
        <v>3975351</v>
      </c>
      <c r="E1025">
        <f ca="1">VLOOKUP(A1025&amp;B1025,'raw -- CBO demo'!$A$11:$N$8141,8,FALSE)+VLOOKUP(A1025&amp;B1025,'raw -- CBO demo'!$A$11:$N$8141,14,FALSE)</f>
        <v>0</v>
      </c>
    </row>
    <row r="1026" spans="1:5">
      <c r="A1026">
        <f t="shared" si="41"/>
        <v>2033</v>
      </c>
      <c r="B1026">
        <f t="shared" si="42"/>
        <v>14</v>
      </c>
      <c r="C1026" t="str">
        <f t="shared" si="42"/>
        <v>pop_6_17</v>
      </c>
      <c r="D1026">
        <f ca="1">VLOOKUP(A1026&amp;B1026,'raw -- CBO demo'!$A$11:$N$8141,4,FALSE)</f>
        <v>4044949</v>
      </c>
      <c r="E1026">
        <f ca="1">VLOOKUP(A1026&amp;B1026,'raw -- CBO demo'!$A$11:$N$8141,8,FALSE)+VLOOKUP(A1026&amp;B1026,'raw -- CBO demo'!$A$11:$N$8141,14,FALSE)</f>
        <v>0</v>
      </c>
    </row>
    <row r="1027" spans="1:5">
      <c r="A1027">
        <f t="shared" si="41"/>
        <v>2033</v>
      </c>
      <c r="B1027">
        <f t="shared" si="42"/>
        <v>15</v>
      </c>
      <c r="C1027" t="str">
        <f t="shared" si="42"/>
        <v>pop_6_17</v>
      </c>
      <c r="D1027">
        <f ca="1">VLOOKUP(A1027&amp;B1027,'raw -- CBO demo'!$A$11:$N$8141,4,FALSE)</f>
        <v>4129131</v>
      </c>
      <c r="E1027">
        <f ca="1">VLOOKUP(A1027&amp;B1027,'raw -- CBO demo'!$A$11:$N$8141,8,FALSE)+VLOOKUP(A1027&amp;B1027,'raw -- CBO demo'!$A$11:$N$8141,14,FALSE)</f>
        <v>0</v>
      </c>
    </row>
    <row r="1028" spans="1:5">
      <c r="A1028">
        <f t="shared" si="41"/>
        <v>2033</v>
      </c>
      <c r="B1028">
        <f t="shared" si="42"/>
        <v>16</v>
      </c>
      <c r="C1028" t="str">
        <f t="shared" si="42"/>
        <v>pop_6_17</v>
      </c>
      <c r="D1028">
        <f ca="1">VLOOKUP(A1028&amp;B1028,'raw -- CBO demo'!$A$11:$N$8141,4,FALSE)</f>
        <v>4242880</v>
      </c>
      <c r="E1028">
        <f ca="1">VLOOKUP(A1028&amp;B1028,'raw -- CBO demo'!$A$11:$N$8141,8,FALSE)+VLOOKUP(A1028&amp;B1028,'raw -- CBO demo'!$A$11:$N$8141,14,FALSE)</f>
        <v>12056</v>
      </c>
    </row>
    <row r="1029" spans="1:5">
      <c r="A1029">
        <f t="shared" si="41"/>
        <v>2033</v>
      </c>
      <c r="B1029">
        <f t="shared" si="42"/>
        <v>17</v>
      </c>
      <c r="C1029" t="str">
        <f t="shared" si="42"/>
        <v>pop_6_17</v>
      </c>
      <c r="D1029">
        <f ca="1">VLOOKUP(A1029&amp;B1029,'raw -- CBO demo'!$A$11:$N$8141,4,FALSE)</f>
        <v>4302119</v>
      </c>
      <c r="E1029">
        <f ca="1">VLOOKUP(A1029&amp;B1029,'raw -- CBO demo'!$A$11:$N$8141,8,FALSE)+VLOOKUP(A1029&amp;B1029,'raw -- CBO demo'!$A$11:$N$8141,14,FALSE)</f>
        <v>27112</v>
      </c>
    </row>
    <row r="1030" spans="1:5">
      <c r="A1030">
        <f t="shared" si="41"/>
        <v>2033</v>
      </c>
      <c r="B1030">
        <f t="shared" si="42"/>
        <v>18</v>
      </c>
      <c r="C1030" t="str">
        <f t="shared" si="42"/>
        <v>pop_18_24</v>
      </c>
      <c r="D1030">
        <f ca="1">VLOOKUP(A1030&amp;B1030,'raw -- CBO demo'!$A$11:$N$8141,4,FALSE)</f>
        <v>4341277</v>
      </c>
      <c r="E1030">
        <f ca="1">VLOOKUP(A1030&amp;B1030,'raw -- CBO demo'!$A$11:$N$8141,8,FALSE)+VLOOKUP(A1030&amp;B1030,'raw -- CBO demo'!$A$11:$N$8141,14,FALSE)</f>
        <v>43176</v>
      </c>
    </row>
    <row r="1031" spans="1:5">
      <c r="A1031">
        <f t="shared" si="41"/>
        <v>2033</v>
      </c>
      <c r="B1031">
        <f t="shared" si="42"/>
        <v>19</v>
      </c>
      <c r="C1031" t="str">
        <f t="shared" si="42"/>
        <v>pop_18_24</v>
      </c>
      <c r="D1031">
        <f ca="1">VLOOKUP(A1031&amp;B1031,'raw -- CBO demo'!$A$11:$N$8141,4,FALSE)</f>
        <v>4313272</v>
      </c>
      <c r="E1031">
        <f ca="1">VLOOKUP(A1031&amp;B1031,'raw -- CBO demo'!$A$11:$N$8141,8,FALSE)+VLOOKUP(A1031&amp;B1031,'raw -- CBO demo'!$A$11:$N$8141,14,FALSE)</f>
        <v>75289</v>
      </c>
    </row>
    <row r="1032" spans="1:5">
      <c r="A1032">
        <f t="shared" si="41"/>
        <v>2033</v>
      </c>
      <c r="B1032">
        <f t="shared" si="42"/>
        <v>20</v>
      </c>
      <c r="C1032" t="str">
        <f t="shared" si="42"/>
        <v>pop_18_24</v>
      </c>
      <c r="D1032">
        <f ca="1">VLOOKUP(A1032&amp;B1032,'raw -- CBO demo'!$A$11:$N$8141,4,FALSE)</f>
        <v>4356382</v>
      </c>
      <c r="E1032">
        <f ca="1">VLOOKUP(A1032&amp;B1032,'raw -- CBO demo'!$A$11:$N$8141,8,FALSE)+VLOOKUP(A1032&amp;B1032,'raw -- CBO demo'!$A$11:$N$8141,14,FALSE)</f>
        <v>151645</v>
      </c>
    </row>
    <row r="1033" spans="1:5">
      <c r="A1033">
        <f t="shared" si="41"/>
        <v>2033</v>
      </c>
      <c r="B1033">
        <f t="shared" si="42"/>
        <v>21</v>
      </c>
      <c r="C1033" t="str">
        <f t="shared" si="42"/>
        <v>pop_18_24</v>
      </c>
      <c r="D1033">
        <f ca="1">VLOOKUP(A1033&amp;B1033,'raw -- CBO demo'!$A$11:$N$8141,4,FALSE)</f>
        <v>4377347</v>
      </c>
      <c r="E1033">
        <f ca="1">VLOOKUP(A1033&amp;B1033,'raw -- CBO demo'!$A$11:$N$8141,8,FALSE)+VLOOKUP(A1033&amp;B1033,'raw -- CBO demo'!$A$11:$N$8141,14,FALSE)</f>
        <v>234003</v>
      </c>
    </row>
    <row r="1034" spans="1:5">
      <c r="A1034">
        <f t="shared" si="41"/>
        <v>2033</v>
      </c>
      <c r="B1034">
        <f t="shared" si="42"/>
        <v>22</v>
      </c>
      <c r="C1034" t="str">
        <f t="shared" si="42"/>
        <v>pop_18_24</v>
      </c>
      <c r="D1034">
        <f ca="1">VLOOKUP(A1034&amp;B1034,'raw -- CBO demo'!$A$11:$N$8141,4,FALSE)</f>
        <v>4491432</v>
      </c>
      <c r="E1034">
        <f ca="1">VLOOKUP(A1034&amp;B1034,'raw -- CBO demo'!$A$11:$N$8141,8,FALSE)+VLOOKUP(A1034&amp;B1034,'raw -- CBO demo'!$A$11:$N$8141,14,FALSE)</f>
        <v>335089</v>
      </c>
    </row>
    <row r="1035" spans="1:5">
      <c r="A1035">
        <f t="shared" si="41"/>
        <v>2033</v>
      </c>
      <c r="B1035">
        <f t="shared" si="42"/>
        <v>23</v>
      </c>
      <c r="C1035" t="str">
        <f t="shared" si="42"/>
        <v>pop_18_24</v>
      </c>
      <c r="D1035">
        <f ca="1">VLOOKUP(A1035&amp;B1035,'raw -- CBO demo'!$A$11:$N$8141,4,FALSE)</f>
        <v>4588812</v>
      </c>
      <c r="E1035">
        <f ca="1">VLOOKUP(A1035&amp;B1035,'raw -- CBO demo'!$A$11:$N$8141,8,FALSE)+VLOOKUP(A1035&amp;B1035,'raw -- CBO demo'!$A$11:$N$8141,14,FALSE)</f>
        <v>525331</v>
      </c>
    </row>
    <row r="1036" spans="1:5">
      <c r="A1036">
        <f t="shared" si="41"/>
        <v>2033</v>
      </c>
      <c r="B1036">
        <f t="shared" si="42"/>
        <v>24</v>
      </c>
      <c r="C1036" t="str">
        <f t="shared" si="42"/>
        <v>pop_18_24</v>
      </c>
      <c r="D1036">
        <f ca="1">VLOOKUP(A1036&amp;B1036,'raw -- CBO demo'!$A$11:$N$8141,4,FALSE)</f>
        <v>4773036</v>
      </c>
      <c r="E1036">
        <f ca="1">VLOOKUP(A1036&amp;B1036,'raw -- CBO demo'!$A$11:$N$8141,8,FALSE)+VLOOKUP(A1036&amp;B1036,'raw -- CBO demo'!$A$11:$N$8141,14,FALSE)</f>
        <v>711735</v>
      </c>
    </row>
    <row r="1037" spans="1:5">
      <c r="A1037">
        <f t="shared" si="41"/>
        <v>2033</v>
      </c>
      <c r="B1037">
        <f t="shared" si="42"/>
        <v>25</v>
      </c>
      <c r="C1037" t="str">
        <f t="shared" si="42"/>
        <v>pop_25_34</v>
      </c>
      <c r="D1037">
        <f ca="1">VLOOKUP(A1037&amp;B1037,'raw -- CBO demo'!$A$11:$N$8141,4,FALSE)</f>
        <v>4817101</v>
      </c>
      <c r="E1037">
        <f ca="1">VLOOKUP(A1037&amp;B1037,'raw -- CBO demo'!$A$11:$N$8141,8,FALSE)+VLOOKUP(A1037&amp;B1037,'raw -- CBO demo'!$A$11:$N$8141,14,FALSE)</f>
        <v>1016394</v>
      </c>
    </row>
    <row r="1038" spans="1:5">
      <c r="A1038">
        <f t="shared" si="41"/>
        <v>2033</v>
      </c>
      <c r="B1038">
        <f t="shared" si="42"/>
        <v>26</v>
      </c>
      <c r="C1038" t="str">
        <f t="shared" si="42"/>
        <v>pop_25_34</v>
      </c>
      <c r="D1038">
        <f ca="1">VLOOKUP(A1038&amp;B1038,'raw -- CBO demo'!$A$11:$N$8141,4,FALSE)</f>
        <v>4772770</v>
      </c>
      <c r="E1038">
        <f ca="1">VLOOKUP(A1038&amp;B1038,'raw -- CBO demo'!$A$11:$N$8141,8,FALSE)+VLOOKUP(A1038&amp;B1038,'raw -- CBO demo'!$A$11:$N$8141,14,FALSE)</f>
        <v>1172923</v>
      </c>
    </row>
    <row r="1039" spans="1:5">
      <c r="A1039">
        <f t="shared" si="41"/>
        <v>2033</v>
      </c>
      <c r="B1039">
        <f t="shared" si="42"/>
        <v>27</v>
      </c>
      <c r="C1039" t="str">
        <f t="shared" si="42"/>
        <v>pop_25_34</v>
      </c>
      <c r="D1039">
        <f ca="1">VLOOKUP(A1039&amp;B1039,'raw -- CBO demo'!$A$11:$N$8141,4,FALSE)</f>
        <v>4682903</v>
      </c>
      <c r="E1039">
        <f ca="1">VLOOKUP(A1039&amp;B1039,'raw -- CBO demo'!$A$11:$N$8141,8,FALSE)+VLOOKUP(A1039&amp;B1039,'raw -- CBO demo'!$A$11:$N$8141,14,FALSE)</f>
        <v>1413159</v>
      </c>
    </row>
    <row r="1040" spans="1:5">
      <c r="A1040">
        <f t="shared" si="41"/>
        <v>2033</v>
      </c>
      <c r="B1040">
        <f t="shared" si="42"/>
        <v>28</v>
      </c>
      <c r="C1040" t="str">
        <f t="shared" si="42"/>
        <v>pop_25_34</v>
      </c>
      <c r="D1040">
        <f ca="1">VLOOKUP(A1040&amp;B1040,'raw -- CBO demo'!$A$11:$N$8141,4,FALSE)</f>
        <v>4652486</v>
      </c>
      <c r="E1040">
        <f ca="1">VLOOKUP(A1040&amp;B1040,'raw -- CBO demo'!$A$11:$N$8141,8,FALSE)+VLOOKUP(A1040&amp;B1040,'raw -- CBO demo'!$A$11:$N$8141,14,FALSE)</f>
        <v>1534203</v>
      </c>
    </row>
    <row r="1041" spans="1:5">
      <c r="A1041">
        <f t="shared" si="41"/>
        <v>2033</v>
      </c>
      <c r="B1041">
        <f t="shared" si="42"/>
        <v>29</v>
      </c>
      <c r="C1041" t="str">
        <f t="shared" si="42"/>
        <v>pop_25_34</v>
      </c>
      <c r="D1041">
        <f ca="1">VLOOKUP(A1041&amp;B1041,'raw -- CBO demo'!$A$11:$N$8141,4,FALSE)</f>
        <v>4634400</v>
      </c>
      <c r="E1041">
        <f ca="1">VLOOKUP(A1041&amp;B1041,'raw -- CBO demo'!$A$11:$N$8141,8,FALSE)+VLOOKUP(A1041&amp;B1041,'raw -- CBO demo'!$A$11:$N$8141,14,FALSE)</f>
        <v>1773221</v>
      </c>
    </row>
    <row r="1042" spans="1:5">
      <c r="A1042">
        <f t="shared" si="41"/>
        <v>2033</v>
      </c>
      <c r="B1042">
        <f t="shared" si="42"/>
        <v>30</v>
      </c>
      <c r="C1042" t="str">
        <f t="shared" si="42"/>
        <v>pop_25_34</v>
      </c>
      <c r="D1042">
        <f ca="1">VLOOKUP(A1042&amp;B1042,'raw -- CBO demo'!$A$11:$N$8141,4,FALSE)</f>
        <v>4596725</v>
      </c>
      <c r="E1042">
        <f ca="1">VLOOKUP(A1042&amp;B1042,'raw -- CBO demo'!$A$11:$N$8141,8,FALSE)+VLOOKUP(A1042&amp;B1042,'raw -- CBO demo'!$A$11:$N$8141,14,FALSE)</f>
        <v>1958445</v>
      </c>
    </row>
    <row r="1043" spans="1:5">
      <c r="A1043">
        <f t="shared" si="41"/>
        <v>2033</v>
      </c>
      <c r="B1043">
        <f t="shared" si="42"/>
        <v>31</v>
      </c>
      <c r="C1043" t="str">
        <f t="shared" si="42"/>
        <v>pop_25_34</v>
      </c>
      <c r="D1043">
        <f ca="1">VLOOKUP(A1043&amp;B1043,'raw -- CBO demo'!$A$11:$N$8141,4,FALSE)</f>
        <v>4608334</v>
      </c>
      <c r="E1043">
        <f ca="1">VLOOKUP(A1043&amp;B1043,'raw -- CBO demo'!$A$11:$N$8141,8,FALSE)+VLOOKUP(A1043&amp;B1043,'raw -- CBO demo'!$A$11:$N$8141,14,FALSE)</f>
        <v>2145128</v>
      </c>
    </row>
    <row r="1044" spans="1:5">
      <c r="A1044">
        <f t="shared" si="41"/>
        <v>2033</v>
      </c>
      <c r="B1044">
        <f t="shared" si="42"/>
        <v>32</v>
      </c>
      <c r="C1044" t="str">
        <f t="shared" si="42"/>
        <v>pop_25_34</v>
      </c>
      <c r="D1044">
        <f ca="1">VLOOKUP(A1044&amp;B1044,'raw -- CBO demo'!$A$11:$N$8141,4,FALSE)</f>
        <v>4703781</v>
      </c>
      <c r="E1044">
        <f ca="1">VLOOKUP(A1044&amp;B1044,'raw -- CBO demo'!$A$11:$N$8141,8,FALSE)+VLOOKUP(A1044&amp;B1044,'raw -- CBO demo'!$A$11:$N$8141,14,FALSE)</f>
        <v>2296480</v>
      </c>
    </row>
    <row r="1045" spans="1:5">
      <c r="A1045">
        <f t="shared" si="41"/>
        <v>2033</v>
      </c>
      <c r="B1045">
        <f t="shared" si="42"/>
        <v>33</v>
      </c>
      <c r="C1045" t="str">
        <f t="shared" si="42"/>
        <v>pop_25_34</v>
      </c>
      <c r="D1045">
        <f ca="1">VLOOKUP(A1045&amp;B1045,'raw -- CBO demo'!$A$11:$N$8141,4,FALSE)</f>
        <v>4640383</v>
      </c>
      <c r="E1045">
        <f ca="1">VLOOKUP(A1045&amp;B1045,'raw -- CBO demo'!$A$11:$N$8141,8,FALSE)+VLOOKUP(A1045&amp;B1045,'raw -- CBO demo'!$A$11:$N$8141,14,FALSE)</f>
        <v>2395750</v>
      </c>
    </row>
    <row r="1046" spans="1:5">
      <c r="A1046">
        <f t="shared" si="41"/>
        <v>2033</v>
      </c>
      <c r="B1046">
        <f t="shared" si="42"/>
        <v>34</v>
      </c>
      <c r="C1046" t="str">
        <f t="shared" si="42"/>
        <v>pop_25_34</v>
      </c>
      <c r="D1046">
        <f ca="1">VLOOKUP(A1046&amp;B1046,'raw -- CBO demo'!$A$11:$N$8141,4,FALSE)</f>
        <v>4638768</v>
      </c>
      <c r="E1046">
        <f ca="1">VLOOKUP(A1046&amp;B1046,'raw -- CBO demo'!$A$11:$N$8141,8,FALSE)+VLOOKUP(A1046&amp;B1046,'raw -- CBO demo'!$A$11:$N$8141,14,FALSE)</f>
        <v>2451237</v>
      </c>
    </row>
    <row r="1047" spans="1:5">
      <c r="A1047">
        <f t="shared" si="41"/>
        <v>2033</v>
      </c>
      <c r="B1047">
        <f t="shared" si="42"/>
        <v>35</v>
      </c>
      <c r="C1047" t="str">
        <f t="shared" si="42"/>
        <v>pop_35_44</v>
      </c>
      <c r="D1047">
        <f ca="1">VLOOKUP(A1047&amp;B1047,'raw -- CBO demo'!$A$11:$N$8141,4,FALSE)</f>
        <v>4572743</v>
      </c>
      <c r="E1047">
        <f ca="1">VLOOKUP(A1047&amp;B1047,'raw -- CBO demo'!$A$11:$N$8141,8,FALSE)+VLOOKUP(A1047&amp;B1047,'raw -- CBO demo'!$A$11:$N$8141,14,FALSE)</f>
        <v>2480982</v>
      </c>
    </row>
    <row r="1048" spans="1:5">
      <c r="A1048">
        <f t="shared" si="41"/>
        <v>2033</v>
      </c>
      <c r="B1048">
        <f t="shared" si="42"/>
        <v>36</v>
      </c>
      <c r="C1048" t="str">
        <f t="shared" si="42"/>
        <v>pop_35_44</v>
      </c>
      <c r="D1048">
        <f ca="1">VLOOKUP(A1048&amp;B1048,'raw -- CBO demo'!$A$11:$N$8141,4,FALSE)</f>
        <v>4591389</v>
      </c>
      <c r="E1048">
        <f ca="1">VLOOKUP(A1048&amp;B1048,'raw -- CBO demo'!$A$11:$N$8141,8,FALSE)+VLOOKUP(A1048&amp;B1048,'raw -- CBO demo'!$A$11:$N$8141,14,FALSE)</f>
        <v>2556281</v>
      </c>
    </row>
    <row r="1049" spans="1:5">
      <c r="A1049">
        <f t="shared" si="41"/>
        <v>2033</v>
      </c>
      <c r="B1049">
        <f t="shared" si="42"/>
        <v>37</v>
      </c>
      <c r="C1049" t="str">
        <f t="shared" si="42"/>
        <v>pop_35_44</v>
      </c>
      <c r="D1049">
        <f ca="1">VLOOKUP(A1049&amp;B1049,'raw -- CBO demo'!$A$11:$N$8141,4,FALSE)</f>
        <v>4611628</v>
      </c>
      <c r="E1049">
        <f ca="1">VLOOKUP(A1049&amp;B1049,'raw -- CBO demo'!$A$11:$N$8141,8,FALSE)+VLOOKUP(A1049&amp;B1049,'raw -- CBO demo'!$A$11:$N$8141,14,FALSE)</f>
        <v>2620864</v>
      </c>
    </row>
    <row r="1050" spans="1:5">
      <c r="A1050">
        <f t="shared" si="41"/>
        <v>2033</v>
      </c>
      <c r="B1050">
        <f t="shared" si="42"/>
        <v>38</v>
      </c>
      <c r="C1050" t="str">
        <f t="shared" si="42"/>
        <v>pop_35_44</v>
      </c>
      <c r="D1050">
        <f ca="1">VLOOKUP(A1050&amp;B1050,'raw -- CBO demo'!$A$11:$N$8141,4,FALSE)</f>
        <v>4644079</v>
      </c>
      <c r="E1050">
        <f ca="1">VLOOKUP(A1050&amp;B1050,'raw -- CBO demo'!$A$11:$N$8141,8,FALSE)+VLOOKUP(A1050&amp;B1050,'raw -- CBO demo'!$A$11:$N$8141,14,FALSE)</f>
        <v>2637911</v>
      </c>
    </row>
    <row r="1051" spans="1:5">
      <c r="A1051">
        <f t="shared" si="41"/>
        <v>2033</v>
      </c>
      <c r="B1051">
        <f t="shared" si="42"/>
        <v>39</v>
      </c>
      <c r="C1051" t="str">
        <f t="shared" si="42"/>
        <v>pop_35_44</v>
      </c>
      <c r="D1051">
        <f ca="1">VLOOKUP(A1051&amp;B1051,'raw -- CBO demo'!$A$11:$N$8141,4,FALSE)</f>
        <v>4700510</v>
      </c>
      <c r="E1051">
        <f ca="1">VLOOKUP(A1051&amp;B1051,'raw -- CBO demo'!$A$11:$N$8141,8,FALSE)+VLOOKUP(A1051&amp;B1051,'raw -- CBO demo'!$A$11:$N$8141,14,FALSE)</f>
        <v>2659325</v>
      </c>
    </row>
    <row r="1052" spans="1:5">
      <c r="A1052">
        <f t="shared" si="41"/>
        <v>2033</v>
      </c>
      <c r="B1052">
        <f t="shared" si="42"/>
        <v>40</v>
      </c>
      <c r="C1052" t="str">
        <f t="shared" si="42"/>
        <v>pop_35_44</v>
      </c>
      <c r="D1052">
        <f ca="1">VLOOKUP(A1052&amp;B1052,'raw -- CBO demo'!$A$11:$N$8141,4,FALSE)</f>
        <v>4792693</v>
      </c>
      <c r="E1052">
        <f ca="1">VLOOKUP(A1052&amp;B1052,'raw -- CBO demo'!$A$11:$N$8141,8,FALSE)+VLOOKUP(A1052&amp;B1052,'raw -- CBO demo'!$A$11:$N$8141,14,FALSE)</f>
        <v>2741974</v>
      </c>
    </row>
    <row r="1053" spans="1:5">
      <c r="A1053">
        <f t="shared" si="41"/>
        <v>2033</v>
      </c>
      <c r="B1053">
        <f t="shared" si="42"/>
        <v>41</v>
      </c>
      <c r="C1053" t="str">
        <f t="shared" si="42"/>
        <v>pop_35_44</v>
      </c>
      <c r="D1053">
        <f ca="1">VLOOKUP(A1053&amp;B1053,'raw -- CBO demo'!$A$11:$N$8141,4,FALSE)</f>
        <v>4838170</v>
      </c>
      <c r="E1053">
        <f ca="1">VLOOKUP(A1053&amp;B1053,'raw -- CBO demo'!$A$11:$N$8141,8,FALSE)+VLOOKUP(A1053&amp;B1053,'raw -- CBO demo'!$A$11:$N$8141,14,FALSE)</f>
        <v>2743497</v>
      </c>
    </row>
    <row r="1054" spans="1:5">
      <c r="A1054">
        <f t="shared" si="41"/>
        <v>2033</v>
      </c>
      <c r="B1054">
        <f t="shared" si="42"/>
        <v>42</v>
      </c>
      <c r="C1054" t="str">
        <f t="shared" si="42"/>
        <v>pop_35_44</v>
      </c>
      <c r="D1054">
        <f ca="1">VLOOKUP(A1054&amp;B1054,'raw -- CBO demo'!$A$11:$N$8141,4,FALSE)</f>
        <v>4888849</v>
      </c>
      <c r="E1054">
        <f ca="1">VLOOKUP(A1054&amp;B1054,'raw -- CBO demo'!$A$11:$N$8141,8,FALSE)+VLOOKUP(A1054&amp;B1054,'raw -- CBO demo'!$A$11:$N$8141,14,FALSE)</f>
        <v>2845873</v>
      </c>
    </row>
    <row r="1055" spans="1:5">
      <c r="A1055">
        <f t="shared" si="41"/>
        <v>2033</v>
      </c>
      <c r="B1055">
        <f t="shared" si="42"/>
        <v>43</v>
      </c>
      <c r="C1055" t="str">
        <f t="shared" si="42"/>
        <v>pop_35_44</v>
      </c>
      <c r="D1055">
        <f ca="1">VLOOKUP(A1055&amp;B1055,'raw -- CBO demo'!$A$11:$N$8141,4,FALSE)</f>
        <v>4749094</v>
      </c>
      <c r="E1055">
        <f ca="1">VLOOKUP(A1055&amp;B1055,'raw -- CBO demo'!$A$11:$N$8141,8,FALSE)+VLOOKUP(A1055&amp;B1055,'raw -- CBO demo'!$A$11:$N$8141,14,FALSE)</f>
        <v>2735321</v>
      </c>
    </row>
    <row r="1056" spans="1:5">
      <c r="A1056">
        <f t="shared" si="41"/>
        <v>2033</v>
      </c>
      <c r="B1056">
        <f t="shared" si="42"/>
        <v>44</v>
      </c>
      <c r="C1056" t="str">
        <f t="shared" si="42"/>
        <v>pop_35_44</v>
      </c>
      <c r="D1056">
        <f ca="1">VLOOKUP(A1056&amp;B1056,'raw -- CBO demo'!$A$11:$N$8141,4,FALSE)</f>
        <v>4635949</v>
      </c>
      <c r="E1056">
        <f ca="1">VLOOKUP(A1056&amp;B1056,'raw -- CBO demo'!$A$11:$N$8141,8,FALSE)+VLOOKUP(A1056&amp;B1056,'raw -- CBO demo'!$A$11:$N$8141,14,FALSE)</f>
        <v>2660167</v>
      </c>
    </row>
    <row r="1057" spans="1:5">
      <c r="A1057">
        <f t="shared" si="41"/>
        <v>2033</v>
      </c>
      <c r="B1057">
        <f t="shared" si="42"/>
        <v>45</v>
      </c>
      <c r="C1057" t="str">
        <f t="shared" si="42"/>
        <v>pop_45_54</v>
      </c>
      <c r="D1057">
        <f ca="1">VLOOKUP(A1057&amp;B1057,'raw -- CBO demo'!$A$11:$N$8141,4,FALSE)</f>
        <v>4522116</v>
      </c>
      <c r="E1057">
        <f ca="1">VLOOKUP(A1057&amp;B1057,'raw -- CBO demo'!$A$11:$N$8141,8,FALSE)+VLOOKUP(A1057&amp;B1057,'raw -- CBO demo'!$A$11:$N$8141,14,FALSE)</f>
        <v>2659304</v>
      </c>
    </row>
    <row r="1058" spans="1:5">
      <c r="A1058">
        <f t="shared" si="41"/>
        <v>2033</v>
      </c>
      <c r="B1058">
        <f t="shared" si="42"/>
        <v>46</v>
      </c>
      <c r="C1058" t="str">
        <f t="shared" si="42"/>
        <v>pop_45_54</v>
      </c>
      <c r="D1058">
        <f ca="1">VLOOKUP(A1058&amp;B1058,'raw -- CBO demo'!$A$11:$N$8141,4,FALSE)</f>
        <v>4477003</v>
      </c>
      <c r="E1058">
        <f ca="1">VLOOKUP(A1058&amp;B1058,'raw -- CBO demo'!$A$11:$N$8141,8,FALSE)+VLOOKUP(A1058&amp;B1058,'raw -- CBO demo'!$A$11:$N$8141,14,FALSE)</f>
        <v>2618286</v>
      </c>
    </row>
    <row r="1059" spans="1:5">
      <c r="A1059">
        <f t="shared" si="41"/>
        <v>2033</v>
      </c>
      <c r="B1059">
        <f t="shared" si="42"/>
        <v>47</v>
      </c>
      <c r="C1059" t="str">
        <f t="shared" si="42"/>
        <v>pop_45_54</v>
      </c>
      <c r="D1059">
        <f ca="1">VLOOKUP(A1059&amp;B1059,'raw -- CBO demo'!$A$11:$N$8141,4,FALSE)</f>
        <v>4486306</v>
      </c>
      <c r="E1059">
        <f ca="1">VLOOKUP(A1059&amp;B1059,'raw -- CBO demo'!$A$11:$N$8141,8,FALSE)+VLOOKUP(A1059&amp;B1059,'raw -- CBO demo'!$A$11:$N$8141,14,FALSE)</f>
        <v>2694098</v>
      </c>
    </row>
    <row r="1060" spans="1:5">
      <c r="A1060">
        <f t="shared" si="41"/>
        <v>2033</v>
      </c>
      <c r="B1060">
        <f t="shared" si="42"/>
        <v>48</v>
      </c>
      <c r="C1060" t="str">
        <f t="shared" si="42"/>
        <v>pop_45_54</v>
      </c>
      <c r="D1060">
        <f ca="1">VLOOKUP(A1060&amp;B1060,'raw -- CBO demo'!$A$11:$N$8141,4,FALSE)</f>
        <v>4392654</v>
      </c>
      <c r="E1060">
        <f ca="1">VLOOKUP(A1060&amp;B1060,'raw -- CBO demo'!$A$11:$N$8141,8,FALSE)+VLOOKUP(A1060&amp;B1060,'raw -- CBO demo'!$A$11:$N$8141,14,FALSE)</f>
        <v>2652919</v>
      </c>
    </row>
    <row r="1061" spans="1:5">
      <c r="A1061">
        <f t="shared" si="41"/>
        <v>2033</v>
      </c>
      <c r="B1061">
        <f t="shared" si="42"/>
        <v>49</v>
      </c>
      <c r="C1061" t="str">
        <f t="shared" si="42"/>
        <v>pop_45_54</v>
      </c>
      <c r="D1061">
        <f ca="1">VLOOKUP(A1061&amp;B1061,'raw -- CBO demo'!$A$11:$N$8141,4,FALSE)</f>
        <v>4367060</v>
      </c>
      <c r="E1061">
        <f ca="1">VLOOKUP(A1061&amp;B1061,'raw -- CBO demo'!$A$11:$N$8141,8,FALSE)+VLOOKUP(A1061&amp;B1061,'raw -- CBO demo'!$A$11:$N$8141,14,FALSE)</f>
        <v>2751640</v>
      </c>
    </row>
    <row r="1062" spans="1:5">
      <c r="A1062">
        <f t="shared" si="41"/>
        <v>2033</v>
      </c>
      <c r="B1062">
        <f t="shared" si="42"/>
        <v>50</v>
      </c>
      <c r="C1062" t="str">
        <f t="shared" si="42"/>
        <v>pop_45_54</v>
      </c>
      <c r="D1062">
        <f ca="1">VLOOKUP(A1062&amp;B1062,'raw -- CBO demo'!$A$11:$N$8141,4,FALSE)</f>
        <v>4439598</v>
      </c>
      <c r="E1062">
        <f ca="1">VLOOKUP(A1062&amp;B1062,'raw -- CBO demo'!$A$11:$N$8141,8,FALSE)+VLOOKUP(A1062&amp;B1062,'raw -- CBO demo'!$A$11:$N$8141,14,FALSE)</f>
        <v>2731155</v>
      </c>
    </row>
    <row r="1063" spans="1:5">
      <c r="A1063">
        <f t="shared" si="41"/>
        <v>2033</v>
      </c>
      <c r="B1063">
        <f t="shared" si="42"/>
        <v>51</v>
      </c>
      <c r="C1063" t="str">
        <f t="shared" si="42"/>
        <v>pop_45_54</v>
      </c>
      <c r="D1063">
        <f ca="1">VLOOKUP(A1063&amp;B1063,'raw -- CBO demo'!$A$11:$N$8141,4,FALSE)</f>
        <v>4350524</v>
      </c>
      <c r="E1063">
        <f ca="1">VLOOKUP(A1063&amp;B1063,'raw -- CBO demo'!$A$11:$N$8141,8,FALSE)+VLOOKUP(A1063&amp;B1063,'raw -- CBO demo'!$A$11:$N$8141,14,FALSE)</f>
        <v>2711475</v>
      </c>
    </row>
    <row r="1064" spans="1:5">
      <c r="A1064">
        <f t="shared" si="41"/>
        <v>2033</v>
      </c>
      <c r="B1064">
        <f t="shared" si="42"/>
        <v>52</v>
      </c>
      <c r="C1064" t="str">
        <f t="shared" si="42"/>
        <v>pop_45_54</v>
      </c>
      <c r="D1064">
        <f ca="1">VLOOKUP(A1064&amp;B1064,'raw -- CBO demo'!$A$11:$N$8141,4,FALSE)</f>
        <v>4398157</v>
      </c>
      <c r="E1064">
        <f ca="1">VLOOKUP(A1064&amp;B1064,'raw -- CBO demo'!$A$11:$N$8141,8,FALSE)+VLOOKUP(A1064&amp;B1064,'raw -- CBO demo'!$A$11:$N$8141,14,FALSE)</f>
        <v>2763856</v>
      </c>
    </row>
    <row r="1065" spans="1:5">
      <c r="A1065">
        <f t="shared" si="41"/>
        <v>2033</v>
      </c>
      <c r="B1065">
        <f t="shared" si="42"/>
        <v>53</v>
      </c>
      <c r="C1065" t="str">
        <f t="shared" si="42"/>
        <v>pop_45_54</v>
      </c>
      <c r="D1065">
        <f ca="1">VLOOKUP(A1065&amp;B1065,'raw -- CBO demo'!$A$11:$N$8141,4,FALSE)</f>
        <v>4218326</v>
      </c>
      <c r="E1065">
        <f ca="1">VLOOKUP(A1065&amp;B1065,'raw -- CBO demo'!$A$11:$N$8141,8,FALSE)+VLOOKUP(A1065&amp;B1065,'raw -- CBO demo'!$A$11:$N$8141,14,FALSE)</f>
        <v>2718682</v>
      </c>
    </row>
    <row r="1066" spans="1:5">
      <c r="A1066">
        <f t="shared" si="41"/>
        <v>2033</v>
      </c>
      <c r="B1066">
        <f t="shared" si="42"/>
        <v>54</v>
      </c>
      <c r="C1066" t="str">
        <f t="shared" si="42"/>
        <v>pop_45_54</v>
      </c>
      <c r="D1066">
        <f ca="1">VLOOKUP(A1066&amp;B1066,'raw -- CBO demo'!$A$11:$N$8141,4,FALSE)</f>
        <v>4070602</v>
      </c>
      <c r="E1066">
        <f ca="1">VLOOKUP(A1066&amp;B1066,'raw -- CBO demo'!$A$11:$N$8141,8,FALSE)+VLOOKUP(A1066&amp;B1066,'raw -- CBO demo'!$A$11:$N$8141,14,FALSE)</f>
        <v>2670240</v>
      </c>
    </row>
    <row r="1067" spans="1:5">
      <c r="A1067">
        <f t="shared" si="41"/>
        <v>2033</v>
      </c>
      <c r="B1067">
        <f t="shared" si="42"/>
        <v>55</v>
      </c>
      <c r="C1067" t="str">
        <f t="shared" si="42"/>
        <v>pop_55_64</v>
      </c>
      <c r="D1067">
        <f ca="1">VLOOKUP(A1067&amp;B1067,'raw -- CBO demo'!$A$11:$N$8141,4,FALSE)</f>
        <v>4032228</v>
      </c>
      <c r="E1067">
        <f ca="1">VLOOKUP(A1067&amp;B1067,'raw -- CBO demo'!$A$11:$N$8141,8,FALSE)+VLOOKUP(A1067&amp;B1067,'raw -- CBO demo'!$A$11:$N$8141,14,FALSE)</f>
        <v>2633482</v>
      </c>
    </row>
    <row r="1068" spans="1:5">
      <c r="A1068">
        <f t="shared" si="41"/>
        <v>2033</v>
      </c>
      <c r="B1068">
        <f t="shared" si="42"/>
        <v>56</v>
      </c>
      <c r="C1068" t="str">
        <f t="shared" si="42"/>
        <v>pop_55_64</v>
      </c>
      <c r="D1068">
        <f ca="1">VLOOKUP(A1068&amp;B1068,'raw -- CBO demo'!$A$11:$N$8141,4,FALSE)</f>
        <v>3870959</v>
      </c>
      <c r="E1068">
        <f ca="1">VLOOKUP(A1068&amp;B1068,'raw -- CBO demo'!$A$11:$N$8141,8,FALSE)+VLOOKUP(A1068&amp;B1068,'raw -- CBO demo'!$A$11:$N$8141,14,FALSE)</f>
        <v>2559827</v>
      </c>
    </row>
    <row r="1069" spans="1:5">
      <c r="A1069">
        <f t="shared" ref="A1069:A1132" si="43">A968+1</f>
        <v>2033</v>
      </c>
      <c r="B1069">
        <f t="shared" ref="B1069:C1132" si="44">B968</f>
        <v>57</v>
      </c>
      <c r="C1069" t="str">
        <f t="shared" si="44"/>
        <v>pop_55_64</v>
      </c>
      <c r="D1069">
        <f ca="1">VLOOKUP(A1069&amp;B1069,'raw -- CBO demo'!$A$11:$N$8141,4,FALSE)</f>
        <v>3823423</v>
      </c>
      <c r="E1069">
        <f ca="1">VLOOKUP(A1069&amp;B1069,'raw -- CBO demo'!$A$11:$N$8141,8,FALSE)+VLOOKUP(A1069&amp;B1069,'raw -- CBO demo'!$A$11:$N$8141,14,FALSE)</f>
        <v>2484985</v>
      </c>
    </row>
    <row r="1070" spans="1:5">
      <c r="A1070">
        <f t="shared" si="43"/>
        <v>2033</v>
      </c>
      <c r="B1070">
        <f t="shared" si="44"/>
        <v>58</v>
      </c>
      <c r="C1070" t="str">
        <f t="shared" si="44"/>
        <v>pop_55_64</v>
      </c>
      <c r="D1070">
        <f ca="1">VLOOKUP(A1070&amp;B1070,'raw -- CBO demo'!$A$11:$N$8141,4,FALSE)</f>
        <v>3793395</v>
      </c>
      <c r="E1070">
        <f ca="1">VLOOKUP(A1070&amp;B1070,'raw -- CBO demo'!$A$11:$N$8141,8,FALSE)+VLOOKUP(A1070&amp;B1070,'raw -- CBO demo'!$A$11:$N$8141,14,FALSE)</f>
        <v>2408153</v>
      </c>
    </row>
    <row r="1071" spans="1:5">
      <c r="A1071">
        <f t="shared" si="43"/>
        <v>2033</v>
      </c>
      <c r="B1071">
        <f t="shared" si="44"/>
        <v>59</v>
      </c>
      <c r="C1071" t="str">
        <f t="shared" si="44"/>
        <v>pop_55_64</v>
      </c>
      <c r="D1071">
        <f ca="1">VLOOKUP(A1071&amp;B1071,'raw -- CBO demo'!$A$11:$N$8141,4,FALSE)</f>
        <v>3707609</v>
      </c>
      <c r="E1071">
        <f ca="1">VLOOKUP(A1071&amp;B1071,'raw -- CBO demo'!$A$11:$N$8141,8,FALSE)+VLOOKUP(A1071&amp;B1071,'raw -- CBO demo'!$A$11:$N$8141,14,FALSE)</f>
        <v>2388930</v>
      </c>
    </row>
    <row r="1072" spans="1:5">
      <c r="A1072">
        <f t="shared" si="43"/>
        <v>2033</v>
      </c>
      <c r="B1072">
        <f t="shared" si="44"/>
        <v>60</v>
      </c>
      <c r="C1072" t="str">
        <f t="shared" si="44"/>
        <v>pop_55_64</v>
      </c>
      <c r="D1072">
        <f ca="1">VLOOKUP(A1072&amp;B1072,'raw -- CBO demo'!$A$11:$N$8141,4,FALSE)</f>
        <v>3834536</v>
      </c>
      <c r="E1072">
        <f ca="1">VLOOKUP(A1072&amp;B1072,'raw -- CBO demo'!$A$11:$N$8141,8,FALSE)+VLOOKUP(A1072&amp;B1072,'raw -- CBO demo'!$A$11:$N$8141,14,FALSE)</f>
        <v>2454915</v>
      </c>
    </row>
    <row r="1073" spans="1:5">
      <c r="A1073">
        <f t="shared" si="43"/>
        <v>2033</v>
      </c>
      <c r="B1073">
        <f t="shared" si="44"/>
        <v>61</v>
      </c>
      <c r="C1073" t="str">
        <f t="shared" si="44"/>
        <v>pop_55_64</v>
      </c>
      <c r="D1073">
        <f ca="1">VLOOKUP(A1073&amp;B1073,'raw -- CBO demo'!$A$11:$N$8141,4,FALSE)</f>
        <v>3981473</v>
      </c>
      <c r="E1073">
        <f ca="1">VLOOKUP(A1073&amp;B1073,'raw -- CBO demo'!$A$11:$N$8141,8,FALSE)+VLOOKUP(A1073&amp;B1073,'raw -- CBO demo'!$A$11:$N$8141,14,FALSE)</f>
        <v>2528375</v>
      </c>
    </row>
    <row r="1074" spans="1:5">
      <c r="A1074">
        <f t="shared" si="43"/>
        <v>2033</v>
      </c>
      <c r="B1074">
        <f t="shared" si="44"/>
        <v>62</v>
      </c>
      <c r="C1074" t="str">
        <f t="shared" si="44"/>
        <v>pop_55_64</v>
      </c>
      <c r="D1074">
        <f ca="1">VLOOKUP(A1074&amp;B1074,'raw -- CBO demo'!$A$11:$N$8141,4,FALSE)</f>
        <v>4120973</v>
      </c>
      <c r="E1074">
        <f ca="1">VLOOKUP(A1074&amp;B1074,'raw -- CBO demo'!$A$11:$N$8141,8,FALSE)+VLOOKUP(A1074&amp;B1074,'raw -- CBO demo'!$A$11:$N$8141,14,FALSE)</f>
        <v>2664563</v>
      </c>
    </row>
    <row r="1075" spans="1:5">
      <c r="A1075">
        <f t="shared" si="43"/>
        <v>2033</v>
      </c>
      <c r="B1075">
        <f t="shared" si="44"/>
        <v>63</v>
      </c>
      <c r="C1075" t="str">
        <f t="shared" si="44"/>
        <v>pop_55_64</v>
      </c>
      <c r="D1075">
        <f ca="1">VLOOKUP(A1075&amp;B1075,'raw -- CBO demo'!$A$11:$N$8141,4,FALSE)</f>
        <v>3908926</v>
      </c>
      <c r="E1075">
        <f ca="1">VLOOKUP(A1075&amp;B1075,'raw -- CBO demo'!$A$11:$N$8141,8,FALSE)+VLOOKUP(A1075&amp;B1075,'raw -- CBO demo'!$A$11:$N$8141,14,FALSE)</f>
        <v>2498296</v>
      </c>
    </row>
    <row r="1076" spans="1:5">
      <c r="A1076">
        <f t="shared" si="43"/>
        <v>2033</v>
      </c>
      <c r="B1076">
        <f t="shared" si="44"/>
        <v>64</v>
      </c>
      <c r="C1076" t="str">
        <f t="shared" si="44"/>
        <v>pop_55_64</v>
      </c>
      <c r="D1076">
        <f ca="1">VLOOKUP(A1076&amp;B1076,'raw -- CBO demo'!$A$11:$N$8141,4,FALSE)</f>
        <v>3764286</v>
      </c>
      <c r="E1076">
        <f ca="1">VLOOKUP(A1076&amp;B1076,'raw -- CBO demo'!$A$11:$N$8141,8,FALSE)+VLOOKUP(A1076&amp;B1076,'raw -- CBO demo'!$A$11:$N$8141,14,FALSE)</f>
        <v>2406503</v>
      </c>
    </row>
    <row r="1077" spans="1:5">
      <c r="A1077">
        <f t="shared" si="43"/>
        <v>2033</v>
      </c>
      <c r="B1077">
        <f t="shared" si="44"/>
        <v>65</v>
      </c>
      <c r="C1077" t="str">
        <f t="shared" si="44"/>
        <v>pop_65_74</v>
      </c>
      <c r="D1077">
        <f ca="1">VLOOKUP(A1077&amp;B1077,'raw -- CBO demo'!$A$11:$N$8141,4,FALSE)</f>
        <v>3685014</v>
      </c>
      <c r="E1077">
        <f ca="1">VLOOKUP(A1077&amp;B1077,'raw -- CBO demo'!$A$11:$N$8141,8,FALSE)+VLOOKUP(A1077&amp;B1077,'raw -- CBO demo'!$A$11:$N$8141,14,FALSE)</f>
        <v>2295264</v>
      </c>
    </row>
    <row r="1078" spans="1:5">
      <c r="A1078">
        <f t="shared" si="43"/>
        <v>2033</v>
      </c>
      <c r="B1078">
        <f t="shared" si="44"/>
        <v>66</v>
      </c>
      <c r="C1078" t="str">
        <f t="shared" si="44"/>
        <v>pop_65_74</v>
      </c>
      <c r="D1078">
        <f ca="1">VLOOKUP(A1078&amp;B1078,'raw -- CBO demo'!$A$11:$N$8141,4,FALSE)</f>
        <v>3690967</v>
      </c>
      <c r="E1078">
        <f ca="1">VLOOKUP(A1078&amp;B1078,'raw -- CBO demo'!$A$11:$N$8141,8,FALSE)+VLOOKUP(A1078&amp;B1078,'raw -- CBO demo'!$A$11:$N$8141,14,FALSE)</f>
        <v>2295200</v>
      </c>
    </row>
    <row r="1079" spans="1:5">
      <c r="A1079">
        <f t="shared" si="43"/>
        <v>2033</v>
      </c>
      <c r="B1079">
        <f t="shared" si="44"/>
        <v>67</v>
      </c>
      <c r="C1079" t="str">
        <f t="shared" si="44"/>
        <v>pop_65_74</v>
      </c>
      <c r="D1079">
        <f ca="1">VLOOKUP(A1079&amp;B1079,'raw -- CBO demo'!$A$11:$N$8141,4,FALSE)</f>
        <v>3768722</v>
      </c>
      <c r="E1079">
        <f ca="1">VLOOKUP(A1079&amp;B1079,'raw -- CBO demo'!$A$11:$N$8141,8,FALSE)+VLOOKUP(A1079&amp;B1079,'raw -- CBO demo'!$A$11:$N$8141,14,FALSE)</f>
        <v>2330081</v>
      </c>
    </row>
    <row r="1080" spans="1:5">
      <c r="A1080">
        <f t="shared" si="43"/>
        <v>2033</v>
      </c>
      <c r="B1080">
        <f t="shared" si="44"/>
        <v>68</v>
      </c>
      <c r="C1080" t="str">
        <f t="shared" si="44"/>
        <v>pop_65_74</v>
      </c>
      <c r="D1080">
        <f ca="1">VLOOKUP(A1080&amp;B1080,'raw -- CBO demo'!$A$11:$N$8141,4,FALSE)</f>
        <v>3897866</v>
      </c>
      <c r="E1080">
        <f ca="1">VLOOKUP(A1080&amp;B1080,'raw -- CBO demo'!$A$11:$N$8141,8,FALSE)+VLOOKUP(A1080&amp;B1080,'raw -- CBO demo'!$A$11:$N$8141,14,FALSE)</f>
        <v>2425468</v>
      </c>
    </row>
    <row r="1081" spans="1:5">
      <c r="A1081">
        <f t="shared" si="43"/>
        <v>2033</v>
      </c>
      <c r="B1081">
        <f t="shared" si="44"/>
        <v>69</v>
      </c>
      <c r="C1081" t="str">
        <f t="shared" si="44"/>
        <v>pop_65_74</v>
      </c>
      <c r="D1081">
        <f ca="1">VLOOKUP(A1081&amp;B1081,'raw -- CBO demo'!$A$11:$N$8141,4,FALSE)</f>
        <v>3856941</v>
      </c>
      <c r="E1081">
        <f ca="1">VLOOKUP(A1081&amp;B1081,'raw -- CBO demo'!$A$11:$N$8141,8,FALSE)+VLOOKUP(A1081&amp;B1081,'raw -- CBO demo'!$A$11:$N$8141,14,FALSE)</f>
        <v>2384494</v>
      </c>
    </row>
    <row r="1082" spans="1:5">
      <c r="A1082">
        <f t="shared" si="43"/>
        <v>2033</v>
      </c>
      <c r="B1082">
        <f t="shared" si="44"/>
        <v>70</v>
      </c>
      <c r="C1082" t="str">
        <f t="shared" si="44"/>
        <v>pop_65_74</v>
      </c>
      <c r="D1082">
        <f ca="1">VLOOKUP(A1082&amp;B1082,'raw -- CBO demo'!$A$11:$N$8141,4,FALSE)</f>
        <v>3824747</v>
      </c>
      <c r="E1082">
        <f ca="1">VLOOKUP(A1082&amp;B1082,'raw -- CBO demo'!$A$11:$N$8141,8,FALSE)+VLOOKUP(A1082&amp;B1082,'raw -- CBO demo'!$A$11:$N$8141,14,FALSE)</f>
        <v>2332774</v>
      </c>
    </row>
    <row r="1083" spans="1:5">
      <c r="A1083">
        <f t="shared" si="43"/>
        <v>2033</v>
      </c>
      <c r="B1083">
        <f t="shared" si="44"/>
        <v>71</v>
      </c>
      <c r="C1083" t="str">
        <f t="shared" si="44"/>
        <v>pop_65_74</v>
      </c>
      <c r="D1083">
        <f ca="1">VLOOKUP(A1083&amp;B1083,'raw -- CBO demo'!$A$11:$N$8141,4,FALSE)</f>
        <v>3762068</v>
      </c>
      <c r="E1083">
        <f ca="1">VLOOKUP(A1083&amp;B1083,'raw -- CBO demo'!$A$11:$N$8141,8,FALSE)+VLOOKUP(A1083&amp;B1083,'raw -- CBO demo'!$A$11:$N$8141,14,FALSE)</f>
        <v>2331678</v>
      </c>
    </row>
    <row r="1084" spans="1:5">
      <c r="A1084">
        <f t="shared" si="43"/>
        <v>2033</v>
      </c>
      <c r="B1084">
        <f t="shared" si="44"/>
        <v>72</v>
      </c>
      <c r="C1084" t="str">
        <f t="shared" si="44"/>
        <v>pop_65_74</v>
      </c>
      <c r="D1084">
        <f ca="1">VLOOKUP(A1084&amp;B1084,'raw -- CBO demo'!$A$11:$N$8141,4,FALSE)</f>
        <v>3742043</v>
      </c>
      <c r="E1084">
        <f ca="1">VLOOKUP(A1084&amp;B1084,'raw -- CBO demo'!$A$11:$N$8141,8,FALSE)+VLOOKUP(A1084&amp;B1084,'raw -- CBO demo'!$A$11:$N$8141,14,FALSE)</f>
        <v>2237443</v>
      </c>
    </row>
    <row r="1085" spans="1:5">
      <c r="A1085">
        <f t="shared" si="43"/>
        <v>2033</v>
      </c>
      <c r="B1085">
        <f t="shared" si="44"/>
        <v>73</v>
      </c>
      <c r="C1085" t="str">
        <f t="shared" si="44"/>
        <v>pop_65_74</v>
      </c>
      <c r="D1085">
        <f ca="1">VLOOKUP(A1085&amp;B1085,'raw -- CBO demo'!$A$11:$N$8141,4,FALSE)</f>
        <v>3601313</v>
      </c>
      <c r="E1085">
        <f ca="1">VLOOKUP(A1085&amp;B1085,'raw -- CBO demo'!$A$11:$N$8141,8,FALSE)+VLOOKUP(A1085&amp;B1085,'raw -- CBO demo'!$A$11:$N$8141,14,FALSE)</f>
        <v>2106651</v>
      </c>
    </row>
    <row r="1086" spans="1:5">
      <c r="A1086">
        <f t="shared" si="43"/>
        <v>2033</v>
      </c>
      <c r="B1086">
        <f t="shared" si="44"/>
        <v>74</v>
      </c>
      <c r="C1086" t="str">
        <f t="shared" si="44"/>
        <v>pop_65_74</v>
      </c>
      <c r="D1086">
        <f ca="1">VLOOKUP(A1086&amp;B1086,'raw -- CBO demo'!$A$11:$N$8141,4,FALSE)</f>
        <v>3455662</v>
      </c>
      <c r="E1086">
        <f ca="1">VLOOKUP(A1086&amp;B1086,'raw -- CBO demo'!$A$11:$N$8141,8,FALSE)+VLOOKUP(A1086&amp;B1086,'raw -- CBO demo'!$A$11:$N$8141,14,FALSE)</f>
        <v>2002919</v>
      </c>
    </row>
    <row r="1087" spans="1:5">
      <c r="A1087">
        <f t="shared" si="43"/>
        <v>2033</v>
      </c>
      <c r="B1087">
        <f t="shared" si="44"/>
        <v>75</v>
      </c>
      <c r="C1087" t="str">
        <f t="shared" si="44"/>
        <v>pop_75_84</v>
      </c>
      <c r="D1087">
        <f ca="1">VLOOKUP(A1087&amp;B1087,'raw -- CBO demo'!$A$11:$N$8141,4,FALSE)</f>
        <v>3412689</v>
      </c>
      <c r="E1087">
        <f ca="1">VLOOKUP(A1087&amp;B1087,'raw -- CBO demo'!$A$11:$N$8141,8,FALSE)+VLOOKUP(A1087&amp;B1087,'raw -- CBO demo'!$A$11:$N$8141,14,FALSE)</f>
        <v>1974864</v>
      </c>
    </row>
    <row r="1088" spans="1:5">
      <c r="A1088">
        <f t="shared" si="43"/>
        <v>2033</v>
      </c>
      <c r="B1088">
        <f t="shared" si="44"/>
        <v>76</v>
      </c>
      <c r="C1088" t="str">
        <f t="shared" si="44"/>
        <v>pop_75_84</v>
      </c>
      <c r="D1088">
        <f ca="1">VLOOKUP(A1088&amp;B1088,'raw -- CBO demo'!$A$11:$N$8141,4,FALSE)</f>
        <v>3243593</v>
      </c>
      <c r="E1088">
        <f ca="1">VLOOKUP(A1088&amp;B1088,'raw -- CBO demo'!$A$11:$N$8141,8,FALSE)+VLOOKUP(A1088&amp;B1088,'raw -- CBO demo'!$A$11:$N$8141,14,FALSE)</f>
        <v>1775212</v>
      </c>
    </row>
    <row r="1089" spans="1:5">
      <c r="A1089">
        <f t="shared" si="43"/>
        <v>2033</v>
      </c>
      <c r="B1089">
        <f t="shared" si="44"/>
        <v>77</v>
      </c>
      <c r="C1089" t="str">
        <f t="shared" si="44"/>
        <v>pop_75_84</v>
      </c>
      <c r="D1089">
        <f ca="1">VLOOKUP(A1089&amp;B1089,'raw -- CBO demo'!$A$11:$N$8141,4,FALSE)</f>
        <v>3068369</v>
      </c>
      <c r="E1089">
        <f ca="1">VLOOKUP(A1089&amp;B1089,'raw -- CBO demo'!$A$11:$N$8141,8,FALSE)+VLOOKUP(A1089&amp;B1089,'raw -- CBO demo'!$A$11:$N$8141,14,FALSE)</f>
        <v>1671160</v>
      </c>
    </row>
    <row r="1090" spans="1:5">
      <c r="A1090">
        <f t="shared" si="43"/>
        <v>2033</v>
      </c>
      <c r="B1090">
        <f t="shared" si="44"/>
        <v>78</v>
      </c>
      <c r="C1090" t="str">
        <f t="shared" si="44"/>
        <v>pop_75_84</v>
      </c>
      <c r="D1090">
        <f ca="1">VLOOKUP(A1090&amp;B1090,'raw -- CBO demo'!$A$11:$N$8141,4,FALSE)</f>
        <v>2938496</v>
      </c>
      <c r="E1090">
        <f ca="1">VLOOKUP(A1090&amp;B1090,'raw -- CBO demo'!$A$11:$N$8141,8,FALSE)+VLOOKUP(A1090&amp;B1090,'raw -- CBO demo'!$A$11:$N$8141,14,FALSE)</f>
        <v>1586681</v>
      </c>
    </row>
    <row r="1091" spans="1:5">
      <c r="A1091">
        <f t="shared" si="43"/>
        <v>2033</v>
      </c>
      <c r="B1091">
        <f t="shared" si="44"/>
        <v>79</v>
      </c>
      <c r="C1091" t="str">
        <f t="shared" si="44"/>
        <v>pop_75_84</v>
      </c>
      <c r="D1091">
        <f ca="1">VLOOKUP(A1091&amp;B1091,'raw -- CBO demo'!$A$11:$N$8141,4,FALSE)</f>
        <v>2717599</v>
      </c>
      <c r="E1091">
        <f ca="1">VLOOKUP(A1091&amp;B1091,'raw -- CBO demo'!$A$11:$N$8141,8,FALSE)+VLOOKUP(A1091&amp;B1091,'raw -- CBO demo'!$A$11:$N$8141,14,FALSE)</f>
        <v>1415982</v>
      </c>
    </row>
    <row r="1092" spans="1:5">
      <c r="A1092">
        <f t="shared" si="43"/>
        <v>2033</v>
      </c>
      <c r="B1092">
        <f t="shared" si="44"/>
        <v>80</v>
      </c>
      <c r="C1092" t="str">
        <f t="shared" si="44"/>
        <v>pop_75_84</v>
      </c>
      <c r="D1092">
        <f ca="1">VLOOKUP(A1092&amp;B1092,'raw -- CBO demo'!$A$11:$N$8141,4,FALSE)</f>
        <v>2580519</v>
      </c>
      <c r="E1092">
        <f ca="1">VLOOKUP(A1092&amp;B1092,'raw -- CBO demo'!$A$11:$N$8141,8,FALSE)+VLOOKUP(A1092&amp;B1092,'raw -- CBO demo'!$A$11:$N$8141,14,FALSE)</f>
        <v>1340099</v>
      </c>
    </row>
    <row r="1093" spans="1:5">
      <c r="A1093">
        <f t="shared" si="43"/>
        <v>2033</v>
      </c>
      <c r="B1093">
        <f t="shared" si="44"/>
        <v>81</v>
      </c>
      <c r="C1093" t="str">
        <f t="shared" si="44"/>
        <v>pop_75_84</v>
      </c>
      <c r="D1093">
        <f ca="1">VLOOKUP(A1093&amp;B1093,'raw -- CBO demo'!$A$11:$N$8141,4,FALSE)</f>
        <v>2370403</v>
      </c>
      <c r="E1093">
        <f ca="1">VLOOKUP(A1093&amp;B1093,'raw -- CBO demo'!$A$11:$N$8141,8,FALSE)+VLOOKUP(A1093&amp;B1093,'raw -- CBO demo'!$A$11:$N$8141,14,FALSE)</f>
        <v>1218144</v>
      </c>
    </row>
    <row r="1094" spans="1:5">
      <c r="A1094">
        <f t="shared" si="43"/>
        <v>2033</v>
      </c>
      <c r="B1094">
        <f t="shared" si="44"/>
        <v>82</v>
      </c>
      <c r="C1094" t="str">
        <f t="shared" si="44"/>
        <v>pop_75_84</v>
      </c>
      <c r="D1094">
        <f ca="1">VLOOKUP(A1094&amp;B1094,'raw -- CBO demo'!$A$11:$N$8141,4,FALSE)</f>
        <v>2168801</v>
      </c>
      <c r="E1094">
        <f ca="1">VLOOKUP(A1094&amp;B1094,'raw -- CBO demo'!$A$11:$N$8141,8,FALSE)+VLOOKUP(A1094&amp;B1094,'raw -- CBO demo'!$A$11:$N$8141,14,FALSE)</f>
        <v>1128016</v>
      </c>
    </row>
    <row r="1095" spans="1:5">
      <c r="A1095">
        <f t="shared" si="43"/>
        <v>2033</v>
      </c>
      <c r="B1095">
        <f t="shared" si="44"/>
        <v>83</v>
      </c>
      <c r="C1095" t="str">
        <f t="shared" si="44"/>
        <v>pop_75_84</v>
      </c>
      <c r="D1095">
        <f ca="1">VLOOKUP(A1095&amp;B1095,'raw -- CBO demo'!$A$11:$N$8141,4,FALSE)</f>
        <v>2007490</v>
      </c>
      <c r="E1095">
        <f ca="1">VLOOKUP(A1095&amp;B1095,'raw -- CBO demo'!$A$11:$N$8141,8,FALSE)+VLOOKUP(A1095&amp;B1095,'raw -- CBO demo'!$A$11:$N$8141,14,FALSE)</f>
        <v>1020970</v>
      </c>
    </row>
    <row r="1096" spans="1:5">
      <c r="A1096">
        <f t="shared" si="43"/>
        <v>2033</v>
      </c>
      <c r="B1096">
        <f t="shared" si="44"/>
        <v>84</v>
      </c>
      <c r="C1096" t="str">
        <f t="shared" si="44"/>
        <v>pop_75_84</v>
      </c>
      <c r="D1096">
        <f ca="1">VLOOKUP(A1096&amp;B1096,'raw -- CBO demo'!$A$11:$N$8141,4,FALSE)</f>
        <v>1841885</v>
      </c>
      <c r="E1096">
        <f ca="1">VLOOKUP(A1096&amp;B1096,'raw -- CBO demo'!$A$11:$N$8141,8,FALSE)+VLOOKUP(A1096&amp;B1096,'raw -- CBO demo'!$A$11:$N$8141,14,FALSE)</f>
        <v>880704</v>
      </c>
    </row>
    <row r="1097" spans="1:5">
      <c r="A1097">
        <f t="shared" si="43"/>
        <v>2033</v>
      </c>
      <c r="B1097">
        <f t="shared" si="44"/>
        <v>85</v>
      </c>
      <c r="C1097" t="str">
        <f t="shared" si="44"/>
        <v>pop_85_plus</v>
      </c>
      <c r="D1097">
        <f ca="1">VLOOKUP(A1097&amp;B1097,'raw -- CBO demo'!$A$11:$N$8141,4,FALSE)</f>
        <v>1756016</v>
      </c>
      <c r="E1097">
        <f ca="1">VLOOKUP(A1097&amp;B1097,'raw -- CBO demo'!$A$11:$N$8141,8,FALSE)+VLOOKUP(A1097&amp;B1097,'raw -- CBO demo'!$A$11:$N$8141,14,FALSE)</f>
        <v>847268</v>
      </c>
    </row>
    <row r="1098" spans="1:5">
      <c r="A1098">
        <f t="shared" si="43"/>
        <v>2033</v>
      </c>
      <c r="B1098">
        <f t="shared" si="44"/>
        <v>86</v>
      </c>
      <c r="C1098" t="str">
        <f t="shared" si="44"/>
        <v>pop_85_plus</v>
      </c>
      <c r="D1098">
        <f ca="1">VLOOKUP(A1098&amp;B1098,'raw -- CBO demo'!$A$11:$N$8141,4,FALSE)</f>
        <v>1429809</v>
      </c>
      <c r="E1098">
        <f ca="1">VLOOKUP(A1098&amp;B1098,'raw -- CBO demo'!$A$11:$N$8141,8,FALSE)+VLOOKUP(A1098&amp;B1098,'raw -- CBO demo'!$A$11:$N$8141,14,FALSE)</f>
        <v>629745</v>
      </c>
    </row>
    <row r="1099" spans="1:5">
      <c r="A1099">
        <f t="shared" si="43"/>
        <v>2033</v>
      </c>
      <c r="B1099">
        <f t="shared" si="44"/>
        <v>87</v>
      </c>
      <c r="C1099" t="str">
        <f t="shared" si="44"/>
        <v>pop_85_plus</v>
      </c>
      <c r="D1099">
        <f ca="1">VLOOKUP(A1099&amp;B1099,'raw -- CBO demo'!$A$11:$N$8141,4,FALSE)</f>
        <v>1063180</v>
      </c>
      <c r="E1099">
        <f ca="1">VLOOKUP(A1099&amp;B1099,'raw -- CBO demo'!$A$11:$N$8141,8,FALSE)+VLOOKUP(A1099&amp;B1099,'raw -- CBO demo'!$A$11:$N$8141,14,FALSE)</f>
        <v>469698</v>
      </c>
    </row>
    <row r="1100" spans="1:5">
      <c r="A1100">
        <f t="shared" si="43"/>
        <v>2033</v>
      </c>
      <c r="B1100">
        <f t="shared" si="44"/>
        <v>88</v>
      </c>
      <c r="C1100" t="str">
        <f t="shared" si="44"/>
        <v>pop_85_plus</v>
      </c>
      <c r="D1100">
        <f ca="1">VLOOKUP(A1100&amp;B1100,'raw -- CBO demo'!$A$11:$N$8141,4,FALSE)</f>
        <v>953155</v>
      </c>
      <c r="E1100">
        <f ca="1">VLOOKUP(A1100&amp;B1100,'raw -- CBO demo'!$A$11:$N$8141,8,FALSE)+VLOOKUP(A1100&amp;B1100,'raw -- CBO demo'!$A$11:$N$8141,14,FALSE)</f>
        <v>406694</v>
      </c>
    </row>
    <row r="1101" spans="1:5">
      <c r="A1101">
        <f t="shared" si="43"/>
        <v>2033</v>
      </c>
      <c r="B1101">
        <f t="shared" si="44"/>
        <v>89</v>
      </c>
      <c r="C1101" t="str">
        <f t="shared" si="44"/>
        <v>pop_85_plus</v>
      </c>
      <c r="D1101">
        <f ca="1">VLOOKUP(A1101&amp;B1101,'raw -- CBO demo'!$A$11:$N$8141,4,FALSE)</f>
        <v>848956</v>
      </c>
      <c r="E1101">
        <f ca="1">VLOOKUP(A1101&amp;B1101,'raw -- CBO demo'!$A$11:$N$8141,8,FALSE)+VLOOKUP(A1101&amp;B1101,'raw -- CBO demo'!$A$11:$N$8141,14,FALSE)</f>
        <v>335518</v>
      </c>
    </row>
    <row r="1102" spans="1:5">
      <c r="A1102">
        <f t="shared" si="43"/>
        <v>2033</v>
      </c>
      <c r="B1102">
        <f t="shared" si="44"/>
        <v>90</v>
      </c>
      <c r="C1102" t="str">
        <f t="shared" si="44"/>
        <v>pop_85_plus</v>
      </c>
      <c r="D1102">
        <f ca="1">VLOOKUP(A1102&amp;B1102,'raw -- CBO demo'!$A$11:$N$8141,4,FALSE)</f>
        <v>705199</v>
      </c>
      <c r="E1102">
        <f ca="1">VLOOKUP(A1102&amp;B1102,'raw -- CBO demo'!$A$11:$N$8141,8,FALSE)+VLOOKUP(A1102&amp;B1102,'raw -- CBO demo'!$A$11:$N$8141,14,FALSE)</f>
        <v>266774</v>
      </c>
    </row>
    <row r="1103" spans="1:5">
      <c r="A1103">
        <f t="shared" si="43"/>
        <v>2033</v>
      </c>
      <c r="B1103">
        <f t="shared" si="44"/>
        <v>91</v>
      </c>
      <c r="C1103" t="str">
        <f t="shared" si="44"/>
        <v>pop_85_plus</v>
      </c>
      <c r="D1103">
        <f ca="1">VLOOKUP(A1103&amp;B1103,'raw -- CBO demo'!$A$11:$N$8141,4,FALSE)</f>
        <v>526391</v>
      </c>
      <c r="E1103">
        <f ca="1">VLOOKUP(A1103&amp;B1103,'raw -- CBO demo'!$A$11:$N$8141,8,FALSE)+VLOOKUP(A1103&amp;B1103,'raw -- CBO demo'!$A$11:$N$8141,14,FALSE)</f>
        <v>180331</v>
      </c>
    </row>
    <row r="1104" spans="1:5">
      <c r="A1104">
        <f t="shared" si="43"/>
        <v>2033</v>
      </c>
      <c r="B1104">
        <f t="shared" si="44"/>
        <v>92</v>
      </c>
      <c r="C1104" t="str">
        <f t="shared" si="44"/>
        <v>pop_85_plus</v>
      </c>
      <c r="D1104">
        <f ca="1">VLOOKUP(A1104&amp;B1104,'raw -- CBO demo'!$A$11:$N$8141,4,FALSE)</f>
        <v>414516</v>
      </c>
      <c r="E1104">
        <f ca="1">VLOOKUP(A1104&amp;B1104,'raw -- CBO demo'!$A$11:$N$8141,8,FALSE)+VLOOKUP(A1104&amp;B1104,'raw -- CBO demo'!$A$11:$N$8141,14,FALSE)</f>
        <v>116710</v>
      </c>
    </row>
    <row r="1105" spans="1:5">
      <c r="A1105">
        <f t="shared" si="43"/>
        <v>2033</v>
      </c>
      <c r="B1105">
        <f t="shared" si="44"/>
        <v>93</v>
      </c>
      <c r="C1105" t="str">
        <f t="shared" si="44"/>
        <v>pop_85_plus</v>
      </c>
      <c r="D1105">
        <f ca="1">VLOOKUP(A1105&amp;B1105,'raw -- CBO demo'!$A$11:$N$8141,4,FALSE)</f>
        <v>319666</v>
      </c>
      <c r="E1105">
        <f ca="1">VLOOKUP(A1105&amp;B1105,'raw -- CBO demo'!$A$11:$N$8141,8,FALSE)+VLOOKUP(A1105&amp;B1105,'raw -- CBO demo'!$A$11:$N$8141,14,FALSE)</f>
        <v>90416</v>
      </c>
    </row>
    <row r="1106" spans="1:5">
      <c r="A1106">
        <f t="shared" si="43"/>
        <v>2033</v>
      </c>
      <c r="B1106">
        <f t="shared" si="44"/>
        <v>94</v>
      </c>
      <c r="C1106" t="str">
        <f t="shared" si="44"/>
        <v>pop_85_plus</v>
      </c>
      <c r="D1106">
        <f ca="1">VLOOKUP(A1106&amp;B1106,'raw -- CBO demo'!$A$11:$N$8141,4,FALSE)</f>
        <v>252307</v>
      </c>
      <c r="E1106">
        <f ca="1">VLOOKUP(A1106&amp;B1106,'raw -- CBO demo'!$A$11:$N$8141,8,FALSE)+VLOOKUP(A1106&amp;B1106,'raw -- CBO demo'!$A$11:$N$8141,14,FALSE)</f>
        <v>59976</v>
      </c>
    </row>
    <row r="1107" spans="1:5">
      <c r="A1107">
        <f t="shared" si="43"/>
        <v>2033</v>
      </c>
      <c r="B1107">
        <f t="shared" si="44"/>
        <v>95</v>
      </c>
      <c r="C1107" t="str">
        <f t="shared" si="44"/>
        <v>pop_85_plus</v>
      </c>
      <c r="D1107">
        <f ca="1">VLOOKUP(A1107&amp;B1107,'raw -- CBO demo'!$A$11:$N$8141,4,FALSE)</f>
        <v>186133</v>
      </c>
      <c r="E1107">
        <f ca="1">VLOOKUP(A1107&amp;B1107,'raw -- CBO demo'!$A$11:$N$8141,8,FALSE)+VLOOKUP(A1107&amp;B1107,'raw -- CBO demo'!$A$11:$N$8141,14,FALSE)</f>
        <v>38939</v>
      </c>
    </row>
    <row r="1108" spans="1:5">
      <c r="A1108">
        <f t="shared" si="43"/>
        <v>2033</v>
      </c>
      <c r="B1108">
        <f t="shared" si="44"/>
        <v>96</v>
      </c>
      <c r="C1108" t="str">
        <f t="shared" si="44"/>
        <v>pop_85_plus</v>
      </c>
      <c r="D1108">
        <f ca="1">VLOOKUP(A1108&amp;B1108,'raw -- CBO demo'!$A$11:$N$8141,4,FALSE)</f>
        <v>134148</v>
      </c>
      <c r="E1108">
        <f ca="1">VLOOKUP(A1108&amp;B1108,'raw -- CBO demo'!$A$11:$N$8141,8,FALSE)+VLOOKUP(A1108&amp;B1108,'raw -- CBO demo'!$A$11:$N$8141,14,FALSE)</f>
        <v>30086</v>
      </c>
    </row>
    <row r="1109" spans="1:5">
      <c r="A1109">
        <f t="shared" si="43"/>
        <v>2033</v>
      </c>
      <c r="B1109">
        <f t="shared" si="44"/>
        <v>97</v>
      </c>
      <c r="C1109" t="str">
        <f t="shared" si="44"/>
        <v>pop_85_plus</v>
      </c>
      <c r="D1109">
        <f ca="1">VLOOKUP(A1109&amp;B1109,'raw -- CBO demo'!$A$11:$N$8141,4,FALSE)</f>
        <v>97161</v>
      </c>
      <c r="E1109">
        <f ca="1">VLOOKUP(A1109&amp;B1109,'raw -- CBO demo'!$A$11:$N$8141,8,FALSE)+VLOOKUP(A1109&amp;B1109,'raw -- CBO demo'!$A$11:$N$8141,14,FALSE)</f>
        <v>23716</v>
      </c>
    </row>
    <row r="1110" spans="1:5">
      <c r="A1110">
        <f t="shared" si="43"/>
        <v>2033</v>
      </c>
      <c r="B1110">
        <f t="shared" si="44"/>
        <v>98</v>
      </c>
      <c r="C1110" t="str">
        <f t="shared" si="44"/>
        <v>pop_85_plus</v>
      </c>
      <c r="D1110">
        <f ca="1">VLOOKUP(A1110&amp;B1110,'raw -- CBO demo'!$A$11:$N$8141,4,FALSE)</f>
        <v>66523</v>
      </c>
      <c r="E1110">
        <f ca="1">VLOOKUP(A1110&amp;B1110,'raw -- CBO demo'!$A$11:$N$8141,8,FALSE)+VLOOKUP(A1110&amp;B1110,'raw -- CBO demo'!$A$11:$N$8141,14,FALSE)</f>
        <v>12050</v>
      </c>
    </row>
    <row r="1111" spans="1:5">
      <c r="A1111">
        <f t="shared" si="43"/>
        <v>2033</v>
      </c>
      <c r="B1111">
        <f t="shared" si="44"/>
        <v>99</v>
      </c>
      <c r="C1111" t="str">
        <f t="shared" si="44"/>
        <v>pop_85_plus</v>
      </c>
      <c r="D1111">
        <f ca="1">VLOOKUP(A1111&amp;B1111,'raw -- CBO demo'!$A$11:$N$8141,4,FALSE)</f>
        <v>44993</v>
      </c>
      <c r="E1111">
        <f ca="1">VLOOKUP(A1111&amp;B1111,'raw -- CBO demo'!$A$11:$N$8141,8,FALSE)+VLOOKUP(A1111&amp;B1111,'raw -- CBO demo'!$A$11:$N$8141,14,FALSE)</f>
        <v>5538</v>
      </c>
    </row>
    <row r="1112" spans="1:5">
      <c r="A1112">
        <f t="shared" si="43"/>
        <v>2033</v>
      </c>
      <c r="B1112">
        <f t="shared" si="44"/>
        <v>100</v>
      </c>
      <c r="C1112" t="str">
        <f t="shared" si="44"/>
        <v>pop_85_plus</v>
      </c>
      <c r="D1112">
        <f ca="1">VLOOKUP(A1112&amp;B1112,'raw -- CBO demo'!$A$11:$N$8141,4,FALSE)</f>
        <v>90345</v>
      </c>
      <c r="E1112">
        <f ca="1">VLOOKUP(A1112&amp;B1112,'raw -- CBO demo'!$A$11:$N$8141,8,FALSE)+VLOOKUP(A1112&amp;B1112,'raw -- CBO demo'!$A$11:$N$8141,14,FALSE)</f>
        <v>6480</v>
      </c>
    </row>
    <row r="1113" spans="1:5">
      <c r="A1113">
        <f t="shared" si="43"/>
        <v>2034</v>
      </c>
      <c r="B1113">
        <f t="shared" si="44"/>
        <v>0</v>
      </c>
      <c r="C1113" t="str">
        <f t="shared" si="44"/>
        <v>pop_0_5</v>
      </c>
      <c r="D1113">
        <f ca="1">VLOOKUP(A1113&amp;B1113,'raw -- CBO demo'!$A$11:$N$8141,4,FALSE)</f>
        <v>3990276</v>
      </c>
      <c r="E1113">
        <f ca="1">VLOOKUP(A1113&amp;B1113,'raw -- CBO demo'!$A$11:$N$8141,8,FALSE)+VLOOKUP(A1113&amp;B1113,'raw -- CBO demo'!$A$11:$N$8141,14,FALSE)</f>
        <v>0</v>
      </c>
    </row>
    <row r="1114" spans="1:5">
      <c r="A1114">
        <f t="shared" si="43"/>
        <v>2034</v>
      </c>
      <c r="B1114">
        <f t="shared" si="44"/>
        <v>1</v>
      </c>
      <c r="C1114" t="str">
        <f t="shared" si="44"/>
        <v>pop_0_5</v>
      </c>
      <c r="D1114">
        <f ca="1">VLOOKUP(A1114&amp;B1114,'raw -- CBO demo'!$A$11:$N$8141,4,FALSE)</f>
        <v>3996479</v>
      </c>
      <c r="E1114">
        <f ca="1">VLOOKUP(A1114&amp;B1114,'raw -- CBO demo'!$A$11:$N$8141,8,FALSE)+VLOOKUP(A1114&amp;B1114,'raw -- CBO demo'!$A$11:$N$8141,14,FALSE)</f>
        <v>0</v>
      </c>
    </row>
    <row r="1115" spans="1:5">
      <c r="A1115">
        <f t="shared" si="43"/>
        <v>2034</v>
      </c>
      <c r="B1115">
        <f t="shared" si="44"/>
        <v>2</v>
      </c>
      <c r="C1115" t="str">
        <f t="shared" si="44"/>
        <v>pop_0_5</v>
      </c>
      <c r="D1115">
        <f ca="1">VLOOKUP(A1115&amp;B1115,'raw -- CBO demo'!$A$11:$N$8141,4,FALSE)</f>
        <v>4012514</v>
      </c>
      <c r="E1115">
        <f ca="1">VLOOKUP(A1115&amp;B1115,'raw -- CBO demo'!$A$11:$N$8141,8,FALSE)+VLOOKUP(A1115&amp;B1115,'raw -- CBO demo'!$A$11:$N$8141,14,FALSE)</f>
        <v>0</v>
      </c>
    </row>
    <row r="1116" spans="1:5">
      <c r="A1116">
        <f t="shared" si="43"/>
        <v>2034</v>
      </c>
      <c r="B1116">
        <f t="shared" si="44"/>
        <v>3</v>
      </c>
      <c r="C1116" t="str">
        <f t="shared" si="44"/>
        <v>pop_0_5</v>
      </c>
      <c r="D1116">
        <f ca="1">VLOOKUP(A1116&amp;B1116,'raw -- CBO demo'!$A$11:$N$8141,4,FALSE)</f>
        <v>4020850</v>
      </c>
      <c r="E1116">
        <f ca="1">VLOOKUP(A1116&amp;B1116,'raw -- CBO demo'!$A$11:$N$8141,8,FALSE)+VLOOKUP(A1116&amp;B1116,'raw -- CBO demo'!$A$11:$N$8141,14,FALSE)</f>
        <v>0</v>
      </c>
    </row>
    <row r="1117" spans="1:5">
      <c r="A1117">
        <f t="shared" si="43"/>
        <v>2034</v>
      </c>
      <c r="B1117">
        <f t="shared" si="44"/>
        <v>4</v>
      </c>
      <c r="C1117" t="str">
        <f t="shared" si="44"/>
        <v>pop_0_5</v>
      </c>
      <c r="D1117">
        <f ca="1">VLOOKUP(A1117&amp;B1117,'raw -- CBO demo'!$A$11:$N$8141,4,FALSE)</f>
        <v>4012998</v>
      </c>
      <c r="E1117">
        <f ca="1">VLOOKUP(A1117&amp;B1117,'raw -- CBO demo'!$A$11:$N$8141,8,FALSE)+VLOOKUP(A1117&amp;B1117,'raw -- CBO demo'!$A$11:$N$8141,14,FALSE)</f>
        <v>0</v>
      </c>
    </row>
    <row r="1118" spans="1:5">
      <c r="A1118">
        <f t="shared" si="43"/>
        <v>2034</v>
      </c>
      <c r="B1118">
        <f t="shared" si="44"/>
        <v>5</v>
      </c>
      <c r="C1118" t="str">
        <f t="shared" si="44"/>
        <v>pop_0_5</v>
      </c>
      <c r="D1118">
        <f ca="1">VLOOKUP(A1118&amp;B1118,'raw -- CBO demo'!$A$11:$N$8141,4,FALSE)</f>
        <v>3993819</v>
      </c>
      <c r="E1118">
        <f ca="1">VLOOKUP(A1118&amp;B1118,'raw -- CBO demo'!$A$11:$N$8141,8,FALSE)+VLOOKUP(A1118&amp;B1118,'raw -- CBO demo'!$A$11:$N$8141,14,FALSE)</f>
        <v>0</v>
      </c>
    </row>
    <row r="1119" spans="1:5">
      <c r="A1119">
        <f t="shared" si="43"/>
        <v>2034</v>
      </c>
      <c r="B1119">
        <f t="shared" si="44"/>
        <v>6</v>
      </c>
      <c r="C1119" t="str">
        <f t="shared" si="44"/>
        <v>pop_6_17</v>
      </c>
      <c r="D1119">
        <f ca="1">VLOOKUP(A1119&amp;B1119,'raw -- CBO demo'!$A$11:$N$8141,4,FALSE)</f>
        <v>3969682</v>
      </c>
      <c r="E1119">
        <f ca="1">VLOOKUP(A1119&amp;B1119,'raw -- CBO demo'!$A$11:$N$8141,8,FALSE)+VLOOKUP(A1119&amp;B1119,'raw -- CBO demo'!$A$11:$N$8141,14,FALSE)</f>
        <v>0</v>
      </c>
    </row>
    <row r="1120" spans="1:5">
      <c r="A1120">
        <f t="shared" si="43"/>
        <v>2034</v>
      </c>
      <c r="B1120">
        <f t="shared" si="44"/>
        <v>7</v>
      </c>
      <c r="C1120" t="str">
        <f t="shared" si="44"/>
        <v>pop_6_17</v>
      </c>
      <c r="D1120">
        <f ca="1">VLOOKUP(A1120&amp;B1120,'raw -- CBO demo'!$A$11:$N$8141,4,FALSE)</f>
        <v>3943416</v>
      </c>
      <c r="E1120">
        <f ca="1">VLOOKUP(A1120&amp;B1120,'raw -- CBO demo'!$A$11:$N$8141,8,FALSE)+VLOOKUP(A1120&amp;B1120,'raw -- CBO demo'!$A$11:$N$8141,14,FALSE)</f>
        <v>0</v>
      </c>
    </row>
    <row r="1121" spans="1:5">
      <c r="A1121">
        <f t="shared" si="43"/>
        <v>2034</v>
      </c>
      <c r="B1121">
        <f t="shared" si="44"/>
        <v>8</v>
      </c>
      <c r="C1121" t="str">
        <f t="shared" si="44"/>
        <v>pop_6_17</v>
      </c>
      <c r="D1121">
        <f ca="1">VLOOKUP(A1121&amp;B1121,'raw -- CBO demo'!$A$11:$N$8141,4,FALSE)</f>
        <v>3920196</v>
      </c>
      <c r="E1121">
        <f ca="1">VLOOKUP(A1121&amp;B1121,'raw -- CBO demo'!$A$11:$N$8141,8,FALSE)+VLOOKUP(A1121&amp;B1121,'raw -- CBO demo'!$A$11:$N$8141,14,FALSE)</f>
        <v>0</v>
      </c>
    </row>
    <row r="1122" spans="1:5">
      <c r="A1122">
        <f t="shared" si="43"/>
        <v>2034</v>
      </c>
      <c r="B1122">
        <f t="shared" si="44"/>
        <v>9</v>
      </c>
      <c r="C1122" t="str">
        <f t="shared" si="44"/>
        <v>pop_6_17</v>
      </c>
      <c r="D1122">
        <f ca="1">VLOOKUP(A1122&amp;B1122,'raw -- CBO demo'!$A$11:$N$8141,4,FALSE)</f>
        <v>3905620</v>
      </c>
      <c r="E1122">
        <f ca="1">VLOOKUP(A1122&amp;B1122,'raw -- CBO demo'!$A$11:$N$8141,8,FALSE)+VLOOKUP(A1122&amp;B1122,'raw -- CBO demo'!$A$11:$N$8141,14,FALSE)</f>
        <v>0</v>
      </c>
    </row>
    <row r="1123" spans="1:5">
      <c r="A1123">
        <f t="shared" si="43"/>
        <v>2034</v>
      </c>
      <c r="B1123">
        <f t="shared" si="44"/>
        <v>10</v>
      </c>
      <c r="C1123" t="str">
        <f t="shared" si="44"/>
        <v>pop_6_17</v>
      </c>
      <c r="D1123">
        <f ca="1">VLOOKUP(A1123&amp;B1123,'raw -- CBO demo'!$A$11:$N$8141,4,FALSE)</f>
        <v>3903651</v>
      </c>
      <c r="E1123">
        <f ca="1">VLOOKUP(A1123&amp;B1123,'raw -- CBO demo'!$A$11:$N$8141,8,FALSE)+VLOOKUP(A1123&amp;B1123,'raw -- CBO demo'!$A$11:$N$8141,14,FALSE)</f>
        <v>0</v>
      </c>
    </row>
    <row r="1124" spans="1:5">
      <c r="A1124">
        <f t="shared" si="43"/>
        <v>2034</v>
      </c>
      <c r="B1124">
        <f t="shared" si="44"/>
        <v>11</v>
      </c>
      <c r="C1124" t="str">
        <f t="shared" si="44"/>
        <v>pop_6_17</v>
      </c>
      <c r="D1124">
        <f ca="1">VLOOKUP(A1124&amp;B1124,'raw -- CBO demo'!$A$11:$N$8141,4,FALSE)</f>
        <v>3900965</v>
      </c>
      <c r="E1124">
        <f ca="1">VLOOKUP(A1124&amp;B1124,'raw -- CBO demo'!$A$11:$N$8141,8,FALSE)+VLOOKUP(A1124&amp;B1124,'raw -- CBO demo'!$A$11:$N$8141,14,FALSE)</f>
        <v>0</v>
      </c>
    </row>
    <row r="1125" spans="1:5">
      <c r="A1125">
        <f t="shared" si="43"/>
        <v>2034</v>
      </c>
      <c r="B1125">
        <f t="shared" si="44"/>
        <v>12</v>
      </c>
      <c r="C1125" t="str">
        <f t="shared" si="44"/>
        <v>pop_6_17</v>
      </c>
      <c r="D1125">
        <f ca="1">VLOOKUP(A1125&amp;B1125,'raw -- CBO demo'!$A$11:$N$8141,4,FALSE)</f>
        <v>3907779</v>
      </c>
      <c r="E1125">
        <f ca="1">VLOOKUP(A1125&amp;B1125,'raw -- CBO demo'!$A$11:$N$8141,8,FALSE)+VLOOKUP(A1125&amp;B1125,'raw -- CBO demo'!$A$11:$N$8141,14,FALSE)</f>
        <v>0</v>
      </c>
    </row>
    <row r="1126" spans="1:5">
      <c r="A1126">
        <f t="shared" si="43"/>
        <v>2034</v>
      </c>
      <c r="B1126">
        <f t="shared" si="44"/>
        <v>13</v>
      </c>
      <c r="C1126" t="str">
        <f t="shared" si="44"/>
        <v>pop_6_17</v>
      </c>
      <c r="D1126">
        <f ca="1">VLOOKUP(A1126&amp;B1126,'raw -- CBO demo'!$A$11:$N$8141,4,FALSE)</f>
        <v>3860727</v>
      </c>
      <c r="E1126">
        <f ca="1">VLOOKUP(A1126&amp;B1126,'raw -- CBO demo'!$A$11:$N$8141,8,FALSE)+VLOOKUP(A1126&amp;B1126,'raw -- CBO demo'!$A$11:$N$8141,14,FALSE)</f>
        <v>0</v>
      </c>
    </row>
    <row r="1127" spans="1:5">
      <c r="A1127">
        <f t="shared" si="43"/>
        <v>2034</v>
      </c>
      <c r="B1127">
        <f t="shared" si="44"/>
        <v>14</v>
      </c>
      <c r="C1127" t="str">
        <f t="shared" si="44"/>
        <v>pop_6_17</v>
      </c>
      <c r="D1127">
        <f ca="1">VLOOKUP(A1127&amp;B1127,'raw -- CBO demo'!$A$11:$N$8141,4,FALSE)</f>
        <v>3997542</v>
      </c>
      <c r="E1127">
        <f ca="1">VLOOKUP(A1127&amp;B1127,'raw -- CBO demo'!$A$11:$N$8141,8,FALSE)+VLOOKUP(A1127&amp;B1127,'raw -- CBO demo'!$A$11:$N$8141,14,FALSE)</f>
        <v>0</v>
      </c>
    </row>
    <row r="1128" spans="1:5">
      <c r="A1128">
        <f t="shared" si="43"/>
        <v>2034</v>
      </c>
      <c r="B1128">
        <f t="shared" si="44"/>
        <v>15</v>
      </c>
      <c r="C1128" t="str">
        <f t="shared" si="44"/>
        <v>pop_6_17</v>
      </c>
      <c r="D1128">
        <f ca="1">VLOOKUP(A1128&amp;B1128,'raw -- CBO demo'!$A$11:$N$8141,4,FALSE)</f>
        <v>4068543</v>
      </c>
      <c r="E1128">
        <f ca="1">VLOOKUP(A1128&amp;B1128,'raw -- CBO demo'!$A$11:$N$8141,8,FALSE)+VLOOKUP(A1128&amp;B1128,'raw -- CBO demo'!$A$11:$N$8141,14,FALSE)</f>
        <v>0</v>
      </c>
    </row>
    <row r="1129" spans="1:5">
      <c r="A1129">
        <f t="shared" si="43"/>
        <v>2034</v>
      </c>
      <c r="B1129">
        <f t="shared" si="44"/>
        <v>16</v>
      </c>
      <c r="C1129" t="str">
        <f t="shared" si="44"/>
        <v>pop_6_17</v>
      </c>
      <c r="D1129">
        <f ca="1">VLOOKUP(A1129&amp;B1129,'raw -- CBO demo'!$A$11:$N$8141,4,FALSE)</f>
        <v>4154774</v>
      </c>
      <c r="E1129">
        <f ca="1">VLOOKUP(A1129&amp;B1129,'raw -- CBO demo'!$A$11:$N$8141,8,FALSE)+VLOOKUP(A1129&amp;B1129,'raw -- CBO demo'!$A$11:$N$8141,14,FALSE)</f>
        <v>12101</v>
      </c>
    </row>
    <row r="1130" spans="1:5">
      <c r="A1130">
        <f t="shared" si="43"/>
        <v>2034</v>
      </c>
      <c r="B1130">
        <f t="shared" si="44"/>
        <v>17</v>
      </c>
      <c r="C1130" t="str">
        <f t="shared" si="44"/>
        <v>pop_6_17</v>
      </c>
      <c r="D1130">
        <f ca="1">VLOOKUP(A1130&amp;B1130,'raw -- CBO demo'!$A$11:$N$8141,4,FALSE)</f>
        <v>4271477</v>
      </c>
      <c r="E1130">
        <f ca="1">VLOOKUP(A1130&amp;B1130,'raw -- CBO demo'!$A$11:$N$8141,8,FALSE)+VLOOKUP(A1130&amp;B1130,'raw -- CBO demo'!$A$11:$N$8141,14,FALSE)</f>
        <v>35208</v>
      </c>
    </row>
    <row r="1131" spans="1:5">
      <c r="A1131">
        <f t="shared" si="43"/>
        <v>2034</v>
      </c>
      <c r="B1131">
        <f t="shared" si="44"/>
        <v>18</v>
      </c>
      <c r="C1131" t="str">
        <f t="shared" si="44"/>
        <v>pop_18_24</v>
      </c>
      <c r="D1131">
        <f ca="1">VLOOKUP(A1131&amp;B1131,'raw -- CBO demo'!$A$11:$N$8141,4,FALSE)</f>
        <v>4333139</v>
      </c>
      <c r="E1131">
        <f ca="1">VLOOKUP(A1131&amp;B1131,'raw -- CBO demo'!$A$11:$N$8141,8,FALSE)+VLOOKUP(A1131&amp;B1131,'raw -- CBO demo'!$A$11:$N$8141,14,FALSE)</f>
        <v>40165</v>
      </c>
    </row>
    <row r="1132" spans="1:5">
      <c r="A1132">
        <f t="shared" si="43"/>
        <v>2034</v>
      </c>
      <c r="B1132">
        <f t="shared" si="44"/>
        <v>19</v>
      </c>
      <c r="C1132" t="str">
        <f t="shared" si="44"/>
        <v>pop_18_24</v>
      </c>
      <c r="D1132">
        <f ca="1">VLOOKUP(A1132&amp;B1132,'raw -- CBO demo'!$A$11:$N$8141,4,FALSE)</f>
        <v>4371901</v>
      </c>
      <c r="E1132">
        <f ca="1">VLOOKUP(A1132&amp;B1132,'raw -- CBO demo'!$A$11:$N$8141,8,FALSE)+VLOOKUP(A1132&amp;B1132,'raw -- CBO demo'!$A$11:$N$8141,14,FALSE)</f>
        <v>69300</v>
      </c>
    </row>
    <row r="1133" spans="1:5">
      <c r="A1133">
        <f t="shared" ref="A1133:A1196" si="45">A1032+1</f>
        <v>2034</v>
      </c>
      <c r="B1133">
        <f t="shared" ref="B1133:C1196" si="46">B1032</f>
        <v>20</v>
      </c>
      <c r="C1133" t="str">
        <f t="shared" si="46"/>
        <v>pop_18_24</v>
      </c>
      <c r="D1133">
        <f ca="1">VLOOKUP(A1133&amp;B1133,'raw -- CBO demo'!$A$11:$N$8141,4,FALSE)</f>
        <v>4342637</v>
      </c>
      <c r="E1133">
        <f ca="1">VLOOKUP(A1133&amp;B1133,'raw -- CBO demo'!$A$11:$N$8141,8,FALSE)+VLOOKUP(A1133&amp;B1133,'raw -- CBO demo'!$A$11:$N$8141,14,FALSE)</f>
        <v>156628</v>
      </c>
    </row>
    <row r="1134" spans="1:5">
      <c r="A1134">
        <f t="shared" si="45"/>
        <v>2034</v>
      </c>
      <c r="B1134">
        <f t="shared" si="46"/>
        <v>21</v>
      </c>
      <c r="C1134" t="str">
        <f t="shared" si="46"/>
        <v>pop_18_24</v>
      </c>
      <c r="D1134">
        <f ca="1">VLOOKUP(A1134&amp;B1134,'raw -- CBO demo'!$A$11:$N$8141,4,FALSE)</f>
        <v>4386911</v>
      </c>
      <c r="E1134">
        <f ca="1">VLOOKUP(A1134&amp;B1134,'raw -- CBO demo'!$A$11:$N$8141,8,FALSE)+VLOOKUP(A1134&amp;B1134,'raw -- CBO demo'!$A$11:$N$8141,14,FALSE)</f>
        <v>217937</v>
      </c>
    </row>
    <row r="1135" spans="1:5">
      <c r="A1135">
        <f t="shared" si="45"/>
        <v>2034</v>
      </c>
      <c r="B1135">
        <f t="shared" si="46"/>
        <v>22</v>
      </c>
      <c r="C1135" t="str">
        <f t="shared" si="46"/>
        <v>pop_18_24</v>
      </c>
      <c r="D1135">
        <f ca="1">VLOOKUP(A1135&amp;B1135,'raw -- CBO demo'!$A$11:$N$8141,4,FALSE)</f>
        <v>4404906</v>
      </c>
      <c r="E1135">
        <f ca="1">VLOOKUP(A1135&amp;B1135,'raw -- CBO demo'!$A$11:$N$8141,8,FALSE)+VLOOKUP(A1135&amp;B1135,'raw -- CBO demo'!$A$11:$N$8141,14,FALSE)</f>
        <v>351539</v>
      </c>
    </row>
    <row r="1136" spans="1:5">
      <c r="A1136">
        <f t="shared" si="45"/>
        <v>2034</v>
      </c>
      <c r="B1136">
        <f t="shared" si="46"/>
        <v>23</v>
      </c>
      <c r="C1136" t="str">
        <f t="shared" si="46"/>
        <v>pop_18_24</v>
      </c>
      <c r="D1136">
        <f ca="1">VLOOKUP(A1136&amp;B1136,'raw -- CBO demo'!$A$11:$N$8141,4,FALSE)</f>
        <v>4515891</v>
      </c>
      <c r="E1136">
        <f ca="1">VLOOKUP(A1136&amp;B1136,'raw -- CBO demo'!$A$11:$N$8141,8,FALSE)+VLOOKUP(A1136&amp;B1136,'raw -- CBO demo'!$A$11:$N$8141,14,FALSE)</f>
        <v>508813</v>
      </c>
    </row>
    <row r="1137" spans="1:5">
      <c r="A1137">
        <f t="shared" si="45"/>
        <v>2034</v>
      </c>
      <c r="B1137">
        <f t="shared" si="46"/>
        <v>24</v>
      </c>
      <c r="C1137" t="str">
        <f t="shared" si="46"/>
        <v>pop_18_24</v>
      </c>
      <c r="D1137">
        <f ca="1">VLOOKUP(A1137&amp;B1137,'raw -- CBO demo'!$A$11:$N$8141,4,FALSE)</f>
        <v>4611976</v>
      </c>
      <c r="E1137">
        <f ca="1">VLOOKUP(A1137&amp;B1137,'raw -- CBO demo'!$A$11:$N$8141,8,FALSE)+VLOOKUP(A1137&amp;B1137,'raw -- CBO demo'!$A$11:$N$8141,14,FALSE)</f>
        <v>716764</v>
      </c>
    </row>
    <row r="1138" spans="1:5">
      <c r="A1138">
        <f t="shared" si="45"/>
        <v>2034</v>
      </c>
      <c r="B1138">
        <f t="shared" si="46"/>
        <v>25</v>
      </c>
      <c r="C1138" t="str">
        <f t="shared" si="46"/>
        <v>pop_25_34</v>
      </c>
      <c r="D1138">
        <f ca="1">VLOOKUP(A1138&amp;B1138,'raw -- CBO demo'!$A$11:$N$8141,4,FALSE)</f>
        <v>4795232</v>
      </c>
      <c r="E1138">
        <f ca="1">VLOOKUP(A1138&amp;B1138,'raw -- CBO demo'!$A$11:$N$8141,8,FALSE)+VLOOKUP(A1138&amp;B1138,'raw -- CBO demo'!$A$11:$N$8141,14,FALSE)</f>
        <v>940196</v>
      </c>
    </row>
    <row r="1139" spans="1:5">
      <c r="A1139">
        <f t="shared" si="45"/>
        <v>2034</v>
      </c>
      <c r="B1139">
        <f t="shared" si="46"/>
        <v>26</v>
      </c>
      <c r="C1139" t="str">
        <f t="shared" si="46"/>
        <v>pop_25_34</v>
      </c>
      <c r="D1139">
        <f ca="1">VLOOKUP(A1139&amp;B1139,'raw -- CBO demo'!$A$11:$N$8141,4,FALSE)</f>
        <v>4838087</v>
      </c>
      <c r="E1139">
        <f ca="1">VLOOKUP(A1139&amp;B1139,'raw -- CBO demo'!$A$11:$N$8141,8,FALSE)+VLOOKUP(A1139&amp;B1139,'raw -- CBO demo'!$A$11:$N$8141,14,FALSE)</f>
        <v>1266865</v>
      </c>
    </row>
    <row r="1140" spans="1:5">
      <c r="A1140">
        <f t="shared" si="45"/>
        <v>2034</v>
      </c>
      <c r="B1140">
        <f t="shared" si="46"/>
        <v>27</v>
      </c>
      <c r="C1140" t="str">
        <f t="shared" si="46"/>
        <v>pop_25_34</v>
      </c>
      <c r="D1140">
        <f ca="1">VLOOKUP(A1140&amp;B1140,'raw -- CBO demo'!$A$11:$N$8141,4,FALSE)</f>
        <v>4792440</v>
      </c>
      <c r="E1140">
        <f ca="1">VLOOKUP(A1140&amp;B1140,'raw -- CBO demo'!$A$11:$N$8141,8,FALSE)+VLOOKUP(A1140&amp;B1140,'raw -- CBO demo'!$A$11:$N$8141,14,FALSE)</f>
        <v>1413845</v>
      </c>
    </row>
    <row r="1141" spans="1:5">
      <c r="A1141">
        <f t="shared" si="45"/>
        <v>2034</v>
      </c>
      <c r="B1141">
        <f t="shared" si="46"/>
        <v>28</v>
      </c>
      <c r="C1141" t="str">
        <f t="shared" si="46"/>
        <v>pop_25_34</v>
      </c>
      <c r="D1141">
        <f ca="1">VLOOKUP(A1141&amp;B1141,'raw -- CBO demo'!$A$11:$N$8141,4,FALSE)</f>
        <v>4701469</v>
      </c>
      <c r="E1141">
        <f ca="1">VLOOKUP(A1141&amp;B1141,'raw -- CBO demo'!$A$11:$N$8141,8,FALSE)+VLOOKUP(A1141&amp;B1141,'raw -- CBO demo'!$A$11:$N$8141,14,FALSE)</f>
        <v>1627562</v>
      </c>
    </row>
    <row r="1142" spans="1:5">
      <c r="A1142">
        <f t="shared" si="45"/>
        <v>2034</v>
      </c>
      <c r="B1142">
        <f t="shared" si="46"/>
        <v>29</v>
      </c>
      <c r="C1142" t="str">
        <f t="shared" si="46"/>
        <v>pop_25_34</v>
      </c>
      <c r="D1142">
        <f ca="1">VLOOKUP(A1142&amp;B1142,'raw -- CBO demo'!$A$11:$N$8141,4,FALSE)</f>
        <v>4669771</v>
      </c>
      <c r="E1142">
        <f ca="1">VLOOKUP(A1142&amp;B1142,'raw -- CBO demo'!$A$11:$N$8141,8,FALSE)+VLOOKUP(A1142&amp;B1142,'raw -- CBO demo'!$A$11:$N$8141,14,FALSE)</f>
        <v>1750651</v>
      </c>
    </row>
    <row r="1143" spans="1:5">
      <c r="A1143">
        <f t="shared" si="45"/>
        <v>2034</v>
      </c>
      <c r="B1143">
        <f t="shared" si="46"/>
        <v>30</v>
      </c>
      <c r="C1143" t="str">
        <f t="shared" si="46"/>
        <v>pop_25_34</v>
      </c>
      <c r="D1143">
        <f ca="1">VLOOKUP(A1143&amp;B1143,'raw -- CBO demo'!$A$11:$N$8141,4,FALSE)</f>
        <v>4651518</v>
      </c>
      <c r="E1143">
        <f ca="1">VLOOKUP(A1143&amp;B1143,'raw -- CBO demo'!$A$11:$N$8141,8,FALSE)+VLOOKUP(A1143&amp;B1143,'raw -- CBO demo'!$A$11:$N$8141,14,FALSE)</f>
        <v>1942175</v>
      </c>
    </row>
    <row r="1144" spans="1:5">
      <c r="A1144">
        <f t="shared" si="45"/>
        <v>2034</v>
      </c>
      <c r="B1144">
        <f t="shared" si="46"/>
        <v>31</v>
      </c>
      <c r="C1144" t="str">
        <f t="shared" si="46"/>
        <v>pop_25_34</v>
      </c>
      <c r="D1144">
        <f ca="1">VLOOKUP(A1144&amp;B1144,'raw -- CBO demo'!$A$11:$N$8141,4,FALSE)</f>
        <v>4612376</v>
      </c>
      <c r="E1144">
        <f ca="1">VLOOKUP(A1144&amp;B1144,'raw -- CBO demo'!$A$11:$N$8141,8,FALSE)+VLOOKUP(A1144&amp;B1144,'raw -- CBO demo'!$A$11:$N$8141,14,FALSE)</f>
        <v>2138863</v>
      </c>
    </row>
    <row r="1145" spans="1:5">
      <c r="A1145">
        <f t="shared" si="45"/>
        <v>2034</v>
      </c>
      <c r="B1145">
        <f t="shared" si="46"/>
        <v>32</v>
      </c>
      <c r="C1145" t="str">
        <f t="shared" si="46"/>
        <v>pop_25_34</v>
      </c>
      <c r="D1145">
        <f ca="1">VLOOKUP(A1145&amp;B1145,'raw -- CBO demo'!$A$11:$N$8141,4,FALSE)</f>
        <v>4622120</v>
      </c>
      <c r="E1145">
        <f ca="1">VLOOKUP(A1145&amp;B1145,'raw -- CBO demo'!$A$11:$N$8141,8,FALSE)+VLOOKUP(A1145&amp;B1145,'raw -- CBO demo'!$A$11:$N$8141,14,FALSE)</f>
        <v>2296094</v>
      </c>
    </row>
    <row r="1146" spans="1:5">
      <c r="A1146">
        <f t="shared" si="45"/>
        <v>2034</v>
      </c>
      <c r="B1146">
        <f t="shared" si="46"/>
        <v>33</v>
      </c>
      <c r="C1146" t="str">
        <f t="shared" si="46"/>
        <v>pop_25_34</v>
      </c>
      <c r="D1146">
        <f ca="1">VLOOKUP(A1146&amp;B1146,'raw -- CBO demo'!$A$11:$N$8141,4,FALSE)</f>
        <v>4715539</v>
      </c>
      <c r="E1146">
        <f ca="1">VLOOKUP(A1146&amp;B1146,'raw -- CBO demo'!$A$11:$N$8141,8,FALSE)+VLOOKUP(A1146&amp;B1146,'raw -- CBO demo'!$A$11:$N$8141,14,FALSE)</f>
        <v>2387444</v>
      </c>
    </row>
    <row r="1147" spans="1:5">
      <c r="A1147">
        <f t="shared" si="45"/>
        <v>2034</v>
      </c>
      <c r="B1147">
        <f t="shared" si="46"/>
        <v>34</v>
      </c>
      <c r="C1147" t="str">
        <f t="shared" si="46"/>
        <v>pop_25_34</v>
      </c>
      <c r="D1147">
        <f ca="1">VLOOKUP(A1147&amp;B1147,'raw -- CBO demo'!$A$11:$N$8141,4,FALSE)</f>
        <v>4650180</v>
      </c>
      <c r="E1147">
        <f ca="1">VLOOKUP(A1147&amp;B1147,'raw -- CBO demo'!$A$11:$N$8141,8,FALSE)+VLOOKUP(A1147&amp;B1147,'raw -- CBO demo'!$A$11:$N$8141,14,FALSE)</f>
        <v>2454460</v>
      </c>
    </row>
    <row r="1148" spans="1:5">
      <c r="A1148">
        <f t="shared" si="45"/>
        <v>2034</v>
      </c>
      <c r="B1148">
        <f t="shared" si="46"/>
        <v>35</v>
      </c>
      <c r="C1148" t="str">
        <f t="shared" si="46"/>
        <v>pop_35_44</v>
      </c>
      <c r="D1148">
        <f ca="1">VLOOKUP(A1148&amp;B1148,'raw -- CBO demo'!$A$11:$N$8141,4,FALSE)</f>
        <v>4646668</v>
      </c>
      <c r="E1148">
        <f ca="1">VLOOKUP(A1148&amp;B1148,'raw -- CBO demo'!$A$11:$N$8141,8,FALSE)+VLOOKUP(A1148&amp;B1148,'raw -- CBO demo'!$A$11:$N$8141,14,FALSE)</f>
        <v>2489455</v>
      </c>
    </row>
    <row r="1149" spans="1:5">
      <c r="A1149">
        <f t="shared" si="45"/>
        <v>2034</v>
      </c>
      <c r="B1149">
        <f t="shared" si="46"/>
        <v>36</v>
      </c>
      <c r="C1149" t="str">
        <f t="shared" si="46"/>
        <v>pop_35_44</v>
      </c>
      <c r="D1149">
        <f ca="1">VLOOKUP(A1149&amp;B1149,'raw -- CBO demo'!$A$11:$N$8141,4,FALSE)</f>
        <v>4579155</v>
      </c>
      <c r="E1149">
        <f ca="1">VLOOKUP(A1149&amp;B1149,'raw -- CBO demo'!$A$11:$N$8141,8,FALSE)+VLOOKUP(A1149&amp;B1149,'raw -- CBO demo'!$A$11:$N$8141,14,FALSE)</f>
        <v>2533590</v>
      </c>
    </row>
    <row r="1150" spans="1:5">
      <c r="A1150">
        <f t="shared" si="45"/>
        <v>2034</v>
      </c>
      <c r="B1150">
        <f t="shared" si="46"/>
        <v>37</v>
      </c>
      <c r="C1150" t="str">
        <f t="shared" si="46"/>
        <v>pop_35_44</v>
      </c>
      <c r="D1150">
        <f ca="1">VLOOKUP(A1150&amp;B1150,'raw -- CBO demo'!$A$11:$N$8141,4,FALSE)</f>
        <v>4596095</v>
      </c>
      <c r="E1150">
        <f ca="1">VLOOKUP(A1150&amp;B1150,'raw -- CBO demo'!$A$11:$N$8141,8,FALSE)+VLOOKUP(A1150&amp;B1150,'raw -- CBO demo'!$A$11:$N$8141,14,FALSE)</f>
        <v>2594363</v>
      </c>
    </row>
    <row r="1151" spans="1:5">
      <c r="A1151">
        <f t="shared" si="45"/>
        <v>2034</v>
      </c>
      <c r="B1151">
        <f t="shared" si="46"/>
        <v>38</v>
      </c>
      <c r="C1151" t="str">
        <f t="shared" si="46"/>
        <v>pop_35_44</v>
      </c>
      <c r="D1151">
        <f ca="1">VLOOKUP(A1151&amp;B1151,'raw -- CBO demo'!$A$11:$N$8141,4,FALSE)</f>
        <v>4615103</v>
      </c>
      <c r="E1151">
        <f ca="1">VLOOKUP(A1151&amp;B1151,'raw -- CBO demo'!$A$11:$N$8141,8,FALSE)+VLOOKUP(A1151&amp;B1151,'raw -- CBO demo'!$A$11:$N$8141,14,FALSE)</f>
        <v>2643584</v>
      </c>
    </row>
    <row r="1152" spans="1:5">
      <c r="A1152">
        <f t="shared" si="45"/>
        <v>2034</v>
      </c>
      <c r="B1152">
        <f t="shared" si="46"/>
        <v>39</v>
      </c>
      <c r="C1152" t="str">
        <f t="shared" si="46"/>
        <v>pop_35_44</v>
      </c>
      <c r="D1152">
        <f ca="1">VLOOKUP(A1152&amp;B1152,'raw -- CBO demo'!$A$11:$N$8141,4,FALSE)</f>
        <v>4646364</v>
      </c>
      <c r="E1152">
        <f ca="1">VLOOKUP(A1152&amp;B1152,'raw -- CBO demo'!$A$11:$N$8141,8,FALSE)+VLOOKUP(A1152&amp;B1152,'raw -- CBO demo'!$A$11:$N$8141,14,FALSE)</f>
        <v>2669467</v>
      </c>
    </row>
    <row r="1153" spans="1:5">
      <c r="A1153">
        <f t="shared" si="45"/>
        <v>2034</v>
      </c>
      <c r="B1153">
        <f t="shared" si="46"/>
        <v>40</v>
      </c>
      <c r="C1153" t="str">
        <f t="shared" si="46"/>
        <v>pop_35_44</v>
      </c>
      <c r="D1153">
        <f ca="1">VLOOKUP(A1153&amp;B1153,'raw -- CBO demo'!$A$11:$N$8141,4,FALSE)</f>
        <v>4702246</v>
      </c>
      <c r="E1153">
        <f ca="1">VLOOKUP(A1153&amp;B1153,'raw -- CBO demo'!$A$11:$N$8141,8,FALSE)+VLOOKUP(A1153&amp;B1153,'raw -- CBO demo'!$A$11:$N$8141,14,FALSE)</f>
        <v>2689391</v>
      </c>
    </row>
    <row r="1154" spans="1:5">
      <c r="A1154">
        <f t="shared" si="45"/>
        <v>2034</v>
      </c>
      <c r="B1154">
        <f t="shared" si="46"/>
        <v>41</v>
      </c>
      <c r="C1154" t="str">
        <f t="shared" si="46"/>
        <v>pop_35_44</v>
      </c>
      <c r="D1154">
        <f ca="1">VLOOKUP(A1154&amp;B1154,'raw -- CBO demo'!$A$11:$N$8141,4,FALSE)</f>
        <v>4793680</v>
      </c>
      <c r="E1154">
        <f ca="1">VLOOKUP(A1154&amp;B1154,'raw -- CBO demo'!$A$11:$N$8141,8,FALSE)+VLOOKUP(A1154&amp;B1154,'raw -- CBO demo'!$A$11:$N$8141,14,FALSE)</f>
        <v>2787967</v>
      </c>
    </row>
    <row r="1155" spans="1:5">
      <c r="A1155">
        <f t="shared" si="45"/>
        <v>2034</v>
      </c>
      <c r="B1155">
        <f t="shared" si="46"/>
        <v>42</v>
      </c>
      <c r="C1155" t="str">
        <f t="shared" si="46"/>
        <v>pop_35_44</v>
      </c>
      <c r="D1155">
        <f ca="1">VLOOKUP(A1155&amp;B1155,'raw -- CBO demo'!$A$11:$N$8141,4,FALSE)</f>
        <v>4838239</v>
      </c>
      <c r="E1155">
        <f ca="1">VLOOKUP(A1155&amp;B1155,'raw -- CBO demo'!$A$11:$N$8141,8,FALSE)+VLOOKUP(A1155&amp;B1155,'raw -- CBO demo'!$A$11:$N$8141,14,FALSE)</f>
        <v>2769778</v>
      </c>
    </row>
    <row r="1156" spans="1:5">
      <c r="A1156">
        <f t="shared" si="45"/>
        <v>2034</v>
      </c>
      <c r="B1156">
        <f t="shared" si="46"/>
        <v>43</v>
      </c>
      <c r="C1156" t="str">
        <f t="shared" si="46"/>
        <v>pop_35_44</v>
      </c>
      <c r="D1156">
        <f ca="1">VLOOKUP(A1156&amp;B1156,'raw -- CBO demo'!$A$11:$N$8141,4,FALSE)</f>
        <v>4887970</v>
      </c>
      <c r="E1156">
        <f ca="1">VLOOKUP(A1156&amp;B1156,'raw -- CBO demo'!$A$11:$N$8141,8,FALSE)+VLOOKUP(A1156&amp;B1156,'raw -- CBO demo'!$A$11:$N$8141,14,FALSE)</f>
        <v>2882379</v>
      </c>
    </row>
    <row r="1157" spans="1:5">
      <c r="A1157">
        <f t="shared" si="45"/>
        <v>2034</v>
      </c>
      <c r="B1157">
        <f t="shared" si="46"/>
        <v>44</v>
      </c>
      <c r="C1157" t="str">
        <f t="shared" si="46"/>
        <v>pop_35_44</v>
      </c>
      <c r="D1157">
        <f ca="1">VLOOKUP(A1157&amp;B1157,'raw -- CBO demo'!$A$11:$N$8141,4,FALSE)</f>
        <v>4747481</v>
      </c>
      <c r="E1157">
        <f ca="1">VLOOKUP(A1157&amp;B1157,'raw -- CBO demo'!$A$11:$N$8141,8,FALSE)+VLOOKUP(A1157&amp;B1157,'raw -- CBO demo'!$A$11:$N$8141,14,FALSE)</f>
        <v>2745314</v>
      </c>
    </row>
    <row r="1158" spans="1:5">
      <c r="A1158">
        <f t="shared" si="45"/>
        <v>2034</v>
      </c>
      <c r="B1158">
        <f t="shared" si="46"/>
        <v>45</v>
      </c>
      <c r="C1158" t="str">
        <f t="shared" si="46"/>
        <v>pop_45_54</v>
      </c>
      <c r="D1158">
        <f ca="1">VLOOKUP(A1158&amp;B1158,'raw -- CBO demo'!$A$11:$N$8141,4,FALSE)</f>
        <v>4633766</v>
      </c>
      <c r="E1158">
        <f ca="1">VLOOKUP(A1158&amp;B1158,'raw -- CBO demo'!$A$11:$N$8141,8,FALSE)+VLOOKUP(A1158&amp;B1158,'raw -- CBO demo'!$A$11:$N$8141,14,FALSE)</f>
        <v>2685561</v>
      </c>
    </row>
    <row r="1159" spans="1:5">
      <c r="A1159">
        <f t="shared" si="45"/>
        <v>2034</v>
      </c>
      <c r="B1159">
        <f t="shared" si="46"/>
        <v>46</v>
      </c>
      <c r="C1159" t="str">
        <f t="shared" si="46"/>
        <v>pop_45_54</v>
      </c>
      <c r="D1159">
        <f ca="1">VLOOKUP(A1159&amp;B1159,'raw -- CBO demo'!$A$11:$N$8141,4,FALSE)</f>
        <v>4518864</v>
      </c>
      <c r="E1159">
        <f ca="1">VLOOKUP(A1159&amp;B1159,'raw -- CBO demo'!$A$11:$N$8141,8,FALSE)+VLOOKUP(A1159&amp;B1159,'raw -- CBO demo'!$A$11:$N$8141,14,FALSE)</f>
        <v>2670919</v>
      </c>
    </row>
    <row r="1160" spans="1:5">
      <c r="A1160">
        <f t="shared" si="45"/>
        <v>2034</v>
      </c>
      <c r="B1160">
        <f t="shared" si="46"/>
        <v>47</v>
      </c>
      <c r="C1160" t="str">
        <f t="shared" si="46"/>
        <v>pop_45_54</v>
      </c>
      <c r="D1160">
        <f ca="1">VLOOKUP(A1160&amp;B1160,'raw -- CBO demo'!$A$11:$N$8141,4,FALSE)</f>
        <v>4472182</v>
      </c>
      <c r="E1160">
        <f ca="1">VLOOKUP(A1160&amp;B1160,'raw -- CBO demo'!$A$11:$N$8141,8,FALSE)+VLOOKUP(A1160&amp;B1160,'raw -- CBO demo'!$A$11:$N$8141,14,FALSE)</f>
        <v>2602645</v>
      </c>
    </row>
    <row r="1161" spans="1:5">
      <c r="A1161">
        <f t="shared" si="45"/>
        <v>2034</v>
      </c>
      <c r="B1161">
        <f t="shared" si="46"/>
        <v>48</v>
      </c>
      <c r="C1161" t="str">
        <f t="shared" si="46"/>
        <v>pop_45_54</v>
      </c>
      <c r="D1161">
        <f ca="1">VLOOKUP(A1161&amp;B1161,'raw -- CBO demo'!$A$11:$N$8141,4,FALSE)</f>
        <v>4480045</v>
      </c>
      <c r="E1161">
        <f ca="1">VLOOKUP(A1161&amp;B1161,'raw -- CBO demo'!$A$11:$N$8141,8,FALSE)+VLOOKUP(A1161&amp;B1161,'raw -- CBO demo'!$A$11:$N$8141,14,FALSE)</f>
        <v>2691720</v>
      </c>
    </row>
    <row r="1162" spans="1:5">
      <c r="A1162">
        <f t="shared" si="45"/>
        <v>2034</v>
      </c>
      <c r="B1162">
        <f t="shared" si="46"/>
        <v>49</v>
      </c>
      <c r="C1162" t="str">
        <f t="shared" si="46"/>
        <v>pop_45_54</v>
      </c>
      <c r="D1162">
        <f ca="1">VLOOKUP(A1162&amp;B1162,'raw -- CBO demo'!$A$11:$N$8141,4,FALSE)</f>
        <v>4385513</v>
      </c>
      <c r="E1162">
        <f ca="1">VLOOKUP(A1162&amp;B1162,'raw -- CBO demo'!$A$11:$N$8141,8,FALSE)+VLOOKUP(A1162&amp;B1162,'raw -- CBO demo'!$A$11:$N$8141,14,FALSE)</f>
        <v>2658216</v>
      </c>
    </row>
    <row r="1163" spans="1:5">
      <c r="A1163">
        <f t="shared" si="45"/>
        <v>2034</v>
      </c>
      <c r="B1163">
        <f t="shared" si="46"/>
        <v>50</v>
      </c>
      <c r="C1163" t="str">
        <f t="shared" si="46"/>
        <v>pop_45_54</v>
      </c>
      <c r="D1163">
        <f ca="1">VLOOKUP(A1163&amp;B1163,'raw -- CBO demo'!$A$11:$N$8141,4,FALSE)</f>
        <v>4358868</v>
      </c>
      <c r="E1163">
        <f ca="1">VLOOKUP(A1163&amp;B1163,'raw -- CBO demo'!$A$11:$N$8141,8,FALSE)+VLOOKUP(A1163&amp;B1163,'raw -- CBO demo'!$A$11:$N$8141,14,FALSE)</f>
        <v>2747010</v>
      </c>
    </row>
    <row r="1164" spans="1:5">
      <c r="A1164">
        <f t="shared" si="45"/>
        <v>2034</v>
      </c>
      <c r="B1164">
        <f t="shared" si="46"/>
        <v>51</v>
      </c>
      <c r="C1164" t="str">
        <f t="shared" si="46"/>
        <v>pop_45_54</v>
      </c>
      <c r="D1164">
        <f ca="1">VLOOKUP(A1164&amp;B1164,'raw -- CBO demo'!$A$11:$N$8141,4,FALSE)</f>
        <v>4429682</v>
      </c>
      <c r="E1164">
        <f ca="1">VLOOKUP(A1164&amp;B1164,'raw -- CBO demo'!$A$11:$N$8141,8,FALSE)+VLOOKUP(A1164&amp;B1164,'raw -- CBO demo'!$A$11:$N$8141,14,FALSE)</f>
        <v>2715647</v>
      </c>
    </row>
    <row r="1165" spans="1:5">
      <c r="A1165">
        <f t="shared" si="45"/>
        <v>2034</v>
      </c>
      <c r="B1165">
        <f t="shared" si="46"/>
        <v>52</v>
      </c>
      <c r="C1165" t="str">
        <f t="shared" si="46"/>
        <v>pop_45_54</v>
      </c>
      <c r="D1165">
        <f ca="1">VLOOKUP(A1165&amp;B1165,'raw -- CBO demo'!$A$11:$N$8141,4,FALSE)</f>
        <v>4339562</v>
      </c>
      <c r="E1165">
        <f ca="1">VLOOKUP(A1165&amp;B1165,'raw -- CBO demo'!$A$11:$N$8141,8,FALSE)+VLOOKUP(A1165&amp;B1165,'raw -- CBO demo'!$A$11:$N$8141,14,FALSE)</f>
        <v>2706868</v>
      </c>
    </row>
    <row r="1166" spans="1:5">
      <c r="A1166">
        <f t="shared" si="45"/>
        <v>2034</v>
      </c>
      <c r="B1166">
        <f t="shared" si="46"/>
        <v>53</v>
      </c>
      <c r="C1166" t="str">
        <f t="shared" si="46"/>
        <v>pop_45_54</v>
      </c>
      <c r="D1166">
        <f ca="1">VLOOKUP(A1166&amp;B1166,'raw -- CBO demo'!$A$11:$N$8141,4,FALSE)</f>
        <v>4385217</v>
      </c>
      <c r="E1166">
        <f ca="1">VLOOKUP(A1166&amp;B1166,'raw -- CBO demo'!$A$11:$N$8141,8,FALSE)+VLOOKUP(A1166&amp;B1166,'raw -- CBO demo'!$A$11:$N$8141,14,FALSE)</f>
        <v>2749155</v>
      </c>
    </row>
    <row r="1167" spans="1:5">
      <c r="A1167">
        <f t="shared" si="45"/>
        <v>2034</v>
      </c>
      <c r="B1167">
        <f t="shared" si="46"/>
        <v>54</v>
      </c>
      <c r="C1167" t="str">
        <f t="shared" si="46"/>
        <v>pop_45_54</v>
      </c>
      <c r="D1167">
        <f ca="1">VLOOKUP(A1167&amp;B1167,'raw -- CBO demo'!$A$11:$N$8141,4,FALSE)</f>
        <v>4204299</v>
      </c>
      <c r="E1167">
        <f ca="1">VLOOKUP(A1167&amp;B1167,'raw -- CBO demo'!$A$11:$N$8141,8,FALSE)+VLOOKUP(A1167&amp;B1167,'raw -- CBO demo'!$A$11:$N$8141,14,FALSE)</f>
        <v>2705956</v>
      </c>
    </row>
    <row r="1168" spans="1:5">
      <c r="A1168">
        <f t="shared" si="45"/>
        <v>2034</v>
      </c>
      <c r="B1168">
        <f t="shared" si="46"/>
        <v>55</v>
      </c>
      <c r="C1168" t="str">
        <f t="shared" si="46"/>
        <v>pop_55_64</v>
      </c>
      <c r="D1168">
        <f ca="1">VLOOKUP(A1168&amp;B1168,'raw -- CBO demo'!$A$11:$N$8141,4,FALSE)</f>
        <v>4054657</v>
      </c>
      <c r="E1168">
        <f ca="1">VLOOKUP(A1168&amp;B1168,'raw -- CBO demo'!$A$11:$N$8141,8,FALSE)+VLOOKUP(A1168&amp;B1168,'raw -- CBO demo'!$A$11:$N$8141,14,FALSE)</f>
        <v>2648310</v>
      </c>
    </row>
    <row r="1169" spans="1:5">
      <c r="A1169">
        <f t="shared" si="45"/>
        <v>2034</v>
      </c>
      <c r="B1169">
        <f t="shared" si="46"/>
        <v>56</v>
      </c>
      <c r="C1169" t="str">
        <f t="shared" si="46"/>
        <v>pop_55_64</v>
      </c>
      <c r="D1169">
        <f ca="1">VLOOKUP(A1169&amp;B1169,'raw -- CBO demo'!$A$11:$N$8141,4,FALSE)</f>
        <v>4013791</v>
      </c>
      <c r="E1169">
        <f ca="1">VLOOKUP(A1169&amp;B1169,'raw -- CBO demo'!$A$11:$N$8141,8,FALSE)+VLOOKUP(A1169&amp;B1169,'raw -- CBO demo'!$A$11:$N$8141,14,FALSE)</f>
        <v>2617860</v>
      </c>
    </row>
    <row r="1170" spans="1:5">
      <c r="A1170">
        <f t="shared" si="45"/>
        <v>2034</v>
      </c>
      <c r="B1170">
        <f t="shared" si="46"/>
        <v>57</v>
      </c>
      <c r="C1170" t="str">
        <f t="shared" si="46"/>
        <v>pop_55_64</v>
      </c>
      <c r="D1170">
        <f ca="1">VLOOKUP(A1170&amp;B1170,'raw -- CBO demo'!$A$11:$N$8141,4,FALSE)</f>
        <v>3851229</v>
      </c>
      <c r="E1170">
        <f ca="1">VLOOKUP(A1170&amp;B1170,'raw -- CBO demo'!$A$11:$N$8141,8,FALSE)+VLOOKUP(A1170&amp;B1170,'raw -- CBO demo'!$A$11:$N$8141,14,FALSE)</f>
        <v>2529966</v>
      </c>
    </row>
    <row r="1171" spans="1:5">
      <c r="A1171">
        <f t="shared" si="45"/>
        <v>2034</v>
      </c>
      <c r="B1171">
        <f t="shared" si="46"/>
        <v>58</v>
      </c>
      <c r="C1171" t="str">
        <f t="shared" si="46"/>
        <v>pop_55_64</v>
      </c>
      <c r="D1171">
        <f ca="1">VLOOKUP(A1171&amp;B1171,'raw -- CBO demo'!$A$11:$N$8141,4,FALSE)</f>
        <v>3801649</v>
      </c>
      <c r="E1171">
        <f ca="1">VLOOKUP(A1171&amp;B1171,'raw -- CBO demo'!$A$11:$N$8141,8,FALSE)+VLOOKUP(A1171&amp;B1171,'raw -- CBO demo'!$A$11:$N$8141,14,FALSE)</f>
        <v>2458668</v>
      </c>
    </row>
    <row r="1172" spans="1:5">
      <c r="A1172">
        <f t="shared" si="45"/>
        <v>2034</v>
      </c>
      <c r="B1172">
        <f t="shared" si="46"/>
        <v>59</v>
      </c>
      <c r="C1172" t="str">
        <f t="shared" si="46"/>
        <v>pop_55_64</v>
      </c>
      <c r="D1172">
        <f ca="1">VLOOKUP(A1172&amp;B1172,'raw -- CBO demo'!$A$11:$N$8141,4,FALSE)</f>
        <v>3769415</v>
      </c>
      <c r="E1172">
        <f ca="1">VLOOKUP(A1172&amp;B1172,'raw -- CBO demo'!$A$11:$N$8141,8,FALSE)+VLOOKUP(A1172&amp;B1172,'raw -- CBO demo'!$A$11:$N$8141,14,FALSE)</f>
        <v>2402793</v>
      </c>
    </row>
    <row r="1173" spans="1:5">
      <c r="A1173">
        <f t="shared" si="45"/>
        <v>2034</v>
      </c>
      <c r="B1173">
        <f t="shared" si="46"/>
        <v>60</v>
      </c>
      <c r="C1173" t="str">
        <f t="shared" si="46"/>
        <v>pop_55_64</v>
      </c>
      <c r="D1173">
        <f ca="1">VLOOKUP(A1173&amp;B1173,'raw -- CBO demo'!$A$11:$N$8141,4,FALSE)</f>
        <v>3681961</v>
      </c>
      <c r="E1173">
        <f ca="1">VLOOKUP(A1173&amp;B1173,'raw -- CBO demo'!$A$11:$N$8141,8,FALSE)+VLOOKUP(A1173&amp;B1173,'raw -- CBO demo'!$A$11:$N$8141,14,FALSE)</f>
        <v>2376891</v>
      </c>
    </row>
    <row r="1174" spans="1:5">
      <c r="A1174">
        <f t="shared" si="45"/>
        <v>2034</v>
      </c>
      <c r="B1174">
        <f t="shared" si="46"/>
        <v>61</v>
      </c>
      <c r="C1174" t="str">
        <f t="shared" si="46"/>
        <v>pop_55_64</v>
      </c>
      <c r="D1174">
        <f ca="1">VLOOKUP(A1174&amp;B1174,'raw -- CBO demo'!$A$11:$N$8141,4,FALSE)</f>
        <v>3805204</v>
      </c>
      <c r="E1174">
        <f ca="1">VLOOKUP(A1174&amp;B1174,'raw -- CBO demo'!$A$11:$N$8141,8,FALSE)+VLOOKUP(A1174&amp;B1174,'raw -- CBO demo'!$A$11:$N$8141,14,FALSE)</f>
        <v>2416047</v>
      </c>
    </row>
    <row r="1175" spans="1:5">
      <c r="A1175">
        <f t="shared" si="45"/>
        <v>2034</v>
      </c>
      <c r="B1175">
        <f t="shared" si="46"/>
        <v>62</v>
      </c>
      <c r="C1175" t="str">
        <f t="shared" si="46"/>
        <v>pop_55_64</v>
      </c>
      <c r="D1175">
        <f ca="1">VLOOKUP(A1175&amp;B1175,'raw -- CBO demo'!$A$11:$N$8141,4,FALSE)</f>
        <v>3948017</v>
      </c>
      <c r="E1175">
        <f ca="1">VLOOKUP(A1175&amp;B1175,'raw -- CBO demo'!$A$11:$N$8141,8,FALSE)+VLOOKUP(A1175&amp;B1175,'raw -- CBO demo'!$A$11:$N$8141,14,FALSE)</f>
        <v>2496660</v>
      </c>
    </row>
    <row r="1176" spans="1:5">
      <c r="A1176">
        <f t="shared" si="45"/>
        <v>2034</v>
      </c>
      <c r="B1176">
        <f t="shared" si="46"/>
        <v>63</v>
      </c>
      <c r="C1176" t="str">
        <f t="shared" si="46"/>
        <v>pop_55_64</v>
      </c>
      <c r="D1176">
        <f ca="1">VLOOKUP(A1176&amp;B1176,'raw -- CBO demo'!$A$11:$N$8141,4,FALSE)</f>
        <v>4083193</v>
      </c>
      <c r="E1176">
        <f ca="1">VLOOKUP(A1176&amp;B1176,'raw -- CBO demo'!$A$11:$N$8141,8,FALSE)+VLOOKUP(A1176&amp;B1176,'raw -- CBO demo'!$A$11:$N$8141,14,FALSE)</f>
        <v>2626435</v>
      </c>
    </row>
    <row r="1177" spans="1:5">
      <c r="A1177">
        <f t="shared" si="45"/>
        <v>2034</v>
      </c>
      <c r="B1177">
        <f t="shared" si="46"/>
        <v>64</v>
      </c>
      <c r="C1177" t="str">
        <f t="shared" si="46"/>
        <v>pop_55_64</v>
      </c>
      <c r="D1177">
        <f ca="1">VLOOKUP(A1177&amp;B1177,'raw -- CBO demo'!$A$11:$N$8141,4,FALSE)</f>
        <v>3870346</v>
      </c>
      <c r="E1177">
        <f ca="1">VLOOKUP(A1177&amp;B1177,'raw -- CBO demo'!$A$11:$N$8141,8,FALSE)+VLOOKUP(A1177&amp;B1177,'raw -- CBO demo'!$A$11:$N$8141,14,FALSE)</f>
        <v>2464501</v>
      </c>
    </row>
    <row r="1178" spans="1:5">
      <c r="A1178">
        <f t="shared" si="45"/>
        <v>2034</v>
      </c>
      <c r="B1178">
        <f t="shared" si="46"/>
        <v>65</v>
      </c>
      <c r="C1178" t="str">
        <f t="shared" si="46"/>
        <v>pop_65_74</v>
      </c>
      <c r="D1178">
        <f ca="1">VLOOKUP(A1178&amp;B1178,'raw -- CBO demo'!$A$11:$N$8141,4,FALSE)</f>
        <v>3725616</v>
      </c>
      <c r="E1178">
        <f ca="1">VLOOKUP(A1178&amp;B1178,'raw -- CBO demo'!$A$11:$N$8141,8,FALSE)+VLOOKUP(A1178&amp;B1178,'raw -- CBO demo'!$A$11:$N$8141,14,FALSE)</f>
        <v>2382301</v>
      </c>
    </row>
    <row r="1179" spans="1:5">
      <c r="A1179">
        <f t="shared" si="45"/>
        <v>2034</v>
      </c>
      <c r="B1179">
        <f t="shared" si="46"/>
        <v>66</v>
      </c>
      <c r="C1179" t="str">
        <f t="shared" si="46"/>
        <v>pop_65_74</v>
      </c>
      <c r="D1179">
        <f ca="1">VLOOKUP(A1179&amp;B1179,'raw -- CBO demo'!$A$11:$N$8141,4,FALSE)</f>
        <v>3645390</v>
      </c>
      <c r="E1179">
        <f ca="1">VLOOKUP(A1179&amp;B1179,'raw -- CBO demo'!$A$11:$N$8141,8,FALSE)+VLOOKUP(A1179&amp;B1179,'raw -- CBO demo'!$A$11:$N$8141,14,FALSE)</f>
        <v>2272776</v>
      </c>
    </row>
    <row r="1180" spans="1:5">
      <c r="A1180">
        <f t="shared" si="45"/>
        <v>2034</v>
      </c>
      <c r="B1180">
        <f t="shared" si="46"/>
        <v>67</v>
      </c>
      <c r="C1180" t="str">
        <f t="shared" si="46"/>
        <v>pop_65_74</v>
      </c>
      <c r="D1180">
        <f ca="1">VLOOKUP(A1180&amp;B1180,'raw -- CBO demo'!$A$11:$N$8141,4,FALSE)</f>
        <v>3647919</v>
      </c>
      <c r="E1180">
        <f ca="1">VLOOKUP(A1180&amp;B1180,'raw -- CBO demo'!$A$11:$N$8141,8,FALSE)+VLOOKUP(A1180&amp;B1180,'raw -- CBO demo'!$A$11:$N$8141,14,FALSE)</f>
        <v>2257840</v>
      </c>
    </row>
    <row r="1181" spans="1:5">
      <c r="A1181">
        <f t="shared" si="45"/>
        <v>2034</v>
      </c>
      <c r="B1181">
        <f t="shared" si="46"/>
        <v>68</v>
      </c>
      <c r="C1181" t="str">
        <f t="shared" si="46"/>
        <v>pop_65_74</v>
      </c>
      <c r="D1181">
        <f ca="1">VLOOKUP(A1181&amp;B1181,'raw -- CBO demo'!$A$11:$N$8141,4,FALSE)</f>
        <v>3721106</v>
      </c>
      <c r="E1181">
        <f ca="1">VLOOKUP(A1181&amp;B1181,'raw -- CBO demo'!$A$11:$N$8141,8,FALSE)+VLOOKUP(A1181&amp;B1181,'raw -- CBO demo'!$A$11:$N$8141,14,FALSE)</f>
        <v>2280058</v>
      </c>
    </row>
    <row r="1182" spans="1:5">
      <c r="A1182">
        <f t="shared" si="45"/>
        <v>2034</v>
      </c>
      <c r="B1182">
        <f t="shared" si="46"/>
        <v>69</v>
      </c>
      <c r="C1182" t="str">
        <f t="shared" si="46"/>
        <v>pop_65_74</v>
      </c>
      <c r="D1182">
        <f ca="1">VLOOKUP(A1182&amp;B1182,'raw -- CBO demo'!$A$11:$N$8141,4,FALSE)</f>
        <v>3844614</v>
      </c>
      <c r="E1182">
        <f ca="1">VLOOKUP(A1182&amp;B1182,'raw -- CBO demo'!$A$11:$N$8141,8,FALSE)+VLOOKUP(A1182&amp;B1182,'raw -- CBO demo'!$A$11:$N$8141,14,FALSE)</f>
        <v>2372642</v>
      </c>
    </row>
    <row r="1183" spans="1:5">
      <c r="A1183">
        <f t="shared" si="45"/>
        <v>2034</v>
      </c>
      <c r="B1183">
        <f t="shared" si="46"/>
        <v>70</v>
      </c>
      <c r="C1183" t="str">
        <f t="shared" si="46"/>
        <v>pop_65_74</v>
      </c>
      <c r="D1183">
        <f ca="1">VLOOKUP(A1183&amp;B1183,'raw -- CBO demo'!$A$11:$N$8141,4,FALSE)</f>
        <v>3800414</v>
      </c>
      <c r="E1183">
        <f ca="1">VLOOKUP(A1183&amp;B1183,'raw -- CBO demo'!$A$11:$N$8141,8,FALSE)+VLOOKUP(A1183&amp;B1183,'raw -- CBO demo'!$A$11:$N$8141,14,FALSE)</f>
        <v>2324072</v>
      </c>
    </row>
    <row r="1184" spans="1:5">
      <c r="A1184">
        <f t="shared" si="45"/>
        <v>2034</v>
      </c>
      <c r="B1184">
        <f t="shared" si="46"/>
        <v>71</v>
      </c>
      <c r="C1184" t="str">
        <f t="shared" si="46"/>
        <v>pop_65_74</v>
      </c>
      <c r="D1184">
        <f ca="1">VLOOKUP(A1184&amp;B1184,'raw -- CBO demo'!$A$11:$N$8141,4,FALSE)</f>
        <v>3764334</v>
      </c>
      <c r="E1184">
        <f ca="1">VLOOKUP(A1184&amp;B1184,'raw -- CBO demo'!$A$11:$N$8141,8,FALSE)+VLOOKUP(A1184&amp;B1184,'raw -- CBO demo'!$A$11:$N$8141,14,FALSE)</f>
        <v>2277568</v>
      </c>
    </row>
    <row r="1185" spans="1:5">
      <c r="A1185">
        <f t="shared" si="45"/>
        <v>2034</v>
      </c>
      <c r="B1185">
        <f t="shared" si="46"/>
        <v>72</v>
      </c>
      <c r="C1185" t="str">
        <f t="shared" si="46"/>
        <v>pop_65_74</v>
      </c>
      <c r="D1185">
        <f ca="1">VLOOKUP(A1185&amp;B1185,'raw -- CBO demo'!$A$11:$N$8141,4,FALSE)</f>
        <v>3697296</v>
      </c>
      <c r="E1185">
        <f ca="1">VLOOKUP(A1185&amp;B1185,'raw -- CBO demo'!$A$11:$N$8141,8,FALSE)+VLOOKUP(A1185&amp;B1185,'raw -- CBO demo'!$A$11:$N$8141,14,FALSE)</f>
        <v>2261763</v>
      </c>
    </row>
    <row r="1186" spans="1:5">
      <c r="A1186">
        <f t="shared" si="45"/>
        <v>2034</v>
      </c>
      <c r="B1186">
        <f t="shared" si="46"/>
        <v>73</v>
      </c>
      <c r="C1186" t="str">
        <f t="shared" si="46"/>
        <v>pop_65_74</v>
      </c>
      <c r="D1186">
        <f ca="1">VLOOKUP(A1186&amp;B1186,'raw -- CBO demo'!$A$11:$N$8141,4,FALSE)</f>
        <v>3671599</v>
      </c>
      <c r="E1186">
        <f ca="1">VLOOKUP(A1186&amp;B1186,'raw -- CBO demo'!$A$11:$N$8141,8,FALSE)+VLOOKUP(A1186&amp;B1186,'raw -- CBO demo'!$A$11:$N$8141,14,FALSE)</f>
        <v>2184062</v>
      </c>
    </row>
    <row r="1187" spans="1:5">
      <c r="A1187">
        <f t="shared" si="45"/>
        <v>2034</v>
      </c>
      <c r="B1187">
        <f t="shared" si="46"/>
        <v>74</v>
      </c>
      <c r="C1187" t="str">
        <f t="shared" si="46"/>
        <v>pop_65_74</v>
      </c>
      <c r="D1187">
        <f ca="1">VLOOKUP(A1187&amp;B1187,'raw -- CBO demo'!$A$11:$N$8141,4,FALSE)</f>
        <v>3527006</v>
      </c>
      <c r="E1187">
        <f ca="1">VLOOKUP(A1187&amp;B1187,'raw -- CBO demo'!$A$11:$N$8141,8,FALSE)+VLOOKUP(A1187&amp;B1187,'raw -- CBO demo'!$A$11:$N$8141,14,FALSE)</f>
        <v>2040160</v>
      </c>
    </row>
    <row r="1188" spans="1:5">
      <c r="A1188">
        <f t="shared" si="45"/>
        <v>2034</v>
      </c>
      <c r="B1188">
        <f t="shared" si="46"/>
        <v>75</v>
      </c>
      <c r="C1188" t="str">
        <f t="shared" si="46"/>
        <v>pop_75_84</v>
      </c>
      <c r="D1188">
        <f ca="1">VLOOKUP(A1188&amp;B1188,'raw -- CBO demo'!$A$11:$N$8141,4,FALSE)</f>
        <v>3376695</v>
      </c>
      <c r="E1188">
        <f ca="1">VLOOKUP(A1188&amp;B1188,'raw -- CBO demo'!$A$11:$N$8141,8,FALSE)+VLOOKUP(A1188&amp;B1188,'raw -- CBO demo'!$A$11:$N$8141,14,FALSE)</f>
        <v>1944211</v>
      </c>
    </row>
    <row r="1189" spans="1:5">
      <c r="A1189">
        <f t="shared" si="45"/>
        <v>2034</v>
      </c>
      <c r="B1189">
        <f t="shared" si="46"/>
        <v>76</v>
      </c>
      <c r="C1189" t="str">
        <f t="shared" si="46"/>
        <v>pop_75_84</v>
      </c>
      <c r="D1189">
        <f ca="1">VLOOKUP(A1189&amp;B1189,'raw -- CBO demo'!$A$11:$N$8141,4,FALSE)</f>
        <v>3325668</v>
      </c>
      <c r="E1189">
        <f ca="1">VLOOKUP(A1189&amp;B1189,'raw -- CBO demo'!$A$11:$N$8141,8,FALSE)+VLOOKUP(A1189&amp;B1189,'raw -- CBO demo'!$A$11:$N$8141,14,FALSE)</f>
        <v>1901666</v>
      </c>
    </row>
    <row r="1190" spans="1:5">
      <c r="A1190">
        <f t="shared" si="45"/>
        <v>2034</v>
      </c>
      <c r="B1190">
        <f t="shared" si="46"/>
        <v>77</v>
      </c>
      <c r="C1190" t="str">
        <f t="shared" si="46"/>
        <v>pop_75_84</v>
      </c>
      <c r="D1190">
        <f ca="1">VLOOKUP(A1190&amp;B1190,'raw -- CBO demo'!$A$11:$N$8141,4,FALSE)</f>
        <v>3151710</v>
      </c>
      <c r="E1190">
        <f ca="1">VLOOKUP(A1190&amp;B1190,'raw -- CBO demo'!$A$11:$N$8141,8,FALSE)+VLOOKUP(A1190&amp;B1190,'raw -- CBO demo'!$A$11:$N$8141,14,FALSE)</f>
        <v>1697257</v>
      </c>
    </row>
    <row r="1191" spans="1:5">
      <c r="A1191">
        <f t="shared" si="45"/>
        <v>2034</v>
      </c>
      <c r="B1191">
        <f t="shared" si="46"/>
        <v>78</v>
      </c>
      <c r="C1191" t="str">
        <f t="shared" si="46"/>
        <v>pop_75_84</v>
      </c>
      <c r="D1191">
        <f ca="1">VLOOKUP(A1191&amp;B1191,'raw -- CBO demo'!$A$11:$N$8141,4,FALSE)</f>
        <v>2971847</v>
      </c>
      <c r="E1191">
        <f ca="1">VLOOKUP(A1191&amp;B1191,'raw -- CBO demo'!$A$11:$N$8141,8,FALSE)+VLOOKUP(A1191&amp;B1191,'raw -- CBO demo'!$A$11:$N$8141,14,FALSE)</f>
        <v>1589380</v>
      </c>
    </row>
    <row r="1192" spans="1:5">
      <c r="A1192">
        <f t="shared" si="45"/>
        <v>2034</v>
      </c>
      <c r="B1192">
        <f t="shared" si="46"/>
        <v>79</v>
      </c>
      <c r="C1192" t="str">
        <f t="shared" si="46"/>
        <v>pop_75_84</v>
      </c>
      <c r="D1192">
        <f ca="1">VLOOKUP(A1192&amp;B1192,'raw -- CBO demo'!$A$11:$N$8141,4,FALSE)</f>
        <v>2835772</v>
      </c>
      <c r="E1192">
        <f ca="1">VLOOKUP(A1192&amp;B1192,'raw -- CBO demo'!$A$11:$N$8141,8,FALSE)+VLOOKUP(A1192&amp;B1192,'raw -- CBO demo'!$A$11:$N$8141,14,FALSE)</f>
        <v>1497257</v>
      </c>
    </row>
    <row r="1193" spans="1:5">
      <c r="A1193">
        <f t="shared" si="45"/>
        <v>2034</v>
      </c>
      <c r="B1193">
        <f t="shared" si="46"/>
        <v>80</v>
      </c>
      <c r="C1193" t="str">
        <f t="shared" si="46"/>
        <v>pop_75_84</v>
      </c>
      <c r="D1193">
        <f ca="1">VLOOKUP(A1193&amp;B1193,'raw -- CBO demo'!$A$11:$N$8141,4,FALSE)</f>
        <v>2609941</v>
      </c>
      <c r="E1193">
        <f ca="1">VLOOKUP(A1193&amp;B1193,'raw -- CBO demo'!$A$11:$N$8141,8,FALSE)+VLOOKUP(A1193&amp;B1193,'raw -- CBO demo'!$A$11:$N$8141,14,FALSE)</f>
        <v>1344573</v>
      </c>
    </row>
    <row r="1194" spans="1:5">
      <c r="A1194">
        <f t="shared" si="45"/>
        <v>2034</v>
      </c>
      <c r="B1194">
        <f t="shared" si="46"/>
        <v>81</v>
      </c>
      <c r="C1194" t="str">
        <f t="shared" si="46"/>
        <v>pop_75_84</v>
      </c>
      <c r="D1194">
        <f ca="1">VLOOKUP(A1194&amp;B1194,'raw -- CBO demo'!$A$11:$N$8141,4,FALSE)</f>
        <v>2464227</v>
      </c>
      <c r="E1194">
        <f ca="1">VLOOKUP(A1194&amp;B1194,'raw -- CBO demo'!$A$11:$N$8141,8,FALSE)+VLOOKUP(A1194&amp;B1194,'raw -- CBO demo'!$A$11:$N$8141,14,FALSE)</f>
        <v>1244493</v>
      </c>
    </row>
    <row r="1195" spans="1:5">
      <c r="A1195">
        <f t="shared" si="45"/>
        <v>2034</v>
      </c>
      <c r="B1195">
        <f t="shared" si="46"/>
        <v>82</v>
      </c>
      <c r="C1195" t="str">
        <f t="shared" si="46"/>
        <v>pop_75_84</v>
      </c>
      <c r="D1195">
        <f ca="1">VLOOKUP(A1195&amp;B1195,'raw -- CBO demo'!$A$11:$N$8141,4,FALSE)</f>
        <v>2250373</v>
      </c>
      <c r="E1195">
        <f ca="1">VLOOKUP(A1195&amp;B1195,'raw -- CBO demo'!$A$11:$N$8141,8,FALSE)+VLOOKUP(A1195&amp;B1195,'raw -- CBO demo'!$A$11:$N$8141,14,FALSE)</f>
        <v>1139804</v>
      </c>
    </row>
    <row r="1196" spans="1:5">
      <c r="A1196">
        <f t="shared" si="45"/>
        <v>2034</v>
      </c>
      <c r="B1196">
        <f t="shared" si="46"/>
        <v>83</v>
      </c>
      <c r="C1196" t="str">
        <f t="shared" si="46"/>
        <v>pop_75_84</v>
      </c>
      <c r="D1196">
        <f ca="1">VLOOKUP(A1196&amp;B1196,'raw -- CBO demo'!$A$11:$N$8141,4,FALSE)</f>
        <v>2045391</v>
      </c>
      <c r="E1196">
        <f ca="1">VLOOKUP(A1196&amp;B1196,'raw -- CBO demo'!$A$11:$N$8141,8,FALSE)+VLOOKUP(A1196&amp;B1196,'raw -- CBO demo'!$A$11:$N$8141,14,FALSE)</f>
        <v>1059320</v>
      </c>
    </row>
    <row r="1197" spans="1:5">
      <c r="A1197">
        <f t="shared" ref="A1197:A1260" si="47">A1096+1</f>
        <v>2034</v>
      </c>
      <c r="B1197">
        <f t="shared" ref="B1197:C1260" si="48">B1096</f>
        <v>84</v>
      </c>
      <c r="C1197" t="str">
        <f t="shared" si="48"/>
        <v>pop_75_84</v>
      </c>
      <c r="D1197">
        <f ca="1">VLOOKUP(A1197&amp;B1197,'raw -- CBO demo'!$A$11:$N$8141,4,FALSE)</f>
        <v>1879176</v>
      </c>
      <c r="E1197">
        <f ca="1">VLOOKUP(A1197&amp;B1197,'raw -- CBO demo'!$A$11:$N$8141,8,FALSE)+VLOOKUP(A1197&amp;B1197,'raw -- CBO demo'!$A$11:$N$8141,14,FALSE)</f>
        <v>932368</v>
      </c>
    </row>
    <row r="1198" spans="1:5">
      <c r="A1198">
        <f t="shared" si="47"/>
        <v>2034</v>
      </c>
      <c r="B1198">
        <f t="shared" si="48"/>
        <v>85</v>
      </c>
      <c r="C1198" t="str">
        <f t="shared" si="48"/>
        <v>pop_85_plus</v>
      </c>
      <c r="D1198">
        <f ca="1">VLOOKUP(A1198&amp;B1198,'raw -- CBO demo'!$A$11:$N$8141,4,FALSE)</f>
        <v>1707996</v>
      </c>
      <c r="E1198">
        <f ca="1">VLOOKUP(A1198&amp;B1198,'raw -- CBO demo'!$A$11:$N$8141,8,FALSE)+VLOOKUP(A1198&amp;B1198,'raw -- CBO demo'!$A$11:$N$8141,14,FALSE)</f>
        <v>784339</v>
      </c>
    </row>
    <row r="1199" spans="1:5">
      <c r="A1199">
        <f t="shared" si="47"/>
        <v>2034</v>
      </c>
      <c r="B1199">
        <f t="shared" si="48"/>
        <v>86</v>
      </c>
      <c r="C1199" t="str">
        <f t="shared" si="48"/>
        <v>pop_85_plus</v>
      </c>
      <c r="D1199">
        <f ca="1">VLOOKUP(A1199&amp;B1199,'raw -- CBO demo'!$A$11:$N$8141,4,FALSE)</f>
        <v>1611087</v>
      </c>
      <c r="E1199">
        <f ca="1">VLOOKUP(A1199&amp;B1199,'raw -- CBO demo'!$A$11:$N$8141,8,FALSE)+VLOOKUP(A1199&amp;B1199,'raw -- CBO demo'!$A$11:$N$8141,14,FALSE)</f>
        <v>731141</v>
      </c>
    </row>
    <row r="1200" spans="1:5">
      <c r="A1200">
        <f t="shared" si="47"/>
        <v>2034</v>
      </c>
      <c r="B1200">
        <f t="shared" si="48"/>
        <v>87</v>
      </c>
      <c r="C1200" t="str">
        <f t="shared" si="48"/>
        <v>pop_85_plus</v>
      </c>
      <c r="D1200">
        <f ca="1">VLOOKUP(A1200&amp;B1200,'raw -- CBO demo'!$A$11:$N$8141,4,FALSE)</f>
        <v>1297745</v>
      </c>
      <c r="E1200">
        <f ca="1">VLOOKUP(A1200&amp;B1200,'raw -- CBO demo'!$A$11:$N$8141,8,FALSE)+VLOOKUP(A1200&amp;B1200,'raw -- CBO demo'!$A$11:$N$8141,14,FALSE)</f>
        <v>537947</v>
      </c>
    </row>
    <row r="1201" spans="1:5">
      <c r="A1201">
        <f t="shared" si="47"/>
        <v>2034</v>
      </c>
      <c r="B1201">
        <f t="shared" si="48"/>
        <v>88</v>
      </c>
      <c r="C1201" t="str">
        <f t="shared" si="48"/>
        <v>pop_85_plus</v>
      </c>
      <c r="D1201">
        <f ca="1">VLOOKUP(A1201&amp;B1201,'raw -- CBO demo'!$A$11:$N$8141,4,FALSE)</f>
        <v>953576</v>
      </c>
      <c r="E1201">
        <f ca="1">VLOOKUP(A1201&amp;B1201,'raw -- CBO demo'!$A$11:$N$8141,8,FALSE)+VLOOKUP(A1201&amp;B1201,'raw -- CBO demo'!$A$11:$N$8141,14,FALSE)</f>
        <v>396521</v>
      </c>
    </row>
    <row r="1202" spans="1:5">
      <c r="A1202">
        <f t="shared" si="47"/>
        <v>2034</v>
      </c>
      <c r="B1202">
        <f t="shared" si="48"/>
        <v>89</v>
      </c>
      <c r="C1202" t="str">
        <f t="shared" si="48"/>
        <v>pop_85_plus</v>
      </c>
      <c r="D1202">
        <f ca="1">VLOOKUP(A1202&amp;B1202,'raw -- CBO demo'!$A$11:$N$8141,4,FALSE)</f>
        <v>843566</v>
      </c>
      <c r="E1202">
        <f ca="1">VLOOKUP(A1202&amp;B1202,'raw -- CBO demo'!$A$11:$N$8141,8,FALSE)+VLOOKUP(A1202&amp;B1202,'raw -- CBO demo'!$A$11:$N$8141,14,FALSE)</f>
        <v>337383</v>
      </c>
    </row>
    <row r="1203" spans="1:5">
      <c r="A1203">
        <f t="shared" si="47"/>
        <v>2034</v>
      </c>
      <c r="B1203">
        <f t="shared" si="48"/>
        <v>90</v>
      </c>
      <c r="C1203" t="str">
        <f t="shared" si="48"/>
        <v>pop_85_plus</v>
      </c>
      <c r="D1203">
        <f ca="1">VLOOKUP(A1203&amp;B1203,'raw -- CBO demo'!$A$11:$N$8141,4,FALSE)</f>
        <v>738806</v>
      </c>
      <c r="E1203">
        <f ca="1">VLOOKUP(A1203&amp;B1203,'raw -- CBO demo'!$A$11:$N$8141,8,FALSE)+VLOOKUP(A1203&amp;B1203,'raw -- CBO demo'!$A$11:$N$8141,14,FALSE)</f>
        <v>276900</v>
      </c>
    </row>
    <row r="1204" spans="1:5">
      <c r="A1204">
        <f t="shared" si="47"/>
        <v>2034</v>
      </c>
      <c r="B1204">
        <f t="shared" si="48"/>
        <v>91</v>
      </c>
      <c r="C1204" t="str">
        <f t="shared" si="48"/>
        <v>pop_85_plus</v>
      </c>
      <c r="D1204">
        <f ca="1">VLOOKUP(A1204&amp;B1204,'raw -- CBO demo'!$A$11:$N$8141,4,FALSE)</f>
        <v>602267</v>
      </c>
      <c r="E1204">
        <f ca="1">VLOOKUP(A1204&amp;B1204,'raw -- CBO demo'!$A$11:$N$8141,8,FALSE)+VLOOKUP(A1204&amp;B1204,'raw -- CBO demo'!$A$11:$N$8141,14,FALSE)</f>
        <v>198321</v>
      </c>
    </row>
    <row r="1205" spans="1:5">
      <c r="A1205">
        <f t="shared" si="47"/>
        <v>2034</v>
      </c>
      <c r="B1205">
        <f t="shared" si="48"/>
        <v>92</v>
      </c>
      <c r="C1205" t="str">
        <f t="shared" si="48"/>
        <v>pop_85_plus</v>
      </c>
      <c r="D1205">
        <f ca="1">VLOOKUP(A1205&amp;B1205,'raw -- CBO demo'!$A$11:$N$8141,4,FALSE)</f>
        <v>441578</v>
      </c>
      <c r="E1205">
        <f ca="1">VLOOKUP(A1205&amp;B1205,'raw -- CBO demo'!$A$11:$N$8141,8,FALSE)+VLOOKUP(A1205&amp;B1205,'raw -- CBO demo'!$A$11:$N$8141,14,FALSE)</f>
        <v>137100</v>
      </c>
    </row>
    <row r="1206" spans="1:5">
      <c r="A1206">
        <f t="shared" si="47"/>
        <v>2034</v>
      </c>
      <c r="B1206">
        <f t="shared" si="48"/>
        <v>93</v>
      </c>
      <c r="C1206" t="str">
        <f t="shared" si="48"/>
        <v>pop_85_plus</v>
      </c>
      <c r="D1206">
        <f ca="1">VLOOKUP(A1206&amp;B1206,'raw -- CBO demo'!$A$11:$N$8141,4,FALSE)</f>
        <v>341041</v>
      </c>
      <c r="E1206">
        <f ca="1">VLOOKUP(A1206&amp;B1206,'raw -- CBO demo'!$A$11:$N$8141,8,FALSE)+VLOOKUP(A1206&amp;B1206,'raw -- CBO demo'!$A$11:$N$8141,14,FALSE)</f>
        <v>83867</v>
      </c>
    </row>
    <row r="1207" spans="1:5">
      <c r="A1207">
        <f t="shared" si="47"/>
        <v>2034</v>
      </c>
      <c r="B1207">
        <f t="shared" si="48"/>
        <v>94</v>
      </c>
      <c r="C1207" t="str">
        <f t="shared" si="48"/>
        <v>pop_85_plus</v>
      </c>
      <c r="D1207">
        <f ca="1">VLOOKUP(A1207&amp;B1207,'raw -- CBO demo'!$A$11:$N$8141,4,FALSE)</f>
        <v>257527</v>
      </c>
      <c r="E1207">
        <f ca="1">VLOOKUP(A1207&amp;B1207,'raw -- CBO demo'!$A$11:$N$8141,8,FALSE)+VLOOKUP(A1207&amp;B1207,'raw -- CBO demo'!$A$11:$N$8141,14,FALSE)</f>
        <v>61343</v>
      </c>
    </row>
    <row r="1208" spans="1:5">
      <c r="A1208">
        <f t="shared" si="47"/>
        <v>2034</v>
      </c>
      <c r="B1208">
        <f t="shared" si="48"/>
        <v>95</v>
      </c>
      <c r="C1208" t="str">
        <f t="shared" si="48"/>
        <v>pop_85_plus</v>
      </c>
      <c r="D1208">
        <f ca="1">VLOOKUP(A1208&amp;B1208,'raw -- CBO demo'!$A$11:$N$8141,4,FALSE)</f>
        <v>198380</v>
      </c>
      <c r="E1208">
        <f ca="1">VLOOKUP(A1208&amp;B1208,'raw -- CBO demo'!$A$11:$N$8141,8,FALSE)+VLOOKUP(A1208&amp;B1208,'raw -- CBO demo'!$A$11:$N$8141,14,FALSE)</f>
        <v>47089</v>
      </c>
    </row>
    <row r="1209" spans="1:5">
      <c r="A1209">
        <f t="shared" si="47"/>
        <v>2034</v>
      </c>
      <c r="B1209">
        <f t="shared" si="48"/>
        <v>96</v>
      </c>
      <c r="C1209" t="str">
        <f t="shared" si="48"/>
        <v>pop_85_plus</v>
      </c>
      <c r="D1209">
        <f ca="1">VLOOKUP(A1209&amp;B1209,'raw -- CBO demo'!$A$11:$N$8141,4,FALSE)</f>
        <v>142685</v>
      </c>
      <c r="E1209">
        <f ca="1">VLOOKUP(A1209&amp;B1209,'raw -- CBO demo'!$A$11:$N$8141,8,FALSE)+VLOOKUP(A1209&amp;B1209,'raw -- CBO demo'!$A$11:$N$8141,14,FALSE)</f>
        <v>24554</v>
      </c>
    </row>
    <row r="1210" spans="1:5">
      <c r="A1210">
        <f t="shared" si="47"/>
        <v>2034</v>
      </c>
      <c r="B1210">
        <f t="shared" si="48"/>
        <v>97</v>
      </c>
      <c r="C1210" t="str">
        <f t="shared" si="48"/>
        <v>pop_85_plus</v>
      </c>
      <c r="D1210">
        <f ca="1">VLOOKUP(A1210&amp;B1210,'raw -- CBO demo'!$A$11:$N$8141,4,FALSE)</f>
        <v>100549</v>
      </c>
      <c r="E1210">
        <f ca="1">VLOOKUP(A1210&amp;B1210,'raw -- CBO demo'!$A$11:$N$8141,8,FALSE)+VLOOKUP(A1210&amp;B1210,'raw -- CBO demo'!$A$11:$N$8141,14,FALSE)</f>
        <v>17515</v>
      </c>
    </row>
    <row r="1211" spans="1:5">
      <c r="A1211">
        <f t="shared" si="47"/>
        <v>2034</v>
      </c>
      <c r="B1211">
        <f t="shared" si="48"/>
        <v>98</v>
      </c>
      <c r="C1211" t="str">
        <f t="shared" si="48"/>
        <v>pop_85_plus</v>
      </c>
      <c r="D1211">
        <f ca="1">VLOOKUP(A1211&amp;B1211,'raw -- CBO demo'!$A$11:$N$8141,4,FALSE)</f>
        <v>71261</v>
      </c>
      <c r="E1211">
        <f ca="1">VLOOKUP(A1211&amp;B1211,'raw -- CBO demo'!$A$11:$N$8141,8,FALSE)+VLOOKUP(A1211&amp;B1211,'raw -- CBO demo'!$A$11:$N$8141,14,FALSE)</f>
        <v>12886</v>
      </c>
    </row>
    <row r="1212" spans="1:5">
      <c r="A1212">
        <f t="shared" si="47"/>
        <v>2034</v>
      </c>
      <c r="B1212">
        <f t="shared" si="48"/>
        <v>99</v>
      </c>
      <c r="C1212" t="str">
        <f t="shared" si="48"/>
        <v>pop_85_plus</v>
      </c>
      <c r="D1212">
        <f ca="1">VLOOKUP(A1212&amp;B1212,'raw -- CBO demo'!$A$11:$N$8141,4,FALSE)</f>
        <v>47800</v>
      </c>
      <c r="E1212">
        <f ca="1">VLOOKUP(A1212&amp;B1212,'raw -- CBO demo'!$A$11:$N$8141,8,FALSE)+VLOOKUP(A1212&amp;B1212,'raw -- CBO demo'!$A$11:$N$8141,14,FALSE)</f>
        <v>7154</v>
      </c>
    </row>
    <row r="1213" spans="1:5">
      <c r="A1213">
        <f t="shared" si="47"/>
        <v>2034</v>
      </c>
      <c r="B1213">
        <f t="shared" si="48"/>
        <v>100</v>
      </c>
      <c r="C1213" t="str">
        <f t="shared" si="48"/>
        <v>pop_85_plus</v>
      </c>
      <c r="D1213">
        <f ca="1">VLOOKUP(A1213&amp;B1213,'raw -- CBO demo'!$A$11:$N$8141,4,FALSE)</f>
        <v>90889</v>
      </c>
      <c r="E1213">
        <f ca="1">VLOOKUP(A1213&amp;B1213,'raw -- CBO demo'!$A$11:$N$8141,8,FALSE)+VLOOKUP(A1213&amp;B1213,'raw -- CBO demo'!$A$11:$N$8141,14,FALSE)</f>
        <v>6330</v>
      </c>
    </row>
    <row r="1214" spans="1:5">
      <c r="A1214">
        <f t="shared" si="47"/>
        <v>2035</v>
      </c>
      <c r="B1214">
        <f t="shared" si="48"/>
        <v>0</v>
      </c>
      <c r="C1214" t="str">
        <f t="shared" si="48"/>
        <v>pop_0_5</v>
      </c>
      <c r="D1214">
        <f ca="1">VLOOKUP(A1214&amp;B1214,'raw -- CBO demo'!$A$11:$N$8141,4,FALSE)</f>
        <v>3995873</v>
      </c>
      <c r="E1214">
        <f ca="1">VLOOKUP(A1214&amp;B1214,'raw -- CBO demo'!$A$11:$N$8141,8,FALSE)+VLOOKUP(A1214&amp;B1214,'raw -- CBO demo'!$A$11:$N$8141,14,FALSE)</f>
        <v>0</v>
      </c>
    </row>
    <row r="1215" spans="1:5">
      <c r="A1215">
        <f t="shared" si="47"/>
        <v>2035</v>
      </c>
      <c r="B1215">
        <f t="shared" si="48"/>
        <v>1</v>
      </c>
      <c r="C1215" t="str">
        <f t="shared" si="48"/>
        <v>pop_0_5</v>
      </c>
      <c r="D1215">
        <f ca="1">VLOOKUP(A1215&amp;B1215,'raw -- CBO demo'!$A$11:$N$8141,4,FALSE)</f>
        <v>4001180</v>
      </c>
      <c r="E1215">
        <f ca="1">VLOOKUP(A1215&amp;B1215,'raw -- CBO demo'!$A$11:$N$8141,8,FALSE)+VLOOKUP(A1215&amp;B1215,'raw -- CBO demo'!$A$11:$N$8141,14,FALSE)</f>
        <v>0</v>
      </c>
    </row>
    <row r="1216" spans="1:5">
      <c r="A1216">
        <f t="shared" si="47"/>
        <v>2035</v>
      </c>
      <c r="B1216">
        <f t="shared" si="48"/>
        <v>2</v>
      </c>
      <c r="C1216" t="str">
        <f t="shared" si="48"/>
        <v>pop_0_5</v>
      </c>
      <c r="D1216">
        <f ca="1">VLOOKUP(A1216&amp;B1216,'raw -- CBO demo'!$A$11:$N$8141,4,FALSE)</f>
        <v>4016659</v>
      </c>
      <c r="E1216">
        <f ca="1">VLOOKUP(A1216&amp;B1216,'raw -- CBO demo'!$A$11:$N$8141,8,FALSE)+VLOOKUP(A1216&amp;B1216,'raw -- CBO demo'!$A$11:$N$8141,14,FALSE)</f>
        <v>0</v>
      </c>
    </row>
    <row r="1217" spans="1:5">
      <c r="A1217">
        <f t="shared" si="47"/>
        <v>2035</v>
      </c>
      <c r="B1217">
        <f t="shared" si="48"/>
        <v>3</v>
      </c>
      <c r="C1217" t="str">
        <f t="shared" si="48"/>
        <v>pop_0_5</v>
      </c>
      <c r="D1217">
        <f ca="1">VLOOKUP(A1217&amp;B1217,'raw -- CBO demo'!$A$11:$N$8141,4,FALSE)</f>
        <v>4033349</v>
      </c>
      <c r="E1217">
        <f ca="1">VLOOKUP(A1217&amp;B1217,'raw -- CBO demo'!$A$11:$N$8141,8,FALSE)+VLOOKUP(A1217&amp;B1217,'raw -- CBO demo'!$A$11:$N$8141,14,FALSE)</f>
        <v>0</v>
      </c>
    </row>
    <row r="1218" spans="1:5">
      <c r="A1218">
        <f t="shared" si="47"/>
        <v>2035</v>
      </c>
      <c r="B1218">
        <f t="shared" si="48"/>
        <v>4</v>
      </c>
      <c r="C1218" t="str">
        <f t="shared" si="48"/>
        <v>pop_0_5</v>
      </c>
      <c r="D1218">
        <f ca="1">VLOOKUP(A1218&amp;B1218,'raw -- CBO demo'!$A$11:$N$8141,4,FALSE)</f>
        <v>4039851</v>
      </c>
      <c r="E1218">
        <f ca="1">VLOOKUP(A1218&amp;B1218,'raw -- CBO demo'!$A$11:$N$8141,8,FALSE)+VLOOKUP(A1218&amp;B1218,'raw -- CBO demo'!$A$11:$N$8141,14,FALSE)</f>
        <v>0</v>
      </c>
    </row>
    <row r="1219" spans="1:5">
      <c r="A1219">
        <f t="shared" si="47"/>
        <v>2035</v>
      </c>
      <c r="B1219">
        <f t="shared" si="48"/>
        <v>5</v>
      </c>
      <c r="C1219" t="str">
        <f t="shared" si="48"/>
        <v>pop_0_5</v>
      </c>
      <c r="D1219">
        <f ca="1">VLOOKUP(A1219&amp;B1219,'raw -- CBO demo'!$A$11:$N$8141,4,FALSE)</f>
        <v>4030899</v>
      </c>
      <c r="E1219">
        <f ca="1">VLOOKUP(A1219&amp;B1219,'raw -- CBO demo'!$A$11:$N$8141,8,FALSE)+VLOOKUP(A1219&amp;B1219,'raw -- CBO demo'!$A$11:$N$8141,14,FALSE)</f>
        <v>0</v>
      </c>
    </row>
    <row r="1220" spans="1:5">
      <c r="A1220">
        <f t="shared" si="47"/>
        <v>2035</v>
      </c>
      <c r="B1220">
        <f t="shared" si="48"/>
        <v>6</v>
      </c>
      <c r="C1220" t="str">
        <f t="shared" si="48"/>
        <v>pop_6_17</v>
      </c>
      <c r="D1220">
        <f ca="1">VLOOKUP(A1220&amp;B1220,'raw -- CBO demo'!$A$11:$N$8141,4,FALSE)</f>
        <v>4012592</v>
      </c>
      <c r="E1220">
        <f ca="1">VLOOKUP(A1220&amp;B1220,'raw -- CBO demo'!$A$11:$N$8141,8,FALSE)+VLOOKUP(A1220&amp;B1220,'raw -- CBO demo'!$A$11:$N$8141,14,FALSE)</f>
        <v>0</v>
      </c>
    </row>
    <row r="1221" spans="1:5">
      <c r="A1221">
        <f t="shared" si="47"/>
        <v>2035</v>
      </c>
      <c r="B1221">
        <f t="shared" si="48"/>
        <v>7</v>
      </c>
      <c r="C1221" t="str">
        <f t="shared" si="48"/>
        <v>pop_6_17</v>
      </c>
      <c r="D1221">
        <f ca="1">VLOOKUP(A1221&amp;B1221,'raw -- CBO demo'!$A$11:$N$8141,4,FALSE)</f>
        <v>3987703</v>
      </c>
      <c r="E1221">
        <f ca="1">VLOOKUP(A1221&amp;B1221,'raw -- CBO demo'!$A$11:$N$8141,8,FALSE)+VLOOKUP(A1221&amp;B1221,'raw -- CBO demo'!$A$11:$N$8141,14,FALSE)</f>
        <v>0</v>
      </c>
    </row>
    <row r="1222" spans="1:5">
      <c r="A1222">
        <f t="shared" si="47"/>
        <v>2035</v>
      </c>
      <c r="B1222">
        <f t="shared" si="48"/>
        <v>8</v>
      </c>
      <c r="C1222" t="str">
        <f t="shared" si="48"/>
        <v>pop_6_17</v>
      </c>
      <c r="D1222">
        <f ca="1">VLOOKUP(A1222&amp;B1222,'raw -- CBO demo'!$A$11:$N$8141,4,FALSE)</f>
        <v>3961462</v>
      </c>
      <c r="E1222">
        <f ca="1">VLOOKUP(A1222&amp;B1222,'raw -- CBO demo'!$A$11:$N$8141,8,FALSE)+VLOOKUP(A1222&amp;B1222,'raw -- CBO demo'!$A$11:$N$8141,14,FALSE)</f>
        <v>0</v>
      </c>
    </row>
    <row r="1223" spans="1:5">
      <c r="A1223">
        <f t="shared" si="47"/>
        <v>2035</v>
      </c>
      <c r="B1223">
        <f t="shared" si="48"/>
        <v>9</v>
      </c>
      <c r="C1223" t="str">
        <f t="shared" si="48"/>
        <v>pop_6_17</v>
      </c>
      <c r="D1223">
        <f ca="1">VLOOKUP(A1223&amp;B1223,'raw -- CBO demo'!$A$11:$N$8141,4,FALSE)</f>
        <v>3939100</v>
      </c>
      <c r="E1223">
        <f ca="1">VLOOKUP(A1223&amp;B1223,'raw -- CBO demo'!$A$11:$N$8141,8,FALSE)+VLOOKUP(A1223&amp;B1223,'raw -- CBO demo'!$A$11:$N$8141,14,FALSE)</f>
        <v>0</v>
      </c>
    </row>
    <row r="1224" spans="1:5">
      <c r="A1224">
        <f t="shared" si="47"/>
        <v>2035</v>
      </c>
      <c r="B1224">
        <f t="shared" si="48"/>
        <v>10</v>
      </c>
      <c r="C1224" t="str">
        <f t="shared" si="48"/>
        <v>pop_6_17</v>
      </c>
      <c r="D1224">
        <f ca="1">VLOOKUP(A1224&amp;B1224,'raw -- CBO demo'!$A$11:$N$8141,4,FALSE)</f>
        <v>3925477</v>
      </c>
      <c r="E1224">
        <f ca="1">VLOOKUP(A1224&amp;B1224,'raw -- CBO demo'!$A$11:$N$8141,8,FALSE)+VLOOKUP(A1224&amp;B1224,'raw -- CBO demo'!$A$11:$N$8141,14,FALSE)</f>
        <v>0</v>
      </c>
    </row>
    <row r="1225" spans="1:5">
      <c r="A1225">
        <f t="shared" si="47"/>
        <v>2035</v>
      </c>
      <c r="B1225">
        <f t="shared" si="48"/>
        <v>11</v>
      </c>
      <c r="C1225" t="str">
        <f t="shared" si="48"/>
        <v>pop_6_17</v>
      </c>
      <c r="D1225">
        <f ca="1">VLOOKUP(A1225&amp;B1225,'raw -- CBO demo'!$A$11:$N$8141,4,FALSE)</f>
        <v>3923990</v>
      </c>
      <c r="E1225">
        <f ca="1">VLOOKUP(A1225&amp;B1225,'raw -- CBO demo'!$A$11:$N$8141,8,FALSE)+VLOOKUP(A1225&amp;B1225,'raw -- CBO demo'!$A$11:$N$8141,14,FALSE)</f>
        <v>0</v>
      </c>
    </row>
    <row r="1226" spans="1:5">
      <c r="A1226">
        <f t="shared" si="47"/>
        <v>2035</v>
      </c>
      <c r="B1226">
        <f t="shared" si="48"/>
        <v>12</v>
      </c>
      <c r="C1226" t="str">
        <f t="shared" si="48"/>
        <v>pop_6_17</v>
      </c>
      <c r="D1226">
        <f ca="1">VLOOKUP(A1226&amp;B1226,'raw -- CBO demo'!$A$11:$N$8141,4,FALSE)</f>
        <v>3921856</v>
      </c>
      <c r="E1226">
        <f ca="1">VLOOKUP(A1226&amp;B1226,'raw -- CBO demo'!$A$11:$N$8141,8,FALSE)+VLOOKUP(A1226&amp;B1226,'raw -- CBO demo'!$A$11:$N$8141,14,FALSE)</f>
        <v>0</v>
      </c>
    </row>
    <row r="1227" spans="1:5">
      <c r="A1227">
        <f t="shared" si="47"/>
        <v>2035</v>
      </c>
      <c r="B1227">
        <f t="shared" si="48"/>
        <v>13</v>
      </c>
      <c r="C1227" t="str">
        <f t="shared" si="48"/>
        <v>pop_6_17</v>
      </c>
      <c r="D1227">
        <f ca="1">VLOOKUP(A1227&amp;B1227,'raw -- CBO demo'!$A$11:$N$8141,4,FALSE)</f>
        <v>3929408</v>
      </c>
      <c r="E1227">
        <f ca="1">VLOOKUP(A1227&amp;B1227,'raw -- CBO demo'!$A$11:$N$8141,8,FALSE)+VLOOKUP(A1227&amp;B1227,'raw -- CBO demo'!$A$11:$N$8141,14,FALSE)</f>
        <v>0</v>
      </c>
    </row>
    <row r="1228" spans="1:5">
      <c r="A1228">
        <f t="shared" si="47"/>
        <v>2035</v>
      </c>
      <c r="B1228">
        <f t="shared" si="48"/>
        <v>14</v>
      </c>
      <c r="C1228" t="str">
        <f t="shared" si="48"/>
        <v>pop_6_17</v>
      </c>
      <c r="D1228">
        <f ca="1">VLOOKUP(A1228&amp;B1228,'raw -- CBO demo'!$A$11:$N$8141,4,FALSE)</f>
        <v>3882976</v>
      </c>
      <c r="E1228">
        <f ca="1">VLOOKUP(A1228&amp;B1228,'raw -- CBO demo'!$A$11:$N$8141,8,FALSE)+VLOOKUP(A1228&amp;B1228,'raw -- CBO demo'!$A$11:$N$8141,14,FALSE)</f>
        <v>0</v>
      </c>
    </row>
    <row r="1229" spans="1:5">
      <c r="A1229">
        <f t="shared" si="47"/>
        <v>2035</v>
      </c>
      <c r="B1229">
        <f t="shared" si="48"/>
        <v>15</v>
      </c>
      <c r="C1229" t="str">
        <f t="shared" si="48"/>
        <v>pop_6_17</v>
      </c>
      <c r="D1229">
        <f ca="1">VLOOKUP(A1229&amp;B1229,'raw -- CBO demo'!$A$11:$N$8141,4,FALSE)</f>
        <v>4021212</v>
      </c>
      <c r="E1229">
        <f ca="1">VLOOKUP(A1229&amp;B1229,'raw -- CBO demo'!$A$11:$N$8141,8,FALSE)+VLOOKUP(A1229&amp;B1229,'raw -- CBO demo'!$A$11:$N$8141,14,FALSE)</f>
        <v>0</v>
      </c>
    </row>
    <row r="1230" spans="1:5">
      <c r="A1230">
        <f t="shared" si="47"/>
        <v>2035</v>
      </c>
      <c r="B1230">
        <f t="shared" si="48"/>
        <v>16</v>
      </c>
      <c r="C1230" t="str">
        <f t="shared" si="48"/>
        <v>pop_6_17</v>
      </c>
      <c r="D1230">
        <f ca="1">VLOOKUP(A1230&amp;B1230,'raw -- CBO demo'!$A$11:$N$8141,4,FALSE)</f>
        <v>4094289</v>
      </c>
      <c r="E1230">
        <f ca="1">VLOOKUP(A1230&amp;B1230,'raw -- CBO demo'!$A$11:$N$8141,8,FALSE)+VLOOKUP(A1230&amp;B1230,'raw -- CBO demo'!$A$11:$N$8141,14,FALSE)</f>
        <v>11075</v>
      </c>
    </row>
    <row r="1231" spans="1:5">
      <c r="A1231">
        <f t="shared" si="47"/>
        <v>2035</v>
      </c>
      <c r="B1231">
        <f t="shared" si="48"/>
        <v>17</v>
      </c>
      <c r="C1231" t="str">
        <f t="shared" si="48"/>
        <v>pop_6_17</v>
      </c>
      <c r="D1231">
        <f ca="1">VLOOKUP(A1231&amp;B1231,'raw -- CBO demo'!$A$11:$N$8141,4,FALSE)</f>
        <v>4183533</v>
      </c>
      <c r="E1231">
        <f ca="1">VLOOKUP(A1231&amp;B1231,'raw -- CBO demo'!$A$11:$N$8141,8,FALSE)+VLOOKUP(A1231&amp;B1231,'raw -- CBO demo'!$A$11:$N$8141,14,FALSE)</f>
        <v>30257</v>
      </c>
    </row>
    <row r="1232" spans="1:5">
      <c r="A1232">
        <f t="shared" si="47"/>
        <v>2035</v>
      </c>
      <c r="B1232">
        <f t="shared" si="48"/>
        <v>18</v>
      </c>
      <c r="C1232" t="str">
        <f t="shared" si="48"/>
        <v>pop_18_24</v>
      </c>
      <c r="D1232">
        <f ca="1">VLOOKUP(A1232&amp;B1232,'raw -- CBO demo'!$A$11:$N$8141,4,FALSE)</f>
        <v>4302680</v>
      </c>
      <c r="E1232">
        <f ca="1">VLOOKUP(A1232&amp;B1232,'raw -- CBO demo'!$A$11:$N$8141,8,FALSE)+VLOOKUP(A1232&amp;B1232,'raw -- CBO demo'!$A$11:$N$8141,14,FALSE)</f>
        <v>50236</v>
      </c>
    </row>
    <row r="1233" spans="1:5">
      <c r="A1233">
        <f t="shared" si="47"/>
        <v>2035</v>
      </c>
      <c r="B1233">
        <f t="shared" si="48"/>
        <v>19</v>
      </c>
      <c r="C1233" t="str">
        <f t="shared" si="48"/>
        <v>pop_18_24</v>
      </c>
      <c r="D1233">
        <f ca="1">VLOOKUP(A1233&amp;B1233,'raw -- CBO demo'!$A$11:$N$8141,4,FALSE)</f>
        <v>4363917</v>
      </c>
      <c r="E1233">
        <f ca="1">VLOOKUP(A1233&amp;B1233,'raw -- CBO demo'!$A$11:$N$8141,8,FALSE)+VLOOKUP(A1233&amp;B1233,'raw -- CBO demo'!$A$11:$N$8141,14,FALSE)</f>
        <v>66255</v>
      </c>
    </row>
    <row r="1234" spans="1:5">
      <c r="A1234">
        <f t="shared" si="47"/>
        <v>2035</v>
      </c>
      <c r="B1234">
        <f t="shared" si="48"/>
        <v>20</v>
      </c>
      <c r="C1234" t="str">
        <f t="shared" si="48"/>
        <v>pop_18_24</v>
      </c>
      <c r="D1234">
        <f ca="1">VLOOKUP(A1234&amp;B1234,'raw -- CBO demo'!$A$11:$N$8141,4,FALSE)</f>
        <v>4401332</v>
      </c>
      <c r="E1234">
        <f ca="1">VLOOKUP(A1234&amp;B1234,'raw -- CBO demo'!$A$11:$N$8141,8,FALSE)+VLOOKUP(A1234&amp;B1234,'raw -- CBO demo'!$A$11:$N$8141,14,FALSE)</f>
        <v>152597</v>
      </c>
    </row>
    <row r="1235" spans="1:5">
      <c r="A1235">
        <f t="shared" si="47"/>
        <v>2035</v>
      </c>
      <c r="B1235">
        <f t="shared" si="48"/>
        <v>21</v>
      </c>
      <c r="C1235" t="str">
        <f t="shared" si="48"/>
        <v>pop_18_24</v>
      </c>
      <c r="D1235">
        <f ca="1">VLOOKUP(A1235&amp;B1235,'raw -- CBO demo'!$A$11:$N$8141,4,FALSE)</f>
        <v>4373226</v>
      </c>
      <c r="E1235">
        <f ca="1">VLOOKUP(A1235&amp;B1235,'raw -- CBO demo'!$A$11:$N$8141,8,FALSE)+VLOOKUP(A1235&amp;B1235,'raw -- CBO demo'!$A$11:$N$8141,14,FALSE)</f>
        <v>229820</v>
      </c>
    </row>
    <row r="1236" spans="1:5">
      <c r="A1236">
        <f t="shared" si="47"/>
        <v>2035</v>
      </c>
      <c r="B1236">
        <f t="shared" si="48"/>
        <v>22</v>
      </c>
      <c r="C1236" t="str">
        <f t="shared" si="48"/>
        <v>pop_18_24</v>
      </c>
      <c r="D1236">
        <f ca="1">VLOOKUP(A1236&amp;B1236,'raw -- CBO demo'!$A$11:$N$8141,4,FALSE)</f>
        <v>4414439</v>
      </c>
      <c r="E1236">
        <f ca="1">VLOOKUP(A1236&amp;B1236,'raw -- CBO demo'!$A$11:$N$8141,8,FALSE)+VLOOKUP(A1236&amp;B1236,'raw -- CBO demo'!$A$11:$N$8141,14,FALSE)</f>
        <v>337314</v>
      </c>
    </row>
    <row r="1237" spans="1:5">
      <c r="A1237">
        <f t="shared" si="47"/>
        <v>2035</v>
      </c>
      <c r="B1237">
        <f t="shared" si="48"/>
        <v>23</v>
      </c>
      <c r="C1237" t="str">
        <f t="shared" si="48"/>
        <v>pop_18_24</v>
      </c>
      <c r="D1237">
        <f ca="1">VLOOKUP(A1237&amp;B1237,'raw -- CBO demo'!$A$11:$N$8141,4,FALSE)</f>
        <v>4429698</v>
      </c>
      <c r="E1237">
        <f ca="1">VLOOKUP(A1237&amp;B1237,'raw -- CBO demo'!$A$11:$N$8141,8,FALSE)+VLOOKUP(A1237&amp;B1237,'raw -- CBO demo'!$A$11:$N$8141,14,FALSE)</f>
        <v>502992</v>
      </c>
    </row>
    <row r="1238" spans="1:5">
      <c r="A1238">
        <f t="shared" si="47"/>
        <v>2035</v>
      </c>
      <c r="B1238">
        <f t="shared" si="48"/>
        <v>24</v>
      </c>
      <c r="C1238" t="str">
        <f t="shared" si="48"/>
        <v>pop_18_24</v>
      </c>
      <c r="D1238">
        <f ca="1">VLOOKUP(A1238&amp;B1238,'raw -- CBO demo'!$A$11:$N$8141,4,FALSE)</f>
        <v>4539364</v>
      </c>
      <c r="E1238">
        <f ca="1">VLOOKUP(A1238&amp;B1238,'raw -- CBO demo'!$A$11:$N$8141,8,FALSE)+VLOOKUP(A1238&amp;B1238,'raw -- CBO demo'!$A$11:$N$8141,14,FALSE)</f>
        <v>704787</v>
      </c>
    </row>
    <row r="1239" spans="1:5">
      <c r="A1239">
        <f t="shared" si="47"/>
        <v>2035</v>
      </c>
      <c r="B1239">
        <f t="shared" si="48"/>
        <v>25</v>
      </c>
      <c r="C1239" t="str">
        <f t="shared" si="48"/>
        <v>pop_25_34</v>
      </c>
      <c r="D1239">
        <f ca="1">VLOOKUP(A1239&amp;B1239,'raw -- CBO demo'!$A$11:$N$8141,4,FALSE)</f>
        <v>4634537</v>
      </c>
      <c r="E1239">
        <f ca="1">VLOOKUP(A1239&amp;B1239,'raw -- CBO demo'!$A$11:$N$8141,8,FALSE)+VLOOKUP(A1239&amp;B1239,'raw -- CBO demo'!$A$11:$N$8141,14,FALSE)</f>
        <v>924202</v>
      </c>
    </row>
    <row r="1240" spans="1:5">
      <c r="A1240">
        <f t="shared" si="47"/>
        <v>2035</v>
      </c>
      <c r="B1240">
        <f t="shared" si="48"/>
        <v>26</v>
      </c>
      <c r="C1240" t="str">
        <f t="shared" si="48"/>
        <v>pop_25_34</v>
      </c>
      <c r="D1240">
        <f ca="1">VLOOKUP(A1240&amp;B1240,'raw -- CBO demo'!$A$11:$N$8141,4,FALSE)</f>
        <v>4816459</v>
      </c>
      <c r="E1240">
        <f ca="1">VLOOKUP(A1240&amp;B1240,'raw -- CBO demo'!$A$11:$N$8141,8,FALSE)+VLOOKUP(A1240&amp;B1240,'raw -- CBO demo'!$A$11:$N$8141,14,FALSE)</f>
        <v>1224163</v>
      </c>
    </row>
    <row r="1241" spans="1:5">
      <c r="A1241">
        <f t="shared" si="47"/>
        <v>2035</v>
      </c>
      <c r="B1241">
        <f t="shared" si="48"/>
        <v>27</v>
      </c>
      <c r="C1241" t="str">
        <f t="shared" si="48"/>
        <v>pop_25_34</v>
      </c>
      <c r="D1241">
        <f ca="1">VLOOKUP(A1241&amp;B1241,'raw -- CBO demo'!$A$11:$N$8141,4,FALSE)</f>
        <v>4857966</v>
      </c>
      <c r="E1241">
        <f ca="1">VLOOKUP(A1241&amp;B1241,'raw -- CBO demo'!$A$11:$N$8141,8,FALSE)+VLOOKUP(A1241&amp;B1241,'raw -- CBO demo'!$A$11:$N$8141,14,FALSE)</f>
        <v>1472053</v>
      </c>
    </row>
    <row r="1242" spans="1:5">
      <c r="A1242">
        <f t="shared" si="47"/>
        <v>2035</v>
      </c>
      <c r="B1242">
        <f t="shared" si="48"/>
        <v>28</v>
      </c>
      <c r="C1242" t="str">
        <f t="shared" si="48"/>
        <v>pop_25_34</v>
      </c>
      <c r="D1242">
        <f ca="1">VLOOKUP(A1242&amp;B1242,'raw -- CBO demo'!$A$11:$N$8141,4,FALSE)</f>
        <v>4811149</v>
      </c>
      <c r="E1242">
        <f ca="1">VLOOKUP(A1242&amp;B1242,'raw -- CBO demo'!$A$11:$N$8141,8,FALSE)+VLOOKUP(A1242&amp;B1242,'raw -- CBO demo'!$A$11:$N$8141,14,FALSE)</f>
        <v>1629305</v>
      </c>
    </row>
    <row r="1243" spans="1:5">
      <c r="A1243">
        <f t="shared" si="47"/>
        <v>2035</v>
      </c>
      <c r="B1243">
        <f t="shared" si="48"/>
        <v>29</v>
      </c>
      <c r="C1243" t="str">
        <f t="shared" si="48"/>
        <v>pop_25_34</v>
      </c>
      <c r="D1243">
        <f ca="1">VLOOKUP(A1243&amp;B1243,'raw -- CBO demo'!$A$11:$N$8141,4,FALSE)</f>
        <v>4718966</v>
      </c>
      <c r="E1243">
        <f ca="1">VLOOKUP(A1243&amp;B1243,'raw -- CBO demo'!$A$11:$N$8141,8,FALSE)+VLOOKUP(A1243&amp;B1243,'raw -- CBO demo'!$A$11:$N$8141,14,FALSE)</f>
        <v>1831878</v>
      </c>
    </row>
    <row r="1244" spans="1:5">
      <c r="A1244">
        <f t="shared" si="47"/>
        <v>2035</v>
      </c>
      <c r="B1244">
        <f t="shared" si="48"/>
        <v>30</v>
      </c>
      <c r="C1244" t="str">
        <f t="shared" si="48"/>
        <v>pop_25_34</v>
      </c>
      <c r="D1244">
        <f ca="1">VLOOKUP(A1244&amp;B1244,'raw -- CBO demo'!$A$11:$N$8141,4,FALSE)</f>
        <v>4687048</v>
      </c>
      <c r="E1244">
        <f ca="1">VLOOKUP(A1244&amp;B1244,'raw -- CBO demo'!$A$11:$N$8141,8,FALSE)+VLOOKUP(A1244&amp;B1244,'raw -- CBO demo'!$A$11:$N$8141,14,FALSE)</f>
        <v>1932162</v>
      </c>
    </row>
    <row r="1245" spans="1:5">
      <c r="A1245">
        <f t="shared" si="47"/>
        <v>2035</v>
      </c>
      <c r="B1245">
        <f t="shared" si="48"/>
        <v>31</v>
      </c>
      <c r="C1245" t="str">
        <f t="shared" si="48"/>
        <v>pop_25_34</v>
      </c>
      <c r="D1245">
        <f ca="1">VLOOKUP(A1245&amp;B1245,'raw -- CBO demo'!$A$11:$N$8141,4,FALSE)</f>
        <v>4667163</v>
      </c>
      <c r="E1245">
        <f ca="1">VLOOKUP(A1245&amp;B1245,'raw -- CBO demo'!$A$11:$N$8141,8,FALSE)+VLOOKUP(A1245&amp;B1245,'raw -- CBO demo'!$A$11:$N$8141,14,FALSE)</f>
        <v>2088907</v>
      </c>
    </row>
    <row r="1246" spans="1:5">
      <c r="A1246">
        <f t="shared" si="47"/>
        <v>2035</v>
      </c>
      <c r="B1246">
        <f t="shared" si="48"/>
        <v>32</v>
      </c>
      <c r="C1246" t="str">
        <f t="shared" si="48"/>
        <v>pop_25_34</v>
      </c>
      <c r="D1246">
        <f ca="1">VLOOKUP(A1246&amp;B1246,'raw -- CBO demo'!$A$11:$N$8141,4,FALSE)</f>
        <v>4626262</v>
      </c>
      <c r="E1246">
        <f ca="1">VLOOKUP(A1246&amp;B1246,'raw -- CBO demo'!$A$11:$N$8141,8,FALSE)+VLOOKUP(A1246&amp;B1246,'raw -- CBO demo'!$A$11:$N$8141,14,FALSE)</f>
        <v>2272584</v>
      </c>
    </row>
    <row r="1247" spans="1:5">
      <c r="A1247">
        <f t="shared" si="47"/>
        <v>2035</v>
      </c>
      <c r="B1247">
        <f t="shared" si="48"/>
        <v>33</v>
      </c>
      <c r="C1247" t="str">
        <f t="shared" si="48"/>
        <v>pop_25_34</v>
      </c>
      <c r="D1247">
        <f ca="1">VLOOKUP(A1247&amp;B1247,'raw -- CBO demo'!$A$11:$N$8141,4,FALSE)</f>
        <v>4634019</v>
      </c>
      <c r="E1247">
        <f ca="1">VLOOKUP(A1247&amp;B1247,'raw -- CBO demo'!$A$11:$N$8141,8,FALSE)+VLOOKUP(A1247&amp;B1247,'raw -- CBO demo'!$A$11:$N$8141,14,FALSE)</f>
        <v>2416541</v>
      </c>
    </row>
    <row r="1248" spans="1:5">
      <c r="A1248">
        <f t="shared" si="47"/>
        <v>2035</v>
      </c>
      <c r="B1248">
        <f t="shared" si="48"/>
        <v>34</v>
      </c>
      <c r="C1248" t="str">
        <f t="shared" si="48"/>
        <v>pop_25_34</v>
      </c>
      <c r="D1248">
        <f ca="1">VLOOKUP(A1248&amp;B1248,'raw -- CBO demo'!$A$11:$N$8141,4,FALSE)</f>
        <v>4725209</v>
      </c>
      <c r="E1248">
        <f ca="1">VLOOKUP(A1248&amp;B1248,'raw -- CBO demo'!$A$11:$N$8141,8,FALSE)+VLOOKUP(A1248&amp;B1248,'raw -- CBO demo'!$A$11:$N$8141,14,FALSE)</f>
        <v>2464510</v>
      </c>
    </row>
    <row r="1249" spans="1:5">
      <c r="A1249">
        <f t="shared" si="47"/>
        <v>2035</v>
      </c>
      <c r="B1249">
        <f t="shared" si="48"/>
        <v>35</v>
      </c>
      <c r="C1249" t="str">
        <f t="shared" si="48"/>
        <v>pop_35_44</v>
      </c>
      <c r="D1249">
        <f ca="1">VLOOKUP(A1249&amp;B1249,'raw -- CBO demo'!$A$11:$N$8141,4,FALSE)</f>
        <v>4658123</v>
      </c>
      <c r="E1249">
        <f ca="1">VLOOKUP(A1249&amp;B1249,'raw -- CBO demo'!$A$11:$N$8141,8,FALSE)+VLOOKUP(A1249&amp;B1249,'raw -- CBO demo'!$A$11:$N$8141,14,FALSE)</f>
        <v>2506900</v>
      </c>
    </row>
    <row r="1250" spans="1:5">
      <c r="A1250">
        <f t="shared" si="47"/>
        <v>2035</v>
      </c>
      <c r="B1250">
        <f t="shared" si="48"/>
        <v>36</v>
      </c>
      <c r="C1250" t="str">
        <f t="shared" si="48"/>
        <v>pop_35_44</v>
      </c>
      <c r="D1250">
        <f ca="1">VLOOKUP(A1250&amp;B1250,'raw -- CBO demo'!$A$11:$N$8141,4,FALSE)</f>
        <v>4653046</v>
      </c>
      <c r="E1250">
        <f ca="1">VLOOKUP(A1250&amp;B1250,'raw -- CBO demo'!$A$11:$N$8141,8,FALSE)+VLOOKUP(A1250&amp;B1250,'raw -- CBO demo'!$A$11:$N$8141,14,FALSE)</f>
        <v>2548652</v>
      </c>
    </row>
    <row r="1251" spans="1:5">
      <c r="A1251">
        <f t="shared" si="47"/>
        <v>2035</v>
      </c>
      <c r="B1251">
        <f t="shared" si="48"/>
        <v>37</v>
      </c>
      <c r="C1251" t="str">
        <f t="shared" si="48"/>
        <v>pop_35_44</v>
      </c>
      <c r="D1251">
        <f ca="1">VLOOKUP(A1251&amp;B1251,'raw -- CBO demo'!$A$11:$N$8141,4,FALSE)</f>
        <v>4584340</v>
      </c>
      <c r="E1251">
        <f ca="1">VLOOKUP(A1251&amp;B1251,'raw -- CBO demo'!$A$11:$N$8141,8,FALSE)+VLOOKUP(A1251&amp;B1251,'raw -- CBO demo'!$A$11:$N$8141,14,FALSE)</f>
        <v>2558192</v>
      </c>
    </row>
    <row r="1252" spans="1:5">
      <c r="A1252">
        <f t="shared" si="47"/>
        <v>2035</v>
      </c>
      <c r="B1252">
        <f t="shared" si="48"/>
        <v>38</v>
      </c>
      <c r="C1252" t="str">
        <f t="shared" si="48"/>
        <v>pop_35_44</v>
      </c>
      <c r="D1252">
        <f ca="1">VLOOKUP(A1252&amp;B1252,'raw -- CBO demo'!$A$11:$N$8141,4,FALSE)</f>
        <v>4599832</v>
      </c>
      <c r="E1252">
        <f ca="1">VLOOKUP(A1252&amp;B1252,'raw -- CBO demo'!$A$11:$N$8141,8,FALSE)+VLOOKUP(A1252&amp;B1252,'raw -- CBO demo'!$A$11:$N$8141,14,FALSE)</f>
        <v>2620625</v>
      </c>
    </row>
    <row r="1253" spans="1:5">
      <c r="A1253">
        <f t="shared" si="47"/>
        <v>2035</v>
      </c>
      <c r="B1253">
        <f t="shared" si="48"/>
        <v>39</v>
      </c>
      <c r="C1253" t="str">
        <f t="shared" si="48"/>
        <v>pop_35_44</v>
      </c>
      <c r="D1253">
        <f ca="1">VLOOKUP(A1253&amp;B1253,'raw -- CBO demo'!$A$11:$N$8141,4,FALSE)</f>
        <v>4617600</v>
      </c>
      <c r="E1253">
        <f ca="1">VLOOKUP(A1253&amp;B1253,'raw -- CBO demo'!$A$11:$N$8141,8,FALSE)+VLOOKUP(A1253&amp;B1253,'raw -- CBO demo'!$A$11:$N$8141,14,FALSE)</f>
        <v>2655744</v>
      </c>
    </row>
    <row r="1254" spans="1:5">
      <c r="A1254">
        <f t="shared" si="47"/>
        <v>2035</v>
      </c>
      <c r="B1254">
        <f t="shared" si="48"/>
        <v>40</v>
      </c>
      <c r="C1254" t="str">
        <f t="shared" si="48"/>
        <v>pop_35_44</v>
      </c>
      <c r="D1254">
        <f ca="1">VLOOKUP(A1254&amp;B1254,'raw -- CBO demo'!$A$11:$N$8141,4,FALSE)</f>
        <v>4648362</v>
      </c>
      <c r="E1254">
        <f ca="1">VLOOKUP(A1254&amp;B1254,'raw -- CBO demo'!$A$11:$N$8141,8,FALSE)+VLOOKUP(A1254&amp;B1254,'raw -- CBO demo'!$A$11:$N$8141,14,FALSE)</f>
        <v>2700232</v>
      </c>
    </row>
    <row r="1255" spans="1:5">
      <c r="A1255">
        <f t="shared" si="47"/>
        <v>2035</v>
      </c>
      <c r="B1255">
        <f t="shared" si="48"/>
        <v>41</v>
      </c>
      <c r="C1255" t="str">
        <f t="shared" si="48"/>
        <v>pop_35_44</v>
      </c>
      <c r="D1255">
        <f ca="1">VLOOKUP(A1255&amp;B1255,'raw -- CBO demo'!$A$11:$N$8141,4,FALSE)</f>
        <v>4703529</v>
      </c>
      <c r="E1255">
        <f ca="1">VLOOKUP(A1255&amp;B1255,'raw -- CBO demo'!$A$11:$N$8141,8,FALSE)+VLOOKUP(A1255&amp;B1255,'raw -- CBO demo'!$A$11:$N$8141,14,FALSE)</f>
        <v>2701062</v>
      </c>
    </row>
    <row r="1256" spans="1:5">
      <c r="A1256">
        <f t="shared" si="47"/>
        <v>2035</v>
      </c>
      <c r="B1256">
        <f t="shared" si="48"/>
        <v>42</v>
      </c>
      <c r="C1256" t="str">
        <f t="shared" si="48"/>
        <v>pop_35_44</v>
      </c>
      <c r="D1256">
        <f ca="1">VLOOKUP(A1256&amp;B1256,'raw -- CBO demo'!$A$11:$N$8141,4,FALSE)</f>
        <v>4793753</v>
      </c>
      <c r="E1256">
        <f ca="1">VLOOKUP(A1256&amp;B1256,'raw -- CBO demo'!$A$11:$N$8141,8,FALSE)+VLOOKUP(A1256&amp;B1256,'raw -- CBO demo'!$A$11:$N$8141,14,FALSE)</f>
        <v>2812125</v>
      </c>
    </row>
    <row r="1257" spans="1:5">
      <c r="A1257">
        <f t="shared" si="47"/>
        <v>2035</v>
      </c>
      <c r="B1257">
        <f t="shared" si="48"/>
        <v>43</v>
      </c>
      <c r="C1257" t="str">
        <f t="shared" si="48"/>
        <v>pop_35_44</v>
      </c>
      <c r="D1257">
        <f ca="1">VLOOKUP(A1257&amp;B1257,'raw -- CBO demo'!$A$11:$N$8141,4,FALSE)</f>
        <v>4837370</v>
      </c>
      <c r="E1257">
        <f ca="1">VLOOKUP(A1257&amp;B1257,'raw -- CBO demo'!$A$11:$N$8141,8,FALSE)+VLOOKUP(A1257&amp;B1257,'raw -- CBO demo'!$A$11:$N$8141,14,FALSE)</f>
        <v>2778308</v>
      </c>
    </row>
    <row r="1258" spans="1:5">
      <c r="A1258">
        <f t="shared" si="47"/>
        <v>2035</v>
      </c>
      <c r="B1258">
        <f t="shared" si="48"/>
        <v>44</v>
      </c>
      <c r="C1258" t="str">
        <f t="shared" si="48"/>
        <v>pop_35_44</v>
      </c>
      <c r="D1258">
        <f ca="1">VLOOKUP(A1258&amp;B1258,'raw -- CBO demo'!$A$11:$N$8141,4,FALSE)</f>
        <v>4885986</v>
      </c>
      <c r="E1258">
        <f ca="1">VLOOKUP(A1258&amp;B1258,'raw -- CBO demo'!$A$11:$N$8141,8,FALSE)+VLOOKUP(A1258&amp;B1258,'raw -- CBO demo'!$A$11:$N$8141,14,FALSE)</f>
        <v>2903216</v>
      </c>
    </row>
    <row r="1259" spans="1:5">
      <c r="A1259">
        <f t="shared" si="47"/>
        <v>2035</v>
      </c>
      <c r="B1259">
        <f t="shared" si="48"/>
        <v>45</v>
      </c>
      <c r="C1259" t="str">
        <f t="shared" si="48"/>
        <v>pop_45_54</v>
      </c>
      <c r="D1259">
        <f ca="1">VLOOKUP(A1259&amp;B1259,'raw -- CBO demo'!$A$11:$N$8141,4,FALSE)</f>
        <v>4745128</v>
      </c>
      <c r="E1259">
        <f ca="1">VLOOKUP(A1259&amp;B1259,'raw -- CBO demo'!$A$11:$N$8141,8,FALSE)+VLOOKUP(A1259&amp;B1259,'raw -- CBO demo'!$A$11:$N$8141,14,FALSE)</f>
        <v>2774902</v>
      </c>
    </row>
    <row r="1260" spans="1:5">
      <c r="A1260">
        <f t="shared" si="47"/>
        <v>2035</v>
      </c>
      <c r="B1260">
        <f t="shared" si="48"/>
        <v>46</v>
      </c>
      <c r="C1260" t="str">
        <f t="shared" si="48"/>
        <v>pop_45_54</v>
      </c>
      <c r="D1260">
        <f ca="1">VLOOKUP(A1260&amp;B1260,'raw -- CBO demo'!$A$11:$N$8141,4,FALSE)</f>
        <v>4630505</v>
      </c>
      <c r="E1260">
        <f ca="1">VLOOKUP(A1260&amp;B1260,'raw -- CBO demo'!$A$11:$N$8141,8,FALSE)+VLOOKUP(A1260&amp;B1260,'raw -- CBO demo'!$A$11:$N$8141,14,FALSE)</f>
        <v>2690202</v>
      </c>
    </row>
    <row r="1261" spans="1:5">
      <c r="A1261">
        <f t="shared" ref="A1261:A1324" si="49">A1160+1</f>
        <v>2035</v>
      </c>
      <c r="B1261">
        <f t="shared" ref="B1261:C1324" si="50">B1160</f>
        <v>47</v>
      </c>
      <c r="C1261" t="str">
        <f t="shared" si="50"/>
        <v>pop_45_54</v>
      </c>
      <c r="D1261">
        <f ca="1">VLOOKUP(A1261&amp;B1261,'raw -- CBO demo'!$A$11:$N$8141,4,FALSE)</f>
        <v>4514269</v>
      </c>
      <c r="E1261">
        <f ca="1">VLOOKUP(A1261&amp;B1261,'raw -- CBO demo'!$A$11:$N$8141,8,FALSE)+VLOOKUP(A1261&amp;B1261,'raw -- CBO demo'!$A$11:$N$8141,14,FALSE)</f>
        <v>2681589</v>
      </c>
    </row>
    <row r="1262" spans="1:5">
      <c r="A1262">
        <f t="shared" si="49"/>
        <v>2035</v>
      </c>
      <c r="B1262">
        <f t="shared" si="50"/>
        <v>48</v>
      </c>
      <c r="C1262" t="str">
        <f t="shared" si="50"/>
        <v>pop_45_54</v>
      </c>
      <c r="D1262">
        <f ca="1">VLOOKUP(A1262&amp;B1262,'raw -- CBO demo'!$A$11:$N$8141,4,FALSE)</f>
        <v>4466287</v>
      </c>
      <c r="E1262">
        <f ca="1">VLOOKUP(A1262&amp;B1262,'raw -- CBO demo'!$A$11:$N$8141,8,FALSE)+VLOOKUP(A1262&amp;B1262,'raw -- CBO demo'!$A$11:$N$8141,14,FALSE)</f>
        <v>2614039</v>
      </c>
    </row>
    <row r="1263" spans="1:5">
      <c r="A1263">
        <f t="shared" si="49"/>
        <v>2035</v>
      </c>
      <c r="B1263">
        <f t="shared" si="50"/>
        <v>49</v>
      </c>
      <c r="C1263" t="str">
        <f t="shared" si="50"/>
        <v>pop_45_54</v>
      </c>
      <c r="D1263">
        <f ca="1">VLOOKUP(A1263&amp;B1263,'raw -- CBO demo'!$A$11:$N$8141,4,FALSE)</f>
        <v>4472839</v>
      </c>
      <c r="E1263">
        <f ca="1">VLOOKUP(A1263&amp;B1263,'raw -- CBO demo'!$A$11:$N$8141,8,FALSE)+VLOOKUP(A1263&amp;B1263,'raw -- CBO demo'!$A$11:$N$8141,14,FALSE)</f>
        <v>2660358</v>
      </c>
    </row>
    <row r="1264" spans="1:5">
      <c r="A1264">
        <f t="shared" si="49"/>
        <v>2035</v>
      </c>
      <c r="B1264">
        <f t="shared" si="50"/>
        <v>50</v>
      </c>
      <c r="C1264" t="str">
        <f t="shared" si="50"/>
        <v>pop_45_54</v>
      </c>
      <c r="D1264">
        <f ca="1">VLOOKUP(A1264&amp;B1264,'raw -- CBO demo'!$A$11:$N$8141,4,FALSE)</f>
        <v>4377501</v>
      </c>
      <c r="E1264">
        <f ca="1">VLOOKUP(A1264&amp;B1264,'raw -- CBO demo'!$A$11:$N$8141,8,FALSE)+VLOOKUP(A1264&amp;B1264,'raw -- CBO demo'!$A$11:$N$8141,14,FALSE)</f>
        <v>2656325</v>
      </c>
    </row>
    <row r="1265" spans="1:5">
      <c r="A1265">
        <f t="shared" si="49"/>
        <v>2035</v>
      </c>
      <c r="B1265">
        <f t="shared" si="50"/>
        <v>51</v>
      </c>
      <c r="C1265" t="str">
        <f t="shared" si="50"/>
        <v>pop_45_54</v>
      </c>
      <c r="D1265">
        <f ca="1">VLOOKUP(A1265&amp;B1265,'raw -- CBO demo'!$A$11:$N$8141,4,FALSE)</f>
        <v>4349434</v>
      </c>
      <c r="E1265">
        <f ca="1">VLOOKUP(A1265&amp;B1265,'raw -- CBO demo'!$A$11:$N$8141,8,FALSE)+VLOOKUP(A1265&amp;B1265,'raw -- CBO demo'!$A$11:$N$8141,14,FALSE)</f>
        <v>2715897</v>
      </c>
    </row>
    <row r="1266" spans="1:5">
      <c r="A1266">
        <f t="shared" si="49"/>
        <v>2035</v>
      </c>
      <c r="B1266">
        <f t="shared" si="50"/>
        <v>52</v>
      </c>
      <c r="C1266" t="str">
        <f t="shared" si="50"/>
        <v>pop_45_54</v>
      </c>
      <c r="D1266">
        <f ca="1">VLOOKUP(A1266&amp;B1266,'raw -- CBO demo'!$A$11:$N$8141,4,FALSE)</f>
        <v>4418506</v>
      </c>
      <c r="E1266">
        <f ca="1">VLOOKUP(A1266&amp;B1266,'raw -- CBO demo'!$A$11:$N$8141,8,FALSE)+VLOOKUP(A1266&amp;B1266,'raw -- CBO demo'!$A$11:$N$8141,14,FALSE)</f>
        <v>2694863</v>
      </c>
    </row>
    <row r="1267" spans="1:5">
      <c r="A1267">
        <f t="shared" si="49"/>
        <v>2035</v>
      </c>
      <c r="B1267">
        <f t="shared" si="50"/>
        <v>53</v>
      </c>
      <c r="C1267" t="str">
        <f t="shared" si="50"/>
        <v>pop_45_54</v>
      </c>
      <c r="D1267">
        <f ca="1">VLOOKUP(A1267&amp;B1267,'raw -- CBO demo'!$A$11:$N$8141,4,FALSE)</f>
        <v>4327033</v>
      </c>
      <c r="E1267">
        <f ca="1">VLOOKUP(A1267&amp;B1267,'raw -- CBO demo'!$A$11:$N$8141,8,FALSE)+VLOOKUP(A1267&amp;B1267,'raw -- CBO demo'!$A$11:$N$8141,14,FALSE)</f>
        <v>2683286</v>
      </c>
    </row>
    <row r="1268" spans="1:5">
      <c r="A1268">
        <f t="shared" si="49"/>
        <v>2035</v>
      </c>
      <c r="B1268">
        <f t="shared" si="50"/>
        <v>54</v>
      </c>
      <c r="C1268" t="str">
        <f t="shared" si="50"/>
        <v>pop_45_54</v>
      </c>
      <c r="D1268">
        <f ca="1">VLOOKUP(A1268&amp;B1268,'raw -- CBO demo'!$A$11:$N$8141,4,FALSE)</f>
        <v>4370600</v>
      </c>
      <c r="E1268">
        <f ca="1">VLOOKUP(A1268&amp;B1268,'raw -- CBO demo'!$A$11:$N$8141,8,FALSE)+VLOOKUP(A1268&amp;B1268,'raw -- CBO demo'!$A$11:$N$8141,14,FALSE)</f>
        <v>2728513</v>
      </c>
    </row>
    <row r="1269" spans="1:5">
      <c r="A1269">
        <f t="shared" si="49"/>
        <v>2035</v>
      </c>
      <c r="B1269">
        <f t="shared" si="50"/>
        <v>55</v>
      </c>
      <c r="C1269" t="str">
        <f t="shared" si="50"/>
        <v>pop_55_64</v>
      </c>
      <c r="D1269">
        <f ca="1">VLOOKUP(A1269&amp;B1269,'raw -- CBO demo'!$A$11:$N$8141,4,FALSE)</f>
        <v>4187887</v>
      </c>
      <c r="E1269">
        <f ca="1">VLOOKUP(A1269&amp;B1269,'raw -- CBO demo'!$A$11:$N$8141,8,FALSE)+VLOOKUP(A1269&amp;B1269,'raw -- CBO demo'!$A$11:$N$8141,14,FALSE)</f>
        <v>2692055</v>
      </c>
    </row>
    <row r="1270" spans="1:5">
      <c r="A1270">
        <f t="shared" si="49"/>
        <v>2035</v>
      </c>
      <c r="B1270">
        <f t="shared" si="50"/>
        <v>56</v>
      </c>
      <c r="C1270" t="str">
        <f t="shared" si="50"/>
        <v>pop_55_64</v>
      </c>
      <c r="D1270">
        <f ca="1">VLOOKUP(A1270&amp;B1270,'raw -- CBO demo'!$A$11:$N$8141,4,FALSE)</f>
        <v>4036399</v>
      </c>
      <c r="E1270">
        <f ca="1">VLOOKUP(A1270&amp;B1270,'raw -- CBO demo'!$A$11:$N$8141,8,FALSE)+VLOOKUP(A1270&amp;B1270,'raw -- CBO demo'!$A$11:$N$8141,14,FALSE)</f>
        <v>2626546</v>
      </c>
    </row>
    <row r="1271" spans="1:5">
      <c r="A1271">
        <f t="shared" si="49"/>
        <v>2035</v>
      </c>
      <c r="B1271">
        <f t="shared" si="50"/>
        <v>57</v>
      </c>
      <c r="C1271" t="str">
        <f t="shared" si="50"/>
        <v>pop_55_64</v>
      </c>
      <c r="D1271">
        <f ca="1">VLOOKUP(A1271&amp;B1271,'raw -- CBO demo'!$A$11:$N$8141,4,FALSE)</f>
        <v>3993405</v>
      </c>
      <c r="E1271">
        <f ca="1">VLOOKUP(A1271&amp;B1271,'raw -- CBO demo'!$A$11:$N$8141,8,FALSE)+VLOOKUP(A1271&amp;B1271,'raw -- CBO demo'!$A$11:$N$8141,14,FALSE)</f>
        <v>2597762</v>
      </c>
    </row>
    <row r="1272" spans="1:5">
      <c r="A1272">
        <f t="shared" si="49"/>
        <v>2035</v>
      </c>
      <c r="B1272">
        <f t="shared" si="50"/>
        <v>58</v>
      </c>
      <c r="C1272" t="str">
        <f t="shared" si="50"/>
        <v>pop_55_64</v>
      </c>
      <c r="D1272">
        <f ca="1">VLOOKUP(A1272&amp;B1272,'raw -- CBO demo'!$A$11:$N$8141,4,FALSE)</f>
        <v>3829539</v>
      </c>
      <c r="E1272">
        <f ca="1">VLOOKUP(A1272&amp;B1272,'raw -- CBO demo'!$A$11:$N$8141,8,FALSE)+VLOOKUP(A1272&amp;B1272,'raw -- CBO demo'!$A$11:$N$8141,14,FALSE)</f>
        <v>2512277</v>
      </c>
    </row>
    <row r="1273" spans="1:5">
      <c r="A1273">
        <f t="shared" si="49"/>
        <v>2035</v>
      </c>
      <c r="B1273">
        <f t="shared" si="50"/>
        <v>59</v>
      </c>
      <c r="C1273" t="str">
        <f t="shared" si="50"/>
        <v>pop_55_64</v>
      </c>
      <c r="D1273">
        <f ca="1">VLOOKUP(A1273&amp;B1273,'raw -- CBO demo'!$A$11:$N$8141,4,FALSE)</f>
        <v>3777862</v>
      </c>
      <c r="E1273">
        <f ca="1">VLOOKUP(A1273&amp;B1273,'raw -- CBO demo'!$A$11:$N$8141,8,FALSE)+VLOOKUP(A1273&amp;B1273,'raw -- CBO demo'!$A$11:$N$8141,14,FALSE)</f>
        <v>2456464</v>
      </c>
    </row>
    <row r="1274" spans="1:5">
      <c r="A1274">
        <f t="shared" si="49"/>
        <v>2035</v>
      </c>
      <c r="B1274">
        <f t="shared" si="50"/>
        <v>60</v>
      </c>
      <c r="C1274" t="str">
        <f t="shared" si="50"/>
        <v>pop_55_64</v>
      </c>
      <c r="D1274">
        <f ca="1">VLOOKUP(A1274&amp;B1274,'raw -- CBO demo'!$A$11:$N$8141,4,FALSE)</f>
        <v>3743480</v>
      </c>
      <c r="E1274">
        <f ca="1">VLOOKUP(A1274&amp;B1274,'raw -- CBO demo'!$A$11:$N$8141,8,FALSE)+VLOOKUP(A1274&amp;B1274,'raw -- CBO demo'!$A$11:$N$8141,14,FALSE)</f>
        <v>2363269</v>
      </c>
    </row>
    <row r="1275" spans="1:5">
      <c r="A1275">
        <f t="shared" si="49"/>
        <v>2035</v>
      </c>
      <c r="B1275">
        <f t="shared" si="50"/>
        <v>61</v>
      </c>
      <c r="C1275" t="str">
        <f t="shared" si="50"/>
        <v>pop_55_64</v>
      </c>
      <c r="D1275">
        <f ca="1">VLOOKUP(A1275&amp;B1275,'raw -- CBO demo'!$A$11:$N$8141,4,FALSE)</f>
        <v>3654231</v>
      </c>
      <c r="E1275">
        <f ca="1">VLOOKUP(A1275&amp;B1275,'raw -- CBO demo'!$A$11:$N$8141,8,FALSE)+VLOOKUP(A1275&amp;B1275,'raw -- CBO demo'!$A$11:$N$8141,14,FALSE)</f>
        <v>2347436</v>
      </c>
    </row>
    <row r="1276" spans="1:5">
      <c r="A1276">
        <f t="shared" si="49"/>
        <v>2035</v>
      </c>
      <c r="B1276">
        <f t="shared" si="50"/>
        <v>62</v>
      </c>
      <c r="C1276" t="str">
        <f t="shared" si="50"/>
        <v>pop_55_64</v>
      </c>
      <c r="D1276">
        <f ca="1">VLOOKUP(A1276&amp;B1276,'raw -- CBO demo'!$A$11:$N$8141,4,FALSE)</f>
        <v>3773805</v>
      </c>
      <c r="E1276">
        <f ca="1">VLOOKUP(A1276&amp;B1276,'raw -- CBO demo'!$A$11:$N$8141,8,FALSE)+VLOOKUP(A1276&amp;B1276,'raw -- CBO demo'!$A$11:$N$8141,14,FALSE)</f>
        <v>2385192</v>
      </c>
    </row>
    <row r="1277" spans="1:5">
      <c r="A1277">
        <f t="shared" si="49"/>
        <v>2035</v>
      </c>
      <c r="B1277">
        <f t="shared" si="50"/>
        <v>63</v>
      </c>
      <c r="C1277" t="str">
        <f t="shared" si="50"/>
        <v>pop_55_64</v>
      </c>
      <c r="D1277">
        <f ca="1">VLOOKUP(A1277&amp;B1277,'raw -- CBO demo'!$A$11:$N$8141,4,FALSE)</f>
        <v>3912502</v>
      </c>
      <c r="E1277">
        <f ca="1">VLOOKUP(A1277&amp;B1277,'raw -- CBO demo'!$A$11:$N$8141,8,FALSE)+VLOOKUP(A1277&amp;B1277,'raw -- CBO demo'!$A$11:$N$8141,14,FALSE)</f>
        <v>2458461</v>
      </c>
    </row>
    <row r="1278" spans="1:5">
      <c r="A1278">
        <f t="shared" si="49"/>
        <v>2035</v>
      </c>
      <c r="B1278">
        <f t="shared" si="50"/>
        <v>64</v>
      </c>
      <c r="C1278" t="str">
        <f t="shared" si="50"/>
        <v>pop_55_64</v>
      </c>
      <c r="D1278">
        <f ca="1">VLOOKUP(A1278&amp;B1278,'raw -- CBO demo'!$A$11:$N$8141,4,FALSE)</f>
        <v>4043363</v>
      </c>
      <c r="E1278">
        <f ca="1">VLOOKUP(A1278&amp;B1278,'raw -- CBO demo'!$A$11:$N$8141,8,FALSE)+VLOOKUP(A1278&amp;B1278,'raw -- CBO demo'!$A$11:$N$8141,14,FALSE)</f>
        <v>2587754</v>
      </c>
    </row>
    <row r="1279" spans="1:5">
      <c r="A1279">
        <f t="shared" si="49"/>
        <v>2035</v>
      </c>
      <c r="B1279">
        <f t="shared" si="50"/>
        <v>65</v>
      </c>
      <c r="C1279" t="str">
        <f t="shared" si="50"/>
        <v>pop_65_74</v>
      </c>
      <c r="D1279">
        <f ca="1">VLOOKUP(A1279&amp;B1279,'raw -- CBO demo'!$A$11:$N$8141,4,FALSE)</f>
        <v>3831230</v>
      </c>
      <c r="E1279">
        <f ca="1">VLOOKUP(A1279&amp;B1279,'raw -- CBO demo'!$A$11:$N$8141,8,FALSE)+VLOOKUP(A1279&amp;B1279,'raw -- CBO demo'!$A$11:$N$8141,14,FALSE)</f>
        <v>2437068</v>
      </c>
    </row>
    <row r="1280" spans="1:5">
      <c r="A1280">
        <f t="shared" si="49"/>
        <v>2035</v>
      </c>
      <c r="B1280">
        <f t="shared" si="50"/>
        <v>66</v>
      </c>
      <c r="C1280" t="str">
        <f t="shared" si="50"/>
        <v>pop_65_74</v>
      </c>
      <c r="D1280">
        <f ca="1">VLOOKUP(A1280&amp;B1280,'raw -- CBO demo'!$A$11:$N$8141,4,FALSE)</f>
        <v>3686288</v>
      </c>
      <c r="E1280">
        <f ca="1">VLOOKUP(A1280&amp;B1280,'raw -- CBO demo'!$A$11:$N$8141,8,FALSE)+VLOOKUP(A1280&amp;B1280,'raw -- CBO demo'!$A$11:$N$8141,14,FALSE)</f>
        <v>2342695</v>
      </c>
    </row>
    <row r="1281" spans="1:5">
      <c r="A1281">
        <f t="shared" si="49"/>
        <v>2035</v>
      </c>
      <c r="B1281">
        <f t="shared" si="50"/>
        <v>67</v>
      </c>
      <c r="C1281" t="str">
        <f t="shared" si="50"/>
        <v>pop_65_74</v>
      </c>
      <c r="D1281">
        <f ca="1">VLOOKUP(A1281&amp;B1281,'raw -- CBO demo'!$A$11:$N$8141,4,FALSE)</f>
        <v>3603643</v>
      </c>
      <c r="E1281">
        <f ca="1">VLOOKUP(A1281&amp;B1281,'raw -- CBO demo'!$A$11:$N$8141,8,FALSE)+VLOOKUP(A1281&amp;B1281,'raw -- CBO demo'!$A$11:$N$8141,14,FALSE)</f>
        <v>2229883</v>
      </c>
    </row>
    <row r="1282" spans="1:5">
      <c r="A1282">
        <f t="shared" si="49"/>
        <v>2035</v>
      </c>
      <c r="B1282">
        <f t="shared" si="50"/>
        <v>68</v>
      </c>
      <c r="C1282" t="str">
        <f t="shared" si="50"/>
        <v>pop_65_74</v>
      </c>
      <c r="D1282">
        <f ca="1">VLOOKUP(A1282&amp;B1282,'raw -- CBO demo'!$A$11:$N$8141,4,FALSE)</f>
        <v>3602688</v>
      </c>
      <c r="E1282">
        <f ca="1">VLOOKUP(A1282&amp;B1282,'raw -- CBO demo'!$A$11:$N$8141,8,FALSE)+VLOOKUP(A1282&amp;B1282,'raw -- CBO demo'!$A$11:$N$8141,14,FALSE)</f>
        <v>2222002</v>
      </c>
    </row>
    <row r="1283" spans="1:5">
      <c r="A1283">
        <f t="shared" si="49"/>
        <v>2035</v>
      </c>
      <c r="B1283">
        <f t="shared" si="50"/>
        <v>69</v>
      </c>
      <c r="C1283" t="str">
        <f t="shared" si="50"/>
        <v>pop_65_74</v>
      </c>
      <c r="D1283">
        <f ca="1">VLOOKUP(A1283&amp;B1283,'raw -- CBO demo'!$A$11:$N$8141,4,FALSE)</f>
        <v>3671184</v>
      </c>
      <c r="E1283">
        <f ca="1">VLOOKUP(A1283&amp;B1283,'raw -- CBO demo'!$A$11:$N$8141,8,FALSE)+VLOOKUP(A1283&amp;B1283,'raw -- CBO demo'!$A$11:$N$8141,14,FALSE)</f>
        <v>2231438</v>
      </c>
    </row>
    <row r="1284" spans="1:5">
      <c r="A1284">
        <f t="shared" si="49"/>
        <v>2035</v>
      </c>
      <c r="B1284">
        <f t="shared" si="50"/>
        <v>70</v>
      </c>
      <c r="C1284" t="str">
        <f t="shared" si="50"/>
        <v>pop_65_74</v>
      </c>
      <c r="D1284">
        <f ca="1">VLOOKUP(A1284&amp;B1284,'raw -- CBO demo'!$A$11:$N$8141,4,FALSE)</f>
        <v>3789172</v>
      </c>
      <c r="E1284">
        <f ca="1">VLOOKUP(A1284&amp;B1284,'raw -- CBO demo'!$A$11:$N$8141,8,FALSE)+VLOOKUP(A1284&amp;B1284,'raw -- CBO demo'!$A$11:$N$8141,14,FALSE)</f>
        <v>2329823</v>
      </c>
    </row>
    <row r="1285" spans="1:5">
      <c r="A1285">
        <f t="shared" si="49"/>
        <v>2035</v>
      </c>
      <c r="B1285">
        <f t="shared" si="50"/>
        <v>71</v>
      </c>
      <c r="C1285" t="str">
        <f t="shared" si="50"/>
        <v>pop_65_74</v>
      </c>
      <c r="D1285">
        <f ca="1">VLOOKUP(A1285&amp;B1285,'raw -- CBO demo'!$A$11:$N$8141,4,FALSE)</f>
        <v>3741289</v>
      </c>
      <c r="E1285">
        <f ca="1">VLOOKUP(A1285&amp;B1285,'raw -- CBO demo'!$A$11:$N$8141,8,FALSE)+VLOOKUP(A1285&amp;B1285,'raw -- CBO demo'!$A$11:$N$8141,14,FALSE)</f>
        <v>2263049</v>
      </c>
    </row>
    <row r="1286" spans="1:5">
      <c r="A1286">
        <f t="shared" si="49"/>
        <v>2035</v>
      </c>
      <c r="B1286">
        <f t="shared" si="50"/>
        <v>72</v>
      </c>
      <c r="C1286" t="str">
        <f t="shared" si="50"/>
        <v>pop_65_74</v>
      </c>
      <c r="D1286">
        <f ca="1">VLOOKUP(A1286&amp;B1286,'raw -- CBO demo'!$A$11:$N$8141,4,FALSE)</f>
        <v>3700411</v>
      </c>
      <c r="E1286">
        <f ca="1">VLOOKUP(A1286&amp;B1286,'raw -- CBO demo'!$A$11:$N$8141,8,FALSE)+VLOOKUP(A1286&amp;B1286,'raw -- CBO demo'!$A$11:$N$8141,14,FALSE)</f>
        <v>2209690</v>
      </c>
    </row>
    <row r="1287" spans="1:5">
      <c r="A1287">
        <f t="shared" si="49"/>
        <v>2035</v>
      </c>
      <c r="B1287">
        <f t="shared" si="50"/>
        <v>73</v>
      </c>
      <c r="C1287" t="str">
        <f t="shared" si="50"/>
        <v>pop_65_74</v>
      </c>
      <c r="D1287">
        <f ca="1">VLOOKUP(A1287&amp;B1287,'raw -- CBO demo'!$A$11:$N$8141,4,FALSE)</f>
        <v>3628597</v>
      </c>
      <c r="E1287">
        <f ca="1">VLOOKUP(A1287&amp;B1287,'raw -- CBO demo'!$A$11:$N$8141,8,FALSE)+VLOOKUP(A1287&amp;B1287,'raw -- CBO demo'!$A$11:$N$8141,14,FALSE)</f>
        <v>2183111</v>
      </c>
    </row>
    <row r="1288" spans="1:5">
      <c r="A1288">
        <f t="shared" si="49"/>
        <v>2035</v>
      </c>
      <c r="B1288">
        <f t="shared" si="50"/>
        <v>74</v>
      </c>
      <c r="C1288" t="str">
        <f t="shared" si="50"/>
        <v>pop_65_74</v>
      </c>
      <c r="D1288">
        <f ca="1">VLOOKUP(A1288&amp;B1288,'raw -- CBO demo'!$A$11:$N$8141,4,FALSE)</f>
        <v>3596708</v>
      </c>
      <c r="E1288">
        <f ca="1">VLOOKUP(A1288&amp;B1288,'raw -- CBO demo'!$A$11:$N$8141,8,FALSE)+VLOOKUP(A1288&amp;B1288,'raw -- CBO demo'!$A$11:$N$8141,14,FALSE)</f>
        <v>2109637</v>
      </c>
    </row>
    <row r="1289" spans="1:5">
      <c r="A1289">
        <f t="shared" si="49"/>
        <v>2035</v>
      </c>
      <c r="B1289">
        <f t="shared" si="50"/>
        <v>75</v>
      </c>
      <c r="C1289" t="str">
        <f t="shared" si="50"/>
        <v>pop_75_84</v>
      </c>
      <c r="D1289">
        <f ca="1">VLOOKUP(A1289&amp;B1289,'raw -- CBO demo'!$A$11:$N$8141,4,FALSE)</f>
        <v>3447207</v>
      </c>
      <c r="E1289">
        <f ca="1">VLOOKUP(A1289&amp;B1289,'raw -- CBO demo'!$A$11:$N$8141,8,FALSE)+VLOOKUP(A1289&amp;B1289,'raw -- CBO demo'!$A$11:$N$8141,14,FALSE)</f>
        <v>1964567</v>
      </c>
    </row>
    <row r="1290" spans="1:5">
      <c r="A1290">
        <f t="shared" si="49"/>
        <v>2035</v>
      </c>
      <c r="B1290">
        <f t="shared" si="50"/>
        <v>76</v>
      </c>
      <c r="C1290" t="str">
        <f t="shared" si="50"/>
        <v>pop_75_84</v>
      </c>
      <c r="D1290">
        <f ca="1">VLOOKUP(A1290&amp;B1290,'raw -- CBO demo'!$A$11:$N$8141,4,FALSE)</f>
        <v>3291516</v>
      </c>
      <c r="E1290">
        <f ca="1">VLOOKUP(A1290&amp;B1290,'raw -- CBO demo'!$A$11:$N$8141,8,FALSE)+VLOOKUP(A1290&amp;B1290,'raw -- CBO demo'!$A$11:$N$8141,14,FALSE)</f>
        <v>1869199</v>
      </c>
    </row>
    <row r="1291" spans="1:5">
      <c r="A1291">
        <f t="shared" si="49"/>
        <v>2035</v>
      </c>
      <c r="B1291">
        <f t="shared" si="50"/>
        <v>77</v>
      </c>
      <c r="C1291" t="str">
        <f t="shared" si="50"/>
        <v>pop_75_84</v>
      </c>
      <c r="D1291">
        <f ca="1">VLOOKUP(A1291&amp;B1291,'raw -- CBO demo'!$A$11:$N$8141,4,FALSE)</f>
        <v>3232392</v>
      </c>
      <c r="E1291">
        <f ca="1">VLOOKUP(A1291&amp;B1291,'raw -- CBO demo'!$A$11:$N$8141,8,FALSE)+VLOOKUP(A1291&amp;B1291,'raw -- CBO demo'!$A$11:$N$8141,14,FALSE)</f>
        <v>1822046</v>
      </c>
    </row>
    <row r="1292" spans="1:5">
      <c r="A1292">
        <f t="shared" si="49"/>
        <v>2035</v>
      </c>
      <c r="B1292">
        <f t="shared" si="50"/>
        <v>78</v>
      </c>
      <c r="C1292" t="str">
        <f t="shared" si="50"/>
        <v>pop_75_84</v>
      </c>
      <c r="D1292">
        <f ca="1">VLOOKUP(A1292&amp;B1292,'raw -- CBO demo'!$A$11:$N$8141,4,FALSE)</f>
        <v>3053617</v>
      </c>
      <c r="E1292">
        <f ca="1">VLOOKUP(A1292&amp;B1292,'raw -- CBO demo'!$A$11:$N$8141,8,FALSE)+VLOOKUP(A1292&amp;B1292,'raw -- CBO demo'!$A$11:$N$8141,14,FALSE)</f>
        <v>1615751</v>
      </c>
    </row>
    <row r="1293" spans="1:5">
      <c r="A1293">
        <f t="shared" si="49"/>
        <v>2035</v>
      </c>
      <c r="B1293">
        <f t="shared" si="50"/>
        <v>79</v>
      </c>
      <c r="C1293" t="str">
        <f t="shared" si="50"/>
        <v>pop_75_84</v>
      </c>
      <c r="D1293">
        <f ca="1">VLOOKUP(A1293&amp;B1293,'raw -- CBO demo'!$A$11:$N$8141,4,FALSE)</f>
        <v>2869178</v>
      </c>
      <c r="E1293">
        <f ca="1">VLOOKUP(A1293&amp;B1293,'raw -- CBO demo'!$A$11:$N$8141,8,FALSE)+VLOOKUP(A1293&amp;B1293,'raw -- CBO demo'!$A$11:$N$8141,14,FALSE)</f>
        <v>1518203</v>
      </c>
    </row>
    <row r="1294" spans="1:5">
      <c r="A1294">
        <f t="shared" si="49"/>
        <v>2035</v>
      </c>
      <c r="B1294">
        <f t="shared" si="50"/>
        <v>80</v>
      </c>
      <c r="C1294" t="str">
        <f t="shared" si="50"/>
        <v>pop_75_84</v>
      </c>
      <c r="D1294">
        <f ca="1">VLOOKUP(A1294&amp;B1294,'raw -- CBO demo'!$A$11:$N$8141,4,FALSE)</f>
        <v>2724688</v>
      </c>
      <c r="E1294">
        <f ca="1">VLOOKUP(A1294&amp;B1294,'raw -- CBO demo'!$A$11:$N$8141,8,FALSE)+VLOOKUP(A1294&amp;B1294,'raw -- CBO demo'!$A$11:$N$8141,14,FALSE)</f>
        <v>1431246</v>
      </c>
    </row>
    <row r="1295" spans="1:5">
      <c r="A1295">
        <f t="shared" si="49"/>
        <v>2035</v>
      </c>
      <c r="B1295">
        <f t="shared" si="50"/>
        <v>81</v>
      </c>
      <c r="C1295" t="str">
        <f t="shared" si="50"/>
        <v>pop_75_84</v>
      </c>
      <c r="D1295">
        <f ca="1">VLOOKUP(A1295&amp;B1295,'raw -- CBO demo'!$A$11:$N$8141,4,FALSE)</f>
        <v>2493707</v>
      </c>
      <c r="E1295">
        <f ca="1">VLOOKUP(A1295&amp;B1295,'raw -- CBO demo'!$A$11:$N$8141,8,FALSE)+VLOOKUP(A1295&amp;B1295,'raw -- CBO demo'!$A$11:$N$8141,14,FALSE)</f>
        <v>1245523</v>
      </c>
    </row>
    <row r="1296" spans="1:5">
      <c r="A1296">
        <f t="shared" si="49"/>
        <v>2035</v>
      </c>
      <c r="B1296">
        <f t="shared" si="50"/>
        <v>82</v>
      </c>
      <c r="C1296" t="str">
        <f t="shared" si="50"/>
        <v>pop_75_84</v>
      </c>
      <c r="D1296">
        <f ca="1">VLOOKUP(A1296&amp;B1296,'raw -- CBO demo'!$A$11:$N$8141,4,FALSE)</f>
        <v>2341075</v>
      </c>
      <c r="E1296">
        <f ca="1">VLOOKUP(A1296&amp;B1296,'raw -- CBO demo'!$A$11:$N$8141,8,FALSE)+VLOOKUP(A1296&amp;B1296,'raw -- CBO demo'!$A$11:$N$8141,14,FALSE)</f>
        <v>1159378</v>
      </c>
    </row>
    <row r="1297" spans="1:5">
      <c r="A1297">
        <f t="shared" si="49"/>
        <v>2035</v>
      </c>
      <c r="B1297">
        <f t="shared" si="50"/>
        <v>83</v>
      </c>
      <c r="C1297" t="str">
        <f t="shared" si="50"/>
        <v>pop_75_84</v>
      </c>
      <c r="D1297">
        <f ca="1">VLOOKUP(A1297&amp;B1297,'raw -- CBO demo'!$A$11:$N$8141,4,FALSE)</f>
        <v>2124164</v>
      </c>
      <c r="E1297">
        <f ca="1">VLOOKUP(A1297&amp;B1297,'raw -- CBO demo'!$A$11:$N$8141,8,FALSE)+VLOOKUP(A1297&amp;B1297,'raw -- CBO demo'!$A$11:$N$8141,14,FALSE)</f>
        <v>1054631</v>
      </c>
    </row>
    <row r="1298" spans="1:5">
      <c r="A1298">
        <f t="shared" si="49"/>
        <v>2035</v>
      </c>
      <c r="B1298">
        <f t="shared" si="50"/>
        <v>84</v>
      </c>
      <c r="C1298" t="str">
        <f t="shared" si="50"/>
        <v>pop_75_84</v>
      </c>
      <c r="D1298">
        <f ca="1">VLOOKUP(A1298&amp;B1298,'raw -- CBO demo'!$A$11:$N$8141,4,FALSE)</f>
        <v>1916740</v>
      </c>
      <c r="E1298">
        <f ca="1">VLOOKUP(A1298&amp;B1298,'raw -- CBO demo'!$A$11:$N$8141,8,FALSE)+VLOOKUP(A1298&amp;B1298,'raw -- CBO demo'!$A$11:$N$8141,14,FALSE)</f>
        <v>966177</v>
      </c>
    </row>
    <row r="1299" spans="1:5">
      <c r="A1299">
        <f t="shared" si="49"/>
        <v>2035</v>
      </c>
      <c r="B1299">
        <f t="shared" si="50"/>
        <v>85</v>
      </c>
      <c r="C1299" t="str">
        <f t="shared" si="50"/>
        <v>pop_85_plus</v>
      </c>
      <c r="D1299">
        <f ca="1">VLOOKUP(A1299&amp;B1299,'raw -- CBO demo'!$A$11:$N$8141,4,FALSE)</f>
        <v>1744711</v>
      </c>
      <c r="E1299">
        <f ca="1">VLOOKUP(A1299&amp;B1299,'raw -- CBO demo'!$A$11:$N$8141,8,FALSE)+VLOOKUP(A1299&amp;B1299,'raw -- CBO demo'!$A$11:$N$8141,14,FALSE)</f>
        <v>825756</v>
      </c>
    </row>
    <row r="1300" spans="1:5">
      <c r="A1300">
        <f t="shared" si="49"/>
        <v>2035</v>
      </c>
      <c r="B1300">
        <f t="shared" si="50"/>
        <v>86</v>
      </c>
      <c r="C1300" t="str">
        <f t="shared" si="50"/>
        <v>pop_85_plus</v>
      </c>
      <c r="D1300">
        <f ca="1">VLOOKUP(A1300&amp;B1300,'raw -- CBO demo'!$A$11:$N$8141,4,FALSE)</f>
        <v>1569229</v>
      </c>
      <c r="E1300">
        <f ca="1">VLOOKUP(A1300&amp;B1300,'raw -- CBO demo'!$A$11:$N$8141,8,FALSE)+VLOOKUP(A1300&amp;B1300,'raw -- CBO demo'!$A$11:$N$8141,14,FALSE)</f>
        <v>687655</v>
      </c>
    </row>
    <row r="1301" spans="1:5">
      <c r="A1301">
        <f t="shared" si="49"/>
        <v>2035</v>
      </c>
      <c r="B1301">
        <f t="shared" si="50"/>
        <v>87</v>
      </c>
      <c r="C1301" t="str">
        <f t="shared" si="50"/>
        <v>pop_85_plus</v>
      </c>
      <c r="D1301">
        <f ca="1">VLOOKUP(A1301&amp;B1301,'raw -- CBO demo'!$A$11:$N$8141,4,FALSE)</f>
        <v>1464566</v>
      </c>
      <c r="E1301">
        <f ca="1">VLOOKUP(A1301&amp;B1301,'raw -- CBO demo'!$A$11:$N$8141,8,FALSE)+VLOOKUP(A1301&amp;B1301,'raw -- CBO demo'!$A$11:$N$8141,14,FALSE)</f>
        <v>639748</v>
      </c>
    </row>
    <row r="1302" spans="1:5">
      <c r="A1302">
        <f t="shared" si="49"/>
        <v>2035</v>
      </c>
      <c r="B1302">
        <f t="shared" si="50"/>
        <v>88</v>
      </c>
      <c r="C1302" t="str">
        <f t="shared" si="50"/>
        <v>pop_85_plus</v>
      </c>
      <c r="D1302">
        <f ca="1">VLOOKUP(A1302&amp;B1302,'raw -- CBO demo'!$A$11:$N$8141,4,FALSE)</f>
        <v>1165886</v>
      </c>
      <c r="E1302">
        <f ca="1">VLOOKUP(A1302&amp;B1302,'raw -- CBO demo'!$A$11:$N$8141,8,FALSE)+VLOOKUP(A1302&amp;B1302,'raw -- CBO demo'!$A$11:$N$8141,14,FALSE)</f>
        <v>458417</v>
      </c>
    </row>
    <row r="1303" spans="1:5">
      <c r="A1303">
        <f t="shared" si="49"/>
        <v>2035</v>
      </c>
      <c r="B1303">
        <f t="shared" si="50"/>
        <v>89</v>
      </c>
      <c r="C1303" t="str">
        <f t="shared" si="50"/>
        <v>pop_85_plus</v>
      </c>
      <c r="D1303">
        <f ca="1">VLOOKUP(A1303&amp;B1303,'raw -- CBO demo'!$A$11:$N$8141,4,FALSE)</f>
        <v>845680</v>
      </c>
      <c r="E1303">
        <f ca="1">VLOOKUP(A1303&amp;B1303,'raw -- CBO demo'!$A$11:$N$8141,8,FALSE)+VLOOKUP(A1303&amp;B1303,'raw -- CBO demo'!$A$11:$N$8141,14,FALSE)</f>
        <v>329788</v>
      </c>
    </row>
    <row r="1304" spans="1:5">
      <c r="A1304">
        <f t="shared" si="49"/>
        <v>2035</v>
      </c>
      <c r="B1304">
        <f t="shared" si="50"/>
        <v>90</v>
      </c>
      <c r="C1304" t="str">
        <f t="shared" si="50"/>
        <v>pop_85_plus</v>
      </c>
      <c r="D1304">
        <f ca="1">VLOOKUP(A1304&amp;B1304,'raw -- CBO demo'!$A$11:$N$8141,4,FALSE)</f>
        <v>735665</v>
      </c>
      <c r="E1304">
        <f ca="1">VLOOKUP(A1304&amp;B1304,'raw -- CBO demo'!$A$11:$N$8141,8,FALSE)+VLOOKUP(A1304&amp;B1304,'raw -- CBO demo'!$A$11:$N$8141,14,FALSE)</f>
        <v>280531</v>
      </c>
    </row>
    <row r="1305" spans="1:5">
      <c r="A1305">
        <f t="shared" si="49"/>
        <v>2035</v>
      </c>
      <c r="B1305">
        <f t="shared" si="50"/>
        <v>91</v>
      </c>
      <c r="C1305" t="str">
        <f t="shared" si="50"/>
        <v>pop_85_plus</v>
      </c>
      <c r="D1305">
        <f ca="1">VLOOKUP(A1305&amp;B1305,'raw -- CBO demo'!$A$11:$N$8141,4,FALSE)</f>
        <v>632321</v>
      </c>
      <c r="E1305">
        <f ca="1">VLOOKUP(A1305&amp;B1305,'raw -- CBO demo'!$A$11:$N$8141,8,FALSE)+VLOOKUP(A1305&amp;B1305,'raw -- CBO demo'!$A$11:$N$8141,14,FALSE)</f>
        <v>228593</v>
      </c>
    </row>
    <row r="1306" spans="1:5">
      <c r="A1306">
        <f t="shared" si="49"/>
        <v>2035</v>
      </c>
      <c r="B1306">
        <f t="shared" si="50"/>
        <v>92</v>
      </c>
      <c r="C1306" t="str">
        <f t="shared" si="50"/>
        <v>pop_85_plus</v>
      </c>
      <c r="D1306">
        <f ca="1">VLOOKUP(A1306&amp;B1306,'raw -- CBO demo'!$A$11:$N$8141,4,FALSE)</f>
        <v>506346</v>
      </c>
      <c r="E1306">
        <f ca="1">VLOOKUP(A1306&amp;B1306,'raw -- CBO demo'!$A$11:$N$8141,8,FALSE)+VLOOKUP(A1306&amp;B1306,'raw -- CBO demo'!$A$11:$N$8141,14,FALSE)</f>
        <v>154814</v>
      </c>
    </row>
    <row r="1307" spans="1:5">
      <c r="A1307">
        <f t="shared" si="49"/>
        <v>2035</v>
      </c>
      <c r="B1307">
        <f t="shared" si="50"/>
        <v>93</v>
      </c>
      <c r="C1307" t="str">
        <f t="shared" si="50"/>
        <v>pop_85_plus</v>
      </c>
      <c r="D1307">
        <f ca="1">VLOOKUP(A1307&amp;B1307,'raw -- CBO demo'!$A$11:$N$8141,4,FALSE)</f>
        <v>364183</v>
      </c>
      <c r="E1307">
        <f ca="1">VLOOKUP(A1307&amp;B1307,'raw -- CBO demo'!$A$11:$N$8141,8,FALSE)+VLOOKUP(A1307&amp;B1307,'raw -- CBO demo'!$A$11:$N$8141,14,FALSE)</f>
        <v>108401</v>
      </c>
    </row>
    <row r="1308" spans="1:5">
      <c r="A1308">
        <f t="shared" si="49"/>
        <v>2035</v>
      </c>
      <c r="B1308">
        <f t="shared" si="50"/>
        <v>94</v>
      </c>
      <c r="C1308" t="str">
        <f t="shared" si="50"/>
        <v>pop_85_plus</v>
      </c>
      <c r="D1308">
        <f ca="1">VLOOKUP(A1308&amp;B1308,'raw -- CBO demo'!$A$11:$N$8141,4,FALSE)</f>
        <v>275485</v>
      </c>
      <c r="E1308">
        <f ca="1">VLOOKUP(A1308&amp;B1308,'raw -- CBO demo'!$A$11:$N$8141,8,FALSE)+VLOOKUP(A1308&amp;B1308,'raw -- CBO demo'!$A$11:$N$8141,14,FALSE)</f>
        <v>59737</v>
      </c>
    </row>
    <row r="1309" spans="1:5">
      <c r="A1309">
        <f t="shared" si="49"/>
        <v>2035</v>
      </c>
      <c r="B1309">
        <f t="shared" si="50"/>
        <v>95</v>
      </c>
      <c r="C1309" t="str">
        <f t="shared" si="50"/>
        <v>pop_85_plus</v>
      </c>
      <c r="D1309">
        <f ca="1">VLOOKUP(A1309&amp;B1309,'raw -- CBO demo'!$A$11:$N$8141,4,FALSE)</f>
        <v>203026</v>
      </c>
      <c r="E1309">
        <f ca="1">VLOOKUP(A1309&amp;B1309,'raw -- CBO demo'!$A$11:$N$8141,8,FALSE)+VLOOKUP(A1309&amp;B1309,'raw -- CBO demo'!$A$11:$N$8141,14,FALSE)</f>
        <v>47760</v>
      </c>
    </row>
    <row r="1310" spans="1:5">
      <c r="A1310">
        <f t="shared" si="49"/>
        <v>2035</v>
      </c>
      <c r="B1310">
        <f t="shared" si="50"/>
        <v>96</v>
      </c>
      <c r="C1310" t="str">
        <f t="shared" si="50"/>
        <v>pop_85_plus</v>
      </c>
      <c r="D1310">
        <f ca="1">VLOOKUP(A1310&amp;B1310,'raw -- CBO demo'!$A$11:$N$8141,4,FALSE)</f>
        <v>152472</v>
      </c>
      <c r="E1310">
        <f ca="1">VLOOKUP(A1310&amp;B1310,'raw -- CBO demo'!$A$11:$N$8141,8,FALSE)+VLOOKUP(A1310&amp;B1310,'raw -- CBO demo'!$A$11:$N$8141,14,FALSE)</f>
        <v>30457</v>
      </c>
    </row>
    <row r="1311" spans="1:5">
      <c r="A1311">
        <f t="shared" si="49"/>
        <v>2035</v>
      </c>
      <c r="B1311">
        <f t="shared" si="50"/>
        <v>97</v>
      </c>
      <c r="C1311" t="str">
        <f t="shared" si="50"/>
        <v>pop_85_plus</v>
      </c>
      <c r="D1311">
        <f ca="1">VLOOKUP(A1311&amp;B1311,'raw -- CBO demo'!$A$11:$N$8141,4,FALSE)</f>
        <v>107229</v>
      </c>
      <c r="E1311">
        <f ca="1">VLOOKUP(A1311&amp;B1311,'raw -- CBO demo'!$A$11:$N$8141,8,FALSE)+VLOOKUP(A1311&amp;B1311,'raw -- CBO demo'!$A$11:$N$8141,14,FALSE)</f>
        <v>16981</v>
      </c>
    </row>
    <row r="1312" spans="1:5">
      <c r="A1312">
        <f t="shared" si="49"/>
        <v>2035</v>
      </c>
      <c r="B1312">
        <f t="shared" si="50"/>
        <v>98</v>
      </c>
      <c r="C1312" t="str">
        <f t="shared" si="50"/>
        <v>pop_85_plus</v>
      </c>
      <c r="D1312">
        <f ca="1">VLOOKUP(A1312&amp;B1312,'raw -- CBO demo'!$A$11:$N$8141,4,FALSE)</f>
        <v>73945</v>
      </c>
      <c r="E1312">
        <f ca="1">VLOOKUP(A1312&amp;B1312,'raw -- CBO demo'!$A$11:$N$8141,8,FALSE)+VLOOKUP(A1312&amp;B1312,'raw -- CBO demo'!$A$11:$N$8141,14,FALSE)</f>
        <v>10603</v>
      </c>
    </row>
    <row r="1313" spans="1:5">
      <c r="A1313">
        <f t="shared" si="49"/>
        <v>2035</v>
      </c>
      <c r="B1313">
        <f t="shared" si="50"/>
        <v>99</v>
      </c>
      <c r="C1313" t="str">
        <f t="shared" si="50"/>
        <v>pop_85_plus</v>
      </c>
      <c r="D1313">
        <f ca="1">VLOOKUP(A1313&amp;B1313,'raw -- CBO demo'!$A$11:$N$8141,4,FALSE)</f>
        <v>51348</v>
      </c>
      <c r="E1313">
        <f ca="1">VLOOKUP(A1313&amp;B1313,'raw -- CBO demo'!$A$11:$N$8141,8,FALSE)+VLOOKUP(A1313&amp;B1313,'raw -- CBO demo'!$A$11:$N$8141,14,FALSE)</f>
        <v>8137</v>
      </c>
    </row>
    <row r="1314" spans="1:5">
      <c r="A1314">
        <f t="shared" si="49"/>
        <v>2035</v>
      </c>
      <c r="B1314">
        <f t="shared" si="50"/>
        <v>100</v>
      </c>
      <c r="C1314" t="str">
        <f t="shared" si="50"/>
        <v>pop_85_plus</v>
      </c>
      <c r="D1314">
        <f ca="1">VLOOKUP(A1314&amp;B1314,'raw -- CBO demo'!$A$11:$N$8141,4,FALSE)</f>
        <v>93486</v>
      </c>
      <c r="E1314">
        <f ca="1">VLOOKUP(A1314&amp;B1314,'raw -- CBO demo'!$A$11:$N$8141,8,FALSE)+VLOOKUP(A1314&amp;B1314,'raw -- CBO demo'!$A$11:$N$8141,14,FALSE)</f>
        <v>10861</v>
      </c>
    </row>
    <row r="1315" spans="1:5">
      <c r="A1315">
        <f t="shared" si="49"/>
        <v>2036</v>
      </c>
      <c r="B1315">
        <f t="shared" si="50"/>
        <v>0</v>
      </c>
      <c r="C1315" t="str">
        <f t="shared" si="50"/>
        <v>pop_0_5</v>
      </c>
      <c r="D1315">
        <f ca="1">VLOOKUP(A1315&amp;B1315,'raw -- CBO demo'!$A$11:$N$8141,4,FALSE)</f>
        <v>4002117</v>
      </c>
      <c r="E1315">
        <f ca="1">VLOOKUP(A1315&amp;B1315,'raw -- CBO demo'!$A$11:$N$8141,8,FALSE)+VLOOKUP(A1315&amp;B1315,'raw -- CBO demo'!$A$11:$N$8141,14,FALSE)</f>
        <v>0</v>
      </c>
    </row>
    <row r="1316" spans="1:5">
      <c r="A1316">
        <f t="shared" si="49"/>
        <v>2036</v>
      </c>
      <c r="B1316">
        <f t="shared" si="50"/>
        <v>1</v>
      </c>
      <c r="C1316" t="str">
        <f t="shared" si="50"/>
        <v>pop_0_5</v>
      </c>
      <c r="D1316">
        <f ca="1">VLOOKUP(A1316&amp;B1316,'raw -- CBO demo'!$A$11:$N$8141,4,FALSE)</f>
        <v>4006938</v>
      </c>
      <c r="E1316">
        <f ca="1">VLOOKUP(A1316&amp;B1316,'raw -- CBO demo'!$A$11:$N$8141,8,FALSE)+VLOOKUP(A1316&amp;B1316,'raw -- CBO demo'!$A$11:$N$8141,14,FALSE)</f>
        <v>0</v>
      </c>
    </row>
    <row r="1317" spans="1:5">
      <c r="A1317">
        <f t="shared" si="49"/>
        <v>2036</v>
      </c>
      <c r="B1317">
        <f t="shared" si="50"/>
        <v>2</v>
      </c>
      <c r="C1317" t="str">
        <f t="shared" si="50"/>
        <v>pop_0_5</v>
      </c>
      <c r="D1317">
        <f ca="1">VLOOKUP(A1317&amp;B1317,'raw -- CBO demo'!$A$11:$N$8141,4,FALSE)</f>
        <v>4021497</v>
      </c>
      <c r="E1317">
        <f ca="1">VLOOKUP(A1317&amp;B1317,'raw -- CBO demo'!$A$11:$N$8141,8,FALSE)+VLOOKUP(A1317&amp;B1317,'raw -- CBO demo'!$A$11:$N$8141,14,FALSE)</f>
        <v>0</v>
      </c>
    </row>
    <row r="1318" spans="1:5">
      <c r="A1318">
        <f t="shared" si="49"/>
        <v>2036</v>
      </c>
      <c r="B1318">
        <f t="shared" si="50"/>
        <v>3</v>
      </c>
      <c r="C1318" t="str">
        <f t="shared" si="50"/>
        <v>pop_0_5</v>
      </c>
      <c r="D1318">
        <f ca="1">VLOOKUP(A1318&amp;B1318,'raw -- CBO demo'!$A$11:$N$8141,4,FALSE)</f>
        <v>4037627</v>
      </c>
      <c r="E1318">
        <f ca="1">VLOOKUP(A1318&amp;B1318,'raw -- CBO demo'!$A$11:$N$8141,8,FALSE)+VLOOKUP(A1318&amp;B1318,'raw -- CBO demo'!$A$11:$N$8141,14,FALSE)</f>
        <v>0</v>
      </c>
    </row>
    <row r="1319" spans="1:5">
      <c r="A1319">
        <f t="shared" si="49"/>
        <v>2036</v>
      </c>
      <c r="B1319">
        <f t="shared" si="50"/>
        <v>4</v>
      </c>
      <c r="C1319" t="str">
        <f t="shared" si="50"/>
        <v>pop_0_5</v>
      </c>
      <c r="D1319">
        <f ca="1">VLOOKUP(A1319&amp;B1319,'raw -- CBO demo'!$A$11:$N$8141,4,FALSE)</f>
        <v>4052469</v>
      </c>
      <c r="E1319">
        <f ca="1">VLOOKUP(A1319&amp;B1319,'raw -- CBO demo'!$A$11:$N$8141,8,FALSE)+VLOOKUP(A1319&amp;B1319,'raw -- CBO demo'!$A$11:$N$8141,14,FALSE)</f>
        <v>0</v>
      </c>
    </row>
    <row r="1320" spans="1:5">
      <c r="A1320">
        <f t="shared" si="49"/>
        <v>2036</v>
      </c>
      <c r="B1320">
        <f t="shared" si="50"/>
        <v>5</v>
      </c>
      <c r="C1320" t="str">
        <f t="shared" si="50"/>
        <v>pop_0_5</v>
      </c>
      <c r="D1320">
        <f ca="1">VLOOKUP(A1320&amp;B1320,'raw -- CBO demo'!$A$11:$N$8141,4,FALSE)</f>
        <v>4057865</v>
      </c>
      <c r="E1320">
        <f ca="1">VLOOKUP(A1320&amp;B1320,'raw -- CBO demo'!$A$11:$N$8141,8,FALSE)+VLOOKUP(A1320&amp;B1320,'raw -- CBO demo'!$A$11:$N$8141,14,FALSE)</f>
        <v>0</v>
      </c>
    </row>
    <row r="1321" spans="1:5">
      <c r="A1321">
        <f t="shared" si="49"/>
        <v>2036</v>
      </c>
      <c r="B1321">
        <f t="shared" si="50"/>
        <v>6</v>
      </c>
      <c r="C1321" t="str">
        <f t="shared" si="50"/>
        <v>pop_6_17</v>
      </c>
      <c r="D1321">
        <f ca="1">VLOOKUP(A1321&amp;B1321,'raw -- CBO demo'!$A$11:$N$8141,4,FALSE)</f>
        <v>4049789</v>
      </c>
      <c r="E1321">
        <f ca="1">VLOOKUP(A1321&amp;B1321,'raw -- CBO demo'!$A$11:$N$8141,8,FALSE)+VLOOKUP(A1321&amp;B1321,'raw -- CBO demo'!$A$11:$N$8141,14,FALSE)</f>
        <v>0</v>
      </c>
    </row>
    <row r="1322" spans="1:5">
      <c r="A1322">
        <f t="shared" si="49"/>
        <v>2036</v>
      </c>
      <c r="B1322">
        <f t="shared" si="50"/>
        <v>7</v>
      </c>
      <c r="C1322" t="str">
        <f t="shared" si="50"/>
        <v>pop_6_17</v>
      </c>
      <c r="D1322">
        <f ca="1">VLOOKUP(A1322&amp;B1322,'raw -- CBO demo'!$A$11:$N$8141,4,FALSE)</f>
        <v>4030727</v>
      </c>
      <c r="E1322">
        <f ca="1">VLOOKUP(A1322&amp;B1322,'raw -- CBO demo'!$A$11:$N$8141,8,FALSE)+VLOOKUP(A1322&amp;B1322,'raw -- CBO demo'!$A$11:$N$8141,14,FALSE)</f>
        <v>0</v>
      </c>
    </row>
    <row r="1323" spans="1:5">
      <c r="A1323">
        <f t="shared" si="49"/>
        <v>2036</v>
      </c>
      <c r="B1323">
        <f t="shared" si="50"/>
        <v>8</v>
      </c>
      <c r="C1323" t="str">
        <f t="shared" si="50"/>
        <v>pop_6_17</v>
      </c>
      <c r="D1323">
        <f ca="1">VLOOKUP(A1323&amp;B1323,'raw -- CBO demo'!$A$11:$N$8141,4,FALSE)</f>
        <v>4005866</v>
      </c>
      <c r="E1323">
        <f ca="1">VLOOKUP(A1323&amp;B1323,'raw -- CBO demo'!$A$11:$N$8141,8,FALSE)+VLOOKUP(A1323&amp;B1323,'raw -- CBO demo'!$A$11:$N$8141,14,FALSE)</f>
        <v>0</v>
      </c>
    </row>
    <row r="1324" spans="1:5">
      <c r="A1324">
        <f t="shared" si="49"/>
        <v>2036</v>
      </c>
      <c r="B1324">
        <f t="shared" si="50"/>
        <v>9</v>
      </c>
      <c r="C1324" t="str">
        <f t="shared" si="50"/>
        <v>pop_6_17</v>
      </c>
      <c r="D1324">
        <f ca="1">VLOOKUP(A1324&amp;B1324,'raw -- CBO demo'!$A$11:$N$8141,4,FALSE)</f>
        <v>3980529</v>
      </c>
      <c r="E1324">
        <f ca="1">VLOOKUP(A1324&amp;B1324,'raw -- CBO demo'!$A$11:$N$8141,8,FALSE)+VLOOKUP(A1324&amp;B1324,'raw -- CBO demo'!$A$11:$N$8141,14,FALSE)</f>
        <v>0</v>
      </c>
    </row>
    <row r="1325" spans="1:5">
      <c r="A1325">
        <f t="shared" ref="A1325:A1388" si="51">A1224+1</f>
        <v>2036</v>
      </c>
      <c r="B1325">
        <f t="shared" ref="B1325:C1388" si="52">B1224</f>
        <v>10</v>
      </c>
      <c r="C1325" t="str">
        <f t="shared" si="52"/>
        <v>pop_6_17</v>
      </c>
      <c r="D1325">
        <f ca="1">VLOOKUP(A1325&amp;B1325,'raw -- CBO demo'!$A$11:$N$8141,4,FALSE)</f>
        <v>3959135</v>
      </c>
      <c r="E1325">
        <f ca="1">VLOOKUP(A1325&amp;B1325,'raw -- CBO demo'!$A$11:$N$8141,8,FALSE)+VLOOKUP(A1325&amp;B1325,'raw -- CBO demo'!$A$11:$N$8141,14,FALSE)</f>
        <v>0</v>
      </c>
    </row>
    <row r="1326" spans="1:5">
      <c r="A1326">
        <f t="shared" si="51"/>
        <v>2036</v>
      </c>
      <c r="B1326">
        <f t="shared" si="52"/>
        <v>11</v>
      </c>
      <c r="C1326" t="str">
        <f t="shared" si="52"/>
        <v>pop_6_17</v>
      </c>
      <c r="D1326">
        <f ca="1">VLOOKUP(A1326&amp;B1326,'raw -- CBO demo'!$A$11:$N$8141,4,FALSE)</f>
        <v>3945981</v>
      </c>
      <c r="E1326">
        <f ca="1">VLOOKUP(A1326&amp;B1326,'raw -- CBO demo'!$A$11:$N$8141,8,FALSE)+VLOOKUP(A1326&amp;B1326,'raw -- CBO demo'!$A$11:$N$8141,14,FALSE)</f>
        <v>0</v>
      </c>
    </row>
    <row r="1327" spans="1:5">
      <c r="A1327">
        <f t="shared" si="51"/>
        <v>2036</v>
      </c>
      <c r="B1327">
        <f t="shared" si="52"/>
        <v>12</v>
      </c>
      <c r="C1327" t="str">
        <f t="shared" si="52"/>
        <v>pop_6_17</v>
      </c>
      <c r="D1327">
        <f ca="1">VLOOKUP(A1327&amp;B1327,'raw -- CBO demo'!$A$11:$N$8141,4,FALSE)</f>
        <v>3945010</v>
      </c>
      <c r="E1327">
        <f ca="1">VLOOKUP(A1327&amp;B1327,'raw -- CBO demo'!$A$11:$N$8141,8,FALSE)+VLOOKUP(A1327&amp;B1327,'raw -- CBO demo'!$A$11:$N$8141,14,FALSE)</f>
        <v>0</v>
      </c>
    </row>
    <row r="1328" spans="1:5">
      <c r="A1328">
        <f t="shared" si="51"/>
        <v>2036</v>
      </c>
      <c r="B1328">
        <f t="shared" si="52"/>
        <v>13</v>
      </c>
      <c r="C1328" t="str">
        <f t="shared" si="52"/>
        <v>pop_6_17</v>
      </c>
      <c r="D1328">
        <f ca="1">VLOOKUP(A1328&amp;B1328,'raw -- CBO demo'!$A$11:$N$8141,4,FALSE)</f>
        <v>3943554</v>
      </c>
      <c r="E1328">
        <f ca="1">VLOOKUP(A1328&amp;B1328,'raw -- CBO demo'!$A$11:$N$8141,8,FALSE)+VLOOKUP(A1328&amp;B1328,'raw -- CBO demo'!$A$11:$N$8141,14,FALSE)</f>
        <v>0</v>
      </c>
    </row>
    <row r="1329" spans="1:5">
      <c r="A1329">
        <f t="shared" si="51"/>
        <v>2036</v>
      </c>
      <c r="B1329">
        <f t="shared" si="52"/>
        <v>14</v>
      </c>
      <c r="C1329" t="str">
        <f t="shared" si="52"/>
        <v>pop_6_17</v>
      </c>
      <c r="D1329">
        <f ca="1">VLOOKUP(A1329&amp;B1329,'raw -- CBO demo'!$A$11:$N$8141,4,FALSE)</f>
        <v>3951721</v>
      </c>
      <c r="E1329">
        <f ca="1">VLOOKUP(A1329&amp;B1329,'raw -- CBO demo'!$A$11:$N$8141,8,FALSE)+VLOOKUP(A1329&amp;B1329,'raw -- CBO demo'!$A$11:$N$8141,14,FALSE)</f>
        <v>0</v>
      </c>
    </row>
    <row r="1330" spans="1:5">
      <c r="A1330">
        <f t="shared" si="51"/>
        <v>2036</v>
      </c>
      <c r="B1330">
        <f t="shared" si="52"/>
        <v>15</v>
      </c>
      <c r="C1330" t="str">
        <f t="shared" si="52"/>
        <v>pop_6_17</v>
      </c>
      <c r="D1330">
        <f ca="1">VLOOKUP(A1330&amp;B1330,'raw -- CBO demo'!$A$11:$N$8141,4,FALSE)</f>
        <v>3906729</v>
      </c>
      <c r="E1330">
        <f ca="1">VLOOKUP(A1330&amp;B1330,'raw -- CBO demo'!$A$11:$N$8141,8,FALSE)+VLOOKUP(A1330&amp;B1330,'raw -- CBO demo'!$A$11:$N$8141,14,FALSE)</f>
        <v>0</v>
      </c>
    </row>
    <row r="1331" spans="1:5">
      <c r="A1331">
        <f t="shared" si="51"/>
        <v>2036</v>
      </c>
      <c r="B1331">
        <f t="shared" si="52"/>
        <v>16</v>
      </c>
      <c r="C1331" t="str">
        <f t="shared" si="52"/>
        <v>pop_6_17</v>
      </c>
      <c r="D1331">
        <f ca="1">VLOOKUP(A1331&amp;B1331,'raw -- CBO demo'!$A$11:$N$8141,4,FALSE)</f>
        <v>4047050</v>
      </c>
      <c r="E1331">
        <f ca="1">VLOOKUP(A1331&amp;B1331,'raw -- CBO demo'!$A$11:$N$8141,8,FALSE)+VLOOKUP(A1331&amp;B1331,'raw -- CBO demo'!$A$11:$N$8141,14,FALSE)</f>
        <v>9006</v>
      </c>
    </row>
    <row r="1332" spans="1:5">
      <c r="A1332">
        <f t="shared" si="51"/>
        <v>2036</v>
      </c>
      <c r="B1332">
        <f t="shared" si="52"/>
        <v>17</v>
      </c>
      <c r="C1332" t="str">
        <f t="shared" si="52"/>
        <v>pop_6_17</v>
      </c>
      <c r="D1332">
        <f ca="1">VLOOKUP(A1332&amp;B1332,'raw -- CBO demo'!$A$11:$N$8141,4,FALSE)</f>
        <v>4123176</v>
      </c>
      <c r="E1332">
        <f ca="1">VLOOKUP(A1332&amp;B1332,'raw -- CBO demo'!$A$11:$N$8141,8,FALSE)+VLOOKUP(A1332&amp;B1332,'raw -- CBO demo'!$A$11:$N$8141,14,FALSE)</f>
        <v>28240</v>
      </c>
    </row>
    <row r="1333" spans="1:5">
      <c r="A1333">
        <f t="shared" si="51"/>
        <v>2036</v>
      </c>
      <c r="B1333">
        <f t="shared" si="52"/>
        <v>18</v>
      </c>
      <c r="C1333" t="str">
        <f t="shared" si="52"/>
        <v>pop_18_24</v>
      </c>
      <c r="D1333">
        <f ca="1">VLOOKUP(A1333&amp;B1333,'raw -- CBO demo'!$A$11:$N$8141,4,FALSE)</f>
        <v>4214922</v>
      </c>
      <c r="E1333">
        <f ca="1">VLOOKUP(A1333&amp;B1333,'raw -- CBO demo'!$A$11:$N$8141,8,FALSE)+VLOOKUP(A1333&amp;B1333,'raw -- CBO demo'!$A$11:$N$8141,14,FALSE)</f>
        <v>45387</v>
      </c>
    </row>
    <row r="1334" spans="1:5">
      <c r="A1334">
        <f t="shared" si="51"/>
        <v>2036</v>
      </c>
      <c r="B1334">
        <f t="shared" si="52"/>
        <v>19</v>
      </c>
      <c r="C1334" t="str">
        <f t="shared" si="52"/>
        <v>pop_18_24</v>
      </c>
      <c r="D1334">
        <f ca="1">VLOOKUP(A1334&amp;B1334,'raw -- CBO demo'!$A$11:$N$8141,4,FALSE)</f>
        <v>4333629</v>
      </c>
      <c r="E1334">
        <f ca="1">VLOOKUP(A1334&amp;B1334,'raw -- CBO demo'!$A$11:$N$8141,8,FALSE)+VLOOKUP(A1334&amp;B1334,'raw -- CBO demo'!$A$11:$N$8141,14,FALSE)</f>
        <v>91448</v>
      </c>
    </row>
    <row r="1335" spans="1:5">
      <c r="A1335">
        <f t="shared" si="51"/>
        <v>2036</v>
      </c>
      <c r="B1335">
        <f t="shared" si="52"/>
        <v>20</v>
      </c>
      <c r="C1335" t="str">
        <f t="shared" si="52"/>
        <v>pop_18_24</v>
      </c>
      <c r="D1335">
        <f ca="1">VLOOKUP(A1335&amp;B1335,'raw -- CBO demo'!$A$11:$N$8141,4,FALSE)</f>
        <v>4393491</v>
      </c>
      <c r="E1335">
        <f ca="1">VLOOKUP(A1335&amp;B1335,'raw -- CBO demo'!$A$11:$N$8141,8,FALSE)+VLOOKUP(A1335&amp;B1335,'raw -- CBO demo'!$A$11:$N$8141,14,FALSE)</f>
        <v>148512</v>
      </c>
    </row>
    <row r="1336" spans="1:5">
      <c r="A1336">
        <f t="shared" si="51"/>
        <v>2036</v>
      </c>
      <c r="B1336">
        <f t="shared" si="52"/>
        <v>21</v>
      </c>
      <c r="C1336" t="str">
        <f t="shared" si="52"/>
        <v>pop_18_24</v>
      </c>
      <c r="D1336">
        <f ca="1">VLOOKUP(A1336&amp;B1336,'raw -- CBO demo'!$A$11:$N$8141,4,FALSE)</f>
        <v>4431950</v>
      </c>
      <c r="E1336">
        <f ca="1">VLOOKUP(A1336&amp;B1336,'raw -- CBO demo'!$A$11:$N$8141,8,FALSE)+VLOOKUP(A1336&amp;B1336,'raw -- CBO demo'!$A$11:$N$8141,14,FALSE)</f>
        <v>212743</v>
      </c>
    </row>
    <row r="1337" spans="1:5">
      <c r="A1337">
        <f t="shared" si="51"/>
        <v>2036</v>
      </c>
      <c r="B1337">
        <f t="shared" si="52"/>
        <v>22</v>
      </c>
      <c r="C1337" t="str">
        <f t="shared" si="52"/>
        <v>pop_18_24</v>
      </c>
      <c r="D1337">
        <f ca="1">VLOOKUP(A1337&amp;B1337,'raw -- CBO demo'!$A$11:$N$8141,4,FALSE)</f>
        <v>4400742</v>
      </c>
      <c r="E1337">
        <f ca="1">VLOOKUP(A1337&amp;B1337,'raw -- CBO demo'!$A$11:$N$8141,8,FALSE)+VLOOKUP(A1337&amp;B1337,'raw -- CBO demo'!$A$11:$N$8141,14,FALSE)</f>
        <v>342403</v>
      </c>
    </row>
    <row r="1338" spans="1:5">
      <c r="A1338">
        <f t="shared" si="51"/>
        <v>2036</v>
      </c>
      <c r="B1338">
        <f t="shared" si="52"/>
        <v>23</v>
      </c>
      <c r="C1338" t="str">
        <f t="shared" si="52"/>
        <v>pop_18_24</v>
      </c>
      <c r="D1338">
        <f ca="1">VLOOKUP(A1338&amp;B1338,'raw -- CBO demo'!$A$11:$N$8141,4,FALSE)</f>
        <v>4439183</v>
      </c>
      <c r="E1338">
        <f ca="1">VLOOKUP(A1338&amp;B1338,'raw -- CBO demo'!$A$11:$N$8141,8,FALSE)+VLOOKUP(A1338&amp;B1338,'raw -- CBO demo'!$A$11:$N$8141,14,FALSE)</f>
        <v>491153</v>
      </c>
    </row>
    <row r="1339" spans="1:5">
      <c r="A1339">
        <f t="shared" si="51"/>
        <v>2036</v>
      </c>
      <c r="B1339">
        <f t="shared" si="52"/>
        <v>24</v>
      </c>
      <c r="C1339" t="str">
        <f t="shared" si="52"/>
        <v>pop_18_24</v>
      </c>
      <c r="D1339">
        <f ca="1">VLOOKUP(A1339&amp;B1339,'raw -- CBO demo'!$A$11:$N$8141,4,FALSE)</f>
        <v>4453510</v>
      </c>
      <c r="E1339">
        <f ca="1">VLOOKUP(A1339&amp;B1339,'raw -- CBO demo'!$A$11:$N$8141,8,FALSE)+VLOOKUP(A1339&amp;B1339,'raw -- CBO demo'!$A$11:$N$8141,14,FALSE)</f>
        <v>679448</v>
      </c>
    </row>
    <row r="1340" spans="1:5">
      <c r="A1340">
        <f t="shared" si="51"/>
        <v>2036</v>
      </c>
      <c r="B1340">
        <f t="shared" si="52"/>
        <v>25</v>
      </c>
      <c r="C1340" t="str">
        <f t="shared" si="52"/>
        <v>pop_25_34</v>
      </c>
      <c r="D1340">
        <f ca="1">VLOOKUP(A1340&amp;B1340,'raw -- CBO demo'!$A$11:$N$8141,4,FALSE)</f>
        <v>4562243</v>
      </c>
      <c r="E1340">
        <f ca="1">VLOOKUP(A1340&amp;B1340,'raw -- CBO demo'!$A$11:$N$8141,8,FALSE)+VLOOKUP(A1340&amp;B1340,'raw -- CBO demo'!$A$11:$N$8141,14,FALSE)</f>
        <v>934535</v>
      </c>
    </row>
    <row r="1341" spans="1:5">
      <c r="A1341">
        <f t="shared" si="51"/>
        <v>2036</v>
      </c>
      <c r="B1341">
        <f t="shared" si="52"/>
        <v>26</v>
      </c>
      <c r="C1341" t="str">
        <f t="shared" si="52"/>
        <v>pop_25_34</v>
      </c>
      <c r="D1341">
        <f ca="1">VLOOKUP(A1341&amp;B1341,'raw -- CBO demo'!$A$11:$N$8141,4,FALSE)</f>
        <v>4656139</v>
      </c>
      <c r="E1341">
        <f ca="1">VLOOKUP(A1341&amp;B1341,'raw -- CBO demo'!$A$11:$N$8141,8,FALSE)+VLOOKUP(A1341&amp;B1341,'raw -- CBO demo'!$A$11:$N$8141,14,FALSE)</f>
        <v>1180461</v>
      </c>
    </row>
    <row r="1342" spans="1:5">
      <c r="A1342">
        <f t="shared" si="51"/>
        <v>2036</v>
      </c>
      <c r="B1342">
        <f t="shared" si="52"/>
        <v>27</v>
      </c>
      <c r="C1342" t="str">
        <f t="shared" si="52"/>
        <v>pop_25_34</v>
      </c>
      <c r="D1342">
        <f ca="1">VLOOKUP(A1342&amp;B1342,'raw -- CBO demo'!$A$11:$N$8141,4,FALSE)</f>
        <v>4836579</v>
      </c>
      <c r="E1342">
        <f ca="1">VLOOKUP(A1342&amp;B1342,'raw -- CBO demo'!$A$11:$N$8141,8,FALSE)+VLOOKUP(A1342&amp;B1342,'raw -- CBO demo'!$A$11:$N$8141,14,FALSE)</f>
        <v>1471879</v>
      </c>
    </row>
    <row r="1343" spans="1:5">
      <c r="A1343">
        <f t="shared" si="51"/>
        <v>2036</v>
      </c>
      <c r="B1343">
        <f t="shared" si="52"/>
        <v>28</v>
      </c>
      <c r="C1343" t="str">
        <f t="shared" si="52"/>
        <v>pop_25_34</v>
      </c>
      <c r="D1343">
        <f ca="1">VLOOKUP(A1343&amp;B1343,'raw -- CBO demo'!$A$11:$N$8141,4,FALSE)</f>
        <v>4876872</v>
      </c>
      <c r="E1343">
        <f ca="1">VLOOKUP(A1343&amp;B1343,'raw -- CBO demo'!$A$11:$N$8141,8,FALSE)+VLOOKUP(A1343&amp;B1343,'raw -- CBO demo'!$A$11:$N$8141,14,FALSE)</f>
        <v>1683051</v>
      </c>
    </row>
    <row r="1344" spans="1:5">
      <c r="A1344">
        <f t="shared" si="51"/>
        <v>2036</v>
      </c>
      <c r="B1344">
        <f t="shared" si="52"/>
        <v>29</v>
      </c>
      <c r="C1344" t="str">
        <f t="shared" si="52"/>
        <v>pop_25_34</v>
      </c>
      <c r="D1344">
        <f ca="1">VLOOKUP(A1344&amp;B1344,'raw -- CBO demo'!$A$11:$N$8141,4,FALSE)</f>
        <v>4828774</v>
      </c>
      <c r="E1344">
        <f ca="1">VLOOKUP(A1344&amp;B1344,'raw -- CBO demo'!$A$11:$N$8141,8,FALSE)+VLOOKUP(A1344&amp;B1344,'raw -- CBO demo'!$A$11:$N$8141,14,FALSE)</f>
        <v>1829149</v>
      </c>
    </row>
    <row r="1345" spans="1:5">
      <c r="A1345">
        <f t="shared" si="51"/>
        <v>2036</v>
      </c>
      <c r="B1345">
        <f t="shared" si="52"/>
        <v>30</v>
      </c>
      <c r="C1345" t="str">
        <f t="shared" si="52"/>
        <v>pop_25_34</v>
      </c>
      <c r="D1345">
        <f ca="1">VLOOKUP(A1345&amp;B1345,'raw -- CBO demo'!$A$11:$N$8141,4,FALSE)</f>
        <v>4736438</v>
      </c>
      <c r="E1345">
        <f ca="1">VLOOKUP(A1345&amp;B1345,'raw -- CBO demo'!$A$11:$N$8141,8,FALSE)+VLOOKUP(A1345&amp;B1345,'raw -- CBO demo'!$A$11:$N$8141,14,FALSE)</f>
        <v>2038215</v>
      </c>
    </row>
    <row r="1346" spans="1:5">
      <c r="A1346">
        <f t="shared" si="51"/>
        <v>2036</v>
      </c>
      <c r="B1346">
        <f t="shared" si="52"/>
        <v>31</v>
      </c>
      <c r="C1346" t="str">
        <f t="shared" si="52"/>
        <v>pop_25_34</v>
      </c>
      <c r="D1346">
        <f ca="1">VLOOKUP(A1346&amp;B1346,'raw -- CBO demo'!$A$11:$N$8141,4,FALSE)</f>
        <v>4702843</v>
      </c>
      <c r="E1346">
        <f ca="1">VLOOKUP(A1346&amp;B1346,'raw -- CBO demo'!$A$11:$N$8141,8,FALSE)+VLOOKUP(A1346&amp;B1346,'raw -- CBO demo'!$A$11:$N$8141,14,FALSE)</f>
        <v>2105230</v>
      </c>
    </row>
    <row r="1347" spans="1:5">
      <c r="A1347">
        <f t="shared" si="51"/>
        <v>2036</v>
      </c>
      <c r="B1347">
        <f t="shared" si="52"/>
        <v>32</v>
      </c>
      <c r="C1347" t="str">
        <f t="shared" si="52"/>
        <v>pop_25_34</v>
      </c>
      <c r="D1347">
        <f ca="1">VLOOKUP(A1347&amp;B1347,'raw -- CBO demo'!$A$11:$N$8141,4,FALSE)</f>
        <v>4681041</v>
      </c>
      <c r="E1347">
        <f ca="1">VLOOKUP(A1347&amp;B1347,'raw -- CBO demo'!$A$11:$N$8141,8,FALSE)+VLOOKUP(A1347&amp;B1347,'raw -- CBO demo'!$A$11:$N$8141,14,FALSE)</f>
        <v>2250998</v>
      </c>
    </row>
    <row r="1348" spans="1:5">
      <c r="A1348">
        <f t="shared" si="51"/>
        <v>2036</v>
      </c>
      <c r="B1348">
        <f t="shared" si="52"/>
        <v>33</v>
      </c>
      <c r="C1348" t="str">
        <f t="shared" si="52"/>
        <v>pop_25_34</v>
      </c>
      <c r="D1348">
        <f ca="1">VLOOKUP(A1348&amp;B1348,'raw -- CBO demo'!$A$11:$N$8141,4,FALSE)</f>
        <v>4638257</v>
      </c>
      <c r="E1348">
        <f ca="1">VLOOKUP(A1348&amp;B1348,'raw -- CBO demo'!$A$11:$N$8141,8,FALSE)+VLOOKUP(A1348&amp;B1348,'raw -- CBO demo'!$A$11:$N$8141,14,FALSE)</f>
        <v>2365555</v>
      </c>
    </row>
    <row r="1349" spans="1:5">
      <c r="A1349">
        <f t="shared" si="51"/>
        <v>2036</v>
      </c>
      <c r="B1349">
        <f t="shared" si="52"/>
        <v>34</v>
      </c>
      <c r="C1349" t="str">
        <f t="shared" si="52"/>
        <v>pop_25_34</v>
      </c>
      <c r="D1349">
        <f ca="1">VLOOKUP(A1349&amp;B1349,'raw -- CBO demo'!$A$11:$N$8141,4,FALSE)</f>
        <v>4643828</v>
      </c>
      <c r="E1349">
        <f ca="1">VLOOKUP(A1349&amp;B1349,'raw -- CBO demo'!$A$11:$N$8141,8,FALSE)+VLOOKUP(A1349&amp;B1349,'raw -- CBO demo'!$A$11:$N$8141,14,FALSE)</f>
        <v>2491433</v>
      </c>
    </row>
    <row r="1350" spans="1:5">
      <c r="A1350">
        <f t="shared" si="51"/>
        <v>2036</v>
      </c>
      <c r="B1350">
        <f t="shared" si="52"/>
        <v>35</v>
      </c>
      <c r="C1350" t="str">
        <f t="shared" si="52"/>
        <v>pop_35_44</v>
      </c>
      <c r="D1350">
        <f ca="1">VLOOKUP(A1350&amp;B1350,'raw -- CBO demo'!$A$11:$N$8141,4,FALSE)</f>
        <v>4733022</v>
      </c>
      <c r="E1350">
        <f ca="1">VLOOKUP(A1350&amp;B1350,'raw -- CBO demo'!$A$11:$N$8141,8,FALSE)+VLOOKUP(A1350&amp;B1350,'raw -- CBO demo'!$A$11:$N$8141,14,FALSE)</f>
        <v>2513908</v>
      </c>
    </row>
    <row r="1351" spans="1:5">
      <c r="A1351">
        <f t="shared" si="51"/>
        <v>2036</v>
      </c>
      <c r="B1351">
        <f t="shared" si="52"/>
        <v>36</v>
      </c>
      <c r="C1351" t="str">
        <f t="shared" si="52"/>
        <v>pop_35_44</v>
      </c>
      <c r="D1351">
        <f ca="1">VLOOKUP(A1351&amp;B1351,'raw -- CBO demo'!$A$11:$N$8141,4,FALSE)</f>
        <v>4664542</v>
      </c>
      <c r="E1351">
        <f ca="1">VLOOKUP(A1351&amp;B1351,'raw -- CBO demo'!$A$11:$N$8141,8,FALSE)+VLOOKUP(A1351&amp;B1351,'raw -- CBO demo'!$A$11:$N$8141,14,FALSE)</f>
        <v>2544308</v>
      </c>
    </row>
    <row r="1352" spans="1:5">
      <c r="A1352">
        <f t="shared" si="51"/>
        <v>2036</v>
      </c>
      <c r="B1352">
        <f t="shared" si="52"/>
        <v>37</v>
      </c>
      <c r="C1352" t="str">
        <f t="shared" si="52"/>
        <v>pop_35_44</v>
      </c>
      <c r="D1352">
        <f ca="1">VLOOKUP(A1352&amp;B1352,'raw -- CBO demo'!$A$11:$N$8141,4,FALSE)</f>
        <v>4658189</v>
      </c>
      <c r="E1352">
        <f ca="1">VLOOKUP(A1352&amp;B1352,'raw -- CBO demo'!$A$11:$N$8141,8,FALSE)+VLOOKUP(A1352&amp;B1352,'raw -- CBO demo'!$A$11:$N$8141,14,FALSE)</f>
        <v>2581574</v>
      </c>
    </row>
    <row r="1353" spans="1:5">
      <c r="A1353">
        <f t="shared" si="51"/>
        <v>2036</v>
      </c>
      <c r="B1353">
        <f t="shared" si="52"/>
        <v>38</v>
      </c>
      <c r="C1353" t="str">
        <f t="shared" si="52"/>
        <v>pop_35_44</v>
      </c>
      <c r="D1353">
        <f ca="1">VLOOKUP(A1353&amp;B1353,'raw -- CBO demo'!$A$11:$N$8141,4,FALSE)</f>
        <v>4588534</v>
      </c>
      <c r="E1353">
        <f ca="1">VLOOKUP(A1353&amp;B1353,'raw -- CBO demo'!$A$11:$N$8141,8,FALSE)+VLOOKUP(A1353&amp;B1353,'raw -- CBO demo'!$A$11:$N$8141,14,FALSE)</f>
        <v>2610762</v>
      </c>
    </row>
    <row r="1354" spans="1:5">
      <c r="A1354">
        <f t="shared" si="51"/>
        <v>2036</v>
      </c>
      <c r="B1354">
        <f t="shared" si="52"/>
        <v>39</v>
      </c>
      <c r="C1354" t="str">
        <f t="shared" si="52"/>
        <v>pop_35_44</v>
      </c>
      <c r="D1354">
        <f ca="1">VLOOKUP(A1354&amp;B1354,'raw -- CBO demo'!$A$11:$N$8141,4,FALSE)</f>
        <v>4602581</v>
      </c>
      <c r="E1354">
        <f ca="1">VLOOKUP(A1354&amp;B1354,'raw -- CBO demo'!$A$11:$N$8141,8,FALSE)+VLOOKUP(A1354&amp;B1354,'raw -- CBO demo'!$A$11:$N$8141,14,FALSE)</f>
        <v>2660950</v>
      </c>
    </row>
    <row r="1355" spans="1:5">
      <c r="A1355">
        <f t="shared" si="51"/>
        <v>2036</v>
      </c>
      <c r="B1355">
        <f t="shared" si="52"/>
        <v>40</v>
      </c>
      <c r="C1355" t="str">
        <f t="shared" si="52"/>
        <v>pop_35_44</v>
      </c>
      <c r="D1355">
        <f ca="1">VLOOKUP(A1355&amp;B1355,'raw -- CBO demo'!$A$11:$N$8141,4,FALSE)</f>
        <v>4619819</v>
      </c>
      <c r="E1355">
        <f ca="1">VLOOKUP(A1355&amp;B1355,'raw -- CBO demo'!$A$11:$N$8141,8,FALSE)+VLOOKUP(A1355&amp;B1355,'raw -- CBO demo'!$A$11:$N$8141,14,FALSE)</f>
        <v>2671809</v>
      </c>
    </row>
    <row r="1356" spans="1:5">
      <c r="A1356">
        <f t="shared" si="51"/>
        <v>2036</v>
      </c>
      <c r="B1356">
        <f t="shared" si="52"/>
        <v>41</v>
      </c>
      <c r="C1356" t="str">
        <f t="shared" si="52"/>
        <v>pop_35_44</v>
      </c>
      <c r="D1356">
        <f ca="1">VLOOKUP(A1356&amp;B1356,'raw -- CBO demo'!$A$11:$N$8141,4,FALSE)</f>
        <v>4649918</v>
      </c>
      <c r="E1356">
        <f ca="1">VLOOKUP(A1356&amp;B1356,'raw -- CBO demo'!$A$11:$N$8141,8,FALSE)+VLOOKUP(A1356&amp;B1356,'raw -- CBO demo'!$A$11:$N$8141,14,FALSE)</f>
        <v>2727729</v>
      </c>
    </row>
    <row r="1357" spans="1:5">
      <c r="A1357">
        <f t="shared" si="51"/>
        <v>2036</v>
      </c>
      <c r="B1357">
        <f t="shared" si="52"/>
        <v>42</v>
      </c>
      <c r="C1357" t="str">
        <f t="shared" si="52"/>
        <v>pop_35_44</v>
      </c>
      <c r="D1357">
        <f ca="1">VLOOKUP(A1357&amp;B1357,'raw -- CBO demo'!$A$11:$N$8141,4,FALSE)</f>
        <v>4703911</v>
      </c>
      <c r="E1357">
        <f ca="1">VLOOKUP(A1357&amp;B1357,'raw -- CBO demo'!$A$11:$N$8141,8,FALSE)+VLOOKUP(A1357&amp;B1357,'raw -- CBO demo'!$A$11:$N$8141,14,FALSE)</f>
        <v>2706949</v>
      </c>
    </row>
    <row r="1358" spans="1:5">
      <c r="A1358">
        <f t="shared" si="51"/>
        <v>2036</v>
      </c>
      <c r="B1358">
        <f t="shared" si="52"/>
        <v>43</v>
      </c>
      <c r="C1358" t="str">
        <f t="shared" si="52"/>
        <v>pop_35_44</v>
      </c>
      <c r="D1358">
        <f ca="1">VLOOKUP(A1358&amp;B1358,'raw -- CBO demo'!$A$11:$N$8141,4,FALSE)</f>
        <v>4792909</v>
      </c>
      <c r="E1358">
        <f ca="1">VLOOKUP(A1358&amp;B1358,'raw -- CBO demo'!$A$11:$N$8141,8,FALSE)+VLOOKUP(A1358&amp;B1358,'raw -- CBO demo'!$A$11:$N$8141,14,FALSE)</f>
        <v>2816083</v>
      </c>
    </row>
    <row r="1359" spans="1:5">
      <c r="A1359">
        <f t="shared" si="51"/>
        <v>2036</v>
      </c>
      <c r="B1359">
        <f t="shared" si="52"/>
        <v>44</v>
      </c>
      <c r="C1359" t="str">
        <f t="shared" si="52"/>
        <v>pop_35_44</v>
      </c>
      <c r="D1359">
        <f ca="1">VLOOKUP(A1359&amp;B1359,'raw -- CBO demo'!$A$11:$N$8141,4,FALSE)</f>
        <v>4835417</v>
      </c>
      <c r="E1359">
        <f ca="1">VLOOKUP(A1359&amp;B1359,'raw -- CBO demo'!$A$11:$N$8141,8,FALSE)+VLOOKUP(A1359&amp;B1359,'raw -- CBO demo'!$A$11:$N$8141,14,FALSE)</f>
        <v>2789792</v>
      </c>
    </row>
    <row r="1360" spans="1:5">
      <c r="A1360">
        <f t="shared" si="51"/>
        <v>2036</v>
      </c>
      <c r="B1360">
        <f t="shared" si="52"/>
        <v>45</v>
      </c>
      <c r="C1360" t="str">
        <f t="shared" si="52"/>
        <v>pop_45_54</v>
      </c>
      <c r="D1360">
        <f ca="1">VLOOKUP(A1360&amp;B1360,'raw -- CBO demo'!$A$11:$N$8141,4,FALSE)</f>
        <v>4883267</v>
      </c>
      <c r="E1360">
        <f ca="1">VLOOKUP(A1360&amp;B1360,'raw -- CBO demo'!$A$11:$N$8141,8,FALSE)+VLOOKUP(A1360&amp;B1360,'raw -- CBO demo'!$A$11:$N$8141,14,FALSE)</f>
        <v>2920595</v>
      </c>
    </row>
    <row r="1361" spans="1:5">
      <c r="A1361">
        <f t="shared" si="51"/>
        <v>2036</v>
      </c>
      <c r="B1361">
        <f t="shared" si="52"/>
        <v>46</v>
      </c>
      <c r="C1361" t="str">
        <f t="shared" si="52"/>
        <v>pop_45_54</v>
      </c>
      <c r="D1361">
        <f ca="1">VLOOKUP(A1361&amp;B1361,'raw -- CBO demo'!$A$11:$N$8141,4,FALSE)</f>
        <v>4741690</v>
      </c>
      <c r="E1361">
        <f ca="1">VLOOKUP(A1361&amp;B1361,'raw -- CBO demo'!$A$11:$N$8141,8,FALSE)+VLOOKUP(A1361&amp;B1361,'raw -- CBO demo'!$A$11:$N$8141,14,FALSE)</f>
        <v>2789758</v>
      </c>
    </row>
    <row r="1362" spans="1:5">
      <c r="A1362">
        <f t="shared" si="51"/>
        <v>2036</v>
      </c>
      <c r="B1362">
        <f t="shared" si="52"/>
        <v>47</v>
      </c>
      <c r="C1362" t="str">
        <f t="shared" si="52"/>
        <v>pop_45_54</v>
      </c>
      <c r="D1362">
        <f ca="1">VLOOKUP(A1362&amp;B1362,'raw -- CBO demo'!$A$11:$N$8141,4,FALSE)</f>
        <v>4625889</v>
      </c>
      <c r="E1362">
        <f ca="1">VLOOKUP(A1362&amp;B1362,'raw -- CBO demo'!$A$11:$N$8141,8,FALSE)+VLOOKUP(A1362&amp;B1362,'raw -- CBO demo'!$A$11:$N$8141,14,FALSE)</f>
        <v>2688431</v>
      </c>
    </row>
    <row r="1363" spans="1:5">
      <c r="A1363">
        <f t="shared" si="51"/>
        <v>2036</v>
      </c>
      <c r="B1363">
        <f t="shared" si="52"/>
        <v>48</v>
      </c>
      <c r="C1363" t="str">
        <f t="shared" si="52"/>
        <v>pop_45_54</v>
      </c>
      <c r="D1363">
        <f ca="1">VLOOKUP(A1363&amp;B1363,'raw -- CBO demo'!$A$11:$N$8141,4,FALSE)</f>
        <v>4508592</v>
      </c>
      <c r="E1363">
        <f ca="1">VLOOKUP(A1363&amp;B1363,'raw -- CBO demo'!$A$11:$N$8141,8,FALSE)+VLOOKUP(A1363&amp;B1363,'raw -- CBO demo'!$A$11:$N$8141,14,FALSE)</f>
        <v>2657967</v>
      </c>
    </row>
    <row r="1364" spans="1:5">
      <c r="A1364">
        <f t="shared" si="51"/>
        <v>2036</v>
      </c>
      <c r="B1364">
        <f t="shared" si="52"/>
        <v>49</v>
      </c>
      <c r="C1364" t="str">
        <f t="shared" si="52"/>
        <v>pop_45_54</v>
      </c>
      <c r="D1364">
        <f ca="1">VLOOKUP(A1364&amp;B1364,'raw -- CBO demo'!$A$11:$N$8141,4,FALSE)</f>
        <v>4459444</v>
      </c>
      <c r="E1364">
        <f ca="1">VLOOKUP(A1364&amp;B1364,'raw -- CBO demo'!$A$11:$N$8141,8,FALSE)+VLOOKUP(A1364&amp;B1364,'raw -- CBO demo'!$A$11:$N$8141,14,FALSE)</f>
        <v>2600028</v>
      </c>
    </row>
    <row r="1365" spans="1:5">
      <c r="A1365">
        <f t="shared" si="51"/>
        <v>2036</v>
      </c>
      <c r="B1365">
        <f t="shared" si="52"/>
        <v>50</v>
      </c>
      <c r="C1365" t="str">
        <f t="shared" si="52"/>
        <v>pop_45_54</v>
      </c>
      <c r="D1365">
        <f ca="1">VLOOKUP(A1365&amp;B1365,'raw -- CBO demo'!$A$11:$N$8141,4,FALSE)</f>
        <v>4464751</v>
      </c>
      <c r="E1365">
        <f ca="1">VLOOKUP(A1365&amp;B1365,'raw -- CBO demo'!$A$11:$N$8141,8,FALSE)+VLOOKUP(A1365&amp;B1365,'raw -- CBO demo'!$A$11:$N$8141,14,FALSE)</f>
        <v>2653137</v>
      </c>
    </row>
    <row r="1366" spans="1:5">
      <c r="A1366">
        <f t="shared" si="51"/>
        <v>2036</v>
      </c>
      <c r="B1366">
        <f t="shared" si="52"/>
        <v>51</v>
      </c>
      <c r="C1366" t="str">
        <f t="shared" si="52"/>
        <v>pop_45_54</v>
      </c>
      <c r="D1366">
        <f ca="1">VLOOKUP(A1366&amp;B1366,'raw -- CBO demo'!$A$11:$N$8141,4,FALSE)</f>
        <v>4368249</v>
      </c>
      <c r="E1366">
        <f ca="1">VLOOKUP(A1366&amp;B1366,'raw -- CBO demo'!$A$11:$N$8141,8,FALSE)+VLOOKUP(A1366&amp;B1366,'raw -- CBO demo'!$A$11:$N$8141,14,FALSE)</f>
        <v>2643769</v>
      </c>
    </row>
    <row r="1367" spans="1:5">
      <c r="A1367">
        <f t="shared" si="51"/>
        <v>2036</v>
      </c>
      <c r="B1367">
        <f t="shared" si="52"/>
        <v>52</v>
      </c>
      <c r="C1367" t="str">
        <f t="shared" si="52"/>
        <v>pop_45_54</v>
      </c>
      <c r="D1367">
        <f ca="1">VLOOKUP(A1367&amp;B1367,'raw -- CBO demo'!$A$11:$N$8141,4,FALSE)</f>
        <v>4338770</v>
      </c>
      <c r="E1367">
        <f ca="1">VLOOKUP(A1367&amp;B1367,'raw -- CBO demo'!$A$11:$N$8141,8,FALSE)+VLOOKUP(A1367&amp;B1367,'raw -- CBO demo'!$A$11:$N$8141,14,FALSE)</f>
        <v>2680487</v>
      </c>
    </row>
    <row r="1368" spans="1:5">
      <c r="A1368">
        <f t="shared" si="51"/>
        <v>2036</v>
      </c>
      <c r="B1368">
        <f t="shared" si="52"/>
        <v>53</v>
      </c>
      <c r="C1368" t="str">
        <f t="shared" si="52"/>
        <v>pop_45_54</v>
      </c>
      <c r="D1368">
        <f ca="1">VLOOKUP(A1368&amp;B1368,'raw -- CBO demo'!$A$11:$N$8141,4,FALSE)</f>
        <v>4405756</v>
      </c>
      <c r="E1368">
        <f ca="1">VLOOKUP(A1368&amp;B1368,'raw -- CBO demo'!$A$11:$N$8141,8,FALSE)+VLOOKUP(A1368&amp;B1368,'raw -- CBO demo'!$A$11:$N$8141,14,FALSE)</f>
        <v>2655515</v>
      </c>
    </row>
    <row r="1369" spans="1:5">
      <c r="A1369">
        <f t="shared" si="51"/>
        <v>2036</v>
      </c>
      <c r="B1369">
        <f t="shared" si="52"/>
        <v>54</v>
      </c>
      <c r="C1369" t="str">
        <f t="shared" si="52"/>
        <v>pop_45_54</v>
      </c>
      <c r="D1369">
        <f ca="1">VLOOKUP(A1369&amp;B1369,'raw -- CBO demo'!$A$11:$N$8141,4,FALSE)</f>
        <v>4312866</v>
      </c>
      <c r="E1369">
        <f ca="1">VLOOKUP(A1369&amp;B1369,'raw -- CBO demo'!$A$11:$N$8141,8,FALSE)+VLOOKUP(A1369&amp;B1369,'raw -- CBO demo'!$A$11:$N$8141,14,FALSE)</f>
        <v>2657154</v>
      </c>
    </row>
    <row r="1370" spans="1:5">
      <c r="A1370">
        <f t="shared" si="51"/>
        <v>2036</v>
      </c>
      <c r="B1370">
        <f t="shared" si="52"/>
        <v>55</v>
      </c>
      <c r="C1370" t="str">
        <f t="shared" si="52"/>
        <v>pop_55_64</v>
      </c>
      <c r="D1370">
        <f ca="1">VLOOKUP(A1370&amp;B1370,'raw -- CBO demo'!$A$11:$N$8141,4,FALSE)</f>
        <v>4353540</v>
      </c>
      <c r="E1370">
        <f ca="1">VLOOKUP(A1370&amp;B1370,'raw -- CBO demo'!$A$11:$N$8141,8,FALSE)+VLOOKUP(A1370&amp;B1370,'raw -- CBO demo'!$A$11:$N$8141,14,FALSE)</f>
        <v>2706364</v>
      </c>
    </row>
    <row r="1371" spans="1:5">
      <c r="A1371">
        <f t="shared" si="51"/>
        <v>2036</v>
      </c>
      <c r="B1371">
        <f t="shared" si="52"/>
        <v>56</v>
      </c>
      <c r="C1371" t="str">
        <f t="shared" si="52"/>
        <v>pop_55_64</v>
      </c>
      <c r="D1371">
        <f ca="1">VLOOKUP(A1371&amp;B1371,'raw -- CBO demo'!$A$11:$N$8141,4,FALSE)</f>
        <v>4169118</v>
      </c>
      <c r="E1371">
        <f ca="1">VLOOKUP(A1371&amp;B1371,'raw -- CBO demo'!$A$11:$N$8141,8,FALSE)+VLOOKUP(A1371&amp;B1371,'raw -- CBO demo'!$A$11:$N$8141,14,FALSE)</f>
        <v>2686526</v>
      </c>
    </row>
    <row r="1372" spans="1:5">
      <c r="A1372">
        <f t="shared" si="51"/>
        <v>2036</v>
      </c>
      <c r="B1372">
        <f t="shared" si="52"/>
        <v>57</v>
      </c>
      <c r="C1372" t="str">
        <f t="shared" si="52"/>
        <v>pop_55_64</v>
      </c>
      <c r="D1372">
        <f ca="1">VLOOKUP(A1372&amp;B1372,'raw -- CBO demo'!$A$11:$N$8141,4,FALSE)</f>
        <v>4016204</v>
      </c>
      <c r="E1372">
        <f ca="1">VLOOKUP(A1372&amp;B1372,'raw -- CBO demo'!$A$11:$N$8141,8,FALSE)+VLOOKUP(A1372&amp;B1372,'raw -- CBO demo'!$A$11:$N$8141,14,FALSE)</f>
        <v>2604349</v>
      </c>
    </row>
    <row r="1373" spans="1:5">
      <c r="A1373">
        <f t="shared" si="51"/>
        <v>2036</v>
      </c>
      <c r="B1373">
        <f t="shared" si="52"/>
        <v>58</v>
      </c>
      <c r="C1373" t="str">
        <f t="shared" si="52"/>
        <v>pop_55_64</v>
      </c>
      <c r="D1373">
        <f ca="1">VLOOKUP(A1373&amp;B1373,'raw -- CBO demo'!$A$11:$N$8141,4,FALSE)</f>
        <v>3971027</v>
      </c>
      <c r="E1373">
        <f ca="1">VLOOKUP(A1373&amp;B1373,'raw -- CBO demo'!$A$11:$N$8141,8,FALSE)+VLOOKUP(A1373&amp;B1373,'raw -- CBO demo'!$A$11:$N$8141,14,FALSE)</f>
        <v>2553520</v>
      </c>
    </row>
    <row r="1374" spans="1:5">
      <c r="A1374">
        <f t="shared" si="51"/>
        <v>2036</v>
      </c>
      <c r="B1374">
        <f t="shared" si="52"/>
        <v>59</v>
      </c>
      <c r="C1374" t="str">
        <f t="shared" si="52"/>
        <v>pop_55_64</v>
      </c>
      <c r="D1374">
        <f ca="1">VLOOKUP(A1374&amp;B1374,'raw -- CBO demo'!$A$11:$N$8141,4,FALSE)</f>
        <v>3805857</v>
      </c>
      <c r="E1374">
        <f ca="1">VLOOKUP(A1374&amp;B1374,'raw -- CBO demo'!$A$11:$N$8141,8,FALSE)+VLOOKUP(A1374&amp;B1374,'raw -- CBO demo'!$A$11:$N$8141,14,FALSE)</f>
        <v>2492135</v>
      </c>
    </row>
    <row r="1375" spans="1:5">
      <c r="A1375">
        <f t="shared" si="51"/>
        <v>2036</v>
      </c>
      <c r="B1375">
        <f t="shared" si="52"/>
        <v>60</v>
      </c>
      <c r="C1375" t="str">
        <f t="shared" si="52"/>
        <v>pop_55_64</v>
      </c>
      <c r="D1375">
        <f ca="1">VLOOKUP(A1375&amp;B1375,'raw -- CBO demo'!$A$11:$N$8141,4,FALSE)</f>
        <v>3752165</v>
      </c>
      <c r="E1375">
        <f ca="1">VLOOKUP(A1375&amp;B1375,'raw -- CBO demo'!$A$11:$N$8141,8,FALSE)+VLOOKUP(A1375&amp;B1375,'raw -- CBO demo'!$A$11:$N$8141,14,FALSE)</f>
        <v>2423776</v>
      </c>
    </row>
    <row r="1376" spans="1:5">
      <c r="A1376">
        <f t="shared" si="51"/>
        <v>2036</v>
      </c>
      <c r="B1376">
        <f t="shared" si="52"/>
        <v>61</v>
      </c>
      <c r="C1376" t="str">
        <f t="shared" si="52"/>
        <v>pop_55_64</v>
      </c>
      <c r="D1376">
        <f ca="1">VLOOKUP(A1376&amp;B1376,'raw -- CBO demo'!$A$11:$N$8141,4,FALSE)</f>
        <v>3715485</v>
      </c>
      <c r="E1376">
        <f ca="1">VLOOKUP(A1376&amp;B1376,'raw -- CBO demo'!$A$11:$N$8141,8,FALSE)+VLOOKUP(A1376&amp;B1376,'raw -- CBO demo'!$A$11:$N$8141,14,FALSE)</f>
        <v>2342802</v>
      </c>
    </row>
    <row r="1377" spans="1:5">
      <c r="A1377">
        <f t="shared" si="51"/>
        <v>2036</v>
      </c>
      <c r="B1377">
        <f t="shared" si="52"/>
        <v>62</v>
      </c>
      <c r="C1377" t="str">
        <f t="shared" si="52"/>
        <v>pop_55_64</v>
      </c>
      <c r="D1377">
        <f ca="1">VLOOKUP(A1377&amp;B1377,'raw -- CBO demo'!$A$11:$N$8141,4,FALSE)</f>
        <v>3624558</v>
      </c>
      <c r="E1377">
        <f ca="1">VLOOKUP(A1377&amp;B1377,'raw -- CBO demo'!$A$11:$N$8141,8,FALSE)+VLOOKUP(A1377&amp;B1377,'raw -- CBO demo'!$A$11:$N$8141,14,FALSE)</f>
        <v>2318957</v>
      </c>
    </row>
    <row r="1378" spans="1:5">
      <c r="A1378">
        <f t="shared" si="51"/>
        <v>2036</v>
      </c>
      <c r="B1378">
        <f t="shared" si="52"/>
        <v>63</v>
      </c>
      <c r="C1378" t="str">
        <f t="shared" si="52"/>
        <v>pop_55_64</v>
      </c>
      <c r="D1378">
        <f ca="1">VLOOKUP(A1378&amp;B1378,'raw -- CBO demo'!$A$11:$N$8141,4,FALSE)</f>
        <v>3740475</v>
      </c>
      <c r="E1378">
        <f ca="1">VLOOKUP(A1378&amp;B1378,'raw -- CBO demo'!$A$11:$N$8141,8,FALSE)+VLOOKUP(A1378&amp;B1378,'raw -- CBO demo'!$A$11:$N$8141,14,FALSE)</f>
        <v>2360904</v>
      </c>
    </row>
    <row r="1379" spans="1:5">
      <c r="A1379">
        <f t="shared" si="51"/>
        <v>2036</v>
      </c>
      <c r="B1379">
        <f t="shared" si="52"/>
        <v>64</v>
      </c>
      <c r="C1379" t="str">
        <f t="shared" si="52"/>
        <v>pop_55_64</v>
      </c>
      <c r="D1379">
        <f ca="1">VLOOKUP(A1379&amp;B1379,'raw -- CBO demo'!$A$11:$N$8141,4,FALSE)</f>
        <v>3875052</v>
      </c>
      <c r="E1379">
        <f ca="1">VLOOKUP(A1379&amp;B1379,'raw -- CBO demo'!$A$11:$N$8141,8,FALSE)+VLOOKUP(A1379&amp;B1379,'raw -- CBO demo'!$A$11:$N$8141,14,FALSE)</f>
        <v>2434908</v>
      </c>
    </row>
    <row r="1380" spans="1:5">
      <c r="A1380">
        <f t="shared" si="51"/>
        <v>2036</v>
      </c>
      <c r="B1380">
        <f t="shared" si="52"/>
        <v>65</v>
      </c>
      <c r="C1380" t="str">
        <f t="shared" si="52"/>
        <v>pop_65_74</v>
      </c>
      <c r="D1380">
        <f ca="1">VLOOKUP(A1380&amp;B1380,'raw -- CBO demo'!$A$11:$N$8141,4,FALSE)</f>
        <v>4003028</v>
      </c>
      <c r="E1380">
        <f ca="1">VLOOKUP(A1380&amp;B1380,'raw -- CBO demo'!$A$11:$N$8141,8,FALSE)+VLOOKUP(A1380&amp;B1380,'raw -- CBO demo'!$A$11:$N$8141,14,FALSE)</f>
        <v>2560633</v>
      </c>
    </row>
    <row r="1381" spans="1:5">
      <c r="A1381">
        <f t="shared" si="51"/>
        <v>2036</v>
      </c>
      <c r="B1381">
        <f t="shared" si="52"/>
        <v>66</v>
      </c>
      <c r="C1381" t="str">
        <f t="shared" si="52"/>
        <v>pop_65_74</v>
      </c>
      <c r="D1381">
        <f ca="1">VLOOKUP(A1381&amp;B1381,'raw -- CBO demo'!$A$11:$N$8141,4,FALSE)</f>
        <v>3791474</v>
      </c>
      <c r="E1381">
        <f ca="1">VLOOKUP(A1381&amp;B1381,'raw -- CBO demo'!$A$11:$N$8141,8,FALSE)+VLOOKUP(A1381&amp;B1381,'raw -- CBO demo'!$A$11:$N$8141,14,FALSE)</f>
        <v>2413499</v>
      </c>
    </row>
    <row r="1382" spans="1:5">
      <c r="A1382">
        <f t="shared" si="51"/>
        <v>2036</v>
      </c>
      <c r="B1382">
        <f t="shared" si="52"/>
        <v>67</v>
      </c>
      <c r="C1382" t="str">
        <f t="shared" si="52"/>
        <v>pop_65_74</v>
      </c>
      <c r="D1382">
        <f ca="1">VLOOKUP(A1382&amp;B1382,'raw -- CBO demo'!$A$11:$N$8141,4,FALSE)</f>
        <v>3644837</v>
      </c>
      <c r="E1382">
        <f ca="1">VLOOKUP(A1382&amp;B1382,'raw -- CBO demo'!$A$11:$N$8141,8,FALSE)+VLOOKUP(A1382&amp;B1382,'raw -- CBO demo'!$A$11:$N$8141,14,FALSE)</f>
        <v>2297866</v>
      </c>
    </row>
    <row r="1383" spans="1:5">
      <c r="A1383">
        <f t="shared" si="51"/>
        <v>2036</v>
      </c>
      <c r="B1383">
        <f t="shared" si="52"/>
        <v>68</v>
      </c>
      <c r="C1383" t="str">
        <f t="shared" si="52"/>
        <v>pop_65_74</v>
      </c>
      <c r="D1383">
        <f ca="1">VLOOKUP(A1383&amp;B1383,'raw -- CBO demo'!$A$11:$N$8141,4,FALSE)</f>
        <v>3559757</v>
      </c>
      <c r="E1383">
        <f ca="1">VLOOKUP(A1383&amp;B1383,'raw -- CBO demo'!$A$11:$N$8141,8,FALSE)+VLOOKUP(A1383&amp;B1383,'raw -- CBO demo'!$A$11:$N$8141,14,FALSE)</f>
        <v>2186518</v>
      </c>
    </row>
    <row r="1384" spans="1:5">
      <c r="A1384">
        <f t="shared" si="51"/>
        <v>2036</v>
      </c>
      <c r="B1384">
        <f t="shared" si="52"/>
        <v>69</v>
      </c>
      <c r="C1384" t="str">
        <f t="shared" si="52"/>
        <v>pop_65_74</v>
      </c>
      <c r="D1384">
        <f ca="1">VLOOKUP(A1384&amp;B1384,'raw -- CBO demo'!$A$11:$N$8141,4,FALSE)</f>
        <v>3555227</v>
      </c>
      <c r="E1384">
        <f ca="1">VLOOKUP(A1384&amp;B1384,'raw -- CBO demo'!$A$11:$N$8141,8,FALSE)+VLOOKUP(A1384&amp;B1384,'raw -- CBO demo'!$A$11:$N$8141,14,FALSE)</f>
        <v>2176622</v>
      </c>
    </row>
    <row r="1385" spans="1:5">
      <c r="A1385">
        <f t="shared" si="51"/>
        <v>2036</v>
      </c>
      <c r="B1385">
        <f t="shared" si="52"/>
        <v>70</v>
      </c>
      <c r="C1385" t="str">
        <f t="shared" si="52"/>
        <v>pop_65_74</v>
      </c>
      <c r="D1385">
        <f ca="1">VLOOKUP(A1385&amp;B1385,'raw -- CBO demo'!$A$11:$N$8141,4,FALSE)</f>
        <v>3619159</v>
      </c>
      <c r="E1385">
        <f ca="1">VLOOKUP(A1385&amp;B1385,'raw -- CBO demo'!$A$11:$N$8141,8,FALSE)+VLOOKUP(A1385&amp;B1385,'raw -- CBO demo'!$A$11:$N$8141,14,FALSE)</f>
        <v>2165879</v>
      </c>
    </row>
    <row r="1386" spans="1:5">
      <c r="A1386">
        <f t="shared" si="51"/>
        <v>2036</v>
      </c>
      <c r="B1386">
        <f t="shared" si="52"/>
        <v>71</v>
      </c>
      <c r="C1386" t="str">
        <f t="shared" si="52"/>
        <v>pop_65_74</v>
      </c>
      <c r="D1386">
        <f ca="1">VLOOKUP(A1386&amp;B1386,'raw -- CBO demo'!$A$11:$N$8141,4,FALSE)</f>
        <v>3731132</v>
      </c>
      <c r="E1386">
        <f ca="1">VLOOKUP(A1386&amp;B1386,'raw -- CBO demo'!$A$11:$N$8141,8,FALSE)+VLOOKUP(A1386&amp;B1386,'raw -- CBO demo'!$A$11:$N$8141,14,FALSE)</f>
        <v>2283020</v>
      </c>
    </row>
    <row r="1387" spans="1:5">
      <c r="A1387">
        <f t="shared" si="51"/>
        <v>2036</v>
      </c>
      <c r="B1387">
        <f t="shared" si="52"/>
        <v>72</v>
      </c>
      <c r="C1387" t="str">
        <f t="shared" si="52"/>
        <v>pop_65_74</v>
      </c>
      <c r="D1387">
        <f ca="1">VLOOKUP(A1387&amp;B1387,'raw -- CBO demo'!$A$11:$N$8141,4,FALSE)</f>
        <v>3678663</v>
      </c>
      <c r="E1387">
        <f ca="1">VLOOKUP(A1387&amp;B1387,'raw -- CBO demo'!$A$11:$N$8141,8,FALSE)+VLOOKUP(A1387&amp;B1387,'raw -- CBO demo'!$A$11:$N$8141,14,FALSE)</f>
        <v>2192059</v>
      </c>
    </row>
    <row r="1388" spans="1:5">
      <c r="A1388">
        <f t="shared" si="51"/>
        <v>2036</v>
      </c>
      <c r="B1388">
        <f t="shared" si="52"/>
        <v>73</v>
      </c>
      <c r="C1388" t="str">
        <f t="shared" si="52"/>
        <v>pop_65_74</v>
      </c>
      <c r="D1388">
        <f ca="1">VLOOKUP(A1388&amp;B1388,'raw -- CBO demo'!$A$11:$N$8141,4,FALSE)</f>
        <v>3632551</v>
      </c>
      <c r="E1388">
        <f ca="1">VLOOKUP(A1388&amp;B1388,'raw -- CBO demo'!$A$11:$N$8141,8,FALSE)+VLOOKUP(A1388&amp;B1388,'raw -- CBO demo'!$A$11:$N$8141,14,FALSE)</f>
        <v>2153210</v>
      </c>
    </row>
    <row r="1389" spans="1:5">
      <c r="A1389">
        <f t="shared" ref="A1389:A1452" si="53">A1288+1</f>
        <v>2036</v>
      </c>
      <c r="B1389">
        <f t="shared" ref="B1389:C1452" si="54">B1288</f>
        <v>74</v>
      </c>
      <c r="C1389" t="str">
        <f t="shared" si="54"/>
        <v>pop_65_74</v>
      </c>
      <c r="D1389">
        <f ca="1">VLOOKUP(A1389&amp;B1389,'raw -- CBO demo'!$A$11:$N$8141,4,FALSE)</f>
        <v>3555505</v>
      </c>
      <c r="E1389">
        <f ca="1">VLOOKUP(A1389&amp;B1389,'raw -- CBO demo'!$A$11:$N$8141,8,FALSE)+VLOOKUP(A1389&amp;B1389,'raw -- CBO demo'!$A$11:$N$8141,14,FALSE)</f>
        <v>2112926</v>
      </c>
    </row>
    <row r="1390" spans="1:5">
      <c r="A1390">
        <f t="shared" si="53"/>
        <v>2036</v>
      </c>
      <c r="B1390">
        <f t="shared" si="54"/>
        <v>75</v>
      </c>
      <c r="C1390" t="str">
        <f t="shared" si="54"/>
        <v>pop_75_84</v>
      </c>
      <c r="D1390">
        <f ca="1">VLOOKUP(A1390&amp;B1390,'raw -- CBO demo'!$A$11:$N$8141,4,FALSE)</f>
        <v>3516231</v>
      </c>
      <c r="E1390">
        <f ca="1">VLOOKUP(A1390&amp;B1390,'raw -- CBO demo'!$A$11:$N$8141,8,FALSE)+VLOOKUP(A1390&amp;B1390,'raw -- CBO demo'!$A$11:$N$8141,14,FALSE)</f>
        <v>2045303</v>
      </c>
    </row>
    <row r="1391" spans="1:5">
      <c r="A1391">
        <f t="shared" si="53"/>
        <v>2036</v>
      </c>
      <c r="B1391">
        <f t="shared" si="54"/>
        <v>76</v>
      </c>
      <c r="C1391" t="str">
        <f t="shared" si="54"/>
        <v>pop_75_84</v>
      </c>
      <c r="D1391">
        <f ca="1">VLOOKUP(A1391&amp;B1391,'raw -- CBO demo'!$A$11:$N$8141,4,FALSE)</f>
        <v>3361112</v>
      </c>
      <c r="E1391">
        <f ca="1">VLOOKUP(A1391&amp;B1391,'raw -- CBO demo'!$A$11:$N$8141,8,FALSE)+VLOOKUP(A1391&amp;B1391,'raw -- CBO demo'!$A$11:$N$8141,14,FALSE)</f>
        <v>1872879</v>
      </c>
    </row>
    <row r="1392" spans="1:5">
      <c r="A1392">
        <f t="shared" si="53"/>
        <v>2036</v>
      </c>
      <c r="B1392">
        <f t="shared" si="54"/>
        <v>77</v>
      </c>
      <c r="C1392" t="str">
        <f t="shared" si="54"/>
        <v>pop_75_84</v>
      </c>
      <c r="D1392">
        <f ca="1">VLOOKUP(A1392&amp;B1392,'raw -- CBO demo'!$A$11:$N$8141,4,FALSE)</f>
        <v>3200240</v>
      </c>
      <c r="E1392">
        <f ca="1">VLOOKUP(A1392&amp;B1392,'raw -- CBO demo'!$A$11:$N$8141,8,FALSE)+VLOOKUP(A1392&amp;B1392,'raw -- CBO demo'!$A$11:$N$8141,14,FALSE)</f>
        <v>1786035</v>
      </c>
    </row>
    <row r="1393" spans="1:5">
      <c r="A1393">
        <f t="shared" si="53"/>
        <v>2036</v>
      </c>
      <c r="B1393">
        <f t="shared" si="54"/>
        <v>78</v>
      </c>
      <c r="C1393" t="str">
        <f t="shared" si="54"/>
        <v>pop_75_84</v>
      </c>
      <c r="D1393">
        <f ca="1">VLOOKUP(A1393&amp;B1393,'raw -- CBO demo'!$A$11:$N$8141,4,FALSE)</f>
        <v>3132874</v>
      </c>
      <c r="E1393">
        <f ca="1">VLOOKUP(A1393&amp;B1393,'raw -- CBO demo'!$A$11:$N$8141,8,FALSE)+VLOOKUP(A1393&amp;B1393,'raw -- CBO demo'!$A$11:$N$8141,14,FALSE)</f>
        <v>1747560</v>
      </c>
    </row>
    <row r="1394" spans="1:5">
      <c r="A1394">
        <f t="shared" si="53"/>
        <v>2036</v>
      </c>
      <c r="B1394">
        <f t="shared" si="54"/>
        <v>79</v>
      </c>
      <c r="C1394" t="str">
        <f t="shared" si="54"/>
        <v>pop_75_84</v>
      </c>
      <c r="D1394">
        <f ca="1">VLOOKUP(A1394&amp;B1394,'raw -- CBO demo'!$A$11:$N$8141,4,FALSE)</f>
        <v>2949365</v>
      </c>
      <c r="E1394">
        <f ca="1">VLOOKUP(A1394&amp;B1394,'raw -- CBO demo'!$A$11:$N$8141,8,FALSE)+VLOOKUP(A1394&amp;B1394,'raw -- CBO demo'!$A$11:$N$8141,14,FALSE)</f>
        <v>1539752</v>
      </c>
    </row>
    <row r="1395" spans="1:5">
      <c r="A1395">
        <f t="shared" si="53"/>
        <v>2036</v>
      </c>
      <c r="B1395">
        <f t="shared" si="54"/>
        <v>80</v>
      </c>
      <c r="C1395" t="str">
        <f t="shared" si="54"/>
        <v>pop_75_84</v>
      </c>
      <c r="D1395">
        <f ca="1">VLOOKUP(A1395&amp;B1395,'raw -- CBO demo'!$A$11:$N$8141,4,FALSE)</f>
        <v>2758108</v>
      </c>
      <c r="E1395">
        <f ca="1">VLOOKUP(A1395&amp;B1395,'raw -- CBO demo'!$A$11:$N$8141,8,FALSE)+VLOOKUP(A1395&amp;B1395,'raw -- CBO demo'!$A$11:$N$8141,14,FALSE)</f>
        <v>1438642</v>
      </c>
    </row>
    <row r="1396" spans="1:5">
      <c r="A1396">
        <f t="shared" si="53"/>
        <v>2036</v>
      </c>
      <c r="B1396">
        <f t="shared" si="54"/>
        <v>81</v>
      </c>
      <c r="C1396" t="str">
        <f t="shared" si="54"/>
        <v>pop_75_84</v>
      </c>
      <c r="D1396">
        <f ca="1">VLOOKUP(A1396&amp;B1396,'raw -- CBO demo'!$A$11:$N$8141,4,FALSE)</f>
        <v>2604722</v>
      </c>
      <c r="E1396">
        <f ca="1">VLOOKUP(A1396&amp;B1396,'raw -- CBO demo'!$A$11:$N$8141,8,FALSE)+VLOOKUP(A1396&amp;B1396,'raw -- CBO demo'!$A$11:$N$8141,14,FALSE)</f>
        <v>1345469</v>
      </c>
    </row>
    <row r="1397" spans="1:5">
      <c r="A1397">
        <f t="shared" si="53"/>
        <v>2036</v>
      </c>
      <c r="B1397">
        <f t="shared" si="54"/>
        <v>82</v>
      </c>
      <c r="C1397" t="str">
        <f t="shared" si="54"/>
        <v>pop_75_84</v>
      </c>
      <c r="D1397">
        <f ca="1">VLOOKUP(A1397&amp;B1397,'raw -- CBO demo'!$A$11:$N$8141,4,FALSE)</f>
        <v>2370692</v>
      </c>
      <c r="E1397">
        <f ca="1">VLOOKUP(A1397&amp;B1397,'raw -- CBO demo'!$A$11:$N$8141,8,FALSE)+VLOOKUP(A1397&amp;B1397,'raw -- CBO demo'!$A$11:$N$8141,14,FALSE)</f>
        <v>1170430</v>
      </c>
    </row>
    <row r="1398" spans="1:5">
      <c r="A1398">
        <f t="shared" si="53"/>
        <v>2036</v>
      </c>
      <c r="B1398">
        <f t="shared" si="54"/>
        <v>83</v>
      </c>
      <c r="C1398" t="str">
        <f t="shared" si="54"/>
        <v>pop_75_84</v>
      </c>
      <c r="D1398">
        <f ca="1">VLOOKUP(A1398&amp;B1398,'raw -- CBO demo'!$A$11:$N$8141,4,FALSE)</f>
        <v>2211626</v>
      </c>
      <c r="E1398">
        <f ca="1">VLOOKUP(A1398&amp;B1398,'raw -- CBO demo'!$A$11:$N$8141,8,FALSE)+VLOOKUP(A1398&amp;B1398,'raw -- CBO demo'!$A$11:$N$8141,14,FALSE)</f>
        <v>1074880</v>
      </c>
    </row>
    <row r="1399" spans="1:5">
      <c r="A1399">
        <f t="shared" si="53"/>
        <v>2036</v>
      </c>
      <c r="B1399">
        <f t="shared" si="54"/>
        <v>84</v>
      </c>
      <c r="C1399" t="str">
        <f t="shared" si="54"/>
        <v>pop_75_84</v>
      </c>
      <c r="D1399">
        <f ca="1">VLOOKUP(A1399&amp;B1399,'raw -- CBO demo'!$A$11:$N$8141,4,FALSE)</f>
        <v>1992582</v>
      </c>
      <c r="E1399">
        <f ca="1">VLOOKUP(A1399&amp;B1399,'raw -- CBO demo'!$A$11:$N$8141,8,FALSE)+VLOOKUP(A1399&amp;B1399,'raw -- CBO demo'!$A$11:$N$8141,14,FALSE)</f>
        <v>975401</v>
      </c>
    </row>
    <row r="1400" spans="1:5">
      <c r="A1400">
        <f t="shared" si="53"/>
        <v>2036</v>
      </c>
      <c r="B1400">
        <f t="shared" si="54"/>
        <v>85</v>
      </c>
      <c r="C1400" t="str">
        <f t="shared" si="54"/>
        <v>pop_85_plus</v>
      </c>
      <c r="D1400">
        <f ca="1">VLOOKUP(A1400&amp;B1400,'raw -- CBO demo'!$A$11:$N$8141,4,FALSE)</f>
        <v>1781685</v>
      </c>
      <c r="E1400">
        <f ca="1">VLOOKUP(A1400&amp;B1400,'raw -- CBO demo'!$A$11:$N$8141,8,FALSE)+VLOOKUP(A1400&amp;B1400,'raw -- CBO demo'!$A$11:$N$8141,14,FALSE)</f>
        <v>860553</v>
      </c>
    </row>
    <row r="1401" spans="1:5">
      <c r="A1401">
        <f t="shared" si="53"/>
        <v>2036</v>
      </c>
      <c r="B1401">
        <f t="shared" si="54"/>
        <v>86</v>
      </c>
      <c r="C1401" t="str">
        <f t="shared" si="54"/>
        <v>pop_85_plus</v>
      </c>
      <c r="D1401">
        <f ca="1">VLOOKUP(A1401&amp;B1401,'raw -- CBO demo'!$A$11:$N$8141,4,FALSE)</f>
        <v>1605048</v>
      </c>
      <c r="E1401">
        <f ca="1">VLOOKUP(A1401&amp;B1401,'raw -- CBO demo'!$A$11:$N$8141,8,FALSE)+VLOOKUP(A1401&amp;B1401,'raw -- CBO demo'!$A$11:$N$8141,14,FALSE)</f>
        <v>735629</v>
      </c>
    </row>
    <row r="1402" spans="1:5">
      <c r="A1402">
        <f t="shared" si="53"/>
        <v>2036</v>
      </c>
      <c r="B1402">
        <f t="shared" si="54"/>
        <v>87</v>
      </c>
      <c r="C1402" t="str">
        <f t="shared" si="54"/>
        <v>pop_85_plus</v>
      </c>
      <c r="D1402">
        <f ca="1">VLOOKUP(A1402&amp;B1402,'raw -- CBO demo'!$A$11:$N$8141,4,FALSE)</f>
        <v>1428707</v>
      </c>
      <c r="E1402">
        <f ca="1">VLOOKUP(A1402&amp;B1402,'raw -- CBO demo'!$A$11:$N$8141,8,FALSE)+VLOOKUP(A1402&amp;B1402,'raw -- CBO demo'!$A$11:$N$8141,14,FALSE)</f>
        <v>620188</v>
      </c>
    </row>
    <row r="1403" spans="1:5">
      <c r="A1403">
        <f t="shared" si="53"/>
        <v>2036</v>
      </c>
      <c r="B1403">
        <f t="shared" si="54"/>
        <v>88</v>
      </c>
      <c r="C1403" t="str">
        <f t="shared" si="54"/>
        <v>pop_85_plus</v>
      </c>
      <c r="D1403">
        <f ca="1">VLOOKUP(A1403&amp;B1403,'raw -- CBO demo'!$A$11:$N$8141,4,FALSE)</f>
        <v>1317975</v>
      </c>
      <c r="E1403">
        <f ca="1">VLOOKUP(A1403&amp;B1403,'raw -- CBO demo'!$A$11:$N$8141,8,FALSE)+VLOOKUP(A1403&amp;B1403,'raw -- CBO demo'!$A$11:$N$8141,14,FALSE)</f>
        <v>544178</v>
      </c>
    </row>
    <row r="1404" spans="1:5">
      <c r="A1404">
        <f t="shared" si="53"/>
        <v>2036</v>
      </c>
      <c r="B1404">
        <f t="shared" si="54"/>
        <v>89</v>
      </c>
      <c r="C1404" t="str">
        <f t="shared" si="54"/>
        <v>pop_85_plus</v>
      </c>
      <c r="D1404">
        <f ca="1">VLOOKUP(A1404&amp;B1404,'raw -- CBO demo'!$A$11:$N$8141,4,FALSE)</f>
        <v>1035783</v>
      </c>
      <c r="E1404">
        <f ca="1">VLOOKUP(A1404&amp;B1404,'raw -- CBO demo'!$A$11:$N$8141,8,FALSE)+VLOOKUP(A1404&amp;B1404,'raw -- CBO demo'!$A$11:$N$8141,14,FALSE)</f>
        <v>375873</v>
      </c>
    </row>
    <row r="1405" spans="1:5">
      <c r="A1405">
        <f t="shared" si="53"/>
        <v>2036</v>
      </c>
      <c r="B1405">
        <f t="shared" si="54"/>
        <v>90</v>
      </c>
      <c r="C1405" t="str">
        <f t="shared" si="54"/>
        <v>pop_85_plus</v>
      </c>
      <c r="D1405">
        <f ca="1">VLOOKUP(A1405&amp;B1405,'raw -- CBO demo'!$A$11:$N$8141,4,FALSE)</f>
        <v>738985</v>
      </c>
      <c r="E1405">
        <f ca="1">VLOOKUP(A1405&amp;B1405,'raw -- CBO demo'!$A$11:$N$8141,8,FALSE)+VLOOKUP(A1405&amp;B1405,'raw -- CBO demo'!$A$11:$N$8141,14,FALSE)</f>
        <v>259045</v>
      </c>
    </row>
    <row r="1406" spans="1:5">
      <c r="A1406">
        <f t="shared" si="53"/>
        <v>2036</v>
      </c>
      <c r="B1406">
        <f t="shared" si="54"/>
        <v>91</v>
      </c>
      <c r="C1406" t="str">
        <f t="shared" si="54"/>
        <v>pop_85_plus</v>
      </c>
      <c r="D1406">
        <f ca="1">VLOOKUP(A1406&amp;B1406,'raw -- CBO demo'!$A$11:$N$8141,4,FALSE)</f>
        <v>630892</v>
      </c>
      <c r="E1406">
        <f ca="1">VLOOKUP(A1406&amp;B1406,'raw -- CBO demo'!$A$11:$N$8141,8,FALSE)+VLOOKUP(A1406&amp;B1406,'raw -- CBO demo'!$A$11:$N$8141,14,FALSE)</f>
        <v>227296</v>
      </c>
    </row>
    <row r="1407" spans="1:5">
      <c r="A1407">
        <f t="shared" si="53"/>
        <v>2036</v>
      </c>
      <c r="B1407">
        <f t="shared" si="54"/>
        <v>92</v>
      </c>
      <c r="C1407" t="str">
        <f t="shared" si="54"/>
        <v>pop_85_plus</v>
      </c>
      <c r="D1407">
        <f ca="1">VLOOKUP(A1407&amp;B1407,'raw -- CBO demo'!$A$11:$N$8141,4,FALSE)</f>
        <v>532772</v>
      </c>
      <c r="E1407">
        <f ca="1">VLOOKUP(A1407&amp;B1407,'raw -- CBO demo'!$A$11:$N$8141,8,FALSE)+VLOOKUP(A1407&amp;B1407,'raw -- CBO demo'!$A$11:$N$8141,14,FALSE)</f>
        <v>185182</v>
      </c>
    </row>
    <row r="1408" spans="1:5">
      <c r="A1408">
        <f t="shared" si="53"/>
        <v>2036</v>
      </c>
      <c r="B1408">
        <f t="shared" si="54"/>
        <v>93</v>
      </c>
      <c r="C1408" t="str">
        <f t="shared" si="54"/>
        <v>pop_85_plus</v>
      </c>
      <c r="D1408">
        <f ca="1">VLOOKUP(A1408&amp;B1408,'raw -- CBO demo'!$A$11:$N$8141,4,FALSE)</f>
        <v>418526</v>
      </c>
      <c r="E1408">
        <f ca="1">VLOOKUP(A1408&amp;B1408,'raw -- CBO demo'!$A$11:$N$8141,8,FALSE)+VLOOKUP(A1408&amp;B1408,'raw -- CBO demo'!$A$11:$N$8141,14,FALSE)</f>
        <v>119241</v>
      </c>
    </row>
    <row r="1409" spans="1:5">
      <c r="A1409">
        <f t="shared" si="53"/>
        <v>2036</v>
      </c>
      <c r="B1409">
        <f t="shared" si="54"/>
        <v>94</v>
      </c>
      <c r="C1409" t="str">
        <f t="shared" si="54"/>
        <v>pop_85_plus</v>
      </c>
      <c r="D1409">
        <f ca="1">VLOOKUP(A1409&amp;B1409,'raw -- CBO demo'!$A$11:$N$8141,4,FALSE)</f>
        <v>294891</v>
      </c>
      <c r="E1409">
        <f ca="1">VLOOKUP(A1409&amp;B1409,'raw -- CBO demo'!$A$11:$N$8141,8,FALSE)+VLOOKUP(A1409&amp;B1409,'raw -- CBO demo'!$A$11:$N$8141,14,FALSE)</f>
        <v>80578</v>
      </c>
    </row>
    <row r="1410" spans="1:5">
      <c r="A1410">
        <f t="shared" si="53"/>
        <v>2036</v>
      </c>
      <c r="B1410">
        <f t="shared" si="54"/>
        <v>95</v>
      </c>
      <c r="C1410" t="str">
        <f t="shared" si="54"/>
        <v>pop_85_plus</v>
      </c>
      <c r="D1410">
        <f ca="1">VLOOKUP(A1410&amp;B1410,'raw -- CBO demo'!$A$11:$N$8141,4,FALSE)</f>
        <v>217729</v>
      </c>
      <c r="E1410">
        <f ca="1">VLOOKUP(A1410&amp;B1410,'raw -- CBO demo'!$A$11:$N$8141,8,FALSE)+VLOOKUP(A1410&amp;B1410,'raw -- CBO demo'!$A$11:$N$8141,14,FALSE)</f>
        <v>41140</v>
      </c>
    </row>
    <row r="1411" spans="1:5">
      <c r="A1411">
        <f t="shared" si="53"/>
        <v>2036</v>
      </c>
      <c r="B1411">
        <f t="shared" si="54"/>
        <v>96</v>
      </c>
      <c r="C1411" t="str">
        <f t="shared" si="54"/>
        <v>pop_85_plus</v>
      </c>
      <c r="D1411">
        <f ca="1">VLOOKUP(A1411&amp;B1411,'raw -- CBO demo'!$A$11:$N$8141,4,FALSE)</f>
        <v>156424</v>
      </c>
      <c r="E1411">
        <f ca="1">VLOOKUP(A1411&amp;B1411,'raw -- CBO demo'!$A$11:$N$8141,8,FALSE)+VLOOKUP(A1411&amp;B1411,'raw -- CBO demo'!$A$11:$N$8141,14,FALSE)</f>
        <v>34786</v>
      </c>
    </row>
    <row r="1412" spans="1:5">
      <c r="A1412">
        <f t="shared" si="53"/>
        <v>2036</v>
      </c>
      <c r="B1412">
        <f t="shared" si="54"/>
        <v>97</v>
      </c>
      <c r="C1412" t="str">
        <f t="shared" si="54"/>
        <v>pop_85_plus</v>
      </c>
      <c r="D1412">
        <f ca="1">VLOOKUP(A1412&amp;B1412,'raw -- CBO demo'!$A$11:$N$8141,4,FALSE)</f>
        <v>114878</v>
      </c>
      <c r="E1412">
        <f ca="1">VLOOKUP(A1412&amp;B1412,'raw -- CBO demo'!$A$11:$N$8141,8,FALSE)+VLOOKUP(A1412&amp;B1412,'raw -- CBO demo'!$A$11:$N$8141,14,FALSE)</f>
        <v>17849</v>
      </c>
    </row>
    <row r="1413" spans="1:5">
      <c r="A1413">
        <f t="shared" si="53"/>
        <v>2036</v>
      </c>
      <c r="B1413">
        <f t="shared" si="54"/>
        <v>98</v>
      </c>
      <c r="C1413" t="str">
        <f t="shared" si="54"/>
        <v>pop_85_plus</v>
      </c>
      <c r="D1413">
        <f ca="1">VLOOKUP(A1413&amp;B1413,'raw -- CBO demo'!$A$11:$N$8141,4,FALSE)</f>
        <v>79060</v>
      </c>
      <c r="E1413">
        <f ca="1">VLOOKUP(A1413&amp;B1413,'raw -- CBO demo'!$A$11:$N$8141,8,FALSE)+VLOOKUP(A1413&amp;B1413,'raw -- CBO demo'!$A$11:$N$8141,14,FALSE)</f>
        <v>14362</v>
      </c>
    </row>
    <row r="1414" spans="1:5">
      <c r="A1414">
        <f t="shared" si="53"/>
        <v>2036</v>
      </c>
      <c r="B1414">
        <f t="shared" si="54"/>
        <v>99</v>
      </c>
      <c r="C1414" t="str">
        <f t="shared" si="54"/>
        <v>pop_85_plus</v>
      </c>
      <c r="D1414">
        <f ca="1">VLOOKUP(A1414&amp;B1414,'raw -- CBO demo'!$A$11:$N$8141,4,FALSE)</f>
        <v>53421</v>
      </c>
      <c r="E1414">
        <f ca="1">VLOOKUP(A1414&amp;B1414,'raw -- CBO demo'!$A$11:$N$8141,8,FALSE)+VLOOKUP(A1414&amp;B1414,'raw -- CBO demo'!$A$11:$N$8141,14,FALSE)</f>
        <v>6506</v>
      </c>
    </row>
    <row r="1415" spans="1:5">
      <c r="A1415">
        <f t="shared" si="53"/>
        <v>2036</v>
      </c>
      <c r="B1415">
        <f t="shared" si="54"/>
        <v>100</v>
      </c>
      <c r="C1415" t="str">
        <f t="shared" si="54"/>
        <v>pop_85_plus</v>
      </c>
      <c r="D1415">
        <f ca="1">VLOOKUP(A1415&amp;B1415,'raw -- CBO demo'!$A$11:$N$8141,4,FALSE)</f>
        <v>98016</v>
      </c>
      <c r="E1415">
        <f ca="1">VLOOKUP(A1415&amp;B1415,'raw -- CBO demo'!$A$11:$N$8141,8,FALSE)+VLOOKUP(A1415&amp;B1415,'raw -- CBO demo'!$A$11:$N$8141,14,FALSE)</f>
        <v>11100</v>
      </c>
    </row>
    <row r="1416" spans="1:5">
      <c r="A1416">
        <f t="shared" si="53"/>
        <v>2037</v>
      </c>
      <c r="B1416">
        <f t="shared" si="54"/>
        <v>0</v>
      </c>
      <c r="C1416" t="str">
        <f t="shared" si="54"/>
        <v>pop_0_5</v>
      </c>
      <c r="D1416">
        <f ca="1">VLOOKUP(A1416&amp;B1416,'raw -- CBO demo'!$A$11:$N$8141,4,FALSE)</f>
        <v>4007844</v>
      </c>
      <c r="E1416">
        <f ca="1">VLOOKUP(A1416&amp;B1416,'raw -- CBO demo'!$A$11:$N$8141,8,FALSE)+VLOOKUP(A1416&amp;B1416,'raw -- CBO demo'!$A$11:$N$8141,14,FALSE)</f>
        <v>0</v>
      </c>
    </row>
    <row r="1417" spans="1:5">
      <c r="A1417">
        <f t="shared" si="53"/>
        <v>2037</v>
      </c>
      <c r="B1417">
        <f t="shared" si="54"/>
        <v>1</v>
      </c>
      <c r="C1417" t="str">
        <f t="shared" si="54"/>
        <v>pop_0_5</v>
      </c>
      <c r="D1417">
        <f ca="1">VLOOKUP(A1417&amp;B1417,'raw -- CBO demo'!$A$11:$N$8141,4,FALSE)</f>
        <v>4013343</v>
      </c>
      <c r="E1417">
        <f ca="1">VLOOKUP(A1417&amp;B1417,'raw -- CBO demo'!$A$11:$N$8141,8,FALSE)+VLOOKUP(A1417&amp;B1417,'raw -- CBO demo'!$A$11:$N$8141,14,FALSE)</f>
        <v>0</v>
      </c>
    </row>
    <row r="1418" spans="1:5">
      <c r="A1418">
        <f t="shared" si="53"/>
        <v>2037</v>
      </c>
      <c r="B1418">
        <f t="shared" si="54"/>
        <v>2</v>
      </c>
      <c r="C1418" t="str">
        <f t="shared" si="54"/>
        <v>pop_0_5</v>
      </c>
      <c r="D1418">
        <f ca="1">VLOOKUP(A1418&amp;B1418,'raw -- CBO demo'!$A$11:$N$8141,4,FALSE)</f>
        <v>4027393</v>
      </c>
      <c r="E1418">
        <f ca="1">VLOOKUP(A1418&amp;B1418,'raw -- CBO demo'!$A$11:$N$8141,8,FALSE)+VLOOKUP(A1418&amp;B1418,'raw -- CBO demo'!$A$11:$N$8141,14,FALSE)</f>
        <v>0</v>
      </c>
    </row>
    <row r="1419" spans="1:5">
      <c r="A1419">
        <f t="shared" si="53"/>
        <v>2037</v>
      </c>
      <c r="B1419">
        <f t="shared" si="54"/>
        <v>3</v>
      </c>
      <c r="C1419" t="str">
        <f t="shared" si="54"/>
        <v>pop_0_5</v>
      </c>
      <c r="D1419">
        <f ca="1">VLOOKUP(A1419&amp;B1419,'raw -- CBO demo'!$A$11:$N$8141,4,FALSE)</f>
        <v>4042600</v>
      </c>
      <c r="E1419">
        <f ca="1">VLOOKUP(A1419&amp;B1419,'raw -- CBO demo'!$A$11:$N$8141,8,FALSE)+VLOOKUP(A1419&amp;B1419,'raw -- CBO demo'!$A$11:$N$8141,14,FALSE)</f>
        <v>0</v>
      </c>
    </row>
    <row r="1420" spans="1:5">
      <c r="A1420">
        <f t="shared" si="53"/>
        <v>2037</v>
      </c>
      <c r="B1420">
        <f t="shared" si="54"/>
        <v>4</v>
      </c>
      <c r="C1420" t="str">
        <f t="shared" si="54"/>
        <v>pop_0_5</v>
      </c>
      <c r="D1420">
        <f ca="1">VLOOKUP(A1420&amp;B1420,'raw -- CBO demo'!$A$11:$N$8141,4,FALSE)</f>
        <v>4056870</v>
      </c>
      <c r="E1420">
        <f ca="1">VLOOKUP(A1420&amp;B1420,'raw -- CBO demo'!$A$11:$N$8141,8,FALSE)+VLOOKUP(A1420&amp;B1420,'raw -- CBO demo'!$A$11:$N$8141,14,FALSE)</f>
        <v>0</v>
      </c>
    </row>
    <row r="1421" spans="1:5">
      <c r="A1421">
        <f t="shared" si="53"/>
        <v>2037</v>
      </c>
      <c r="B1421">
        <f t="shared" si="54"/>
        <v>5</v>
      </c>
      <c r="C1421" t="str">
        <f t="shared" si="54"/>
        <v>pop_0_5</v>
      </c>
      <c r="D1421">
        <f ca="1">VLOOKUP(A1421&amp;B1421,'raw -- CBO demo'!$A$11:$N$8141,4,FALSE)</f>
        <v>4070600</v>
      </c>
      <c r="E1421">
        <f ca="1">VLOOKUP(A1421&amp;B1421,'raw -- CBO demo'!$A$11:$N$8141,8,FALSE)+VLOOKUP(A1421&amp;B1421,'raw -- CBO demo'!$A$11:$N$8141,14,FALSE)</f>
        <v>0</v>
      </c>
    </row>
    <row r="1422" spans="1:5">
      <c r="A1422">
        <f t="shared" si="53"/>
        <v>2037</v>
      </c>
      <c r="B1422">
        <f t="shared" si="54"/>
        <v>6</v>
      </c>
      <c r="C1422" t="str">
        <f t="shared" si="54"/>
        <v>pop_6_17</v>
      </c>
      <c r="D1422">
        <f ca="1">VLOOKUP(A1422&amp;B1422,'raw -- CBO demo'!$A$11:$N$8141,4,FALSE)</f>
        <v>4076875</v>
      </c>
      <c r="E1422">
        <f ca="1">VLOOKUP(A1422&amp;B1422,'raw -- CBO demo'!$A$11:$N$8141,8,FALSE)+VLOOKUP(A1422&amp;B1422,'raw -- CBO demo'!$A$11:$N$8141,14,FALSE)</f>
        <v>0</v>
      </c>
    </row>
    <row r="1423" spans="1:5">
      <c r="A1423">
        <f t="shared" si="53"/>
        <v>2037</v>
      </c>
      <c r="B1423">
        <f t="shared" si="54"/>
        <v>7</v>
      </c>
      <c r="C1423" t="str">
        <f t="shared" si="54"/>
        <v>pop_6_17</v>
      </c>
      <c r="D1423">
        <f ca="1">VLOOKUP(A1423&amp;B1423,'raw -- CBO demo'!$A$11:$N$8141,4,FALSE)</f>
        <v>4068041</v>
      </c>
      <c r="E1423">
        <f ca="1">VLOOKUP(A1423&amp;B1423,'raw -- CBO demo'!$A$11:$N$8141,8,FALSE)+VLOOKUP(A1423&amp;B1423,'raw -- CBO demo'!$A$11:$N$8141,14,FALSE)</f>
        <v>0</v>
      </c>
    </row>
    <row r="1424" spans="1:5">
      <c r="A1424">
        <f t="shared" si="53"/>
        <v>2037</v>
      </c>
      <c r="B1424">
        <f t="shared" si="54"/>
        <v>8</v>
      </c>
      <c r="C1424" t="str">
        <f t="shared" si="54"/>
        <v>pop_6_17</v>
      </c>
      <c r="D1424">
        <f ca="1">VLOOKUP(A1424&amp;B1424,'raw -- CBO demo'!$A$11:$N$8141,4,FALSE)</f>
        <v>4049006</v>
      </c>
      <c r="E1424">
        <f ca="1">VLOOKUP(A1424&amp;B1424,'raw -- CBO demo'!$A$11:$N$8141,8,FALSE)+VLOOKUP(A1424&amp;B1424,'raw -- CBO demo'!$A$11:$N$8141,14,FALSE)</f>
        <v>0</v>
      </c>
    </row>
    <row r="1425" spans="1:5">
      <c r="A1425">
        <f t="shared" si="53"/>
        <v>2037</v>
      </c>
      <c r="B1425">
        <f t="shared" si="54"/>
        <v>9</v>
      </c>
      <c r="C1425" t="str">
        <f t="shared" si="54"/>
        <v>pop_6_17</v>
      </c>
      <c r="D1425">
        <f ca="1">VLOOKUP(A1425&amp;B1425,'raw -- CBO demo'!$A$11:$N$8141,4,FALSE)</f>
        <v>4025056</v>
      </c>
      <c r="E1425">
        <f ca="1">VLOOKUP(A1425&amp;B1425,'raw -- CBO demo'!$A$11:$N$8141,8,FALSE)+VLOOKUP(A1425&amp;B1425,'raw -- CBO demo'!$A$11:$N$8141,14,FALSE)</f>
        <v>0</v>
      </c>
    </row>
    <row r="1426" spans="1:5">
      <c r="A1426">
        <f t="shared" si="53"/>
        <v>2037</v>
      </c>
      <c r="B1426">
        <f t="shared" si="54"/>
        <v>10</v>
      </c>
      <c r="C1426" t="str">
        <f t="shared" si="54"/>
        <v>pop_6_17</v>
      </c>
      <c r="D1426">
        <f ca="1">VLOOKUP(A1426&amp;B1426,'raw -- CBO demo'!$A$11:$N$8141,4,FALSE)</f>
        <v>4000729</v>
      </c>
      <c r="E1426">
        <f ca="1">VLOOKUP(A1426&amp;B1426,'raw -- CBO demo'!$A$11:$N$8141,8,FALSE)+VLOOKUP(A1426&amp;B1426,'raw -- CBO demo'!$A$11:$N$8141,14,FALSE)</f>
        <v>0</v>
      </c>
    </row>
    <row r="1427" spans="1:5">
      <c r="A1427">
        <f t="shared" si="53"/>
        <v>2037</v>
      </c>
      <c r="B1427">
        <f t="shared" si="54"/>
        <v>11</v>
      </c>
      <c r="C1427" t="str">
        <f t="shared" si="54"/>
        <v>pop_6_17</v>
      </c>
      <c r="D1427">
        <f ca="1">VLOOKUP(A1427&amp;B1427,'raw -- CBO demo'!$A$11:$N$8141,4,FALSE)</f>
        <v>3979821</v>
      </c>
      <c r="E1427">
        <f ca="1">VLOOKUP(A1427&amp;B1427,'raw -- CBO demo'!$A$11:$N$8141,8,FALSE)+VLOOKUP(A1427&amp;B1427,'raw -- CBO demo'!$A$11:$N$8141,14,FALSE)</f>
        <v>0</v>
      </c>
    </row>
    <row r="1428" spans="1:5">
      <c r="A1428">
        <f t="shared" si="53"/>
        <v>2037</v>
      </c>
      <c r="B1428">
        <f t="shared" si="54"/>
        <v>12</v>
      </c>
      <c r="C1428" t="str">
        <f t="shared" si="54"/>
        <v>pop_6_17</v>
      </c>
      <c r="D1428">
        <f ca="1">VLOOKUP(A1428&amp;B1428,'raw -- CBO demo'!$A$11:$N$8141,4,FALSE)</f>
        <v>3967173</v>
      </c>
      <c r="E1428">
        <f ca="1">VLOOKUP(A1428&amp;B1428,'raw -- CBO demo'!$A$11:$N$8141,8,FALSE)+VLOOKUP(A1428&amp;B1428,'raw -- CBO demo'!$A$11:$N$8141,14,FALSE)</f>
        <v>0</v>
      </c>
    </row>
    <row r="1429" spans="1:5">
      <c r="A1429">
        <f t="shared" si="53"/>
        <v>2037</v>
      </c>
      <c r="B1429">
        <f t="shared" si="54"/>
        <v>13</v>
      </c>
      <c r="C1429" t="str">
        <f t="shared" si="54"/>
        <v>pop_6_17</v>
      </c>
      <c r="D1429">
        <f ca="1">VLOOKUP(A1429&amp;B1429,'raw -- CBO demo'!$A$11:$N$8141,4,FALSE)</f>
        <v>3966845</v>
      </c>
      <c r="E1429">
        <f ca="1">VLOOKUP(A1429&amp;B1429,'raw -- CBO demo'!$A$11:$N$8141,8,FALSE)+VLOOKUP(A1429&amp;B1429,'raw -- CBO demo'!$A$11:$N$8141,14,FALSE)</f>
        <v>0</v>
      </c>
    </row>
    <row r="1430" spans="1:5">
      <c r="A1430">
        <f t="shared" si="53"/>
        <v>2037</v>
      </c>
      <c r="B1430">
        <f t="shared" si="54"/>
        <v>14</v>
      </c>
      <c r="C1430" t="str">
        <f t="shared" si="54"/>
        <v>pop_6_17</v>
      </c>
      <c r="D1430">
        <f ca="1">VLOOKUP(A1430&amp;B1430,'raw -- CBO demo'!$A$11:$N$8141,4,FALSE)</f>
        <v>3965946</v>
      </c>
      <c r="E1430">
        <f ca="1">VLOOKUP(A1430&amp;B1430,'raw -- CBO demo'!$A$11:$N$8141,8,FALSE)+VLOOKUP(A1430&amp;B1430,'raw -- CBO demo'!$A$11:$N$8141,14,FALSE)</f>
        <v>0</v>
      </c>
    </row>
    <row r="1431" spans="1:5">
      <c r="A1431">
        <f t="shared" si="53"/>
        <v>2037</v>
      </c>
      <c r="B1431">
        <f t="shared" si="54"/>
        <v>15</v>
      </c>
      <c r="C1431" t="str">
        <f t="shared" si="54"/>
        <v>pop_6_17</v>
      </c>
      <c r="D1431">
        <f ca="1">VLOOKUP(A1431&amp;B1431,'raw -- CBO demo'!$A$11:$N$8141,4,FALSE)</f>
        <v>3975550</v>
      </c>
      <c r="E1431">
        <f ca="1">VLOOKUP(A1431&amp;B1431,'raw -- CBO demo'!$A$11:$N$8141,8,FALSE)+VLOOKUP(A1431&amp;B1431,'raw -- CBO demo'!$A$11:$N$8141,14,FALSE)</f>
        <v>0</v>
      </c>
    </row>
    <row r="1432" spans="1:5">
      <c r="A1432">
        <f t="shared" si="53"/>
        <v>2037</v>
      </c>
      <c r="B1432">
        <f t="shared" si="54"/>
        <v>16</v>
      </c>
      <c r="C1432" t="str">
        <f t="shared" si="54"/>
        <v>pop_6_17</v>
      </c>
      <c r="D1432">
        <f ca="1">VLOOKUP(A1432&amp;B1432,'raw -- CBO demo'!$A$11:$N$8141,4,FALSE)</f>
        <v>3932672</v>
      </c>
      <c r="E1432">
        <f ca="1">VLOOKUP(A1432&amp;B1432,'raw -- CBO demo'!$A$11:$N$8141,8,FALSE)+VLOOKUP(A1432&amp;B1432,'raw -- CBO demo'!$A$11:$N$8141,14,FALSE)</f>
        <v>13573</v>
      </c>
    </row>
    <row r="1433" spans="1:5">
      <c r="A1433">
        <f t="shared" si="53"/>
        <v>2037</v>
      </c>
      <c r="B1433">
        <f t="shared" si="54"/>
        <v>17</v>
      </c>
      <c r="C1433" t="str">
        <f t="shared" si="54"/>
        <v>pop_6_17</v>
      </c>
      <c r="D1433">
        <f ca="1">VLOOKUP(A1433&amp;B1433,'raw -- CBO demo'!$A$11:$N$8141,4,FALSE)</f>
        <v>4076059</v>
      </c>
      <c r="E1433">
        <f ca="1">VLOOKUP(A1433&amp;B1433,'raw -- CBO demo'!$A$11:$N$8141,8,FALSE)+VLOOKUP(A1433&amp;B1433,'raw -- CBO demo'!$A$11:$N$8141,14,FALSE)</f>
        <v>23015</v>
      </c>
    </row>
    <row r="1434" spans="1:5">
      <c r="A1434">
        <f t="shared" si="53"/>
        <v>2037</v>
      </c>
      <c r="B1434">
        <f t="shared" si="54"/>
        <v>18</v>
      </c>
      <c r="C1434" t="str">
        <f t="shared" si="54"/>
        <v>pop_18_24</v>
      </c>
      <c r="D1434">
        <f ca="1">VLOOKUP(A1434&amp;B1434,'raw -- CBO demo'!$A$11:$N$8141,4,FALSE)</f>
        <v>4154724</v>
      </c>
      <c r="E1434">
        <f ca="1">VLOOKUP(A1434&amp;B1434,'raw -- CBO demo'!$A$11:$N$8141,8,FALSE)+VLOOKUP(A1434&amp;B1434,'raw -- CBO demo'!$A$11:$N$8141,14,FALSE)</f>
        <v>38275</v>
      </c>
    </row>
    <row r="1435" spans="1:5">
      <c r="A1435">
        <f t="shared" si="53"/>
        <v>2037</v>
      </c>
      <c r="B1435">
        <f t="shared" si="54"/>
        <v>19</v>
      </c>
      <c r="C1435" t="str">
        <f t="shared" si="54"/>
        <v>pop_18_24</v>
      </c>
      <c r="D1435">
        <f ca="1">VLOOKUP(A1435&amp;B1435,'raw -- CBO demo'!$A$11:$N$8141,4,FALSE)</f>
        <v>4246053</v>
      </c>
      <c r="E1435">
        <f ca="1">VLOOKUP(A1435&amp;B1435,'raw -- CBO demo'!$A$11:$N$8141,8,FALSE)+VLOOKUP(A1435&amp;B1435,'raw -- CBO demo'!$A$11:$N$8141,14,FALSE)</f>
        <v>70586</v>
      </c>
    </row>
    <row r="1436" spans="1:5">
      <c r="A1436">
        <f t="shared" si="53"/>
        <v>2037</v>
      </c>
      <c r="B1436">
        <f t="shared" si="54"/>
        <v>20</v>
      </c>
      <c r="C1436" t="str">
        <f t="shared" si="54"/>
        <v>pop_18_24</v>
      </c>
      <c r="D1436">
        <f ca="1">VLOOKUP(A1436&amp;B1436,'raw -- CBO demo'!$A$11:$N$8141,4,FALSE)</f>
        <v>4363367</v>
      </c>
      <c r="E1436">
        <f ca="1">VLOOKUP(A1436&amp;B1436,'raw -- CBO demo'!$A$11:$N$8141,8,FALSE)+VLOOKUP(A1436&amp;B1436,'raw -- CBO demo'!$A$11:$N$8141,14,FALSE)</f>
        <v>182975</v>
      </c>
    </row>
    <row r="1437" spans="1:5">
      <c r="A1437">
        <f t="shared" si="53"/>
        <v>2037</v>
      </c>
      <c r="B1437">
        <f t="shared" si="54"/>
        <v>21</v>
      </c>
      <c r="C1437" t="str">
        <f t="shared" si="54"/>
        <v>pop_18_24</v>
      </c>
      <c r="D1437">
        <f ca="1">VLOOKUP(A1437&amp;B1437,'raw -- CBO demo'!$A$11:$N$8141,4,FALSE)</f>
        <v>4424230</v>
      </c>
      <c r="E1437">
        <f ca="1">VLOOKUP(A1437&amp;B1437,'raw -- CBO demo'!$A$11:$N$8141,8,FALSE)+VLOOKUP(A1437&amp;B1437,'raw -- CBO demo'!$A$11:$N$8141,14,FALSE)</f>
        <v>226864</v>
      </c>
    </row>
    <row r="1438" spans="1:5">
      <c r="A1438">
        <f t="shared" si="53"/>
        <v>2037</v>
      </c>
      <c r="B1438">
        <f t="shared" si="54"/>
        <v>22</v>
      </c>
      <c r="C1438" t="str">
        <f t="shared" si="54"/>
        <v>pop_18_24</v>
      </c>
      <c r="D1438">
        <f ca="1">VLOOKUP(A1438&amp;B1438,'raw -- CBO demo'!$A$11:$N$8141,4,FALSE)</f>
        <v>4459424</v>
      </c>
      <c r="E1438">
        <f ca="1">VLOOKUP(A1438&amp;B1438,'raw -- CBO demo'!$A$11:$N$8141,8,FALSE)+VLOOKUP(A1438&amp;B1438,'raw -- CBO demo'!$A$11:$N$8141,14,FALSE)</f>
        <v>313288</v>
      </c>
    </row>
    <row r="1439" spans="1:5">
      <c r="A1439">
        <f t="shared" si="53"/>
        <v>2037</v>
      </c>
      <c r="B1439">
        <f t="shared" si="54"/>
        <v>23</v>
      </c>
      <c r="C1439" t="str">
        <f t="shared" si="54"/>
        <v>pop_18_24</v>
      </c>
      <c r="D1439">
        <f ca="1">VLOOKUP(A1439&amp;B1439,'raw -- CBO demo'!$A$11:$N$8141,4,FALSE)</f>
        <v>4425456</v>
      </c>
      <c r="E1439">
        <f ca="1">VLOOKUP(A1439&amp;B1439,'raw -- CBO demo'!$A$11:$N$8141,8,FALSE)+VLOOKUP(A1439&amp;B1439,'raw -- CBO demo'!$A$11:$N$8141,14,FALSE)</f>
        <v>483982</v>
      </c>
    </row>
    <row r="1440" spans="1:5">
      <c r="A1440">
        <f t="shared" si="53"/>
        <v>2037</v>
      </c>
      <c r="B1440">
        <f t="shared" si="54"/>
        <v>24</v>
      </c>
      <c r="C1440" t="str">
        <f t="shared" si="54"/>
        <v>pop_18_24</v>
      </c>
      <c r="D1440">
        <f ca="1">VLOOKUP(A1440&amp;B1440,'raw -- CBO demo'!$A$11:$N$8141,4,FALSE)</f>
        <v>4462965</v>
      </c>
      <c r="E1440">
        <f ca="1">VLOOKUP(A1440&amp;B1440,'raw -- CBO demo'!$A$11:$N$8141,8,FALSE)+VLOOKUP(A1440&amp;B1440,'raw -- CBO demo'!$A$11:$N$8141,14,FALSE)</f>
        <v>670868</v>
      </c>
    </row>
    <row r="1441" spans="1:5">
      <c r="A1441">
        <f t="shared" si="53"/>
        <v>2037</v>
      </c>
      <c r="B1441">
        <f t="shared" si="54"/>
        <v>25</v>
      </c>
      <c r="C1441" t="str">
        <f t="shared" si="54"/>
        <v>pop_25_34</v>
      </c>
      <c r="D1441">
        <f ca="1">VLOOKUP(A1441&amp;B1441,'raw -- CBO demo'!$A$11:$N$8141,4,FALSE)</f>
        <v>4476734</v>
      </c>
      <c r="E1441">
        <f ca="1">VLOOKUP(A1441&amp;B1441,'raw -- CBO demo'!$A$11:$N$8141,8,FALSE)+VLOOKUP(A1441&amp;B1441,'raw -- CBO demo'!$A$11:$N$8141,14,FALSE)</f>
        <v>892989</v>
      </c>
    </row>
    <row r="1442" spans="1:5">
      <c r="A1442">
        <f t="shared" si="53"/>
        <v>2037</v>
      </c>
      <c r="B1442">
        <f t="shared" si="54"/>
        <v>26</v>
      </c>
      <c r="C1442" t="str">
        <f t="shared" si="54"/>
        <v>pop_25_34</v>
      </c>
      <c r="D1442">
        <f ca="1">VLOOKUP(A1442&amp;B1442,'raw -- CBO demo'!$A$11:$N$8141,4,FALSE)</f>
        <v>4584166</v>
      </c>
      <c r="E1442">
        <f ca="1">VLOOKUP(A1442&amp;B1442,'raw -- CBO demo'!$A$11:$N$8141,8,FALSE)+VLOOKUP(A1442&amp;B1442,'raw -- CBO demo'!$A$11:$N$8141,14,FALSE)</f>
        <v>1147658</v>
      </c>
    </row>
    <row r="1443" spans="1:5">
      <c r="A1443">
        <f t="shared" si="53"/>
        <v>2037</v>
      </c>
      <c r="B1443">
        <f t="shared" si="54"/>
        <v>27</v>
      </c>
      <c r="C1443" t="str">
        <f t="shared" si="54"/>
        <v>pop_25_34</v>
      </c>
      <c r="D1443">
        <f ca="1">VLOOKUP(A1443&amp;B1443,'raw -- CBO demo'!$A$11:$N$8141,4,FALSE)</f>
        <v>4676645</v>
      </c>
      <c r="E1443">
        <f ca="1">VLOOKUP(A1443&amp;B1443,'raw -- CBO demo'!$A$11:$N$8141,8,FALSE)+VLOOKUP(A1443&amp;B1443,'raw -- CBO demo'!$A$11:$N$8141,14,FALSE)</f>
        <v>1394007</v>
      </c>
    </row>
    <row r="1444" spans="1:5">
      <c r="A1444">
        <f t="shared" si="53"/>
        <v>2037</v>
      </c>
      <c r="B1444">
        <f t="shared" si="54"/>
        <v>28</v>
      </c>
      <c r="C1444" t="str">
        <f t="shared" si="54"/>
        <v>pop_25_34</v>
      </c>
      <c r="D1444">
        <f ca="1">VLOOKUP(A1444&amp;B1444,'raw -- CBO demo'!$A$11:$N$8141,4,FALSE)</f>
        <v>4855732</v>
      </c>
      <c r="E1444">
        <f ca="1">VLOOKUP(A1444&amp;B1444,'raw -- CBO demo'!$A$11:$N$8141,8,FALSE)+VLOOKUP(A1444&amp;B1444,'raw -- CBO demo'!$A$11:$N$8141,14,FALSE)</f>
        <v>1703461</v>
      </c>
    </row>
    <row r="1445" spans="1:5">
      <c r="A1445">
        <f t="shared" si="53"/>
        <v>2037</v>
      </c>
      <c r="B1445">
        <f t="shared" si="54"/>
        <v>29</v>
      </c>
      <c r="C1445" t="str">
        <f t="shared" si="54"/>
        <v>pop_25_34</v>
      </c>
      <c r="D1445">
        <f ca="1">VLOOKUP(A1445&amp;B1445,'raw -- CBO demo'!$A$11:$N$8141,4,FALSE)</f>
        <v>4894688</v>
      </c>
      <c r="E1445">
        <f ca="1">VLOOKUP(A1445&amp;B1445,'raw -- CBO demo'!$A$11:$N$8141,8,FALSE)+VLOOKUP(A1445&amp;B1445,'raw -- CBO demo'!$A$11:$N$8141,14,FALSE)</f>
        <v>1869041</v>
      </c>
    </row>
    <row r="1446" spans="1:5">
      <c r="A1446">
        <f t="shared" si="53"/>
        <v>2037</v>
      </c>
      <c r="B1446">
        <f t="shared" si="54"/>
        <v>30</v>
      </c>
      <c r="C1446" t="str">
        <f t="shared" si="54"/>
        <v>pop_25_34</v>
      </c>
      <c r="D1446">
        <f ca="1">VLOOKUP(A1446&amp;B1446,'raw -- CBO demo'!$A$11:$N$8141,4,FALSE)</f>
        <v>4846358</v>
      </c>
      <c r="E1446">
        <f ca="1">VLOOKUP(A1446&amp;B1446,'raw -- CBO demo'!$A$11:$N$8141,8,FALSE)+VLOOKUP(A1446&amp;B1446,'raw -- CBO demo'!$A$11:$N$8141,14,FALSE)</f>
        <v>2024000</v>
      </c>
    </row>
    <row r="1447" spans="1:5">
      <c r="A1447">
        <f t="shared" si="53"/>
        <v>2037</v>
      </c>
      <c r="B1447">
        <f t="shared" si="54"/>
        <v>31</v>
      </c>
      <c r="C1447" t="str">
        <f t="shared" si="54"/>
        <v>pop_25_34</v>
      </c>
      <c r="D1447">
        <f ca="1">VLOOKUP(A1447&amp;B1447,'raw -- CBO demo'!$A$11:$N$8141,4,FALSE)</f>
        <v>4752414</v>
      </c>
      <c r="E1447">
        <f ca="1">VLOOKUP(A1447&amp;B1447,'raw -- CBO demo'!$A$11:$N$8141,8,FALSE)+VLOOKUP(A1447&amp;B1447,'raw -- CBO demo'!$A$11:$N$8141,14,FALSE)</f>
        <v>2204865</v>
      </c>
    </row>
    <row r="1448" spans="1:5">
      <c r="A1448">
        <f t="shared" si="53"/>
        <v>2037</v>
      </c>
      <c r="B1448">
        <f t="shared" si="54"/>
        <v>32</v>
      </c>
      <c r="C1448" t="str">
        <f t="shared" si="54"/>
        <v>pop_25_34</v>
      </c>
      <c r="D1448">
        <f ca="1">VLOOKUP(A1448&amp;B1448,'raw -- CBO demo'!$A$11:$N$8141,4,FALSE)</f>
        <v>4716865</v>
      </c>
      <c r="E1448">
        <f ca="1">VLOOKUP(A1448&amp;B1448,'raw -- CBO demo'!$A$11:$N$8141,8,FALSE)+VLOOKUP(A1448&amp;B1448,'raw -- CBO demo'!$A$11:$N$8141,14,FALSE)</f>
        <v>2263505</v>
      </c>
    </row>
    <row r="1449" spans="1:5">
      <c r="A1449">
        <f t="shared" si="53"/>
        <v>2037</v>
      </c>
      <c r="B1449">
        <f t="shared" si="54"/>
        <v>33</v>
      </c>
      <c r="C1449" t="str">
        <f t="shared" si="54"/>
        <v>pop_25_34</v>
      </c>
      <c r="D1449">
        <f ca="1">VLOOKUP(A1449&amp;B1449,'raw -- CBO demo'!$A$11:$N$8141,4,FALSE)</f>
        <v>4693024</v>
      </c>
      <c r="E1449">
        <f ca="1">VLOOKUP(A1449&amp;B1449,'raw -- CBO demo'!$A$11:$N$8141,8,FALSE)+VLOOKUP(A1449&amp;B1449,'raw -- CBO demo'!$A$11:$N$8141,14,FALSE)</f>
        <v>2351184</v>
      </c>
    </row>
    <row r="1450" spans="1:5">
      <c r="A1450">
        <f t="shared" si="53"/>
        <v>2037</v>
      </c>
      <c r="B1450">
        <f t="shared" si="54"/>
        <v>34</v>
      </c>
      <c r="C1450" t="str">
        <f t="shared" si="54"/>
        <v>pop_25_34</v>
      </c>
      <c r="D1450">
        <f ca="1">VLOOKUP(A1450&amp;B1450,'raw -- CBO demo'!$A$11:$N$8141,4,FALSE)</f>
        <v>4648152</v>
      </c>
      <c r="E1450">
        <f ca="1">VLOOKUP(A1450&amp;B1450,'raw -- CBO demo'!$A$11:$N$8141,8,FALSE)+VLOOKUP(A1450&amp;B1450,'raw -- CBO demo'!$A$11:$N$8141,14,FALSE)</f>
        <v>2444213</v>
      </c>
    </row>
    <row r="1451" spans="1:5">
      <c r="A1451">
        <f t="shared" si="53"/>
        <v>2037</v>
      </c>
      <c r="B1451">
        <f t="shared" si="54"/>
        <v>35</v>
      </c>
      <c r="C1451" t="str">
        <f t="shared" si="54"/>
        <v>pop_35_44</v>
      </c>
      <c r="D1451">
        <f ca="1">VLOOKUP(A1451&amp;B1451,'raw -- CBO demo'!$A$11:$N$8141,4,FALSE)</f>
        <v>4651785</v>
      </c>
      <c r="E1451">
        <f ca="1">VLOOKUP(A1451&amp;B1451,'raw -- CBO demo'!$A$11:$N$8141,8,FALSE)+VLOOKUP(A1451&amp;B1451,'raw -- CBO demo'!$A$11:$N$8141,14,FALSE)</f>
        <v>2538364</v>
      </c>
    </row>
    <row r="1452" spans="1:5">
      <c r="A1452">
        <f t="shared" si="53"/>
        <v>2037</v>
      </c>
      <c r="B1452">
        <f t="shared" si="54"/>
        <v>36</v>
      </c>
      <c r="C1452" t="str">
        <f t="shared" si="54"/>
        <v>pop_35_44</v>
      </c>
      <c r="D1452">
        <f ca="1">VLOOKUP(A1452&amp;B1452,'raw -- CBO demo'!$A$11:$N$8141,4,FALSE)</f>
        <v>4739323</v>
      </c>
      <c r="E1452">
        <f ca="1">VLOOKUP(A1452&amp;B1452,'raw -- CBO demo'!$A$11:$N$8141,8,FALSE)+VLOOKUP(A1452&amp;B1452,'raw -- CBO demo'!$A$11:$N$8141,14,FALSE)</f>
        <v>2579930</v>
      </c>
    </row>
    <row r="1453" spans="1:5">
      <c r="A1453">
        <f t="shared" ref="A1453:A1516" si="55">A1352+1</f>
        <v>2037</v>
      </c>
      <c r="B1453">
        <f t="shared" ref="B1453:C1516" si="56">B1352</f>
        <v>37</v>
      </c>
      <c r="C1453" t="str">
        <f t="shared" si="56"/>
        <v>pop_35_44</v>
      </c>
      <c r="D1453">
        <f ca="1">VLOOKUP(A1453&amp;B1453,'raw -- CBO demo'!$A$11:$N$8141,4,FALSE)</f>
        <v>4669735</v>
      </c>
      <c r="E1453">
        <f ca="1">VLOOKUP(A1453&amp;B1453,'raw -- CBO demo'!$A$11:$N$8141,8,FALSE)+VLOOKUP(A1453&amp;B1453,'raw -- CBO demo'!$A$11:$N$8141,14,FALSE)</f>
        <v>2598595</v>
      </c>
    </row>
    <row r="1454" spans="1:5">
      <c r="A1454">
        <f t="shared" si="55"/>
        <v>2037</v>
      </c>
      <c r="B1454">
        <f t="shared" si="56"/>
        <v>38</v>
      </c>
      <c r="C1454" t="str">
        <f t="shared" si="56"/>
        <v>pop_35_44</v>
      </c>
      <c r="D1454">
        <f ca="1">VLOOKUP(A1454&amp;B1454,'raw -- CBO demo'!$A$11:$N$8141,4,FALSE)</f>
        <v>4662346</v>
      </c>
      <c r="E1454">
        <f ca="1">VLOOKUP(A1454&amp;B1454,'raw -- CBO demo'!$A$11:$N$8141,8,FALSE)+VLOOKUP(A1454&amp;B1454,'raw -- CBO demo'!$A$11:$N$8141,14,FALSE)</f>
        <v>2632104</v>
      </c>
    </row>
    <row r="1455" spans="1:5">
      <c r="A1455">
        <f t="shared" si="55"/>
        <v>2037</v>
      </c>
      <c r="B1455">
        <f t="shared" si="56"/>
        <v>39</v>
      </c>
      <c r="C1455" t="str">
        <f t="shared" si="56"/>
        <v>pop_35_44</v>
      </c>
      <c r="D1455">
        <f ca="1">VLOOKUP(A1455&amp;B1455,'raw -- CBO demo'!$A$11:$N$8141,4,FALSE)</f>
        <v>4591725</v>
      </c>
      <c r="E1455">
        <f ca="1">VLOOKUP(A1455&amp;B1455,'raw -- CBO demo'!$A$11:$N$8141,8,FALSE)+VLOOKUP(A1455&amp;B1455,'raw -- CBO demo'!$A$11:$N$8141,14,FALSE)</f>
        <v>2635638</v>
      </c>
    </row>
    <row r="1456" spans="1:5">
      <c r="A1456">
        <f t="shared" si="55"/>
        <v>2037</v>
      </c>
      <c r="B1456">
        <f t="shared" si="56"/>
        <v>40</v>
      </c>
      <c r="C1456" t="str">
        <f t="shared" si="56"/>
        <v>pop_35_44</v>
      </c>
      <c r="D1456">
        <f ca="1">VLOOKUP(A1456&amp;B1456,'raw -- CBO demo'!$A$11:$N$8141,4,FALSE)</f>
        <v>4605066</v>
      </c>
      <c r="E1456">
        <f ca="1">VLOOKUP(A1456&amp;B1456,'raw -- CBO demo'!$A$11:$N$8141,8,FALSE)+VLOOKUP(A1456&amp;B1456,'raw -- CBO demo'!$A$11:$N$8141,14,FALSE)</f>
        <v>2688232</v>
      </c>
    </row>
    <row r="1457" spans="1:5">
      <c r="A1457">
        <f t="shared" si="55"/>
        <v>2037</v>
      </c>
      <c r="B1457">
        <f t="shared" si="56"/>
        <v>41</v>
      </c>
      <c r="C1457" t="str">
        <f t="shared" si="56"/>
        <v>pop_35_44</v>
      </c>
      <c r="D1457">
        <f ca="1">VLOOKUP(A1457&amp;B1457,'raw -- CBO demo'!$A$11:$N$8141,4,FALSE)</f>
        <v>4621620</v>
      </c>
      <c r="E1457">
        <f ca="1">VLOOKUP(A1457&amp;B1457,'raw -- CBO demo'!$A$11:$N$8141,8,FALSE)+VLOOKUP(A1457&amp;B1457,'raw -- CBO demo'!$A$11:$N$8141,14,FALSE)</f>
        <v>2714716</v>
      </c>
    </row>
    <row r="1458" spans="1:5">
      <c r="A1458">
        <f t="shared" si="55"/>
        <v>2037</v>
      </c>
      <c r="B1458">
        <f t="shared" si="56"/>
        <v>42</v>
      </c>
      <c r="C1458" t="str">
        <f t="shared" si="56"/>
        <v>pop_35_44</v>
      </c>
      <c r="D1458">
        <f ca="1">VLOOKUP(A1458&amp;B1458,'raw -- CBO demo'!$A$11:$N$8141,4,FALSE)</f>
        <v>4650593</v>
      </c>
      <c r="E1458">
        <f ca="1">VLOOKUP(A1458&amp;B1458,'raw -- CBO demo'!$A$11:$N$8141,8,FALSE)+VLOOKUP(A1458&amp;B1458,'raw -- CBO demo'!$A$11:$N$8141,14,FALSE)</f>
        <v>2766324</v>
      </c>
    </row>
    <row r="1459" spans="1:5">
      <c r="A1459">
        <f t="shared" si="55"/>
        <v>2037</v>
      </c>
      <c r="B1459">
        <f t="shared" si="56"/>
        <v>43</v>
      </c>
      <c r="C1459" t="str">
        <f t="shared" si="56"/>
        <v>pop_35_44</v>
      </c>
      <c r="D1459">
        <f ca="1">VLOOKUP(A1459&amp;B1459,'raw -- CBO demo'!$A$11:$N$8141,4,FALSE)</f>
        <v>4703398</v>
      </c>
      <c r="E1459">
        <f ca="1">VLOOKUP(A1459&amp;B1459,'raw -- CBO demo'!$A$11:$N$8141,8,FALSE)+VLOOKUP(A1459&amp;B1459,'raw -- CBO demo'!$A$11:$N$8141,14,FALSE)</f>
        <v>2728396</v>
      </c>
    </row>
    <row r="1460" spans="1:5">
      <c r="A1460">
        <f t="shared" si="55"/>
        <v>2037</v>
      </c>
      <c r="B1460">
        <f t="shared" si="56"/>
        <v>44</v>
      </c>
      <c r="C1460" t="str">
        <f t="shared" si="56"/>
        <v>pop_35_44</v>
      </c>
      <c r="D1460">
        <f ca="1">VLOOKUP(A1460&amp;B1460,'raw -- CBO demo'!$A$11:$N$8141,4,FALSE)</f>
        <v>4791008</v>
      </c>
      <c r="E1460">
        <f ca="1">VLOOKUP(A1460&amp;B1460,'raw -- CBO demo'!$A$11:$N$8141,8,FALSE)+VLOOKUP(A1460&amp;B1460,'raw -- CBO demo'!$A$11:$N$8141,14,FALSE)</f>
        <v>2811313</v>
      </c>
    </row>
    <row r="1461" spans="1:5">
      <c r="A1461">
        <f t="shared" si="55"/>
        <v>2037</v>
      </c>
      <c r="B1461">
        <f t="shared" si="56"/>
        <v>45</v>
      </c>
      <c r="C1461" t="str">
        <f t="shared" si="56"/>
        <v>pop_45_54</v>
      </c>
      <c r="D1461">
        <f ca="1">VLOOKUP(A1461&amp;B1461,'raw -- CBO demo'!$A$11:$N$8141,4,FALSE)</f>
        <v>4832743</v>
      </c>
      <c r="E1461">
        <f ca="1">VLOOKUP(A1461&amp;B1461,'raw -- CBO demo'!$A$11:$N$8141,8,FALSE)+VLOOKUP(A1461&amp;B1461,'raw -- CBO demo'!$A$11:$N$8141,14,FALSE)</f>
        <v>2799241</v>
      </c>
    </row>
    <row r="1462" spans="1:5">
      <c r="A1462">
        <f t="shared" si="55"/>
        <v>2037</v>
      </c>
      <c r="B1462">
        <f t="shared" si="56"/>
        <v>46</v>
      </c>
      <c r="C1462" t="str">
        <f t="shared" si="56"/>
        <v>pop_45_54</v>
      </c>
      <c r="D1462">
        <f ca="1">VLOOKUP(A1462&amp;B1462,'raw -- CBO demo'!$A$11:$N$8141,4,FALSE)</f>
        <v>4879457</v>
      </c>
      <c r="E1462">
        <f ca="1">VLOOKUP(A1462&amp;B1462,'raw -- CBO demo'!$A$11:$N$8141,8,FALSE)+VLOOKUP(A1462&amp;B1462,'raw -- CBO demo'!$A$11:$N$8141,14,FALSE)</f>
        <v>2932190</v>
      </c>
    </row>
    <row r="1463" spans="1:5">
      <c r="A1463">
        <f t="shared" si="55"/>
        <v>2037</v>
      </c>
      <c r="B1463">
        <f t="shared" si="56"/>
        <v>47</v>
      </c>
      <c r="C1463" t="str">
        <f t="shared" si="56"/>
        <v>pop_45_54</v>
      </c>
      <c r="D1463">
        <f ca="1">VLOOKUP(A1463&amp;B1463,'raw -- CBO demo'!$A$11:$N$8141,4,FALSE)</f>
        <v>4736894</v>
      </c>
      <c r="E1463">
        <f ca="1">VLOOKUP(A1463&amp;B1463,'raw -- CBO demo'!$A$11:$N$8141,8,FALSE)+VLOOKUP(A1463&amp;B1463,'raw -- CBO demo'!$A$11:$N$8141,14,FALSE)</f>
        <v>2795286</v>
      </c>
    </row>
    <row r="1464" spans="1:5">
      <c r="A1464">
        <f t="shared" si="55"/>
        <v>2037</v>
      </c>
      <c r="B1464">
        <f t="shared" si="56"/>
        <v>48</v>
      </c>
      <c r="C1464" t="str">
        <f t="shared" si="56"/>
        <v>pop_45_54</v>
      </c>
      <c r="D1464">
        <f ca="1">VLOOKUP(A1464&amp;B1464,'raw -- CBO demo'!$A$11:$N$8141,4,FALSE)</f>
        <v>4620183</v>
      </c>
      <c r="E1464">
        <f ca="1">VLOOKUP(A1464&amp;B1464,'raw -- CBO demo'!$A$11:$N$8141,8,FALSE)+VLOOKUP(A1464&amp;B1464,'raw -- CBO demo'!$A$11:$N$8141,14,FALSE)</f>
        <v>2667017</v>
      </c>
    </row>
    <row r="1465" spans="1:5">
      <c r="A1465">
        <f t="shared" si="55"/>
        <v>2037</v>
      </c>
      <c r="B1465">
        <f t="shared" si="56"/>
        <v>49</v>
      </c>
      <c r="C1465" t="str">
        <f t="shared" si="56"/>
        <v>pop_45_54</v>
      </c>
      <c r="D1465">
        <f ca="1">VLOOKUP(A1465&amp;B1465,'raw -- CBO demo'!$A$11:$N$8141,4,FALSE)</f>
        <v>4501969</v>
      </c>
      <c r="E1465">
        <f ca="1">VLOOKUP(A1465&amp;B1465,'raw -- CBO demo'!$A$11:$N$8141,8,FALSE)+VLOOKUP(A1465&amp;B1465,'raw -- CBO demo'!$A$11:$N$8141,14,FALSE)</f>
        <v>2662148</v>
      </c>
    </row>
    <row r="1466" spans="1:5">
      <c r="A1466">
        <f t="shared" si="55"/>
        <v>2037</v>
      </c>
      <c r="B1466">
        <f t="shared" si="56"/>
        <v>50</v>
      </c>
      <c r="C1466" t="str">
        <f t="shared" si="56"/>
        <v>pop_45_54</v>
      </c>
      <c r="D1466">
        <f ca="1">VLOOKUP(A1466&amp;B1466,'raw -- CBO demo'!$A$11:$N$8141,4,FALSE)</f>
        <v>4451732</v>
      </c>
      <c r="E1466">
        <f ca="1">VLOOKUP(A1466&amp;B1466,'raw -- CBO demo'!$A$11:$N$8141,8,FALSE)+VLOOKUP(A1466&amp;B1466,'raw -- CBO demo'!$A$11:$N$8141,14,FALSE)</f>
        <v>2603947</v>
      </c>
    </row>
    <row r="1467" spans="1:5">
      <c r="A1467">
        <f t="shared" si="55"/>
        <v>2037</v>
      </c>
      <c r="B1467">
        <f t="shared" si="56"/>
        <v>51</v>
      </c>
      <c r="C1467" t="str">
        <f t="shared" si="56"/>
        <v>pop_45_54</v>
      </c>
      <c r="D1467">
        <f ca="1">VLOOKUP(A1467&amp;B1467,'raw -- CBO demo'!$A$11:$N$8141,4,FALSE)</f>
        <v>4455426</v>
      </c>
      <c r="E1467">
        <f ca="1">VLOOKUP(A1467&amp;B1467,'raw -- CBO demo'!$A$11:$N$8141,8,FALSE)+VLOOKUP(A1467&amp;B1467,'raw -- CBO demo'!$A$11:$N$8141,14,FALSE)</f>
        <v>2635410</v>
      </c>
    </row>
    <row r="1468" spans="1:5">
      <c r="A1468">
        <f t="shared" si="55"/>
        <v>2037</v>
      </c>
      <c r="B1468">
        <f t="shared" si="56"/>
        <v>52</v>
      </c>
      <c r="C1468" t="str">
        <f t="shared" si="56"/>
        <v>pop_45_54</v>
      </c>
      <c r="D1468">
        <f ca="1">VLOOKUP(A1468&amp;B1468,'raw -- CBO demo'!$A$11:$N$8141,4,FALSE)</f>
        <v>4357791</v>
      </c>
      <c r="E1468">
        <f ca="1">VLOOKUP(A1468&amp;B1468,'raw -- CBO demo'!$A$11:$N$8141,8,FALSE)+VLOOKUP(A1468&amp;B1468,'raw -- CBO demo'!$A$11:$N$8141,14,FALSE)</f>
        <v>2643468</v>
      </c>
    </row>
    <row r="1469" spans="1:5">
      <c r="A1469">
        <f t="shared" si="55"/>
        <v>2037</v>
      </c>
      <c r="B1469">
        <f t="shared" si="56"/>
        <v>53</v>
      </c>
      <c r="C1469" t="str">
        <f t="shared" si="56"/>
        <v>pop_45_54</v>
      </c>
      <c r="D1469">
        <f ca="1">VLOOKUP(A1469&amp;B1469,'raw -- CBO demo'!$A$11:$N$8141,4,FALSE)</f>
        <v>4326587</v>
      </c>
      <c r="E1469">
        <f ca="1">VLOOKUP(A1469&amp;B1469,'raw -- CBO demo'!$A$11:$N$8141,8,FALSE)+VLOOKUP(A1469&amp;B1469,'raw -- CBO demo'!$A$11:$N$8141,14,FALSE)</f>
        <v>2661735</v>
      </c>
    </row>
    <row r="1470" spans="1:5">
      <c r="A1470">
        <f t="shared" si="55"/>
        <v>2037</v>
      </c>
      <c r="B1470">
        <f t="shared" si="56"/>
        <v>54</v>
      </c>
      <c r="C1470" t="str">
        <f t="shared" si="56"/>
        <v>pop_45_54</v>
      </c>
      <c r="D1470">
        <f ca="1">VLOOKUP(A1470&amp;B1470,'raw -- CBO demo'!$A$11:$N$8141,4,FALSE)</f>
        <v>4391382</v>
      </c>
      <c r="E1470">
        <f ca="1">VLOOKUP(A1470&amp;B1470,'raw -- CBO demo'!$A$11:$N$8141,8,FALSE)+VLOOKUP(A1470&amp;B1470,'raw -- CBO demo'!$A$11:$N$8141,14,FALSE)</f>
        <v>2645597</v>
      </c>
    </row>
    <row r="1471" spans="1:5">
      <c r="A1471">
        <f t="shared" si="55"/>
        <v>2037</v>
      </c>
      <c r="B1471">
        <f t="shared" si="56"/>
        <v>55</v>
      </c>
      <c r="C1471" t="str">
        <f t="shared" si="56"/>
        <v>pop_55_64</v>
      </c>
      <c r="D1471">
        <f ca="1">VLOOKUP(A1471&amp;B1471,'raw -- CBO demo'!$A$11:$N$8141,4,FALSE)</f>
        <v>4296326</v>
      </c>
      <c r="E1471">
        <f ca="1">VLOOKUP(A1471&amp;B1471,'raw -- CBO demo'!$A$11:$N$8141,8,FALSE)+VLOOKUP(A1471&amp;B1471,'raw -- CBO demo'!$A$11:$N$8141,14,FALSE)</f>
        <v>2646474</v>
      </c>
    </row>
    <row r="1472" spans="1:5">
      <c r="A1472">
        <f t="shared" si="55"/>
        <v>2037</v>
      </c>
      <c r="B1472">
        <f t="shared" si="56"/>
        <v>56</v>
      </c>
      <c r="C1472" t="str">
        <f t="shared" si="56"/>
        <v>pop_55_64</v>
      </c>
      <c r="D1472">
        <f ca="1">VLOOKUP(A1472&amp;B1472,'raw -- CBO demo'!$A$11:$N$8141,4,FALSE)</f>
        <v>4334092</v>
      </c>
      <c r="E1472">
        <f ca="1">VLOOKUP(A1472&amp;B1472,'raw -- CBO demo'!$A$11:$N$8141,8,FALSE)+VLOOKUP(A1472&amp;B1472,'raw -- CBO demo'!$A$11:$N$8141,14,FALSE)</f>
        <v>2685827</v>
      </c>
    </row>
    <row r="1473" spans="1:5">
      <c r="A1473">
        <f t="shared" si="55"/>
        <v>2037</v>
      </c>
      <c r="B1473">
        <f t="shared" si="56"/>
        <v>57</v>
      </c>
      <c r="C1473" t="str">
        <f t="shared" si="56"/>
        <v>pop_55_64</v>
      </c>
      <c r="D1473">
        <f ca="1">VLOOKUP(A1473&amp;B1473,'raw -- CBO demo'!$A$11:$N$8141,4,FALSE)</f>
        <v>4148410</v>
      </c>
      <c r="E1473">
        <f ca="1">VLOOKUP(A1473&amp;B1473,'raw -- CBO demo'!$A$11:$N$8141,8,FALSE)+VLOOKUP(A1473&amp;B1473,'raw -- CBO demo'!$A$11:$N$8141,14,FALSE)</f>
        <v>2672332</v>
      </c>
    </row>
    <row r="1474" spans="1:5">
      <c r="A1474">
        <f t="shared" si="55"/>
        <v>2037</v>
      </c>
      <c r="B1474">
        <f t="shared" si="56"/>
        <v>58</v>
      </c>
      <c r="C1474" t="str">
        <f t="shared" si="56"/>
        <v>pop_55_64</v>
      </c>
      <c r="D1474">
        <f ca="1">VLOOKUP(A1474&amp;B1474,'raw -- CBO demo'!$A$11:$N$8141,4,FALSE)</f>
        <v>3994063</v>
      </c>
      <c r="E1474">
        <f ca="1">VLOOKUP(A1474&amp;B1474,'raw -- CBO demo'!$A$11:$N$8141,8,FALSE)+VLOOKUP(A1474&amp;B1474,'raw -- CBO demo'!$A$11:$N$8141,14,FALSE)</f>
        <v>2576226</v>
      </c>
    </row>
    <row r="1475" spans="1:5">
      <c r="A1475">
        <f t="shared" si="55"/>
        <v>2037</v>
      </c>
      <c r="B1475">
        <f t="shared" si="56"/>
        <v>59</v>
      </c>
      <c r="C1475" t="str">
        <f t="shared" si="56"/>
        <v>pop_55_64</v>
      </c>
      <c r="D1475">
        <f ca="1">VLOOKUP(A1475&amp;B1475,'raw -- CBO demo'!$A$11:$N$8141,4,FALSE)</f>
        <v>3946657</v>
      </c>
      <c r="E1475">
        <f ca="1">VLOOKUP(A1475&amp;B1475,'raw -- CBO demo'!$A$11:$N$8141,8,FALSE)+VLOOKUP(A1475&amp;B1475,'raw -- CBO demo'!$A$11:$N$8141,14,FALSE)</f>
        <v>2525226</v>
      </c>
    </row>
    <row r="1476" spans="1:5">
      <c r="A1476">
        <f t="shared" si="55"/>
        <v>2037</v>
      </c>
      <c r="B1476">
        <f t="shared" si="56"/>
        <v>60</v>
      </c>
      <c r="C1476" t="str">
        <f t="shared" si="56"/>
        <v>pop_55_64</v>
      </c>
      <c r="D1476">
        <f ca="1">VLOOKUP(A1476&amp;B1476,'raw -- CBO demo'!$A$11:$N$8141,4,FALSE)</f>
        <v>3780323</v>
      </c>
      <c r="E1476">
        <f ca="1">VLOOKUP(A1476&amp;B1476,'raw -- CBO demo'!$A$11:$N$8141,8,FALSE)+VLOOKUP(A1476&amp;B1476,'raw -- CBO demo'!$A$11:$N$8141,14,FALSE)</f>
        <v>2466934</v>
      </c>
    </row>
    <row r="1477" spans="1:5">
      <c r="A1477">
        <f t="shared" si="55"/>
        <v>2037</v>
      </c>
      <c r="B1477">
        <f t="shared" si="56"/>
        <v>61</v>
      </c>
      <c r="C1477" t="str">
        <f t="shared" si="56"/>
        <v>pop_55_64</v>
      </c>
      <c r="D1477">
        <f ca="1">VLOOKUP(A1477&amp;B1477,'raw -- CBO demo'!$A$11:$N$8141,4,FALSE)</f>
        <v>3724484</v>
      </c>
      <c r="E1477">
        <f ca="1">VLOOKUP(A1477&amp;B1477,'raw -- CBO demo'!$A$11:$N$8141,8,FALSE)+VLOOKUP(A1477&amp;B1477,'raw -- CBO demo'!$A$11:$N$8141,14,FALSE)</f>
        <v>2409055</v>
      </c>
    </row>
    <row r="1478" spans="1:5">
      <c r="A1478">
        <f t="shared" si="55"/>
        <v>2037</v>
      </c>
      <c r="B1478">
        <f t="shared" si="56"/>
        <v>62</v>
      </c>
      <c r="C1478" t="str">
        <f t="shared" si="56"/>
        <v>pop_55_64</v>
      </c>
      <c r="D1478">
        <f ca="1">VLOOKUP(A1478&amp;B1478,'raw -- CBO demo'!$A$11:$N$8141,4,FALSE)</f>
        <v>3685609</v>
      </c>
      <c r="E1478">
        <f ca="1">VLOOKUP(A1478&amp;B1478,'raw -- CBO demo'!$A$11:$N$8141,8,FALSE)+VLOOKUP(A1478&amp;B1478,'raw -- CBO demo'!$A$11:$N$8141,14,FALSE)</f>
        <v>2299773</v>
      </c>
    </row>
    <row r="1479" spans="1:5">
      <c r="A1479">
        <f t="shared" si="55"/>
        <v>2037</v>
      </c>
      <c r="B1479">
        <f t="shared" si="56"/>
        <v>63</v>
      </c>
      <c r="C1479" t="str">
        <f t="shared" si="56"/>
        <v>pop_55_64</v>
      </c>
      <c r="D1479">
        <f ca="1">VLOOKUP(A1479&amp;B1479,'raw -- CBO demo'!$A$11:$N$8141,4,FALSE)</f>
        <v>3593109</v>
      </c>
      <c r="E1479">
        <f ca="1">VLOOKUP(A1479&amp;B1479,'raw -- CBO demo'!$A$11:$N$8141,8,FALSE)+VLOOKUP(A1479&amp;B1479,'raw -- CBO demo'!$A$11:$N$8141,14,FALSE)</f>
        <v>2295706</v>
      </c>
    </row>
    <row r="1480" spans="1:5">
      <c r="A1480">
        <f t="shared" si="55"/>
        <v>2037</v>
      </c>
      <c r="B1480">
        <f t="shared" si="56"/>
        <v>64</v>
      </c>
      <c r="C1480" t="str">
        <f t="shared" si="56"/>
        <v>pop_55_64</v>
      </c>
      <c r="D1480">
        <f ca="1">VLOOKUP(A1480&amp;B1480,'raw -- CBO demo'!$A$11:$N$8141,4,FALSE)</f>
        <v>3705362</v>
      </c>
      <c r="E1480">
        <f ca="1">VLOOKUP(A1480&amp;B1480,'raw -- CBO demo'!$A$11:$N$8141,8,FALSE)+VLOOKUP(A1480&amp;B1480,'raw -- CBO demo'!$A$11:$N$8141,14,FALSE)</f>
        <v>2332015</v>
      </c>
    </row>
    <row r="1481" spans="1:5">
      <c r="A1481">
        <f t="shared" si="55"/>
        <v>2037</v>
      </c>
      <c r="B1481">
        <f t="shared" si="56"/>
        <v>65</v>
      </c>
      <c r="C1481" t="str">
        <f t="shared" si="56"/>
        <v>pop_65_74</v>
      </c>
      <c r="D1481">
        <f ca="1">VLOOKUP(A1481&amp;B1481,'raw -- CBO demo'!$A$11:$N$8141,4,FALSE)</f>
        <v>3837182</v>
      </c>
      <c r="E1481">
        <f ca="1">VLOOKUP(A1481&amp;B1481,'raw -- CBO demo'!$A$11:$N$8141,8,FALSE)+VLOOKUP(A1481&amp;B1481,'raw -- CBO demo'!$A$11:$N$8141,14,FALSE)</f>
        <v>2394657</v>
      </c>
    </row>
    <row r="1482" spans="1:5">
      <c r="A1482">
        <f t="shared" si="55"/>
        <v>2037</v>
      </c>
      <c r="B1482">
        <f t="shared" si="56"/>
        <v>66</v>
      </c>
      <c r="C1482" t="str">
        <f t="shared" si="56"/>
        <v>pop_65_74</v>
      </c>
      <c r="D1482">
        <f ca="1">VLOOKUP(A1482&amp;B1482,'raw -- CBO demo'!$A$11:$N$8141,4,FALSE)</f>
        <v>3962121</v>
      </c>
      <c r="E1482">
        <f ca="1">VLOOKUP(A1482&amp;B1482,'raw -- CBO demo'!$A$11:$N$8141,8,FALSE)+VLOOKUP(A1482&amp;B1482,'raw -- CBO demo'!$A$11:$N$8141,14,FALSE)</f>
        <v>2521373</v>
      </c>
    </row>
    <row r="1483" spans="1:5">
      <c r="A1483">
        <f t="shared" si="55"/>
        <v>2037</v>
      </c>
      <c r="B1483">
        <f t="shared" si="56"/>
        <v>67</v>
      </c>
      <c r="C1483" t="str">
        <f t="shared" si="56"/>
        <v>pop_65_74</v>
      </c>
      <c r="D1483">
        <f ca="1">VLOOKUP(A1483&amp;B1483,'raw -- CBO demo'!$A$11:$N$8141,4,FALSE)</f>
        <v>3749617</v>
      </c>
      <c r="E1483">
        <f ca="1">VLOOKUP(A1483&amp;B1483,'raw -- CBO demo'!$A$11:$N$8141,8,FALSE)+VLOOKUP(A1483&amp;B1483,'raw -- CBO demo'!$A$11:$N$8141,14,FALSE)</f>
        <v>2376154</v>
      </c>
    </row>
    <row r="1484" spans="1:5">
      <c r="A1484">
        <f t="shared" si="55"/>
        <v>2037</v>
      </c>
      <c r="B1484">
        <f t="shared" si="56"/>
        <v>68</v>
      </c>
      <c r="C1484" t="str">
        <f t="shared" si="56"/>
        <v>pop_65_74</v>
      </c>
      <c r="D1484">
        <f ca="1">VLOOKUP(A1484&amp;B1484,'raw -- CBO demo'!$A$11:$N$8141,4,FALSE)</f>
        <v>3601282</v>
      </c>
      <c r="E1484">
        <f ca="1">VLOOKUP(A1484&amp;B1484,'raw -- CBO demo'!$A$11:$N$8141,8,FALSE)+VLOOKUP(A1484&amp;B1484,'raw -- CBO demo'!$A$11:$N$8141,14,FALSE)</f>
        <v>2267442</v>
      </c>
    </row>
    <row r="1485" spans="1:5">
      <c r="A1485">
        <f t="shared" si="55"/>
        <v>2037</v>
      </c>
      <c r="B1485">
        <f t="shared" si="56"/>
        <v>69</v>
      </c>
      <c r="C1485" t="str">
        <f t="shared" si="56"/>
        <v>pop_65_74</v>
      </c>
      <c r="D1485">
        <f ca="1">VLOOKUP(A1485&amp;B1485,'raw -- CBO demo'!$A$11:$N$8141,4,FALSE)</f>
        <v>3513715</v>
      </c>
      <c r="E1485">
        <f ca="1">VLOOKUP(A1485&amp;B1485,'raw -- CBO demo'!$A$11:$N$8141,8,FALSE)+VLOOKUP(A1485&amp;B1485,'raw -- CBO demo'!$A$11:$N$8141,14,FALSE)</f>
        <v>2146366</v>
      </c>
    </row>
    <row r="1486" spans="1:5">
      <c r="A1486">
        <f t="shared" si="55"/>
        <v>2037</v>
      </c>
      <c r="B1486">
        <f t="shared" si="56"/>
        <v>70</v>
      </c>
      <c r="C1486" t="str">
        <f t="shared" si="56"/>
        <v>pop_65_74</v>
      </c>
      <c r="D1486">
        <f ca="1">VLOOKUP(A1486&amp;B1486,'raw -- CBO demo'!$A$11:$N$8141,4,FALSE)</f>
        <v>3505771</v>
      </c>
      <c r="E1486">
        <f ca="1">VLOOKUP(A1486&amp;B1486,'raw -- CBO demo'!$A$11:$N$8141,8,FALSE)+VLOOKUP(A1486&amp;B1486,'raw -- CBO demo'!$A$11:$N$8141,14,FALSE)</f>
        <v>2122641</v>
      </c>
    </row>
    <row r="1487" spans="1:5">
      <c r="A1487">
        <f t="shared" si="55"/>
        <v>2037</v>
      </c>
      <c r="B1487">
        <f t="shared" si="56"/>
        <v>71</v>
      </c>
      <c r="C1487" t="str">
        <f t="shared" si="56"/>
        <v>pop_65_74</v>
      </c>
      <c r="D1487">
        <f ca="1">VLOOKUP(A1487&amp;B1487,'raw -- CBO demo'!$A$11:$N$8141,4,FALSE)</f>
        <v>3564694</v>
      </c>
      <c r="E1487">
        <f ca="1">VLOOKUP(A1487&amp;B1487,'raw -- CBO demo'!$A$11:$N$8141,8,FALSE)+VLOOKUP(A1487&amp;B1487,'raw -- CBO demo'!$A$11:$N$8141,14,FALSE)</f>
        <v>2100255</v>
      </c>
    </row>
    <row r="1488" spans="1:5">
      <c r="A1488">
        <f t="shared" si="55"/>
        <v>2037</v>
      </c>
      <c r="B1488">
        <f t="shared" si="56"/>
        <v>72</v>
      </c>
      <c r="C1488" t="str">
        <f t="shared" si="56"/>
        <v>pop_65_74</v>
      </c>
      <c r="D1488">
        <f ca="1">VLOOKUP(A1488&amp;B1488,'raw -- CBO demo'!$A$11:$N$8141,4,FALSE)</f>
        <v>3669649</v>
      </c>
      <c r="E1488">
        <f ca="1">VLOOKUP(A1488&amp;B1488,'raw -- CBO demo'!$A$11:$N$8141,8,FALSE)+VLOOKUP(A1488&amp;B1488,'raw -- CBO demo'!$A$11:$N$8141,14,FALSE)</f>
        <v>2228485</v>
      </c>
    </row>
    <row r="1489" spans="1:5">
      <c r="A1489">
        <f t="shared" si="55"/>
        <v>2037</v>
      </c>
      <c r="B1489">
        <f t="shared" si="56"/>
        <v>73</v>
      </c>
      <c r="C1489" t="str">
        <f t="shared" si="56"/>
        <v>pop_65_74</v>
      </c>
      <c r="D1489">
        <f ca="1">VLOOKUP(A1489&amp;B1489,'raw -- CBO demo'!$A$11:$N$8141,4,FALSE)</f>
        <v>3612173</v>
      </c>
      <c r="E1489">
        <f ca="1">VLOOKUP(A1489&amp;B1489,'raw -- CBO demo'!$A$11:$N$8141,8,FALSE)+VLOOKUP(A1489&amp;B1489,'raw -- CBO demo'!$A$11:$N$8141,14,FALSE)</f>
        <v>2137184</v>
      </c>
    </row>
    <row r="1490" spans="1:5">
      <c r="A1490">
        <f t="shared" si="55"/>
        <v>2037</v>
      </c>
      <c r="B1490">
        <f t="shared" si="56"/>
        <v>74</v>
      </c>
      <c r="C1490" t="str">
        <f t="shared" si="56"/>
        <v>pop_65_74</v>
      </c>
      <c r="D1490">
        <f ca="1">VLOOKUP(A1490&amp;B1490,'raw -- CBO demo'!$A$11:$N$8141,4,FALSE)</f>
        <v>3560359</v>
      </c>
      <c r="E1490">
        <f ca="1">VLOOKUP(A1490&amp;B1490,'raw -- CBO demo'!$A$11:$N$8141,8,FALSE)+VLOOKUP(A1490&amp;B1490,'raw -- CBO demo'!$A$11:$N$8141,14,FALSE)</f>
        <v>2073000</v>
      </c>
    </row>
    <row r="1491" spans="1:5">
      <c r="A1491">
        <f t="shared" si="55"/>
        <v>2037</v>
      </c>
      <c r="B1491">
        <f t="shared" si="56"/>
        <v>75</v>
      </c>
      <c r="C1491" t="str">
        <f t="shared" si="56"/>
        <v>pop_75_84</v>
      </c>
      <c r="D1491">
        <f ca="1">VLOOKUP(A1491&amp;B1491,'raw -- CBO demo'!$A$11:$N$8141,4,FALSE)</f>
        <v>3476951</v>
      </c>
      <c r="E1491">
        <f ca="1">VLOOKUP(A1491&amp;B1491,'raw -- CBO demo'!$A$11:$N$8141,8,FALSE)+VLOOKUP(A1491&amp;B1491,'raw -- CBO demo'!$A$11:$N$8141,14,FALSE)</f>
        <v>2060683</v>
      </c>
    </row>
    <row r="1492" spans="1:5">
      <c r="A1492">
        <f t="shared" si="55"/>
        <v>2037</v>
      </c>
      <c r="B1492">
        <f t="shared" si="56"/>
        <v>76</v>
      </c>
      <c r="C1492" t="str">
        <f t="shared" si="56"/>
        <v>pop_75_84</v>
      </c>
      <c r="D1492">
        <f ca="1">VLOOKUP(A1492&amp;B1492,'raw -- CBO demo'!$A$11:$N$8141,4,FALSE)</f>
        <v>3429427</v>
      </c>
      <c r="E1492">
        <f ca="1">VLOOKUP(A1492&amp;B1492,'raw -- CBO demo'!$A$11:$N$8141,8,FALSE)+VLOOKUP(A1492&amp;B1492,'raw -- CBO demo'!$A$11:$N$8141,14,FALSE)</f>
        <v>1950768</v>
      </c>
    </row>
    <row r="1493" spans="1:5">
      <c r="A1493">
        <f t="shared" si="55"/>
        <v>2037</v>
      </c>
      <c r="B1493">
        <f t="shared" si="56"/>
        <v>77</v>
      </c>
      <c r="C1493" t="str">
        <f t="shared" si="56"/>
        <v>pop_75_84</v>
      </c>
      <c r="D1493">
        <f ca="1">VLOOKUP(A1493&amp;B1493,'raw -- CBO demo'!$A$11:$N$8141,4,FALSE)</f>
        <v>3268931</v>
      </c>
      <c r="E1493">
        <f ca="1">VLOOKUP(A1493&amp;B1493,'raw -- CBO demo'!$A$11:$N$8141,8,FALSE)+VLOOKUP(A1493&amp;B1493,'raw -- CBO demo'!$A$11:$N$8141,14,FALSE)</f>
        <v>1793786</v>
      </c>
    </row>
    <row r="1494" spans="1:5">
      <c r="A1494">
        <f t="shared" si="55"/>
        <v>2037</v>
      </c>
      <c r="B1494">
        <f t="shared" si="56"/>
        <v>78</v>
      </c>
      <c r="C1494" t="str">
        <f t="shared" si="56"/>
        <v>pop_75_84</v>
      </c>
      <c r="D1494">
        <f ca="1">VLOOKUP(A1494&amp;B1494,'raw -- CBO demo'!$A$11:$N$8141,4,FALSE)</f>
        <v>3102942</v>
      </c>
      <c r="E1494">
        <f ca="1">VLOOKUP(A1494&amp;B1494,'raw -- CBO demo'!$A$11:$N$8141,8,FALSE)+VLOOKUP(A1494&amp;B1494,'raw -- CBO demo'!$A$11:$N$8141,14,FALSE)</f>
        <v>1702336</v>
      </c>
    </row>
    <row r="1495" spans="1:5">
      <c r="A1495">
        <f t="shared" si="55"/>
        <v>2037</v>
      </c>
      <c r="B1495">
        <f t="shared" si="56"/>
        <v>79</v>
      </c>
      <c r="C1495" t="str">
        <f t="shared" si="56"/>
        <v>pop_75_84</v>
      </c>
      <c r="D1495">
        <f ca="1">VLOOKUP(A1495&amp;B1495,'raw -- CBO demo'!$A$11:$N$8141,4,FALSE)</f>
        <v>3027228</v>
      </c>
      <c r="E1495">
        <f ca="1">VLOOKUP(A1495&amp;B1495,'raw -- CBO demo'!$A$11:$N$8141,8,FALSE)+VLOOKUP(A1495&amp;B1495,'raw -- CBO demo'!$A$11:$N$8141,14,FALSE)</f>
        <v>1654317</v>
      </c>
    </row>
    <row r="1496" spans="1:5">
      <c r="A1496">
        <f t="shared" si="55"/>
        <v>2037</v>
      </c>
      <c r="B1496">
        <f t="shared" si="56"/>
        <v>80</v>
      </c>
      <c r="C1496" t="str">
        <f t="shared" si="56"/>
        <v>pop_75_84</v>
      </c>
      <c r="D1496">
        <f ca="1">VLOOKUP(A1496&amp;B1496,'raw -- CBO demo'!$A$11:$N$8141,4,FALSE)</f>
        <v>2836564</v>
      </c>
      <c r="E1496">
        <f ca="1">VLOOKUP(A1496&amp;B1496,'raw -- CBO demo'!$A$11:$N$8141,8,FALSE)+VLOOKUP(A1496&amp;B1496,'raw -- CBO demo'!$A$11:$N$8141,14,FALSE)</f>
        <v>1466506</v>
      </c>
    </row>
    <row r="1497" spans="1:5">
      <c r="A1497">
        <f t="shared" si="55"/>
        <v>2037</v>
      </c>
      <c r="B1497">
        <f t="shared" si="56"/>
        <v>81</v>
      </c>
      <c r="C1497" t="str">
        <f t="shared" si="56"/>
        <v>pop_75_84</v>
      </c>
      <c r="D1497">
        <f ca="1">VLOOKUP(A1497&amp;B1497,'raw -- CBO demo'!$A$11:$N$8141,4,FALSE)</f>
        <v>2638138</v>
      </c>
      <c r="E1497">
        <f ca="1">VLOOKUP(A1497&amp;B1497,'raw -- CBO demo'!$A$11:$N$8141,8,FALSE)+VLOOKUP(A1497&amp;B1497,'raw -- CBO demo'!$A$11:$N$8141,14,FALSE)</f>
        <v>1334906</v>
      </c>
    </row>
    <row r="1498" spans="1:5">
      <c r="A1498">
        <f t="shared" si="55"/>
        <v>2037</v>
      </c>
      <c r="B1498">
        <f t="shared" si="56"/>
        <v>82</v>
      </c>
      <c r="C1498" t="str">
        <f t="shared" si="56"/>
        <v>pop_75_84</v>
      </c>
      <c r="D1498">
        <f ca="1">VLOOKUP(A1498&amp;B1498,'raw -- CBO demo'!$A$11:$N$8141,4,FALSE)</f>
        <v>2477860</v>
      </c>
      <c r="E1498">
        <f ca="1">VLOOKUP(A1498&amp;B1498,'raw -- CBO demo'!$A$11:$N$8141,8,FALSE)+VLOOKUP(A1498&amp;B1498,'raw -- CBO demo'!$A$11:$N$8141,14,FALSE)</f>
        <v>1258046</v>
      </c>
    </row>
    <row r="1499" spans="1:5">
      <c r="A1499">
        <f t="shared" si="55"/>
        <v>2037</v>
      </c>
      <c r="B1499">
        <f t="shared" si="56"/>
        <v>83</v>
      </c>
      <c r="C1499" t="str">
        <f t="shared" si="56"/>
        <v>pop_75_84</v>
      </c>
      <c r="D1499">
        <f ca="1">VLOOKUP(A1499&amp;B1499,'raw -- CBO demo'!$A$11:$N$8141,4,FALSE)</f>
        <v>2241444</v>
      </c>
      <c r="E1499">
        <f ca="1">VLOOKUP(A1499&amp;B1499,'raw -- CBO demo'!$A$11:$N$8141,8,FALSE)+VLOOKUP(A1499&amp;B1499,'raw -- CBO demo'!$A$11:$N$8141,14,FALSE)</f>
        <v>1081726</v>
      </c>
    </row>
    <row r="1500" spans="1:5">
      <c r="A1500">
        <f t="shared" si="55"/>
        <v>2037</v>
      </c>
      <c r="B1500">
        <f t="shared" si="56"/>
        <v>84</v>
      </c>
      <c r="C1500" t="str">
        <f t="shared" si="56"/>
        <v>pop_75_84</v>
      </c>
      <c r="D1500">
        <f ca="1">VLOOKUP(A1500&amp;B1500,'raw -- CBO demo'!$A$11:$N$8141,4,FALSE)</f>
        <v>2076667</v>
      </c>
      <c r="E1500">
        <f ca="1">VLOOKUP(A1500&amp;B1500,'raw -- CBO demo'!$A$11:$N$8141,8,FALSE)+VLOOKUP(A1500&amp;B1500,'raw -- CBO demo'!$A$11:$N$8141,14,FALSE)</f>
        <v>973316</v>
      </c>
    </row>
    <row r="1501" spans="1:5">
      <c r="A1501">
        <f t="shared" si="55"/>
        <v>2037</v>
      </c>
      <c r="B1501">
        <f t="shared" si="56"/>
        <v>85</v>
      </c>
      <c r="C1501" t="str">
        <f t="shared" si="56"/>
        <v>pop_85_plus</v>
      </c>
      <c r="D1501">
        <f ca="1">VLOOKUP(A1501&amp;B1501,'raw -- CBO demo'!$A$11:$N$8141,4,FALSE)</f>
        <v>1854228</v>
      </c>
      <c r="E1501">
        <f ca="1">VLOOKUP(A1501&amp;B1501,'raw -- CBO demo'!$A$11:$N$8141,8,FALSE)+VLOOKUP(A1501&amp;B1501,'raw -- CBO demo'!$A$11:$N$8141,14,FALSE)</f>
        <v>878407</v>
      </c>
    </row>
    <row r="1502" spans="1:5">
      <c r="A1502">
        <f t="shared" si="55"/>
        <v>2037</v>
      </c>
      <c r="B1502">
        <f t="shared" si="56"/>
        <v>86</v>
      </c>
      <c r="C1502" t="str">
        <f t="shared" si="56"/>
        <v>pop_85_plus</v>
      </c>
      <c r="D1502">
        <f ca="1">VLOOKUP(A1502&amp;B1502,'raw -- CBO demo'!$A$11:$N$8141,4,FALSE)</f>
        <v>1641124</v>
      </c>
      <c r="E1502">
        <f ca="1">VLOOKUP(A1502&amp;B1502,'raw -- CBO demo'!$A$11:$N$8141,8,FALSE)+VLOOKUP(A1502&amp;B1502,'raw -- CBO demo'!$A$11:$N$8141,14,FALSE)</f>
        <v>748723</v>
      </c>
    </row>
    <row r="1503" spans="1:5">
      <c r="A1503">
        <f t="shared" si="55"/>
        <v>2037</v>
      </c>
      <c r="B1503">
        <f t="shared" si="56"/>
        <v>87</v>
      </c>
      <c r="C1503" t="str">
        <f t="shared" si="56"/>
        <v>pop_85_plus</v>
      </c>
      <c r="D1503">
        <f ca="1">VLOOKUP(A1503&amp;B1503,'raw -- CBO demo'!$A$11:$N$8141,4,FALSE)</f>
        <v>1463409</v>
      </c>
      <c r="E1503">
        <f ca="1">VLOOKUP(A1503&amp;B1503,'raw -- CBO demo'!$A$11:$N$8141,8,FALSE)+VLOOKUP(A1503&amp;B1503,'raw -- CBO demo'!$A$11:$N$8141,14,FALSE)</f>
        <v>650620</v>
      </c>
    </row>
    <row r="1504" spans="1:5">
      <c r="A1504">
        <f t="shared" si="55"/>
        <v>2037</v>
      </c>
      <c r="B1504">
        <f t="shared" si="56"/>
        <v>88</v>
      </c>
      <c r="C1504" t="str">
        <f t="shared" si="56"/>
        <v>pop_85_plus</v>
      </c>
      <c r="D1504">
        <f ca="1">VLOOKUP(A1504&amp;B1504,'raw -- CBO demo'!$A$11:$N$8141,4,FALSE)</f>
        <v>1287834</v>
      </c>
      <c r="E1504">
        <f ca="1">VLOOKUP(A1504&amp;B1504,'raw -- CBO demo'!$A$11:$N$8141,8,FALSE)+VLOOKUP(A1504&amp;B1504,'raw -- CBO demo'!$A$11:$N$8141,14,FALSE)</f>
        <v>522336</v>
      </c>
    </row>
    <row r="1505" spans="1:5">
      <c r="A1505">
        <f t="shared" si="55"/>
        <v>2037</v>
      </c>
      <c r="B1505">
        <f t="shared" si="56"/>
        <v>89</v>
      </c>
      <c r="C1505" t="str">
        <f t="shared" si="56"/>
        <v>pop_85_plus</v>
      </c>
      <c r="D1505">
        <f ca="1">VLOOKUP(A1505&amp;B1505,'raw -- CBO demo'!$A$11:$N$8141,4,FALSE)</f>
        <v>1172998</v>
      </c>
      <c r="E1505">
        <f ca="1">VLOOKUP(A1505&amp;B1505,'raw -- CBO demo'!$A$11:$N$8141,8,FALSE)+VLOOKUP(A1505&amp;B1505,'raw -- CBO demo'!$A$11:$N$8141,14,FALSE)</f>
        <v>459305</v>
      </c>
    </row>
    <row r="1506" spans="1:5">
      <c r="A1506">
        <f t="shared" si="55"/>
        <v>2037</v>
      </c>
      <c r="B1506">
        <f t="shared" si="56"/>
        <v>90</v>
      </c>
      <c r="C1506" t="str">
        <f t="shared" si="56"/>
        <v>pop_85_plus</v>
      </c>
      <c r="D1506">
        <f ca="1">VLOOKUP(A1506&amp;B1506,'raw -- CBO demo'!$A$11:$N$8141,4,FALSE)</f>
        <v>906623</v>
      </c>
      <c r="E1506">
        <f ca="1">VLOOKUP(A1506&amp;B1506,'raw -- CBO demo'!$A$11:$N$8141,8,FALSE)+VLOOKUP(A1506&amp;B1506,'raw -- CBO demo'!$A$11:$N$8141,14,FALSE)</f>
        <v>304272</v>
      </c>
    </row>
    <row r="1507" spans="1:5">
      <c r="A1507">
        <f t="shared" si="55"/>
        <v>2037</v>
      </c>
      <c r="B1507">
        <f t="shared" si="56"/>
        <v>91</v>
      </c>
      <c r="C1507" t="str">
        <f t="shared" si="56"/>
        <v>pop_85_plus</v>
      </c>
      <c r="D1507">
        <f ca="1">VLOOKUP(A1507&amp;B1507,'raw -- CBO demo'!$A$11:$N$8141,4,FALSE)</f>
        <v>634941</v>
      </c>
      <c r="E1507">
        <f ca="1">VLOOKUP(A1507&amp;B1507,'raw -- CBO demo'!$A$11:$N$8141,8,FALSE)+VLOOKUP(A1507&amp;B1507,'raw -- CBO demo'!$A$11:$N$8141,14,FALSE)</f>
        <v>204064</v>
      </c>
    </row>
    <row r="1508" spans="1:5">
      <c r="A1508">
        <f t="shared" si="55"/>
        <v>2037</v>
      </c>
      <c r="B1508">
        <f t="shared" si="56"/>
        <v>92</v>
      </c>
      <c r="C1508" t="str">
        <f t="shared" si="56"/>
        <v>pop_85_plus</v>
      </c>
      <c r="D1508">
        <f ca="1">VLOOKUP(A1508&amp;B1508,'raw -- CBO demo'!$A$11:$N$8141,4,FALSE)</f>
        <v>532649</v>
      </c>
      <c r="E1508">
        <f ca="1">VLOOKUP(A1508&amp;B1508,'raw -- CBO demo'!$A$11:$N$8141,8,FALSE)+VLOOKUP(A1508&amp;B1508,'raw -- CBO demo'!$A$11:$N$8141,14,FALSE)</f>
        <v>176581</v>
      </c>
    </row>
    <row r="1509" spans="1:5">
      <c r="A1509">
        <f t="shared" si="55"/>
        <v>2037</v>
      </c>
      <c r="B1509">
        <f t="shared" si="56"/>
        <v>93</v>
      </c>
      <c r="C1509" t="str">
        <f t="shared" si="56"/>
        <v>pop_85_plus</v>
      </c>
      <c r="D1509">
        <f ca="1">VLOOKUP(A1509&amp;B1509,'raw -- CBO demo'!$A$11:$N$8141,4,FALSE)</f>
        <v>441339</v>
      </c>
      <c r="E1509">
        <f ca="1">VLOOKUP(A1509&amp;B1509,'raw -- CBO demo'!$A$11:$N$8141,8,FALSE)+VLOOKUP(A1509&amp;B1509,'raw -- CBO demo'!$A$11:$N$8141,14,FALSE)</f>
        <v>147224</v>
      </c>
    </row>
    <row r="1510" spans="1:5">
      <c r="A1510">
        <f t="shared" si="55"/>
        <v>2037</v>
      </c>
      <c r="B1510">
        <f t="shared" si="56"/>
        <v>94</v>
      </c>
      <c r="C1510" t="str">
        <f t="shared" si="56"/>
        <v>pop_85_plus</v>
      </c>
      <c r="D1510">
        <f ca="1">VLOOKUP(A1510&amp;B1510,'raw -- CBO demo'!$A$11:$N$8141,4,FALSE)</f>
        <v>339650</v>
      </c>
      <c r="E1510">
        <f ca="1">VLOOKUP(A1510&amp;B1510,'raw -- CBO demo'!$A$11:$N$8141,8,FALSE)+VLOOKUP(A1510&amp;B1510,'raw -- CBO demo'!$A$11:$N$8141,14,FALSE)</f>
        <v>86519</v>
      </c>
    </row>
    <row r="1511" spans="1:5">
      <c r="A1511">
        <f t="shared" si="55"/>
        <v>2037</v>
      </c>
      <c r="B1511">
        <f t="shared" si="56"/>
        <v>95</v>
      </c>
      <c r="C1511" t="str">
        <f t="shared" si="56"/>
        <v>pop_85_plus</v>
      </c>
      <c r="D1511">
        <f ca="1">VLOOKUP(A1511&amp;B1511,'raw -- CBO demo'!$A$11:$N$8141,4,FALSE)</f>
        <v>233593</v>
      </c>
      <c r="E1511">
        <f ca="1">VLOOKUP(A1511&amp;B1511,'raw -- CBO demo'!$A$11:$N$8141,8,FALSE)+VLOOKUP(A1511&amp;B1511,'raw -- CBO demo'!$A$11:$N$8141,14,FALSE)</f>
        <v>53024</v>
      </c>
    </row>
    <row r="1512" spans="1:5">
      <c r="A1512">
        <f t="shared" si="55"/>
        <v>2037</v>
      </c>
      <c r="B1512">
        <f t="shared" si="56"/>
        <v>96</v>
      </c>
      <c r="C1512" t="str">
        <f t="shared" si="56"/>
        <v>pop_85_plus</v>
      </c>
      <c r="D1512">
        <f ca="1">VLOOKUP(A1512&amp;B1512,'raw -- CBO demo'!$A$11:$N$8141,4,FALSE)</f>
        <v>168136</v>
      </c>
      <c r="E1512">
        <f ca="1">VLOOKUP(A1512&amp;B1512,'raw -- CBO demo'!$A$11:$N$8141,8,FALSE)+VLOOKUP(A1512&amp;B1512,'raw -- CBO demo'!$A$11:$N$8141,14,FALSE)</f>
        <v>28018</v>
      </c>
    </row>
    <row r="1513" spans="1:5">
      <c r="A1513">
        <f t="shared" si="55"/>
        <v>2037</v>
      </c>
      <c r="B1513">
        <f t="shared" si="56"/>
        <v>97</v>
      </c>
      <c r="C1513" t="str">
        <f t="shared" si="56"/>
        <v>pop_85_plus</v>
      </c>
      <c r="D1513">
        <f ca="1">VLOOKUP(A1513&amp;B1513,'raw -- CBO demo'!$A$11:$N$8141,4,FALSE)</f>
        <v>118140</v>
      </c>
      <c r="E1513">
        <f ca="1">VLOOKUP(A1513&amp;B1513,'raw -- CBO demo'!$A$11:$N$8141,8,FALSE)+VLOOKUP(A1513&amp;B1513,'raw -- CBO demo'!$A$11:$N$8141,14,FALSE)</f>
        <v>23606</v>
      </c>
    </row>
    <row r="1514" spans="1:5">
      <c r="A1514">
        <f t="shared" si="55"/>
        <v>2037</v>
      </c>
      <c r="B1514">
        <f t="shared" si="56"/>
        <v>98</v>
      </c>
      <c r="C1514" t="str">
        <f t="shared" si="56"/>
        <v>pop_85_plus</v>
      </c>
      <c r="D1514">
        <f ca="1">VLOOKUP(A1514&amp;B1514,'raw -- CBO demo'!$A$11:$N$8141,4,FALSE)</f>
        <v>84911</v>
      </c>
      <c r="E1514">
        <f ca="1">VLOOKUP(A1514&amp;B1514,'raw -- CBO demo'!$A$11:$N$8141,8,FALSE)+VLOOKUP(A1514&amp;B1514,'raw -- CBO demo'!$A$11:$N$8141,14,FALSE)</f>
        <v>12741</v>
      </c>
    </row>
    <row r="1515" spans="1:5">
      <c r="A1515">
        <f t="shared" si="55"/>
        <v>2037</v>
      </c>
      <c r="B1515">
        <f t="shared" si="56"/>
        <v>99</v>
      </c>
      <c r="C1515" t="str">
        <f t="shared" si="56"/>
        <v>pop_85_plus</v>
      </c>
      <c r="D1515">
        <f ca="1">VLOOKUP(A1515&amp;B1515,'raw -- CBO demo'!$A$11:$N$8141,4,FALSE)</f>
        <v>57258</v>
      </c>
      <c r="E1515">
        <f ca="1">VLOOKUP(A1515&amp;B1515,'raw -- CBO demo'!$A$11:$N$8141,8,FALSE)+VLOOKUP(A1515&amp;B1515,'raw -- CBO demo'!$A$11:$N$8141,14,FALSE)</f>
        <v>10031</v>
      </c>
    </row>
    <row r="1516" spans="1:5">
      <c r="A1516">
        <f t="shared" si="55"/>
        <v>2037</v>
      </c>
      <c r="B1516">
        <f t="shared" si="56"/>
        <v>100</v>
      </c>
      <c r="C1516" t="str">
        <f t="shared" si="56"/>
        <v>pop_85_plus</v>
      </c>
      <c r="D1516">
        <f ca="1">VLOOKUP(A1516&amp;B1516,'raw -- CBO demo'!$A$11:$N$8141,4,FALSE)</f>
        <v>102819</v>
      </c>
      <c r="E1516">
        <f ca="1">VLOOKUP(A1516&amp;B1516,'raw -- CBO demo'!$A$11:$N$8141,8,FALSE)+VLOOKUP(A1516&amp;B1516,'raw -- CBO demo'!$A$11:$N$8141,14,FALSE)</f>
        <v>11937</v>
      </c>
    </row>
    <row r="1517" spans="1:5">
      <c r="A1517">
        <f t="shared" ref="A1517:A1580" si="57">A1416+1</f>
        <v>2038</v>
      </c>
      <c r="B1517">
        <f t="shared" ref="B1517:C1580" si="58">B1416</f>
        <v>0</v>
      </c>
      <c r="C1517" t="str">
        <f t="shared" si="58"/>
        <v>pop_0_5</v>
      </c>
      <c r="D1517">
        <f ca="1">VLOOKUP(A1517&amp;B1517,'raw -- CBO demo'!$A$11:$N$8141,4,FALSE)</f>
        <v>4011623</v>
      </c>
      <c r="E1517">
        <f ca="1">VLOOKUP(A1517&amp;B1517,'raw -- CBO demo'!$A$11:$N$8141,8,FALSE)+VLOOKUP(A1517&amp;B1517,'raw -- CBO demo'!$A$11:$N$8141,14,FALSE)</f>
        <v>0</v>
      </c>
    </row>
    <row r="1518" spans="1:5">
      <c r="A1518">
        <f t="shared" si="57"/>
        <v>2038</v>
      </c>
      <c r="B1518">
        <f t="shared" si="58"/>
        <v>1</v>
      </c>
      <c r="C1518" t="str">
        <f t="shared" si="58"/>
        <v>pop_0_5</v>
      </c>
      <c r="D1518">
        <f ca="1">VLOOKUP(A1518&amp;B1518,'raw -- CBO demo'!$A$11:$N$8141,4,FALSE)</f>
        <v>4019226</v>
      </c>
      <c r="E1518">
        <f ca="1">VLOOKUP(A1518&amp;B1518,'raw -- CBO demo'!$A$11:$N$8141,8,FALSE)+VLOOKUP(A1518&amp;B1518,'raw -- CBO demo'!$A$11:$N$8141,14,FALSE)</f>
        <v>0</v>
      </c>
    </row>
    <row r="1519" spans="1:5">
      <c r="A1519">
        <f t="shared" si="57"/>
        <v>2038</v>
      </c>
      <c r="B1519">
        <f t="shared" si="58"/>
        <v>2</v>
      </c>
      <c r="C1519" t="str">
        <f t="shared" si="58"/>
        <v>pop_0_5</v>
      </c>
      <c r="D1519">
        <f ca="1">VLOOKUP(A1519&amp;B1519,'raw -- CBO demo'!$A$11:$N$8141,4,FALSE)</f>
        <v>4033932</v>
      </c>
      <c r="E1519">
        <f ca="1">VLOOKUP(A1519&amp;B1519,'raw -- CBO demo'!$A$11:$N$8141,8,FALSE)+VLOOKUP(A1519&amp;B1519,'raw -- CBO demo'!$A$11:$N$8141,14,FALSE)</f>
        <v>0</v>
      </c>
    </row>
    <row r="1520" spans="1:5">
      <c r="A1520">
        <f t="shared" si="57"/>
        <v>2038</v>
      </c>
      <c r="B1520">
        <f t="shared" si="58"/>
        <v>3</v>
      </c>
      <c r="C1520" t="str">
        <f t="shared" si="58"/>
        <v>pop_0_5</v>
      </c>
      <c r="D1520">
        <f ca="1">VLOOKUP(A1520&amp;B1520,'raw -- CBO demo'!$A$11:$N$8141,4,FALSE)</f>
        <v>4048626</v>
      </c>
      <c r="E1520">
        <f ca="1">VLOOKUP(A1520&amp;B1520,'raw -- CBO demo'!$A$11:$N$8141,8,FALSE)+VLOOKUP(A1520&amp;B1520,'raw -- CBO demo'!$A$11:$N$8141,14,FALSE)</f>
        <v>0</v>
      </c>
    </row>
    <row r="1521" spans="1:5">
      <c r="A1521">
        <f t="shared" si="57"/>
        <v>2038</v>
      </c>
      <c r="B1521">
        <f t="shared" si="58"/>
        <v>4</v>
      </c>
      <c r="C1521" t="str">
        <f t="shared" si="58"/>
        <v>pop_0_5</v>
      </c>
      <c r="D1521">
        <f ca="1">VLOOKUP(A1521&amp;B1521,'raw -- CBO demo'!$A$11:$N$8141,4,FALSE)</f>
        <v>4061962</v>
      </c>
      <c r="E1521">
        <f ca="1">VLOOKUP(A1521&amp;B1521,'raw -- CBO demo'!$A$11:$N$8141,8,FALSE)+VLOOKUP(A1521&amp;B1521,'raw -- CBO demo'!$A$11:$N$8141,14,FALSE)</f>
        <v>0</v>
      </c>
    </row>
    <row r="1522" spans="1:5">
      <c r="A1522">
        <f t="shared" si="57"/>
        <v>2038</v>
      </c>
      <c r="B1522">
        <f t="shared" si="58"/>
        <v>5</v>
      </c>
      <c r="C1522" t="str">
        <f t="shared" si="58"/>
        <v>pop_0_5</v>
      </c>
      <c r="D1522">
        <f ca="1">VLOOKUP(A1522&amp;B1522,'raw -- CBO demo'!$A$11:$N$8141,4,FALSE)</f>
        <v>4075114</v>
      </c>
      <c r="E1522">
        <f ca="1">VLOOKUP(A1522&amp;B1522,'raw -- CBO demo'!$A$11:$N$8141,8,FALSE)+VLOOKUP(A1522&amp;B1522,'raw -- CBO demo'!$A$11:$N$8141,14,FALSE)</f>
        <v>0</v>
      </c>
    </row>
    <row r="1523" spans="1:5">
      <c r="A1523">
        <f t="shared" si="57"/>
        <v>2038</v>
      </c>
      <c r="B1523">
        <f t="shared" si="58"/>
        <v>6</v>
      </c>
      <c r="C1523" t="str">
        <f t="shared" si="58"/>
        <v>pop_6_17</v>
      </c>
      <c r="D1523">
        <f ca="1">VLOOKUP(A1523&amp;B1523,'raw -- CBO demo'!$A$11:$N$8141,4,FALSE)</f>
        <v>4089729</v>
      </c>
      <c r="E1523">
        <f ca="1">VLOOKUP(A1523&amp;B1523,'raw -- CBO demo'!$A$11:$N$8141,8,FALSE)+VLOOKUP(A1523&amp;B1523,'raw -- CBO demo'!$A$11:$N$8141,14,FALSE)</f>
        <v>0</v>
      </c>
    </row>
    <row r="1524" spans="1:5">
      <c r="A1524">
        <f t="shared" si="57"/>
        <v>2038</v>
      </c>
      <c r="B1524">
        <f t="shared" si="58"/>
        <v>7</v>
      </c>
      <c r="C1524" t="str">
        <f t="shared" si="58"/>
        <v>pop_6_17</v>
      </c>
      <c r="D1524">
        <f ca="1">VLOOKUP(A1524&amp;B1524,'raw -- CBO demo'!$A$11:$N$8141,4,FALSE)</f>
        <v>4095241</v>
      </c>
      <c r="E1524">
        <f ca="1">VLOOKUP(A1524&amp;B1524,'raw -- CBO demo'!$A$11:$N$8141,8,FALSE)+VLOOKUP(A1524&amp;B1524,'raw -- CBO demo'!$A$11:$N$8141,14,FALSE)</f>
        <v>0</v>
      </c>
    </row>
    <row r="1525" spans="1:5">
      <c r="A1525">
        <f t="shared" si="57"/>
        <v>2038</v>
      </c>
      <c r="B1525">
        <f t="shared" si="58"/>
        <v>8</v>
      </c>
      <c r="C1525" t="str">
        <f t="shared" si="58"/>
        <v>pop_6_17</v>
      </c>
      <c r="D1525">
        <f ca="1">VLOOKUP(A1525&amp;B1525,'raw -- CBO demo'!$A$11:$N$8141,4,FALSE)</f>
        <v>4086436</v>
      </c>
      <c r="E1525">
        <f ca="1">VLOOKUP(A1525&amp;B1525,'raw -- CBO demo'!$A$11:$N$8141,8,FALSE)+VLOOKUP(A1525&amp;B1525,'raw -- CBO demo'!$A$11:$N$8141,14,FALSE)</f>
        <v>0</v>
      </c>
    </row>
    <row r="1526" spans="1:5">
      <c r="A1526">
        <f t="shared" si="57"/>
        <v>2038</v>
      </c>
      <c r="B1526">
        <f t="shared" si="58"/>
        <v>9</v>
      </c>
      <c r="C1526" t="str">
        <f t="shared" si="58"/>
        <v>pop_6_17</v>
      </c>
      <c r="D1526">
        <f ca="1">VLOOKUP(A1526&amp;B1526,'raw -- CBO demo'!$A$11:$N$8141,4,FALSE)</f>
        <v>4068314</v>
      </c>
      <c r="E1526">
        <f ca="1">VLOOKUP(A1526&amp;B1526,'raw -- CBO demo'!$A$11:$N$8141,8,FALSE)+VLOOKUP(A1526&amp;B1526,'raw -- CBO demo'!$A$11:$N$8141,14,FALSE)</f>
        <v>0</v>
      </c>
    </row>
    <row r="1527" spans="1:5">
      <c r="A1527">
        <f t="shared" si="57"/>
        <v>2038</v>
      </c>
      <c r="B1527">
        <f t="shared" si="58"/>
        <v>10</v>
      </c>
      <c r="C1527" t="str">
        <f t="shared" si="58"/>
        <v>pop_6_17</v>
      </c>
      <c r="D1527">
        <f ca="1">VLOOKUP(A1527&amp;B1527,'raw -- CBO demo'!$A$11:$N$8141,4,FALSE)</f>
        <v>4045382</v>
      </c>
      <c r="E1527">
        <f ca="1">VLOOKUP(A1527&amp;B1527,'raw -- CBO demo'!$A$11:$N$8141,8,FALSE)+VLOOKUP(A1527&amp;B1527,'raw -- CBO demo'!$A$11:$N$8141,14,FALSE)</f>
        <v>0</v>
      </c>
    </row>
    <row r="1528" spans="1:5">
      <c r="A1528">
        <f t="shared" si="57"/>
        <v>2038</v>
      </c>
      <c r="B1528">
        <f t="shared" si="58"/>
        <v>11</v>
      </c>
      <c r="C1528" t="str">
        <f t="shared" si="58"/>
        <v>pop_6_17</v>
      </c>
      <c r="D1528">
        <f ca="1">VLOOKUP(A1528&amp;B1528,'raw -- CBO demo'!$A$11:$N$8141,4,FALSE)</f>
        <v>4021581</v>
      </c>
      <c r="E1528">
        <f ca="1">VLOOKUP(A1528&amp;B1528,'raw -- CBO demo'!$A$11:$N$8141,8,FALSE)+VLOOKUP(A1528&amp;B1528,'raw -- CBO demo'!$A$11:$N$8141,14,FALSE)</f>
        <v>0</v>
      </c>
    </row>
    <row r="1529" spans="1:5">
      <c r="A1529">
        <f t="shared" si="57"/>
        <v>2038</v>
      </c>
      <c r="B1529">
        <f t="shared" si="58"/>
        <v>12</v>
      </c>
      <c r="C1529" t="str">
        <f t="shared" si="58"/>
        <v>pop_6_17</v>
      </c>
      <c r="D1529">
        <f ca="1">VLOOKUP(A1529&amp;B1529,'raw -- CBO demo'!$A$11:$N$8141,4,FALSE)</f>
        <v>4001198</v>
      </c>
      <c r="E1529">
        <f ca="1">VLOOKUP(A1529&amp;B1529,'raw -- CBO demo'!$A$11:$N$8141,8,FALSE)+VLOOKUP(A1529&amp;B1529,'raw -- CBO demo'!$A$11:$N$8141,14,FALSE)</f>
        <v>0</v>
      </c>
    </row>
    <row r="1530" spans="1:5">
      <c r="A1530">
        <f t="shared" si="57"/>
        <v>2038</v>
      </c>
      <c r="B1530">
        <f t="shared" si="58"/>
        <v>13</v>
      </c>
      <c r="C1530" t="str">
        <f t="shared" si="58"/>
        <v>pop_6_17</v>
      </c>
      <c r="D1530">
        <f ca="1">VLOOKUP(A1530&amp;B1530,'raw -- CBO demo'!$A$11:$N$8141,4,FALSE)</f>
        <v>3989185</v>
      </c>
      <c r="E1530">
        <f ca="1">VLOOKUP(A1530&amp;B1530,'raw -- CBO demo'!$A$11:$N$8141,8,FALSE)+VLOOKUP(A1530&amp;B1530,'raw -- CBO demo'!$A$11:$N$8141,14,FALSE)</f>
        <v>0</v>
      </c>
    </row>
    <row r="1531" spans="1:5">
      <c r="A1531">
        <f t="shared" si="57"/>
        <v>2038</v>
      </c>
      <c r="B1531">
        <f t="shared" si="58"/>
        <v>14</v>
      </c>
      <c r="C1531" t="str">
        <f t="shared" si="58"/>
        <v>pop_6_17</v>
      </c>
      <c r="D1531">
        <f ca="1">VLOOKUP(A1531&amp;B1531,'raw -- CBO demo'!$A$11:$N$8141,4,FALSE)</f>
        <v>3989379</v>
      </c>
      <c r="E1531">
        <f ca="1">VLOOKUP(A1531&amp;B1531,'raw -- CBO demo'!$A$11:$N$8141,8,FALSE)+VLOOKUP(A1531&amp;B1531,'raw -- CBO demo'!$A$11:$N$8141,14,FALSE)</f>
        <v>0</v>
      </c>
    </row>
    <row r="1532" spans="1:5">
      <c r="A1532">
        <f t="shared" si="57"/>
        <v>2038</v>
      </c>
      <c r="B1532">
        <f t="shared" si="58"/>
        <v>15</v>
      </c>
      <c r="C1532" t="str">
        <f t="shared" si="58"/>
        <v>pop_6_17</v>
      </c>
      <c r="D1532">
        <f ca="1">VLOOKUP(A1532&amp;B1532,'raw -- CBO demo'!$A$11:$N$8141,4,FALSE)</f>
        <v>3989866</v>
      </c>
      <c r="E1532">
        <f ca="1">VLOOKUP(A1532&amp;B1532,'raw -- CBO demo'!$A$11:$N$8141,8,FALSE)+VLOOKUP(A1532&amp;B1532,'raw -- CBO demo'!$A$11:$N$8141,14,FALSE)</f>
        <v>0</v>
      </c>
    </row>
    <row r="1533" spans="1:5">
      <c r="A1533">
        <f t="shared" si="57"/>
        <v>2038</v>
      </c>
      <c r="B1533">
        <f t="shared" si="58"/>
        <v>16</v>
      </c>
      <c r="C1533" t="str">
        <f t="shared" si="58"/>
        <v>pop_6_17</v>
      </c>
      <c r="D1533">
        <f ca="1">VLOOKUP(A1533&amp;B1533,'raw -- CBO demo'!$A$11:$N$8141,4,FALSE)</f>
        <v>4001574</v>
      </c>
      <c r="E1533">
        <f ca="1">VLOOKUP(A1533&amp;B1533,'raw -- CBO demo'!$A$11:$N$8141,8,FALSE)+VLOOKUP(A1533&amp;B1533,'raw -- CBO demo'!$A$11:$N$8141,14,FALSE)</f>
        <v>8297</v>
      </c>
    </row>
    <row r="1534" spans="1:5">
      <c r="A1534">
        <f t="shared" si="57"/>
        <v>2038</v>
      </c>
      <c r="B1534">
        <f t="shared" si="58"/>
        <v>17</v>
      </c>
      <c r="C1534" t="str">
        <f t="shared" si="58"/>
        <v>pop_6_17</v>
      </c>
      <c r="D1534">
        <f ca="1">VLOOKUP(A1534&amp;B1534,'raw -- CBO demo'!$A$11:$N$8141,4,FALSE)</f>
        <v>3961810</v>
      </c>
      <c r="E1534">
        <f ca="1">VLOOKUP(A1534&amp;B1534,'raw -- CBO demo'!$A$11:$N$8141,8,FALSE)+VLOOKUP(A1534&amp;B1534,'raw -- CBO demo'!$A$11:$N$8141,14,FALSE)</f>
        <v>31015</v>
      </c>
    </row>
    <row r="1535" spans="1:5">
      <c r="A1535">
        <f t="shared" si="57"/>
        <v>2038</v>
      </c>
      <c r="B1535">
        <f t="shared" si="58"/>
        <v>18</v>
      </c>
      <c r="C1535" t="str">
        <f t="shared" si="58"/>
        <v>pop_18_24</v>
      </c>
      <c r="D1535">
        <f ca="1">VLOOKUP(A1535&amp;B1535,'raw -- CBO demo'!$A$11:$N$8141,4,FALSE)</f>
        <v>4107743</v>
      </c>
      <c r="E1535">
        <f ca="1">VLOOKUP(A1535&amp;B1535,'raw -- CBO demo'!$A$11:$N$8141,8,FALSE)+VLOOKUP(A1535&amp;B1535,'raw -- CBO demo'!$A$11:$N$8141,14,FALSE)</f>
        <v>36041</v>
      </c>
    </row>
    <row r="1536" spans="1:5">
      <c r="A1536">
        <f t="shared" si="57"/>
        <v>2038</v>
      </c>
      <c r="B1536">
        <f t="shared" si="58"/>
        <v>19</v>
      </c>
      <c r="C1536" t="str">
        <f t="shared" si="58"/>
        <v>pop_18_24</v>
      </c>
      <c r="D1536">
        <f ca="1">VLOOKUP(A1536&amp;B1536,'raw -- CBO demo'!$A$11:$N$8141,4,FALSE)</f>
        <v>4185988</v>
      </c>
      <c r="E1536">
        <f ca="1">VLOOKUP(A1536&amp;B1536,'raw -- CBO demo'!$A$11:$N$8141,8,FALSE)+VLOOKUP(A1536&amp;B1536,'raw -- CBO demo'!$A$11:$N$8141,14,FALSE)</f>
        <v>67480</v>
      </c>
    </row>
    <row r="1537" spans="1:5">
      <c r="A1537">
        <f t="shared" si="57"/>
        <v>2038</v>
      </c>
      <c r="B1537">
        <f t="shared" si="58"/>
        <v>20</v>
      </c>
      <c r="C1537" t="str">
        <f t="shared" si="58"/>
        <v>pop_18_24</v>
      </c>
      <c r="D1537">
        <f ca="1">VLOOKUP(A1537&amp;B1537,'raw -- CBO demo'!$A$11:$N$8141,4,FALSE)</f>
        <v>4275962</v>
      </c>
      <c r="E1537">
        <f ca="1">VLOOKUP(A1537&amp;B1537,'raw -- CBO demo'!$A$11:$N$8141,8,FALSE)+VLOOKUP(A1537&amp;B1537,'raw -- CBO demo'!$A$11:$N$8141,14,FALSE)</f>
        <v>167431</v>
      </c>
    </row>
    <row r="1538" spans="1:5">
      <c r="A1538">
        <f t="shared" si="57"/>
        <v>2038</v>
      </c>
      <c r="B1538">
        <f t="shared" si="58"/>
        <v>21</v>
      </c>
      <c r="C1538" t="str">
        <f t="shared" si="58"/>
        <v>pop_18_24</v>
      </c>
      <c r="D1538">
        <f ca="1">VLOOKUP(A1538&amp;B1538,'raw -- CBO demo'!$A$11:$N$8141,4,FALSE)</f>
        <v>4394247</v>
      </c>
      <c r="E1538">
        <f ca="1">VLOOKUP(A1538&amp;B1538,'raw -- CBO demo'!$A$11:$N$8141,8,FALSE)+VLOOKUP(A1538&amp;B1538,'raw -- CBO demo'!$A$11:$N$8141,14,FALSE)</f>
        <v>239125</v>
      </c>
    </row>
    <row r="1539" spans="1:5">
      <c r="A1539">
        <f t="shared" si="57"/>
        <v>2038</v>
      </c>
      <c r="B1539">
        <f t="shared" si="58"/>
        <v>22</v>
      </c>
      <c r="C1539" t="str">
        <f t="shared" si="58"/>
        <v>pop_18_24</v>
      </c>
      <c r="D1539">
        <f ca="1">VLOOKUP(A1539&amp;B1539,'raw -- CBO demo'!$A$11:$N$8141,4,FALSE)</f>
        <v>4451766</v>
      </c>
      <c r="E1539">
        <f ca="1">VLOOKUP(A1539&amp;B1539,'raw -- CBO demo'!$A$11:$N$8141,8,FALSE)+VLOOKUP(A1539&amp;B1539,'raw -- CBO demo'!$A$11:$N$8141,14,FALSE)</f>
        <v>339203</v>
      </c>
    </row>
    <row r="1540" spans="1:5">
      <c r="A1540">
        <f t="shared" si="57"/>
        <v>2038</v>
      </c>
      <c r="B1540">
        <f t="shared" si="58"/>
        <v>23</v>
      </c>
      <c r="C1540" t="str">
        <f t="shared" si="58"/>
        <v>pop_18_24</v>
      </c>
      <c r="D1540">
        <f ca="1">VLOOKUP(A1540&amp;B1540,'raw -- CBO demo'!$A$11:$N$8141,4,FALSE)</f>
        <v>4484063</v>
      </c>
      <c r="E1540">
        <f ca="1">VLOOKUP(A1540&amp;B1540,'raw -- CBO demo'!$A$11:$N$8141,8,FALSE)+VLOOKUP(A1540&amp;B1540,'raw -- CBO demo'!$A$11:$N$8141,14,FALSE)</f>
        <v>458871</v>
      </c>
    </row>
    <row r="1541" spans="1:5">
      <c r="A1541">
        <f t="shared" si="57"/>
        <v>2038</v>
      </c>
      <c r="B1541">
        <f t="shared" si="58"/>
        <v>24</v>
      </c>
      <c r="C1541" t="str">
        <f t="shared" si="58"/>
        <v>pop_18_24</v>
      </c>
      <c r="D1541">
        <f ca="1">VLOOKUP(A1541&amp;B1541,'raw -- CBO demo'!$A$11:$N$8141,4,FALSE)</f>
        <v>4449222</v>
      </c>
      <c r="E1541">
        <f ca="1">VLOOKUP(A1541&amp;B1541,'raw -- CBO demo'!$A$11:$N$8141,8,FALSE)+VLOOKUP(A1541&amp;B1541,'raw -- CBO demo'!$A$11:$N$8141,14,FALSE)</f>
        <v>646066</v>
      </c>
    </row>
    <row r="1542" spans="1:5">
      <c r="A1542">
        <f t="shared" si="57"/>
        <v>2038</v>
      </c>
      <c r="B1542">
        <f t="shared" si="58"/>
        <v>25</v>
      </c>
      <c r="C1542" t="str">
        <f t="shared" si="58"/>
        <v>pop_25_34</v>
      </c>
      <c r="D1542">
        <f ca="1">VLOOKUP(A1542&amp;B1542,'raw -- CBO demo'!$A$11:$N$8141,4,FALSE)</f>
        <v>4486184</v>
      </c>
      <c r="E1542">
        <f ca="1">VLOOKUP(A1542&amp;B1542,'raw -- CBO demo'!$A$11:$N$8141,8,FALSE)+VLOOKUP(A1542&amp;B1542,'raw -- CBO demo'!$A$11:$N$8141,14,FALSE)</f>
        <v>891029</v>
      </c>
    </row>
    <row r="1543" spans="1:5">
      <c r="A1543">
        <f t="shared" si="57"/>
        <v>2038</v>
      </c>
      <c r="B1543">
        <f t="shared" si="58"/>
        <v>26</v>
      </c>
      <c r="C1543" t="str">
        <f t="shared" si="58"/>
        <v>pop_25_34</v>
      </c>
      <c r="D1543">
        <f ca="1">VLOOKUP(A1543&amp;B1543,'raw -- CBO demo'!$A$11:$N$8141,4,FALSE)</f>
        <v>4498998</v>
      </c>
      <c r="E1543">
        <f ca="1">VLOOKUP(A1543&amp;B1543,'raw -- CBO demo'!$A$11:$N$8141,8,FALSE)+VLOOKUP(A1543&amp;B1543,'raw -- CBO demo'!$A$11:$N$8141,14,FALSE)</f>
        <v>1123098</v>
      </c>
    </row>
    <row r="1544" spans="1:5">
      <c r="A1544">
        <f t="shared" si="57"/>
        <v>2038</v>
      </c>
      <c r="B1544">
        <f t="shared" si="58"/>
        <v>27</v>
      </c>
      <c r="C1544" t="str">
        <f t="shared" si="58"/>
        <v>pop_25_34</v>
      </c>
      <c r="D1544">
        <f ca="1">VLOOKUP(A1544&amp;B1544,'raw -- CBO demo'!$A$11:$N$8141,4,FALSE)</f>
        <v>4604989</v>
      </c>
      <c r="E1544">
        <f ca="1">VLOOKUP(A1544&amp;B1544,'raw -- CBO demo'!$A$11:$N$8141,8,FALSE)+VLOOKUP(A1544&amp;B1544,'raw -- CBO demo'!$A$11:$N$8141,14,FALSE)</f>
        <v>1365616</v>
      </c>
    </row>
    <row r="1545" spans="1:5">
      <c r="A1545">
        <f t="shared" si="57"/>
        <v>2038</v>
      </c>
      <c r="B1545">
        <f t="shared" si="58"/>
        <v>28</v>
      </c>
      <c r="C1545" t="str">
        <f t="shared" si="58"/>
        <v>pop_25_34</v>
      </c>
      <c r="D1545">
        <f ca="1">VLOOKUP(A1545&amp;B1545,'raw -- CBO demo'!$A$11:$N$8141,4,FALSE)</f>
        <v>4696183</v>
      </c>
      <c r="E1545">
        <f ca="1">VLOOKUP(A1545&amp;B1545,'raw -- CBO demo'!$A$11:$N$8141,8,FALSE)+VLOOKUP(A1545&amp;B1545,'raw -- CBO demo'!$A$11:$N$8141,14,FALSE)</f>
        <v>1607076</v>
      </c>
    </row>
    <row r="1546" spans="1:5">
      <c r="A1546">
        <f t="shared" si="57"/>
        <v>2038</v>
      </c>
      <c r="B1546">
        <f t="shared" si="58"/>
        <v>29</v>
      </c>
      <c r="C1546" t="str">
        <f t="shared" si="58"/>
        <v>pop_25_34</v>
      </c>
      <c r="D1546">
        <f ca="1">VLOOKUP(A1546&amp;B1546,'raw -- CBO demo'!$A$11:$N$8141,4,FALSE)</f>
        <v>4873785</v>
      </c>
      <c r="E1546">
        <f ca="1">VLOOKUP(A1546&amp;B1546,'raw -- CBO demo'!$A$11:$N$8141,8,FALSE)+VLOOKUP(A1546&amp;B1546,'raw -- CBO demo'!$A$11:$N$8141,14,FALSE)</f>
        <v>1882456</v>
      </c>
    </row>
    <row r="1547" spans="1:5">
      <c r="A1547">
        <f t="shared" si="57"/>
        <v>2038</v>
      </c>
      <c r="B1547">
        <f t="shared" si="58"/>
        <v>30</v>
      </c>
      <c r="C1547" t="str">
        <f t="shared" si="58"/>
        <v>pop_25_34</v>
      </c>
      <c r="D1547">
        <f ca="1">VLOOKUP(A1547&amp;B1547,'raw -- CBO demo'!$A$11:$N$8141,4,FALSE)</f>
        <v>4912440</v>
      </c>
      <c r="E1547">
        <f ca="1">VLOOKUP(A1547&amp;B1547,'raw -- CBO demo'!$A$11:$N$8141,8,FALSE)+VLOOKUP(A1547&amp;B1547,'raw -- CBO demo'!$A$11:$N$8141,14,FALSE)</f>
        <v>2069484</v>
      </c>
    </row>
    <row r="1548" spans="1:5">
      <c r="A1548">
        <f t="shared" si="57"/>
        <v>2038</v>
      </c>
      <c r="B1548">
        <f t="shared" si="58"/>
        <v>31</v>
      </c>
      <c r="C1548" t="str">
        <f t="shared" si="58"/>
        <v>pop_25_34</v>
      </c>
      <c r="D1548">
        <f ca="1">VLOOKUP(A1548&amp;B1548,'raw -- CBO demo'!$A$11:$N$8141,4,FALSE)</f>
        <v>4862417</v>
      </c>
      <c r="E1548">
        <f ca="1">VLOOKUP(A1548&amp;B1548,'raw -- CBO demo'!$A$11:$N$8141,8,FALSE)+VLOOKUP(A1548&amp;B1548,'raw -- CBO demo'!$A$11:$N$8141,14,FALSE)</f>
        <v>2209163</v>
      </c>
    </row>
    <row r="1549" spans="1:5">
      <c r="A1549">
        <f t="shared" si="57"/>
        <v>2038</v>
      </c>
      <c r="B1549">
        <f t="shared" si="58"/>
        <v>32</v>
      </c>
      <c r="C1549" t="str">
        <f t="shared" si="58"/>
        <v>pop_25_34</v>
      </c>
      <c r="D1549">
        <f ca="1">VLOOKUP(A1549&amp;B1549,'raw -- CBO demo'!$A$11:$N$8141,4,FALSE)</f>
        <v>4766599</v>
      </c>
      <c r="E1549">
        <f ca="1">VLOOKUP(A1549&amp;B1549,'raw -- CBO demo'!$A$11:$N$8141,8,FALSE)+VLOOKUP(A1549&amp;B1549,'raw -- CBO demo'!$A$11:$N$8141,14,FALSE)</f>
        <v>2347151</v>
      </c>
    </row>
    <row r="1550" spans="1:5">
      <c r="A1550">
        <f t="shared" si="57"/>
        <v>2038</v>
      </c>
      <c r="B1550">
        <f t="shared" si="58"/>
        <v>33</v>
      </c>
      <c r="C1550" t="str">
        <f t="shared" si="58"/>
        <v>pop_25_34</v>
      </c>
      <c r="D1550">
        <f ca="1">VLOOKUP(A1550&amp;B1550,'raw -- CBO demo'!$A$11:$N$8141,4,FALSE)</f>
        <v>4728977</v>
      </c>
      <c r="E1550">
        <f ca="1">VLOOKUP(A1550&amp;B1550,'raw -- CBO demo'!$A$11:$N$8141,8,FALSE)+VLOOKUP(A1550&amp;B1550,'raw -- CBO demo'!$A$11:$N$8141,14,FALSE)</f>
        <v>2337990</v>
      </c>
    </row>
    <row r="1551" spans="1:5">
      <c r="A1551">
        <f t="shared" si="57"/>
        <v>2038</v>
      </c>
      <c r="B1551">
        <f t="shared" si="58"/>
        <v>34</v>
      </c>
      <c r="C1551" t="str">
        <f t="shared" si="58"/>
        <v>pop_25_34</v>
      </c>
      <c r="D1551">
        <f ca="1">VLOOKUP(A1551&amp;B1551,'raw -- CBO demo'!$A$11:$N$8141,4,FALSE)</f>
        <v>4702892</v>
      </c>
      <c r="E1551">
        <f ca="1">VLOOKUP(A1551&amp;B1551,'raw -- CBO demo'!$A$11:$N$8141,8,FALSE)+VLOOKUP(A1551&amp;B1551,'raw -- CBO demo'!$A$11:$N$8141,14,FALSE)</f>
        <v>2429042</v>
      </c>
    </row>
    <row r="1552" spans="1:5">
      <c r="A1552">
        <f t="shared" si="57"/>
        <v>2038</v>
      </c>
      <c r="B1552">
        <f t="shared" si="58"/>
        <v>35</v>
      </c>
      <c r="C1552" t="str">
        <f t="shared" si="58"/>
        <v>pop_35_44</v>
      </c>
      <c r="D1552">
        <f ca="1">VLOOKUP(A1552&amp;B1552,'raw -- CBO demo'!$A$11:$N$8141,4,FALSE)</f>
        <v>4656193</v>
      </c>
      <c r="E1552">
        <f ca="1">VLOOKUP(A1552&amp;B1552,'raw -- CBO demo'!$A$11:$N$8141,8,FALSE)+VLOOKUP(A1552&amp;B1552,'raw -- CBO demo'!$A$11:$N$8141,14,FALSE)</f>
        <v>2502238</v>
      </c>
    </row>
    <row r="1553" spans="1:5">
      <c r="A1553">
        <f t="shared" si="57"/>
        <v>2038</v>
      </c>
      <c r="B1553">
        <f t="shared" si="58"/>
        <v>36</v>
      </c>
      <c r="C1553" t="str">
        <f t="shared" si="58"/>
        <v>pop_35_44</v>
      </c>
      <c r="D1553">
        <f ca="1">VLOOKUP(A1553&amp;B1553,'raw -- CBO demo'!$A$11:$N$8141,4,FALSE)</f>
        <v>4658227</v>
      </c>
      <c r="E1553">
        <f ca="1">VLOOKUP(A1553&amp;B1553,'raw -- CBO demo'!$A$11:$N$8141,8,FALSE)+VLOOKUP(A1553&amp;B1553,'raw -- CBO demo'!$A$11:$N$8141,14,FALSE)</f>
        <v>2566426</v>
      </c>
    </row>
    <row r="1554" spans="1:5">
      <c r="A1554">
        <f t="shared" si="57"/>
        <v>2038</v>
      </c>
      <c r="B1554">
        <f t="shared" si="58"/>
        <v>37</v>
      </c>
      <c r="C1554" t="str">
        <f t="shared" si="58"/>
        <v>pop_35_44</v>
      </c>
      <c r="D1554">
        <f ca="1">VLOOKUP(A1554&amp;B1554,'raw -- CBO demo'!$A$11:$N$8141,4,FALSE)</f>
        <v>4744390</v>
      </c>
      <c r="E1554">
        <f ca="1">VLOOKUP(A1554&amp;B1554,'raw -- CBO demo'!$A$11:$N$8141,8,FALSE)+VLOOKUP(A1554&amp;B1554,'raw -- CBO demo'!$A$11:$N$8141,14,FALSE)</f>
        <v>2609869</v>
      </c>
    </row>
    <row r="1555" spans="1:5">
      <c r="A1555">
        <f t="shared" si="57"/>
        <v>2038</v>
      </c>
      <c r="B1555">
        <f t="shared" si="58"/>
        <v>38</v>
      </c>
      <c r="C1555" t="str">
        <f t="shared" si="58"/>
        <v>pop_35_44</v>
      </c>
      <c r="D1555">
        <f ca="1">VLOOKUP(A1555&amp;B1555,'raw -- CBO demo'!$A$11:$N$8141,4,FALSE)</f>
        <v>4673932</v>
      </c>
      <c r="E1555">
        <f ca="1">VLOOKUP(A1555&amp;B1555,'raw -- CBO demo'!$A$11:$N$8141,8,FALSE)+VLOOKUP(A1555&amp;B1555,'raw -- CBO demo'!$A$11:$N$8141,14,FALSE)</f>
        <v>2622730</v>
      </c>
    </row>
    <row r="1556" spans="1:5">
      <c r="A1556">
        <f t="shared" si="57"/>
        <v>2038</v>
      </c>
      <c r="B1556">
        <f t="shared" si="58"/>
        <v>39</v>
      </c>
      <c r="C1556" t="str">
        <f t="shared" si="58"/>
        <v>pop_35_44</v>
      </c>
      <c r="D1556">
        <f ca="1">VLOOKUP(A1556&amp;B1556,'raw -- CBO demo'!$A$11:$N$8141,4,FALSE)</f>
        <v>4665483</v>
      </c>
      <c r="E1556">
        <f ca="1">VLOOKUP(A1556&amp;B1556,'raw -- CBO demo'!$A$11:$N$8141,8,FALSE)+VLOOKUP(A1556&amp;B1556,'raw -- CBO demo'!$A$11:$N$8141,14,FALSE)</f>
        <v>2643706</v>
      </c>
    </row>
    <row r="1557" spans="1:5">
      <c r="A1557">
        <f t="shared" si="57"/>
        <v>2038</v>
      </c>
      <c r="B1557">
        <f t="shared" si="58"/>
        <v>40</v>
      </c>
      <c r="C1557" t="str">
        <f t="shared" si="58"/>
        <v>pop_35_44</v>
      </c>
      <c r="D1557">
        <f ca="1">VLOOKUP(A1557&amp;B1557,'raw -- CBO demo'!$A$11:$N$8141,4,FALSE)</f>
        <v>4594636</v>
      </c>
      <c r="E1557">
        <f ca="1">VLOOKUP(A1557&amp;B1557,'raw -- CBO demo'!$A$11:$N$8141,8,FALSE)+VLOOKUP(A1557&amp;B1557,'raw -- CBO demo'!$A$11:$N$8141,14,FALSE)</f>
        <v>2662501</v>
      </c>
    </row>
    <row r="1558" spans="1:5">
      <c r="A1558">
        <f t="shared" si="57"/>
        <v>2038</v>
      </c>
      <c r="B1558">
        <f t="shared" si="58"/>
        <v>41</v>
      </c>
      <c r="C1558" t="str">
        <f t="shared" si="58"/>
        <v>pop_35_44</v>
      </c>
      <c r="D1558">
        <f ca="1">VLOOKUP(A1558&amp;B1558,'raw -- CBO demo'!$A$11:$N$8141,4,FALSE)</f>
        <v>4607136</v>
      </c>
      <c r="E1558">
        <f ca="1">VLOOKUP(A1558&amp;B1558,'raw -- CBO demo'!$A$11:$N$8141,8,FALSE)+VLOOKUP(A1558&amp;B1558,'raw -- CBO demo'!$A$11:$N$8141,14,FALSE)</f>
        <v>2715731</v>
      </c>
    </row>
    <row r="1559" spans="1:5">
      <c r="A1559">
        <f t="shared" si="57"/>
        <v>2038</v>
      </c>
      <c r="B1559">
        <f t="shared" si="58"/>
        <v>42</v>
      </c>
      <c r="C1559" t="str">
        <f t="shared" si="58"/>
        <v>pop_35_44</v>
      </c>
      <c r="D1559">
        <f ca="1">VLOOKUP(A1559&amp;B1559,'raw -- CBO demo'!$A$11:$N$8141,4,FALSE)</f>
        <v>4622550</v>
      </c>
      <c r="E1559">
        <f ca="1">VLOOKUP(A1559&amp;B1559,'raw -- CBO demo'!$A$11:$N$8141,8,FALSE)+VLOOKUP(A1559&amp;B1559,'raw -- CBO demo'!$A$11:$N$8141,14,FALSE)</f>
        <v>2734217</v>
      </c>
    </row>
    <row r="1560" spans="1:5">
      <c r="A1560">
        <f t="shared" si="57"/>
        <v>2038</v>
      </c>
      <c r="B1560">
        <f t="shared" si="58"/>
        <v>43</v>
      </c>
      <c r="C1560" t="str">
        <f t="shared" si="58"/>
        <v>pop_35_44</v>
      </c>
      <c r="D1560">
        <f ca="1">VLOOKUP(A1560&amp;B1560,'raw -- CBO demo'!$A$11:$N$8141,4,FALSE)</f>
        <v>4650376</v>
      </c>
      <c r="E1560">
        <f ca="1">VLOOKUP(A1560&amp;B1560,'raw -- CBO demo'!$A$11:$N$8141,8,FALSE)+VLOOKUP(A1560&amp;B1560,'raw -- CBO demo'!$A$11:$N$8141,14,FALSE)</f>
        <v>2756377</v>
      </c>
    </row>
    <row r="1561" spans="1:5">
      <c r="A1561">
        <f t="shared" si="57"/>
        <v>2038</v>
      </c>
      <c r="B1561">
        <f t="shared" si="58"/>
        <v>44</v>
      </c>
      <c r="C1561" t="str">
        <f t="shared" si="58"/>
        <v>pop_35_44</v>
      </c>
      <c r="D1561">
        <f ca="1">VLOOKUP(A1561&amp;B1561,'raw -- CBO demo'!$A$11:$N$8141,4,FALSE)</f>
        <v>4701830</v>
      </c>
      <c r="E1561">
        <f ca="1">VLOOKUP(A1561&amp;B1561,'raw -- CBO demo'!$A$11:$N$8141,8,FALSE)+VLOOKUP(A1561&amp;B1561,'raw -- CBO demo'!$A$11:$N$8141,14,FALSE)</f>
        <v>2720832</v>
      </c>
    </row>
    <row r="1562" spans="1:5">
      <c r="A1562">
        <f t="shared" si="57"/>
        <v>2038</v>
      </c>
      <c r="B1562">
        <f t="shared" si="58"/>
        <v>45</v>
      </c>
      <c r="C1562" t="str">
        <f t="shared" si="58"/>
        <v>pop_45_54</v>
      </c>
      <c r="D1562">
        <f ca="1">VLOOKUP(A1562&amp;B1562,'raw -- CBO demo'!$A$11:$N$8141,4,FALSE)</f>
        <v>4788378</v>
      </c>
      <c r="E1562">
        <f ca="1">VLOOKUP(A1562&amp;B1562,'raw -- CBO demo'!$A$11:$N$8141,8,FALSE)+VLOOKUP(A1562&amp;B1562,'raw -- CBO demo'!$A$11:$N$8141,14,FALSE)</f>
        <v>2811274</v>
      </c>
    </row>
    <row r="1563" spans="1:5">
      <c r="A1563">
        <f t="shared" si="57"/>
        <v>2038</v>
      </c>
      <c r="B1563">
        <f t="shared" si="58"/>
        <v>46</v>
      </c>
      <c r="C1563" t="str">
        <f t="shared" si="58"/>
        <v>pop_45_54</v>
      </c>
      <c r="D1563">
        <f ca="1">VLOOKUP(A1563&amp;B1563,'raw -- CBO demo'!$A$11:$N$8141,4,FALSE)</f>
        <v>4828946</v>
      </c>
      <c r="E1563">
        <f ca="1">VLOOKUP(A1563&amp;B1563,'raw -- CBO demo'!$A$11:$N$8141,8,FALSE)+VLOOKUP(A1563&amp;B1563,'raw -- CBO demo'!$A$11:$N$8141,14,FALSE)</f>
        <v>2785115</v>
      </c>
    </row>
    <row r="1564" spans="1:5">
      <c r="A1564">
        <f t="shared" si="57"/>
        <v>2038</v>
      </c>
      <c r="B1564">
        <f t="shared" si="58"/>
        <v>47</v>
      </c>
      <c r="C1564" t="str">
        <f t="shared" si="58"/>
        <v>pop_45_54</v>
      </c>
      <c r="D1564">
        <f ca="1">VLOOKUP(A1564&amp;B1564,'raw -- CBO demo'!$A$11:$N$8141,4,FALSE)</f>
        <v>4874252</v>
      </c>
      <c r="E1564">
        <f ca="1">VLOOKUP(A1564&amp;B1564,'raw -- CBO demo'!$A$11:$N$8141,8,FALSE)+VLOOKUP(A1564&amp;B1564,'raw -- CBO demo'!$A$11:$N$8141,14,FALSE)</f>
        <v>2931030</v>
      </c>
    </row>
    <row r="1565" spans="1:5">
      <c r="A1565">
        <f t="shared" si="57"/>
        <v>2038</v>
      </c>
      <c r="B1565">
        <f t="shared" si="58"/>
        <v>48</v>
      </c>
      <c r="C1565" t="str">
        <f t="shared" si="58"/>
        <v>pop_45_54</v>
      </c>
      <c r="D1565">
        <f ca="1">VLOOKUP(A1565&amp;B1565,'raw -- CBO demo'!$A$11:$N$8141,4,FALSE)</f>
        <v>4730988</v>
      </c>
      <c r="E1565">
        <f ca="1">VLOOKUP(A1565&amp;B1565,'raw -- CBO demo'!$A$11:$N$8141,8,FALSE)+VLOOKUP(A1565&amp;B1565,'raw -- CBO demo'!$A$11:$N$8141,14,FALSE)</f>
        <v>2776095</v>
      </c>
    </row>
    <row r="1566" spans="1:5">
      <c r="A1566">
        <f t="shared" si="57"/>
        <v>2038</v>
      </c>
      <c r="B1566">
        <f t="shared" si="58"/>
        <v>49</v>
      </c>
      <c r="C1566" t="str">
        <f t="shared" si="58"/>
        <v>pop_45_54</v>
      </c>
      <c r="D1566">
        <f ca="1">VLOOKUP(A1566&amp;B1566,'raw -- CBO demo'!$A$11:$N$8141,4,FALSE)</f>
        <v>4613502</v>
      </c>
      <c r="E1566">
        <f ca="1">VLOOKUP(A1566&amp;B1566,'raw -- CBO demo'!$A$11:$N$8141,8,FALSE)+VLOOKUP(A1566&amp;B1566,'raw -- CBO demo'!$A$11:$N$8141,14,FALSE)</f>
        <v>2669913</v>
      </c>
    </row>
    <row r="1567" spans="1:5">
      <c r="A1567">
        <f t="shared" si="57"/>
        <v>2038</v>
      </c>
      <c r="B1567">
        <f t="shared" si="58"/>
        <v>50</v>
      </c>
      <c r="C1567" t="str">
        <f t="shared" si="58"/>
        <v>pop_45_54</v>
      </c>
      <c r="D1567">
        <f ca="1">VLOOKUP(A1567&amp;B1567,'raw -- CBO demo'!$A$11:$N$8141,4,FALSE)</f>
        <v>4494448</v>
      </c>
      <c r="E1567">
        <f ca="1">VLOOKUP(A1567&amp;B1567,'raw -- CBO demo'!$A$11:$N$8141,8,FALSE)+VLOOKUP(A1567&amp;B1567,'raw -- CBO demo'!$A$11:$N$8141,14,FALSE)</f>
        <v>2647949</v>
      </c>
    </row>
    <row r="1568" spans="1:5">
      <c r="A1568">
        <f t="shared" si="57"/>
        <v>2038</v>
      </c>
      <c r="B1568">
        <f t="shared" si="58"/>
        <v>51</v>
      </c>
      <c r="C1568" t="str">
        <f t="shared" si="58"/>
        <v>pop_45_54</v>
      </c>
      <c r="D1568">
        <f ca="1">VLOOKUP(A1568&amp;B1568,'raw -- CBO demo'!$A$11:$N$8141,4,FALSE)</f>
        <v>4442772</v>
      </c>
      <c r="E1568">
        <f ca="1">VLOOKUP(A1568&amp;B1568,'raw -- CBO demo'!$A$11:$N$8141,8,FALSE)+VLOOKUP(A1568&amp;B1568,'raw -- CBO demo'!$A$11:$N$8141,14,FALSE)</f>
        <v>2593955</v>
      </c>
    </row>
    <row r="1569" spans="1:5">
      <c r="A1569">
        <f t="shared" si="57"/>
        <v>2038</v>
      </c>
      <c r="B1569">
        <f t="shared" si="58"/>
        <v>52</v>
      </c>
      <c r="C1569" t="str">
        <f t="shared" si="58"/>
        <v>pop_45_54</v>
      </c>
      <c r="D1569">
        <f ca="1">VLOOKUP(A1569&amp;B1569,'raw -- CBO demo'!$A$11:$N$8141,4,FALSE)</f>
        <v>4444867</v>
      </c>
      <c r="E1569">
        <f ca="1">VLOOKUP(A1569&amp;B1569,'raw -- CBO demo'!$A$11:$N$8141,8,FALSE)+VLOOKUP(A1569&amp;B1569,'raw -- CBO demo'!$A$11:$N$8141,14,FALSE)</f>
        <v>2610396</v>
      </c>
    </row>
    <row r="1570" spans="1:5">
      <c r="A1570">
        <f t="shared" si="57"/>
        <v>2038</v>
      </c>
      <c r="B1570">
        <f t="shared" si="58"/>
        <v>53</v>
      </c>
      <c r="C1570" t="str">
        <f t="shared" si="58"/>
        <v>pop_45_54</v>
      </c>
      <c r="D1570">
        <f ca="1">VLOOKUP(A1570&amp;B1570,'raw -- CBO demo'!$A$11:$N$8141,4,FALSE)</f>
        <v>4345804</v>
      </c>
      <c r="E1570">
        <f ca="1">VLOOKUP(A1570&amp;B1570,'raw -- CBO demo'!$A$11:$N$8141,8,FALSE)+VLOOKUP(A1570&amp;B1570,'raw -- CBO demo'!$A$11:$N$8141,14,FALSE)</f>
        <v>2616744</v>
      </c>
    </row>
    <row r="1571" spans="1:5">
      <c r="A1571">
        <f t="shared" si="57"/>
        <v>2038</v>
      </c>
      <c r="B1571">
        <f t="shared" si="58"/>
        <v>54</v>
      </c>
      <c r="C1571" t="str">
        <f t="shared" si="58"/>
        <v>pop_45_54</v>
      </c>
      <c r="D1571">
        <f ca="1">VLOOKUP(A1571&amp;B1571,'raw -- CBO demo'!$A$11:$N$8141,4,FALSE)</f>
        <v>4312803</v>
      </c>
      <c r="E1571">
        <f ca="1">VLOOKUP(A1571&amp;B1571,'raw -- CBO demo'!$A$11:$N$8141,8,FALSE)+VLOOKUP(A1571&amp;B1571,'raw -- CBO demo'!$A$11:$N$8141,14,FALSE)</f>
        <v>2642394</v>
      </c>
    </row>
    <row r="1572" spans="1:5">
      <c r="A1572">
        <f t="shared" si="57"/>
        <v>2038</v>
      </c>
      <c r="B1572">
        <f t="shared" si="58"/>
        <v>55</v>
      </c>
      <c r="C1572" t="str">
        <f t="shared" si="58"/>
        <v>pop_55_64</v>
      </c>
      <c r="D1572">
        <f ca="1">VLOOKUP(A1572&amp;B1572,'raw -- CBO demo'!$A$11:$N$8141,4,FALSE)</f>
        <v>4374599</v>
      </c>
      <c r="E1572">
        <f ca="1">VLOOKUP(A1572&amp;B1572,'raw -- CBO demo'!$A$11:$N$8141,8,FALSE)+VLOOKUP(A1572&amp;B1572,'raw -- CBO demo'!$A$11:$N$8141,14,FALSE)</f>
        <v>2635083</v>
      </c>
    </row>
    <row r="1573" spans="1:5">
      <c r="A1573">
        <f t="shared" si="57"/>
        <v>2038</v>
      </c>
      <c r="B1573">
        <f t="shared" si="58"/>
        <v>56</v>
      </c>
      <c r="C1573" t="str">
        <f t="shared" si="58"/>
        <v>pop_55_64</v>
      </c>
      <c r="D1573">
        <f ca="1">VLOOKUP(A1573&amp;B1573,'raw -- CBO demo'!$A$11:$N$8141,4,FALSE)</f>
        <v>4277426</v>
      </c>
      <c r="E1573">
        <f ca="1">VLOOKUP(A1573&amp;B1573,'raw -- CBO demo'!$A$11:$N$8141,8,FALSE)+VLOOKUP(A1573&amp;B1573,'raw -- CBO demo'!$A$11:$N$8141,14,FALSE)</f>
        <v>2621632</v>
      </c>
    </row>
    <row r="1574" spans="1:5">
      <c r="A1574">
        <f t="shared" si="57"/>
        <v>2038</v>
      </c>
      <c r="B1574">
        <f t="shared" si="58"/>
        <v>57</v>
      </c>
      <c r="C1574" t="str">
        <f t="shared" si="58"/>
        <v>pop_55_64</v>
      </c>
      <c r="D1574">
        <f ca="1">VLOOKUP(A1574&amp;B1574,'raw -- CBO demo'!$A$11:$N$8141,4,FALSE)</f>
        <v>4312636</v>
      </c>
      <c r="E1574">
        <f ca="1">VLOOKUP(A1574&amp;B1574,'raw -- CBO demo'!$A$11:$N$8141,8,FALSE)+VLOOKUP(A1574&amp;B1574,'raw -- CBO demo'!$A$11:$N$8141,14,FALSE)</f>
        <v>2658335</v>
      </c>
    </row>
    <row r="1575" spans="1:5">
      <c r="A1575">
        <f t="shared" si="57"/>
        <v>2038</v>
      </c>
      <c r="B1575">
        <f t="shared" si="58"/>
        <v>58</v>
      </c>
      <c r="C1575" t="str">
        <f t="shared" si="58"/>
        <v>pop_55_64</v>
      </c>
      <c r="D1575">
        <f ca="1">VLOOKUP(A1575&amp;B1575,'raw -- CBO demo'!$A$11:$N$8141,4,FALSE)</f>
        <v>4125694</v>
      </c>
      <c r="E1575">
        <f ca="1">VLOOKUP(A1575&amp;B1575,'raw -- CBO demo'!$A$11:$N$8141,8,FALSE)+VLOOKUP(A1575&amp;B1575,'raw -- CBO demo'!$A$11:$N$8141,14,FALSE)</f>
        <v>2645157</v>
      </c>
    </row>
    <row r="1576" spans="1:5">
      <c r="A1576">
        <f t="shared" si="57"/>
        <v>2038</v>
      </c>
      <c r="B1576">
        <f t="shared" si="58"/>
        <v>59</v>
      </c>
      <c r="C1576" t="str">
        <f t="shared" si="58"/>
        <v>pop_55_64</v>
      </c>
      <c r="D1576">
        <f ca="1">VLOOKUP(A1576&amp;B1576,'raw -- CBO demo'!$A$11:$N$8141,4,FALSE)</f>
        <v>3969912</v>
      </c>
      <c r="E1576">
        <f ca="1">VLOOKUP(A1576&amp;B1576,'raw -- CBO demo'!$A$11:$N$8141,8,FALSE)+VLOOKUP(A1576&amp;B1576,'raw -- CBO demo'!$A$11:$N$8141,14,FALSE)</f>
        <v>2567928</v>
      </c>
    </row>
    <row r="1577" spans="1:5">
      <c r="A1577">
        <f t="shared" si="57"/>
        <v>2038</v>
      </c>
      <c r="B1577">
        <f t="shared" si="58"/>
        <v>60</v>
      </c>
      <c r="C1577" t="str">
        <f t="shared" si="58"/>
        <v>pop_55_64</v>
      </c>
      <c r="D1577">
        <f ca="1">VLOOKUP(A1577&amp;B1577,'raw -- CBO demo'!$A$11:$N$8141,4,FALSE)</f>
        <v>3920367</v>
      </c>
      <c r="E1577">
        <f ca="1">VLOOKUP(A1577&amp;B1577,'raw -- CBO demo'!$A$11:$N$8141,8,FALSE)+VLOOKUP(A1577&amp;B1577,'raw -- CBO demo'!$A$11:$N$8141,14,FALSE)</f>
        <v>2501051</v>
      </c>
    </row>
    <row r="1578" spans="1:5">
      <c r="A1578">
        <f t="shared" si="57"/>
        <v>2038</v>
      </c>
      <c r="B1578">
        <f t="shared" si="58"/>
        <v>61</v>
      </c>
      <c r="C1578" t="str">
        <f t="shared" si="58"/>
        <v>pop_55_64</v>
      </c>
      <c r="D1578">
        <f ca="1">VLOOKUP(A1578&amp;B1578,'raw -- CBO demo'!$A$11:$N$8141,4,FALSE)</f>
        <v>3752793</v>
      </c>
      <c r="E1578">
        <f ca="1">VLOOKUP(A1578&amp;B1578,'raw -- CBO demo'!$A$11:$N$8141,8,FALSE)+VLOOKUP(A1578&amp;B1578,'raw -- CBO demo'!$A$11:$N$8141,14,FALSE)</f>
        <v>2433983</v>
      </c>
    </row>
    <row r="1579" spans="1:5">
      <c r="A1579">
        <f t="shared" si="57"/>
        <v>2038</v>
      </c>
      <c r="B1579">
        <f t="shared" si="58"/>
        <v>62</v>
      </c>
      <c r="C1579" t="str">
        <f t="shared" si="58"/>
        <v>pop_55_64</v>
      </c>
      <c r="D1579">
        <f ca="1">VLOOKUP(A1579&amp;B1579,'raw -- CBO demo'!$A$11:$N$8141,4,FALSE)</f>
        <v>3694913</v>
      </c>
      <c r="E1579">
        <f ca="1">VLOOKUP(A1579&amp;B1579,'raw -- CBO demo'!$A$11:$N$8141,8,FALSE)+VLOOKUP(A1579&amp;B1579,'raw -- CBO demo'!$A$11:$N$8141,14,FALSE)</f>
        <v>2385268</v>
      </c>
    </row>
    <row r="1580" spans="1:5">
      <c r="A1580">
        <f t="shared" si="57"/>
        <v>2038</v>
      </c>
      <c r="B1580">
        <f t="shared" si="58"/>
        <v>63</v>
      </c>
      <c r="C1580" t="str">
        <f t="shared" si="58"/>
        <v>pop_55_64</v>
      </c>
      <c r="D1580">
        <f ca="1">VLOOKUP(A1580&amp;B1580,'raw -- CBO demo'!$A$11:$N$8141,4,FALSE)</f>
        <v>3653918</v>
      </c>
      <c r="E1580">
        <f ca="1">VLOOKUP(A1580&amp;B1580,'raw -- CBO demo'!$A$11:$N$8141,8,FALSE)+VLOOKUP(A1580&amp;B1580,'raw -- CBO demo'!$A$11:$N$8141,14,FALSE)</f>
        <v>2272010</v>
      </c>
    </row>
    <row r="1581" spans="1:5">
      <c r="A1581">
        <f t="shared" ref="A1581:A1644" si="59">A1480+1</f>
        <v>2038</v>
      </c>
      <c r="B1581">
        <f t="shared" ref="B1581:C1644" si="60">B1480</f>
        <v>64</v>
      </c>
      <c r="C1581" t="str">
        <f t="shared" si="60"/>
        <v>pop_55_64</v>
      </c>
      <c r="D1581">
        <f ca="1">VLOOKUP(A1581&amp;B1581,'raw -- CBO demo'!$A$11:$N$8141,4,FALSE)</f>
        <v>3559906</v>
      </c>
      <c r="E1581">
        <f ca="1">VLOOKUP(A1581&amp;B1581,'raw -- CBO demo'!$A$11:$N$8141,8,FALSE)+VLOOKUP(A1581&amp;B1581,'raw -- CBO demo'!$A$11:$N$8141,14,FALSE)</f>
        <v>2263801</v>
      </c>
    </row>
    <row r="1582" spans="1:5">
      <c r="A1582">
        <f t="shared" si="59"/>
        <v>2038</v>
      </c>
      <c r="B1582">
        <f t="shared" si="60"/>
        <v>65</v>
      </c>
      <c r="C1582" t="str">
        <f t="shared" si="60"/>
        <v>pop_65_74</v>
      </c>
      <c r="D1582">
        <f ca="1">VLOOKUP(A1582&amp;B1582,'raw -- CBO demo'!$A$11:$N$8141,4,FALSE)</f>
        <v>3669785</v>
      </c>
      <c r="E1582">
        <f ca="1">VLOOKUP(A1582&amp;B1582,'raw -- CBO demo'!$A$11:$N$8141,8,FALSE)+VLOOKUP(A1582&amp;B1582,'raw -- CBO demo'!$A$11:$N$8141,14,FALSE)</f>
        <v>2292026</v>
      </c>
    </row>
    <row r="1583" spans="1:5">
      <c r="A1583">
        <f t="shared" si="59"/>
        <v>2038</v>
      </c>
      <c r="B1583">
        <f t="shared" si="60"/>
        <v>66</v>
      </c>
      <c r="C1583" t="str">
        <f t="shared" si="60"/>
        <v>pop_65_74</v>
      </c>
      <c r="D1583">
        <f ca="1">VLOOKUP(A1583&amp;B1583,'raw -- CBO demo'!$A$11:$N$8141,4,FALSE)</f>
        <v>3798682</v>
      </c>
      <c r="E1583">
        <f ca="1">VLOOKUP(A1583&amp;B1583,'raw -- CBO demo'!$A$11:$N$8141,8,FALSE)+VLOOKUP(A1583&amp;B1583,'raw -- CBO demo'!$A$11:$N$8141,14,FALSE)</f>
        <v>2347749</v>
      </c>
    </row>
    <row r="1584" spans="1:5">
      <c r="A1584">
        <f t="shared" si="59"/>
        <v>2038</v>
      </c>
      <c r="B1584">
        <f t="shared" si="60"/>
        <v>67</v>
      </c>
      <c r="C1584" t="str">
        <f t="shared" si="60"/>
        <v>pop_65_74</v>
      </c>
      <c r="D1584">
        <f ca="1">VLOOKUP(A1584&amp;B1584,'raw -- CBO demo'!$A$11:$N$8141,4,FALSE)</f>
        <v>3918949</v>
      </c>
      <c r="E1584">
        <f ca="1">VLOOKUP(A1584&amp;B1584,'raw -- CBO demo'!$A$11:$N$8141,8,FALSE)+VLOOKUP(A1584&amp;B1584,'raw -- CBO demo'!$A$11:$N$8141,14,FALSE)</f>
        <v>2473484</v>
      </c>
    </row>
    <row r="1585" spans="1:5">
      <c r="A1585">
        <f t="shared" si="59"/>
        <v>2038</v>
      </c>
      <c r="B1585">
        <f t="shared" si="60"/>
        <v>68</v>
      </c>
      <c r="C1585" t="str">
        <f t="shared" si="60"/>
        <v>pop_65_74</v>
      </c>
      <c r="D1585">
        <f ca="1">VLOOKUP(A1585&amp;B1585,'raw -- CBO demo'!$A$11:$N$8141,4,FALSE)</f>
        <v>3705502</v>
      </c>
      <c r="E1585">
        <f ca="1">VLOOKUP(A1585&amp;B1585,'raw -- CBO demo'!$A$11:$N$8141,8,FALSE)+VLOOKUP(A1585&amp;B1585,'raw -- CBO demo'!$A$11:$N$8141,14,FALSE)</f>
        <v>2348885</v>
      </c>
    </row>
    <row r="1586" spans="1:5">
      <c r="A1586">
        <f t="shared" si="59"/>
        <v>2038</v>
      </c>
      <c r="B1586">
        <f t="shared" si="60"/>
        <v>69</v>
      </c>
      <c r="C1586" t="str">
        <f t="shared" si="60"/>
        <v>pop_65_74</v>
      </c>
      <c r="D1586">
        <f ca="1">VLOOKUP(A1586&amp;B1586,'raw -- CBO demo'!$A$11:$N$8141,4,FALSE)</f>
        <v>3555433</v>
      </c>
      <c r="E1586">
        <f ca="1">VLOOKUP(A1586&amp;B1586,'raw -- CBO demo'!$A$11:$N$8141,8,FALSE)+VLOOKUP(A1586&amp;B1586,'raw -- CBO demo'!$A$11:$N$8141,14,FALSE)</f>
        <v>2220005</v>
      </c>
    </row>
    <row r="1587" spans="1:5">
      <c r="A1587">
        <f t="shared" si="59"/>
        <v>2038</v>
      </c>
      <c r="B1587">
        <f t="shared" si="60"/>
        <v>70</v>
      </c>
      <c r="C1587" t="str">
        <f t="shared" si="60"/>
        <v>pop_65_74</v>
      </c>
      <c r="D1587">
        <f ca="1">VLOOKUP(A1587&amp;B1587,'raw -- CBO demo'!$A$11:$N$8141,4,FALSE)</f>
        <v>3465581</v>
      </c>
      <c r="E1587">
        <f ca="1">VLOOKUP(A1587&amp;B1587,'raw -- CBO demo'!$A$11:$N$8141,8,FALSE)+VLOOKUP(A1587&amp;B1587,'raw -- CBO demo'!$A$11:$N$8141,14,FALSE)</f>
        <v>2097548</v>
      </c>
    </row>
    <row r="1588" spans="1:5">
      <c r="A1588">
        <f t="shared" si="59"/>
        <v>2038</v>
      </c>
      <c r="B1588">
        <f t="shared" si="60"/>
        <v>71</v>
      </c>
      <c r="C1588" t="str">
        <f t="shared" si="60"/>
        <v>pop_65_74</v>
      </c>
      <c r="D1588">
        <f ca="1">VLOOKUP(A1588&amp;B1588,'raw -- CBO demo'!$A$11:$N$8141,4,FALSE)</f>
        <v>3453814</v>
      </c>
      <c r="E1588">
        <f ca="1">VLOOKUP(A1588&amp;B1588,'raw -- CBO demo'!$A$11:$N$8141,8,FALSE)+VLOOKUP(A1588&amp;B1588,'raw -- CBO demo'!$A$11:$N$8141,14,FALSE)</f>
        <v>2070644</v>
      </c>
    </row>
    <row r="1589" spans="1:5">
      <c r="A1589">
        <f t="shared" si="59"/>
        <v>2038</v>
      </c>
      <c r="B1589">
        <f t="shared" si="60"/>
        <v>72</v>
      </c>
      <c r="C1589" t="str">
        <f t="shared" si="60"/>
        <v>pop_65_74</v>
      </c>
      <c r="D1589">
        <f ca="1">VLOOKUP(A1589&amp;B1589,'raw -- CBO demo'!$A$11:$N$8141,4,FALSE)</f>
        <v>3506791</v>
      </c>
      <c r="E1589">
        <f ca="1">VLOOKUP(A1589&amp;B1589,'raw -- CBO demo'!$A$11:$N$8141,8,FALSE)+VLOOKUP(A1589&amp;B1589,'raw -- CBO demo'!$A$11:$N$8141,14,FALSE)</f>
        <v>2045959</v>
      </c>
    </row>
    <row r="1590" spans="1:5">
      <c r="A1590">
        <f t="shared" si="59"/>
        <v>2038</v>
      </c>
      <c r="B1590">
        <f t="shared" si="60"/>
        <v>73</v>
      </c>
      <c r="C1590" t="str">
        <f t="shared" si="60"/>
        <v>pop_65_74</v>
      </c>
      <c r="D1590">
        <f ca="1">VLOOKUP(A1590&amp;B1590,'raw -- CBO demo'!$A$11:$N$8141,4,FALSE)</f>
        <v>3604164</v>
      </c>
      <c r="E1590">
        <f ca="1">VLOOKUP(A1590&amp;B1590,'raw -- CBO demo'!$A$11:$N$8141,8,FALSE)+VLOOKUP(A1590&amp;B1590,'raw -- CBO demo'!$A$11:$N$8141,14,FALSE)</f>
        <v>2175634</v>
      </c>
    </row>
    <row r="1591" spans="1:5">
      <c r="A1591">
        <f t="shared" si="59"/>
        <v>2038</v>
      </c>
      <c r="B1591">
        <f t="shared" si="60"/>
        <v>74</v>
      </c>
      <c r="C1591" t="str">
        <f t="shared" si="60"/>
        <v>pop_65_74</v>
      </c>
      <c r="D1591">
        <f ca="1">VLOOKUP(A1591&amp;B1591,'raw -- CBO demo'!$A$11:$N$8141,4,FALSE)</f>
        <v>3541238</v>
      </c>
      <c r="E1591">
        <f ca="1">VLOOKUP(A1591&amp;B1591,'raw -- CBO demo'!$A$11:$N$8141,8,FALSE)+VLOOKUP(A1591&amp;B1591,'raw -- CBO demo'!$A$11:$N$8141,14,FALSE)</f>
        <v>2068818</v>
      </c>
    </row>
    <row r="1592" spans="1:5">
      <c r="A1592">
        <f t="shared" si="59"/>
        <v>2038</v>
      </c>
      <c r="B1592">
        <f t="shared" si="60"/>
        <v>75</v>
      </c>
      <c r="C1592" t="str">
        <f t="shared" si="60"/>
        <v>pop_75_84</v>
      </c>
      <c r="D1592">
        <f ca="1">VLOOKUP(A1592&amp;B1592,'raw -- CBO demo'!$A$11:$N$8141,4,FALSE)</f>
        <v>3482564</v>
      </c>
      <c r="E1592">
        <f ca="1">VLOOKUP(A1592&amp;B1592,'raw -- CBO demo'!$A$11:$N$8141,8,FALSE)+VLOOKUP(A1592&amp;B1592,'raw -- CBO demo'!$A$11:$N$8141,14,FALSE)</f>
        <v>2005418</v>
      </c>
    </row>
    <row r="1593" spans="1:5">
      <c r="A1593">
        <f t="shared" si="59"/>
        <v>2038</v>
      </c>
      <c r="B1593">
        <f t="shared" si="60"/>
        <v>76</v>
      </c>
      <c r="C1593" t="str">
        <f t="shared" si="60"/>
        <v>pop_75_84</v>
      </c>
      <c r="D1593">
        <f ca="1">VLOOKUP(A1593&amp;B1593,'raw -- CBO demo'!$A$11:$N$8141,4,FALSE)</f>
        <v>3392031</v>
      </c>
      <c r="E1593">
        <f ca="1">VLOOKUP(A1593&amp;B1593,'raw -- CBO demo'!$A$11:$N$8141,8,FALSE)+VLOOKUP(A1593&amp;B1593,'raw -- CBO demo'!$A$11:$N$8141,14,FALSE)</f>
        <v>1977292</v>
      </c>
    </row>
    <row r="1594" spans="1:5">
      <c r="A1594">
        <f t="shared" si="59"/>
        <v>2038</v>
      </c>
      <c r="B1594">
        <f t="shared" si="60"/>
        <v>77</v>
      </c>
      <c r="C1594" t="str">
        <f t="shared" si="60"/>
        <v>pop_75_84</v>
      </c>
      <c r="D1594">
        <f ca="1">VLOOKUP(A1594&amp;B1594,'raw -- CBO demo'!$A$11:$N$8141,4,FALSE)</f>
        <v>3336357</v>
      </c>
      <c r="E1594">
        <f ca="1">VLOOKUP(A1594&amp;B1594,'raw -- CBO demo'!$A$11:$N$8141,8,FALSE)+VLOOKUP(A1594&amp;B1594,'raw -- CBO demo'!$A$11:$N$8141,14,FALSE)</f>
        <v>1855021</v>
      </c>
    </row>
    <row r="1595" spans="1:5">
      <c r="A1595">
        <f t="shared" si="59"/>
        <v>2038</v>
      </c>
      <c r="B1595">
        <f t="shared" si="60"/>
        <v>78</v>
      </c>
      <c r="C1595" t="str">
        <f t="shared" si="60"/>
        <v>pop_75_84</v>
      </c>
      <c r="D1595">
        <f ca="1">VLOOKUP(A1595&amp;B1595,'raw -- CBO demo'!$A$11:$N$8141,4,FALSE)</f>
        <v>3170569</v>
      </c>
      <c r="E1595">
        <f ca="1">VLOOKUP(A1595&amp;B1595,'raw -- CBO demo'!$A$11:$N$8141,8,FALSE)+VLOOKUP(A1595&amp;B1595,'raw -- CBO demo'!$A$11:$N$8141,14,FALSE)</f>
        <v>1707624</v>
      </c>
    </row>
    <row r="1596" spans="1:5">
      <c r="A1596">
        <f t="shared" si="59"/>
        <v>2038</v>
      </c>
      <c r="B1596">
        <f t="shared" si="60"/>
        <v>79</v>
      </c>
      <c r="C1596" t="str">
        <f t="shared" si="60"/>
        <v>pop_75_84</v>
      </c>
      <c r="D1596">
        <f ca="1">VLOOKUP(A1596&amp;B1596,'raw -- CBO demo'!$A$11:$N$8141,4,FALSE)</f>
        <v>2999567</v>
      </c>
      <c r="E1596">
        <f ca="1">VLOOKUP(A1596&amp;B1596,'raw -- CBO demo'!$A$11:$N$8141,8,FALSE)+VLOOKUP(A1596&amp;B1596,'raw -- CBO demo'!$A$11:$N$8141,14,FALSE)</f>
        <v>1622392</v>
      </c>
    </row>
    <row r="1597" spans="1:5">
      <c r="A1597">
        <f t="shared" si="59"/>
        <v>2038</v>
      </c>
      <c r="B1597">
        <f t="shared" si="60"/>
        <v>80</v>
      </c>
      <c r="C1597" t="str">
        <f t="shared" si="60"/>
        <v>pop_75_84</v>
      </c>
      <c r="D1597">
        <f ca="1">VLOOKUP(A1597&amp;B1597,'raw -- CBO demo'!$A$11:$N$8141,4,FALSE)</f>
        <v>2912704</v>
      </c>
      <c r="E1597">
        <f ca="1">VLOOKUP(A1597&amp;B1597,'raw -- CBO demo'!$A$11:$N$8141,8,FALSE)+VLOOKUP(A1597&amp;B1597,'raw -- CBO demo'!$A$11:$N$8141,14,FALSE)</f>
        <v>1565936</v>
      </c>
    </row>
    <row r="1598" spans="1:5">
      <c r="A1598">
        <f t="shared" si="59"/>
        <v>2038</v>
      </c>
      <c r="B1598">
        <f t="shared" si="60"/>
        <v>81</v>
      </c>
      <c r="C1598" t="str">
        <f t="shared" si="60"/>
        <v>pop_75_84</v>
      </c>
      <c r="D1598">
        <f ca="1">VLOOKUP(A1598&amp;B1598,'raw -- CBO demo'!$A$11:$N$8141,4,FALSE)</f>
        <v>2714517</v>
      </c>
      <c r="E1598">
        <f ca="1">VLOOKUP(A1598&amp;B1598,'raw -- CBO demo'!$A$11:$N$8141,8,FALSE)+VLOOKUP(A1598&amp;B1598,'raw -- CBO demo'!$A$11:$N$8141,14,FALSE)</f>
        <v>1392002</v>
      </c>
    </row>
    <row r="1599" spans="1:5">
      <c r="A1599">
        <f t="shared" si="59"/>
        <v>2038</v>
      </c>
      <c r="B1599">
        <f t="shared" si="60"/>
        <v>82</v>
      </c>
      <c r="C1599" t="str">
        <f t="shared" si="60"/>
        <v>pop_75_84</v>
      </c>
      <c r="D1599">
        <f ca="1">VLOOKUP(A1599&amp;B1599,'raw -- CBO demo'!$A$11:$N$8141,4,FALSE)</f>
        <v>2511194</v>
      </c>
      <c r="E1599">
        <f ca="1">VLOOKUP(A1599&amp;B1599,'raw -- CBO demo'!$A$11:$N$8141,8,FALSE)+VLOOKUP(A1599&amp;B1599,'raw -- CBO demo'!$A$11:$N$8141,14,FALSE)</f>
        <v>1234508</v>
      </c>
    </row>
    <row r="1600" spans="1:5">
      <c r="A1600">
        <f t="shared" si="59"/>
        <v>2038</v>
      </c>
      <c r="B1600">
        <f t="shared" si="60"/>
        <v>83</v>
      </c>
      <c r="C1600" t="str">
        <f t="shared" si="60"/>
        <v>pop_75_84</v>
      </c>
      <c r="D1600">
        <f ca="1">VLOOKUP(A1600&amp;B1600,'raw -- CBO demo'!$A$11:$N$8141,4,FALSE)</f>
        <v>2344466</v>
      </c>
      <c r="E1600">
        <f ca="1">VLOOKUP(A1600&amp;B1600,'raw -- CBO demo'!$A$11:$N$8141,8,FALSE)+VLOOKUP(A1600&amp;B1600,'raw -- CBO demo'!$A$11:$N$8141,14,FALSE)</f>
        <v>1179887</v>
      </c>
    </row>
    <row r="1601" spans="1:5">
      <c r="A1601">
        <f t="shared" si="59"/>
        <v>2038</v>
      </c>
      <c r="B1601">
        <f t="shared" si="60"/>
        <v>84</v>
      </c>
      <c r="C1601" t="str">
        <f t="shared" si="60"/>
        <v>pop_75_84</v>
      </c>
      <c r="D1601">
        <f ca="1">VLOOKUP(A1601&amp;B1601,'raw -- CBO demo'!$A$11:$N$8141,4,FALSE)</f>
        <v>2106542</v>
      </c>
      <c r="E1601">
        <f ca="1">VLOOKUP(A1601&amp;B1601,'raw -- CBO demo'!$A$11:$N$8141,8,FALSE)+VLOOKUP(A1601&amp;B1601,'raw -- CBO demo'!$A$11:$N$8141,14,FALSE)</f>
        <v>989760</v>
      </c>
    </row>
    <row r="1602" spans="1:5">
      <c r="A1602">
        <f t="shared" si="59"/>
        <v>2038</v>
      </c>
      <c r="B1602">
        <f t="shared" si="60"/>
        <v>85</v>
      </c>
      <c r="C1602" t="str">
        <f t="shared" si="60"/>
        <v>pop_85_plus</v>
      </c>
      <c r="D1602">
        <f ca="1">VLOOKUP(A1602&amp;B1602,'raw -- CBO demo'!$A$11:$N$8141,4,FALSE)</f>
        <v>1934400</v>
      </c>
      <c r="E1602">
        <f ca="1">VLOOKUP(A1602&amp;B1602,'raw -- CBO demo'!$A$11:$N$8141,8,FALSE)+VLOOKUP(A1602&amp;B1602,'raw -- CBO demo'!$A$11:$N$8141,14,FALSE)</f>
        <v>863377</v>
      </c>
    </row>
    <row r="1603" spans="1:5">
      <c r="A1603">
        <f t="shared" si="59"/>
        <v>2038</v>
      </c>
      <c r="B1603">
        <f t="shared" si="60"/>
        <v>86</v>
      </c>
      <c r="C1603" t="str">
        <f t="shared" si="60"/>
        <v>pop_85_plus</v>
      </c>
      <c r="D1603">
        <f ca="1">VLOOKUP(A1603&amp;B1603,'raw -- CBO demo'!$A$11:$N$8141,4,FALSE)</f>
        <v>1709830</v>
      </c>
      <c r="E1603">
        <f ca="1">VLOOKUP(A1603&amp;B1603,'raw -- CBO demo'!$A$11:$N$8141,8,FALSE)+VLOOKUP(A1603&amp;B1603,'raw -- CBO demo'!$A$11:$N$8141,14,FALSE)</f>
        <v>771786</v>
      </c>
    </row>
    <row r="1604" spans="1:5">
      <c r="A1604">
        <f t="shared" si="59"/>
        <v>2038</v>
      </c>
      <c r="B1604">
        <f t="shared" si="60"/>
        <v>87</v>
      </c>
      <c r="C1604" t="str">
        <f t="shared" si="60"/>
        <v>pop_85_plus</v>
      </c>
      <c r="D1604">
        <f ca="1">VLOOKUP(A1604&amp;B1604,'raw -- CBO demo'!$A$11:$N$8141,4,FALSE)</f>
        <v>1498261</v>
      </c>
      <c r="E1604">
        <f ca="1">VLOOKUP(A1604&amp;B1604,'raw -- CBO demo'!$A$11:$N$8141,8,FALSE)+VLOOKUP(A1604&amp;B1604,'raw -- CBO demo'!$A$11:$N$8141,14,FALSE)</f>
        <v>655282</v>
      </c>
    </row>
    <row r="1605" spans="1:5">
      <c r="A1605">
        <f t="shared" si="59"/>
        <v>2038</v>
      </c>
      <c r="B1605">
        <f t="shared" si="60"/>
        <v>88</v>
      </c>
      <c r="C1605" t="str">
        <f t="shared" si="60"/>
        <v>pop_85_plus</v>
      </c>
      <c r="D1605">
        <f ca="1">VLOOKUP(A1605&amp;B1605,'raw -- CBO demo'!$A$11:$N$8141,4,FALSE)</f>
        <v>1321057</v>
      </c>
      <c r="E1605">
        <f ca="1">VLOOKUP(A1605&amp;B1605,'raw -- CBO demo'!$A$11:$N$8141,8,FALSE)+VLOOKUP(A1605&amp;B1605,'raw -- CBO demo'!$A$11:$N$8141,14,FALSE)</f>
        <v>566334</v>
      </c>
    </row>
    <row r="1606" spans="1:5">
      <c r="A1606">
        <f t="shared" si="59"/>
        <v>2038</v>
      </c>
      <c r="B1606">
        <f t="shared" si="60"/>
        <v>89</v>
      </c>
      <c r="C1606" t="str">
        <f t="shared" si="60"/>
        <v>pop_85_plus</v>
      </c>
      <c r="D1606">
        <f ca="1">VLOOKUP(A1606&amp;B1606,'raw -- CBO demo'!$A$11:$N$8141,4,FALSE)</f>
        <v>1148105</v>
      </c>
      <c r="E1606">
        <f ca="1">VLOOKUP(A1606&amp;B1606,'raw -- CBO demo'!$A$11:$N$8141,8,FALSE)+VLOOKUP(A1606&amp;B1606,'raw -- CBO demo'!$A$11:$N$8141,14,FALSE)</f>
        <v>437969</v>
      </c>
    </row>
    <row r="1607" spans="1:5">
      <c r="A1607">
        <f t="shared" si="59"/>
        <v>2038</v>
      </c>
      <c r="B1607">
        <f t="shared" si="60"/>
        <v>90</v>
      </c>
      <c r="C1607" t="str">
        <f t="shared" si="60"/>
        <v>pop_85_plus</v>
      </c>
      <c r="D1607">
        <f ca="1">VLOOKUP(A1607&amp;B1607,'raw -- CBO demo'!$A$11:$N$8141,4,FALSE)</f>
        <v>1028425</v>
      </c>
      <c r="E1607">
        <f ca="1">VLOOKUP(A1607&amp;B1607,'raw -- CBO demo'!$A$11:$N$8141,8,FALSE)+VLOOKUP(A1607&amp;B1607,'raw -- CBO demo'!$A$11:$N$8141,14,FALSE)</f>
        <v>380867</v>
      </c>
    </row>
    <row r="1608" spans="1:5">
      <c r="A1608">
        <f t="shared" si="59"/>
        <v>2038</v>
      </c>
      <c r="B1608">
        <f t="shared" si="60"/>
        <v>91</v>
      </c>
      <c r="C1608" t="str">
        <f t="shared" si="60"/>
        <v>pop_85_plus</v>
      </c>
      <c r="D1608">
        <f ca="1">VLOOKUP(A1608&amp;B1608,'raw -- CBO demo'!$A$11:$N$8141,4,FALSE)</f>
        <v>780132</v>
      </c>
      <c r="E1608">
        <f ca="1">VLOOKUP(A1608&amp;B1608,'raw -- CBO demo'!$A$11:$N$8141,8,FALSE)+VLOOKUP(A1608&amp;B1608,'raw -- CBO demo'!$A$11:$N$8141,14,FALSE)</f>
        <v>241339</v>
      </c>
    </row>
    <row r="1609" spans="1:5">
      <c r="A1609">
        <f t="shared" si="59"/>
        <v>2038</v>
      </c>
      <c r="B1609">
        <f t="shared" si="60"/>
        <v>92</v>
      </c>
      <c r="C1609" t="str">
        <f t="shared" si="60"/>
        <v>pop_85_plus</v>
      </c>
      <c r="D1609">
        <f ca="1">VLOOKUP(A1609&amp;B1609,'raw -- CBO demo'!$A$11:$N$8141,4,FALSE)</f>
        <v>537064</v>
      </c>
      <c r="E1609">
        <f ca="1">VLOOKUP(A1609&amp;B1609,'raw -- CBO demo'!$A$11:$N$8141,8,FALSE)+VLOOKUP(A1609&amp;B1609,'raw -- CBO demo'!$A$11:$N$8141,14,FALSE)</f>
        <v>155587</v>
      </c>
    </row>
    <row r="1610" spans="1:5">
      <c r="A1610">
        <f t="shared" si="59"/>
        <v>2038</v>
      </c>
      <c r="B1610">
        <f t="shared" si="60"/>
        <v>93</v>
      </c>
      <c r="C1610" t="str">
        <f t="shared" si="60"/>
        <v>pop_85_plus</v>
      </c>
      <c r="D1610">
        <f ca="1">VLOOKUP(A1610&amp;B1610,'raw -- CBO demo'!$A$11:$N$8141,4,FALSE)</f>
        <v>442114</v>
      </c>
      <c r="E1610">
        <f ca="1">VLOOKUP(A1610&amp;B1610,'raw -- CBO demo'!$A$11:$N$8141,8,FALSE)+VLOOKUP(A1610&amp;B1610,'raw -- CBO demo'!$A$11:$N$8141,14,FALSE)</f>
        <v>138162</v>
      </c>
    </row>
    <row r="1611" spans="1:5">
      <c r="A1611">
        <f t="shared" si="59"/>
        <v>2038</v>
      </c>
      <c r="B1611">
        <f t="shared" si="60"/>
        <v>94</v>
      </c>
      <c r="C1611" t="str">
        <f t="shared" si="60"/>
        <v>pop_85_plus</v>
      </c>
      <c r="D1611">
        <f ca="1">VLOOKUP(A1611&amp;B1611,'raw -- CBO demo'!$A$11:$N$8141,4,FALSE)</f>
        <v>358932</v>
      </c>
      <c r="E1611">
        <f ca="1">VLOOKUP(A1611&amp;B1611,'raw -- CBO demo'!$A$11:$N$8141,8,FALSE)+VLOOKUP(A1611&amp;B1611,'raw -- CBO demo'!$A$11:$N$8141,14,FALSE)</f>
        <v>112982</v>
      </c>
    </row>
    <row r="1612" spans="1:5">
      <c r="A1612">
        <f t="shared" si="59"/>
        <v>2038</v>
      </c>
      <c r="B1612">
        <f t="shared" si="60"/>
        <v>95</v>
      </c>
      <c r="C1612" t="str">
        <f t="shared" si="60"/>
        <v>pop_85_plus</v>
      </c>
      <c r="D1612">
        <f ca="1">VLOOKUP(A1612&amp;B1612,'raw -- CBO demo'!$A$11:$N$8141,4,FALSE)</f>
        <v>269584</v>
      </c>
      <c r="E1612">
        <f ca="1">VLOOKUP(A1612&amp;B1612,'raw -- CBO demo'!$A$11:$N$8141,8,FALSE)+VLOOKUP(A1612&amp;B1612,'raw -- CBO demo'!$A$11:$N$8141,14,FALSE)</f>
        <v>61914</v>
      </c>
    </row>
    <row r="1613" spans="1:5">
      <c r="A1613">
        <f t="shared" si="59"/>
        <v>2038</v>
      </c>
      <c r="B1613">
        <f t="shared" si="60"/>
        <v>96</v>
      </c>
      <c r="C1613" t="str">
        <f t="shared" si="60"/>
        <v>pop_85_plus</v>
      </c>
      <c r="D1613">
        <f ca="1">VLOOKUP(A1613&amp;B1613,'raw -- CBO demo'!$A$11:$N$8141,4,FALSE)</f>
        <v>180740</v>
      </c>
      <c r="E1613">
        <f ca="1">VLOOKUP(A1613&amp;B1613,'raw -- CBO demo'!$A$11:$N$8141,8,FALSE)+VLOOKUP(A1613&amp;B1613,'raw -- CBO demo'!$A$11:$N$8141,14,FALSE)</f>
        <v>39669</v>
      </c>
    </row>
    <row r="1614" spans="1:5">
      <c r="A1614">
        <f t="shared" si="59"/>
        <v>2038</v>
      </c>
      <c r="B1614">
        <f t="shared" si="60"/>
        <v>97</v>
      </c>
      <c r="C1614" t="str">
        <f t="shared" si="60"/>
        <v>pop_85_plus</v>
      </c>
      <c r="D1614">
        <f ca="1">VLOOKUP(A1614&amp;B1614,'raw -- CBO demo'!$A$11:$N$8141,4,FALSE)</f>
        <v>127260</v>
      </c>
      <c r="E1614">
        <f ca="1">VLOOKUP(A1614&amp;B1614,'raw -- CBO demo'!$A$11:$N$8141,8,FALSE)+VLOOKUP(A1614&amp;B1614,'raw -- CBO demo'!$A$11:$N$8141,14,FALSE)</f>
        <v>21115</v>
      </c>
    </row>
    <row r="1615" spans="1:5">
      <c r="A1615">
        <f t="shared" si="59"/>
        <v>2038</v>
      </c>
      <c r="B1615">
        <f t="shared" si="60"/>
        <v>98</v>
      </c>
      <c r="C1615" t="str">
        <f t="shared" si="60"/>
        <v>pop_85_plus</v>
      </c>
      <c r="D1615">
        <f ca="1">VLOOKUP(A1615&amp;B1615,'raw -- CBO demo'!$A$11:$N$8141,4,FALSE)</f>
        <v>87521</v>
      </c>
      <c r="E1615">
        <f ca="1">VLOOKUP(A1615&amp;B1615,'raw -- CBO demo'!$A$11:$N$8141,8,FALSE)+VLOOKUP(A1615&amp;B1615,'raw -- CBO demo'!$A$11:$N$8141,14,FALSE)</f>
        <v>14928</v>
      </c>
    </row>
    <row r="1616" spans="1:5">
      <c r="A1616">
        <f t="shared" si="59"/>
        <v>2038</v>
      </c>
      <c r="B1616">
        <f t="shared" si="60"/>
        <v>99</v>
      </c>
      <c r="C1616" t="str">
        <f t="shared" si="60"/>
        <v>pop_85_plus</v>
      </c>
      <c r="D1616">
        <f ca="1">VLOOKUP(A1616&amp;B1616,'raw -- CBO demo'!$A$11:$N$8141,4,FALSE)</f>
        <v>61640</v>
      </c>
      <c r="E1616">
        <f ca="1">VLOOKUP(A1616&amp;B1616,'raw -- CBO demo'!$A$11:$N$8141,8,FALSE)+VLOOKUP(A1616&amp;B1616,'raw -- CBO demo'!$A$11:$N$8141,14,FALSE)</f>
        <v>8554</v>
      </c>
    </row>
    <row r="1617" spans="1:5">
      <c r="A1617">
        <f t="shared" si="59"/>
        <v>2038</v>
      </c>
      <c r="B1617">
        <f t="shared" si="60"/>
        <v>100</v>
      </c>
      <c r="C1617" t="str">
        <f t="shared" si="60"/>
        <v>pop_85_plus</v>
      </c>
      <c r="D1617">
        <f ca="1">VLOOKUP(A1617&amp;B1617,'raw -- CBO demo'!$A$11:$N$8141,4,FALSE)</f>
        <v>109022</v>
      </c>
      <c r="E1617">
        <f ca="1">VLOOKUP(A1617&amp;B1617,'raw -- CBO demo'!$A$11:$N$8141,8,FALSE)+VLOOKUP(A1617&amp;B1617,'raw -- CBO demo'!$A$11:$N$8141,14,FALSE)</f>
        <v>9857</v>
      </c>
    </row>
    <row r="1618" spans="1:5">
      <c r="A1618">
        <f t="shared" si="59"/>
        <v>2039</v>
      </c>
      <c r="B1618">
        <f t="shared" si="60"/>
        <v>0</v>
      </c>
      <c r="C1618" t="str">
        <f t="shared" si="60"/>
        <v>pop_0_5</v>
      </c>
      <c r="D1618">
        <f ca="1">VLOOKUP(A1618&amp;B1618,'raw -- CBO demo'!$A$11:$N$8141,4,FALSE)</f>
        <v>4012202</v>
      </c>
      <c r="E1618">
        <f ca="1">VLOOKUP(A1618&amp;B1618,'raw -- CBO demo'!$A$11:$N$8141,8,FALSE)+VLOOKUP(A1618&amp;B1618,'raw -- CBO demo'!$A$11:$N$8141,14,FALSE)</f>
        <v>0</v>
      </c>
    </row>
    <row r="1619" spans="1:5">
      <c r="A1619">
        <f t="shared" si="59"/>
        <v>2039</v>
      </c>
      <c r="B1619">
        <f t="shared" si="60"/>
        <v>1</v>
      </c>
      <c r="C1619" t="str">
        <f t="shared" si="60"/>
        <v>pop_0_5</v>
      </c>
      <c r="D1619">
        <f ca="1">VLOOKUP(A1619&amp;B1619,'raw -- CBO demo'!$A$11:$N$8141,4,FALSE)</f>
        <v>4023160</v>
      </c>
      <c r="E1619">
        <f ca="1">VLOOKUP(A1619&amp;B1619,'raw -- CBO demo'!$A$11:$N$8141,8,FALSE)+VLOOKUP(A1619&amp;B1619,'raw -- CBO demo'!$A$11:$N$8141,14,FALSE)</f>
        <v>0</v>
      </c>
    </row>
    <row r="1620" spans="1:5">
      <c r="A1620">
        <f t="shared" si="59"/>
        <v>2039</v>
      </c>
      <c r="B1620">
        <f t="shared" si="60"/>
        <v>2</v>
      </c>
      <c r="C1620" t="str">
        <f t="shared" si="60"/>
        <v>pop_0_5</v>
      </c>
      <c r="D1620">
        <f ca="1">VLOOKUP(A1620&amp;B1620,'raw -- CBO demo'!$A$11:$N$8141,4,FALSE)</f>
        <v>4039947</v>
      </c>
      <c r="E1620">
        <f ca="1">VLOOKUP(A1620&amp;B1620,'raw -- CBO demo'!$A$11:$N$8141,8,FALSE)+VLOOKUP(A1620&amp;B1620,'raw -- CBO demo'!$A$11:$N$8141,14,FALSE)</f>
        <v>0</v>
      </c>
    </row>
    <row r="1621" spans="1:5">
      <c r="A1621">
        <f t="shared" si="59"/>
        <v>2039</v>
      </c>
      <c r="B1621">
        <f t="shared" si="60"/>
        <v>3</v>
      </c>
      <c r="C1621" t="str">
        <f t="shared" si="60"/>
        <v>pop_0_5</v>
      </c>
      <c r="D1621">
        <f ca="1">VLOOKUP(A1621&amp;B1621,'raw -- CBO demo'!$A$11:$N$8141,4,FALSE)</f>
        <v>4055294</v>
      </c>
      <c r="E1621">
        <f ca="1">VLOOKUP(A1621&amp;B1621,'raw -- CBO demo'!$A$11:$N$8141,8,FALSE)+VLOOKUP(A1621&amp;B1621,'raw -- CBO demo'!$A$11:$N$8141,14,FALSE)</f>
        <v>0</v>
      </c>
    </row>
    <row r="1622" spans="1:5">
      <c r="A1622">
        <f t="shared" si="59"/>
        <v>2039</v>
      </c>
      <c r="B1622">
        <f t="shared" si="60"/>
        <v>4</v>
      </c>
      <c r="C1622" t="str">
        <f t="shared" si="60"/>
        <v>pop_0_5</v>
      </c>
      <c r="D1622">
        <f ca="1">VLOOKUP(A1622&amp;B1622,'raw -- CBO demo'!$A$11:$N$8141,4,FALSE)</f>
        <v>4068107</v>
      </c>
      <c r="E1622">
        <f ca="1">VLOOKUP(A1622&amp;B1622,'raw -- CBO demo'!$A$11:$N$8141,8,FALSE)+VLOOKUP(A1622&amp;B1622,'raw -- CBO demo'!$A$11:$N$8141,14,FALSE)</f>
        <v>0</v>
      </c>
    </row>
    <row r="1623" spans="1:5">
      <c r="A1623">
        <f t="shared" si="59"/>
        <v>2039</v>
      </c>
      <c r="B1623">
        <f t="shared" si="60"/>
        <v>5</v>
      </c>
      <c r="C1623" t="str">
        <f t="shared" si="60"/>
        <v>pop_0_5</v>
      </c>
      <c r="D1623">
        <f ca="1">VLOOKUP(A1623&amp;B1623,'raw -- CBO demo'!$A$11:$N$8141,4,FALSE)</f>
        <v>4080319</v>
      </c>
      <c r="E1623">
        <f ca="1">VLOOKUP(A1623&amp;B1623,'raw -- CBO demo'!$A$11:$N$8141,8,FALSE)+VLOOKUP(A1623&amp;B1623,'raw -- CBO demo'!$A$11:$N$8141,14,FALSE)</f>
        <v>0</v>
      </c>
    </row>
    <row r="1624" spans="1:5">
      <c r="A1624">
        <f t="shared" si="59"/>
        <v>2039</v>
      </c>
      <c r="B1624">
        <f t="shared" si="60"/>
        <v>6</v>
      </c>
      <c r="C1624" t="str">
        <f t="shared" si="60"/>
        <v>pop_6_17</v>
      </c>
      <c r="D1624">
        <f ca="1">VLOOKUP(A1624&amp;B1624,'raw -- CBO demo'!$A$11:$N$8141,4,FALSE)</f>
        <v>4094361</v>
      </c>
      <c r="E1624">
        <f ca="1">VLOOKUP(A1624&amp;B1624,'raw -- CBO demo'!$A$11:$N$8141,8,FALSE)+VLOOKUP(A1624&amp;B1624,'raw -- CBO demo'!$A$11:$N$8141,14,FALSE)</f>
        <v>0</v>
      </c>
    </row>
    <row r="1625" spans="1:5">
      <c r="A1625">
        <f t="shared" si="59"/>
        <v>2039</v>
      </c>
      <c r="B1625">
        <f t="shared" si="60"/>
        <v>7</v>
      </c>
      <c r="C1625" t="str">
        <f t="shared" si="60"/>
        <v>pop_6_17</v>
      </c>
      <c r="D1625">
        <f ca="1">VLOOKUP(A1625&amp;B1625,'raw -- CBO demo'!$A$11:$N$8141,4,FALSE)</f>
        <v>4108209</v>
      </c>
      <c r="E1625">
        <f ca="1">VLOOKUP(A1625&amp;B1625,'raw -- CBO demo'!$A$11:$N$8141,8,FALSE)+VLOOKUP(A1625&amp;B1625,'raw -- CBO demo'!$A$11:$N$8141,14,FALSE)</f>
        <v>0</v>
      </c>
    </row>
    <row r="1626" spans="1:5">
      <c r="A1626">
        <f t="shared" si="59"/>
        <v>2039</v>
      </c>
      <c r="B1626">
        <f t="shared" si="60"/>
        <v>8</v>
      </c>
      <c r="C1626" t="str">
        <f t="shared" si="60"/>
        <v>pop_6_17</v>
      </c>
      <c r="D1626">
        <f ca="1">VLOOKUP(A1626&amp;B1626,'raw -- CBO demo'!$A$11:$N$8141,4,FALSE)</f>
        <v>4113749</v>
      </c>
      <c r="E1626">
        <f ca="1">VLOOKUP(A1626&amp;B1626,'raw -- CBO demo'!$A$11:$N$8141,8,FALSE)+VLOOKUP(A1626&amp;B1626,'raw -- CBO demo'!$A$11:$N$8141,14,FALSE)</f>
        <v>0</v>
      </c>
    </row>
    <row r="1627" spans="1:5">
      <c r="A1627">
        <f t="shared" si="59"/>
        <v>2039</v>
      </c>
      <c r="B1627">
        <f t="shared" si="60"/>
        <v>9</v>
      </c>
      <c r="C1627" t="str">
        <f t="shared" si="60"/>
        <v>pop_6_17</v>
      </c>
      <c r="D1627">
        <f ca="1">VLOOKUP(A1627&amp;B1627,'raw -- CBO demo'!$A$11:$N$8141,4,FALSE)</f>
        <v>4105861</v>
      </c>
      <c r="E1627">
        <f ca="1">VLOOKUP(A1627&amp;B1627,'raw -- CBO demo'!$A$11:$N$8141,8,FALSE)+VLOOKUP(A1627&amp;B1627,'raw -- CBO demo'!$A$11:$N$8141,14,FALSE)</f>
        <v>0</v>
      </c>
    </row>
    <row r="1628" spans="1:5">
      <c r="A1628">
        <f t="shared" si="59"/>
        <v>2039</v>
      </c>
      <c r="B1628">
        <f t="shared" si="60"/>
        <v>10</v>
      </c>
      <c r="C1628" t="str">
        <f t="shared" si="60"/>
        <v>pop_6_17</v>
      </c>
      <c r="D1628">
        <f ca="1">VLOOKUP(A1628&amp;B1628,'raw -- CBO demo'!$A$11:$N$8141,4,FALSE)</f>
        <v>4088762</v>
      </c>
      <c r="E1628">
        <f ca="1">VLOOKUP(A1628&amp;B1628,'raw -- CBO demo'!$A$11:$N$8141,8,FALSE)+VLOOKUP(A1628&amp;B1628,'raw -- CBO demo'!$A$11:$N$8141,14,FALSE)</f>
        <v>0</v>
      </c>
    </row>
    <row r="1629" spans="1:5">
      <c r="A1629">
        <f t="shared" si="59"/>
        <v>2039</v>
      </c>
      <c r="B1629">
        <f t="shared" si="60"/>
        <v>11</v>
      </c>
      <c r="C1629" t="str">
        <f t="shared" si="60"/>
        <v>pop_6_17</v>
      </c>
      <c r="D1629">
        <f ca="1">VLOOKUP(A1629&amp;B1629,'raw -- CBO demo'!$A$11:$N$8141,4,FALSE)</f>
        <v>4066360</v>
      </c>
      <c r="E1629">
        <f ca="1">VLOOKUP(A1629&amp;B1629,'raw -- CBO demo'!$A$11:$N$8141,8,FALSE)+VLOOKUP(A1629&amp;B1629,'raw -- CBO demo'!$A$11:$N$8141,14,FALSE)</f>
        <v>0</v>
      </c>
    </row>
    <row r="1630" spans="1:5">
      <c r="A1630">
        <f t="shared" si="59"/>
        <v>2039</v>
      </c>
      <c r="B1630">
        <f t="shared" si="60"/>
        <v>12</v>
      </c>
      <c r="C1630" t="str">
        <f t="shared" si="60"/>
        <v>pop_6_17</v>
      </c>
      <c r="D1630">
        <f ca="1">VLOOKUP(A1630&amp;B1630,'raw -- CBO demo'!$A$11:$N$8141,4,FALSE)</f>
        <v>4043126</v>
      </c>
      <c r="E1630">
        <f ca="1">VLOOKUP(A1630&amp;B1630,'raw -- CBO demo'!$A$11:$N$8141,8,FALSE)+VLOOKUP(A1630&amp;B1630,'raw -- CBO demo'!$A$11:$N$8141,14,FALSE)</f>
        <v>0</v>
      </c>
    </row>
    <row r="1631" spans="1:5">
      <c r="A1631">
        <f t="shared" si="59"/>
        <v>2039</v>
      </c>
      <c r="B1631">
        <f t="shared" si="60"/>
        <v>13</v>
      </c>
      <c r="C1631" t="str">
        <f t="shared" si="60"/>
        <v>pop_6_17</v>
      </c>
      <c r="D1631">
        <f ca="1">VLOOKUP(A1631&amp;B1631,'raw -- CBO demo'!$A$11:$N$8141,4,FALSE)</f>
        <v>4023398</v>
      </c>
      <c r="E1631">
        <f ca="1">VLOOKUP(A1631&amp;B1631,'raw -- CBO demo'!$A$11:$N$8141,8,FALSE)+VLOOKUP(A1631&amp;B1631,'raw -- CBO demo'!$A$11:$N$8141,14,FALSE)</f>
        <v>0</v>
      </c>
    </row>
    <row r="1632" spans="1:5">
      <c r="A1632">
        <f t="shared" si="59"/>
        <v>2039</v>
      </c>
      <c r="B1632">
        <f t="shared" si="60"/>
        <v>14</v>
      </c>
      <c r="C1632" t="str">
        <f t="shared" si="60"/>
        <v>pop_6_17</v>
      </c>
      <c r="D1632">
        <f ca="1">VLOOKUP(A1632&amp;B1632,'raw -- CBO demo'!$A$11:$N$8141,4,FALSE)</f>
        <v>4011900</v>
      </c>
      <c r="E1632">
        <f ca="1">VLOOKUP(A1632&amp;B1632,'raw -- CBO demo'!$A$11:$N$8141,8,FALSE)+VLOOKUP(A1632&amp;B1632,'raw -- CBO demo'!$A$11:$N$8141,14,FALSE)</f>
        <v>0</v>
      </c>
    </row>
    <row r="1633" spans="1:5">
      <c r="A1633">
        <f t="shared" si="59"/>
        <v>2039</v>
      </c>
      <c r="B1633">
        <f t="shared" si="60"/>
        <v>15</v>
      </c>
      <c r="C1633" t="str">
        <f t="shared" si="60"/>
        <v>pop_6_17</v>
      </c>
      <c r="D1633">
        <f ca="1">VLOOKUP(A1633&amp;B1633,'raw -- CBO demo'!$A$11:$N$8141,4,FALSE)</f>
        <v>4013445</v>
      </c>
      <c r="E1633">
        <f ca="1">VLOOKUP(A1633&amp;B1633,'raw -- CBO demo'!$A$11:$N$8141,8,FALSE)+VLOOKUP(A1633&amp;B1633,'raw -- CBO demo'!$A$11:$N$8141,14,FALSE)</f>
        <v>0</v>
      </c>
    </row>
    <row r="1634" spans="1:5">
      <c r="A1634">
        <f t="shared" si="59"/>
        <v>2039</v>
      </c>
      <c r="B1634">
        <f t="shared" si="60"/>
        <v>16</v>
      </c>
      <c r="C1634" t="str">
        <f t="shared" si="60"/>
        <v>pop_6_17</v>
      </c>
      <c r="D1634">
        <f ca="1">VLOOKUP(A1634&amp;B1634,'raw -- CBO demo'!$A$11:$N$8141,4,FALSE)</f>
        <v>4015990</v>
      </c>
      <c r="E1634">
        <f ca="1">VLOOKUP(A1634&amp;B1634,'raw -- CBO demo'!$A$11:$N$8141,8,FALSE)+VLOOKUP(A1634&amp;B1634,'raw -- CBO demo'!$A$11:$N$8141,14,FALSE)</f>
        <v>13289</v>
      </c>
    </row>
    <row r="1635" spans="1:5">
      <c r="A1635">
        <f t="shared" si="59"/>
        <v>2039</v>
      </c>
      <c r="B1635">
        <f t="shared" si="60"/>
        <v>17</v>
      </c>
      <c r="C1635" t="str">
        <f t="shared" si="60"/>
        <v>pop_6_17</v>
      </c>
      <c r="D1635">
        <f ca="1">VLOOKUP(A1635&amp;B1635,'raw -- CBO demo'!$A$11:$N$8141,4,FALSE)</f>
        <v>4030809</v>
      </c>
      <c r="E1635">
        <f ca="1">VLOOKUP(A1635&amp;B1635,'raw -- CBO demo'!$A$11:$N$8141,8,FALSE)+VLOOKUP(A1635&amp;B1635,'raw -- CBO demo'!$A$11:$N$8141,14,FALSE)</f>
        <v>21710</v>
      </c>
    </row>
    <row r="1636" spans="1:5">
      <c r="A1636">
        <f t="shared" si="59"/>
        <v>2039</v>
      </c>
      <c r="B1636">
        <f t="shared" si="60"/>
        <v>18</v>
      </c>
      <c r="C1636" t="str">
        <f t="shared" si="60"/>
        <v>pop_18_24</v>
      </c>
      <c r="D1636">
        <f ca="1">VLOOKUP(A1636&amp;B1636,'raw -- CBO demo'!$A$11:$N$8141,4,FALSE)</f>
        <v>3993649</v>
      </c>
      <c r="E1636">
        <f ca="1">VLOOKUP(A1636&amp;B1636,'raw -- CBO demo'!$A$11:$N$8141,8,FALSE)+VLOOKUP(A1636&amp;B1636,'raw -- CBO demo'!$A$11:$N$8141,14,FALSE)</f>
        <v>49410</v>
      </c>
    </row>
    <row r="1637" spans="1:5">
      <c r="A1637">
        <f t="shared" si="59"/>
        <v>2039</v>
      </c>
      <c r="B1637">
        <f t="shared" si="60"/>
        <v>19</v>
      </c>
      <c r="C1637" t="str">
        <f t="shared" si="60"/>
        <v>pop_18_24</v>
      </c>
      <c r="D1637">
        <f ca="1">VLOOKUP(A1637&amp;B1637,'raw -- CBO demo'!$A$11:$N$8141,4,FALSE)</f>
        <v>4139121</v>
      </c>
      <c r="E1637">
        <f ca="1">VLOOKUP(A1637&amp;B1637,'raw -- CBO demo'!$A$11:$N$8141,8,FALSE)+VLOOKUP(A1637&amp;B1637,'raw -- CBO demo'!$A$11:$N$8141,14,FALSE)</f>
        <v>67093</v>
      </c>
    </row>
    <row r="1638" spans="1:5">
      <c r="A1638">
        <f t="shared" si="59"/>
        <v>2039</v>
      </c>
      <c r="B1638">
        <f t="shared" si="60"/>
        <v>20</v>
      </c>
      <c r="C1638" t="str">
        <f t="shared" si="60"/>
        <v>pop_18_24</v>
      </c>
      <c r="D1638">
        <f ca="1">VLOOKUP(A1638&amp;B1638,'raw -- CBO demo'!$A$11:$N$8141,4,FALSE)</f>
        <v>4216016</v>
      </c>
      <c r="E1638">
        <f ca="1">VLOOKUP(A1638&amp;B1638,'raw -- CBO demo'!$A$11:$N$8141,8,FALSE)+VLOOKUP(A1638&amp;B1638,'raw -- CBO demo'!$A$11:$N$8141,14,FALSE)</f>
        <v>157224</v>
      </c>
    </row>
    <row r="1639" spans="1:5">
      <c r="A1639">
        <f t="shared" si="59"/>
        <v>2039</v>
      </c>
      <c r="B1639">
        <f t="shared" si="60"/>
        <v>21</v>
      </c>
      <c r="C1639" t="str">
        <f t="shared" si="60"/>
        <v>pop_18_24</v>
      </c>
      <c r="D1639">
        <f ca="1">VLOOKUP(A1639&amp;B1639,'raw -- CBO demo'!$A$11:$N$8141,4,FALSE)</f>
        <v>4306990</v>
      </c>
      <c r="E1639">
        <f ca="1">VLOOKUP(A1639&amp;B1639,'raw -- CBO demo'!$A$11:$N$8141,8,FALSE)+VLOOKUP(A1639&amp;B1639,'raw -- CBO demo'!$A$11:$N$8141,14,FALSE)</f>
        <v>224875</v>
      </c>
    </row>
    <row r="1640" spans="1:5">
      <c r="A1640">
        <f t="shared" si="59"/>
        <v>2039</v>
      </c>
      <c r="B1640">
        <f t="shared" si="60"/>
        <v>22</v>
      </c>
      <c r="C1640" t="str">
        <f t="shared" si="60"/>
        <v>pop_18_24</v>
      </c>
      <c r="D1640">
        <f ca="1">VLOOKUP(A1640&amp;B1640,'raw -- CBO demo'!$A$11:$N$8141,4,FALSE)</f>
        <v>4421872</v>
      </c>
      <c r="E1640">
        <f ca="1">VLOOKUP(A1640&amp;B1640,'raw -- CBO demo'!$A$11:$N$8141,8,FALSE)+VLOOKUP(A1640&amp;B1640,'raw -- CBO demo'!$A$11:$N$8141,14,FALSE)</f>
        <v>332840</v>
      </c>
    </row>
    <row r="1641" spans="1:5">
      <c r="A1641">
        <f t="shared" si="59"/>
        <v>2039</v>
      </c>
      <c r="B1641">
        <f t="shared" si="60"/>
        <v>23</v>
      </c>
      <c r="C1641" t="str">
        <f t="shared" si="60"/>
        <v>pop_18_24</v>
      </c>
      <c r="D1641">
        <f ca="1">VLOOKUP(A1641&amp;B1641,'raw -- CBO demo'!$A$11:$N$8141,4,FALSE)</f>
        <v>4476441</v>
      </c>
      <c r="E1641">
        <f ca="1">VLOOKUP(A1641&amp;B1641,'raw -- CBO demo'!$A$11:$N$8141,8,FALSE)+VLOOKUP(A1641&amp;B1641,'raw -- CBO demo'!$A$11:$N$8141,14,FALSE)</f>
        <v>480994</v>
      </c>
    </row>
    <row r="1642" spans="1:5">
      <c r="A1642">
        <f t="shared" si="59"/>
        <v>2039</v>
      </c>
      <c r="B1642">
        <f t="shared" si="60"/>
        <v>24</v>
      </c>
      <c r="C1642" t="str">
        <f t="shared" si="60"/>
        <v>pop_18_24</v>
      </c>
      <c r="D1642">
        <f ca="1">VLOOKUP(A1642&amp;B1642,'raw -- CBO demo'!$A$11:$N$8141,4,FALSE)</f>
        <v>4507765</v>
      </c>
      <c r="E1642">
        <f ca="1">VLOOKUP(A1642&amp;B1642,'raw -- CBO demo'!$A$11:$N$8141,8,FALSE)+VLOOKUP(A1642&amp;B1642,'raw -- CBO demo'!$A$11:$N$8141,14,FALSE)</f>
        <v>663577</v>
      </c>
    </row>
    <row r="1643" spans="1:5">
      <c r="A1643">
        <f t="shared" si="59"/>
        <v>2039</v>
      </c>
      <c r="B1643">
        <f t="shared" si="60"/>
        <v>25</v>
      </c>
      <c r="C1643" t="str">
        <f t="shared" si="60"/>
        <v>pop_25_34</v>
      </c>
      <c r="D1643">
        <f ca="1">VLOOKUP(A1643&amp;B1643,'raw -- CBO demo'!$A$11:$N$8141,4,FALSE)</f>
        <v>4472451</v>
      </c>
      <c r="E1643">
        <f ca="1">VLOOKUP(A1643&amp;B1643,'raw -- CBO demo'!$A$11:$N$8141,8,FALSE)+VLOOKUP(A1643&amp;B1643,'raw -- CBO demo'!$A$11:$N$8141,14,FALSE)</f>
        <v>844312</v>
      </c>
    </row>
    <row r="1644" spans="1:5">
      <c r="A1644">
        <f t="shared" si="59"/>
        <v>2039</v>
      </c>
      <c r="B1644">
        <f t="shared" si="60"/>
        <v>26</v>
      </c>
      <c r="C1644" t="str">
        <f t="shared" si="60"/>
        <v>pop_25_34</v>
      </c>
      <c r="D1644">
        <f ca="1">VLOOKUP(A1644&amp;B1644,'raw -- CBO demo'!$A$11:$N$8141,4,FALSE)</f>
        <v>4508444</v>
      </c>
      <c r="E1644">
        <f ca="1">VLOOKUP(A1644&amp;B1644,'raw -- CBO demo'!$A$11:$N$8141,8,FALSE)+VLOOKUP(A1644&amp;B1644,'raw -- CBO demo'!$A$11:$N$8141,14,FALSE)</f>
        <v>1132171</v>
      </c>
    </row>
    <row r="1645" spans="1:5">
      <c r="A1645">
        <f t="shared" ref="A1645:A1708" si="61">A1544+1</f>
        <v>2039</v>
      </c>
      <c r="B1645">
        <f t="shared" ref="B1645:C1708" si="62">B1544</f>
        <v>27</v>
      </c>
      <c r="C1645" t="str">
        <f t="shared" si="62"/>
        <v>pop_25_34</v>
      </c>
      <c r="D1645">
        <f ca="1">VLOOKUP(A1645&amp;B1645,'raw -- CBO demo'!$A$11:$N$8141,4,FALSE)</f>
        <v>4520159</v>
      </c>
      <c r="E1645">
        <f ca="1">VLOOKUP(A1645&amp;B1645,'raw -- CBO demo'!$A$11:$N$8141,8,FALSE)+VLOOKUP(A1645&amp;B1645,'raw -- CBO demo'!$A$11:$N$8141,14,FALSE)</f>
        <v>1370656</v>
      </c>
    </row>
    <row r="1646" spans="1:5">
      <c r="A1646">
        <f t="shared" si="61"/>
        <v>2039</v>
      </c>
      <c r="B1646">
        <f t="shared" si="62"/>
        <v>28</v>
      </c>
      <c r="C1646" t="str">
        <f t="shared" si="62"/>
        <v>pop_25_34</v>
      </c>
      <c r="D1646">
        <f ca="1">VLOOKUP(A1646&amp;B1646,'raw -- CBO demo'!$A$11:$N$8141,4,FALSE)</f>
        <v>4624841</v>
      </c>
      <c r="E1646">
        <f ca="1">VLOOKUP(A1646&amp;B1646,'raw -- CBO demo'!$A$11:$N$8141,8,FALSE)+VLOOKUP(A1646&amp;B1646,'raw -- CBO demo'!$A$11:$N$8141,14,FALSE)</f>
        <v>1583691</v>
      </c>
    </row>
    <row r="1647" spans="1:5">
      <c r="A1647">
        <f t="shared" si="61"/>
        <v>2039</v>
      </c>
      <c r="B1647">
        <f t="shared" si="62"/>
        <v>29</v>
      </c>
      <c r="C1647" t="str">
        <f t="shared" si="62"/>
        <v>pop_25_34</v>
      </c>
      <c r="D1647">
        <f ca="1">VLOOKUP(A1647&amp;B1647,'raw -- CBO demo'!$A$11:$N$8141,4,FALSE)</f>
        <v>4714621</v>
      </c>
      <c r="E1647">
        <f ca="1">VLOOKUP(A1647&amp;B1647,'raw -- CBO demo'!$A$11:$N$8141,8,FALSE)+VLOOKUP(A1647&amp;B1647,'raw -- CBO demo'!$A$11:$N$8141,14,FALSE)</f>
        <v>1831916</v>
      </c>
    </row>
    <row r="1648" spans="1:5">
      <c r="A1648">
        <f t="shared" si="61"/>
        <v>2039</v>
      </c>
      <c r="B1648">
        <f t="shared" si="62"/>
        <v>30</v>
      </c>
      <c r="C1648" t="str">
        <f t="shared" si="62"/>
        <v>pop_25_34</v>
      </c>
      <c r="D1648">
        <f ca="1">VLOOKUP(A1648&amp;B1648,'raw -- CBO demo'!$A$11:$N$8141,4,FALSE)</f>
        <v>4891765</v>
      </c>
      <c r="E1648">
        <f ca="1">VLOOKUP(A1648&amp;B1648,'raw -- CBO demo'!$A$11:$N$8141,8,FALSE)+VLOOKUP(A1648&amp;B1648,'raw -- CBO demo'!$A$11:$N$8141,14,FALSE)</f>
        <v>2067720</v>
      </c>
    </row>
    <row r="1649" spans="1:5">
      <c r="A1649">
        <f t="shared" si="61"/>
        <v>2039</v>
      </c>
      <c r="B1649">
        <f t="shared" si="62"/>
        <v>31</v>
      </c>
      <c r="C1649" t="str">
        <f t="shared" si="62"/>
        <v>pop_25_34</v>
      </c>
      <c r="D1649">
        <f ca="1">VLOOKUP(A1649&amp;B1649,'raw -- CBO demo'!$A$11:$N$8141,4,FALSE)</f>
        <v>4928646</v>
      </c>
      <c r="E1649">
        <f ca="1">VLOOKUP(A1649&amp;B1649,'raw -- CBO demo'!$A$11:$N$8141,8,FALSE)+VLOOKUP(A1649&amp;B1649,'raw -- CBO demo'!$A$11:$N$8141,14,FALSE)</f>
        <v>2256011</v>
      </c>
    </row>
    <row r="1650" spans="1:5">
      <c r="A1650">
        <f t="shared" si="61"/>
        <v>2039</v>
      </c>
      <c r="B1650">
        <f t="shared" si="62"/>
        <v>32</v>
      </c>
      <c r="C1650" t="str">
        <f t="shared" si="62"/>
        <v>pop_25_34</v>
      </c>
      <c r="D1650">
        <f ca="1">VLOOKUP(A1650&amp;B1650,'raw -- CBO demo'!$A$11:$N$8141,4,FALSE)</f>
        <v>4876665</v>
      </c>
      <c r="E1650">
        <f ca="1">VLOOKUP(A1650&amp;B1650,'raw -- CBO demo'!$A$11:$N$8141,8,FALSE)+VLOOKUP(A1650&amp;B1650,'raw -- CBO demo'!$A$11:$N$8141,14,FALSE)</f>
        <v>2363660</v>
      </c>
    </row>
    <row r="1651" spans="1:5">
      <c r="A1651">
        <f t="shared" si="61"/>
        <v>2039</v>
      </c>
      <c r="B1651">
        <f t="shared" si="62"/>
        <v>33</v>
      </c>
      <c r="C1651" t="str">
        <f t="shared" si="62"/>
        <v>pop_25_34</v>
      </c>
      <c r="D1651">
        <f ca="1">VLOOKUP(A1651&amp;B1651,'raw -- CBO demo'!$A$11:$N$8141,4,FALSE)</f>
        <v>4778856</v>
      </c>
      <c r="E1651">
        <f ca="1">VLOOKUP(A1651&amp;B1651,'raw -- CBO demo'!$A$11:$N$8141,8,FALSE)+VLOOKUP(A1651&amp;B1651,'raw -- CBO demo'!$A$11:$N$8141,14,FALSE)</f>
        <v>2440458</v>
      </c>
    </row>
    <row r="1652" spans="1:5">
      <c r="A1652">
        <f t="shared" si="61"/>
        <v>2039</v>
      </c>
      <c r="B1652">
        <f t="shared" si="62"/>
        <v>34</v>
      </c>
      <c r="C1652" t="str">
        <f t="shared" si="62"/>
        <v>pop_25_34</v>
      </c>
      <c r="D1652">
        <f ca="1">VLOOKUP(A1652&amp;B1652,'raw -- CBO demo'!$A$11:$N$8141,4,FALSE)</f>
        <v>4738960</v>
      </c>
      <c r="E1652">
        <f ca="1">VLOOKUP(A1652&amp;B1652,'raw -- CBO demo'!$A$11:$N$8141,8,FALSE)+VLOOKUP(A1652&amp;B1652,'raw -- CBO demo'!$A$11:$N$8141,14,FALSE)</f>
        <v>2435866</v>
      </c>
    </row>
    <row r="1653" spans="1:5">
      <c r="A1653">
        <f t="shared" si="61"/>
        <v>2039</v>
      </c>
      <c r="B1653">
        <f t="shared" si="62"/>
        <v>35</v>
      </c>
      <c r="C1653" t="str">
        <f t="shared" si="62"/>
        <v>pop_35_44</v>
      </c>
      <c r="D1653">
        <f ca="1">VLOOKUP(A1653&amp;B1653,'raw -- CBO demo'!$A$11:$N$8141,4,FALSE)</f>
        <v>4710899</v>
      </c>
      <c r="E1653">
        <f ca="1">VLOOKUP(A1653&amp;B1653,'raw -- CBO demo'!$A$11:$N$8141,8,FALSE)+VLOOKUP(A1653&amp;B1653,'raw -- CBO demo'!$A$11:$N$8141,14,FALSE)</f>
        <v>2487484</v>
      </c>
    </row>
    <row r="1654" spans="1:5">
      <c r="A1654">
        <f t="shared" si="61"/>
        <v>2039</v>
      </c>
      <c r="B1654">
        <f t="shared" si="62"/>
        <v>36</v>
      </c>
      <c r="C1654" t="str">
        <f t="shared" si="62"/>
        <v>pop_35_44</v>
      </c>
      <c r="D1654">
        <f ca="1">VLOOKUP(A1654&amp;B1654,'raw -- CBO demo'!$A$11:$N$8141,4,FALSE)</f>
        <v>4662715</v>
      </c>
      <c r="E1654">
        <f ca="1">VLOOKUP(A1654&amp;B1654,'raw -- CBO demo'!$A$11:$N$8141,8,FALSE)+VLOOKUP(A1654&amp;B1654,'raw -- CBO demo'!$A$11:$N$8141,14,FALSE)</f>
        <v>2559380</v>
      </c>
    </row>
    <row r="1655" spans="1:5">
      <c r="A1655">
        <f t="shared" si="61"/>
        <v>2039</v>
      </c>
      <c r="B1655">
        <f t="shared" si="62"/>
        <v>37</v>
      </c>
      <c r="C1655" t="str">
        <f t="shared" si="62"/>
        <v>pop_35_44</v>
      </c>
      <c r="D1655">
        <f ca="1">VLOOKUP(A1655&amp;B1655,'raw -- CBO demo'!$A$11:$N$8141,4,FALSE)</f>
        <v>4663441</v>
      </c>
      <c r="E1655">
        <f ca="1">VLOOKUP(A1655&amp;B1655,'raw -- CBO demo'!$A$11:$N$8141,8,FALSE)+VLOOKUP(A1655&amp;B1655,'raw -- CBO demo'!$A$11:$N$8141,14,FALSE)</f>
        <v>2610093</v>
      </c>
    </row>
    <row r="1656" spans="1:5">
      <c r="A1656">
        <f t="shared" si="61"/>
        <v>2039</v>
      </c>
      <c r="B1656">
        <f t="shared" si="62"/>
        <v>38</v>
      </c>
      <c r="C1656" t="str">
        <f t="shared" si="62"/>
        <v>pop_35_44</v>
      </c>
      <c r="D1656">
        <f ca="1">VLOOKUP(A1656&amp;B1656,'raw -- CBO demo'!$A$11:$N$8141,4,FALSE)</f>
        <v>4748459</v>
      </c>
      <c r="E1656">
        <f ca="1">VLOOKUP(A1656&amp;B1656,'raw -- CBO demo'!$A$11:$N$8141,8,FALSE)+VLOOKUP(A1656&amp;B1656,'raw -- CBO demo'!$A$11:$N$8141,14,FALSE)</f>
        <v>2655105</v>
      </c>
    </row>
    <row r="1657" spans="1:5">
      <c r="A1657">
        <f t="shared" si="61"/>
        <v>2039</v>
      </c>
      <c r="B1657">
        <f t="shared" si="62"/>
        <v>39</v>
      </c>
      <c r="C1657" t="str">
        <f t="shared" si="62"/>
        <v>pop_35_44</v>
      </c>
      <c r="D1657">
        <f ca="1">VLOOKUP(A1657&amp;B1657,'raw -- CBO demo'!$A$11:$N$8141,4,FALSE)</f>
        <v>4677111</v>
      </c>
      <c r="E1657">
        <f ca="1">VLOOKUP(A1657&amp;B1657,'raw -- CBO demo'!$A$11:$N$8141,8,FALSE)+VLOOKUP(A1657&amp;B1657,'raw -- CBO demo'!$A$11:$N$8141,14,FALSE)</f>
        <v>2672022</v>
      </c>
    </row>
    <row r="1658" spans="1:5">
      <c r="A1658">
        <f t="shared" si="61"/>
        <v>2039</v>
      </c>
      <c r="B1658">
        <f t="shared" si="62"/>
        <v>40</v>
      </c>
      <c r="C1658" t="str">
        <f t="shared" si="62"/>
        <v>pop_35_44</v>
      </c>
      <c r="D1658">
        <f ca="1">VLOOKUP(A1658&amp;B1658,'raw -- CBO demo'!$A$11:$N$8141,4,FALSE)</f>
        <v>4668354</v>
      </c>
      <c r="E1658">
        <f ca="1">VLOOKUP(A1658&amp;B1658,'raw -- CBO demo'!$A$11:$N$8141,8,FALSE)+VLOOKUP(A1658&amp;B1658,'raw -- CBO demo'!$A$11:$N$8141,14,FALSE)</f>
        <v>2673076</v>
      </c>
    </row>
    <row r="1659" spans="1:5">
      <c r="A1659">
        <f t="shared" si="61"/>
        <v>2039</v>
      </c>
      <c r="B1659">
        <f t="shared" si="62"/>
        <v>41</v>
      </c>
      <c r="C1659" t="str">
        <f t="shared" si="62"/>
        <v>pop_35_44</v>
      </c>
      <c r="D1659">
        <f ca="1">VLOOKUP(A1659&amp;B1659,'raw -- CBO demo'!$A$11:$N$8141,4,FALSE)</f>
        <v>4597135</v>
      </c>
      <c r="E1659">
        <f ca="1">VLOOKUP(A1659&amp;B1659,'raw -- CBO demo'!$A$11:$N$8141,8,FALSE)+VLOOKUP(A1659&amp;B1659,'raw -- CBO demo'!$A$11:$N$8141,14,FALSE)</f>
        <v>2693628</v>
      </c>
    </row>
    <row r="1660" spans="1:5">
      <c r="A1660">
        <f t="shared" si="61"/>
        <v>2039</v>
      </c>
      <c r="B1660">
        <f t="shared" si="62"/>
        <v>42</v>
      </c>
      <c r="C1660" t="str">
        <f t="shared" si="62"/>
        <v>pop_35_44</v>
      </c>
      <c r="D1660">
        <f ca="1">VLOOKUP(A1660&amp;B1660,'raw -- CBO demo'!$A$11:$N$8141,4,FALSE)</f>
        <v>4608341</v>
      </c>
      <c r="E1660">
        <f ca="1">VLOOKUP(A1660&amp;B1660,'raw -- CBO demo'!$A$11:$N$8141,8,FALSE)+VLOOKUP(A1660&amp;B1660,'raw -- CBO demo'!$A$11:$N$8141,14,FALSE)</f>
        <v>2722612</v>
      </c>
    </row>
    <row r="1661" spans="1:5">
      <c r="A1661">
        <f t="shared" si="61"/>
        <v>2039</v>
      </c>
      <c r="B1661">
        <f t="shared" si="62"/>
        <v>43</v>
      </c>
      <c r="C1661" t="str">
        <f t="shared" si="62"/>
        <v>pop_35_44</v>
      </c>
      <c r="D1661">
        <f ca="1">VLOOKUP(A1661&amp;B1661,'raw -- CBO demo'!$A$11:$N$8141,4,FALSE)</f>
        <v>4622598</v>
      </c>
      <c r="E1661">
        <f ca="1">VLOOKUP(A1661&amp;B1661,'raw -- CBO demo'!$A$11:$N$8141,8,FALSE)+VLOOKUP(A1661&amp;B1661,'raw -- CBO demo'!$A$11:$N$8141,14,FALSE)</f>
        <v>2773441</v>
      </c>
    </row>
    <row r="1662" spans="1:5">
      <c r="A1662">
        <f t="shared" si="61"/>
        <v>2039</v>
      </c>
      <c r="B1662">
        <f t="shared" si="62"/>
        <v>44</v>
      </c>
      <c r="C1662" t="str">
        <f t="shared" si="62"/>
        <v>pop_35_44</v>
      </c>
      <c r="D1662">
        <f ca="1">VLOOKUP(A1662&amp;B1662,'raw -- CBO demo'!$A$11:$N$8141,4,FALSE)</f>
        <v>4649116</v>
      </c>
      <c r="E1662">
        <f ca="1">VLOOKUP(A1662&amp;B1662,'raw -- CBO demo'!$A$11:$N$8141,8,FALSE)+VLOOKUP(A1662&amp;B1662,'raw -- CBO demo'!$A$11:$N$8141,14,FALSE)</f>
        <v>2783897</v>
      </c>
    </row>
    <row r="1663" spans="1:5">
      <c r="A1663">
        <f t="shared" si="61"/>
        <v>2039</v>
      </c>
      <c r="B1663">
        <f t="shared" si="62"/>
        <v>45</v>
      </c>
      <c r="C1663" t="str">
        <f t="shared" si="62"/>
        <v>pop_45_54</v>
      </c>
      <c r="D1663">
        <f ca="1">VLOOKUP(A1663&amp;B1663,'raw -- CBO demo'!$A$11:$N$8141,4,FALSE)</f>
        <v>4699539</v>
      </c>
      <c r="E1663">
        <f ca="1">VLOOKUP(A1663&amp;B1663,'raw -- CBO demo'!$A$11:$N$8141,8,FALSE)+VLOOKUP(A1663&amp;B1663,'raw -- CBO demo'!$A$11:$N$8141,14,FALSE)</f>
        <v>2752679</v>
      </c>
    </row>
    <row r="1664" spans="1:5">
      <c r="A1664">
        <f t="shared" si="61"/>
        <v>2039</v>
      </c>
      <c r="B1664">
        <f t="shared" si="62"/>
        <v>46</v>
      </c>
      <c r="C1664" t="str">
        <f t="shared" si="62"/>
        <v>pop_45_54</v>
      </c>
      <c r="D1664">
        <f ca="1">VLOOKUP(A1664&amp;B1664,'raw -- CBO demo'!$A$11:$N$8141,4,FALSE)</f>
        <v>4784613</v>
      </c>
      <c r="E1664">
        <f ca="1">VLOOKUP(A1664&amp;B1664,'raw -- CBO demo'!$A$11:$N$8141,8,FALSE)+VLOOKUP(A1664&amp;B1664,'raw -- CBO demo'!$A$11:$N$8141,14,FALSE)</f>
        <v>2817091</v>
      </c>
    </row>
    <row r="1665" spans="1:5">
      <c r="A1665">
        <f t="shared" si="61"/>
        <v>2039</v>
      </c>
      <c r="B1665">
        <f t="shared" si="62"/>
        <v>47</v>
      </c>
      <c r="C1665" t="str">
        <f t="shared" si="62"/>
        <v>pop_45_54</v>
      </c>
      <c r="D1665">
        <f ca="1">VLOOKUP(A1665&amp;B1665,'raw -- CBO demo'!$A$11:$N$8141,4,FALSE)</f>
        <v>4823761</v>
      </c>
      <c r="E1665">
        <f ca="1">VLOOKUP(A1665&amp;B1665,'raw -- CBO demo'!$A$11:$N$8141,8,FALSE)+VLOOKUP(A1665&amp;B1665,'raw -- CBO demo'!$A$11:$N$8141,14,FALSE)</f>
        <v>2786398</v>
      </c>
    </row>
    <row r="1666" spans="1:5">
      <c r="A1666">
        <f t="shared" si="61"/>
        <v>2039</v>
      </c>
      <c r="B1666">
        <f t="shared" si="62"/>
        <v>48</v>
      </c>
      <c r="C1666" t="str">
        <f t="shared" si="62"/>
        <v>pop_45_54</v>
      </c>
      <c r="D1666">
        <f ca="1">VLOOKUP(A1666&amp;B1666,'raw -- CBO demo'!$A$11:$N$8141,4,FALSE)</f>
        <v>4867924</v>
      </c>
      <c r="E1666">
        <f ca="1">VLOOKUP(A1666&amp;B1666,'raw -- CBO demo'!$A$11:$N$8141,8,FALSE)+VLOOKUP(A1666&amp;B1666,'raw -- CBO demo'!$A$11:$N$8141,14,FALSE)</f>
        <v>2945043</v>
      </c>
    </row>
    <row r="1667" spans="1:5">
      <c r="A1667">
        <f t="shared" si="61"/>
        <v>2039</v>
      </c>
      <c r="B1667">
        <f t="shared" si="62"/>
        <v>49</v>
      </c>
      <c r="C1667" t="str">
        <f t="shared" si="62"/>
        <v>pop_45_54</v>
      </c>
      <c r="D1667">
        <f ca="1">VLOOKUP(A1667&amp;B1667,'raw -- CBO demo'!$A$11:$N$8141,4,FALSE)</f>
        <v>4724098</v>
      </c>
      <c r="E1667">
        <f ca="1">VLOOKUP(A1667&amp;B1667,'raw -- CBO demo'!$A$11:$N$8141,8,FALSE)+VLOOKUP(A1667&amp;B1667,'raw -- CBO demo'!$A$11:$N$8141,14,FALSE)</f>
        <v>2797921</v>
      </c>
    </row>
    <row r="1668" spans="1:5">
      <c r="A1668">
        <f t="shared" si="61"/>
        <v>2039</v>
      </c>
      <c r="B1668">
        <f t="shared" si="62"/>
        <v>50</v>
      </c>
      <c r="C1668" t="str">
        <f t="shared" si="62"/>
        <v>pop_45_54</v>
      </c>
      <c r="D1668">
        <f ca="1">VLOOKUP(A1668&amp;B1668,'raw -- CBO demo'!$A$11:$N$8141,4,FALSE)</f>
        <v>4605905</v>
      </c>
      <c r="E1668">
        <f ca="1">VLOOKUP(A1668&amp;B1668,'raw -- CBO demo'!$A$11:$N$8141,8,FALSE)+VLOOKUP(A1668&amp;B1668,'raw -- CBO demo'!$A$11:$N$8141,14,FALSE)</f>
        <v>2684800</v>
      </c>
    </row>
    <row r="1669" spans="1:5">
      <c r="A1669">
        <f t="shared" si="61"/>
        <v>2039</v>
      </c>
      <c r="B1669">
        <f t="shared" si="62"/>
        <v>51</v>
      </c>
      <c r="C1669" t="str">
        <f t="shared" si="62"/>
        <v>pop_45_54</v>
      </c>
      <c r="D1669">
        <f ca="1">VLOOKUP(A1669&amp;B1669,'raw -- CBO demo'!$A$11:$N$8141,4,FALSE)</f>
        <v>4485668</v>
      </c>
      <c r="E1669">
        <f ca="1">VLOOKUP(A1669&amp;B1669,'raw -- CBO demo'!$A$11:$N$8141,8,FALSE)+VLOOKUP(A1669&amp;B1669,'raw -- CBO demo'!$A$11:$N$8141,14,FALSE)</f>
        <v>2636837</v>
      </c>
    </row>
    <row r="1670" spans="1:5">
      <c r="A1670">
        <f t="shared" si="61"/>
        <v>2039</v>
      </c>
      <c r="B1670">
        <f t="shared" si="62"/>
        <v>52</v>
      </c>
      <c r="C1670" t="str">
        <f t="shared" si="62"/>
        <v>pop_45_54</v>
      </c>
      <c r="D1670">
        <f ca="1">VLOOKUP(A1670&amp;B1670,'raw -- CBO demo'!$A$11:$N$8141,4,FALSE)</f>
        <v>4432585</v>
      </c>
      <c r="E1670">
        <f ca="1">VLOOKUP(A1670&amp;B1670,'raw -- CBO demo'!$A$11:$N$8141,8,FALSE)+VLOOKUP(A1670&amp;B1670,'raw -- CBO demo'!$A$11:$N$8141,14,FALSE)</f>
        <v>2584942</v>
      </c>
    </row>
    <row r="1671" spans="1:5">
      <c r="A1671">
        <f t="shared" si="61"/>
        <v>2039</v>
      </c>
      <c r="B1671">
        <f t="shared" si="62"/>
        <v>53</v>
      </c>
      <c r="C1671" t="str">
        <f t="shared" si="62"/>
        <v>pop_45_54</v>
      </c>
      <c r="D1671">
        <f ca="1">VLOOKUP(A1671&amp;B1671,'raw -- CBO demo'!$A$11:$N$8141,4,FALSE)</f>
        <v>4432763</v>
      </c>
      <c r="E1671">
        <f ca="1">VLOOKUP(A1671&amp;B1671,'raw -- CBO demo'!$A$11:$N$8141,8,FALSE)+VLOOKUP(A1671&amp;B1671,'raw -- CBO demo'!$A$11:$N$8141,14,FALSE)</f>
        <v>2593425</v>
      </c>
    </row>
    <row r="1672" spans="1:5">
      <c r="A1672">
        <f t="shared" si="61"/>
        <v>2039</v>
      </c>
      <c r="B1672">
        <f t="shared" si="62"/>
        <v>54</v>
      </c>
      <c r="C1672" t="str">
        <f t="shared" si="62"/>
        <v>pop_45_54</v>
      </c>
      <c r="D1672">
        <f ca="1">VLOOKUP(A1672&amp;B1672,'raw -- CBO demo'!$A$11:$N$8141,4,FALSE)</f>
        <v>4332222</v>
      </c>
      <c r="E1672">
        <f ca="1">VLOOKUP(A1672&amp;B1672,'raw -- CBO demo'!$A$11:$N$8141,8,FALSE)+VLOOKUP(A1672&amp;B1672,'raw -- CBO demo'!$A$11:$N$8141,14,FALSE)</f>
        <v>2591296</v>
      </c>
    </row>
    <row r="1673" spans="1:5">
      <c r="A1673">
        <f t="shared" si="61"/>
        <v>2039</v>
      </c>
      <c r="B1673">
        <f t="shared" si="62"/>
        <v>55</v>
      </c>
      <c r="C1673" t="str">
        <f t="shared" si="62"/>
        <v>pop_55_64</v>
      </c>
      <c r="D1673">
        <f ca="1">VLOOKUP(A1673&amp;B1673,'raw -- CBO demo'!$A$11:$N$8141,4,FALSE)</f>
        <v>4296663</v>
      </c>
      <c r="E1673">
        <f ca="1">VLOOKUP(A1673&amp;B1673,'raw -- CBO demo'!$A$11:$N$8141,8,FALSE)+VLOOKUP(A1673&amp;B1673,'raw -- CBO demo'!$A$11:$N$8141,14,FALSE)</f>
        <v>2628529</v>
      </c>
    </row>
    <row r="1674" spans="1:5">
      <c r="A1674">
        <f t="shared" si="61"/>
        <v>2039</v>
      </c>
      <c r="B1674">
        <f t="shared" si="62"/>
        <v>56</v>
      </c>
      <c r="C1674" t="str">
        <f t="shared" si="62"/>
        <v>pop_55_64</v>
      </c>
      <c r="D1674">
        <f ca="1">VLOOKUP(A1674&amp;B1674,'raw -- CBO demo'!$A$11:$N$8141,4,FALSE)</f>
        <v>4355438</v>
      </c>
      <c r="E1674">
        <f ca="1">VLOOKUP(A1674&amp;B1674,'raw -- CBO demo'!$A$11:$N$8141,8,FALSE)+VLOOKUP(A1674&amp;B1674,'raw -- CBO demo'!$A$11:$N$8141,14,FALSE)</f>
        <v>2642030</v>
      </c>
    </row>
    <row r="1675" spans="1:5">
      <c r="A1675">
        <f t="shared" si="61"/>
        <v>2039</v>
      </c>
      <c r="B1675">
        <f t="shared" si="62"/>
        <v>57</v>
      </c>
      <c r="C1675" t="str">
        <f t="shared" si="62"/>
        <v>pop_55_64</v>
      </c>
      <c r="D1675">
        <f ca="1">VLOOKUP(A1675&amp;B1675,'raw -- CBO demo'!$A$11:$N$8141,4,FALSE)</f>
        <v>4256565</v>
      </c>
      <c r="E1675">
        <f ca="1">VLOOKUP(A1675&amp;B1675,'raw -- CBO demo'!$A$11:$N$8141,8,FALSE)+VLOOKUP(A1675&amp;B1675,'raw -- CBO demo'!$A$11:$N$8141,14,FALSE)</f>
        <v>2599085</v>
      </c>
    </row>
    <row r="1676" spans="1:5">
      <c r="A1676">
        <f t="shared" si="61"/>
        <v>2039</v>
      </c>
      <c r="B1676">
        <f t="shared" si="62"/>
        <v>58</v>
      </c>
      <c r="C1676" t="str">
        <f t="shared" si="62"/>
        <v>pop_55_64</v>
      </c>
      <c r="D1676">
        <f ca="1">VLOOKUP(A1676&amp;B1676,'raw -- CBO demo'!$A$11:$N$8141,4,FALSE)</f>
        <v>4289133</v>
      </c>
      <c r="E1676">
        <f ca="1">VLOOKUP(A1676&amp;B1676,'raw -- CBO demo'!$A$11:$N$8141,8,FALSE)+VLOOKUP(A1676&amp;B1676,'raw -- CBO demo'!$A$11:$N$8141,14,FALSE)</f>
        <v>2635686</v>
      </c>
    </row>
    <row r="1677" spans="1:5">
      <c r="A1677">
        <f t="shared" si="61"/>
        <v>2039</v>
      </c>
      <c r="B1677">
        <f t="shared" si="62"/>
        <v>59</v>
      </c>
      <c r="C1677" t="str">
        <f t="shared" si="62"/>
        <v>pop_55_64</v>
      </c>
      <c r="D1677">
        <f ca="1">VLOOKUP(A1677&amp;B1677,'raw -- CBO demo'!$A$11:$N$8141,4,FALSE)</f>
        <v>4100944</v>
      </c>
      <c r="E1677">
        <f ca="1">VLOOKUP(A1677&amp;B1677,'raw -- CBO demo'!$A$11:$N$8141,8,FALSE)+VLOOKUP(A1677&amp;B1677,'raw -- CBO demo'!$A$11:$N$8141,14,FALSE)</f>
        <v>2609405</v>
      </c>
    </row>
    <row r="1678" spans="1:5">
      <c r="A1678">
        <f t="shared" si="61"/>
        <v>2039</v>
      </c>
      <c r="B1678">
        <f t="shared" si="62"/>
        <v>60</v>
      </c>
      <c r="C1678" t="str">
        <f t="shared" si="62"/>
        <v>pop_55_64</v>
      </c>
      <c r="D1678">
        <f ca="1">VLOOKUP(A1678&amp;B1678,'raw -- CBO demo'!$A$11:$N$8141,4,FALSE)</f>
        <v>3943860</v>
      </c>
      <c r="E1678">
        <f ca="1">VLOOKUP(A1678&amp;B1678,'raw -- CBO demo'!$A$11:$N$8141,8,FALSE)+VLOOKUP(A1678&amp;B1678,'raw -- CBO demo'!$A$11:$N$8141,14,FALSE)</f>
        <v>2547444</v>
      </c>
    </row>
    <row r="1679" spans="1:5">
      <c r="A1679">
        <f t="shared" si="61"/>
        <v>2039</v>
      </c>
      <c r="B1679">
        <f t="shared" si="62"/>
        <v>61</v>
      </c>
      <c r="C1679" t="str">
        <f t="shared" si="62"/>
        <v>pop_55_64</v>
      </c>
      <c r="D1679">
        <f ca="1">VLOOKUP(A1679&amp;B1679,'raw -- CBO demo'!$A$11:$N$8141,4,FALSE)</f>
        <v>3892057</v>
      </c>
      <c r="E1679">
        <f ca="1">VLOOKUP(A1679&amp;B1679,'raw -- CBO demo'!$A$11:$N$8141,8,FALSE)+VLOOKUP(A1679&amp;B1679,'raw -- CBO demo'!$A$11:$N$8141,14,FALSE)</f>
        <v>2479146</v>
      </c>
    </row>
    <row r="1680" spans="1:5">
      <c r="A1680">
        <f t="shared" si="61"/>
        <v>2039</v>
      </c>
      <c r="B1680">
        <f t="shared" si="62"/>
        <v>62</v>
      </c>
      <c r="C1680" t="str">
        <f t="shared" si="62"/>
        <v>pop_55_64</v>
      </c>
      <c r="D1680">
        <f ca="1">VLOOKUP(A1680&amp;B1680,'raw -- CBO demo'!$A$11:$N$8141,4,FALSE)</f>
        <v>3723397</v>
      </c>
      <c r="E1680">
        <f ca="1">VLOOKUP(A1680&amp;B1680,'raw -- CBO demo'!$A$11:$N$8141,8,FALSE)+VLOOKUP(A1680&amp;B1680,'raw -- CBO demo'!$A$11:$N$8141,14,FALSE)</f>
        <v>2410521</v>
      </c>
    </row>
    <row r="1681" spans="1:5">
      <c r="A1681">
        <f t="shared" si="61"/>
        <v>2039</v>
      </c>
      <c r="B1681">
        <f t="shared" si="62"/>
        <v>63</v>
      </c>
      <c r="C1681" t="str">
        <f t="shared" si="62"/>
        <v>pop_55_64</v>
      </c>
      <c r="D1681">
        <f ca="1">VLOOKUP(A1681&amp;B1681,'raw -- CBO demo'!$A$11:$N$8141,4,FALSE)</f>
        <v>3663562</v>
      </c>
      <c r="E1681">
        <f ca="1">VLOOKUP(A1681&amp;B1681,'raw -- CBO demo'!$A$11:$N$8141,8,FALSE)+VLOOKUP(A1681&amp;B1681,'raw -- CBO demo'!$A$11:$N$8141,14,FALSE)</f>
        <v>2347765</v>
      </c>
    </row>
    <row r="1682" spans="1:5">
      <c r="A1682">
        <f t="shared" si="61"/>
        <v>2039</v>
      </c>
      <c r="B1682">
        <f t="shared" si="62"/>
        <v>64</v>
      </c>
      <c r="C1682" t="str">
        <f t="shared" si="62"/>
        <v>pop_55_64</v>
      </c>
      <c r="D1682">
        <f ca="1">VLOOKUP(A1682&amp;B1682,'raw -- CBO demo'!$A$11:$N$8141,4,FALSE)</f>
        <v>3620489</v>
      </c>
      <c r="E1682">
        <f ca="1">VLOOKUP(A1682&amp;B1682,'raw -- CBO demo'!$A$11:$N$8141,8,FALSE)+VLOOKUP(A1682&amp;B1682,'raw -- CBO demo'!$A$11:$N$8141,14,FALSE)</f>
        <v>2248287</v>
      </c>
    </row>
    <row r="1683" spans="1:5">
      <c r="A1683">
        <f t="shared" si="61"/>
        <v>2039</v>
      </c>
      <c r="B1683">
        <f t="shared" si="62"/>
        <v>65</v>
      </c>
      <c r="C1683" t="str">
        <f t="shared" si="62"/>
        <v>pop_65_74</v>
      </c>
      <c r="D1683">
        <f ca="1">VLOOKUP(A1683&amp;B1683,'raw -- CBO demo'!$A$11:$N$8141,4,FALSE)</f>
        <v>3526271</v>
      </c>
      <c r="E1683">
        <f ca="1">VLOOKUP(A1683&amp;B1683,'raw -- CBO demo'!$A$11:$N$8141,8,FALSE)+VLOOKUP(A1683&amp;B1683,'raw -- CBO demo'!$A$11:$N$8141,14,FALSE)</f>
        <v>2234150</v>
      </c>
    </row>
    <row r="1684" spans="1:5">
      <c r="A1684">
        <f t="shared" si="61"/>
        <v>2039</v>
      </c>
      <c r="B1684">
        <f t="shared" si="62"/>
        <v>66</v>
      </c>
      <c r="C1684" t="str">
        <f t="shared" si="62"/>
        <v>pop_65_74</v>
      </c>
      <c r="D1684">
        <f ca="1">VLOOKUP(A1684&amp;B1684,'raw -- CBO demo'!$A$11:$N$8141,4,FALSE)</f>
        <v>3633610</v>
      </c>
      <c r="E1684">
        <f ca="1">VLOOKUP(A1684&amp;B1684,'raw -- CBO demo'!$A$11:$N$8141,8,FALSE)+VLOOKUP(A1684&amp;B1684,'raw -- CBO demo'!$A$11:$N$8141,14,FALSE)</f>
        <v>2257069</v>
      </c>
    </row>
    <row r="1685" spans="1:5">
      <c r="A1685">
        <f t="shared" si="61"/>
        <v>2039</v>
      </c>
      <c r="B1685">
        <f t="shared" si="62"/>
        <v>67</v>
      </c>
      <c r="C1685" t="str">
        <f t="shared" si="62"/>
        <v>pop_65_74</v>
      </c>
      <c r="D1685">
        <f ca="1">VLOOKUP(A1685&amp;B1685,'raw -- CBO demo'!$A$11:$N$8141,4,FALSE)</f>
        <v>3758014</v>
      </c>
      <c r="E1685">
        <f ca="1">VLOOKUP(A1685&amp;B1685,'raw -- CBO demo'!$A$11:$N$8141,8,FALSE)+VLOOKUP(A1685&amp;B1685,'raw -- CBO demo'!$A$11:$N$8141,14,FALSE)</f>
        <v>2323350</v>
      </c>
    </row>
    <row r="1686" spans="1:5">
      <c r="A1686">
        <f t="shared" si="61"/>
        <v>2039</v>
      </c>
      <c r="B1686">
        <f t="shared" si="62"/>
        <v>68</v>
      </c>
      <c r="C1686" t="str">
        <f t="shared" si="62"/>
        <v>pop_65_74</v>
      </c>
      <c r="D1686">
        <f ca="1">VLOOKUP(A1686&amp;B1686,'raw -- CBO demo'!$A$11:$N$8141,4,FALSE)</f>
        <v>3873443</v>
      </c>
      <c r="E1686">
        <f ca="1">VLOOKUP(A1686&amp;B1686,'raw -- CBO demo'!$A$11:$N$8141,8,FALSE)+VLOOKUP(A1686&amp;B1686,'raw -- CBO demo'!$A$11:$N$8141,14,FALSE)</f>
        <v>2434089</v>
      </c>
    </row>
    <row r="1687" spans="1:5">
      <c r="A1687">
        <f t="shared" si="61"/>
        <v>2039</v>
      </c>
      <c r="B1687">
        <f t="shared" si="62"/>
        <v>69</v>
      </c>
      <c r="C1687" t="str">
        <f t="shared" si="62"/>
        <v>pop_65_74</v>
      </c>
      <c r="D1687">
        <f ca="1">VLOOKUP(A1687&amp;B1687,'raw -- CBO demo'!$A$11:$N$8141,4,FALSE)</f>
        <v>3659028</v>
      </c>
      <c r="E1687">
        <f ca="1">VLOOKUP(A1687&amp;B1687,'raw -- CBO demo'!$A$11:$N$8141,8,FALSE)+VLOOKUP(A1687&amp;B1687,'raw -- CBO demo'!$A$11:$N$8141,14,FALSE)</f>
        <v>2292213</v>
      </c>
    </row>
    <row r="1688" spans="1:5">
      <c r="A1688">
        <f t="shared" si="61"/>
        <v>2039</v>
      </c>
      <c r="B1688">
        <f t="shared" si="62"/>
        <v>70</v>
      </c>
      <c r="C1688" t="str">
        <f t="shared" si="62"/>
        <v>pop_65_74</v>
      </c>
      <c r="D1688">
        <f ca="1">VLOOKUP(A1688&amp;B1688,'raw -- CBO demo'!$A$11:$N$8141,4,FALSE)</f>
        <v>3507461</v>
      </c>
      <c r="E1688">
        <f ca="1">VLOOKUP(A1688&amp;B1688,'raw -- CBO demo'!$A$11:$N$8141,8,FALSE)+VLOOKUP(A1688&amp;B1688,'raw -- CBO demo'!$A$11:$N$8141,14,FALSE)</f>
        <v>2177280</v>
      </c>
    </row>
    <row r="1689" spans="1:5">
      <c r="A1689">
        <f t="shared" si="61"/>
        <v>2039</v>
      </c>
      <c r="B1689">
        <f t="shared" si="62"/>
        <v>71</v>
      </c>
      <c r="C1689" t="str">
        <f t="shared" si="62"/>
        <v>pop_65_74</v>
      </c>
      <c r="D1689">
        <f ca="1">VLOOKUP(A1689&amp;B1689,'raw -- CBO demo'!$A$11:$N$8141,4,FALSE)</f>
        <v>3414969</v>
      </c>
      <c r="E1689">
        <f ca="1">VLOOKUP(A1689&amp;B1689,'raw -- CBO demo'!$A$11:$N$8141,8,FALSE)+VLOOKUP(A1689&amp;B1689,'raw -- CBO demo'!$A$11:$N$8141,14,FALSE)</f>
        <v>2059961</v>
      </c>
    </row>
    <row r="1690" spans="1:5">
      <c r="A1690">
        <f t="shared" si="61"/>
        <v>2039</v>
      </c>
      <c r="B1690">
        <f t="shared" si="62"/>
        <v>72</v>
      </c>
      <c r="C1690" t="str">
        <f t="shared" si="62"/>
        <v>pop_65_74</v>
      </c>
      <c r="D1690">
        <f ca="1">VLOOKUP(A1690&amp;B1690,'raw -- CBO demo'!$A$11:$N$8141,4,FALSE)</f>
        <v>3398520</v>
      </c>
      <c r="E1690">
        <f ca="1">VLOOKUP(A1690&amp;B1690,'raw -- CBO demo'!$A$11:$N$8141,8,FALSE)+VLOOKUP(A1690&amp;B1690,'raw -- CBO demo'!$A$11:$N$8141,14,FALSE)</f>
        <v>2009763</v>
      </c>
    </row>
    <row r="1691" spans="1:5">
      <c r="A1691">
        <f t="shared" si="61"/>
        <v>2039</v>
      </c>
      <c r="B1691">
        <f t="shared" si="62"/>
        <v>73</v>
      </c>
      <c r="C1691" t="str">
        <f t="shared" si="62"/>
        <v>pop_65_74</v>
      </c>
      <c r="D1691">
        <f ca="1">VLOOKUP(A1691&amp;B1691,'raw -- CBO demo'!$A$11:$N$8141,4,FALSE)</f>
        <v>3445055</v>
      </c>
      <c r="E1691">
        <f ca="1">VLOOKUP(A1691&amp;B1691,'raw -- CBO demo'!$A$11:$N$8141,8,FALSE)+VLOOKUP(A1691&amp;B1691,'raw -- CBO demo'!$A$11:$N$8141,14,FALSE)</f>
        <v>1995951</v>
      </c>
    </row>
    <row r="1692" spans="1:5">
      <c r="A1692">
        <f t="shared" si="61"/>
        <v>2039</v>
      </c>
      <c r="B1692">
        <f t="shared" si="62"/>
        <v>74</v>
      </c>
      <c r="C1692" t="str">
        <f t="shared" si="62"/>
        <v>pop_65_74</v>
      </c>
      <c r="D1692">
        <f ca="1">VLOOKUP(A1692&amp;B1692,'raw -- CBO demo'!$A$11:$N$8141,4,FALSE)</f>
        <v>3534258</v>
      </c>
      <c r="E1692">
        <f ca="1">VLOOKUP(A1692&amp;B1692,'raw -- CBO demo'!$A$11:$N$8141,8,FALSE)+VLOOKUP(A1692&amp;B1692,'raw -- CBO demo'!$A$11:$N$8141,14,FALSE)</f>
        <v>2107766</v>
      </c>
    </row>
    <row r="1693" spans="1:5">
      <c r="A1693">
        <f t="shared" si="61"/>
        <v>2039</v>
      </c>
      <c r="B1693">
        <f t="shared" si="62"/>
        <v>75</v>
      </c>
      <c r="C1693" t="str">
        <f t="shared" si="62"/>
        <v>pop_75_84</v>
      </c>
      <c r="D1693">
        <f ca="1">VLOOKUP(A1693&amp;B1693,'raw -- CBO demo'!$A$11:$N$8141,4,FALSE)</f>
        <v>3464739</v>
      </c>
      <c r="E1693">
        <f ca="1">VLOOKUP(A1693&amp;B1693,'raw -- CBO demo'!$A$11:$N$8141,8,FALSE)+VLOOKUP(A1693&amp;B1693,'raw -- CBO demo'!$A$11:$N$8141,14,FALSE)</f>
        <v>2003533</v>
      </c>
    </row>
    <row r="1694" spans="1:5">
      <c r="A1694">
        <f t="shared" si="61"/>
        <v>2039</v>
      </c>
      <c r="B1694">
        <f t="shared" si="62"/>
        <v>76</v>
      </c>
      <c r="C1694" t="str">
        <f t="shared" si="62"/>
        <v>pop_75_84</v>
      </c>
      <c r="D1694">
        <f ca="1">VLOOKUP(A1694&amp;B1694,'raw -- CBO demo'!$A$11:$N$8141,4,FALSE)</f>
        <v>3398432</v>
      </c>
      <c r="E1694">
        <f ca="1">VLOOKUP(A1694&amp;B1694,'raw -- CBO demo'!$A$11:$N$8141,8,FALSE)+VLOOKUP(A1694&amp;B1694,'raw -- CBO demo'!$A$11:$N$8141,14,FALSE)</f>
        <v>1933829</v>
      </c>
    </row>
    <row r="1695" spans="1:5">
      <c r="A1695">
        <f t="shared" si="61"/>
        <v>2039</v>
      </c>
      <c r="B1695">
        <f t="shared" si="62"/>
        <v>77</v>
      </c>
      <c r="C1695" t="str">
        <f t="shared" si="62"/>
        <v>pop_75_84</v>
      </c>
      <c r="D1695">
        <f ca="1">VLOOKUP(A1695&amp;B1695,'raw -- CBO demo'!$A$11:$N$8141,4,FALSE)</f>
        <v>3300990</v>
      </c>
      <c r="E1695">
        <f ca="1">VLOOKUP(A1695&amp;B1695,'raw -- CBO demo'!$A$11:$N$8141,8,FALSE)+VLOOKUP(A1695&amp;B1695,'raw -- CBO demo'!$A$11:$N$8141,14,FALSE)</f>
        <v>1889029</v>
      </c>
    </row>
    <row r="1696" spans="1:5">
      <c r="A1696">
        <f t="shared" si="61"/>
        <v>2039</v>
      </c>
      <c r="B1696">
        <f t="shared" si="62"/>
        <v>78</v>
      </c>
      <c r="C1696" t="str">
        <f t="shared" si="62"/>
        <v>pop_75_84</v>
      </c>
      <c r="D1696">
        <f ca="1">VLOOKUP(A1696&amp;B1696,'raw -- CBO demo'!$A$11:$N$8141,4,FALSE)</f>
        <v>3237080</v>
      </c>
      <c r="E1696">
        <f ca="1">VLOOKUP(A1696&amp;B1696,'raw -- CBO demo'!$A$11:$N$8141,8,FALSE)+VLOOKUP(A1696&amp;B1696,'raw -- CBO demo'!$A$11:$N$8141,14,FALSE)</f>
        <v>1759090</v>
      </c>
    </row>
    <row r="1697" spans="1:5">
      <c r="A1697">
        <f t="shared" si="61"/>
        <v>2039</v>
      </c>
      <c r="B1697">
        <f t="shared" si="62"/>
        <v>79</v>
      </c>
      <c r="C1697" t="str">
        <f t="shared" si="62"/>
        <v>pop_75_84</v>
      </c>
      <c r="D1697">
        <f ca="1">VLOOKUP(A1697&amp;B1697,'raw -- CBO demo'!$A$11:$N$8141,4,FALSE)</f>
        <v>3066113</v>
      </c>
      <c r="E1697">
        <f ca="1">VLOOKUP(A1697&amp;B1697,'raw -- CBO demo'!$A$11:$N$8141,8,FALSE)+VLOOKUP(A1697&amp;B1697,'raw -- CBO demo'!$A$11:$N$8141,14,FALSE)</f>
        <v>1630255</v>
      </c>
    </row>
    <row r="1698" spans="1:5">
      <c r="A1698">
        <f t="shared" si="61"/>
        <v>2039</v>
      </c>
      <c r="B1698">
        <f t="shared" si="62"/>
        <v>80</v>
      </c>
      <c r="C1698" t="str">
        <f t="shared" si="62"/>
        <v>pop_75_84</v>
      </c>
      <c r="D1698">
        <f ca="1">VLOOKUP(A1698&amp;B1698,'raw -- CBO demo'!$A$11:$N$8141,4,FALSE)</f>
        <v>2887402</v>
      </c>
      <c r="E1698">
        <f ca="1">VLOOKUP(A1698&amp;B1698,'raw -- CBO demo'!$A$11:$N$8141,8,FALSE)+VLOOKUP(A1698&amp;B1698,'raw -- CBO demo'!$A$11:$N$8141,14,FALSE)</f>
        <v>1538164</v>
      </c>
    </row>
    <row r="1699" spans="1:5">
      <c r="A1699">
        <f t="shared" si="61"/>
        <v>2039</v>
      </c>
      <c r="B1699">
        <f t="shared" si="62"/>
        <v>81</v>
      </c>
      <c r="C1699" t="str">
        <f t="shared" si="62"/>
        <v>pop_75_84</v>
      </c>
      <c r="D1699">
        <f ca="1">VLOOKUP(A1699&amp;B1699,'raw -- CBO demo'!$A$11:$N$8141,4,FALSE)</f>
        <v>2788700</v>
      </c>
      <c r="E1699">
        <f ca="1">VLOOKUP(A1699&amp;B1699,'raw -- CBO demo'!$A$11:$N$8141,8,FALSE)+VLOOKUP(A1699&amp;B1699,'raw -- CBO demo'!$A$11:$N$8141,14,FALSE)</f>
        <v>1479162</v>
      </c>
    </row>
    <row r="1700" spans="1:5">
      <c r="A1700">
        <f t="shared" si="61"/>
        <v>2039</v>
      </c>
      <c r="B1700">
        <f t="shared" si="62"/>
        <v>82</v>
      </c>
      <c r="C1700" t="str">
        <f t="shared" si="62"/>
        <v>pop_75_84</v>
      </c>
      <c r="D1700">
        <f ca="1">VLOOKUP(A1700&amp;B1700,'raw -- CBO demo'!$A$11:$N$8141,4,FALSE)</f>
        <v>2585401</v>
      </c>
      <c r="E1700">
        <f ca="1">VLOOKUP(A1700&amp;B1700,'raw -- CBO demo'!$A$11:$N$8141,8,FALSE)+VLOOKUP(A1700&amp;B1700,'raw -- CBO demo'!$A$11:$N$8141,14,FALSE)</f>
        <v>1304687</v>
      </c>
    </row>
    <row r="1701" spans="1:5">
      <c r="A1701">
        <f t="shared" si="61"/>
        <v>2039</v>
      </c>
      <c r="B1701">
        <f t="shared" si="62"/>
        <v>83</v>
      </c>
      <c r="C1701" t="str">
        <f t="shared" si="62"/>
        <v>pop_75_84</v>
      </c>
      <c r="D1701">
        <f ca="1">VLOOKUP(A1701&amp;B1701,'raw -- CBO demo'!$A$11:$N$8141,4,FALSE)</f>
        <v>2377696</v>
      </c>
      <c r="E1701">
        <f ca="1">VLOOKUP(A1701&amp;B1701,'raw -- CBO demo'!$A$11:$N$8141,8,FALSE)+VLOOKUP(A1701&amp;B1701,'raw -- CBO demo'!$A$11:$N$8141,14,FALSE)</f>
        <v>1142928</v>
      </c>
    </row>
    <row r="1702" spans="1:5">
      <c r="A1702">
        <f t="shared" si="61"/>
        <v>2039</v>
      </c>
      <c r="B1702">
        <f t="shared" si="62"/>
        <v>84</v>
      </c>
      <c r="C1702" t="str">
        <f t="shared" si="62"/>
        <v>pop_75_84</v>
      </c>
      <c r="D1702">
        <f ca="1">VLOOKUP(A1702&amp;B1702,'raw -- CBO demo'!$A$11:$N$8141,4,FALSE)</f>
        <v>2205179</v>
      </c>
      <c r="E1702">
        <f ca="1">VLOOKUP(A1702&amp;B1702,'raw -- CBO demo'!$A$11:$N$8141,8,FALSE)+VLOOKUP(A1702&amp;B1702,'raw -- CBO demo'!$A$11:$N$8141,14,FALSE)</f>
        <v>1061315</v>
      </c>
    </row>
    <row r="1703" spans="1:5">
      <c r="A1703">
        <f t="shared" si="61"/>
        <v>2039</v>
      </c>
      <c r="B1703">
        <f t="shared" si="62"/>
        <v>85</v>
      </c>
      <c r="C1703" t="str">
        <f t="shared" si="62"/>
        <v>pop_85_plus</v>
      </c>
      <c r="D1703">
        <f ca="1">VLOOKUP(A1703&amp;B1703,'raw -- CBO demo'!$A$11:$N$8141,4,FALSE)</f>
        <v>1964055</v>
      </c>
      <c r="E1703">
        <f ca="1">VLOOKUP(A1703&amp;B1703,'raw -- CBO demo'!$A$11:$N$8141,8,FALSE)+VLOOKUP(A1703&amp;B1703,'raw -- CBO demo'!$A$11:$N$8141,14,FALSE)</f>
        <v>901659</v>
      </c>
    </row>
    <row r="1704" spans="1:5">
      <c r="A1704">
        <f t="shared" si="61"/>
        <v>2039</v>
      </c>
      <c r="B1704">
        <f t="shared" si="62"/>
        <v>86</v>
      </c>
      <c r="C1704" t="str">
        <f t="shared" si="62"/>
        <v>pop_85_plus</v>
      </c>
      <c r="D1704">
        <f ca="1">VLOOKUP(A1704&amp;B1704,'raw -- CBO demo'!$A$11:$N$8141,4,FALSE)</f>
        <v>1785579</v>
      </c>
      <c r="E1704">
        <f ca="1">VLOOKUP(A1704&amp;B1704,'raw -- CBO demo'!$A$11:$N$8141,8,FALSE)+VLOOKUP(A1704&amp;B1704,'raw -- CBO demo'!$A$11:$N$8141,14,FALSE)</f>
        <v>766240</v>
      </c>
    </row>
    <row r="1705" spans="1:5">
      <c r="A1705">
        <f t="shared" si="61"/>
        <v>2039</v>
      </c>
      <c r="B1705">
        <f t="shared" si="62"/>
        <v>87</v>
      </c>
      <c r="C1705" t="str">
        <f t="shared" si="62"/>
        <v>pop_85_plus</v>
      </c>
      <c r="D1705">
        <f ca="1">VLOOKUP(A1705&amp;B1705,'raw -- CBO demo'!$A$11:$N$8141,4,FALSE)</f>
        <v>1562827</v>
      </c>
      <c r="E1705">
        <f ca="1">VLOOKUP(A1705&amp;B1705,'raw -- CBO demo'!$A$11:$N$8141,8,FALSE)+VLOOKUP(A1705&amp;B1705,'raw -- CBO demo'!$A$11:$N$8141,14,FALSE)</f>
        <v>670284</v>
      </c>
    </row>
    <row r="1706" spans="1:5">
      <c r="A1706">
        <f t="shared" si="61"/>
        <v>2039</v>
      </c>
      <c r="B1706">
        <f t="shared" si="62"/>
        <v>88</v>
      </c>
      <c r="C1706" t="str">
        <f t="shared" si="62"/>
        <v>pop_85_plus</v>
      </c>
      <c r="D1706">
        <f ca="1">VLOOKUP(A1706&amp;B1706,'raw -- CBO demo'!$A$11:$N$8141,4,FALSE)</f>
        <v>1354386</v>
      </c>
      <c r="E1706">
        <f ca="1">VLOOKUP(A1706&amp;B1706,'raw -- CBO demo'!$A$11:$N$8141,8,FALSE)+VLOOKUP(A1706&amp;B1706,'raw -- CBO demo'!$A$11:$N$8141,14,FALSE)</f>
        <v>571637</v>
      </c>
    </row>
    <row r="1707" spans="1:5">
      <c r="A1707">
        <f t="shared" si="61"/>
        <v>2039</v>
      </c>
      <c r="B1707">
        <f t="shared" si="62"/>
        <v>89</v>
      </c>
      <c r="C1707" t="str">
        <f t="shared" si="62"/>
        <v>pop_85_plus</v>
      </c>
      <c r="D1707">
        <f ca="1">VLOOKUP(A1707&amp;B1707,'raw -- CBO demo'!$A$11:$N$8141,4,FALSE)</f>
        <v>1179528</v>
      </c>
      <c r="E1707">
        <f ca="1">VLOOKUP(A1707&amp;B1707,'raw -- CBO demo'!$A$11:$N$8141,8,FALSE)+VLOOKUP(A1707&amp;B1707,'raw -- CBO demo'!$A$11:$N$8141,14,FALSE)</f>
        <v>471802</v>
      </c>
    </row>
    <row r="1708" spans="1:5">
      <c r="A1708">
        <f t="shared" si="61"/>
        <v>2039</v>
      </c>
      <c r="B1708">
        <f t="shared" si="62"/>
        <v>90</v>
      </c>
      <c r="C1708" t="str">
        <f t="shared" si="62"/>
        <v>pop_85_plus</v>
      </c>
      <c r="D1708">
        <f ca="1">VLOOKUP(A1708&amp;B1708,'raw -- CBO demo'!$A$11:$N$8141,4,FALSE)</f>
        <v>1008196</v>
      </c>
      <c r="E1708">
        <f ca="1">VLOOKUP(A1708&amp;B1708,'raw -- CBO demo'!$A$11:$N$8141,8,FALSE)+VLOOKUP(A1708&amp;B1708,'raw -- CBO demo'!$A$11:$N$8141,14,FALSE)</f>
        <v>372226</v>
      </c>
    </row>
    <row r="1709" spans="1:5">
      <c r="A1709">
        <f t="shared" ref="A1709:A1772" si="63">A1608+1</f>
        <v>2039</v>
      </c>
      <c r="B1709">
        <f t="shared" ref="B1709:C1772" si="64">B1608</f>
        <v>91</v>
      </c>
      <c r="C1709" t="str">
        <f t="shared" si="64"/>
        <v>pop_85_plus</v>
      </c>
      <c r="D1709">
        <f ca="1">VLOOKUP(A1709&amp;B1709,'raw -- CBO demo'!$A$11:$N$8141,4,FALSE)</f>
        <v>886272</v>
      </c>
      <c r="E1709">
        <f ca="1">VLOOKUP(A1709&amp;B1709,'raw -- CBO demo'!$A$11:$N$8141,8,FALSE)+VLOOKUP(A1709&amp;B1709,'raw -- CBO demo'!$A$11:$N$8141,14,FALSE)</f>
        <v>299042</v>
      </c>
    </row>
    <row r="1710" spans="1:5">
      <c r="A1710">
        <f t="shared" si="63"/>
        <v>2039</v>
      </c>
      <c r="B1710">
        <f t="shared" si="64"/>
        <v>92</v>
      </c>
      <c r="C1710" t="str">
        <f t="shared" si="64"/>
        <v>pop_85_plus</v>
      </c>
      <c r="D1710">
        <f ca="1">VLOOKUP(A1710&amp;B1710,'raw -- CBO demo'!$A$11:$N$8141,4,FALSE)</f>
        <v>660841</v>
      </c>
      <c r="E1710">
        <f ca="1">VLOOKUP(A1710&amp;B1710,'raw -- CBO demo'!$A$11:$N$8141,8,FALSE)+VLOOKUP(A1710&amp;B1710,'raw -- CBO demo'!$A$11:$N$8141,14,FALSE)</f>
        <v>194417</v>
      </c>
    </row>
    <row r="1711" spans="1:5">
      <c r="A1711">
        <f t="shared" si="63"/>
        <v>2039</v>
      </c>
      <c r="B1711">
        <f t="shared" si="64"/>
        <v>93</v>
      </c>
      <c r="C1711" t="str">
        <f t="shared" si="64"/>
        <v>pop_85_plus</v>
      </c>
      <c r="D1711">
        <f ca="1">VLOOKUP(A1711&amp;B1711,'raw -- CBO demo'!$A$11:$N$8141,4,FALSE)</f>
        <v>446602</v>
      </c>
      <c r="E1711">
        <f ca="1">VLOOKUP(A1711&amp;B1711,'raw -- CBO demo'!$A$11:$N$8141,8,FALSE)+VLOOKUP(A1711&amp;B1711,'raw -- CBO demo'!$A$11:$N$8141,14,FALSE)</f>
        <v>114969</v>
      </c>
    </row>
    <row r="1712" spans="1:5">
      <c r="A1712">
        <f t="shared" si="63"/>
        <v>2039</v>
      </c>
      <c r="B1712">
        <f t="shared" si="64"/>
        <v>94</v>
      </c>
      <c r="C1712" t="str">
        <f t="shared" si="64"/>
        <v>pop_85_plus</v>
      </c>
      <c r="D1712">
        <f ca="1">VLOOKUP(A1712&amp;B1712,'raw -- CBO demo'!$A$11:$N$8141,4,FALSE)</f>
        <v>360270</v>
      </c>
      <c r="E1712">
        <f ca="1">VLOOKUP(A1712&amp;B1712,'raw -- CBO demo'!$A$11:$N$8141,8,FALSE)+VLOOKUP(A1712&amp;B1712,'raw -- CBO demo'!$A$11:$N$8141,14,FALSE)</f>
        <v>101366</v>
      </c>
    </row>
    <row r="1713" spans="1:5">
      <c r="A1713">
        <f t="shared" si="63"/>
        <v>2039</v>
      </c>
      <c r="B1713">
        <f t="shared" si="64"/>
        <v>95</v>
      </c>
      <c r="C1713" t="str">
        <f t="shared" si="64"/>
        <v>pop_85_plus</v>
      </c>
      <c r="D1713">
        <f ca="1">VLOOKUP(A1713&amp;B1713,'raw -- CBO demo'!$A$11:$N$8141,4,FALSE)</f>
        <v>285445</v>
      </c>
      <c r="E1713">
        <f ca="1">VLOOKUP(A1713&amp;B1713,'raw -- CBO demo'!$A$11:$N$8141,8,FALSE)+VLOOKUP(A1713&amp;B1713,'raw -- CBO demo'!$A$11:$N$8141,14,FALSE)</f>
        <v>85278</v>
      </c>
    </row>
    <row r="1714" spans="1:5">
      <c r="A1714">
        <f t="shared" si="63"/>
        <v>2039</v>
      </c>
      <c r="B1714">
        <f t="shared" si="64"/>
        <v>96</v>
      </c>
      <c r="C1714" t="str">
        <f t="shared" si="64"/>
        <v>pop_85_plus</v>
      </c>
      <c r="D1714">
        <f ca="1">VLOOKUP(A1714&amp;B1714,'raw -- CBO demo'!$A$11:$N$8141,4,FALSE)</f>
        <v>208947</v>
      </c>
      <c r="E1714">
        <f ca="1">VLOOKUP(A1714&amp;B1714,'raw -- CBO demo'!$A$11:$N$8141,8,FALSE)+VLOOKUP(A1714&amp;B1714,'raw -- CBO demo'!$A$11:$N$8141,14,FALSE)</f>
        <v>46400</v>
      </c>
    </row>
    <row r="1715" spans="1:5">
      <c r="A1715">
        <f t="shared" si="63"/>
        <v>2039</v>
      </c>
      <c r="B1715">
        <f t="shared" si="64"/>
        <v>97</v>
      </c>
      <c r="C1715" t="str">
        <f t="shared" si="64"/>
        <v>pop_85_plus</v>
      </c>
      <c r="D1715">
        <f ca="1">VLOOKUP(A1715&amp;B1715,'raw -- CBO demo'!$A$11:$N$8141,4,FALSE)</f>
        <v>137057</v>
      </c>
      <c r="E1715">
        <f ca="1">VLOOKUP(A1715&amp;B1715,'raw -- CBO demo'!$A$11:$N$8141,8,FALSE)+VLOOKUP(A1715&amp;B1715,'raw -- CBO demo'!$A$11:$N$8141,14,FALSE)</f>
        <v>25081</v>
      </c>
    </row>
    <row r="1716" spans="1:5">
      <c r="A1716">
        <f t="shared" si="63"/>
        <v>2039</v>
      </c>
      <c r="B1716">
        <f t="shared" si="64"/>
        <v>98</v>
      </c>
      <c r="C1716" t="str">
        <f t="shared" si="64"/>
        <v>pop_85_plus</v>
      </c>
      <c r="D1716">
        <f ca="1">VLOOKUP(A1716&amp;B1716,'raw -- CBO demo'!$A$11:$N$8141,4,FALSE)</f>
        <v>94473</v>
      </c>
      <c r="E1716">
        <f ca="1">VLOOKUP(A1716&amp;B1716,'raw -- CBO demo'!$A$11:$N$8141,8,FALSE)+VLOOKUP(A1716&amp;B1716,'raw -- CBO demo'!$A$11:$N$8141,14,FALSE)</f>
        <v>15078</v>
      </c>
    </row>
    <row r="1717" spans="1:5">
      <c r="A1717">
        <f t="shared" si="63"/>
        <v>2039</v>
      </c>
      <c r="B1717">
        <f t="shared" si="64"/>
        <v>99</v>
      </c>
      <c r="C1717" t="str">
        <f t="shared" si="64"/>
        <v>pop_85_plus</v>
      </c>
      <c r="D1717">
        <f ca="1">VLOOKUP(A1717&amp;B1717,'raw -- CBO demo'!$A$11:$N$8141,4,FALSE)</f>
        <v>63673</v>
      </c>
      <c r="E1717">
        <f ca="1">VLOOKUP(A1717&amp;B1717,'raw -- CBO demo'!$A$11:$N$8141,8,FALSE)+VLOOKUP(A1717&amp;B1717,'raw -- CBO demo'!$A$11:$N$8141,14,FALSE)</f>
        <v>10638</v>
      </c>
    </row>
    <row r="1718" spans="1:5">
      <c r="A1718">
        <f t="shared" si="63"/>
        <v>2039</v>
      </c>
      <c r="B1718">
        <f t="shared" si="64"/>
        <v>100</v>
      </c>
      <c r="C1718" t="str">
        <f t="shared" si="64"/>
        <v>pop_85_plus</v>
      </c>
      <c r="D1718">
        <f ca="1">VLOOKUP(A1718&amp;B1718,'raw -- CBO demo'!$A$11:$N$8141,4,FALSE)</f>
        <v>116568</v>
      </c>
      <c r="E1718">
        <f ca="1">VLOOKUP(A1718&amp;B1718,'raw -- CBO demo'!$A$11:$N$8141,8,FALSE)+VLOOKUP(A1718&amp;B1718,'raw -- CBO demo'!$A$11:$N$8141,14,FALSE)</f>
        <v>10033</v>
      </c>
    </row>
    <row r="1719" spans="1:5">
      <c r="A1719">
        <f t="shared" si="63"/>
        <v>2040</v>
      </c>
      <c r="B1719">
        <f t="shared" si="64"/>
        <v>0</v>
      </c>
      <c r="C1719" t="str">
        <f t="shared" si="64"/>
        <v>pop_0_5</v>
      </c>
      <c r="D1719">
        <f ca="1">VLOOKUP(A1719&amp;B1719,'raw -- CBO demo'!$A$11:$N$8141,4,FALSE)</f>
        <v>4009026</v>
      </c>
      <c r="E1719">
        <f ca="1">VLOOKUP(A1719&amp;B1719,'raw -- CBO demo'!$A$11:$N$8141,8,FALSE)+VLOOKUP(A1719&amp;B1719,'raw -- CBO demo'!$A$11:$N$8141,14,FALSE)</f>
        <v>0</v>
      </c>
    </row>
    <row r="1720" spans="1:5">
      <c r="A1720">
        <f t="shared" si="63"/>
        <v>2040</v>
      </c>
      <c r="B1720">
        <f t="shared" si="64"/>
        <v>1</v>
      </c>
      <c r="C1720" t="str">
        <f t="shared" si="64"/>
        <v>pop_0_5</v>
      </c>
      <c r="D1720">
        <f ca="1">VLOOKUP(A1720&amp;B1720,'raw -- CBO demo'!$A$11:$N$8141,4,FALSE)</f>
        <v>4023895</v>
      </c>
      <c r="E1720">
        <f ca="1">VLOOKUP(A1720&amp;B1720,'raw -- CBO demo'!$A$11:$N$8141,8,FALSE)+VLOOKUP(A1720&amp;B1720,'raw -- CBO demo'!$A$11:$N$8141,14,FALSE)</f>
        <v>0</v>
      </c>
    </row>
    <row r="1721" spans="1:5">
      <c r="A1721">
        <f t="shared" si="63"/>
        <v>2040</v>
      </c>
      <c r="B1721">
        <f t="shared" si="64"/>
        <v>2</v>
      </c>
      <c r="C1721" t="str">
        <f t="shared" si="64"/>
        <v>pop_0_5</v>
      </c>
      <c r="D1721">
        <f ca="1">VLOOKUP(A1721&amp;B1721,'raw -- CBO demo'!$A$11:$N$8141,4,FALSE)</f>
        <v>4044012</v>
      </c>
      <c r="E1721">
        <f ca="1">VLOOKUP(A1721&amp;B1721,'raw -- CBO demo'!$A$11:$N$8141,8,FALSE)+VLOOKUP(A1721&amp;B1721,'raw -- CBO demo'!$A$11:$N$8141,14,FALSE)</f>
        <v>0</v>
      </c>
    </row>
    <row r="1722" spans="1:5">
      <c r="A1722">
        <f t="shared" si="63"/>
        <v>2040</v>
      </c>
      <c r="B1722">
        <f t="shared" si="64"/>
        <v>3</v>
      </c>
      <c r="C1722" t="str">
        <f t="shared" si="64"/>
        <v>pop_0_5</v>
      </c>
      <c r="D1722">
        <f ca="1">VLOOKUP(A1722&amp;B1722,'raw -- CBO demo'!$A$11:$N$8141,4,FALSE)</f>
        <v>4061437</v>
      </c>
      <c r="E1722">
        <f ca="1">VLOOKUP(A1722&amp;B1722,'raw -- CBO demo'!$A$11:$N$8141,8,FALSE)+VLOOKUP(A1722&amp;B1722,'raw -- CBO demo'!$A$11:$N$8141,14,FALSE)</f>
        <v>0</v>
      </c>
    </row>
    <row r="1723" spans="1:5">
      <c r="A1723">
        <f t="shared" si="63"/>
        <v>2040</v>
      </c>
      <c r="B1723">
        <f t="shared" si="64"/>
        <v>4</v>
      </c>
      <c r="C1723" t="str">
        <f t="shared" si="64"/>
        <v>pop_0_5</v>
      </c>
      <c r="D1723">
        <f ca="1">VLOOKUP(A1723&amp;B1723,'raw -- CBO demo'!$A$11:$N$8141,4,FALSE)</f>
        <v>4074892</v>
      </c>
      <c r="E1723">
        <f ca="1">VLOOKUP(A1723&amp;B1723,'raw -- CBO demo'!$A$11:$N$8141,8,FALSE)+VLOOKUP(A1723&amp;B1723,'raw -- CBO demo'!$A$11:$N$8141,14,FALSE)</f>
        <v>0</v>
      </c>
    </row>
    <row r="1724" spans="1:5">
      <c r="A1724">
        <f t="shared" si="63"/>
        <v>2040</v>
      </c>
      <c r="B1724">
        <f t="shared" si="64"/>
        <v>5</v>
      </c>
      <c r="C1724" t="str">
        <f t="shared" si="64"/>
        <v>pop_0_5</v>
      </c>
      <c r="D1724">
        <f ca="1">VLOOKUP(A1724&amp;B1724,'raw -- CBO demo'!$A$11:$N$8141,4,FALSE)</f>
        <v>4086576</v>
      </c>
      <c r="E1724">
        <f ca="1">VLOOKUP(A1724&amp;B1724,'raw -- CBO demo'!$A$11:$N$8141,8,FALSE)+VLOOKUP(A1724&amp;B1724,'raw -- CBO demo'!$A$11:$N$8141,14,FALSE)</f>
        <v>0</v>
      </c>
    </row>
    <row r="1725" spans="1:5">
      <c r="A1725">
        <f t="shared" si="63"/>
        <v>2040</v>
      </c>
      <c r="B1725">
        <f t="shared" si="64"/>
        <v>6</v>
      </c>
      <c r="C1725" t="str">
        <f t="shared" si="64"/>
        <v>pop_6_17</v>
      </c>
      <c r="D1725">
        <f ca="1">VLOOKUP(A1725&amp;B1725,'raw -- CBO demo'!$A$11:$N$8141,4,FALSE)</f>
        <v>4099683</v>
      </c>
      <c r="E1725">
        <f ca="1">VLOOKUP(A1725&amp;B1725,'raw -- CBO demo'!$A$11:$N$8141,8,FALSE)+VLOOKUP(A1725&amp;B1725,'raw -- CBO demo'!$A$11:$N$8141,14,FALSE)</f>
        <v>0</v>
      </c>
    </row>
    <row r="1726" spans="1:5">
      <c r="A1726">
        <f t="shared" si="63"/>
        <v>2040</v>
      </c>
      <c r="B1726">
        <f t="shared" si="64"/>
        <v>7</v>
      </c>
      <c r="C1726" t="str">
        <f t="shared" si="64"/>
        <v>pop_6_17</v>
      </c>
      <c r="D1726">
        <f ca="1">VLOOKUP(A1726&amp;B1726,'raw -- CBO demo'!$A$11:$N$8141,4,FALSE)</f>
        <v>4112955</v>
      </c>
      <c r="E1726">
        <f ca="1">VLOOKUP(A1726&amp;B1726,'raw -- CBO demo'!$A$11:$N$8141,8,FALSE)+VLOOKUP(A1726&amp;B1726,'raw -- CBO demo'!$A$11:$N$8141,14,FALSE)</f>
        <v>0</v>
      </c>
    </row>
    <row r="1727" spans="1:5">
      <c r="A1727">
        <f t="shared" si="63"/>
        <v>2040</v>
      </c>
      <c r="B1727">
        <f t="shared" si="64"/>
        <v>8</v>
      </c>
      <c r="C1727" t="str">
        <f t="shared" si="64"/>
        <v>pop_6_17</v>
      </c>
      <c r="D1727">
        <f ca="1">VLOOKUP(A1727&amp;B1727,'raw -- CBO demo'!$A$11:$N$8141,4,FALSE)</f>
        <v>4126830</v>
      </c>
      <c r="E1727">
        <f ca="1">VLOOKUP(A1727&amp;B1727,'raw -- CBO demo'!$A$11:$N$8141,8,FALSE)+VLOOKUP(A1727&amp;B1727,'raw -- CBO demo'!$A$11:$N$8141,14,FALSE)</f>
        <v>0</v>
      </c>
    </row>
    <row r="1728" spans="1:5">
      <c r="A1728">
        <f t="shared" si="63"/>
        <v>2040</v>
      </c>
      <c r="B1728">
        <f t="shared" si="64"/>
        <v>9</v>
      </c>
      <c r="C1728" t="str">
        <f t="shared" si="64"/>
        <v>pop_6_17</v>
      </c>
      <c r="D1728">
        <f ca="1">VLOOKUP(A1728&amp;B1728,'raw -- CBO demo'!$A$11:$N$8141,4,FALSE)</f>
        <v>4133292</v>
      </c>
      <c r="E1728">
        <f ca="1">VLOOKUP(A1728&amp;B1728,'raw -- CBO demo'!$A$11:$N$8141,8,FALSE)+VLOOKUP(A1728&amp;B1728,'raw -- CBO demo'!$A$11:$N$8141,14,FALSE)</f>
        <v>0</v>
      </c>
    </row>
    <row r="1729" spans="1:5">
      <c r="A1729">
        <f t="shared" si="63"/>
        <v>2040</v>
      </c>
      <c r="B1729">
        <f t="shared" si="64"/>
        <v>10</v>
      </c>
      <c r="C1729" t="str">
        <f t="shared" si="64"/>
        <v>pop_6_17</v>
      </c>
      <c r="D1729">
        <f ca="1">VLOOKUP(A1729&amp;B1729,'raw -- CBO demo'!$A$11:$N$8141,4,FALSE)</f>
        <v>4126430</v>
      </c>
      <c r="E1729">
        <f ca="1">VLOOKUP(A1729&amp;B1729,'raw -- CBO demo'!$A$11:$N$8141,8,FALSE)+VLOOKUP(A1729&amp;B1729,'raw -- CBO demo'!$A$11:$N$8141,14,FALSE)</f>
        <v>0</v>
      </c>
    </row>
    <row r="1730" spans="1:5">
      <c r="A1730">
        <f t="shared" si="63"/>
        <v>2040</v>
      </c>
      <c r="B1730">
        <f t="shared" si="64"/>
        <v>11</v>
      </c>
      <c r="C1730" t="str">
        <f t="shared" si="64"/>
        <v>pop_6_17</v>
      </c>
      <c r="D1730">
        <f ca="1">VLOOKUP(A1730&amp;B1730,'raw -- CBO demo'!$A$11:$N$8141,4,FALSE)</f>
        <v>4109866</v>
      </c>
      <c r="E1730">
        <f ca="1">VLOOKUP(A1730&amp;B1730,'raw -- CBO demo'!$A$11:$N$8141,8,FALSE)+VLOOKUP(A1730&amp;B1730,'raw -- CBO demo'!$A$11:$N$8141,14,FALSE)</f>
        <v>0</v>
      </c>
    </row>
    <row r="1731" spans="1:5">
      <c r="A1731">
        <f t="shared" si="63"/>
        <v>2040</v>
      </c>
      <c r="B1731">
        <f t="shared" si="64"/>
        <v>12</v>
      </c>
      <c r="C1731" t="str">
        <f t="shared" si="64"/>
        <v>pop_6_17</v>
      </c>
      <c r="D1731">
        <f ca="1">VLOOKUP(A1731&amp;B1731,'raw -- CBO demo'!$A$11:$N$8141,4,FALSE)</f>
        <v>4088036</v>
      </c>
      <c r="E1731">
        <f ca="1">VLOOKUP(A1731&amp;B1731,'raw -- CBO demo'!$A$11:$N$8141,8,FALSE)+VLOOKUP(A1731&amp;B1731,'raw -- CBO demo'!$A$11:$N$8141,14,FALSE)</f>
        <v>0</v>
      </c>
    </row>
    <row r="1732" spans="1:5">
      <c r="A1732">
        <f t="shared" si="63"/>
        <v>2040</v>
      </c>
      <c r="B1732">
        <f t="shared" si="64"/>
        <v>13</v>
      </c>
      <c r="C1732" t="str">
        <f t="shared" si="64"/>
        <v>pop_6_17</v>
      </c>
      <c r="D1732">
        <f ca="1">VLOOKUP(A1732&amp;B1732,'raw -- CBO demo'!$A$11:$N$8141,4,FALSE)</f>
        <v>4065501</v>
      </c>
      <c r="E1732">
        <f ca="1">VLOOKUP(A1732&amp;B1732,'raw -- CBO demo'!$A$11:$N$8141,8,FALSE)+VLOOKUP(A1732&amp;B1732,'raw -- CBO demo'!$A$11:$N$8141,14,FALSE)</f>
        <v>0</v>
      </c>
    </row>
    <row r="1733" spans="1:5">
      <c r="A1733">
        <f t="shared" si="63"/>
        <v>2040</v>
      </c>
      <c r="B1733">
        <f t="shared" si="64"/>
        <v>14</v>
      </c>
      <c r="C1733" t="str">
        <f t="shared" si="64"/>
        <v>pop_6_17</v>
      </c>
      <c r="D1733">
        <f ca="1">VLOOKUP(A1733&amp;B1733,'raw -- CBO demo'!$A$11:$N$8141,4,FALSE)</f>
        <v>4046309</v>
      </c>
      <c r="E1733">
        <f ca="1">VLOOKUP(A1733&amp;B1733,'raw -- CBO demo'!$A$11:$N$8141,8,FALSE)+VLOOKUP(A1733&amp;B1733,'raw -- CBO demo'!$A$11:$N$8141,14,FALSE)</f>
        <v>0</v>
      </c>
    </row>
    <row r="1734" spans="1:5">
      <c r="A1734">
        <f t="shared" si="63"/>
        <v>2040</v>
      </c>
      <c r="B1734">
        <f t="shared" si="64"/>
        <v>15</v>
      </c>
      <c r="C1734" t="str">
        <f t="shared" si="64"/>
        <v>pop_6_17</v>
      </c>
      <c r="D1734">
        <f ca="1">VLOOKUP(A1734&amp;B1734,'raw -- CBO demo'!$A$11:$N$8141,4,FALSE)</f>
        <v>4036154</v>
      </c>
      <c r="E1734">
        <f ca="1">VLOOKUP(A1734&amp;B1734,'raw -- CBO demo'!$A$11:$N$8141,8,FALSE)+VLOOKUP(A1734&amp;B1734,'raw -- CBO demo'!$A$11:$N$8141,14,FALSE)</f>
        <v>0</v>
      </c>
    </row>
    <row r="1735" spans="1:5">
      <c r="A1735">
        <f t="shared" si="63"/>
        <v>2040</v>
      </c>
      <c r="B1735">
        <f t="shared" si="64"/>
        <v>16</v>
      </c>
      <c r="C1735" t="str">
        <f t="shared" si="64"/>
        <v>pop_6_17</v>
      </c>
      <c r="D1735">
        <f ca="1">VLOOKUP(A1735&amp;B1735,'raw -- CBO demo'!$A$11:$N$8141,4,FALSE)</f>
        <v>4039730</v>
      </c>
      <c r="E1735">
        <f ca="1">VLOOKUP(A1735&amp;B1735,'raw -- CBO demo'!$A$11:$N$8141,8,FALSE)+VLOOKUP(A1735&amp;B1735,'raw -- CBO demo'!$A$11:$N$8141,14,FALSE)</f>
        <v>16106</v>
      </c>
    </row>
    <row r="1736" spans="1:5">
      <c r="A1736">
        <f t="shared" si="63"/>
        <v>2040</v>
      </c>
      <c r="B1736">
        <f t="shared" si="64"/>
        <v>17</v>
      </c>
      <c r="C1736" t="str">
        <f t="shared" si="64"/>
        <v>pop_6_17</v>
      </c>
      <c r="D1736">
        <f ca="1">VLOOKUP(A1736&amp;B1736,'raw -- CBO demo'!$A$11:$N$8141,4,FALSE)</f>
        <v>4045344</v>
      </c>
      <c r="E1736">
        <f ca="1">VLOOKUP(A1736&amp;B1736,'raw -- CBO demo'!$A$11:$N$8141,8,FALSE)+VLOOKUP(A1736&amp;B1736,'raw -- CBO demo'!$A$11:$N$8141,14,FALSE)</f>
        <v>38820</v>
      </c>
    </row>
    <row r="1737" spans="1:5">
      <c r="A1737">
        <f t="shared" si="63"/>
        <v>2040</v>
      </c>
      <c r="B1737">
        <f t="shared" si="64"/>
        <v>18</v>
      </c>
      <c r="C1737" t="str">
        <f t="shared" si="64"/>
        <v>pop_18_24</v>
      </c>
      <c r="D1737">
        <f ca="1">VLOOKUP(A1737&amp;B1737,'raw -- CBO demo'!$A$11:$N$8141,4,FALSE)</f>
        <v>4062758</v>
      </c>
      <c r="E1737">
        <f ca="1">VLOOKUP(A1737&amp;B1737,'raw -- CBO demo'!$A$11:$N$8141,8,FALSE)+VLOOKUP(A1737&amp;B1737,'raw -- CBO demo'!$A$11:$N$8141,14,FALSE)</f>
        <v>34096</v>
      </c>
    </row>
    <row r="1738" spans="1:5">
      <c r="A1738">
        <f t="shared" si="63"/>
        <v>2040</v>
      </c>
      <c r="B1738">
        <f t="shared" si="64"/>
        <v>19</v>
      </c>
      <c r="C1738" t="str">
        <f t="shared" si="64"/>
        <v>pop_18_24</v>
      </c>
      <c r="D1738">
        <f ca="1">VLOOKUP(A1738&amp;B1738,'raw -- CBO demo'!$A$11:$N$8141,4,FALSE)</f>
        <v>4025166</v>
      </c>
      <c r="E1738">
        <f ca="1">VLOOKUP(A1738&amp;B1738,'raw -- CBO demo'!$A$11:$N$8141,8,FALSE)+VLOOKUP(A1738&amp;B1738,'raw -- CBO demo'!$A$11:$N$8141,14,FALSE)</f>
        <v>83344</v>
      </c>
    </row>
    <row r="1739" spans="1:5">
      <c r="A1739">
        <f t="shared" si="63"/>
        <v>2040</v>
      </c>
      <c r="B1739">
        <f t="shared" si="64"/>
        <v>20</v>
      </c>
      <c r="C1739" t="str">
        <f t="shared" si="64"/>
        <v>pop_18_24</v>
      </c>
      <c r="D1739">
        <f ca="1">VLOOKUP(A1739&amp;B1739,'raw -- CBO demo'!$A$11:$N$8141,4,FALSE)</f>
        <v>4169247</v>
      </c>
      <c r="E1739">
        <f ca="1">VLOOKUP(A1739&amp;B1739,'raw -- CBO demo'!$A$11:$N$8141,8,FALSE)+VLOOKUP(A1739&amp;B1739,'raw -- CBO demo'!$A$11:$N$8141,14,FALSE)</f>
        <v>163272</v>
      </c>
    </row>
    <row r="1740" spans="1:5">
      <c r="A1740">
        <f t="shared" si="63"/>
        <v>2040</v>
      </c>
      <c r="B1740">
        <f t="shared" si="64"/>
        <v>21</v>
      </c>
      <c r="C1740" t="str">
        <f t="shared" si="64"/>
        <v>pop_18_24</v>
      </c>
      <c r="D1740">
        <f ca="1">VLOOKUP(A1740&amp;B1740,'raw -- CBO demo'!$A$11:$N$8141,4,FALSE)</f>
        <v>4247135</v>
      </c>
      <c r="E1740">
        <f ca="1">VLOOKUP(A1740&amp;B1740,'raw -- CBO demo'!$A$11:$N$8141,8,FALSE)+VLOOKUP(A1740&amp;B1740,'raw -- CBO demo'!$A$11:$N$8141,14,FALSE)</f>
        <v>228738</v>
      </c>
    </row>
    <row r="1741" spans="1:5">
      <c r="A1741">
        <f t="shared" si="63"/>
        <v>2040</v>
      </c>
      <c r="B1741">
        <f t="shared" si="64"/>
        <v>22</v>
      </c>
      <c r="C1741" t="str">
        <f t="shared" si="64"/>
        <v>pop_18_24</v>
      </c>
      <c r="D1741">
        <f ca="1">VLOOKUP(A1741&amp;B1741,'raw -- CBO demo'!$A$11:$N$8141,4,FALSE)</f>
        <v>4334708</v>
      </c>
      <c r="E1741">
        <f ca="1">VLOOKUP(A1741&amp;B1741,'raw -- CBO demo'!$A$11:$N$8141,8,FALSE)+VLOOKUP(A1741&amp;B1741,'raw -- CBO demo'!$A$11:$N$8141,14,FALSE)</f>
        <v>339804</v>
      </c>
    </row>
    <row r="1742" spans="1:5">
      <c r="A1742">
        <f t="shared" si="63"/>
        <v>2040</v>
      </c>
      <c r="B1742">
        <f t="shared" si="64"/>
        <v>23</v>
      </c>
      <c r="C1742" t="str">
        <f t="shared" si="64"/>
        <v>pop_18_24</v>
      </c>
      <c r="D1742">
        <f ca="1">VLOOKUP(A1742&amp;B1742,'raw -- CBO demo'!$A$11:$N$8141,4,FALSE)</f>
        <v>4446613</v>
      </c>
      <c r="E1742">
        <f ca="1">VLOOKUP(A1742&amp;B1742,'raw -- CBO demo'!$A$11:$N$8141,8,FALSE)+VLOOKUP(A1742&amp;B1742,'raw -- CBO demo'!$A$11:$N$8141,14,FALSE)</f>
        <v>472588</v>
      </c>
    </row>
    <row r="1743" spans="1:5">
      <c r="A1743">
        <f t="shared" si="63"/>
        <v>2040</v>
      </c>
      <c r="B1743">
        <f t="shared" si="64"/>
        <v>24</v>
      </c>
      <c r="C1743" t="str">
        <f t="shared" si="64"/>
        <v>pop_18_24</v>
      </c>
      <c r="D1743">
        <f ca="1">VLOOKUP(A1743&amp;B1743,'raw -- CBO demo'!$A$11:$N$8141,4,FALSE)</f>
        <v>4500192</v>
      </c>
      <c r="E1743">
        <f ca="1">VLOOKUP(A1743&amp;B1743,'raw -- CBO demo'!$A$11:$N$8141,8,FALSE)+VLOOKUP(A1743&amp;B1743,'raw -- CBO demo'!$A$11:$N$8141,14,FALSE)</f>
        <v>662136</v>
      </c>
    </row>
    <row r="1744" spans="1:5">
      <c r="A1744">
        <f t="shared" si="63"/>
        <v>2040</v>
      </c>
      <c r="B1744">
        <f t="shared" si="64"/>
        <v>25</v>
      </c>
      <c r="C1744" t="str">
        <f t="shared" si="64"/>
        <v>pop_25_34</v>
      </c>
      <c r="D1744">
        <f ca="1">VLOOKUP(A1744&amp;B1744,'raw -- CBO demo'!$A$11:$N$8141,4,FALSE)</f>
        <v>4530953</v>
      </c>
      <c r="E1744">
        <f ca="1">VLOOKUP(A1744&amp;B1744,'raw -- CBO demo'!$A$11:$N$8141,8,FALSE)+VLOOKUP(A1744&amp;B1744,'raw -- CBO demo'!$A$11:$N$8141,14,FALSE)</f>
        <v>892547</v>
      </c>
    </row>
    <row r="1745" spans="1:5">
      <c r="A1745">
        <f t="shared" si="63"/>
        <v>2040</v>
      </c>
      <c r="B1745">
        <f t="shared" si="64"/>
        <v>26</v>
      </c>
      <c r="C1745" t="str">
        <f t="shared" si="64"/>
        <v>pop_25_34</v>
      </c>
      <c r="D1745">
        <f ca="1">VLOOKUP(A1745&amp;B1745,'raw -- CBO demo'!$A$11:$N$8141,4,FALSE)</f>
        <v>4494727</v>
      </c>
      <c r="E1745">
        <f ca="1">VLOOKUP(A1745&amp;B1745,'raw -- CBO demo'!$A$11:$N$8141,8,FALSE)+VLOOKUP(A1745&amp;B1745,'raw -- CBO demo'!$A$11:$N$8141,14,FALSE)</f>
        <v>1087511</v>
      </c>
    </row>
    <row r="1746" spans="1:5">
      <c r="A1746">
        <f t="shared" si="63"/>
        <v>2040</v>
      </c>
      <c r="B1746">
        <f t="shared" si="64"/>
        <v>27</v>
      </c>
      <c r="C1746" t="str">
        <f t="shared" si="64"/>
        <v>pop_25_34</v>
      </c>
      <c r="D1746">
        <f ca="1">VLOOKUP(A1746&amp;B1746,'raw -- CBO demo'!$A$11:$N$8141,4,FALSE)</f>
        <v>4529609</v>
      </c>
      <c r="E1746">
        <f ca="1">VLOOKUP(A1746&amp;B1746,'raw -- CBO demo'!$A$11:$N$8141,8,FALSE)+VLOOKUP(A1746&amp;B1746,'raw -- CBO demo'!$A$11:$N$8141,14,FALSE)</f>
        <v>1323295</v>
      </c>
    </row>
    <row r="1747" spans="1:5">
      <c r="A1747">
        <f t="shared" si="63"/>
        <v>2040</v>
      </c>
      <c r="B1747">
        <f t="shared" si="64"/>
        <v>28</v>
      </c>
      <c r="C1747" t="str">
        <f t="shared" si="64"/>
        <v>pop_25_34</v>
      </c>
      <c r="D1747">
        <f ca="1">VLOOKUP(A1747&amp;B1747,'raw -- CBO demo'!$A$11:$N$8141,4,FALSE)</f>
        <v>4540343</v>
      </c>
      <c r="E1747">
        <f ca="1">VLOOKUP(A1747&amp;B1747,'raw -- CBO demo'!$A$11:$N$8141,8,FALSE)+VLOOKUP(A1747&amp;B1747,'raw -- CBO demo'!$A$11:$N$8141,14,FALSE)</f>
        <v>1585057</v>
      </c>
    </row>
    <row r="1748" spans="1:5">
      <c r="A1748">
        <f t="shared" si="63"/>
        <v>2040</v>
      </c>
      <c r="B1748">
        <f t="shared" si="64"/>
        <v>29</v>
      </c>
      <c r="C1748" t="str">
        <f t="shared" si="64"/>
        <v>pop_25_34</v>
      </c>
      <c r="D1748">
        <f ca="1">VLOOKUP(A1748&amp;B1748,'raw -- CBO demo'!$A$11:$N$8141,4,FALSE)</f>
        <v>4643589</v>
      </c>
      <c r="E1748">
        <f ca="1">VLOOKUP(A1748&amp;B1748,'raw -- CBO demo'!$A$11:$N$8141,8,FALSE)+VLOOKUP(A1748&amp;B1748,'raw -- CBO demo'!$A$11:$N$8141,14,FALSE)</f>
        <v>1754634</v>
      </c>
    </row>
    <row r="1749" spans="1:5">
      <c r="A1749">
        <f t="shared" si="63"/>
        <v>2040</v>
      </c>
      <c r="B1749">
        <f t="shared" si="64"/>
        <v>30</v>
      </c>
      <c r="C1749" t="str">
        <f t="shared" si="64"/>
        <v>pop_25_34</v>
      </c>
      <c r="D1749">
        <f ca="1">VLOOKUP(A1749&amp;B1749,'raw -- CBO demo'!$A$11:$N$8141,4,FALSE)</f>
        <v>4733003</v>
      </c>
      <c r="E1749">
        <f ca="1">VLOOKUP(A1749&amp;B1749,'raw -- CBO demo'!$A$11:$N$8141,8,FALSE)+VLOOKUP(A1749&amp;B1749,'raw -- CBO demo'!$A$11:$N$8141,14,FALSE)</f>
        <v>2012374</v>
      </c>
    </row>
    <row r="1750" spans="1:5">
      <c r="A1750">
        <f t="shared" si="63"/>
        <v>2040</v>
      </c>
      <c r="B1750">
        <f t="shared" si="64"/>
        <v>31</v>
      </c>
      <c r="C1750" t="str">
        <f t="shared" si="64"/>
        <v>pop_25_34</v>
      </c>
      <c r="D1750">
        <f ca="1">VLOOKUP(A1750&amp;B1750,'raw -- CBO demo'!$A$11:$N$8141,4,FALSE)</f>
        <v>4908196</v>
      </c>
      <c r="E1750">
        <f ca="1">VLOOKUP(A1750&amp;B1750,'raw -- CBO demo'!$A$11:$N$8141,8,FALSE)+VLOOKUP(A1750&amp;B1750,'raw -- CBO demo'!$A$11:$N$8141,14,FALSE)</f>
        <v>2228305</v>
      </c>
    </row>
    <row r="1751" spans="1:5">
      <c r="A1751">
        <f t="shared" si="63"/>
        <v>2040</v>
      </c>
      <c r="B1751">
        <f t="shared" si="64"/>
        <v>32</v>
      </c>
      <c r="C1751" t="str">
        <f t="shared" si="64"/>
        <v>pop_25_34</v>
      </c>
      <c r="D1751">
        <f ca="1">VLOOKUP(A1751&amp;B1751,'raw -- CBO demo'!$A$11:$N$8141,4,FALSE)</f>
        <v>4943022</v>
      </c>
      <c r="E1751">
        <f ca="1">VLOOKUP(A1751&amp;B1751,'raw -- CBO demo'!$A$11:$N$8141,8,FALSE)+VLOOKUP(A1751&amp;B1751,'raw -- CBO demo'!$A$11:$N$8141,14,FALSE)</f>
        <v>2393132</v>
      </c>
    </row>
    <row r="1752" spans="1:5">
      <c r="A1752">
        <f t="shared" si="63"/>
        <v>2040</v>
      </c>
      <c r="B1752">
        <f t="shared" si="64"/>
        <v>33</v>
      </c>
      <c r="C1752" t="str">
        <f t="shared" si="64"/>
        <v>pop_25_34</v>
      </c>
      <c r="D1752">
        <f ca="1">VLOOKUP(A1752&amp;B1752,'raw -- CBO demo'!$A$11:$N$8141,4,FALSE)</f>
        <v>4888969</v>
      </c>
      <c r="E1752">
        <f ca="1">VLOOKUP(A1752&amp;B1752,'raw -- CBO demo'!$A$11:$N$8141,8,FALSE)+VLOOKUP(A1752&amp;B1752,'raw -- CBO demo'!$A$11:$N$8141,14,FALSE)</f>
        <v>2465938</v>
      </c>
    </row>
    <row r="1753" spans="1:5">
      <c r="A1753">
        <f t="shared" si="63"/>
        <v>2040</v>
      </c>
      <c r="B1753">
        <f t="shared" si="64"/>
        <v>34</v>
      </c>
      <c r="C1753" t="str">
        <f t="shared" si="64"/>
        <v>pop_25_34</v>
      </c>
      <c r="D1753">
        <f ca="1">VLOOKUP(A1753&amp;B1753,'raw -- CBO demo'!$A$11:$N$8141,4,FALSE)</f>
        <v>4788973</v>
      </c>
      <c r="E1753">
        <f ca="1">VLOOKUP(A1753&amp;B1753,'raw -- CBO demo'!$A$11:$N$8141,8,FALSE)+VLOOKUP(A1753&amp;B1753,'raw -- CBO demo'!$A$11:$N$8141,14,FALSE)</f>
        <v>2524436</v>
      </c>
    </row>
    <row r="1754" spans="1:5">
      <c r="A1754">
        <f t="shared" si="63"/>
        <v>2040</v>
      </c>
      <c r="B1754">
        <f t="shared" si="64"/>
        <v>35</v>
      </c>
      <c r="C1754" t="str">
        <f t="shared" si="64"/>
        <v>pop_35_44</v>
      </c>
      <c r="D1754">
        <f ca="1">VLOOKUP(A1754&amp;B1754,'raw -- CBO demo'!$A$11:$N$8141,4,FALSE)</f>
        <v>4747082</v>
      </c>
      <c r="E1754">
        <f ca="1">VLOOKUP(A1754&amp;B1754,'raw -- CBO demo'!$A$11:$N$8141,8,FALSE)+VLOOKUP(A1754&amp;B1754,'raw -- CBO demo'!$A$11:$N$8141,14,FALSE)</f>
        <v>2479600</v>
      </c>
    </row>
    <row r="1755" spans="1:5">
      <c r="A1755">
        <f t="shared" si="63"/>
        <v>2040</v>
      </c>
      <c r="B1755">
        <f t="shared" si="64"/>
        <v>36</v>
      </c>
      <c r="C1755" t="str">
        <f t="shared" si="64"/>
        <v>pop_35_44</v>
      </c>
      <c r="D1755">
        <f ca="1">VLOOKUP(A1755&amp;B1755,'raw -- CBO demo'!$A$11:$N$8141,4,FALSE)</f>
        <v>4717391</v>
      </c>
      <c r="E1755">
        <f ca="1">VLOOKUP(A1755&amp;B1755,'raw -- CBO demo'!$A$11:$N$8141,8,FALSE)+VLOOKUP(A1755&amp;B1755,'raw -- CBO demo'!$A$11:$N$8141,14,FALSE)</f>
        <v>2528900</v>
      </c>
    </row>
    <row r="1756" spans="1:5">
      <c r="A1756">
        <f t="shared" si="63"/>
        <v>2040</v>
      </c>
      <c r="B1756">
        <f t="shared" si="64"/>
        <v>37</v>
      </c>
      <c r="C1756" t="str">
        <f t="shared" si="64"/>
        <v>pop_35_44</v>
      </c>
      <c r="D1756">
        <f ca="1">VLOOKUP(A1756&amp;B1756,'raw -- CBO demo'!$A$11:$N$8141,4,FALSE)</f>
        <v>4668008</v>
      </c>
      <c r="E1756">
        <f ca="1">VLOOKUP(A1756&amp;B1756,'raw -- CBO demo'!$A$11:$N$8141,8,FALSE)+VLOOKUP(A1756&amp;B1756,'raw -- CBO demo'!$A$11:$N$8141,14,FALSE)</f>
        <v>2616668</v>
      </c>
    </row>
    <row r="1757" spans="1:5">
      <c r="A1757">
        <f t="shared" si="63"/>
        <v>2040</v>
      </c>
      <c r="B1757">
        <f t="shared" si="64"/>
        <v>38</v>
      </c>
      <c r="C1757" t="str">
        <f t="shared" si="64"/>
        <v>pop_35_44</v>
      </c>
      <c r="D1757">
        <f ca="1">VLOOKUP(A1757&amp;B1757,'raw -- CBO demo'!$A$11:$N$8141,4,FALSE)</f>
        <v>4667670</v>
      </c>
      <c r="E1757">
        <f ca="1">VLOOKUP(A1757&amp;B1757,'raw -- CBO demo'!$A$11:$N$8141,8,FALSE)+VLOOKUP(A1757&amp;B1757,'raw -- CBO demo'!$A$11:$N$8141,14,FALSE)</f>
        <v>2694939</v>
      </c>
    </row>
    <row r="1758" spans="1:5">
      <c r="A1758">
        <f t="shared" si="63"/>
        <v>2040</v>
      </c>
      <c r="B1758">
        <f t="shared" si="64"/>
        <v>39</v>
      </c>
      <c r="C1758" t="str">
        <f t="shared" si="64"/>
        <v>pop_35_44</v>
      </c>
      <c r="D1758">
        <f ca="1">VLOOKUP(A1758&amp;B1758,'raw -- CBO demo'!$A$11:$N$8141,4,FALSE)</f>
        <v>4751507</v>
      </c>
      <c r="E1758">
        <f ca="1">VLOOKUP(A1758&amp;B1758,'raw -- CBO demo'!$A$11:$N$8141,8,FALSE)+VLOOKUP(A1758&amp;B1758,'raw -- CBO demo'!$A$11:$N$8141,14,FALSE)</f>
        <v>2684203</v>
      </c>
    </row>
    <row r="1759" spans="1:5">
      <c r="A1759">
        <f t="shared" si="63"/>
        <v>2040</v>
      </c>
      <c r="B1759">
        <f t="shared" si="64"/>
        <v>40</v>
      </c>
      <c r="C1759" t="str">
        <f t="shared" si="64"/>
        <v>pop_35_44</v>
      </c>
      <c r="D1759">
        <f ca="1">VLOOKUP(A1759&amp;B1759,'raw -- CBO demo'!$A$11:$N$8141,4,FALSE)</f>
        <v>4680036</v>
      </c>
      <c r="E1759">
        <f ca="1">VLOOKUP(A1759&amp;B1759,'raw -- CBO demo'!$A$11:$N$8141,8,FALSE)+VLOOKUP(A1759&amp;B1759,'raw -- CBO demo'!$A$11:$N$8141,14,FALSE)</f>
        <v>2730271</v>
      </c>
    </row>
    <row r="1760" spans="1:5">
      <c r="A1760">
        <f t="shared" si="63"/>
        <v>2040</v>
      </c>
      <c r="B1760">
        <f t="shared" si="64"/>
        <v>41</v>
      </c>
      <c r="C1760" t="str">
        <f t="shared" si="64"/>
        <v>pop_35_44</v>
      </c>
      <c r="D1760">
        <f ca="1">VLOOKUP(A1760&amp;B1760,'raw -- CBO demo'!$A$11:$N$8141,4,FALSE)</f>
        <v>4670825</v>
      </c>
      <c r="E1760">
        <f ca="1">VLOOKUP(A1760&amp;B1760,'raw -- CBO demo'!$A$11:$N$8141,8,FALSE)+VLOOKUP(A1760&amp;B1760,'raw -- CBO demo'!$A$11:$N$8141,14,FALSE)</f>
        <v>2702977</v>
      </c>
    </row>
    <row r="1761" spans="1:5">
      <c r="A1761">
        <f t="shared" si="63"/>
        <v>2040</v>
      </c>
      <c r="B1761">
        <f t="shared" si="64"/>
        <v>42</v>
      </c>
      <c r="C1761" t="str">
        <f t="shared" si="64"/>
        <v>pop_35_44</v>
      </c>
      <c r="D1761">
        <f ca="1">VLOOKUP(A1761&amp;B1761,'raw -- CBO demo'!$A$11:$N$8141,4,FALSE)</f>
        <v>4598766</v>
      </c>
      <c r="E1761">
        <f ca="1">VLOOKUP(A1761&amp;B1761,'raw -- CBO demo'!$A$11:$N$8141,8,FALSE)+VLOOKUP(A1761&amp;B1761,'raw -- CBO demo'!$A$11:$N$8141,14,FALSE)</f>
        <v>2705357</v>
      </c>
    </row>
    <row r="1762" spans="1:5">
      <c r="A1762">
        <f t="shared" si="63"/>
        <v>2040</v>
      </c>
      <c r="B1762">
        <f t="shared" si="64"/>
        <v>43</v>
      </c>
      <c r="C1762" t="str">
        <f t="shared" si="64"/>
        <v>pop_35_44</v>
      </c>
      <c r="D1762">
        <f ca="1">VLOOKUP(A1762&amp;B1762,'raw -- CBO demo'!$A$11:$N$8141,4,FALSE)</f>
        <v>4608673</v>
      </c>
      <c r="E1762">
        <f ca="1">VLOOKUP(A1762&amp;B1762,'raw -- CBO demo'!$A$11:$N$8141,8,FALSE)+VLOOKUP(A1762&amp;B1762,'raw -- CBO demo'!$A$11:$N$8141,14,FALSE)</f>
        <v>2712437</v>
      </c>
    </row>
    <row r="1763" spans="1:5">
      <c r="A1763">
        <f t="shared" si="63"/>
        <v>2040</v>
      </c>
      <c r="B1763">
        <f t="shared" si="64"/>
        <v>44</v>
      </c>
      <c r="C1763" t="str">
        <f t="shared" si="64"/>
        <v>pop_35_44</v>
      </c>
      <c r="D1763">
        <f ca="1">VLOOKUP(A1763&amp;B1763,'raw -- CBO demo'!$A$11:$N$8141,4,FALSE)</f>
        <v>4621616</v>
      </c>
      <c r="E1763">
        <f ca="1">VLOOKUP(A1763&amp;B1763,'raw -- CBO demo'!$A$11:$N$8141,8,FALSE)+VLOOKUP(A1763&amp;B1763,'raw -- CBO demo'!$A$11:$N$8141,14,FALSE)</f>
        <v>2779571</v>
      </c>
    </row>
    <row r="1764" spans="1:5">
      <c r="A1764">
        <f t="shared" si="63"/>
        <v>2040</v>
      </c>
      <c r="B1764">
        <f t="shared" si="64"/>
        <v>45</v>
      </c>
      <c r="C1764" t="str">
        <f t="shared" si="64"/>
        <v>pop_45_54</v>
      </c>
      <c r="D1764">
        <f ca="1">VLOOKUP(A1764&amp;B1764,'raw -- CBO demo'!$A$11:$N$8141,4,FALSE)</f>
        <v>4647137</v>
      </c>
      <c r="E1764">
        <f ca="1">VLOOKUP(A1764&amp;B1764,'raw -- CBO demo'!$A$11:$N$8141,8,FALSE)+VLOOKUP(A1764&amp;B1764,'raw -- CBO demo'!$A$11:$N$8141,14,FALSE)</f>
        <v>2782087</v>
      </c>
    </row>
    <row r="1765" spans="1:5">
      <c r="A1765">
        <f t="shared" si="63"/>
        <v>2040</v>
      </c>
      <c r="B1765">
        <f t="shared" si="64"/>
        <v>46</v>
      </c>
      <c r="C1765" t="str">
        <f t="shared" si="64"/>
        <v>pop_45_54</v>
      </c>
      <c r="D1765">
        <f ca="1">VLOOKUP(A1765&amp;B1765,'raw -- CBO demo'!$A$11:$N$8141,4,FALSE)</f>
        <v>4696115</v>
      </c>
      <c r="E1765">
        <f ca="1">VLOOKUP(A1765&amp;B1765,'raw -- CBO demo'!$A$11:$N$8141,8,FALSE)+VLOOKUP(A1765&amp;B1765,'raw -- CBO demo'!$A$11:$N$8141,14,FALSE)</f>
        <v>2746122</v>
      </c>
    </row>
    <row r="1766" spans="1:5">
      <c r="A1766">
        <f t="shared" si="63"/>
        <v>2040</v>
      </c>
      <c r="B1766">
        <f t="shared" si="64"/>
        <v>47</v>
      </c>
      <c r="C1766" t="str">
        <f t="shared" si="64"/>
        <v>pop_45_54</v>
      </c>
      <c r="D1766">
        <f ca="1">VLOOKUP(A1766&amp;B1766,'raw -- CBO demo'!$A$11:$N$8141,4,FALSE)</f>
        <v>4779461</v>
      </c>
      <c r="E1766">
        <f ca="1">VLOOKUP(A1766&amp;B1766,'raw -- CBO demo'!$A$11:$N$8141,8,FALSE)+VLOOKUP(A1766&amp;B1766,'raw -- CBO demo'!$A$11:$N$8141,14,FALSE)</f>
        <v>2817862</v>
      </c>
    </row>
    <row r="1767" spans="1:5">
      <c r="A1767">
        <f t="shared" si="63"/>
        <v>2040</v>
      </c>
      <c r="B1767">
        <f t="shared" si="64"/>
        <v>48</v>
      </c>
      <c r="C1767" t="str">
        <f t="shared" si="64"/>
        <v>pop_45_54</v>
      </c>
      <c r="D1767">
        <f ca="1">VLOOKUP(A1767&amp;B1767,'raw -- CBO demo'!$A$11:$N$8141,4,FALSE)</f>
        <v>4817477</v>
      </c>
      <c r="E1767">
        <f ca="1">VLOOKUP(A1767&amp;B1767,'raw -- CBO demo'!$A$11:$N$8141,8,FALSE)+VLOOKUP(A1767&amp;B1767,'raw -- CBO demo'!$A$11:$N$8141,14,FALSE)</f>
        <v>2794652</v>
      </c>
    </row>
    <row r="1768" spans="1:5">
      <c r="A1768">
        <f t="shared" si="63"/>
        <v>2040</v>
      </c>
      <c r="B1768">
        <f t="shared" si="64"/>
        <v>49</v>
      </c>
      <c r="C1768" t="str">
        <f t="shared" si="64"/>
        <v>pop_45_54</v>
      </c>
      <c r="D1768">
        <f ca="1">VLOOKUP(A1768&amp;B1768,'raw -- CBO demo'!$A$11:$N$8141,4,FALSE)</f>
        <v>4860622</v>
      </c>
      <c r="E1768">
        <f ca="1">VLOOKUP(A1768&amp;B1768,'raw -- CBO demo'!$A$11:$N$8141,8,FALSE)+VLOOKUP(A1768&amp;B1768,'raw -- CBO demo'!$A$11:$N$8141,14,FALSE)</f>
        <v>2944839</v>
      </c>
    </row>
    <row r="1769" spans="1:5">
      <c r="A1769">
        <f t="shared" si="63"/>
        <v>2040</v>
      </c>
      <c r="B1769">
        <f t="shared" si="64"/>
        <v>50</v>
      </c>
      <c r="C1769" t="str">
        <f t="shared" si="64"/>
        <v>pop_45_54</v>
      </c>
      <c r="D1769">
        <f ca="1">VLOOKUP(A1769&amp;B1769,'raw -- CBO demo'!$A$11:$N$8141,4,FALSE)</f>
        <v>4716291</v>
      </c>
      <c r="E1769">
        <f ca="1">VLOOKUP(A1769&amp;B1769,'raw -- CBO demo'!$A$11:$N$8141,8,FALSE)+VLOOKUP(A1769&amp;B1769,'raw -- CBO demo'!$A$11:$N$8141,14,FALSE)</f>
        <v>2795530</v>
      </c>
    </row>
    <row r="1770" spans="1:5">
      <c r="A1770">
        <f t="shared" si="63"/>
        <v>2040</v>
      </c>
      <c r="B1770">
        <f t="shared" si="64"/>
        <v>51</v>
      </c>
      <c r="C1770" t="str">
        <f t="shared" si="64"/>
        <v>pop_45_54</v>
      </c>
      <c r="D1770">
        <f ca="1">VLOOKUP(A1770&amp;B1770,'raw -- CBO demo'!$A$11:$N$8141,4,FALSE)</f>
        <v>4597033</v>
      </c>
      <c r="E1770">
        <f ca="1">VLOOKUP(A1770&amp;B1770,'raw -- CBO demo'!$A$11:$N$8141,8,FALSE)+VLOOKUP(A1770&amp;B1770,'raw -- CBO demo'!$A$11:$N$8141,14,FALSE)</f>
        <v>2669717</v>
      </c>
    </row>
    <row r="1771" spans="1:5">
      <c r="A1771">
        <f t="shared" si="63"/>
        <v>2040</v>
      </c>
      <c r="B1771">
        <f t="shared" si="64"/>
        <v>52</v>
      </c>
      <c r="C1771" t="str">
        <f t="shared" si="64"/>
        <v>pop_45_54</v>
      </c>
      <c r="D1771">
        <f ca="1">VLOOKUP(A1771&amp;B1771,'raw -- CBO demo'!$A$11:$N$8141,4,FALSE)</f>
        <v>4475667</v>
      </c>
      <c r="E1771">
        <f ca="1">VLOOKUP(A1771&amp;B1771,'raw -- CBO demo'!$A$11:$N$8141,8,FALSE)+VLOOKUP(A1771&amp;B1771,'raw -- CBO demo'!$A$11:$N$8141,14,FALSE)</f>
        <v>2615842</v>
      </c>
    </row>
    <row r="1772" spans="1:5">
      <c r="A1772">
        <f t="shared" si="63"/>
        <v>2040</v>
      </c>
      <c r="B1772">
        <f t="shared" si="64"/>
        <v>53</v>
      </c>
      <c r="C1772" t="str">
        <f t="shared" si="64"/>
        <v>pop_45_54</v>
      </c>
      <c r="D1772">
        <f ca="1">VLOOKUP(A1772&amp;B1772,'raw -- CBO demo'!$A$11:$N$8141,4,FALSE)</f>
        <v>4420881</v>
      </c>
      <c r="E1772">
        <f ca="1">VLOOKUP(A1772&amp;B1772,'raw -- CBO demo'!$A$11:$N$8141,8,FALSE)+VLOOKUP(A1772&amp;B1772,'raw -- CBO demo'!$A$11:$N$8141,14,FALSE)</f>
        <v>2554473</v>
      </c>
    </row>
    <row r="1773" spans="1:5">
      <c r="A1773">
        <f t="shared" ref="A1773:A1836" si="65">A1672+1</f>
        <v>2040</v>
      </c>
      <c r="B1773">
        <f t="shared" ref="B1773:C1836" si="66">B1672</f>
        <v>54</v>
      </c>
      <c r="C1773" t="str">
        <f t="shared" si="66"/>
        <v>pop_45_54</v>
      </c>
      <c r="D1773">
        <f ca="1">VLOOKUP(A1773&amp;B1773,'raw -- CBO demo'!$A$11:$N$8141,4,FALSE)</f>
        <v>4419069</v>
      </c>
      <c r="E1773">
        <f ca="1">VLOOKUP(A1773&amp;B1773,'raw -- CBO demo'!$A$11:$N$8141,8,FALSE)+VLOOKUP(A1773&amp;B1773,'raw -- CBO demo'!$A$11:$N$8141,14,FALSE)</f>
        <v>2594942</v>
      </c>
    </row>
    <row r="1774" spans="1:5">
      <c r="A1774">
        <f t="shared" si="65"/>
        <v>2040</v>
      </c>
      <c r="B1774">
        <f t="shared" si="66"/>
        <v>55</v>
      </c>
      <c r="C1774" t="str">
        <f t="shared" si="66"/>
        <v>pop_55_64</v>
      </c>
      <c r="D1774">
        <f ca="1">VLOOKUP(A1774&amp;B1774,'raw -- CBO demo'!$A$11:$N$8141,4,FALSE)</f>
        <v>4316315</v>
      </c>
      <c r="E1774">
        <f ca="1">VLOOKUP(A1774&amp;B1774,'raw -- CBO demo'!$A$11:$N$8141,8,FALSE)+VLOOKUP(A1774&amp;B1774,'raw -- CBO demo'!$A$11:$N$8141,14,FALSE)</f>
        <v>2578784</v>
      </c>
    </row>
    <row r="1775" spans="1:5">
      <c r="A1775">
        <f t="shared" si="65"/>
        <v>2040</v>
      </c>
      <c r="B1775">
        <f t="shared" si="66"/>
        <v>56</v>
      </c>
      <c r="C1775" t="str">
        <f t="shared" si="66"/>
        <v>pop_55_64</v>
      </c>
      <c r="D1775">
        <f ca="1">VLOOKUP(A1775&amp;B1775,'raw -- CBO demo'!$A$11:$N$8141,4,FALSE)</f>
        <v>4278227</v>
      </c>
      <c r="E1775">
        <f ca="1">VLOOKUP(A1775&amp;B1775,'raw -- CBO demo'!$A$11:$N$8141,8,FALSE)+VLOOKUP(A1775&amp;B1775,'raw -- CBO demo'!$A$11:$N$8141,14,FALSE)</f>
        <v>2607205</v>
      </c>
    </row>
    <row r="1776" spans="1:5">
      <c r="A1776">
        <f t="shared" si="65"/>
        <v>2040</v>
      </c>
      <c r="B1776">
        <f t="shared" si="66"/>
        <v>57</v>
      </c>
      <c r="C1776" t="str">
        <f t="shared" si="66"/>
        <v>pop_55_64</v>
      </c>
      <c r="D1776">
        <f ca="1">VLOOKUP(A1776&amp;B1776,'raw -- CBO demo'!$A$11:$N$8141,4,FALSE)</f>
        <v>4334338</v>
      </c>
      <c r="E1776">
        <f ca="1">VLOOKUP(A1776&amp;B1776,'raw -- CBO demo'!$A$11:$N$8141,8,FALSE)+VLOOKUP(A1776&amp;B1776,'raw -- CBO demo'!$A$11:$N$8141,14,FALSE)</f>
        <v>2637988</v>
      </c>
    </row>
    <row r="1777" spans="1:5">
      <c r="A1777">
        <f t="shared" si="65"/>
        <v>2040</v>
      </c>
      <c r="B1777">
        <f t="shared" si="66"/>
        <v>58</v>
      </c>
      <c r="C1777" t="str">
        <f t="shared" si="66"/>
        <v>pop_55_64</v>
      </c>
      <c r="D1777">
        <f ca="1">VLOOKUP(A1777&amp;B1777,'raw -- CBO demo'!$A$11:$N$8141,4,FALSE)</f>
        <v>4233729</v>
      </c>
      <c r="E1777">
        <f ca="1">VLOOKUP(A1777&amp;B1777,'raw -- CBO demo'!$A$11:$N$8141,8,FALSE)+VLOOKUP(A1777&amp;B1777,'raw -- CBO demo'!$A$11:$N$8141,14,FALSE)</f>
        <v>2567825</v>
      </c>
    </row>
    <row r="1778" spans="1:5">
      <c r="A1778">
        <f t="shared" si="65"/>
        <v>2040</v>
      </c>
      <c r="B1778">
        <f t="shared" si="66"/>
        <v>59</v>
      </c>
      <c r="C1778" t="str">
        <f t="shared" si="66"/>
        <v>pop_55_64</v>
      </c>
      <c r="D1778">
        <f ca="1">VLOOKUP(A1778&amp;B1778,'raw -- CBO demo'!$A$11:$N$8141,4,FALSE)</f>
        <v>4263577</v>
      </c>
      <c r="E1778">
        <f ca="1">VLOOKUP(A1778&amp;B1778,'raw -- CBO demo'!$A$11:$N$8141,8,FALSE)+VLOOKUP(A1778&amp;B1778,'raw -- CBO demo'!$A$11:$N$8141,14,FALSE)</f>
        <v>2599272</v>
      </c>
    </row>
    <row r="1779" spans="1:5">
      <c r="A1779">
        <f t="shared" si="65"/>
        <v>2040</v>
      </c>
      <c r="B1779">
        <f t="shared" si="66"/>
        <v>60</v>
      </c>
      <c r="C1779" t="str">
        <f t="shared" si="66"/>
        <v>pop_55_64</v>
      </c>
      <c r="D1779">
        <f ca="1">VLOOKUP(A1779&amp;B1779,'raw -- CBO demo'!$A$11:$N$8141,4,FALSE)</f>
        <v>4074282</v>
      </c>
      <c r="E1779">
        <f ca="1">VLOOKUP(A1779&amp;B1779,'raw -- CBO demo'!$A$11:$N$8141,8,FALSE)+VLOOKUP(A1779&amp;B1779,'raw -- CBO demo'!$A$11:$N$8141,14,FALSE)</f>
        <v>2572915</v>
      </c>
    </row>
    <row r="1780" spans="1:5">
      <c r="A1780">
        <f t="shared" si="65"/>
        <v>2040</v>
      </c>
      <c r="B1780">
        <f t="shared" si="66"/>
        <v>61</v>
      </c>
      <c r="C1780" t="str">
        <f t="shared" si="66"/>
        <v>pop_55_64</v>
      </c>
      <c r="D1780">
        <f ca="1">VLOOKUP(A1780&amp;B1780,'raw -- CBO demo'!$A$11:$N$8141,4,FALSE)</f>
        <v>3915808</v>
      </c>
      <c r="E1780">
        <f ca="1">VLOOKUP(A1780&amp;B1780,'raw -- CBO demo'!$A$11:$N$8141,8,FALSE)+VLOOKUP(A1780&amp;B1780,'raw -- CBO demo'!$A$11:$N$8141,14,FALSE)</f>
        <v>2514931</v>
      </c>
    </row>
    <row r="1781" spans="1:5">
      <c r="A1781">
        <f t="shared" si="65"/>
        <v>2040</v>
      </c>
      <c r="B1781">
        <f t="shared" si="66"/>
        <v>62</v>
      </c>
      <c r="C1781" t="str">
        <f t="shared" si="66"/>
        <v>pop_55_64</v>
      </c>
      <c r="D1781">
        <f ca="1">VLOOKUP(A1781&amp;B1781,'raw -- CBO demo'!$A$11:$N$8141,4,FALSE)</f>
        <v>3861847</v>
      </c>
      <c r="E1781">
        <f ca="1">VLOOKUP(A1781&amp;B1781,'raw -- CBO demo'!$A$11:$N$8141,8,FALSE)+VLOOKUP(A1781&amp;B1781,'raw -- CBO demo'!$A$11:$N$8141,14,FALSE)</f>
        <v>2460001</v>
      </c>
    </row>
    <row r="1782" spans="1:5">
      <c r="A1782">
        <f t="shared" si="65"/>
        <v>2040</v>
      </c>
      <c r="B1782">
        <f t="shared" si="66"/>
        <v>63</v>
      </c>
      <c r="C1782" t="str">
        <f t="shared" si="66"/>
        <v>pop_55_64</v>
      </c>
      <c r="D1782">
        <f ca="1">VLOOKUP(A1782&amp;B1782,'raw -- CBO demo'!$A$11:$N$8141,4,FALSE)</f>
        <v>3692229</v>
      </c>
      <c r="E1782">
        <f ca="1">VLOOKUP(A1782&amp;B1782,'raw -- CBO demo'!$A$11:$N$8141,8,FALSE)+VLOOKUP(A1782&amp;B1782,'raw -- CBO demo'!$A$11:$N$8141,14,FALSE)</f>
        <v>2387689</v>
      </c>
    </row>
    <row r="1783" spans="1:5">
      <c r="A1783">
        <f t="shared" si="65"/>
        <v>2040</v>
      </c>
      <c r="B1783">
        <f t="shared" si="66"/>
        <v>64</v>
      </c>
      <c r="C1783" t="str">
        <f t="shared" si="66"/>
        <v>pop_55_64</v>
      </c>
      <c r="D1783">
        <f ca="1">VLOOKUP(A1783&amp;B1783,'raw -- CBO demo'!$A$11:$N$8141,4,FALSE)</f>
        <v>3630477</v>
      </c>
      <c r="E1783">
        <f ca="1">VLOOKUP(A1783&amp;B1783,'raw -- CBO demo'!$A$11:$N$8141,8,FALSE)+VLOOKUP(A1783&amp;B1783,'raw -- CBO demo'!$A$11:$N$8141,14,FALSE)</f>
        <v>2315886</v>
      </c>
    </row>
    <row r="1784" spans="1:5">
      <c r="A1784">
        <f t="shared" si="65"/>
        <v>2040</v>
      </c>
      <c r="B1784">
        <f t="shared" si="66"/>
        <v>65</v>
      </c>
      <c r="C1784" t="str">
        <f t="shared" si="66"/>
        <v>pop_65_74</v>
      </c>
      <c r="D1784">
        <f ca="1">VLOOKUP(A1784&amp;B1784,'raw -- CBO demo'!$A$11:$N$8141,4,FALSE)</f>
        <v>3586622</v>
      </c>
      <c r="E1784">
        <f ca="1">VLOOKUP(A1784&amp;B1784,'raw -- CBO demo'!$A$11:$N$8141,8,FALSE)+VLOOKUP(A1784&amp;B1784,'raw -- CBO demo'!$A$11:$N$8141,14,FALSE)</f>
        <v>2235641</v>
      </c>
    </row>
    <row r="1785" spans="1:5">
      <c r="A1785">
        <f t="shared" si="65"/>
        <v>2040</v>
      </c>
      <c r="B1785">
        <f t="shared" si="66"/>
        <v>66</v>
      </c>
      <c r="C1785" t="str">
        <f t="shared" si="66"/>
        <v>pop_65_74</v>
      </c>
      <c r="D1785">
        <f ca="1">VLOOKUP(A1785&amp;B1785,'raw -- CBO demo'!$A$11:$N$8141,4,FALSE)</f>
        <v>3492034</v>
      </c>
      <c r="E1785">
        <f ca="1">VLOOKUP(A1785&amp;B1785,'raw -- CBO demo'!$A$11:$N$8141,8,FALSE)+VLOOKUP(A1785&amp;B1785,'raw -- CBO demo'!$A$11:$N$8141,14,FALSE)</f>
        <v>2206187</v>
      </c>
    </row>
    <row r="1786" spans="1:5">
      <c r="A1786">
        <f t="shared" si="65"/>
        <v>2040</v>
      </c>
      <c r="B1786">
        <f t="shared" si="66"/>
        <v>67</v>
      </c>
      <c r="C1786" t="str">
        <f t="shared" si="66"/>
        <v>pop_65_74</v>
      </c>
      <c r="D1786">
        <f ca="1">VLOOKUP(A1786&amp;B1786,'raw -- CBO demo'!$A$11:$N$8141,4,FALSE)</f>
        <v>3595321</v>
      </c>
      <c r="E1786">
        <f ca="1">VLOOKUP(A1786&amp;B1786,'raw -- CBO demo'!$A$11:$N$8141,8,FALSE)+VLOOKUP(A1786&amp;B1786,'raw -- CBO demo'!$A$11:$N$8141,14,FALSE)</f>
        <v>2221262</v>
      </c>
    </row>
    <row r="1787" spans="1:5">
      <c r="A1787">
        <f t="shared" si="65"/>
        <v>2040</v>
      </c>
      <c r="B1787">
        <f t="shared" si="66"/>
        <v>68</v>
      </c>
      <c r="C1787" t="str">
        <f t="shared" si="66"/>
        <v>pop_65_74</v>
      </c>
      <c r="D1787">
        <f ca="1">VLOOKUP(A1787&amp;B1787,'raw -- CBO demo'!$A$11:$N$8141,4,FALSE)</f>
        <v>3715051</v>
      </c>
      <c r="E1787">
        <f ca="1">VLOOKUP(A1787&amp;B1787,'raw -- CBO demo'!$A$11:$N$8141,8,FALSE)+VLOOKUP(A1787&amp;B1787,'raw -- CBO demo'!$A$11:$N$8141,14,FALSE)</f>
        <v>2286272</v>
      </c>
    </row>
    <row r="1788" spans="1:5">
      <c r="A1788">
        <f t="shared" si="65"/>
        <v>2040</v>
      </c>
      <c r="B1788">
        <f t="shared" si="66"/>
        <v>69</v>
      </c>
      <c r="C1788" t="str">
        <f t="shared" si="66"/>
        <v>pop_65_74</v>
      </c>
      <c r="D1788">
        <f ca="1">VLOOKUP(A1788&amp;B1788,'raw -- CBO demo'!$A$11:$N$8141,4,FALSE)</f>
        <v>3825421</v>
      </c>
      <c r="E1788">
        <f ca="1">VLOOKUP(A1788&amp;B1788,'raw -- CBO demo'!$A$11:$N$8141,8,FALSE)+VLOOKUP(A1788&amp;B1788,'raw -- CBO demo'!$A$11:$N$8141,14,FALSE)</f>
        <v>2386320</v>
      </c>
    </row>
    <row r="1789" spans="1:5">
      <c r="A1789">
        <f t="shared" si="65"/>
        <v>2040</v>
      </c>
      <c r="B1789">
        <f t="shared" si="66"/>
        <v>70</v>
      </c>
      <c r="C1789" t="str">
        <f t="shared" si="66"/>
        <v>pop_65_74</v>
      </c>
      <c r="D1789">
        <f ca="1">VLOOKUP(A1789&amp;B1789,'raw -- CBO demo'!$A$11:$N$8141,4,FALSE)</f>
        <v>3610305</v>
      </c>
      <c r="E1789">
        <f ca="1">VLOOKUP(A1789&amp;B1789,'raw -- CBO demo'!$A$11:$N$8141,8,FALSE)+VLOOKUP(A1789&amp;B1789,'raw -- CBO demo'!$A$11:$N$8141,14,FALSE)</f>
        <v>2235001</v>
      </c>
    </row>
    <row r="1790" spans="1:5">
      <c r="A1790">
        <f t="shared" si="65"/>
        <v>2040</v>
      </c>
      <c r="B1790">
        <f t="shared" si="66"/>
        <v>71</v>
      </c>
      <c r="C1790" t="str">
        <f t="shared" si="66"/>
        <v>pop_65_74</v>
      </c>
      <c r="D1790">
        <f ca="1">VLOOKUP(A1790&amp;B1790,'raw -- CBO demo'!$A$11:$N$8141,4,FALSE)</f>
        <v>3456910</v>
      </c>
      <c r="E1790">
        <f ca="1">VLOOKUP(A1790&amp;B1790,'raw -- CBO demo'!$A$11:$N$8141,8,FALSE)+VLOOKUP(A1790&amp;B1790,'raw -- CBO demo'!$A$11:$N$8141,14,FALSE)</f>
        <v>2118910</v>
      </c>
    </row>
    <row r="1791" spans="1:5">
      <c r="A1791">
        <f t="shared" si="65"/>
        <v>2040</v>
      </c>
      <c r="B1791">
        <f t="shared" si="66"/>
        <v>72</v>
      </c>
      <c r="C1791" t="str">
        <f t="shared" si="66"/>
        <v>pop_65_74</v>
      </c>
      <c r="D1791">
        <f ca="1">VLOOKUP(A1791&amp;B1791,'raw -- CBO demo'!$A$11:$N$8141,4,FALSE)</f>
        <v>3360988</v>
      </c>
      <c r="E1791">
        <f ca="1">VLOOKUP(A1791&amp;B1791,'raw -- CBO demo'!$A$11:$N$8141,8,FALSE)+VLOOKUP(A1791&amp;B1791,'raw -- CBO demo'!$A$11:$N$8141,14,FALSE)</f>
        <v>2007296</v>
      </c>
    </row>
    <row r="1792" spans="1:5">
      <c r="A1792">
        <f t="shared" si="65"/>
        <v>2040</v>
      </c>
      <c r="B1792">
        <f t="shared" si="66"/>
        <v>73</v>
      </c>
      <c r="C1792" t="str">
        <f t="shared" si="66"/>
        <v>pop_65_74</v>
      </c>
      <c r="D1792">
        <f ca="1">VLOOKUP(A1792&amp;B1792,'raw -- CBO demo'!$A$11:$N$8141,4,FALSE)</f>
        <v>3339440</v>
      </c>
      <c r="E1792">
        <f ca="1">VLOOKUP(A1792&amp;B1792,'raw -- CBO demo'!$A$11:$N$8141,8,FALSE)+VLOOKUP(A1792&amp;B1792,'raw -- CBO demo'!$A$11:$N$8141,14,FALSE)</f>
        <v>1955903</v>
      </c>
    </row>
    <row r="1793" spans="1:5">
      <c r="A1793">
        <f t="shared" si="65"/>
        <v>2040</v>
      </c>
      <c r="B1793">
        <f t="shared" si="66"/>
        <v>74</v>
      </c>
      <c r="C1793" t="str">
        <f t="shared" si="66"/>
        <v>pop_65_74</v>
      </c>
      <c r="D1793">
        <f ca="1">VLOOKUP(A1793&amp;B1793,'raw -- CBO demo'!$A$11:$N$8141,4,FALSE)</f>
        <v>3379021</v>
      </c>
      <c r="E1793">
        <f ca="1">VLOOKUP(A1793&amp;B1793,'raw -- CBO demo'!$A$11:$N$8141,8,FALSE)+VLOOKUP(A1793&amp;B1793,'raw -- CBO demo'!$A$11:$N$8141,14,FALSE)</f>
        <v>1936300</v>
      </c>
    </row>
    <row r="1794" spans="1:5">
      <c r="A1794">
        <f t="shared" si="65"/>
        <v>2040</v>
      </c>
      <c r="B1794">
        <f t="shared" si="66"/>
        <v>75</v>
      </c>
      <c r="C1794" t="str">
        <f t="shared" si="66"/>
        <v>pop_75_84</v>
      </c>
      <c r="D1794">
        <f ca="1">VLOOKUP(A1794&amp;B1794,'raw -- CBO demo'!$A$11:$N$8141,4,FALSE)</f>
        <v>3458733</v>
      </c>
      <c r="E1794">
        <f ca="1">VLOOKUP(A1794&amp;B1794,'raw -- CBO demo'!$A$11:$N$8141,8,FALSE)+VLOOKUP(A1794&amp;B1794,'raw -- CBO demo'!$A$11:$N$8141,14,FALSE)</f>
        <v>2033742</v>
      </c>
    </row>
    <row r="1795" spans="1:5">
      <c r="A1795">
        <f t="shared" si="65"/>
        <v>2040</v>
      </c>
      <c r="B1795">
        <f t="shared" si="66"/>
        <v>76</v>
      </c>
      <c r="C1795" t="str">
        <f t="shared" si="66"/>
        <v>pop_75_84</v>
      </c>
      <c r="D1795">
        <f ca="1">VLOOKUP(A1795&amp;B1795,'raw -- CBO demo'!$A$11:$N$8141,4,FALSE)</f>
        <v>3381892</v>
      </c>
      <c r="E1795">
        <f ca="1">VLOOKUP(A1795&amp;B1795,'raw -- CBO demo'!$A$11:$N$8141,8,FALSE)+VLOOKUP(A1795&amp;B1795,'raw -- CBO demo'!$A$11:$N$8141,14,FALSE)</f>
        <v>1927809</v>
      </c>
    </row>
    <row r="1796" spans="1:5">
      <c r="A1796">
        <f t="shared" si="65"/>
        <v>2040</v>
      </c>
      <c r="B1796">
        <f t="shared" si="66"/>
        <v>77</v>
      </c>
      <c r="C1796" t="str">
        <f t="shared" si="66"/>
        <v>pop_75_84</v>
      </c>
      <c r="D1796">
        <f ca="1">VLOOKUP(A1796&amp;B1796,'raw -- CBO demo'!$A$11:$N$8141,4,FALSE)</f>
        <v>3308161</v>
      </c>
      <c r="E1796">
        <f ca="1">VLOOKUP(A1796&amp;B1796,'raw -- CBO demo'!$A$11:$N$8141,8,FALSE)+VLOOKUP(A1796&amp;B1796,'raw -- CBO demo'!$A$11:$N$8141,14,FALSE)</f>
        <v>1850396</v>
      </c>
    </row>
    <row r="1797" spans="1:5">
      <c r="A1797">
        <f t="shared" si="65"/>
        <v>2040</v>
      </c>
      <c r="B1797">
        <f t="shared" si="66"/>
        <v>78</v>
      </c>
      <c r="C1797" t="str">
        <f t="shared" si="66"/>
        <v>pop_75_84</v>
      </c>
      <c r="D1797">
        <f ca="1">VLOOKUP(A1797&amp;B1797,'raw -- CBO demo'!$A$11:$N$8141,4,FALSE)</f>
        <v>3203818</v>
      </c>
      <c r="E1797">
        <f ca="1">VLOOKUP(A1797&amp;B1797,'raw -- CBO demo'!$A$11:$N$8141,8,FALSE)+VLOOKUP(A1797&amp;B1797,'raw -- CBO demo'!$A$11:$N$8141,14,FALSE)</f>
        <v>1801113</v>
      </c>
    </row>
    <row r="1798" spans="1:5">
      <c r="A1798">
        <f t="shared" si="65"/>
        <v>2040</v>
      </c>
      <c r="B1798">
        <f t="shared" si="66"/>
        <v>79</v>
      </c>
      <c r="C1798" t="str">
        <f t="shared" si="66"/>
        <v>pop_75_84</v>
      </c>
      <c r="D1798">
        <f ca="1">VLOOKUP(A1798&amp;B1798,'raw -- CBO demo'!$A$11:$N$8141,4,FALSE)</f>
        <v>3131611</v>
      </c>
      <c r="E1798">
        <f ca="1">VLOOKUP(A1798&amp;B1798,'raw -- CBO demo'!$A$11:$N$8141,8,FALSE)+VLOOKUP(A1798&amp;B1798,'raw -- CBO demo'!$A$11:$N$8141,14,FALSE)</f>
        <v>1674994</v>
      </c>
    </row>
    <row r="1799" spans="1:5">
      <c r="A1799">
        <f t="shared" si="65"/>
        <v>2040</v>
      </c>
      <c r="B1799">
        <f t="shared" si="66"/>
        <v>80</v>
      </c>
      <c r="C1799" t="str">
        <f t="shared" si="66"/>
        <v>pop_75_84</v>
      </c>
      <c r="D1799">
        <f ca="1">VLOOKUP(A1799&amp;B1799,'raw -- CBO demo'!$A$11:$N$8141,4,FALSE)</f>
        <v>2952600</v>
      </c>
      <c r="E1799">
        <f ca="1">VLOOKUP(A1799&amp;B1799,'raw -- CBO demo'!$A$11:$N$8141,8,FALSE)+VLOOKUP(A1799&amp;B1799,'raw -- CBO demo'!$A$11:$N$8141,14,FALSE)</f>
        <v>1546965</v>
      </c>
    </row>
    <row r="1800" spans="1:5">
      <c r="A1800">
        <f t="shared" si="65"/>
        <v>2040</v>
      </c>
      <c r="B1800">
        <f t="shared" si="66"/>
        <v>81</v>
      </c>
      <c r="C1800" t="str">
        <f t="shared" si="66"/>
        <v>pop_75_84</v>
      </c>
      <c r="D1800">
        <f ca="1">VLOOKUP(A1800&amp;B1800,'raw -- CBO demo'!$A$11:$N$8141,4,FALSE)</f>
        <v>2765763</v>
      </c>
      <c r="E1800">
        <f ca="1">VLOOKUP(A1800&amp;B1800,'raw -- CBO demo'!$A$11:$N$8141,8,FALSE)+VLOOKUP(A1800&amp;B1800,'raw -- CBO demo'!$A$11:$N$8141,14,FALSE)</f>
        <v>1453094</v>
      </c>
    </row>
    <row r="1801" spans="1:5">
      <c r="A1801">
        <f t="shared" si="65"/>
        <v>2040</v>
      </c>
      <c r="B1801">
        <f t="shared" si="66"/>
        <v>82</v>
      </c>
      <c r="C1801" t="str">
        <f t="shared" si="66"/>
        <v>pop_75_84</v>
      </c>
      <c r="D1801">
        <f ca="1">VLOOKUP(A1801&amp;B1801,'raw -- CBO demo'!$A$11:$N$8141,4,FALSE)</f>
        <v>2657454</v>
      </c>
      <c r="E1801">
        <f ca="1">VLOOKUP(A1801&amp;B1801,'raw -- CBO demo'!$A$11:$N$8141,8,FALSE)+VLOOKUP(A1801&amp;B1801,'raw -- CBO demo'!$A$11:$N$8141,14,FALSE)</f>
        <v>1376887</v>
      </c>
    </row>
    <row r="1802" spans="1:5">
      <c r="A1802">
        <f t="shared" si="65"/>
        <v>2040</v>
      </c>
      <c r="B1802">
        <f t="shared" si="66"/>
        <v>83</v>
      </c>
      <c r="C1802" t="str">
        <f t="shared" si="66"/>
        <v>pop_75_84</v>
      </c>
      <c r="D1802">
        <f ca="1">VLOOKUP(A1802&amp;B1802,'raw -- CBO demo'!$A$11:$N$8141,4,FALSE)</f>
        <v>2449523</v>
      </c>
      <c r="E1802">
        <f ca="1">VLOOKUP(A1802&amp;B1802,'raw -- CBO demo'!$A$11:$N$8141,8,FALSE)+VLOOKUP(A1802&amp;B1802,'raw -- CBO demo'!$A$11:$N$8141,14,FALSE)</f>
        <v>1195903</v>
      </c>
    </row>
    <row r="1803" spans="1:5">
      <c r="A1803">
        <f t="shared" si="65"/>
        <v>2040</v>
      </c>
      <c r="B1803">
        <f t="shared" si="66"/>
        <v>84</v>
      </c>
      <c r="C1803" t="str">
        <f t="shared" si="66"/>
        <v>pop_75_84</v>
      </c>
      <c r="D1803">
        <f ca="1">VLOOKUP(A1803&amp;B1803,'raw -- CBO demo'!$A$11:$N$8141,4,FALSE)</f>
        <v>2238158</v>
      </c>
      <c r="E1803">
        <f ca="1">VLOOKUP(A1803&amp;B1803,'raw -- CBO demo'!$A$11:$N$8141,8,FALSE)+VLOOKUP(A1803&amp;B1803,'raw -- CBO demo'!$A$11:$N$8141,14,FALSE)</f>
        <v>1051243</v>
      </c>
    </row>
    <row r="1804" spans="1:5">
      <c r="A1804">
        <f t="shared" si="65"/>
        <v>2040</v>
      </c>
      <c r="B1804">
        <f t="shared" si="66"/>
        <v>85</v>
      </c>
      <c r="C1804" t="str">
        <f t="shared" si="66"/>
        <v>pop_85_plus</v>
      </c>
      <c r="D1804">
        <f ca="1">VLOOKUP(A1804&amp;B1804,'raw -- CBO demo'!$A$11:$N$8141,4,FALSE)</f>
        <v>2057709</v>
      </c>
      <c r="E1804">
        <f ca="1">VLOOKUP(A1804&amp;B1804,'raw -- CBO demo'!$A$11:$N$8141,8,FALSE)+VLOOKUP(A1804&amp;B1804,'raw -- CBO demo'!$A$11:$N$8141,14,FALSE)</f>
        <v>952613</v>
      </c>
    </row>
    <row r="1805" spans="1:5">
      <c r="A1805">
        <f t="shared" si="65"/>
        <v>2040</v>
      </c>
      <c r="B1805">
        <f t="shared" si="66"/>
        <v>86</v>
      </c>
      <c r="C1805" t="str">
        <f t="shared" si="66"/>
        <v>pop_85_plus</v>
      </c>
      <c r="D1805">
        <f ca="1">VLOOKUP(A1805&amp;B1805,'raw -- CBO demo'!$A$11:$N$8141,4,FALSE)</f>
        <v>1814614</v>
      </c>
      <c r="E1805">
        <f ca="1">VLOOKUP(A1805&amp;B1805,'raw -- CBO demo'!$A$11:$N$8141,8,FALSE)+VLOOKUP(A1805&amp;B1805,'raw -- CBO demo'!$A$11:$N$8141,14,FALSE)</f>
        <v>800061</v>
      </c>
    </row>
    <row r="1806" spans="1:5">
      <c r="A1806">
        <f t="shared" si="65"/>
        <v>2040</v>
      </c>
      <c r="B1806">
        <f t="shared" si="66"/>
        <v>87</v>
      </c>
      <c r="C1806" t="str">
        <f t="shared" si="66"/>
        <v>pop_85_plus</v>
      </c>
      <c r="D1806">
        <f ca="1">VLOOKUP(A1806&amp;B1806,'raw -- CBO demo'!$A$11:$N$8141,4,FALSE)</f>
        <v>1633791</v>
      </c>
      <c r="E1806">
        <f ca="1">VLOOKUP(A1806&amp;B1806,'raw -- CBO demo'!$A$11:$N$8141,8,FALSE)+VLOOKUP(A1806&amp;B1806,'raw -- CBO demo'!$A$11:$N$8141,14,FALSE)</f>
        <v>672035</v>
      </c>
    </row>
    <row r="1807" spans="1:5">
      <c r="A1807">
        <f t="shared" si="65"/>
        <v>2040</v>
      </c>
      <c r="B1807">
        <f t="shared" si="66"/>
        <v>88</v>
      </c>
      <c r="C1807" t="str">
        <f t="shared" si="66"/>
        <v>pop_85_plus</v>
      </c>
      <c r="D1807">
        <f ca="1">VLOOKUP(A1807&amp;B1807,'raw -- CBO demo'!$A$11:$N$8141,4,FALSE)</f>
        <v>1414457</v>
      </c>
      <c r="E1807">
        <f ca="1">VLOOKUP(A1807&amp;B1807,'raw -- CBO demo'!$A$11:$N$8141,8,FALSE)+VLOOKUP(A1807&amp;B1807,'raw -- CBO demo'!$A$11:$N$8141,14,FALSE)</f>
        <v>565093</v>
      </c>
    </row>
    <row r="1808" spans="1:5">
      <c r="A1808">
        <f t="shared" si="65"/>
        <v>2040</v>
      </c>
      <c r="B1808">
        <f t="shared" si="66"/>
        <v>89</v>
      </c>
      <c r="C1808" t="str">
        <f t="shared" si="66"/>
        <v>pop_85_plus</v>
      </c>
      <c r="D1808">
        <f ca="1">VLOOKUP(A1808&amp;B1808,'raw -- CBO demo'!$A$11:$N$8141,4,FALSE)</f>
        <v>1210978</v>
      </c>
      <c r="E1808">
        <f ca="1">VLOOKUP(A1808&amp;B1808,'raw -- CBO demo'!$A$11:$N$8141,8,FALSE)+VLOOKUP(A1808&amp;B1808,'raw -- CBO demo'!$A$11:$N$8141,14,FALSE)</f>
        <v>475381</v>
      </c>
    </row>
    <row r="1809" spans="1:5">
      <c r="A1809">
        <f t="shared" si="65"/>
        <v>2040</v>
      </c>
      <c r="B1809">
        <f t="shared" si="66"/>
        <v>90</v>
      </c>
      <c r="C1809" t="str">
        <f t="shared" si="66"/>
        <v>pop_85_plus</v>
      </c>
      <c r="D1809">
        <f ca="1">VLOOKUP(A1809&amp;B1809,'raw -- CBO demo'!$A$11:$N$8141,4,FALSE)</f>
        <v>1037232</v>
      </c>
      <c r="E1809">
        <f ca="1">VLOOKUP(A1809&amp;B1809,'raw -- CBO demo'!$A$11:$N$8141,8,FALSE)+VLOOKUP(A1809&amp;B1809,'raw -- CBO demo'!$A$11:$N$8141,14,FALSE)</f>
        <v>391302</v>
      </c>
    </row>
    <row r="1810" spans="1:5">
      <c r="A1810">
        <f t="shared" si="65"/>
        <v>2040</v>
      </c>
      <c r="B1810">
        <f t="shared" si="66"/>
        <v>91</v>
      </c>
      <c r="C1810" t="str">
        <f t="shared" si="66"/>
        <v>pop_85_plus</v>
      </c>
      <c r="D1810">
        <f ca="1">VLOOKUP(A1810&amp;B1810,'raw -- CBO demo'!$A$11:$N$8141,4,FALSE)</f>
        <v>870063</v>
      </c>
      <c r="E1810">
        <f ca="1">VLOOKUP(A1810&amp;B1810,'raw -- CBO demo'!$A$11:$N$8141,8,FALSE)+VLOOKUP(A1810&amp;B1810,'raw -- CBO demo'!$A$11:$N$8141,14,FALSE)</f>
        <v>292509</v>
      </c>
    </row>
    <row r="1811" spans="1:5">
      <c r="A1811">
        <f t="shared" si="65"/>
        <v>2040</v>
      </c>
      <c r="B1811">
        <f t="shared" si="66"/>
        <v>92</v>
      </c>
      <c r="C1811" t="str">
        <f t="shared" si="66"/>
        <v>pop_85_plus</v>
      </c>
      <c r="D1811">
        <f ca="1">VLOOKUP(A1811&amp;B1811,'raw -- CBO demo'!$A$11:$N$8141,4,FALSE)</f>
        <v>751847</v>
      </c>
      <c r="E1811">
        <f ca="1">VLOOKUP(A1811&amp;B1811,'raw -- CBO demo'!$A$11:$N$8141,8,FALSE)+VLOOKUP(A1811&amp;B1811,'raw -- CBO demo'!$A$11:$N$8141,14,FALSE)</f>
        <v>240757</v>
      </c>
    </row>
    <row r="1812" spans="1:5">
      <c r="A1812">
        <f t="shared" si="65"/>
        <v>2040</v>
      </c>
      <c r="B1812">
        <f t="shared" si="66"/>
        <v>93</v>
      </c>
      <c r="C1812" t="str">
        <f t="shared" si="66"/>
        <v>pop_85_plus</v>
      </c>
      <c r="D1812">
        <f ca="1">VLOOKUP(A1812&amp;B1812,'raw -- CBO demo'!$A$11:$N$8141,4,FALSE)</f>
        <v>550301</v>
      </c>
      <c r="E1812">
        <f ca="1">VLOOKUP(A1812&amp;B1812,'raw -- CBO demo'!$A$11:$N$8141,8,FALSE)+VLOOKUP(A1812&amp;B1812,'raw -- CBO demo'!$A$11:$N$8141,14,FALSE)</f>
        <v>152392</v>
      </c>
    </row>
    <row r="1813" spans="1:5">
      <c r="A1813">
        <f t="shared" si="65"/>
        <v>2040</v>
      </c>
      <c r="B1813">
        <f t="shared" si="66"/>
        <v>94</v>
      </c>
      <c r="C1813" t="str">
        <f t="shared" si="66"/>
        <v>pop_85_plus</v>
      </c>
      <c r="D1813">
        <f ca="1">VLOOKUP(A1813&amp;B1813,'raw -- CBO demo'!$A$11:$N$8141,4,FALSE)</f>
        <v>364581</v>
      </c>
      <c r="E1813">
        <f ca="1">VLOOKUP(A1813&amp;B1813,'raw -- CBO demo'!$A$11:$N$8141,8,FALSE)+VLOOKUP(A1813&amp;B1813,'raw -- CBO demo'!$A$11:$N$8141,14,FALSE)</f>
        <v>93220</v>
      </c>
    </row>
    <row r="1814" spans="1:5">
      <c r="A1814">
        <f t="shared" si="65"/>
        <v>2040</v>
      </c>
      <c r="B1814">
        <f t="shared" si="66"/>
        <v>95</v>
      </c>
      <c r="C1814" t="str">
        <f t="shared" si="66"/>
        <v>pop_85_plus</v>
      </c>
      <c r="D1814">
        <f ca="1">VLOOKUP(A1814&amp;B1814,'raw -- CBO demo'!$A$11:$N$8141,4,FALSE)</f>
        <v>287008</v>
      </c>
      <c r="E1814">
        <f ca="1">VLOOKUP(A1814&amp;B1814,'raw -- CBO demo'!$A$11:$N$8141,8,FALSE)+VLOOKUP(A1814&amp;B1814,'raw -- CBO demo'!$A$11:$N$8141,14,FALSE)</f>
        <v>82074</v>
      </c>
    </row>
    <row r="1815" spans="1:5">
      <c r="A1815">
        <f t="shared" si="65"/>
        <v>2040</v>
      </c>
      <c r="B1815">
        <f t="shared" si="66"/>
        <v>96</v>
      </c>
      <c r="C1815" t="str">
        <f t="shared" si="66"/>
        <v>pop_85_plus</v>
      </c>
      <c r="D1815">
        <f ca="1">VLOOKUP(A1815&amp;B1815,'raw -- CBO demo'!$A$11:$N$8141,4,FALSE)</f>
        <v>221610</v>
      </c>
      <c r="E1815">
        <f ca="1">VLOOKUP(A1815&amp;B1815,'raw -- CBO demo'!$A$11:$N$8141,8,FALSE)+VLOOKUP(A1815&amp;B1815,'raw -- CBO demo'!$A$11:$N$8141,14,FALSE)</f>
        <v>57569</v>
      </c>
    </row>
    <row r="1816" spans="1:5">
      <c r="A1816">
        <f t="shared" si="65"/>
        <v>2040</v>
      </c>
      <c r="B1816">
        <f t="shared" si="66"/>
        <v>97</v>
      </c>
      <c r="C1816" t="str">
        <f t="shared" si="66"/>
        <v>pop_85_plus</v>
      </c>
      <c r="D1816">
        <f ca="1">VLOOKUP(A1816&amp;B1816,'raw -- CBO demo'!$A$11:$N$8141,4,FALSE)</f>
        <v>158701</v>
      </c>
      <c r="E1816">
        <f ca="1">VLOOKUP(A1816&amp;B1816,'raw -- CBO demo'!$A$11:$N$8141,8,FALSE)+VLOOKUP(A1816&amp;B1816,'raw -- CBO demo'!$A$11:$N$8141,14,FALSE)</f>
        <v>30047</v>
      </c>
    </row>
    <row r="1817" spans="1:5">
      <c r="A1817">
        <f t="shared" si="65"/>
        <v>2040</v>
      </c>
      <c r="B1817">
        <f t="shared" si="66"/>
        <v>98</v>
      </c>
      <c r="C1817" t="str">
        <f t="shared" si="66"/>
        <v>pop_85_plus</v>
      </c>
      <c r="D1817">
        <f ca="1">VLOOKUP(A1817&amp;B1817,'raw -- CBO demo'!$A$11:$N$8141,4,FALSE)</f>
        <v>101922</v>
      </c>
      <c r="E1817">
        <f ca="1">VLOOKUP(A1817&amp;B1817,'raw -- CBO demo'!$A$11:$N$8141,8,FALSE)+VLOOKUP(A1817&amp;B1817,'raw -- CBO demo'!$A$11:$N$8141,14,FALSE)</f>
        <v>14503</v>
      </c>
    </row>
    <row r="1818" spans="1:5">
      <c r="A1818">
        <f t="shared" si="65"/>
        <v>2040</v>
      </c>
      <c r="B1818">
        <f t="shared" si="66"/>
        <v>99</v>
      </c>
      <c r="C1818" t="str">
        <f t="shared" si="66"/>
        <v>pop_85_plus</v>
      </c>
      <c r="D1818">
        <f ca="1">VLOOKUP(A1818&amp;B1818,'raw -- CBO demo'!$A$11:$N$8141,4,FALSE)</f>
        <v>68863</v>
      </c>
      <c r="E1818">
        <f ca="1">VLOOKUP(A1818&amp;B1818,'raw -- CBO demo'!$A$11:$N$8141,8,FALSE)+VLOOKUP(A1818&amp;B1818,'raw -- CBO demo'!$A$11:$N$8141,14,FALSE)</f>
        <v>10538</v>
      </c>
    </row>
    <row r="1819" spans="1:5">
      <c r="A1819">
        <f t="shared" si="65"/>
        <v>2040</v>
      </c>
      <c r="B1819">
        <f t="shared" si="66"/>
        <v>100</v>
      </c>
      <c r="C1819" t="str">
        <f t="shared" si="66"/>
        <v>pop_85_plus</v>
      </c>
      <c r="D1819">
        <f ca="1">VLOOKUP(A1819&amp;B1819,'raw -- CBO demo'!$A$11:$N$8141,4,FALSE)</f>
        <v>123348</v>
      </c>
      <c r="E1819">
        <f ca="1">VLOOKUP(A1819&amp;B1819,'raw -- CBO demo'!$A$11:$N$8141,8,FALSE)+VLOOKUP(A1819&amp;B1819,'raw -- CBO demo'!$A$11:$N$8141,14,FALSE)</f>
        <v>12975</v>
      </c>
    </row>
    <row r="1820" spans="1:5">
      <c r="A1820">
        <f t="shared" si="65"/>
        <v>2041</v>
      </c>
      <c r="B1820">
        <f t="shared" si="66"/>
        <v>0</v>
      </c>
      <c r="C1820" t="str">
        <f t="shared" si="66"/>
        <v>pop_0_5</v>
      </c>
      <c r="D1820">
        <f ca="1">VLOOKUP(A1820&amp;B1820,'raw -- CBO demo'!$A$11:$N$8141,4,FALSE)</f>
        <v>4002304</v>
      </c>
      <c r="E1820">
        <f ca="1">VLOOKUP(A1820&amp;B1820,'raw -- CBO demo'!$A$11:$N$8141,8,FALSE)+VLOOKUP(A1820&amp;B1820,'raw -- CBO demo'!$A$11:$N$8141,14,FALSE)</f>
        <v>0</v>
      </c>
    </row>
    <row r="1821" spans="1:5">
      <c r="A1821">
        <f t="shared" si="65"/>
        <v>2041</v>
      </c>
      <c r="B1821">
        <f t="shared" si="66"/>
        <v>1</v>
      </c>
      <c r="C1821" t="str">
        <f t="shared" si="66"/>
        <v>pop_0_5</v>
      </c>
      <c r="D1821">
        <f ca="1">VLOOKUP(A1821&amp;B1821,'raw -- CBO demo'!$A$11:$N$8141,4,FALSE)</f>
        <v>4020874</v>
      </c>
      <c r="E1821">
        <f ca="1">VLOOKUP(A1821&amp;B1821,'raw -- CBO demo'!$A$11:$N$8141,8,FALSE)+VLOOKUP(A1821&amp;B1821,'raw -- CBO demo'!$A$11:$N$8141,14,FALSE)</f>
        <v>0</v>
      </c>
    </row>
    <row r="1822" spans="1:5">
      <c r="A1822">
        <f t="shared" si="65"/>
        <v>2041</v>
      </c>
      <c r="B1822">
        <f t="shared" si="66"/>
        <v>2</v>
      </c>
      <c r="C1822" t="str">
        <f t="shared" si="66"/>
        <v>pop_0_5</v>
      </c>
      <c r="D1822">
        <f ca="1">VLOOKUP(A1822&amp;B1822,'raw -- CBO demo'!$A$11:$N$8141,4,FALSE)</f>
        <v>4044877</v>
      </c>
      <c r="E1822">
        <f ca="1">VLOOKUP(A1822&amp;B1822,'raw -- CBO demo'!$A$11:$N$8141,8,FALSE)+VLOOKUP(A1822&amp;B1822,'raw -- CBO demo'!$A$11:$N$8141,14,FALSE)</f>
        <v>0</v>
      </c>
    </row>
    <row r="1823" spans="1:5">
      <c r="A1823">
        <f t="shared" si="65"/>
        <v>2041</v>
      </c>
      <c r="B1823">
        <f t="shared" si="66"/>
        <v>3</v>
      </c>
      <c r="C1823" t="str">
        <f t="shared" si="66"/>
        <v>pop_0_5</v>
      </c>
      <c r="D1823">
        <f ca="1">VLOOKUP(A1823&amp;B1823,'raw -- CBO demo'!$A$11:$N$8141,4,FALSE)</f>
        <v>4065629</v>
      </c>
      <c r="E1823">
        <f ca="1">VLOOKUP(A1823&amp;B1823,'raw -- CBO demo'!$A$11:$N$8141,8,FALSE)+VLOOKUP(A1823&amp;B1823,'raw -- CBO demo'!$A$11:$N$8141,14,FALSE)</f>
        <v>0</v>
      </c>
    </row>
    <row r="1824" spans="1:5">
      <c r="A1824">
        <f t="shared" si="65"/>
        <v>2041</v>
      </c>
      <c r="B1824">
        <f t="shared" si="66"/>
        <v>4</v>
      </c>
      <c r="C1824" t="str">
        <f t="shared" si="66"/>
        <v>pop_0_5</v>
      </c>
      <c r="D1824">
        <f ca="1">VLOOKUP(A1824&amp;B1824,'raw -- CBO demo'!$A$11:$N$8141,4,FALSE)</f>
        <v>4081152</v>
      </c>
      <c r="E1824">
        <f ca="1">VLOOKUP(A1824&amp;B1824,'raw -- CBO demo'!$A$11:$N$8141,8,FALSE)+VLOOKUP(A1824&amp;B1824,'raw -- CBO demo'!$A$11:$N$8141,14,FALSE)</f>
        <v>0</v>
      </c>
    </row>
    <row r="1825" spans="1:5">
      <c r="A1825">
        <f t="shared" si="65"/>
        <v>2041</v>
      </c>
      <c r="B1825">
        <f t="shared" si="66"/>
        <v>5</v>
      </c>
      <c r="C1825" t="str">
        <f t="shared" si="66"/>
        <v>pop_0_5</v>
      </c>
      <c r="D1825">
        <f ca="1">VLOOKUP(A1825&amp;B1825,'raw -- CBO demo'!$A$11:$N$8141,4,FALSE)</f>
        <v>4093472</v>
      </c>
      <c r="E1825">
        <f ca="1">VLOOKUP(A1825&amp;B1825,'raw -- CBO demo'!$A$11:$N$8141,8,FALSE)+VLOOKUP(A1825&amp;B1825,'raw -- CBO demo'!$A$11:$N$8141,14,FALSE)</f>
        <v>0</v>
      </c>
    </row>
    <row r="1826" spans="1:5">
      <c r="A1826">
        <f t="shared" si="65"/>
        <v>2041</v>
      </c>
      <c r="B1826">
        <f t="shared" si="66"/>
        <v>6</v>
      </c>
      <c r="C1826" t="str">
        <f t="shared" si="66"/>
        <v>pop_6_17</v>
      </c>
      <c r="D1826">
        <f ca="1">VLOOKUP(A1826&amp;B1826,'raw -- CBO demo'!$A$11:$N$8141,4,FALSE)</f>
        <v>4106055</v>
      </c>
      <c r="E1826">
        <f ca="1">VLOOKUP(A1826&amp;B1826,'raw -- CBO demo'!$A$11:$N$8141,8,FALSE)+VLOOKUP(A1826&amp;B1826,'raw -- CBO demo'!$A$11:$N$8141,14,FALSE)</f>
        <v>0</v>
      </c>
    </row>
    <row r="1827" spans="1:5">
      <c r="A1827">
        <f t="shared" si="65"/>
        <v>2041</v>
      </c>
      <c r="B1827">
        <f t="shared" si="66"/>
        <v>7</v>
      </c>
      <c r="C1827" t="str">
        <f t="shared" si="66"/>
        <v>pop_6_17</v>
      </c>
      <c r="D1827">
        <f ca="1">VLOOKUP(A1827&amp;B1827,'raw -- CBO demo'!$A$11:$N$8141,4,FALSE)</f>
        <v>4118390</v>
      </c>
      <c r="E1827">
        <f ca="1">VLOOKUP(A1827&amp;B1827,'raw -- CBO demo'!$A$11:$N$8141,8,FALSE)+VLOOKUP(A1827&amp;B1827,'raw -- CBO demo'!$A$11:$N$8141,14,FALSE)</f>
        <v>0</v>
      </c>
    </row>
    <row r="1828" spans="1:5">
      <c r="A1828">
        <f t="shared" si="65"/>
        <v>2041</v>
      </c>
      <c r="B1828">
        <f t="shared" si="66"/>
        <v>8</v>
      </c>
      <c r="C1828" t="str">
        <f t="shared" si="66"/>
        <v>pop_6_17</v>
      </c>
      <c r="D1828">
        <f ca="1">VLOOKUP(A1828&amp;B1828,'raw -- CBO demo'!$A$11:$N$8141,4,FALSE)</f>
        <v>4131689</v>
      </c>
      <c r="E1828">
        <f ca="1">VLOOKUP(A1828&amp;B1828,'raw -- CBO demo'!$A$11:$N$8141,8,FALSE)+VLOOKUP(A1828&amp;B1828,'raw -- CBO demo'!$A$11:$N$8141,14,FALSE)</f>
        <v>0</v>
      </c>
    </row>
    <row r="1829" spans="1:5">
      <c r="A1829">
        <f t="shared" si="65"/>
        <v>2041</v>
      </c>
      <c r="B1829">
        <f t="shared" si="66"/>
        <v>9</v>
      </c>
      <c r="C1829" t="str">
        <f t="shared" si="66"/>
        <v>pop_6_17</v>
      </c>
      <c r="D1829">
        <f ca="1">VLOOKUP(A1829&amp;B1829,'raw -- CBO demo'!$A$11:$N$8141,4,FALSE)</f>
        <v>4146490</v>
      </c>
      <c r="E1829">
        <f ca="1">VLOOKUP(A1829&amp;B1829,'raw -- CBO demo'!$A$11:$N$8141,8,FALSE)+VLOOKUP(A1829&amp;B1829,'raw -- CBO demo'!$A$11:$N$8141,14,FALSE)</f>
        <v>0</v>
      </c>
    </row>
    <row r="1830" spans="1:5">
      <c r="A1830">
        <f t="shared" si="65"/>
        <v>2041</v>
      </c>
      <c r="B1830">
        <f t="shared" si="66"/>
        <v>10</v>
      </c>
      <c r="C1830" t="str">
        <f t="shared" si="66"/>
        <v>pop_6_17</v>
      </c>
      <c r="D1830">
        <f ca="1">VLOOKUP(A1830&amp;B1830,'raw -- CBO demo'!$A$11:$N$8141,4,FALSE)</f>
        <v>4153983</v>
      </c>
      <c r="E1830">
        <f ca="1">VLOOKUP(A1830&amp;B1830,'raw -- CBO demo'!$A$11:$N$8141,8,FALSE)+VLOOKUP(A1830&amp;B1830,'raw -- CBO demo'!$A$11:$N$8141,14,FALSE)</f>
        <v>0</v>
      </c>
    </row>
    <row r="1831" spans="1:5">
      <c r="A1831">
        <f t="shared" si="65"/>
        <v>2041</v>
      </c>
      <c r="B1831">
        <f t="shared" si="66"/>
        <v>11</v>
      </c>
      <c r="C1831" t="str">
        <f t="shared" si="66"/>
        <v>pop_6_17</v>
      </c>
      <c r="D1831">
        <f ca="1">VLOOKUP(A1831&amp;B1831,'raw -- CBO demo'!$A$11:$N$8141,4,FALSE)</f>
        <v>4147660</v>
      </c>
      <c r="E1831">
        <f ca="1">VLOOKUP(A1831&amp;B1831,'raw -- CBO demo'!$A$11:$N$8141,8,FALSE)+VLOOKUP(A1831&amp;B1831,'raw -- CBO demo'!$A$11:$N$8141,14,FALSE)</f>
        <v>0</v>
      </c>
    </row>
    <row r="1832" spans="1:5">
      <c r="A1832">
        <f t="shared" si="65"/>
        <v>2041</v>
      </c>
      <c r="B1832">
        <f t="shared" si="66"/>
        <v>12</v>
      </c>
      <c r="C1832" t="str">
        <f t="shared" si="66"/>
        <v>pop_6_17</v>
      </c>
      <c r="D1832">
        <f ca="1">VLOOKUP(A1832&amp;B1832,'raw -- CBO demo'!$A$11:$N$8141,4,FALSE)</f>
        <v>4131673</v>
      </c>
      <c r="E1832">
        <f ca="1">VLOOKUP(A1832&amp;B1832,'raw -- CBO demo'!$A$11:$N$8141,8,FALSE)+VLOOKUP(A1832&amp;B1832,'raw -- CBO demo'!$A$11:$N$8141,14,FALSE)</f>
        <v>0</v>
      </c>
    </row>
    <row r="1833" spans="1:5">
      <c r="A1833">
        <f t="shared" si="65"/>
        <v>2041</v>
      </c>
      <c r="B1833">
        <f t="shared" si="66"/>
        <v>13</v>
      </c>
      <c r="C1833" t="str">
        <f t="shared" si="66"/>
        <v>pop_6_17</v>
      </c>
      <c r="D1833">
        <f ca="1">VLOOKUP(A1833&amp;B1833,'raw -- CBO demo'!$A$11:$N$8141,4,FALSE)</f>
        <v>4110546</v>
      </c>
      <c r="E1833">
        <f ca="1">VLOOKUP(A1833&amp;B1833,'raw -- CBO demo'!$A$11:$N$8141,8,FALSE)+VLOOKUP(A1833&amp;B1833,'raw -- CBO demo'!$A$11:$N$8141,14,FALSE)</f>
        <v>0</v>
      </c>
    </row>
    <row r="1834" spans="1:5">
      <c r="A1834">
        <f t="shared" si="65"/>
        <v>2041</v>
      </c>
      <c r="B1834">
        <f t="shared" si="66"/>
        <v>14</v>
      </c>
      <c r="C1834" t="str">
        <f t="shared" si="66"/>
        <v>pop_6_17</v>
      </c>
      <c r="D1834">
        <f ca="1">VLOOKUP(A1834&amp;B1834,'raw -- CBO demo'!$A$11:$N$8141,4,FALSE)</f>
        <v>4088592</v>
      </c>
      <c r="E1834">
        <f ca="1">VLOOKUP(A1834&amp;B1834,'raw -- CBO demo'!$A$11:$N$8141,8,FALSE)+VLOOKUP(A1834&amp;B1834,'raw -- CBO demo'!$A$11:$N$8141,14,FALSE)</f>
        <v>0</v>
      </c>
    </row>
    <row r="1835" spans="1:5">
      <c r="A1835">
        <f t="shared" si="65"/>
        <v>2041</v>
      </c>
      <c r="B1835">
        <f t="shared" si="66"/>
        <v>15</v>
      </c>
      <c r="C1835" t="str">
        <f t="shared" si="66"/>
        <v>pop_6_17</v>
      </c>
      <c r="D1835">
        <f ca="1">VLOOKUP(A1835&amp;B1835,'raw -- CBO demo'!$A$11:$N$8141,4,FALSE)</f>
        <v>4070761</v>
      </c>
      <c r="E1835">
        <f ca="1">VLOOKUP(A1835&amp;B1835,'raw -- CBO demo'!$A$11:$N$8141,8,FALSE)+VLOOKUP(A1835&amp;B1835,'raw -- CBO demo'!$A$11:$N$8141,14,FALSE)</f>
        <v>0</v>
      </c>
    </row>
    <row r="1836" spans="1:5">
      <c r="A1836">
        <f t="shared" si="65"/>
        <v>2041</v>
      </c>
      <c r="B1836">
        <f t="shared" si="66"/>
        <v>16</v>
      </c>
      <c r="C1836" t="str">
        <f t="shared" si="66"/>
        <v>pop_6_17</v>
      </c>
      <c r="D1836">
        <f ca="1">VLOOKUP(A1836&amp;B1836,'raw -- CBO demo'!$A$11:$N$8141,4,FALSE)</f>
        <v>4062636</v>
      </c>
      <c r="E1836">
        <f ca="1">VLOOKUP(A1836&amp;B1836,'raw -- CBO demo'!$A$11:$N$8141,8,FALSE)+VLOOKUP(A1836&amp;B1836,'raw -- CBO demo'!$A$11:$N$8141,14,FALSE)</f>
        <v>9880</v>
      </c>
    </row>
    <row r="1837" spans="1:5">
      <c r="A1837">
        <f t="shared" ref="A1837:A1900" si="67">A1736+1</f>
        <v>2041</v>
      </c>
      <c r="B1837">
        <f t="shared" ref="B1837:C1900" si="68">B1736</f>
        <v>17</v>
      </c>
      <c r="C1837" t="str">
        <f t="shared" si="68"/>
        <v>pop_6_17</v>
      </c>
      <c r="D1837">
        <f ca="1">VLOOKUP(A1837&amp;B1837,'raw -- CBO demo'!$A$11:$N$8141,4,FALSE)</f>
        <v>4069259</v>
      </c>
      <c r="E1837">
        <f ca="1">VLOOKUP(A1837&amp;B1837,'raw -- CBO demo'!$A$11:$N$8141,8,FALSE)+VLOOKUP(A1837&amp;B1837,'raw -- CBO demo'!$A$11:$N$8141,14,FALSE)</f>
        <v>34228</v>
      </c>
    </row>
    <row r="1838" spans="1:5">
      <c r="A1838">
        <f t="shared" si="67"/>
        <v>2041</v>
      </c>
      <c r="B1838">
        <f t="shared" si="68"/>
        <v>18</v>
      </c>
      <c r="C1838" t="str">
        <f t="shared" si="68"/>
        <v>pop_18_24</v>
      </c>
      <c r="D1838">
        <f ca="1">VLOOKUP(A1838&amp;B1838,'raw -- CBO demo'!$A$11:$N$8141,4,FALSE)</f>
        <v>4077429</v>
      </c>
      <c r="E1838">
        <f ca="1">VLOOKUP(A1838&amp;B1838,'raw -- CBO demo'!$A$11:$N$8141,8,FALSE)+VLOOKUP(A1838&amp;B1838,'raw -- CBO demo'!$A$11:$N$8141,14,FALSE)</f>
        <v>50030</v>
      </c>
    </row>
    <row r="1839" spans="1:5">
      <c r="A1839">
        <f t="shared" si="67"/>
        <v>2041</v>
      </c>
      <c r="B1839">
        <f t="shared" si="68"/>
        <v>19</v>
      </c>
      <c r="C1839" t="str">
        <f t="shared" si="68"/>
        <v>pop_18_24</v>
      </c>
      <c r="D1839">
        <f ca="1">VLOOKUP(A1839&amp;B1839,'raw -- CBO demo'!$A$11:$N$8141,4,FALSE)</f>
        <v>4094367</v>
      </c>
      <c r="E1839">
        <f ca="1">VLOOKUP(A1839&amp;B1839,'raw -- CBO demo'!$A$11:$N$8141,8,FALSE)+VLOOKUP(A1839&amp;B1839,'raw -- CBO demo'!$A$11:$N$8141,14,FALSE)</f>
        <v>72293</v>
      </c>
    </row>
    <row r="1840" spans="1:5">
      <c r="A1840">
        <f t="shared" si="67"/>
        <v>2041</v>
      </c>
      <c r="B1840">
        <f t="shared" si="68"/>
        <v>20</v>
      </c>
      <c r="C1840" t="str">
        <f t="shared" si="68"/>
        <v>pop_18_24</v>
      </c>
      <c r="D1840">
        <f ca="1">VLOOKUP(A1840&amp;B1840,'raw -- CBO demo'!$A$11:$N$8141,4,FALSE)</f>
        <v>4055421</v>
      </c>
      <c r="E1840">
        <f ca="1">VLOOKUP(A1840&amp;B1840,'raw -- CBO demo'!$A$11:$N$8141,8,FALSE)+VLOOKUP(A1840&amp;B1840,'raw -- CBO demo'!$A$11:$N$8141,14,FALSE)</f>
        <v>165769</v>
      </c>
    </row>
    <row r="1841" spans="1:5">
      <c r="A1841">
        <f t="shared" si="67"/>
        <v>2041</v>
      </c>
      <c r="B1841">
        <f t="shared" si="68"/>
        <v>21</v>
      </c>
      <c r="C1841" t="str">
        <f t="shared" si="68"/>
        <v>pop_18_24</v>
      </c>
      <c r="D1841">
        <f ca="1">VLOOKUP(A1841&amp;B1841,'raw -- CBO demo'!$A$11:$N$8141,4,FALSE)</f>
        <v>4200424</v>
      </c>
      <c r="E1841">
        <f ca="1">VLOOKUP(A1841&amp;B1841,'raw -- CBO demo'!$A$11:$N$8141,8,FALSE)+VLOOKUP(A1841&amp;B1841,'raw -- CBO demo'!$A$11:$N$8141,14,FALSE)</f>
        <v>197232</v>
      </c>
    </row>
    <row r="1842" spans="1:5">
      <c r="A1842">
        <f t="shared" si="67"/>
        <v>2041</v>
      </c>
      <c r="B1842">
        <f t="shared" si="68"/>
        <v>22</v>
      </c>
      <c r="C1842" t="str">
        <f t="shared" si="68"/>
        <v>pop_18_24</v>
      </c>
      <c r="D1842">
        <f ca="1">VLOOKUP(A1842&amp;B1842,'raw -- CBO demo'!$A$11:$N$8141,4,FALSE)</f>
        <v>4274871</v>
      </c>
      <c r="E1842">
        <f ca="1">VLOOKUP(A1842&amp;B1842,'raw -- CBO demo'!$A$11:$N$8141,8,FALSE)+VLOOKUP(A1842&amp;B1842,'raw -- CBO demo'!$A$11:$N$8141,14,FALSE)</f>
        <v>331386</v>
      </c>
    </row>
    <row r="1843" spans="1:5">
      <c r="A1843">
        <f t="shared" si="67"/>
        <v>2041</v>
      </c>
      <c r="B1843">
        <f t="shared" si="68"/>
        <v>23</v>
      </c>
      <c r="C1843" t="str">
        <f t="shared" si="68"/>
        <v>pop_18_24</v>
      </c>
      <c r="D1843">
        <f ca="1">VLOOKUP(A1843&amp;B1843,'raw -- CBO demo'!$A$11:$N$8141,4,FALSE)</f>
        <v>4359520</v>
      </c>
      <c r="E1843">
        <f ca="1">VLOOKUP(A1843&amp;B1843,'raw -- CBO demo'!$A$11:$N$8141,8,FALSE)+VLOOKUP(A1843&amp;B1843,'raw -- CBO demo'!$A$11:$N$8141,14,FALSE)</f>
        <v>480073</v>
      </c>
    </row>
    <row r="1844" spans="1:5">
      <c r="A1844">
        <f t="shared" si="67"/>
        <v>2041</v>
      </c>
      <c r="B1844">
        <f t="shared" si="68"/>
        <v>24</v>
      </c>
      <c r="C1844" t="str">
        <f t="shared" si="68"/>
        <v>pop_18_24</v>
      </c>
      <c r="D1844">
        <f ca="1">VLOOKUP(A1844&amp;B1844,'raw -- CBO demo'!$A$11:$N$8141,4,FALSE)</f>
        <v>4470437</v>
      </c>
      <c r="E1844">
        <f ca="1">VLOOKUP(A1844&amp;B1844,'raw -- CBO demo'!$A$11:$N$8141,8,FALSE)+VLOOKUP(A1844&amp;B1844,'raw -- CBO demo'!$A$11:$N$8141,14,FALSE)</f>
        <v>680124</v>
      </c>
    </row>
    <row r="1845" spans="1:5">
      <c r="A1845">
        <f t="shared" si="67"/>
        <v>2041</v>
      </c>
      <c r="B1845">
        <f t="shared" si="68"/>
        <v>25</v>
      </c>
      <c r="C1845" t="str">
        <f t="shared" si="68"/>
        <v>pop_25_34</v>
      </c>
      <c r="D1845">
        <f ca="1">VLOOKUP(A1845&amp;B1845,'raw -- CBO demo'!$A$11:$N$8141,4,FALSE)</f>
        <v>4523447</v>
      </c>
      <c r="E1845">
        <f ca="1">VLOOKUP(A1845&amp;B1845,'raw -- CBO demo'!$A$11:$N$8141,8,FALSE)+VLOOKUP(A1845&amp;B1845,'raw -- CBO demo'!$A$11:$N$8141,14,FALSE)</f>
        <v>870524</v>
      </c>
    </row>
    <row r="1846" spans="1:5">
      <c r="A1846">
        <f t="shared" si="67"/>
        <v>2041</v>
      </c>
      <c r="B1846">
        <f t="shared" si="68"/>
        <v>26</v>
      </c>
      <c r="C1846" t="str">
        <f t="shared" si="68"/>
        <v>pop_25_34</v>
      </c>
      <c r="D1846">
        <f ca="1">VLOOKUP(A1846&amp;B1846,'raw -- CBO demo'!$A$11:$N$8141,4,FALSE)</f>
        <v>4553183</v>
      </c>
      <c r="E1846">
        <f ca="1">VLOOKUP(A1846&amp;B1846,'raw -- CBO demo'!$A$11:$N$8141,8,FALSE)+VLOOKUP(A1846&amp;B1846,'raw -- CBO demo'!$A$11:$N$8141,14,FALSE)</f>
        <v>1141154</v>
      </c>
    </row>
    <row r="1847" spans="1:5">
      <c r="A1847">
        <f t="shared" si="67"/>
        <v>2041</v>
      </c>
      <c r="B1847">
        <f t="shared" si="68"/>
        <v>27</v>
      </c>
      <c r="C1847" t="str">
        <f t="shared" si="68"/>
        <v>pop_25_34</v>
      </c>
      <c r="D1847">
        <f ca="1">VLOOKUP(A1847&amp;B1847,'raw -- CBO demo'!$A$11:$N$8141,4,FALSE)</f>
        <v>4515912</v>
      </c>
      <c r="E1847">
        <f ca="1">VLOOKUP(A1847&amp;B1847,'raw -- CBO demo'!$A$11:$N$8141,8,FALSE)+VLOOKUP(A1847&amp;B1847,'raw -- CBO demo'!$A$11:$N$8141,14,FALSE)</f>
        <v>1315417</v>
      </c>
    </row>
    <row r="1848" spans="1:5">
      <c r="A1848">
        <f t="shared" si="67"/>
        <v>2041</v>
      </c>
      <c r="B1848">
        <f t="shared" si="68"/>
        <v>28</v>
      </c>
      <c r="C1848" t="str">
        <f t="shared" si="68"/>
        <v>pop_25_34</v>
      </c>
      <c r="D1848">
        <f ca="1">VLOOKUP(A1848&amp;B1848,'raw -- CBO demo'!$A$11:$N$8141,4,FALSE)</f>
        <v>4549809</v>
      </c>
      <c r="E1848">
        <f ca="1">VLOOKUP(A1848&amp;B1848,'raw -- CBO demo'!$A$11:$N$8141,8,FALSE)+VLOOKUP(A1848&amp;B1848,'raw -- CBO demo'!$A$11:$N$8141,14,FALSE)</f>
        <v>1532647</v>
      </c>
    </row>
    <row r="1849" spans="1:5">
      <c r="A1849">
        <f t="shared" si="67"/>
        <v>2041</v>
      </c>
      <c r="B1849">
        <f t="shared" si="68"/>
        <v>29</v>
      </c>
      <c r="C1849" t="str">
        <f t="shared" si="68"/>
        <v>pop_25_34</v>
      </c>
      <c r="D1849">
        <f ca="1">VLOOKUP(A1849&amp;B1849,'raw -- CBO demo'!$A$11:$N$8141,4,FALSE)</f>
        <v>4559421</v>
      </c>
      <c r="E1849">
        <f ca="1">VLOOKUP(A1849&amp;B1849,'raw -- CBO demo'!$A$11:$N$8141,8,FALSE)+VLOOKUP(A1849&amp;B1849,'raw -- CBO demo'!$A$11:$N$8141,14,FALSE)</f>
        <v>1781001</v>
      </c>
    </row>
    <row r="1850" spans="1:5">
      <c r="A1850">
        <f t="shared" si="67"/>
        <v>2041</v>
      </c>
      <c r="B1850">
        <f t="shared" si="68"/>
        <v>30</v>
      </c>
      <c r="C1850" t="str">
        <f t="shared" si="68"/>
        <v>pop_25_34</v>
      </c>
      <c r="D1850">
        <f ca="1">VLOOKUP(A1850&amp;B1850,'raw -- CBO demo'!$A$11:$N$8141,4,FALSE)</f>
        <v>4662279</v>
      </c>
      <c r="E1850">
        <f ca="1">VLOOKUP(A1850&amp;B1850,'raw -- CBO demo'!$A$11:$N$8141,8,FALSE)+VLOOKUP(A1850&amp;B1850,'raw -- CBO demo'!$A$11:$N$8141,14,FALSE)</f>
        <v>1914264</v>
      </c>
    </row>
    <row r="1851" spans="1:5">
      <c r="A1851">
        <f t="shared" si="67"/>
        <v>2041</v>
      </c>
      <c r="B1851">
        <f t="shared" si="68"/>
        <v>31</v>
      </c>
      <c r="C1851" t="str">
        <f t="shared" si="68"/>
        <v>pop_25_34</v>
      </c>
      <c r="D1851">
        <f ca="1">VLOOKUP(A1851&amp;B1851,'raw -- CBO demo'!$A$11:$N$8141,4,FALSE)</f>
        <v>4749845</v>
      </c>
      <c r="E1851">
        <f ca="1">VLOOKUP(A1851&amp;B1851,'raw -- CBO demo'!$A$11:$N$8141,8,FALSE)+VLOOKUP(A1851&amp;B1851,'raw -- CBO demo'!$A$11:$N$8141,14,FALSE)</f>
        <v>2167638</v>
      </c>
    </row>
    <row r="1852" spans="1:5">
      <c r="A1852">
        <f t="shared" si="67"/>
        <v>2041</v>
      </c>
      <c r="B1852">
        <f t="shared" si="68"/>
        <v>32</v>
      </c>
      <c r="C1852" t="str">
        <f t="shared" si="68"/>
        <v>pop_25_34</v>
      </c>
      <c r="D1852">
        <f ca="1">VLOOKUP(A1852&amp;B1852,'raw -- CBO demo'!$A$11:$N$8141,4,FALSE)</f>
        <v>4922788</v>
      </c>
      <c r="E1852">
        <f ca="1">VLOOKUP(A1852&amp;B1852,'raw -- CBO demo'!$A$11:$N$8141,8,FALSE)+VLOOKUP(A1852&amp;B1852,'raw -- CBO demo'!$A$11:$N$8141,14,FALSE)</f>
        <v>2388257</v>
      </c>
    </row>
    <row r="1853" spans="1:5">
      <c r="A1853">
        <f t="shared" si="67"/>
        <v>2041</v>
      </c>
      <c r="B1853">
        <f t="shared" si="68"/>
        <v>33</v>
      </c>
      <c r="C1853" t="str">
        <f t="shared" si="68"/>
        <v>pop_25_34</v>
      </c>
      <c r="D1853">
        <f ca="1">VLOOKUP(A1853&amp;B1853,'raw -- CBO demo'!$A$11:$N$8141,4,FALSE)</f>
        <v>4955442</v>
      </c>
      <c r="E1853">
        <f ca="1">VLOOKUP(A1853&amp;B1853,'raw -- CBO demo'!$A$11:$N$8141,8,FALSE)+VLOOKUP(A1853&amp;B1853,'raw -- CBO demo'!$A$11:$N$8141,14,FALSE)</f>
        <v>2485035</v>
      </c>
    </row>
    <row r="1854" spans="1:5">
      <c r="A1854">
        <f t="shared" si="67"/>
        <v>2041</v>
      </c>
      <c r="B1854">
        <f t="shared" si="68"/>
        <v>34</v>
      </c>
      <c r="C1854" t="str">
        <f t="shared" si="68"/>
        <v>pop_25_34</v>
      </c>
      <c r="D1854">
        <f ca="1">VLOOKUP(A1854&amp;B1854,'raw -- CBO demo'!$A$11:$N$8141,4,FALSE)</f>
        <v>4899115</v>
      </c>
      <c r="E1854">
        <f ca="1">VLOOKUP(A1854&amp;B1854,'raw -- CBO demo'!$A$11:$N$8141,8,FALSE)+VLOOKUP(A1854&amp;B1854,'raw -- CBO demo'!$A$11:$N$8141,14,FALSE)</f>
        <v>2561375</v>
      </c>
    </row>
    <row r="1855" spans="1:5">
      <c r="A1855">
        <f t="shared" si="67"/>
        <v>2041</v>
      </c>
      <c r="B1855">
        <f t="shared" si="68"/>
        <v>35</v>
      </c>
      <c r="C1855" t="str">
        <f t="shared" si="68"/>
        <v>pop_35_44</v>
      </c>
      <c r="D1855">
        <f ca="1">VLOOKUP(A1855&amp;B1855,'raw -- CBO demo'!$A$11:$N$8141,4,FALSE)</f>
        <v>4797221</v>
      </c>
      <c r="E1855">
        <f ca="1">VLOOKUP(A1855&amp;B1855,'raw -- CBO demo'!$A$11:$N$8141,8,FALSE)+VLOOKUP(A1855&amp;B1855,'raw -- CBO demo'!$A$11:$N$8141,14,FALSE)</f>
        <v>2593321</v>
      </c>
    </row>
    <row r="1856" spans="1:5">
      <c r="A1856">
        <f t="shared" si="67"/>
        <v>2041</v>
      </c>
      <c r="B1856">
        <f t="shared" si="68"/>
        <v>36</v>
      </c>
      <c r="C1856" t="str">
        <f t="shared" si="68"/>
        <v>pop_35_44</v>
      </c>
      <c r="D1856">
        <f ca="1">VLOOKUP(A1856&amp;B1856,'raw -- CBO demo'!$A$11:$N$8141,4,FALSE)</f>
        <v>4753686</v>
      </c>
      <c r="E1856">
        <f ca="1">VLOOKUP(A1856&amp;B1856,'raw -- CBO demo'!$A$11:$N$8141,8,FALSE)+VLOOKUP(A1856&amp;B1856,'raw -- CBO demo'!$A$11:$N$8141,14,FALSE)</f>
        <v>2543202</v>
      </c>
    </row>
    <row r="1857" spans="1:5">
      <c r="A1857">
        <f t="shared" si="67"/>
        <v>2041</v>
      </c>
      <c r="B1857">
        <f t="shared" si="68"/>
        <v>37</v>
      </c>
      <c r="C1857" t="str">
        <f t="shared" si="68"/>
        <v>pop_35_44</v>
      </c>
      <c r="D1857">
        <f ca="1">VLOOKUP(A1857&amp;B1857,'raw -- CBO demo'!$A$11:$N$8141,4,FALSE)</f>
        <v>4722651</v>
      </c>
      <c r="E1857">
        <f ca="1">VLOOKUP(A1857&amp;B1857,'raw -- CBO demo'!$A$11:$N$8141,8,FALSE)+VLOOKUP(A1857&amp;B1857,'raw -- CBO demo'!$A$11:$N$8141,14,FALSE)</f>
        <v>2586567</v>
      </c>
    </row>
    <row r="1858" spans="1:5">
      <c r="A1858">
        <f t="shared" si="67"/>
        <v>2041</v>
      </c>
      <c r="B1858">
        <f t="shared" si="68"/>
        <v>38</v>
      </c>
      <c r="C1858" t="str">
        <f t="shared" si="68"/>
        <v>pop_35_44</v>
      </c>
      <c r="D1858">
        <f ca="1">VLOOKUP(A1858&amp;B1858,'raw -- CBO demo'!$A$11:$N$8141,4,FALSE)</f>
        <v>4672316</v>
      </c>
      <c r="E1858">
        <f ca="1">VLOOKUP(A1858&amp;B1858,'raw -- CBO demo'!$A$11:$N$8141,8,FALSE)+VLOOKUP(A1858&amp;B1858,'raw -- CBO demo'!$A$11:$N$8141,14,FALSE)</f>
        <v>2658608</v>
      </c>
    </row>
    <row r="1859" spans="1:5">
      <c r="A1859">
        <f t="shared" si="67"/>
        <v>2041</v>
      </c>
      <c r="B1859">
        <f t="shared" si="68"/>
        <v>39</v>
      </c>
      <c r="C1859" t="str">
        <f t="shared" si="68"/>
        <v>pop_35_44</v>
      </c>
      <c r="D1859">
        <f ca="1">VLOOKUP(A1859&amp;B1859,'raw -- CBO demo'!$A$11:$N$8141,4,FALSE)</f>
        <v>4670880</v>
      </c>
      <c r="E1859">
        <f ca="1">VLOOKUP(A1859&amp;B1859,'raw -- CBO demo'!$A$11:$N$8141,8,FALSE)+VLOOKUP(A1859&amp;B1859,'raw -- CBO demo'!$A$11:$N$8141,14,FALSE)</f>
        <v>2722878</v>
      </c>
    </row>
    <row r="1860" spans="1:5">
      <c r="A1860">
        <f t="shared" si="67"/>
        <v>2041</v>
      </c>
      <c r="B1860">
        <f t="shared" si="68"/>
        <v>40</v>
      </c>
      <c r="C1860" t="str">
        <f t="shared" si="68"/>
        <v>pop_35_44</v>
      </c>
      <c r="D1860">
        <f ca="1">VLOOKUP(A1860&amp;B1860,'raw -- CBO demo'!$A$11:$N$8141,4,FALSE)</f>
        <v>4754319</v>
      </c>
      <c r="E1860">
        <f ca="1">VLOOKUP(A1860&amp;B1860,'raw -- CBO demo'!$A$11:$N$8141,8,FALSE)+VLOOKUP(A1860&amp;B1860,'raw -- CBO demo'!$A$11:$N$8141,14,FALSE)</f>
        <v>2722539</v>
      </c>
    </row>
    <row r="1861" spans="1:5">
      <c r="A1861">
        <f t="shared" si="67"/>
        <v>2041</v>
      </c>
      <c r="B1861">
        <f t="shared" si="68"/>
        <v>41</v>
      </c>
      <c r="C1861" t="str">
        <f t="shared" si="68"/>
        <v>pop_35_44</v>
      </c>
      <c r="D1861">
        <f ca="1">VLOOKUP(A1861&amp;B1861,'raw -- CBO demo'!$A$11:$N$8141,4,FALSE)</f>
        <v>4682570</v>
      </c>
      <c r="E1861">
        <f ca="1">VLOOKUP(A1861&amp;B1861,'raw -- CBO demo'!$A$11:$N$8141,8,FALSE)+VLOOKUP(A1861&amp;B1861,'raw -- CBO demo'!$A$11:$N$8141,14,FALSE)</f>
        <v>2754618</v>
      </c>
    </row>
    <row r="1862" spans="1:5">
      <c r="A1862">
        <f t="shared" si="67"/>
        <v>2041</v>
      </c>
      <c r="B1862">
        <f t="shared" si="68"/>
        <v>42</v>
      </c>
      <c r="C1862" t="str">
        <f t="shared" si="68"/>
        <v>pop_35_44</v>
      </c>
      <c r="D1862">
        <f ca="1">VLOOKUP(A1862&amp;B1862,'raw -- CBO demo'!$A$11:$N$8141,4,FALSE)</f>
        <v>4672429</v>
      </c>
      <c r="E1862">
        <f ca="1">VLOOKUP(A1862&amp;B1862,'raw -- CBO demo'!$A$11:$N$8141,8,FALSE)+VLOOKUP(A1862&amp;B1862,'raw -- CBO demo'!$A$11:$N$8141,14,FALSE)</f>
        <v>2746600</v>
      </c>
    </row>
    <row r="1863" spans="1:5">
      <c r="A1863">
        <f t="shared" si="67"/>
        <v>2041</v>
      </c>
      <c r="B1863">
        <f t="shared" si="68"/>
        <v>43</v>
      </c>
      <c r="C1863" t="str">
        <f t="shared" si="68"/>
        <v>pop_35_44</v>
      </c>
      <c r="D1863">
        <f ca="1">VLOOKUP(A1863&amp;B1863,'raw -- CBO demo'!$A$11:$N$8141,4,FALSE)</f>
        <v>4599523</v>
      </c>
      <c r="E1863">
        <f ca="1">VLOOKUP(A1863&amp;B1863,'raw -- CBO demo'!$A$11:$N$8141,8,FALSE)+VLOOKUP(A1863&amp;B1863,'raw -- CBO demo'!$A$11:$N$8141,14,FALSE)</f>
        <v>2738191</v>
      </c>
    </row>
    <row r="1864" spans="1:5">
      <c r="A1864">
        <f t="shared" si="67"/>
        <v>2041</v>
      </c>
      <c r="B1864">
        <f t="shared" si="68"/>
        <v>44</v>
      </c>
      <c r="C1864" t="str">
        <f t="shared" si="68"/>
        <v>pop_35_44</v>
      </c>
      <c r="D1864">
        <f ca="1">VLOOKUP(A1864&amp;B1864,'raw -- CBO demo'!$A$11:$N$8141,4,FALSE)</f>
        <v>4607982</v>
      </c>
      <c r="E1864">
        <f ca="1">VLOOKUP(A1864&amp;B1864,'raw -- CBO demo'!$A$11:$N$8141,8,FALSE)+VLOOKUP(A1864&amp;B1864,'raw -- CBO demo'!$A$11:$N$8141,14,FALSE)</f>
        <v>2729058</v>
      </c>
    </row>
    <row r="1865" spans="1:5">
      <c r="A1865">
        <f t="shared" si="67"/>
        <v>2041</v>
      </c>
      <c r="B1865">
        <f t="shared" si="68"/>
        <v>45</v>
      </c>
      <c r="C1865" t="str">
        <f t="shared" si="68"/>
        <v>pop_45_54</v>
      </c>
      <c r="D1865">
        <f ca="1">VLOOKUP(A1865&amp;B1865,'raw -- CBO demo'!$A$11:$N$8141,4,FALSE)</f>
        <v>4619917</v>
      </c>
      <c r="E1865">
        <f ca="1">VLOOKUP(A1865&amp;B1865,'raw -- CBO demo'!$A$11:$N$8141,8,FALSE)+VLOOKUP(A1865&amp;B1865,'raw -- CBO demo'!$A$11:$N$8141,14,FALSE)</f>
        <v>2792418</v>
      </c>
    </row>
    <row r="1866" spans="1:5">
      <c r="A1866">
        <f t="shared" si="67"/>
        <v>2041</v>
      </c>
      <c r="B1866">
        <f t="shared" si="68"/>
        <v>46</v>
      </c>
      <c r="C1866" t="str">
        <f t="shared" si="68"/>
        <v>pop_45_54</v>
      </c>
      <c r="D1866">
        <f ca="1">VLOOKUP(A1866&amp;B1866,'raw -- CBO demo'!$A$11:$N$8141,4,FALSE)</f>
        <v>4644023</v>
      </c>
      <c r="E1866">
        <f ca="1">VLOOKUP(A1866&amp;B1866,'raw -- CBO demo'!$A$11:$N$8141,8,FALSE)+VLOOKUP(A1866&amp;B1866,'raw -- CBO demo'!$A$11:$N$8141,14,FALSE)</f>
        <v>2810053</v>
      </c>
    </row>
    <row r="1867" spans="1:5">
      <c r="A1867">
        <f t="shared" si="67"/>
        <v>2041</v>
      </c>
      <c r="B1867">
        <f t="shared" si="68"/>
        <v>47</v>
      </c>
      <c r="C1867" t="str">
        <f t="shared" si="68"/>
        <v>pop_45_54</v>
      </c>
      <c r="D1867">
        <f ca="1">VLOOKUP(A1867&amp;B1867,'raw -- CBO demo'!$A$11:$N$8141,4,FALSE)</f>
        <v>4691316</v>
      </c>
      <c r="E1867">
        <f ca="1">VLOOKUP(A1867&amp;B1867,'raw -- CBO demo'!$A$11:$N$8141,8,FALSE)+VLOOKUP(A1867&amp;B1867,'raw -- CBO demo'!$A$11:$N$8141,14,FALSE)</f>
        <v>2749215</v>
      </c>
    </row>
    <row r="1868" spans="1:5">
      <c r="A1868">
        <f t="shared" si="67"/>
        <v>2041</v>
      </c>
      <c r="B1868">
        <f t="shared" si="68"/>
        <v>48</v>
      </c>
      <c r="C1868" t="str">
        <f t="shared" si="68"/>
        <v>pop_45_54</v>
      </c>
      <c r="D1868">
        <f ca="1">VLOOKUP(A1868&amp;B1868,'raw -- CBO demo'!$A$11:$N$8141,4,FALSE)</f>
        <v>4773230</v>
      </c>
      <c r="E1868">
        <f ca="1">VLOOKUP(A1868&amp;B1868,'raw -- CBO demo'!$A$11:$N$8141,8,FALSE)+VLOOKUP(A1868&amp;B1868,'raw -- CBO demo'!$A$11:$N$8141,14,FALSE)</f>
        <v>2818981</v>
      </c>
    </row>
    <row r="1869" spans="1:5">
      <c r="A1869">
        <f t="shared" si="67"/>
        <v>2041</v>
      </c>
      <c r="B1869">
        <f t="shared" si="68"/>
        <v>49</v>
      </c>
      <c r="C1869" t="str">
        <f t="shared" si="68"/>
        <v>pop_45_54</v>
      </c>
      <c r="D1869">
        <f ca="1">VLOOKUP(A1869&amp;B1869,'raw -- CBO demo'!$A$11:$N$8141,4,FALSE)</f>
        <v>4810249</v>
      </c>
      <c r="E1869">
        <f ca="1">VLOOKUP(A1869&amp;B1869,'raw -- CBO demo'!$A$11:$N$8141,8,FALSE)+VLOOKUP(A1869&amp;B1869,'raw -- CBO demo'!$A$11:$N$8141,14,FALSE)</f>
        <v>2816009</v>
      </c>
    </row>
    <row r="1870" spans="1:5">
      <c r="A1870">
        <f t="shared" si="67"/>
        <v>2041</v>
      </c>
      <c r="B1870">
        <f t="shared" si="68"/>
        <v>50</v>
      </c>
      <c r="C1870" t="str">
        <f t="shared" si="68"/>
        <v>pop_45_54</v>
      </c>
      <c r="D1870">
        <f ca="1">VLOOKUP(A1870&amp;B1870,'raw -- CBO demo'!$A$11:$N$8141,4,FALSE)</f>
        <v>4852394</v>
      </c>
      <c r="E1870">
        <f ca="1">VLOOKUP(A1870&amp;B1870,'raw -- CBO demo'!$A$11:$N$8141,8,FALSE)+VLOOKUP(A1870&amp;B1870,'raw -- CBO demo'!$A$11:$N$8141,14,FALSE)</f>
        <v>2933624</v>
      </c>
    </row>
    <row r="1871" spans="1:5">
      <c r="A1871">
        <f t="shared" si="67"/>
        <v>2041</v>
      </c>
      <c r="B1871">
        <f t="shared" si="68"/>
        <v>51</v>
      </c>
      <c r="C1871" t="str">
        <f t="shared" si="68"/>
        <v>pop_45_54</v>
      </c>
      <c r="D1871">
        <f ca="1">VLOOKUP(A1871&amp;B1871,'raw -- CBO demo'!$A$11:$N$8141,4,FALSE)</f>
        <v>4707185</v>
      </c>
      <c r="E1871">
        <f ca="1">VLOOKUP(A1871&amp;B1871,'raw -- CBO demo'!$A$11:$N$8141,8,FALSE)+VLOOKUP(A1871&amp;B1871,'raw -- CBO demo'!$A$11:$N$8141,14,FALSE)</f>
        <v>2813169</v>
      </c>
    </row>
    <row r="1872" spans="1:5">
      <c r="A1872">
        <f t="shared" si="67"/>
        <v>2041</v>
      </c>
      <c r="B1872">
        <f t="shared" si="68"/>
        <v>52</v>
      </c>
      <c r="C1872" t="str">
        <f t="shared" si="68"/>
        <v>pop_45_54</v>
      </c>
      <c r="D1872">
        <f ca="1">VLOOKUP(A1872&amp;B1872,'raw -- CBO demo'!$A$11:$N$8141,4,FALSE)</f>
        <v>4586910</v>
      </c>
      <c r="E1872">
        <f ca="1">VLOOKUP(A1872&amp;B1872,'raw -- CBO demo'!$A$11:$N$8141,8,FALSE)+VLOOKUP(A1872&amp;B1872,'raw -- CBO demo'!$A$11:$N$8141,14,FALSE)</f>
        <v>2655995</v>
      </c>
    </row>
    <row r="1873" spans="1:5">
      <c r="A1873">
        <f t="shared" si="67"/>
        <v>2041</v>
      </c>
      <c r="B1873">
        <f t="shared" si="68"/>
        <v>53</v>
      </c>
      <c r="C1873" t="str">
        <f t="shared" si="68"/>
        <v>pop_45_54</v>
      </c>
      <c r="D1873">
        <f ca="1">VLOOKUP(A1873&amp;B1873,'raw -- CBO demo'!$A$11:$N$8141,4,FALSE)</f>
        <v>4464133</v>
      </c>
      <c r="E1873">
        <f ca="1">VLOOKUP(A1873&amp;B1873,'raw -- CBO demo'!$A$11:$N$8141,8,FALSE)+VLOOKUP(A1873&amp;B1873,'raw -- CBO demo'!$A$11:$N$8141,14,FALSE)</f>
        <v>2596701</v>
      </c>
    </row>
    <row r="1874" spans="1:5">
      <c r="A1874">
        <f t="shared" si="67"/>
        <v>2041</v>
      </c>
      <c r="B1874">
        <f t="shared" si="68"/>
        <v>54</v>
      </c>
      <c r="C1874" t="str">
        <f t="shared" si="68"/>
        <v>pop_45_54</v>
      </c>
      <c r="D1874">
        <f ca="1">VLOOKUP(A1874&amp;B1874,'raw -- CBO demo'!$A$11:$N$8141,4,FALSE)</f>
        <v>4407581</v>
      </c>
      <c r="E1874">
        <f ca="1">VLOOKUP(A1874&amp;B1874,'raw -- CBO demo'!$A$11:$N$8141,8,FALSE)+VLOOKUP(A1874&amp;B1874,'raw -- CBO demo'!$A$11:$N$8141,14,FALSE)</f>
        <v>2538246</v>
      </c>
    </row>
    <row r="1875" spans="1:5">
      <c r="A1875">
        <f t="shared" si="67"/>
        <v>2041</v>
      </c>
      <c r="B1875">
        <f t="shared" si="68"/>
        <v>55</v>
      </c>
      <c r="C1875" t="str">
        <f t="shared" si="68"/>
        <v>pop_55_64</v>
      </c>
      <c r="D1875">
        <f ca="1">VLOOKUP(A1875&amp;B1875,'raw -- CBO demo'!$A$11:$N$8141,4,FALSE)</f>
        <v>4403004</v>
      </c>
      <c r="E1875">
        <f ca="1">VLOOKUP(A1875&amp;B1875,'raw -- CBO demo'!$A$11:$N$8141,8,FALSE)+VLOOKUP(A1875&amp;B1875,'raw -- CBO demo'!$A$11:$N$8141,14,FALSE)</f>
        <v>2580990</v>
      </c>
    </row>
    <row r="1876" spans="1:5">
      <c r="A1876">
        <f t="shared" si="67"/>
        <v>2041</v>
      </c>
      <c r="B1876">
        <f t="shared" si="68"/>
        <v>56</v>
      </c>
      <c r="C1876" t="str">
        <f t="shared" si="68"/>
        <v>pop_55_64</v>
      </c>
      <c r="D1876">
        <f ca="1">VLOOKUP(A1876&amp;B1876,'raw -- CBO demo'!$A$11:$N$8141,4,FALSE)</f>
        <v>4298100</v>
      </c>
      <c r="E1876">
        <f ca="1">VLOOKUP(A1876&amp;B1876,'raw -- CBO demo'!$A$11:$N$8141,8,FALSE)+VLOOKUP(A1876&amp;B1876,'raw -- CBO demo'!$A$11:$N$8141,14,FALSE)</f>
        <v>2547215</v>
      </c>
    </row>
    <row r="1877" spans="1:5">
      <c r="A1877">
        <f t="shared" si="67"/>
        <v>2041</v>
      </c>
      <c r="B1877">
        <f t="shared" si="68"/>
        <v>57</v>
      </c>
      <c r="C1877" t="str">
        <f t="shared" si="68"/>
        <v>pop_55_64</v>
      </c>
      <c r="D1877">
        <f ca="1">VLOOKUP(A1877&amp;B1877,'raw -- CBO demo'!$A$11:$N$8141,4,FALSE)</f>
        <v>4257873</v>
      </c>
      <c r="E1877">
        <f ca="1">VLOOKUP(A1877&amp;B1877,'raw -- CBO demo'!$A$11:$N$8141,8,FALSE)+VLOOKUP(A1877&amp;B1877,'raw -- CBO demo'!$A$11:$N$8141,14,FALSE)</f>
        <v>2590787</v>
      </c>
    </row>
    <row r="1878" spans="1:5">
      <c r="A1878">
        <f t="shared" si="67"/>
        <v>2041</v>
      </c>
      <c r="B1878">
        <f t="shared" si="68"/>
        <v>58</v>
      </c>
      <c r="C1878" t="str">
        <f t="shared" si="68"/>
        <v>pop_55_64</v>
      </c>
      <c r="D1878">
        <f ca="1">VLOOKUP(A1878&amp;B1878,'raw -- CBO demo'!$A$11:$N$8141,4,FALSE)</f>
        <v>4311227</v>
      </c>
      <c r="E1878">
        <f ca="1">VLOOKUP(A1878&amp;B1878,'raw -- CBO demo'!$A$11:$N$8141,8,FALSE)+VLOOKUP(A1878&amp;B1878,'raw -- CBO demo'!$A$11:$N$8141,14,FALSE)</f>
        <v>2607537</v>
      </c>
    </row>
    <row r="1879" spans="1:5">
      <c r="A1879">
        <f t="shared" si="67"/>
        <v>2041</v>
      </c>
      <c r="B1879">
        <f t="shared" si="68"/>
        <v>59</v>
      </c>
      <c r="C1879" t="str">
        <f t="shared" si="68"/>
        <v>pop_55_64</v>
      </c>
      <c r="D1879">
        <f ca="1">VLOOKUP(A1879&amp;B1879,'raw -- CBO demo'!$A$11:$N$8141,4,FALSE)</f>
        <v>4208856</v>
      </c>
      <c r="E1879">
        <f ca="1">VLOOKUP(A1879&amp;B1879,'raw -- CBO demo'!$A$11:$N$8141,8,FALSE)+VLOOKUP(A1879&amp;B1879,'raw -- CBO demo'!$A$11:$N$8141,14,FALSE)</f>
        <v>2549548</v>
      </c>
    </row>
    <row r="1880" spans="1:5">
      <c r="A1880">
        <f t="shared" si="67"/>
        <v>2041</v>
      </c>
      <c r="B1880">
        <f t="shared" si="68"/>
        <v>60</v>
      </c>
      <c r="C1880" t="str">
        <f t="shared" si="68"/>
        <v>pop_55_64</v>
      </c>
      <c r="D1880">
        <f ca="1">VLOOKUP(A1880&amp;B1880,'raw -- CBO demo'!$A$11:$N$8141,4,FALSE)</f>
        <v>4236037</v>
      </c>
      <c r="E1880">
        <f ca="1">VLOOKUP(A1880&amp;B1880,'raw -- CBO demo'!$A$11:$N$8141,8,FALSE)+VLOOKUP(A1880&amp;B1880,'raw -- CBO demo'!$A$11:$N$8141,14,FALSE)</f>
        <v>2571207</v>
      </c>
    </row>
    <row r="1881" spans="1:5">
      <c r="A1881">
        <f t="shared" si="67"/>
        <v>2041</v>
      </c>
      <c r="B1881">
        <f t="shared" si="68"/>
        <v>61</v>
      </c>
      <c r="C1881" t="str">
        <f t="shared" si="68"/>
        <v>pop_55_64</v>
      </c>
      <c r="D1881">
        <f ca="1">VLOOKUP(A1881&amp;B1881,'raw -- CBO demo'!$A$11:$N$8141,4,FALSE)</f>
        <v>4045556</v>
      </c>
      <c r="E1881">
        <f ca="1">VLOOKUP(A1881&amp;B1881,'raw -- CBO demo'!$A$11:$N$8141,8,FALSE)+VLOOKUP(A1881&amp;B1881,'raw -- CBO demo'!$A$11:$N$8141,14,FALSE)</f>
        <v>2550651</v>
      </c>
    </row>
    <row r="1882" spans="1:5">
      <c r="A1882">
        <f t="shared" si="67"/>
        <v>2041</v>
      </c>
      <c r="B1882">
        <f t="shared" si="68"/>
        <v>62</v>
      </c>
      <c r="C1882" t="str">
        <f t="shared" si="68"/>
        <v>pop_55_64</v>
      </c>
      <c r="D1882">
        <f ca="1">VLOOKUP(A1882&amp;B1882,'raw -- CBO demo'!$A$11:$N$8141,4,FALSE)</f>
        <v>3885841</v>
      </c>
      <c r="E1882">
        <f ca="1">VLOOKUP(A1882&amp;B1882,'raw -- CBO demo'!$A$11:$N$8141,8,FALSE)+VLOOKUP(A1882&amp;B1882,'raw -- CBO demo'!$A$11:$N$8141,14,FALSE)</f>
        <v>2488619</v>
      </c>
    </row>
    <row r="1883" spans="1:5">
      <c r="A1883">
        <f t="shared" si="67"/>
        <v>2041</v>
      </c>
      <c r="B1883">
        <f t="shared" si="68"/>
        <v>63</v>
      </c>
      <c r="C1883" t="str">
        <f t="shared" si="68"/>
        <v>pop_55_64</v>
      </c>
      <c r="D1883">
        <f ca="1">VLOOKUP(A1883&amp;B1883,'raw -- CBO demo'!$A$11:$N$8141,4,FALSE)</f>
        <v>3829805</v>
      </c>
      <c r="E1883">
        <f ca="1">VLOOKUP(A1883&amp;B1883,'raw -- CBO demo'!$A$11:$N$8141,8,FALSE)+VLOOKUP(A1883&amp;B1883,'raw -- CBO demo'!$A$11:$N$8141,14,FALSE)</f>
        <v>2438947</v>
      </c>
    </row>
    <row r="1884" spans="1:5">
      <c r="A1884">
        <f t="shared" si="67"/>
        <v>2041</v>
      </c>
      <c r="B1884">
        <f t="shared" si="68"/>
        <v>64</v>
      </c>
      <c r="C1884" t="str">
        <f t="shared" si="68"/>
        <v>pop_55_64</v>
      </c>
      <c r="D1884">
        <f ca="1">VLOOKUP(A1884&amp;B1884,'raw -- CBO demo'!$A$11:$N$8141,4,FALSE)</f>
        <v>3659309</v>
      </c>
      <c r="E1884">
        <f ca="1">VLOOKUP(A1884&amp;B1884,'raw -- CBO demo'!$A$11:$N$8141,8,FALSE)+VLOOKUP(A1884&amp;B1884,'raw -- CBO demo'!$A$11:$N$8141,14,FALSE)</f>
        <v>2369415</v>
      </c>
    </row>
    <row r="1885" spans="1:5">
      <c r="A1885">
        <f t="shared" si="67"/>
        <v>2041</v>
      </c>
      <c r="B1885">
        <f t="shared" si="68"/>
        <v>65</v>
      </c>
      <c r="C1885" t="str">
        <f t="shared" si="68"/>
        <v>pop_65_74</v>
      </c>
      <c r="D1885">
        <f ca="1">VLOOKUP(A1885&amp;B1885,'raw -- CBO demo'!$A$11:$N$8141,4,FALSE)</f>
        <v>3596947</v>
      </c>
      <c r="E1885">
        <f ca="1">VLOOKUP(A1885&amp;B1885,'raw -- CBO demo'!$A$11:$N$8141,8,FALSE)+VLOOKUP(A1885&amp;B1885,'raw -- CBO demo'!$A$11:$N$8141,14,FALSE)</f>
        <v>2286398</v>
      </c>
    </row>
    <row r="1886" spans="1:5">
      <c r="A1886">
        <f t="shared" si="67"/>
        <v>2041</v>
      </c>
      <c r="B1886">
        <f t="shared" si="68"/>
        <v>66</v>
      </c>
      <c r="C1886" t="str">
        <f t="shared" si="68"/>
        <v>pop_65_74</v>
      </c>
      <c r="D1886">
        <f ca="1">VLOOKUP(A1886&amp;B1886,'raw -- CBO demo'!$A$11:$N$8141,4,FALSE)</f>
        <v>3552151</v>
      </c>
      <c r="E1886">
        <f ca="1">VLOOKUP(A1886&amp;B1886,'raw -- CBO demo'!$A$11:$N$8141,8,FALSE)+VLOOKUP(A1886&amp;B1886,'raw -- CBO demo'!$A$11:$N$8141,14,FALSE)</f>
        <v>2203617</v>
      </c>
    </row>
    <row r="1887" spans="1:5">
      <c r="A1887">
        <f t="shared" si="67"/>
        <v>2041</v>
      </c>
      <c r="B1887">
        <f t="shared" si="68"/>
        <v>67</v>
      </c>
      <c r="C1887" t="str">
        <f t="shared" si="68"/>
        <v>pop_65_74</v>
      </c>
      <c r="D1887">
        <f ca="1">VLOOKUP(A1887&amp;B1887,'raw -- CBO demo'!$A$11:$N$8141,4,FALSE)</f>
        <v>3455756</v>
      </c>
      <c r="E1887">
        <f ca="1">VLOOKUP(A1887&amp;B1887,'raw -- CBO demo'!$A$11:$N$8141,8,FALSE)+VLOOKUP(A1887&amp;B1887,'raw -- CBO demo'!$A$11:$N$8141,14,FALSE)</f>
        <v>2164950</v>
      </c>
    </row>
    <row r="1888" spans="1:5">
      <c r="A1888">
        <f t="shared" si="67"/>
        <v>2041</v>
      </c>
      <c r="B1888">
        <f t="shared" si="68"/>
        <v>68</v>
      </c>
      <c r="C1888" t="str">
        <f t="shared" si="68"/>
        <v>pop_65_74</v>
      </c>
      <c r="D1888">
        <f ca="1">VLOOKUP(A1888&amp;B1888,'raw -- CBO demo'!$A$11:$N$8141,4,FALSE)</f>
        <v>3554827</v>
      </c>
      <c r="E1888">
        <f ca="1">VLOOKUP(A1888&amp;B1888,'raw -- CBO demo'!$A$11:$N$8141,8,FALSE)+VLOOKUP(A1888&amp;B1888,'raw -- CBO demo'!$A$11:$N$8141,14,FALSE)</f>
        <v>2176992</v>
      </c>
    </row>
    <row r="1889" spans="1:5">
      <c r="A1889">
        <f t="shared" si="67"/>
        <v>2041</v>
      </c>
      <c r="B1889">
        <f t="shared" si="68"/>
        <v>69</v>
      </c>
      <c r="C1889" t="str">
        <f t="shared" si="68"/>
        <v>pop_65_74</v>
      </c>
      <c r="D1889">
        <f ca="1">VLOOKUP(A1889&amp;B1889,'raw -- CBO demo'!$A$11:$N$8141,4,FALSE)</f>
        <v>3669670</v>
      </c>
      <c r="E1889">
        <f ca="1">VLOOKUP(A1889&amp;B1889,'raw -- CBO demo'!$A$11:$N$8141,8,FALSE)+VLOOKUP(A1889&amp;B1889,'raw -- CBO demo'!$A$11:$N$8141,14,FALSE)</f>
        <v>2240199</v>
      </c>
    </row>
    <row r="1890" spans="1:5">
      <c r="A1890">
        <f t="shared" si="67"/>
        <v>2041</v>
      </c>
      <c r="B1890">
        <f t="shared" si="68"/>
        <v>70</v>
      </c>
      <c r="C1890" t="str">
        <f t="shared" si="68"/>
        <v>pop_65_74</v>
      </c>
      <c r="D1890">
        <f ca="1">VLOOKUP(A1890&amp;B1890,'raw -- CBO demo'!$A$11:$N$8141,4,FALSE)</f>
        <v>3775062</v>
      </c>
      <c r="E1890">
        <f ca="1">VLOOKUP(A1890&amp;B1890,'raw -- CBO demo'!$A$11:$N$8141,8,FALSE)+VLOOKUP(A1890&amp;B1890,'raw -- CBO demo'!$A$11:$N$8141,14,FALSE)</f>
        <v>2328458</v>
      </c>
    </row>
    <row r="1891" spans="1:5">
      <c r="A1891">
        <f t="shared" si="67"/>
        <v>2041</v>
      </c>
      <c r="B1891">
        <f t="shared" si="68"/>
        <v>71</v>
      </c>
      <c r="C1891" t="str">
        <f t="shared" si="68"/>
        <v>pop_65_74</v>
      </c>
      <c r="D1891">
        <f ca="1">VLOOKUP(A1891&amp;B1891,'raw -- CBO demo'!$A$11:$N$8141,4,FALSE)</f>
        <v>3558940</v>
      </c>
      <c r="E1891">
        <f ca="1">VLOOKUP(A1891&amp;B1891,'raw -- CBO demo'!$A$11:$N$8141,8,FALSE)+VLOOKUP(A1891&amp;B1891,'raw -- CBO demo'!$A$11:$N$8141,14,FALSE)</f>
        <v>2177708</v>
      </c>
    </row>
    <row r="1892" spans="1:5">
      <c r="A1892">
        <f t="shared" si="67"/>
        <v>2041</v>
      </c>
      <c r="B1892">
        <f t="shared" si="68"/>
        <v>72</v>
      </c>
      <c r="C1892" t="str">
        <f t="shared" si="68"/>
        <v>pop_65_74</v>
      </c>
      <c r="D1892">
        <f ca="1">VLOOKUP(A1892&amp;B1892,'raw -- CBO demo'!$A$11:$N$8141,4,FALSE)</f>
        <v>3402961</v>
      </c>
      <c r="E1892">
        <f ca="1">VLOOKUP(A1892&amp;B1892,'raw -- CBO demo'!$A$11:$N$8141,8,FALSE)+VLOOKUP(A1892&amp;B1892,'raw -- CBO demo'!$A$11:$N$8141,14,FALSE)</f>
        <v>2061427</v>
      </c>
    </row>
    <row r="1893" spans="1:5">
      <c r="A1893">
        <f t="shared" si="67"/>
        <v>2041</v>
      </c>
      <c r="B1893">
        <f t="shared" si="68"/>
        <v>73</v>
      </c>
      <c r="C1893" t="str">
        <f t="shared" si="68"/>
        <v>pop_65_74</v>
      </c>
      <c r="D1893">
        <f ca="1">VLOOKUP(A1893&amp;B1893,'raw -- CBO demo'!$A$11:$N$8141,4,FALSE)</f>
        <v>3303285</v>
      </c>
      <c r="E1893">
        <f ca="1">VLOOKUP(A1893&amp;B1893,'raw -- CBO demo'!$A$11:$N$8141,8,FALSE)+VLOOKUP(A1893&amp;B1893,'raw -- CBO demo'!$A$11:$N$8141,14,FALSE)</f>
        <v>1945199</v>
      </c>
    </row>
    <row r="1894" spans="1:5">
      <c r="A1894">
        <f t="shared" si="67"/>
        <v>2041</v>
      </c>
      <c r="B1894">
        <f t="shared" si="68"/>
        <v>74</v>
      </c>
      <c r="C1894" t="str">
        <f t="shared" si="68"/>
        <v>pop_65_74</v>
      </c>
      <c r="D1894">
        <f ca="1">VLOOKUP(A1894&amp;B1894,'raw -- CBO demo'!$A$11:$N$8141,4,FALSE)</f>
        <v>3276221</v>
      </c>
      <c r="E1894">
        <f ca="1">VLOOKUP(A1894&amp;B1894,'raw -- CBO demo'!$A$11:$N$8141,8,FALSE)+VLOOKUP(A1894&amp;B1894,'raw -- CBO demo'!$A$11:$N$8141,14,FALSE)</f>
        <v>1903517</v>
      </c>
    </row>
    <row r="1895" spans="1:5">
      <c r="A1895">
        <f t="shared" si="67"/>
        <v>2041</v>
      </c>
      <c r="B1895">
        <f t="shared" si="68"/>
        <v>75</v>
      </c>
      <c r="C1895" t="str">
        <f t="shared" si="68"/>
        <v>pop_75_84</v>
      </c>
      <c r="D1895">
        <f ca="1">VLOOKUP(A1895&amp;B1895,'raw -- CBO demo'!$A$11:$N$8141,4,FALSE)</f>
        <v>3307640</v>
      </c>
      <c r="E1895">
        <f ca="1">VLOOKUP(A1895&amp;B1895,'raw -- CBO demo'!$A$11:$N$8141,8,FALSE)+VLOOKUP(A1895&amp;B1895,'raw -- CBO demo'!$A$11:$N$8141,14,FALSE)</f>
        <v>1853351</v>
      </c>
    </row>
    <row r="1896" spans="1:5">
      <c r="A1896">
        <f t="shared" si="67"/>
        <v>2041</v>
      </c>
      <c r="B1896">
        <f t="shared" si="68"/>
        <v>76</v>
      </c>
      <c r="C1896" t="str">
        <f t="shared" si="68"/>
        <v>pop_75_84</v>
      </c>
      <c r="D1896">
        <f ca="1">VLOOKUP(A1896&amp;B1896,'raw -- CBO demo'!$A$11:$N$8141,4,FALSE)</f>
        <v>3376926</v>
      </c>
      <c r="E1896">
        <f ca="1">VLOOKUP(A1896&amp;B1896,'raw -- CBO demo'!$A$11:$N$8141,8,FALSE)+VLOOKUP(A1896&amp;B1896,'raw -- CBO demo'!$A$11:$N$8141,14,FALSE)</f>
        <v>1938273</v>
      </c>
    </row>
    <row r="1897" spans="1:5">
      <c r="A1897">
        <f t="shared" si="67"/>
        <v>2041</v>
      </c>
      <c r="B1897">
        <f t="shared" si="68"/>
        <v>77</v>
      </c>
      <c r="C1897" t="str">
        <f t="shared" si="68"/>
        <v>pop_75_84</v>
      </c>
      <c r="D1897">
        <f ca="1">VLOOKUP(A1897&amp;B1897,'raw -- CBO demo'!$A$11:$N$8141,4,FALSE)</f>
        <v>3293025</v>
      </c>
      <c r="E1897">
        <f ca="1">VLOOKUP(A1897&amp;B1897,'raw -- CBO demo'!$A$11:$N$8141,8,FALSE)+VLOOKUP(A1897&amp;B1897,'raw -- CBO demo'!$A$11:$N$8141,14,FALSE)</f>
        <v>1837119</v>
      </c>
    </row>
    <row r="1898" spans="1:5">
      <c r="A1898">
        <f t="shared" si="67"/>
        <v>2041</v>
      </c>
      <c r="B1898">
        <f t="shared" si="68"/>
        <v>78</v>
      </c>
      <c r="C1898" t="str">
        <f t="shared" si="68"/>
        <v>pop_75_84</v>
      </c>
      <c r="D1898">
        <f ca="1">VLOOKUP(A1898&amp;B1898,'raw -- CBO demo'!$A$11:$N$8141,4,FALSE)</f>
        <v>3211850</v>
      </c>
      <c r="E1898">
        <f ca="1">VLOOKUP(A1898&amp;B1898,'raw -- CBO demo'!$A$11:$N$8141,8,FALSE)+VLOOKUP(A1898&amp;B1898,'raw -- CBO demo'!$A$11:$N$8141,14,FALSE)</f>
        <v>1789071</v>
      </c>
    </row>
    <row r="1899" spans="1:5">
      <c r="A1899">
        <f t="shared" si="67"/>
        <v>2041</v>
      </c>
      <c r="B1899">
        <f t="shared" si="68"/>
        <v>79</v>
      </c>
      <c r="C1899" t="str">
        <f t="shared" si="68"/>
        <v>pop_75_84</v>
      </c>
      <c r="D1899">
        <f ca="1">VLOOKUP(A1899&amp;B1899,'raw -- CBO demo'!$A$11:$N$8141,4,FALSE)</f>
        <v>3100621</v>
      </c>
      <c r="E1899">
        <f ca="1">VLOOKUP(A1899&amp;B1899,'raw -- CBO demo'!$A$11:$N$8141,8,FALSE)+VLOOKUP(A1899&amp;B1899,'raw -- CBO demo'!$A$11:$N$8141,14,FALSE)</f>
        <v>1689959</v>
      </c>
    </row>
    <row r="1900" spans="1:5">
      <c r="A1900">
        <f t="shared" si="67"/>
        <v>2041</v>
      </c>
      <c r="B1900">
        <f t="shared" si="68"/>
        <v>80</v>
      </c>
      <c r="C1900" t="str">
        <f t="shared" si="68"/>
        <v>pop_75_84</v>
      </c>
      <c r="D1900">
        <f ca="1">VLOOKUP(A1900&amp;B1900,'raw -- CBO demo'!$A$11:$N$8141,4,FALSE)</f>
        <v>3016889</v>
      </c>
      <c r="E1900">
        <f ca="1">VLOOKUP(A1900&amp;B1900,'raw -- CBO demo'!$A$11:$N$8141,8,FALSE)+VLOOKUP(A1900&amp;B1900,'raw -- CBO demo'!$A$11:$N$8141,14,FALSE)</f>
        <v>1583641</v>
      </c>
    </row>
    <row r="1901" spans="1:5">
      <c r="A1901">
        <f t="shared" ref="A1901:A1964" si="69">A1800+1</f>
        <v>2041</v>
      </c>
      <c r="B1901">
        <f t="shared" ref="B1901:C1964" si="70">B1800</f>
        <v>81</v>
      </c>
      <c r="C1901" t="str">
        <f t="shared" si="70"/>
        <v>pop_75_84</v>
      </c>
      <c r="D1901">
        <f ca="1">VLOOKUP(A1901&amp;B1901,'raw -- CBO demo'!$A$11:$N$8141,4,FALSE)</f>
        <v>2829390</v>
      </c>
      <c r="E1901">
        <f ca="1">VLOOKUP(A1901&amp;B1901,'raw -- CBO demo'!$A$11:$N$8141,8,FALSE)+VLOOKUP(A1901&amp;B1901,'raw -- CBO demo'!$A$11:$N$8141,14,FALSE)</f>
        <v>1441956</v>
      </c>
    </row>
    <row r="1902" spans="1:5">
      <c r="A1902">
        <f t="shared" si="69"/>
        <v>2041</v>
      </c>
      <c r="B1902">
        <f t="shared" si="70"/>
        <v>82</v>
      </c>
      <c r="C1902" t="str">
        <f t="shared" si="70"/>
        <v>pop_75_84</v>
      </c>
      <c r="D1902">
        <f ca="1">VLOOKUP(A1902&amp;B1902,'raw -- CBO demo'!$A$11:$N$8141,4,FALSE)</f>
        <v>2637015</v>
      </c>
      <c r="E1902">
        <f ca="1">VLOOKUP(A1902&amp;B1902,'raw -- CBO demo'!$A$11:$N$8141,8,FALSE)+VLOOKUP(A1902&amp;B1902,'raw -- CBO demo'!$A$11:$N$8141,14,FALSE)</f>
        <v>1332433</v>
      </c>
    </row>
    <row r="1903" spans="1:5">
      <c r="A1903">
        <f t="shared" si="69"/>
        <v>2041</v>
      </c>
      <c r="B1903">
        <f t="shared" si="70"/>
        <v>83</v>
      </c>
      <c r="C1903" t="str">
        <f t="shared" si="70"/>
        <v>pop_75_84</v>
      </c>
      <c r="D1903">
        <f ca="1">VLOOKUP(A1903&amp;B1903,'raw -- CBO demo'!$A$11:$N$8141,4,FALSE)</f>
        <v>2519302</v>
      </c>
      <c r="E1903">
        <f ca="1">VLOOKUP(A1903&amp;B1903,'raw -- CBO demo'!$A$11:$N$8141,8,FALSE)+VLOOKUP(A1903&amp;B1903,'raw -- CBO demo'!$A$11:$N$8141,14,FALSE)</f>
        <v>1255179</v>
      </c>
    </row>
    <row r="1904" spans="1:5">
      <c r="A1904">
        <f t="shared" si="69"/>
        <v>2041</v>
      </c>
      <c r="B1904">
        <f t="shared" si="70"/>
        <v>84</v>
      </c>
      <c r="C1904" t="str">
        <f t="shared" si="70"/>
        <v>pop_75_84</v>
      </c>
      <c r="D1904">
        <f ca="1">VLOOKUP(A1904&amp;B1904,'raw -- CBO demo'!$A$11:$N$8141,4,FALSE)</f>
        <v>2307415</v>
      </c>
      <c r="E1904">
        <f ca="1">VLOOKUP(A1904&amp;B1904,'raw -- CBO demo'!$A$11:$N$8141,8,FALSE)+VLOOKUP(A1904&amp;B1904,'raw -- CBO demo'!$A$11:$N$8141,14,FALSE)</f>
        <v>1090914</v>
      </c>
    </row>
    <row r="1905" spans="1:5">
      <c r="A1905">
        <f t="shared" si="69"/>
        <v>2041</v>
      </c>
      <c r="B1905">
        <f t="shared" si="70"/>
        <v>85</v>
      </c>
      <c r="C1905" t="str">
        <f t="shared" si="70"/>
        <v>pop_85_plus</v>
      </c>
      <c r="D1905">
        <f ca="1">VLOOKUP(A1905&amp;B1905,'raw -- CBO demo'!$A$11:$N$8141,4,FALSE)</f>
        <v>2090118</v>
      </c>
      <c r="E1905">
        <f ca="1">VLOOKUP(A1905&amp;B1905,'raw -- CBO demo'!$A$11:$N$8141,8,FALSE)+VLOOKUP(A1905&amp;B1905,'raw -- CBO demo'!$A$11:$N$8141,14,FALSE)</f>
        <v>945250</v>
      </c>
    </row>
    <row r="1906" spans="1:5">
      <c r="A1906">
        <f t="shared" si="69"/>
        <v>2041</v>
      </c>
      <c r="B1906">
        <f t="shared" si="70"/>
        <v>86</v>
      </c>
      <c r="C1906" t="str">
        <f t="shared" si="70"/>
        <v>pop_85_plus</v>
      </c>
      <c r="D1906">
        <f ca="1">VLOOKUP(A1906&amp;B1906,'raw -- CBO demo'!$A$11:$N$8141,4,FALSE)</f>
        <v>1902700</v>
      </c>
      <c r="E1906">
        <f ca="1">VLOOKUP(A1906&amp;B1906,'raw -- CBO demo'!$A$11:$N$8141,8,FALSE)+VLOOKUP(A1906&amp;B1906,'raw -- CBO demo'!$A$11:$N$8141,14,FALSE)</f>
        <v>835502</v>
      </c>
    </row>
    <row r="1907" spans="1:5">
      <c r="A1907">
        <f t="shared" si="69"/>
        <v>2041</v>
      </c>
      <c r="B1907">
        <f t="shared" si="70"/>
        <v>87</v>
      </c>
      <c r="C1907" t="str">
        <f t="shared" si="70"/>
        <v>pop_85_plus</v>
      </c>
      <c r="D1907">
        <f ca="1">VLOOKUP(A1907&amp;B1907,'raw -- CBO demo'!$A$11:$N$8141,4,FALSE)</f>
        <v>1661958</v>
      </c>
      <c r="E1907">
        <f ca="1">VLOOKUP(A1907&amp;B1907,'raw -- CBO demo'!$A$11:$N$8141,8,FALSE)+VLOOKUP(A1907&amp;B1907,'raw -- CBO demo'!$A$11:$N$8141,14,FALSE)</f>
        <v>700975</v>
      </c>
    </row>
    <row r="1908" spans="1:5">
      <c r="A1908">
        <f t="shared" si="69"/>
        <v>2041</v>
      </c>
      <c r="B1908">
        <f t="shared" si="70"/>
        <v>88</v>
      </c>
      <c r="C1908" t="str">
        <f t="shared" si="70"/>
        <v>pop_85_plus</v>
      </c>
      <c r="D1908">
        <f ca="1">VLOOKUP(A1908&amp;B1908,'raw -- CBO demo'!$A$11:$N$8141,4,FALSE)</f>
        <v>1480310</v>
      </c>
      <c r="E1908">
        <f ca="1">VLOOKUP(A1908&amp;B1908,'raw -- CBO demo'!$A$11:$N$8141,8,FALSE)+VLOOKUP(A1908&amp;B1908,'raw -- CBO demo'!$A$11:$N$8141,14,FALSE)</f>
        <v>577345</v>
      </c>
    </row>
    <row r="1909" spans="1:5">
      <c r="A1909">
        <f t="shared" si="69"/>
        <v>2041</v>
      </c>
      <c r="B1909">
        <f t="shared" si="70"/>
        <v>89</v>
      </c>
      <c r="C1909" t="str">
        <f t="shared" si="70"/>
        <v>pop_85_plus</v>
      </c>
      <c r="D1909">
        <f ca="1">VLOOKUP(A1909&amp;B1909,'raw -- CBO demo'!$A$11:$N$8141,4,FALSE)</f>
        <v>1266257</v>
      </c>
      <c r="E1909">
        <f ca="1">VLOOKUP(A1909&amp;B1909,'raw -- CBO demo'!$A$11:$N$8141,8,FALSE)+VLOOKUP(A1909&amp;B1909,'raw -- CBO demo'!$A$11:$N$8141,14,FALSE)</f>
        <v>482798</v>
      </c>
    </row>
    <row r="1910" spans="1:5">
      <c r="A1910">
        <f t="shared" si="69"/>
        <v>2041</v>
      </c>
      <c r="B1910">
        <f t="shared" si="70"/>
        <v>90</v>
      </c>
      <c r="C1910" t="str">
        <f t="shared" si="70"/>
        <v>pop_85_plus</v>
      </c>
      <c r="D1910">
        <f ca="1">VLOOKUP(A1910&amp;B1910,'raw -- CBO demo'!$A$11:$N$8141,4,FALSE)</f>
        <v>1066249</v>
      </c>
      <c r="E1910">
        <f ca="1">VLOOKUP(A1910&amp;B1910,'raw -- CBO demo'!$A$11:$N$8141,8,FALSE)+VLOOKUP(A1910&amp;B1910,'raw -- CBO demo'!$A$11:$N$8141,14,FALSE)</f>
        <v>382823</v>
      </c>
    </row>
    <row r="1911" spans="1:5">
      <c r="A1911">
        <f t="shared" si="69"/>
        <v>2041</v>
      </c>
      <c r="B1911">
        <f t="shared" si="70"/>
        <v>91</v>
      </c>
      <c r="C1911" t="str">
        <f t="shared" si="70"/>
        <v>pop_85_plus</v>
      </c>
      <c r="D1911">
        <f ca="1">VLOOKUP(A1911&amp;B1911,'raw -- CBO demo'!$A$11:$N$8141,4,FALSE)</f>
        <v>896221</v>
      </c>
      <c r="E1911">
        <f ca="1">VLOOKUP(A1911&amp;B1911,'raw -- CBO demo'!$A$11:$N$8141,8,FALSE)+VLOOKUP(A1911&amp;B1911,'raw -- CBO demo'!$A$11:$N$8141,14,FALSE)</f>
        <v>319941</v>
      </c>
    </row>
    <row r="1912" spans="1:5">
      <c r="A1912">
        <f t="shared" si="69"/>
        <v>2041</v>
      </c>
      <c r="B1912">
        <f t="shared" si="70"/>
        <v>92</v>
      </c>
      <c r="C1912" t="str">
        <f t="shared" si="70"/>
        <v>pop_85_plus</v>
      </c>
      <c r="D1912">
        <f ca="1">VLOOKUP(A1912&amp;B1912,'raw -- CBO demo'!$A$11:$N$8141,4,FALSE)</f>
        <v>739123</v>
      </c>
      <c r="E1912">
        <f ca="1">VLOOKUP(A1912&amp;B1912,'raw -- CBO demo'!$A$11:$N$8141,8,FALSE)+VLOOKUP(A1912&amp;B1912,'raw -- CBO demo'!$A$11:$N$8141,14,FALSE)</f>
        <v>239270</v>
      </c>
    </row>
    <row r="1913" spans="1:5">
      <c r="A1913">
        <f t="shared" si="69"/>
        <v>2041</v>
      </c>
      <c r="B1913">
        <f t="shared" si="70"/>
        <v>93</v>
      </c>
      <c r="C1913" t="str">
        <f t="shared" si="70"/>
        <v>pop_85_plus</v>
      </c>
      <c r="D1913">
        <f ca="1">VLOOKUP(A1913&amp;B1913,'raw -- CBO demo'!$A$11:$N$8141,4,FALSE)</f>
        <v>626983</v>
      </c>
      <c r="E1913">
        <f ca="1">VLOOKUP(A1913&amp;B1913,'raw -- CBO demo'!$A$11:$N$8141,8,FALSE)+VLOOKUP(A1913&amp;B1913,'raw -- CBO demo'!$A$11:$N$8141,14,FALSE)</f>
        <v>182273</v>
      </c>
    </row>
    <row r="1914" spans="1:5">
      <c r="A1914">
        <f t="shared" si="69"/>
        <v>2041</v>
      </c>
      <c r="B1914">
        <f t="shared" si="70"/>
        <v>94</v>
      </c>
      <c r="C1914" t="str">
        <f t="shared" si="70"/>
        <v>pop_85_plus</v>
      </c>
      <c r="D1914">
        <f ca="1">VLOOKUP(A1914&amp;B1914,'raw -- CBO demo'!$A$11:$N$8141,4,FALSE)</f>
        <v>449844</v>
      </c>
      <c r="E1914">
        <f ca="1">VLOOKUP(A1914&amp;B1914,'raw -- CBO demo'!$A$11:$N$8141,8,FALSE)+VLOOKUP(A1914&amp;B1914,'raw -- CBO demo'!$A$11:$N$8141,14,FALSE)</f>
        <v>118338</v>
      </c>
    </row>
    <row r="1915" spans="1:5">
      <c r="A1915">
        <f t="shared" si="69"/>
        <v>2041</v>
      </c>
      <c r="B1915">
        <f t="shared" si="70"/>
        <v>95</v>
      </c>
      <c r="C1915" t="str">
        <f t="shared" si="70"/>
        <v>pop_85_plus</v>
      </c>
      <c r="D1915">
        <f ca="1">VLOOKUP(A1915&amp;B1915,'raw -- CBO demo'!$A$11:$N$8141,4,FALSE)</f>
        <v>290907</v>
      </c>
      <c r="E1915">
        <f ca="1">VLOOKUP(A1915&amp;B1915,'raw -- CBO demo'!$A$11:$N$8141,8,FALSE)+VLOOKUP(A1915&amp;B1915,'raw -- CBO demo'!$A$11:$N$8141,14,FALSE)</f>
        <v>65998</v>
      </c>
    </row>
    <row r="1916" spans="1:5">
      <c r="A1916">
        <f t="shared" si="69"/>
        <v>2041</v>
      </c>
      <c r="B1916">
        <f t="shared" si="70"/>
        <v>96</v>
      </c>
      <c r="C1916" t="str">
        <f t="shared" si="70"/>
        <v>pop_85_plus</v>
      </c>
      <c r="D1916">
        <f ca="1">VLOOKUP(A1916&amp;B1916,'raw -- CBO demo'!$A$11:$N$8141,4,FALSE)</f>
        <v>223156</v>
      </c>
      <c r="E1916">
        <f ca="1">VLOOKUP(A1916&amp;B1916,'raw -- CBO demo'!$A$11:$N$8141,8,FALSE)+VLOOKUP(A1916&amp;B1916,'raw -- CBO demo'!$A$11:$N$8141,14,FALSE)</f>
        <v>55020</v>
      </c>
    </row>
    <row r="1917" spans="1:5">
      <c r="A1917">
        <f t="shared" si="69"/>
        <v>2041</v>
      </c>
      <c r="B1917">
        <f t="shared" si="70"/>
        <v>97</v>
      </c>
      <c r="C1917" t="str">
        <f t="shared" si="70"/>
        <v>pop_85_plus</v>
      </c>
      <c r="D1917">
        <f ca="1">VLOOKUP(A1917&amp;B1917,'raw -- CBO demo'!$A$11:$N$8141,4,FALSE)</f>
        <v>168587</v>
      </c>
      <c r="E1917">
        <f ca="1">VLOOKUP(A1917&amp;B1917,'raw -- CBO demo'!$A$11:$N$8141,8,FALSE)+VLOOKUP(A1917&amp;B1917,'raw -- CBO demo'!$A$11:$N$8141,14,FALSE)</f>
        <v>41049</v>
      </c>
    </row>
    <row r="1918" spans="1:5">
      <c r="A1918">
        <f t="shared" si="69"/>
        <v>2041</v>
      </c>
      <c r="B1918">
        <f t="shared" si="70"/>
        <v>98</v>
      </c>
      <c r="C1918" t="str">
        <f t="shared" si="70"/>
        <v>pop_85_plus</v>
      </c>
      <c r="D1918">
        <f ca="1">VLOOKUP(A1918&amp;B1918,'raw -- CBO demo'!$A$11:$N$8141,4,FALSE)</f>
        <v>118194</v>
      </c>
      <c r="E1918">
        <f ca="1">VLOOKUP(A1918&amp;B1918,'raw -- CBO demo'!$A$11:$N$8141,8,FALSE)+VLOOKUP(A1918&amp;B1918,'raw -- CBO demo'!$A$11:$N$8141,14,FALSE)</f>
        <v>19387</v>
      </c>
    </row>
    <row r="1919" spans="1:5">
      <c r="A1919">
        <f t="shared" si="69"/>
        <v>2041</v>
      </c>
      <c r="B1919">
        <f t="shared" si="70"/>
        <v>99</v>
      </c>
      <c r="C1919" t="str">
        <f t="shared" si="70"/>
        <v>pop_85_plus</v>
      </c>
      <c r="D1919">
        <f ca="1">VLOOKUP(A1919&amp;B1919,'raw -- CBO demo'!$A$11:$N$8141,4,FALSE)</f>
        <v>74414</v>
      </c>
      <c r="E1919">
        <f ca="1">VLOOKUP(A1919&amp;B1919,'raw -- CBO demo'!$A$11:$N$8141,8,FALSE)+VLOOKUP(A1919&amp;B1919,'raw -- CBO demo'!$A$11:$N$8141,14,FALSE)</f>
        <v>9095</v>
      </c>
    </row>
    <row r="1920" spans="1:5">
      <c r="A1920">
        <f t="shared" si="69"/>
        <v>2041</v>
      </c>
      <c r="B1920">
        <f t="shared" si="70"/>
        <v>100</v>
      </c>
      <c r="C1920" t="str">
        <f t="shared" si="70"/>
        <v>pop_85_plus</v>
      </c>
      <c r="D1920">
        <f ca="1">VLOOKUP(A1920&amp;B1920,'raw -- CBO demo'!$A$11:$N$8141,4,FALSE)</f>
        <v>131811</v>
      </c>
      <c r="E1920">
        <f ca="1">VLOOKUP(A1920&amp;B1920,'raw -- CBO demo'!$A$11:$N$8141,8,FALSE)+VLOOKUP(A1920&amp;B1920,'raw -- CBO demo'!$A$11:$N$8141,14,FALSE)</f>
        <v>15072</v>
      </c>
    </row>
    <row r="1921" spans="1:5">
      <c r="A1921">
        <f t="shared" si="69"/>
        <v>2042</v>
      </c>
      <c r="B1921">
        <f t="shared" si="70"/>
        <v>0</v>
      </c>
      <c r="C1921" t="str">
        <f t="shared" si="70"/>
        <v>pop_0_5</v>
      </c>
      <c r="D1921">
        <f ca="1">VLOOKUP(A1921&amp;B1921,'raw -- CBO demo'!$A$11:$N$8141,4,FALSE)</f>
        <v>3992922</v>
      </c>
      <c r="E1921">
        <f ca="1">VLOOKUP(A1921&amp;B1921,'raw -- CBO demo'!$A$11:$N$8141,8,FALSE)+VLOOKUP(A1921&amp;B1921,'raw -- CBO demo'!$A$11:$N$8141,14,FALSE)</f>
        <v>0</v>
      </c>
    </row>
    <row r="1922" spans="1:5">
      <c r="A1922">
        <f t="shared" si="69"/>
        <v>2042</v>
      </c>
      <c r="B1922">
        <f t="shared" si="70"/>
        <v>1</v>
      </c>
      <c r="C1922" t="str">
        <f t="shared" si="70"/>
        <v>pop_0_5</v>
      </c>
      <c r="D1922">
        <f ca="1">VLOOKUP(A1922&amp;B1922,'raw -- CBO demo'!$A$11:$N$8141,4,FALSE)</f>
        <v>4014306</v>
      </c>
      <c r="E1922">
        <f ca="1">VLOOKUP(A1922&amp;B1922,'raw -- CBO demo'!$A$11:$N$8141,8,FALSE)+VLOOKUP(A1922&amp;B1922,'raw -- CBO demo'!$A$11:$N$8141,14,FALSE)</f>
        <v>0</v>
      </c>
    </row>
    <row r="1923" spans="1:5">
      <c r="A1923">
        <f t="shared" si="69"/>
        <v>2042</v>
      </c>
      <c r="B1923">
        <f t="shared" si="70"/>
        <v>2</v>
      </c>
      <c r="C1923" t="str">
        <f t="shared" si="70"/>
        <v>pop_0_5</v>
      </c>
      <c r="D1923">
        <f ca="1">VLOOKUP(A1923&amp;B1923,'raw -- CBO demo'!$A$11:$N$8141,4,FALSE)</f>
        <v>4041984</v>
      </c>
      <c r="E1923">
        <f ca="1">VLOOKUP(A1923&amp;B1923,'raw -- CBO demo'!$A$11:$N$8141,8,FALSE)+VLOOKUP(A1923&amp;B1923,'raw -- CBO demo'!$A$11:$N$8141,14,FALSE)</f>
        <v>0</v>
      </c>
    </row>
    <row r="1924" spans="1:5">
      <c r="A1924">
        <f t="shared" si="69"/>
        <v>2042</v>
      </c>
      <c r="B1924">
        <f t="shared" si="70"/>
        <v>3</v>
      </c>
      <c r="C1924" t="str">
        <f t="shared" si="70"/>
        <v>pop_0_5</v>
      </c>
      <c r="D1924">
        <f ca="1">VLOOKUP(A1924&amp;B1924,'raw -- CBO demo'!$A$11:$N$8141,4,FALSE)</f>
        <v>4066619</v>
      </c>
      <c r="E1924">
        <f ca="1">VLOOKUP(A1924&amp;B1924,'raw -- CBO demo'!$A$11:$N$8141,8,FALSE)+VLOOKUP(A1924&amp;B1924,'raw -- CBO demo'!$A$11:$N$8141,14,FALSE)</f>
        <v>0</v>
      </c>
    </row>
    <row r="1925" spans="1:5">
      <c r="A1925">
        <f t="shared" si="69"/>
        <v>2042</v>
      </c>
      <c r="B1925">
        <f t="shared" si="70"/>
        <v>4</v>
      </c>
      <c r="C1925" t="str">
        <f t="shared" si="70"/>
        <v>pop_0_5</v>
      </c>
      <c r="D1925">
        <f ca="1">VLOOKUP(A1925&amp;B1925,'raw -- CBO demo'!$A$11:$N$8141,4,FALSE)</f>
        <v>4085458</v>
      </c>
      <c r="E1925">
        <f ca="1">VLOOKUP(A1925&amp;B1925,'raw -- CBO demo'!$A$11:$N$8141,8,FALSE)+VLOOKUP(A1925&amp;B1925,'raw -- CBO demo'!$A$11:$N$8141,14,FALSE)</f>
        <v>0</v>
      </c>
    </row>
    <row r="1926" spans="1:5">
      <c r="A1926">
        <f t="shared" si="69"/>
        <v>2042</v>
      </c>
      <c r="B1926">
        <f t="shared" si="70"/>
        <v>5</v>
      </c>
      <c r="C1926" t="str">
        <f t="shared" si="70"/>
        <v>pop_0_5</v>
      </c>
      <c r="D1926">
        <f ca="1">VLOOKUP(A1926&amp;B1926,'raw -- CBO demo'!$A$11:$N$8141,4,FALSE)</f>
        <v>4099840</v>
      </c>
      <c r="E1926">
        <f ca="1">VLOOKUP(A1926&amp;B1926,'raw -- CBO demo'!$A$11:$N$8141,8,FALSE)+VLOOKUP(A1926&amp;B1926,'raw -- CBO demo'!$A$11:$N$8141,14,FALSE)</f>
        <v>0</v>
      </c>
    </row>
    <row r="1927" spans="1:5">
      <c r="A1927">
        <f t="shared" si="69"/>
        <v>2042</v>
      </c>
      <c r="B1927">
        <f t="shared" si="70"/>
        <v>6</v>
      </c>
      <c r="C1927" t="str">
        <f t="shared" si="70"/>
        <v>pop_6_17</v>
      </c>
      <c r="D1927">
        <f ca="1">VLOOKUP(A1927&amp;B1927,'raw -- CBO demo'!$A$11:$N$8141,4,FALSE)</f>
        <v>4113064</v>
      </c>
      <c r="E1927">
        <f ca="1">VLOOKUP(A1927&amp;B1927,'raw -- CBO demo'!$A$11:$N$8141,8,FALSE)+VLOOKUP(A1927&amp;B1927,'raw -- CBO demo'!$A$11:$N$8141,14,FALSE)</f>
        <v>0</v>
      </c>
    </row>
    <row r="1928" spans="1:5">
      <c r="A1928">
        <f t="shared" si="69"/>
        <v>2042</v>
      </c>
      <c r="B1928">
        <f t="shared" si="70"/>
        <v>7</v>
      </c>
      <c r="C1928" t="str">
        <f t="shared" si="70"/>
        <v>pop_6_17</v>
      </c>
      <c r="D1928">
        <f ca="1">VLOOKUP(A1928&amp;B1928,'raw -- CBO demo'!$A$11:$N$8141,4,FALSE)</f>
        <v>4124872</v>
      </c>
      <c r="E1928">
        <f ca="1">VLOOKUP(A1928&amp;B1928,'raw -- CBO demo'!$A$11:$N$8141,8,FALSE)+VLOOKUP(A1928&amp;B1928,'raw -- CBO demo'!$A$11:$N$8141,14,FALSE)</f>
        <v>0</v>
      </c>
    </row>
    <row r="1929" spans="1:5">
      <c r="A1929">
        <f t="shared" si="69"/>
        <v>2042</v>
      </c>
      <c r="B1929">
        <f t="shared" si="70"/>
        <v>8</v>
      </c>
      <c r="C1929" t="str">
        <f t="shared" si="70"/>
        <v>pop_6_17</v>
      </c>
      <c r="D1929">
        <f ca="1">VLOOKUP(A1929&amp;B1929,'raw -- CBO demo'!$A$11:$N$8141,4,FALSE)</f>
        <v>4137235</v>
      </c>
      <c r="E1929">
        <f ca="1">VLOOKUP(A1929&amp;B1929,'raw -- CBO demo'!$A$11:$N$8141,8,FALSE)+VLOOKUP(A1929&amp;B1929,'raw -- CBO demo'!$A$11:$N$8141,14,FALSE)</f>
        <v>0</v>
      </c>
    </row>
    <row r="1930" spans="1:5">
      <c r="A1930">
        <f t="shared" si="69"/>
        <v>2042</v>
      </c>
      <c r="B1930">
        <f t="shared" si="70"/>
        <v>9</v>
      </c>
      <c r="C1930" t="str">
        <f t="shared" si="70"/>
        <v>pop_6_17</v>
      </c>
      <c r="D1930">
        <f ca="1">VLOOKUP(A1930&amp;B1930,'raw -- CBO demo'!$A$11:$N$8141,4,FALSE)</f>
        <v>4151465</v>
      </c>
      <c r="E1930">
        <f ca="1">VLOOKUP(A1930&amp;B1930,'raw -- CBO demo'!$A$11:$N$8141,8,FALSE)+VLOOKUP(A1930&amp;B1930,'raw -- CBO demo'!$A$11:$N$8141,14,FALSE)</f>
        <v>0</v>
      </c>
    </row>
    <row r="1931" spans="1:5">
      <c r="A1931">
        <f t="shared" si="69"/>
        <v>2042</v>
      </c>
      <c r="B1931">
        <f t="shared" si="70"/>
        <v>10</v>
      </c>
      <c r="C1931" t="str">
        <f t="shared" si="70"/>
        <v>pop_6_17</v>
      </c>
      <c r="D1931">
        <f ca="1">VLOOKUP(A1931&amp;B1931,'raw -- CBO demo'!$A$11:$N$8141,4,FALSE)</f>
        <v>4167301</v>
      </c>
      <c r="E1931">
        <f ca="1">VLOOKUP(A1931&amp;B1931,'raw -- CBO demo'!$A$11:$N$8141,8,FALSE)+VLOOKUP(A1931&amp;B1931,'raw -- CBO demo'!$A$11:$N$8141,14,FALSE)</f>
        <v>0</v>
      </c>
    </row>
    <row r="1932" spans="1:5">
      <c r="A1932">
        <f t="shared" si="69"/>
        <v>2042</v>
      </c>
      <c r="B1932">
        <f t="shared" si="70"/>
        <v>11</v>
      </c>
      <c r="C1932" t="str">
        <f t="shared" si="70"/>
        <v>pop_6_17</v>
      </c>
      <c r="D1932">
        <f ca="1">VLOOKUP(A1932&amp;B1932,'raw -- CBO demo'!$A$11:$N$8141,4,FALSE)</f>
        <v>4175335</v>
      </c>
      <c r="E1932">
        <f ca="1">VLOOKUP(A1932&amp;B1932,'raw -- CBO demo'!$A$11:$N$8141,8,FALSE)+VLOOKUP(A1932&amp;B1932,'raw -- CBO demo'!$A$11:$N$8141,14,FALSE)</f>
        <v>0</v>
      </c>
    </row>
    <row r="1933" spans="1:5">
      <c r="A1933">
        <f t="shared" si="69"/>
        <v>2042</v>
      </c>
      <c r="B1933">
        <f t="shared" si="70"/>
        <v>12</v>
      </c>
      <c r="C1933" t="str">
        <f t="shared" si="70"/>
        <v>pop_6_17</v>
      </c>
      <c r="D1933">
        <f ca="1">VLOOKUP(A1933&amp;B1933,'raw -- CBO demo'!$A$11:$N$8141,4,FALSE)</f>
        <v>4169594</v>
      </c>
      <c r="E1933">
        <f ca="1">VLOOKUP(A1933&amp;B1933,'raw -- CBO demo'!$A$11:$N$8141,8,FALSE)+VLOOKUP(A1933&amp;B1933,'raw -- CBO demo'!$A$11:$N$8141,14,FALSE)</f>
        <v>0</v>
      </c>
    </row>
    <row r="1934" spans="1:5">
      <c r="A1934">
        <f t="shared" si="69"/>
        <v>2042</v>
      </c>
      <c r="B1934">
        <f t="shared" si="70"/>
        <v>13</v>
      </c>
      <c r="C1934" t="str">
        <f t="shared" si="70"/>
        <v>pop_6_17</v>
      </c>
      <c r="D1934">
        <f ca="1">VLOOKUP(A1934&amp;B1934,'raw -- CBO demo'!$A$11:$N$8141,4,FALSE)</f>
        <v>4154317</v>
      </c>
      <c r="E1934">
        <f ca="1">VLOOKUP(A1934&amp;B1934,'raw -- CBO demo'!$A$11:$N$8141,8,FALSE)+VLOOKUP(A1934&amp;B1934,'raw -- CBO demo'!$A$11:$N$8141,14,FALSE)</f>
        <v>0</v>
      </c>
    </row>
    <row r="1935" spans="1:5">
      <c r="A1935">
        <f t="shared" si="69"/>
        <v>2042</v>
      </c>
      <c r="B1935">
        <f t="shared" si="70"/>
        <v>14</v>
      </c>
      <c r="C1935" t="str">
        <f t="shared" si="70"/>
        <v>pop_6_17</v>
      </c>
      <c r="D1935">
        <f ca="1">VLOOKUP(A1935&amp;B1935,'raw -- CBO demo'!$A$11:$N$8141,4,FALSE)</f>
        <v>4133775</v>
      </c>
      <c r="E1935">
        <f ca="1">VLOOKUP(A1935&amp;B1935,'raw -- CBO demo'!$A$11:$N$8141,8,FALSE)+VLOOKUP(A1935&amp;B1935,'raw -- CBO demo'!$A$11:$N$8141,14,FALSE)</f>
        <v>0</v>
      </c>
    </row>
    <row r="1936" spans="1:5">
      <c r="A1936">
        <f t="shared" si="69"/>
        <v>2042</v>
      </c>
      <c r="B1936">
        <f t="shared" si="70"/>
        <v>15</v>
      </c>
      <c r="C1936" t="str">
        <f t="shared" si="70"/>
        <v>pop_6_17</v>
      </c>
      <c r="D1936">
        <f ca="1">VLOOKUP(A1936&amp;B1936,'raw -- CBO demo'!$A$11:$N$8141,4,FALSE)</f>
        <v>4113228</v>
      </c>
      <c r="E1936">
        <f ca="1">VLOOKUP(A1936&amp;B1936,'raw -- CBO demo'!$A$11:$N$8141,8,FALSE)+VLOOKUP(A1936&amp;B1936,'raw -- CBO demo'!$A$11:$N$8141,14,FALSE)</f>
        <v>0</v>
      </c>
    </row>
    <row r="1937" spans="1:5">
      <c r="A1937">
        <f t="shared" si="69"/>
        <v>2042</v>
      </c>
      <c r="B1937">
        <f t="shared" si="70"/>
        <v>16</v>
      </c>
      <c r="C1937" t="str">
        <f t="shared" si="70"/>
        <v>pop_6_17</v>
      </c>
      <c r="D1937">
        <f ca="1">VLOOKUP(A1937&amp;B1937,'raw -- CBO demo'!$A$11:$N$8141,4,FALSE)</f>
        <v>4097448</v>
      </c>
      <c r="E1937">
        <f ca="1">VLOOKUP(A1937&amp;B1937,'raw -- CBO demo'!$A$11:$N$8141,8,FALSE)+VLOOKUP(A1937&amp;B1937,'raw -- CBO demo'!$A$11:$N$8141,14,FALSE)</f>
        <v>11680</v>
      </c>
    </row>
    <row r="1938" spans="1:5">
      <c r="A1938">
        <f t="shared" si="69"/>
        <v>2042</v>
      </c>
      <c r="B1938">
        <f t="shared" si="70"/>
        <v>17</v>
      </c>
      <c r="C1938" t="str">
        <f t="shared" si="70"/>
        <v>pop_6_17</v>
      </c>
      <c r="D1938">
        <f ca="1">VLOOKUP(A1938&amp;B1938,'raw -- CBO demo'!$A$11:$N$8141,4,FALSE)</f>
        <v>4092377</v>
      </c>
      <c r="E1938">
        <f ca="1">VLOOKUP(A1938&amp;B1938,'raw -- CBO demo'!$A$11:$N$8141,8,FALSE)+VLOOKUP(A1938&amp;B1938,'raw -- CBO demo'!$A$11:$N$8141,14,FALSE)</f>
        <v>26677</v>
      </c>
    </row>
    <row r="1939" spans="1:5">
      <c r="A1939">
        <f t="shared" si="69"/>
        <v>2042</v>
      </c>
      <c r="B1939">
        <f t="shared" si="70"/>
        <v>18</v>
      </c>
      <c r="C1939" t="str">
        <f t="shared" si="70"/>
        <v>pop_18_24</v>
      </c>
      <c r="D1939">
        <f ca="1">VLOOKUP(A1939&amp;B1939,'raw -- CBO demo'!$A$11:$N$8141,4,FALSE)</f>
        <v>4101533</v>
      </c>
      <c r="E1939">
        <f ca="1">VLOOKUP(A1939&amp;B1939,'raw -- CBO demo'!$A$11:$N$8141,8,FALSE)+VLOOKUP(A1939&amp;B1939,'raw -- CBO demo'!$A$11:$N$8141,14,FALSE)</f>
        <v>45264</v>
      </c>
    </row>
    <row r="1940" spans="1:5">
      <c r="A1940">
        <f t="shared" si="69"/>
        <v>2042</v>
      </c>
      <c r="B1940">
        <f t="shared" si="70"/>
        <v>19</v>
      </c>
      <c r="C1940" t="str">
        <f t="shared" si="70"/>
        <v>pop_18_24</v>
      </c>
      <c r="D1940">
        <f ca="1">VLOOKUP(A1940&amp;B1940,'raw -- CBO demo'!$A$11:$N$8141,4,FALSE)</f>
        <v>4109159</v>
      </c>
      <c r="E1940">
        <f ca="1">VLOOKUP(A1940&amp;B1940,'raw -- CBO demo'!$A$11:$N$8141,8,FALSE)+VLOOKUP(A1940&amp;B1940,'raw -- CBO demo'!$A$11:$N$8141,14,FALSE)</f>
        <v>79618</v>
      </c>
    </row>
    <row r="1941" spans="1:5">
      <c r="A1941">
        <f t="shared" si="69"/>
        <v>2042</v>
      </c>
      <c r="B1941">
        <f t="shared" si="70"/>
        <v>20</v>
      </c>
      <c r="C1941" t="str">
        <f t="shared" si="70"/>
        <v>pop_18_24</v>
      </c>
      <c r="D1941">
        <f ca="1">VLOOKUP(A1941&amp;B1941,'raw -- CBO demo'!$A$11:$N$8141,4,FALSE)</f>
        <v>4124689</v>
      </c>
      <c r="E1941">
        <f ca="1">VLOOKUP(A1941&amp;B1941,'raw -- CBO demo'!$A$11:$N$8141,8,FALSE)+VLOOKUP(A1941&amp;B1941,'raw -- CBO demo'!$A$11:$N$8141,14,FALSE)</f>
        <v>156970</v>
      </c>
    </row>
    <row r="1942" spans="1:5">
      <c r="A1942">
        <f t="shared" si="69"/>
        <v>2042</v>
      </c>
      <c r="B1942">
        <f t="shared" si="70"/>
        <v>21</v>
      </c>
      <c r="C1942" t="str">
        <f t="shared" si="70"/>
        <v>pop_18_24</v>
      </c>
      <c r="D1942">
        <f ca="1">VLOOKUP(A1942&amp;B1942,'raw -- CBO demo'!$A$11:$N$8141,4,FALSE)</f>
        <v>4086689</v>
      </c>
      <c r="E1942">
        <f ca="1">VLOOKUP(A1942&amp;B1942,'raw -- CBO demo'!$A$11:$N$8141,8,FALSE)+VLOOKUP(A1942&amp;B1942,'raw -- CBO demo'!$A$11:$N$8141,14,FALSE)</f>
        <v>221080</v>
      </c>
    </row>
    <row r="1943" spans="1:5">
      <c r="A1943">
        <f t="shared" si="69"/>
        <v>2042</v>
      </c>
      <c r="B1943">
        <f t="shared" si="70"/>
        <v>22</v>
      </c>
      <c r="C1943" t="str">
        <f t="shared" si="70"/>
        <v>pop_18_24</v>
      </c>
      <c r="D1943">
        <f ca="1">VLOOKUP(A1943&amp;B1943,'raw -- CBO demo'!$A$11:$N$8141,4,FALSE)</f>
        <v>4228133</v>
      </c>
      <c r="E1943">
        <f ca="1">VLOOKUP(A1943&amp;B1943,'raw -- CBO demo'!$A$11:$N$8141,8,FALSE)+VLOOKUP(A1943&amp;B1943,'raw -- CBO demo'!$A$11:$N$8141,14,FALSE)</f>
        <v>296472</v>
      </c>
    </row>
    <row r="1944" spans="1:5">
      <c r="A1944">
        <f t="shared" si="69"/>
        <v>2042</v>
      </c>
      <c r="B1944">
        <f t="shared" si="70"/>
        <v>23</v>
      </c>
      <c r="C1944" t="str">
        <f t="shared" si="70"/>
        <v>pop_18_24</v>
      </c>
      <c r="D1944">
        <f ca="1">VLOOKUP(A1944&amp;B1944,'raw -- CBO demo'!$A$11:$N$8141,4,FALSE)</f>
        <v>4299675</v>
      </c>
      <c r="E1944">
        <f ca="1">VLOOKUP(A1944&amp;B1944,'raw -- CBO demo'!$A$11:$N$8141,8,FALSE)+VLOOKUP(A1944&amp;B1944,'raw -- CBO demo'!$A$11:$N$8141,14,FALSE)</f>
        <v>469635</v>
      </c>
    </row>
    <row r="1945" spans="1:5">
      <c r="A1945">
        <f t="shared" si="69"/>
        <v>2042</v>
      </c>
      <c r="B1945">
        <f t="shared" si="70"/>
        <v>24</v>
      </c>
      <c r="C1945" t="str">
        <f t="shared" si="70"/>
        <v>pop_18_24</v>
      </c>
      <c r="D1945">
        <f ca="1">VLOOKUP(A1945&amp;B1945,'raw -- CBO demo'!$A$11:$N$8141,4,FALSE)</f>
        <v>4383428</v>
      </c>
      <c r="E1945">
        <f ca="1">VLOOKUP(A1945&amp;B1945,'raw -- CBO demo'!$A$11:$N$8141,8,FALSE)+VLOOKUP(A1945&amp;B1945,'raw -- CBO demo'!$A$11:$N$8141,14,FALSE)</f>
        <v>680111</v>
      </c>
    </row>
    <row r="1946" spans="1:5">
      <c r="A1946">
        <f t="shared" si="69"/>
        <v>2042</v>
      </c>
      <c r="B1946">
        <f t="shared" si="70"/>
        <v>25</v>
      </c>
      <c r="C1946" t="str">
        <f t="shared" si="70"/>
        <v>pop_25_34</v>
      </c>
      <c r="D1946">
        <f ca="1">VLOOKUP(A1946&amp;B1946,'raw -- CBO demo'!$A$11:$N$8141,4,FALSE)</f>
        <v>4493785</v>
      </c>
      <c r="E1946">
        <f ca="1">VLOOKUP(A1946&amp;B1946,'raw -- CBO demo'!$A$11:$N$8141,8,FALSE)+VLOOKUP(A1946&amp;B1946,'raw -- CBO demo'!$A$11:$N$8141,14,FALSE)</f>
        <v>880800</v>
      </c>
    </row>
    <row r="1947" spans="1:5">
      <c r="A1947">
        <f t="shared" si="69"/>
        <v>2042</v>
      </c>
      <c r="B1947">
        <f t="shared" si="70"/>
        <v>26</v>
      </c>
      <c r="C1947" t="str">
        <f t="shared" si="70"/>
        <v>pop_25_34</v>
      </c>
      <c r="D1947">
        <f ca="1">VLOOKUP(A1947&amp;B1947,'raw -- CBO demo'!$A$11:$N$8141,4,FALSE)</f>
        <v>4545743</v>
      </c>
      <c r="E1947">
        <f ca="1">VLOOKUP(A1947&amp;B1947,'raw -- CBO demo'!$A$11:$N$8141,8,FALSE)+VLOOKUP(A1947&amp;B1947,'raw -- CBO demo'!$A$11:$N$8141,14,FALSE)</f>
        <v>1097401</v>
      </c>
    </row>
    <row r="1948" spans="1:5">
      <c r="A1948">
        <f t="shared" si="69"/>
        <v>2042</v>
      </c>
      <c r="B1948">
        <f t="shared" si="70"/>
        <v>27</v>
      </c>
      <c r="C1948" t="str">
        <f t="shared" si="70"/>
        <v>pop_25_34</v>
      </c>
      <c r="D1948">
        <f ca="1">VLOOKUP(A1948&amp;B1948,'raw -- CBO demo'!$A$11:$N$8141,4,FALSE)</f>
        <v>4574325</v>
      </c>
      <c r="E1948">
        <f ca="1">VLOOKUP(A1948&amp;B1948,'raw -- CBO demo'!$A$11:$N$8141,8,FALSE)+VLOOKUP(A1948&amp;B1948,'raw -- CBO demo'!$A$11:$N$8141,14,FALSE)</f>
        <v>1358983</v>
      </c>
    </row>
    <row r="1949" spans="1:5">
      <c r="A1949">
        <f t="shared" si="69"/>
        <v>2042</v>
      </c>
      <c r="B1949">
        <f t="shared" si="70"/>
        <v>28</v>
      </c>
      <c r="C1949" t="str">
        <f t="shared" si="70"/>
        <v>pop_25_34</v>
      </c>
      <c r="D1949">
        <f ca="1">VLOOKUP(A1949&amp;B1949,'raw -- CBO demo'!$A$11:$N$8141,4,FALSE)</f>
        <v>4536142</v>
      </c>
      <c r="E1949">
        <f ca="1">VLOOKUP(A1949&amp;B1949,'raw -- CBO demo'!$A$11:$N$8141,8,FALSE)+VLOOKUP(A1949&amp;B1949,'raw -- CBO demo'!$A$11:$N$8141,14,FALSE)</f>
        <v>1541815</v>
      </c>
    </row>
    <row r="1950" spans="1:5">
      <c r="A1950">
        <f t="shared" si="69"/>
        <v>2042</v>
      </c>
      <c r="B1950">
        <f t="shared" si="70"/>
        <v>29</v>
      </c>
      <c r="C1950" t="str">
        <f t="shared" si="70"/>
        <v>pop_25_34</v>
      </c>
      <c r="D1950">
        <f ca="1">VLOOKUP(A1950&amp;B1950,'raw -- CBO demo'!$A$11:$N$8141,4,FALSE)</f>
        <v>4568913</v>
      </c>
      <c r="E1950">
        <f ca="1">VLOOKUP(A1950&amp;B1950,'raw -- CBO demo'!$A$11:$N$8141,8,FALSE)+VLOOKUP(A1950&amp;B1950,'raw -- CBO demo'!$A$11:$N$8141,14,FALSE)</f>
        <v>1718133</v>
      </c>
    </row>
    <row r="1951" spans="1:5">
      <c r="A1951">
        <f t="shared" si="69"/>
        <v>2042</v>
      </c>
      <c r="B1951">
        <f t="shared" si="70"/>
        <v>30</v>
      </c>
      <c r="C1951" t="str">
        <f t="shared" si="70"/>
        <v>pop_25_34</v>
      </c>
      <c r="D1951">
        <f ca="1">VLOOKUP(A1951&amp;B1951,'raw -- CBO demo'!$A$11:$N$8141,4,FALSE)</f>
        <v>4578439</v>
      </c>
      <c r="E1951">
        <f ca="1">VLOOKUP(A1951&amp;B1951,'raw -- CBO demo'!$A$11:$N$8141,8,FALSE)+VLOOKUP(A1951&amp;B1951,'raw -- CBO demo'!$A$11:$N$8141,14,FALSE)</f>
        <v>1996847</v>
      </c>
    </row>
    <row r="1952" spans="1:5">
      <c r="A1952">
        <f t="shared" si="69"/>
        <v>2042</v>
      </c>
      <c r="B1952">
        <f t="shared" si="70"/>
        <v>31</v>
      </c>
      <c r="C1952" t="str">
        <f t="shared" si="70"/>
        <v>pop_25_34</v>
      </c>
      <c r="D1952">
        <f ca="1">VLOOKUP(A1952&amp;B1952,'raw -- CBO demo'!$A$11:$N$8141,4,FALSE)</f>
        <v>4679422</v>
      </c>
      <c r="E1952">
        <f ca="1">VLOOKUP(A1952&amp;B1952,'raw -- CBO demo'!$A$11:$N$8141,8,FALSE)+VLOOKUP(A1952&amp;B1952,'raw -- CBO demo'!$A$11:$N$8141,14,FALSE)</f>
        <v>2066296</v>
      </c>
    </row>
    <row r="1953" spans="1:5">
      <c r="A1953">
        <f t="shared" si="69"/>
        <v>2042</v>
      </c>
      <c r="B1953">
        <f t="shared" si="70"/>
        <v>32</v>
      </c>
      <c r="C1953" t="str">
        <f t="shared" si="70"/>
        <v>pop_25_34</v>
      </c>
      <c r="D1953">
        <f ca="1">VLOOKUP(A1953&amp;B1953,'raw -- CBO demo'!$A$11:$N$8141,4,FALSE)</f>
        <v>4764845</v>
      </c>
      <c r="E1953">
        <f ca="1">VLOOKUP(A1953&amp;B1953,'raw -- CBO demo'!$A$11:$N$8141,8,FALSE)+VLOOKUP(A1953&amp;B1953,'raw -- CBO demo'!$A$11:$N$8141,14,FALSE)</f>
        <v>2329132</v>
      </c>
    </row>
    <row r="1954" spans="1:5">
      <c r="A1954">
        <f t="shared" si="69"/>
        <v>2042</v>
      </c>
      <c r="B1954">
        <f t="shared" si="70"/>
        <v>33</v>
      </c>
      <c r="C1954" t="str">
        <f t="shared" si="70"/>
        <v>pop_25_34</v>
      </c>
      <c r="D1954">
        <f ca="1">VLOOKUP(A1954&amp;B1954,'raw -- CBO demo'!$A$11:$N$8141,4,FALSE)</f>
        <v>4935415</v>
      </c>
      <c r="E1954">
        <f ca="1">VLOOKUP(A1954&amp;B1954,'raw -- CBO demo'!$A$11:$N$8141,8,FALSE)+VLOOKUP(A1954&amp;B1954,'raw -- CBO demo'!$A$11:$N$8141,14,FALSE)</f>
        <v>2478535</v>
      </c>
    </row>
    <row r="1955" spans="1:5">
      <c r="A1955">
        <f t="shared" si="69"/>
        <v>2042</v>
      </c>
      <c r="B1955">
        <f t="shared" si="70"/>
        <v>34</v>
      </c>
      <c r="C1955" t="str">
        <f t="shared" si="70"/>
        <v>pop_25_34</v>
      </c>
      <c r="D1955">
        <f ca="1">VLOOKUP(A1955&amp;B1955,'raw -- CBO demo'!$A$11:$N$8141,4,FALSE)</f>
        <v>4965687</v>
      </c>
      <c r="E1955">
        <f ca="1">VLOOKUP(A1955&amp;B1955,'raw -- CBO demo'!$A$11:$N$8141,8,FALSE)+VLOOKUP(A1955&amp;B1955,'raw -- CBO demo'!$A$11:$N$8141,14,FALSE)</f>
        <v>2562970</v>
      </c>
    </row>
    <row r="1956" spans="1:5">
      <c r="A1956">
        <f t="shared" si="69"/>
        <v>2042</v>
      </c>
      <c r="B1956">
        <f t="shared" si="70"/>
        <v>35</v>
      </c>
      <c r="C1956" t="str">
        <f t="shared" si="70"/>
        <v>pop_35_44</v>
      </c>
      <c r="D1956">
        <f ca="1">VLOOKUP(A1956&amp;B1956,'raw -- CBO demo'!$A$11:$N$8141,4,FALSE)</f>
        <v>4907388</v>
      </c>
      <c r="E1956">
        <f ca="1">VLOOKUP(A1956&amp;B1956,'raw -- CBO demo'!$A$11:$N$8141,8,FALSE)+VLOOKUP(A1956&amp;B1956,'raw -- CBO demo'!$A$11:$N$8141,14,FALSE)</f>
        <v>2632802</v>
      </c>
    </row>
    <row r="1957" spans="1:5">
      <c r="A1957">
        <f t="shared" si="69"/>
        <v>2042</v>
      </c>
      <c r="B1957">
        <f t="shared" si="70"/>
        <v>36</v>
      </c>
      <c r="C1957" t="str">
        <f t="shared" si="70"/>
        <v>pop_35_44</v>
      </c>
      <c r="D1957">
        <f ca="1">VLOOKUP(A1957&amp;B1957,'raw -- CBO demo'!$A$11:$N$8141,4,FALSE)</f>
        <v>4803947</v>
      </c>
      <c r="E1957">
        <f ca="1">VLOOKUP(A1957&amp;B1957,'raw -- CBO demo'!$A$11:$N$8141,8,FALSE)+VLOOKUP(A1957&amp;B1957,'raw -- CBO demo'!$A$11:$N$8141,14,FALSE)</f>
        <v>2644921</v>
      </c>
    </row>
    <row r="1958" spans="1:5">
      <c r="A1958">
        <f t="shared" si="69"/>
        <v>2042</v>
      </c>
      <c r="B1958">
        <f t="shared" si="70"/>
        <v>37</v>
      </c>
      <c r="C1958" t="str">
        <f t="shared" si="70"/>
        <v>pop_35_44</v>
      </c>
      <c r="D1958">
        <f ca="1">VLOOKUP(A1958&amp;B1958,'raw -- CBO demo'!$A$11:$N$8141,4,FALSE)</f>
        <v>4759046</v>
      </c>
      <c r="E1958">
        <f ca="1">VLOOKUP(A1958&amp;B1958,'raw -- CBO demo'!$A$11:$N$8141,8,FALSE)+VLOOKUP(A1958&amp;B1958,'raw -- CBO demo'!$A$11:$N$8141,14,FALSE)</f>
        <v>2584447</v>
      </c>
    </row>
    <row r="1959" spans="1:5">
      <c r="A1959">
        <f t="shared" si="69"/>
        <v>2042</v>
      </c>
      <c r="B1959">
        <f t="shared" si="70"/>
        <v>38</v>
      </c>
      <c r="C1959" t="str">
        <f t="shared" si="70"/>
        <v>pop_35_44</v>
      </c>
      <c r="D1959">
        <f ca="1">VLOOKUP(A1959&amp;B1959,'raw -- CBO demo'!$A$11:$N$8141,4,FALSE)</f>
        <v>4726920</v>
      </c>
      <c r="E1959">
        <f ca="1">VLOOKUP(A1959&amp;B1959,'raw -- CBO demo'!$A$11:$N$8141,8,FALSE)+VLOOKUP(A1959&amp;B1959,'raw -- CBO demo'!$A$11:$N$8141,14,FALSE)</f>
        <v>2634292</v>
      </c>
    </row>
    <row r="1960" spans="1:5">
      <c r="A1960">
        <f t="shared" si="69"/>
        <v>2042</v>
      </c>
      <c r="B1960">
        <f t="shared" si="70"/>
        <v>39</v>
      </c>
      <c r="C1960" t="str">
        <f t="shared" si="70"/>
        <v>pop_35_44</v>
      </c>
      <c r="D1960">
        <f ca="1">VLOOKUP(A1960&amp;B1960,'raw -- CBO demo'!$A$11:$N$8141,4,FALSE)</f>
        <v>4675598</v>
      </c>
      <c r="E1960">
        <f ca="1">VLOOKUP(A1960&amp;B1960,'raw -- CBO demo'!$A$11:$N$8141,8,FALSE)+VLOOKUP(A1960&amp;B1960,'raw -- CBO demo'!$A$11:$N$8141,14,FALSE)</f>
        <v>2698451</v>
      </c>
    </row>
    <row r="1961" spans="1:5">
      <c r="A1961">
        <f t="shared" si="69"/>
        <v>2042</v>
      </c>
      <c r="B1961">
        <f t="shared" si="70"/>
        <v>40</v>
      </c>
      <c r="C1961" t="str">
        <f t="shared" si="70"/>
        <v>pop_35_44</v>
      </c>
      <c r="D1961">
        <f ca="1">VLOOKUP(A1961&amp;B1961,'raw -- CBO demo'!$A$11:$N$8141,4,FALSE)</f>
        <v>4673868</v>
      </c>
      <c r="E1961">
        <f ca="1">VLOOKUP(A1961&amp;B1961,'raw -- CBO demo'!$A$11:$N$8141,8,FALSE)+VLOOKUP(A1961&amp;B1961,'raw -- CBO demo'!$A$11:$N$8141,14,FALSE)</f>
        <v>2749832</v>
      </c>
    </row>
    <row r="1962" spans="1:5">
      <c r="A1962">
        <f t="shared" si="69"/>
        <v>2042</v>
      </c>
      <c r="B1962">
        <f t="shared" si="70"/>
        <v>41</v>
      </c>
      <c r="C1962" t="str">
        <f t="shared" si="70"/>
        <v>pop_35_44</v>
      </c>
      <c r="D1962">
        <f ca="1">VLOOKUP(A1962&amp;B1962,'raw -- CBO demo'!$A$11:$N$8141,4,FALSE)</f>
        <v>4756752</v>
      </c>
      <c r="E1962">
        <f ca="1">VLOOKUP(A1962&amp;B1962,'raw -- CBO demo'!$A$11:$N$8141,8,FALSE)+VLOOKUP(A1962&amp;B1962,'raw -- CBO demo'!$A$11:$N$8141,14,FALSE)</f>
        <v>2742713</v>
      </c>
    </row>
    <row r="1963" spans="1:5">
      <c r="A1963">
        <f t="shared" si="69"/>
        <v>2042</v>
      </c>
      <c r="B1963">
        <f t="shared" si="70"/>
        <v>42</v>
      </c>
      <c r="C1963" t="str">
        <f t="shared" si="70"/>
        <v>pop_35_44</v>
      </c>
      <c r="D1963">
        <f ca="1">VLOOKUP(A1963&amp;B1963,'raw -- CBO demo'!$A$11:$N$8141,4,FALSE)</f>
        <v>4684242</v>
      </c>
      <c r="E1963">
        <f ca="1">VLOOKUP(A1963&amp;B1963,'raw -- CBO demo'!$A$11:$N$8141,8,FALSE)+VLOOKUP(A1963&amp;B1963,'raw -- CBO demo'!$A$11:$N$8141,14,FALSE)</f>
        <v>2747802</v>
      </c>
    </row>
    <row r="1964" spans="1:5">
      <c r="A1964">
        <f t="shared" si="69"/>
        <v>2042</v>
      </c>
      <c r="B1964">
        <f t="shared" si="70"/>
        <v>43</v>
      </c>
      <c r="C1964" t="str">
        <f t="shared" si="70"/>
        <v>pop_35_44</v>
      </c>
      <c r="D1964">
        <f ca="1">VLOOKUP(A1964&amp;B1964,'raw -- CBO demo'!$A$11:$N$8141,4,FALSE)</f>
        <v>4673159</v>
      </c>
      <c r="E1964">
        <f ca="1">VLOOKUP(A1964&amp;B1964,'raw -- CBO demo'!$A$11:$N$8141,8,FALSE)+VLOOKUP(A1964&amp;B1964,'raw -- CBO demo'!$A$11:$N$8141,14,FALSE)</f>
        <v>2758888</v>
      </c>
    </row>
    <row r="1965" spans="1:5">
      <c r="A1965">
        <f t="shared" ref="A1965:A2028" si="71">A1864+1</f>
        <v>2042</v>
      </c>
      <c r="B1965">
        <f t="shared" ref="B1965:C2028" si="72">B1864</f>
        <v>44</v>
      </c>
      <c r="C1965" t="str">
        <f t="shared" si="72"/>
        <v>pop_35_44</v>
      </c>
      <c r="D1965">
        <f ca="1">VLOOKUP(A1965&amp;B1965,'raw -- CBO demo'!$A$11:$N$8141,4,FALSE)</f>
        <v>4599257</v>
      </c>
      <c r="E1965">
        <f ca="1">VLOOKUP(A1965&amp;B1965,'raw -- CBO demo'!$A$11:$N$8141,8,FALSE)+VLOOKUP(A1965&amp;B1965,'raw -- CBO demo'!$A$11:$N$8141,14,FALSE)</f>
        <v>2755356</v>
      </c>
    </row>
    <row r="1966" spans="1:5">
      <c r="A1966">
        <f t="shared" si="71"/>
        <v>2042</v>
      </c>
      <c r="B1966">
        <f t="shared" si="72"/>
        <v>45</v>
      </c>
      <c r="C1966" t="str">
        <f t="shared" si="72"/>
        <v>pop_45_54</v>
      </c>
      <c r="D1966">
        <f ca="1">VLOOKUP(A1966&amp;B1966,'raw -- CBO demo'!$A$11:$N$8141,4,FALSE)</f>
        <v>4606576</v>
      </c>
      <c r="E1966">
        <f ca="1">VLOOKUP(A1966&amp;B1966,'raw -- CBO demo'!$A$11:$N$8141,8,FALSE)+VLOOKUP(A1966&amp;B1966,'raw -- CBO demo'!$A$11:$N$8141,14,FALSE)</f>
        <v>2738898</v>
      </c>
    </row>
    <row r="1967" spans="1:5">
      <c r="A1967">
        <f t="shared" si="71"/>
        <v>2042</v>
      </c>
      <c r="B1967">
        <f t="shared" si="72"/>
        <v>46</v>
      </c>
      <c r="C1967" t="str">
        <f t="shared" si="72"/>
        <v>pop_45_54</v>
      </c>
      <c r="D1967">
        <f ca="1">VLOOKUP(A1967&amp;B1967,'raw -- CBO demo'!$A$11:$N$8141,4,FALSE)</f>
        <v>4617073</v>
      </c>
      <c r="E1967">
        <f ca="1">VLOOKUP(A1967&amp;B1967,'raw -- CBO demo'!$A$11:$N$8141,8,FALSE)+VLOOKUP(A1967&amp;B1967,'raw -- CBO demo'!$A$11:$N$8141,14,FALSE)</f>
        <v>2810701</v>
      </c>
    </row>
    <row r="1968" spans="1:5">
      <c r="A1968">
        <f t="shared" si="71"/>
        <v>2042</v>
      </c>
      <c r="B1968">
        <f t="shared" si="72"/>
        <v>47</v>
      </c>
      <c r="C1968" t="str">
        <f t="shared" si="72"/>
        <v>pop_45_54</v>
      </c>
      <c r="D1968">
        <f ca="1">VLOOKUP(A1968&amp;B1968,'raw -- CBO demo'!$A$11:$N$8141,4,FALSE)</f>
        <v>4639544</v>
      </c>
      <c r="E1968">
        <f ca="1">VLOOKUP(A1968&amp;B1968,'raw -- CBO demo'!$A$11:$N$8141,8,FALSE)+VLOOKUP(A1968&amp;B1968,'raw -- CBO demo'!$A$11:$N$8141,14,FALSE)</f>
        <v>2826676</v>
      </c>
    </row>
    <row r="1969" spans="1:5">
      <c r="A1969">
        <f t="shared" si="71"/>
        <v>2042</v>
      </c>
      <c r="B1969">
        <f t="shared" si="72"/>
        <v>48</v>
      </c>
      <c r="C1969" t="str">
        <f t="shared" si="72"/>
        <v>pop_45_54</v>
      </c>
      <c r="D1969">
        <f ca="1">VLOOKUP(A1969&amp;B1969,'raw -- CBO demo'!$A$11:$N$8141,4,FALSE)</f>
        <v>4685459</v>
      </c>
      <c r="E1969">
        <f ca="1">VLOOKUP(A1969&amp;B1969,'raw -- CBO demo'!$A$11:$N$8141,8,FALSE)+VLOOKUP(A1969&amp;B1969,'raw -- CBO demo'!$A$11:$N$8141,14,FALSE)</f>
        <v>2732681</v>
      </c>
    </row>
    <row r="1970" spans="1:5">
      <c r="A1970">
        <f t="shared" si="71"/>
        <v>2042</v>
      </c>
      <c r="B1970">
        <f t="shared" si="72"/>
        <v>49</v>
      </c>
      <c r="C1970" t="str">
        <f t="shared" si="72"/>
        <v>pop_45_54</v>
      </c>
      <c r="D1970">
        <f ca="1">VLOOKUP(A1970&amp;B1970,'raw -- CBO demo'!$A$11:$N$8141,4,FALSE)</f>
        <v>4766089</v>
      </c>
      <c r="E1970">
        <f ca="1">VLOOKUP(A1970&amp;B1970,'raw -- CBO demo'!$A$11:$N$8141,8,FALSE)+VLOOKUP(A1970&amp;B1970,'raw -- CBO demo'!$A$11:$N$8141,14,FALSE)</f>
        <v>2820799</v>
      </c>
    </row>
    <row r="1971" spans="1:5">
      <c r="A1971">
        <f t="shared" si="71"/>
        <v>2042</v>
      </c>
      <c r="B1971">
        <f t="shared" si="72"/>
        <v>50</v>
      </c>
      <c r="C1971" t="str">
        <f t="shared" si="72"/>
        <v>pop_45_54</v>
      </c>
      <c r="D1971">
        <f ca="1">VLOOKUP(A1971&amp;B1971,'raw -- CBO demo'!$A$11:$N$8141,4,FALSE)</f>
        <v>4802149</v>
      </c>
      <c r="E1971">
        <f ca="1">VLOOKUP(A1971&amp;B1971,'raw -- CBO demo'!$A$11:$N$8141,8,FALSE)+VLOOKUP(A1971&amp;B1971,'raw -- CBO demo'!$A$11:$N$8141,14,FALSE)</f>
        <v>2822952</v>
      </c>
    </row>
    <row r="1972" spans="1:5">
      <c r="A1972">
        <f t="shared" si="71"/>
        <v>2042</v>
      </c>
      <c r="B1972">
        <f t="shared" si="72"/>
        <v>51</v>
      </c>
      <c r="C1972" t="str">
        <f t="shared" si="72"/>
        <v>pop_45_54</v>
      </c>
      <c r="D1972">
        <f ca="1">VLOOKUP(A1972&amp;B1972,'raw -- CBO demo'!$A$11:$N$8141,4,FALSE)</f>
        <v>4842864</v>
      </c>
      <c r="E1972">
        <f ca="1">VLOOKUP(A1972&amp;B1972,'raw -- CBO demo'!$A$11:$N$8141,8,FALSE)+VLOOKUP(A1972&amp;B1972,'raw -- CBO demo'!$A$11:$N$8141,14,FALSE)</f>
        <v>2908536</v>
      </c>
    </row>
    <row r="1973" spans="1:5">
      <c r="A1973">
        <f t="shared" si="71"/>
        <v>2042</v>
      </c>
      <c r="B1973">
        <f t="shared" si="72"/>
        <v>52</v>
      </c>
      <c r="C1973" t="str">
        <f t="shared" si="72"/>
        <v>pop_45_54</v>
      </c>
      <c r="D1973">
        <f ca="1">VLOOKUP(A1973&amp;B1973,'raw -- CBO demo'!$A$11:$N$8141,4,FALSE)</f>
        <v>4696826</v>
      </c>
      <c r="E1973">
        <f ca="1">VLOOKUP(A1973&amp;B1973,'raw -- CBO demo'!$A$11:$N$8141,8,FALSE)+VLOOKUP(A1973&amp;B1973,'raw -- CBO demo'!$A$11:$N$8141,14,FALSE)</f>
        <v>2799843</v>
      </c>
    </row>
    <row r="1974" spans="1:5">
      <c r="A1974">
        <f t="shared" si="71"/>
        <v>2042</v>
      </c>
      <c r="B1974">
        <f t="shared" si="72"/>
        <v>53</v>
      </c>
      <c r="C1974" t="str">
        <f t="shared" si="72"/>
        <v>pop_45_54</v>
      </c>
      <c r="D1974">
        <f ca="1">VLOOKUP(A1974&amp;B1974,'raw -- CBO demo'!$A$11:$N$8141,4,FALSE)</f>
        <v>4575249</v>
      </c>
      <c r="E1974">
        <f ca="1">VLOOKUP(A1974&amp;B1974,'raw -- CBO demo'!$A$11:$N$8141,8,FALSE)+VLOOKUP(A1974&amp;B1974,'raw -- CBO demo'!$A$11:$N$8141,14,FALSE)</f>
        <v>2620729</v>
      </c>
    </row>
    <row r="1975" spans="1:5">
      <c r="A1975">
        <f t="shared" si="71"/>
        <v>2042</v>
      </c>
      <c r="B1975">
        <f t="shared" si="72"/>
        <v>54</v>
      </c>
      <c r="C1975" t="str">
        <f t="shared" si="72"/>
        <v>pop_45_54</v>
      </c>
      <c r="D1975">
        <f ca="1">VLOOKUP(A1975&amp;B1975,'raw -- CBO demo'!$A$11:$N$8141,4,FALSE)</f>
        <v>4451015</v>
      </c>
      <c r="E1975">
        <f ca="1">VLOOKUP(A1975&amp;B1975,'raw -- CBO demo'!$A$11:$N$8141,8,FALSE)+VLOOKUP(A1975&amp;B1975,'raw -- CBO demo'!$A$11:$N$8141,14,FALSE)</f>
        <v>2585760</v>
      </c>
    </row>
    <row r="1976" spans="1:5">
      <c r="A1976">
        <f t="shared" si="71"/>
        <v>2042</v>
      </c>
      <c r="B1976">
        <f t="shared" si="72"/>
        <v>55</v>
      </c>
      <c r="C1976" t="str">
        <f t="shared" si="72"/>
        <v>pop_55_64</v>
      </c>
      <c r="D1976">
        <f ca="1">VLOOKUP(A1976&amp;B1976,'raw -- CBO demo'!$A$11:$N$8141,4,FALSE)</f>
        <v>4391950</v>
      </c>
      <c r="E1976">
        <f ca="1">VLOOKUP(A1976&amp;B1976,'raw -- CBO demo'!$A$11:$N$8141,8,FALSE)+VLOOKUP(A1976&amp;B1976,'raw -- CBO demo'!$A$11:$N$8141,14,FALSE)</f>
        <v>2525314</v>
      </c>
    </row>
    <row r="1977" spans="1:5">
      <c r="A1977">
        <f t="shared" si="71"/>
        <v>2042</v>
      </c>
      <c r="B1977">
        <f t="shared" si="72"/>
        <v>56</v>
      </c>
      <c r="C1977" t="str">
        <f t="shared" si="72"/>
        <v>pop_55_64</v>
      </c>
      <c r="D1977">
        <f ca="1">VLOOKUP(A1977&amp;B1977,'raw -- CBO demo'!$A$11:$N$8141,4,FALSE)</f>
        <v>4384630</v>
      </c>
      <c r="E1977">
        <f ca="1">VLOOKUP(A1977&amp;B1977,'raw -- CBO demo'!$A$11:$N$8141,8,FALSE)+VLOOKUP(A1977&amp;B1977,'raw -- CBO demo'!$A$11:$N$8141,14,FALSE)</f>
        <v>2577097</v>
      </c>
    </row>
    <row r="1978" spans="1:5">
      <c r="A1978">
        <f t="shared" si="71"/>
        <v>2042</v>
      </c>
      <c r="B1978">
        <f t="shared" si="72"/>
        <v>57</v>
      </c>
      <c r="C1978" t="str">
        <f t="shared" si="72"/>
        <v>pop_55_64</v>
      </c>
      <c r="D1978">
        <f ca="1">VLOOKUP(A1978&amp;B1978,'raw -- CBO demo'!$A$11:$N$8141,4,FALSE)</f>
        <v>4278004</v>
      </c>
      <c r="E1978">
        <f ca="1">VLOOKUP(A1978&amp;B1978,'raw -- CBO demo'!$A$11:$N$8141,8,FALSE)+VLOOKUP(A1978&amp;B1978,'raw -- CBO demo'!$A$11:$N$8141,14,FALSE)</f>
        <v>2541972</v>
      </c>
    </row>
    <row r="1979" spans="1:5">
      <c r="A1979">
        <f t="shared" si="71"/>
        <v>2042</v>
      </c>
      <c r="B1979">
        <f t="shared" si="72"/>
        <v>58</v>
      </c>
      <c r="C1979" t="str">
        <f t="shared" si="72"/>
        <v>pop_55_64</v>
      </c>
      <c r="D1979">
        <f ca="1">VLOOKUP(A1979&amp;B1979,'raw -- CBO demo'!$A$11:$N$8141,4,FALSE)</f>
        <v>4235585</v>
      </c>
      <c r="E1979">
        <f ca="1">VLOOKUP(A1979&amp;B1979,'raw -- CBO demo'!$A$11:$N$8141,8,FALSE)+VLOOKUP(A1979&amp;B1979,'raw -- CBO demo'!$A$11:$N$8141,14,FALSE)</f>
        <v>2586432</v>
      </c>
    </row>
    <row r="1980" spans="1:5">
      <c r="A1980">
        <f t="shared" si="71"/>
        <v>2042</v>
      </c>
      <c r="B1980">
        <f t="shared" si="72"/>
        <v>59</v>
      </c>
      <c r="C1980" t="str">
        <f t="shared" si="72"/>
        <v>pop_55_64</v>
      </c>
      <c r="D1980">
        <f ca="1">VLOOKUP(A1980&amp;B1980,'raw -- CBO demo'!$A$11:$N$8141,4,FALSE)</f>
        <v>4286099</v>
      </c>
      <c r="E1980">
        <f ca="1">VLOOKUP(A1980&amp;B1980,'raw -- CBO demo'!$A$11:$N$8141,8,FALSE)+VLOOKUP(A1980&amp;B1980,'raw -- CBO demo'!$A$11:$N$8141,14,FALSE)</f>
        <v>2599625</v>
      </c>
    </row>
    <row r="1981" spans="1:5">
      <c r="A1981">
        <f t="shared" si="71"/>
        <v>2042</v>
      </c>
      <c r="B1981">
        <f t="shared" si="72"/>
        <v>60</v>
      </c>
      <c r="C1981" t="str">
        <f t="shared" si="72"/>
        <v>pop_55_64</v>
      </c>
      <c r="D1981">
        <f ca="1">VLOOKUP(A1981&amp;B1981,'raw -- CBO demo'!$A$11:$N$8141,4,FALSE)</f>
        <v>4182081</v>
      </c>
      <c r="E1981">
        <f ca="1">VLOOKUP(A1981&amp;B1981,'raw -- CBO demo'!$A$11:$N$8141,8,FALSE)+VLOOKUP(A1981&amp;B1981,'raw -- CBO demo'!$A$11:$N$8141,14,FALSE)</f>
        <v>2537491</v>
      </c>
    </row>
    <row r="1982" spans="1:5">
      <c r="A1982">
        <f t="shared" si="71"/>
        <v>2042</v>
      </c>
      <c r="B1982">
        <f t="shared" si="72"/>
        <v>61</v>
      </c>
      <c r="C1982" t="str">
        <f t="shared" si="72"/>
        <v>pop_55_64</v>
      </c>
      <c r="D1982">
        <f ca="1">VLOOKUP(A1982&amp;B1982,'raw -- CBO demo'!$A$11:$N$8141,4,FALSE)</f>
        <v>4206412</v>
      </c>
      <c r="E1982">
        <f ca="1">VLOOKUP(A1982&amp;B1982,'raw -- CBO demo'!$A$11:$N$8141,8,FALSE)+VLOOKUP(A1982&amp;B1982,'raw -- CBO demo'!$A$11:$N$8141,14,FALSE)</f>
        <v>2552360</v>
      </c>
    </row>
    <row r="1983" spans="1:5">
      <c r="A1983">
        <f t="shared" si="71"/>
        <v>2042</v>
      </c>
      <c r="B1983">
        <f t="shared" si="72"/>
        <v>62</v>
      </c>
      <c r="C1983" t="str">
        <f t="shared" si="72"/>
        <v>pop_55_64</v>
      </c>
      <c r="D1983">
        <f ca="1">VLOOKUP(A1983&amp;B1983,'raw -- CBO demo'!$A$11:$N$8141,4,FALSE)</f>
        <v>4014901</v>
      </c>
      <c r="E1983">
        <f ca="1">VLOOKUP(A1983&amp;B1983,'raw -- CBO demo'!$A$11:$N$8141,8,FALSE)+VLOOKUP(A1983&amp;B1983,'raw -- CBO demo'!$A$11:$N$8141,14,FALSE)</f>
        <v>2516235</v>
      </c>
    </row>
    <row r="1984" spans="1:5">
      <c r="A1984">
        <f t="shared" si="71"/>
        <v>2042</v>
      </c>
      <c r="B1984">
        <f t="shared" si="72"/>
        <v>63</v>
      </c>
      <c r="C1984" t="str">
        <f t="shared" si="72"/>
        <v>pop_55_64</v>
      </c>
      <c r="D1984">
        <f ca="1">VLOOKUP(A1984&amp;B1984,'raw -- CBO demo'!$A$11:$N$8141,4,FALSE)</f>
        <v>3854061</v>
      </c>
      <c r="E1984">
        <f ca="1">VLOOKUP(A1984&amp;B1984,'raw -- CBO demo'!$A$11:$N$8141,8,FALSE)+VLOOKUP(A1984&amp;B1984,'raw -- CBO demo'!$A$11:$N$8141,14,FALSE)</f>
        <v>2467959</v>
      </c>
    </row>
    <row r="1985" spans="1:5">
      <c r="A1985">
        <f t="shared" si="71"/>
        <v>2042</v>
      </c>
      <c r="B1985">
        <f t="shared" si="72"/>
        <v>64</v>
      </c>
      <c r="C1985" t="str">
        <f t="shared" si="72"/>
        <v>pop_55_64</v>
      </c>
      <c r="D1985">
        <f ca="1">VLOOKUP(A1985&amp;B1985,'raw -- CBO demo'!$A$11:$N$8141,4,FALSE)</f>
        <v>3795990</v>
      </c>
      <c r="E1985">
        <f ca="1">VLOOKUP(A1985&amp;B1985,'raw -- CBO demo'!$A$11:$N$8141,8,FALSE)+VLOOKUP(A1985&amp;B1985,'raw -- CBO demo'!$A$11:$N$8141,14,FALSE)</f>
        <v>2400796</v>
      </c>
    </row>
    <row r="1986" spans="1:5">
      <c r="A1986">
        <f t="shared" si="71"/>
        <v>2042</v>
      </c>
      <c r="B1986">
        <f t="shared" si="72"/>
        <v>65</v>
      </c>
      <c r="C1986" t="str">
        <f t="shared" si="72"/>
        <v>pop_65_74</v>
      </c>
      <c r="D1986">
        <f ca="1">VLOOKUP(A1986&amp;B1986,'raw -- CBO demo'!$A$11:$N$8141,4,FALSE)</f>
        <v>3625957</v>
      </c>
      <c r="E1986">
        <f ca="1">VLOOKUP(A1986&amp;B1986,'raw -- CBO demo'!$A$11:$N$8141,8,FALSE)+VLOOKUP(A1986&amp;B1986,'raw -- CBO demo'!$A$11:$N$8141,14,FALSE)</f>
        <v>2339474</v>
      </c>
    </row>
    <row r="1987" spans="1:5">
      <c r="A1987">
        <f t="shared" si="71"/>
        <v>2042</v>
      </c>
      <c r="B1987">
        <f t="shared" si="72"/>
        <v>66</v>
      </c>
      <c r="C1987" t="str">
        <f t="shared" si="72"/>
        <v>pop_65_74</v>
      </c>
      <c r="D1987">
        <f ca="1">VLOOKUP(A1987&amp;B1987,'raw -- CBO demo'!$A$11:$N$8141,4,FALSE)</f>
        <v>3562822</v>
      </c>
      <c r="E1987">
        <f ca="1">VLOOKUP(A1987&amp;B1987,'raw -- CBO demo'!$A$11:$N$8141,8,FALSE)+VLOOKUP(A1987&amp;B1987,'raw -- CBO demo'!$A$11:$N$8141,14,FALSE)</f>
        <v>2255555</v>
      </c>
    </row>
    <row r="1988" spans="1:5">
      <c r="A1988">
        <f t="shared" si="71"/>
        <v>2042</v>
      </c>
      <c r="B1988">
        <f t="shared" si="72"/>
        <v>67</v>
      </c>
      <c r="C1988" t="str">
        <f t="shared" si="72"/>
        <v>pop_65_74</v>
      </c>
      <c r="D1988">
        <f ca="1">VLOOKUP(A1988&amp;B1988,'raw -- CBO demo'!$A$11:$N$8141,4,FALSE)</f>
        <v>3515624</v>
      </c>
      <c r="E1988">
        <f ca="1">VLOOKUP(A1988&amp;B1988,'raw -- CBO demo'!$A$11:$N$8141,8,FALSE)+VLOOKUP(A1988&amp;B1988,'raw -- CBO demo'!$A$11:$N$8141,14,FALSE)</f>
        <v>2165515</v>
      </c>
    </row>
    <row r="1989" spans="1:5">
      <c r="A1989">
        <f t="shared" si="71"/>
        <v>2042</v>
      </c>
      <c r="B1989">
        <f t="shared" si="72"/>
        <v>68</v>
      </c>
      <c r="C1989" t="str">
        <f t="shared" si="72"/>
        <v>pop_65_74</v>
      </c>
      <c r="D1989">
        <f ca="1">VLOOKUP(A1989&amp;B1989,'raw -- CBO demo'!$A$11:$N$8141,4,FALSE)</f>
        <v>3417356</v>
      </c>
      <c r="E1989">
        <f ca="1">VLOOKUP(A1989&amp;B1989,'raw -- CBO demo'!$A$11:$N$8141,8,FALSE)+VLOOKUP(A1989&amp;B1989,'raw -- CBO demo'!$A$11:$N$8141,14,FALSE)</f>
        <v>2122656</v>
      </c>
    </row>
    <row r="1990" spans="1:5">
      <c r="A1990">
        <f t="shared" si="71"/>
        <v>2042</v>
      </c>
      <c r="B1990">
        <f t="shared" si="72"/>
        <v>69</v>
      </c>
      <c r="C1990" t="str">
        <f t="shared" si="72"/>
        <v>pop_65_74</v>
      </c>
      <c r="D1990">
        <f ca="1">VLOOKUP(A1990&amp;B1990,'raw -- CBO demo'!$A$11:$N$8141,4,FALSE)</f>
        <v>3512011</v>
      </c>
      <c r="E1990">
        <f ca="1">VLOOKUP(A1990&amp;B1990,'raw -- CBO demo'!$A$11:$N$8141,8,FALSE)+VLOOKUP(A1990&amp;B1990,'raw -- CBO demo'!$A$11:$N$8141,14,FALSE)</f>
        <v>2146740</v>
      </c>
    </row>
    <row r="1991" spans="1:5">
      <c r="A1991">
        <f t="shared" si="71"/>
        <v>2042</v>
      </c>
      <c r="B1991">
        <f t="shared" si="72"/>
        <v>70</v>
      </c>
      <c r="C1991" t="str">
        <f t="shared" si="72"/>
        <v>pop_65_74</v>
      </c>
      <c r="D1991">
        <f ca="1">VLOOKUP(A1991&amp;B1991,'raw -- CBO demo'!$A$11:$N$8141,4,FALSE)</f>
        <v>3622036</v>
      </c>
      <c r="E1991">
        <f ca="1">VLOOKUP(A1991&amp;B1991,'raw -- CBO demo'!$A$11:$N$8141,8,FALSE)+VLOOKUP(A1991&amp;B1991,'raw -- CBO demo'!$A$11:$N$8141,14,FALSE)</f>
        <v>2177965</v>
      </c>
    </row>
    <row r="1992" spans="1:5">
      <c r="A1992">
        <f t="shared" si="71"/>
        <v>2042</v>
      </c>
      <c r="B1992">
        <f t="shared" si="72"/>
        <v>71</v>
      </c>
      <c r="C1992" t="str">
        <f t="shared" si="72"/>
        <v>pop_65_74</v>
      </c>
      <c r="D1992">
        <f ca="1">VLOOKUP(A1992&amp;B1992,'raw -- CBO demo'!$A$11:$N$8141,4,FALSE)</f>
        <v>3721943</v>
      </c>
      <c r="E1992">
        <f ca="1">VLOOKUP(A1992&amp;B1992,'raw -- CBO demo'!$A$11:$N$8141,8,FALSE)+VLOOKUP(A1992&amp;B1992,'raw -- CBO demo'!$A$11:$N$8141,14,FALSE)</f>
        <v>2273330</v>
      </c>
    </row>
    <row r="1993" spans="1:5">
      <c r="A1993">
        <f t="shared" si="71"/>
        <v>2042</v>
      </c>
      <c r="B1993">
        <f t="shared" si="72"/>
        <v>72</v>
      </c>
      <c r="C1993" t="str">
        <f t="shared" si="72"/>
        <v>pop_65_74</v>
      </c>
      <c r="D1993">
        <f ca="1">VLOOKUP(A1993&amp;B1993,'raw -- CBO demo'!$A$11:$N$8141,4,FALSE)</f>
        <v>3504074</v>
      </c>
      <c r="E1993">
        <f ca="1">VLOOKUP(A1993&amp;B1993,'raw -- CBO demo'!$A$11:$N$8141,8,FALSE)+VLOOKUP(A1993&amp;B1993,'raw -- CBO demo'!$A$11:$N$8141,14,FALSE)</f>
        <v>2133090</v>
      </c>
    </row>
    <row r="1994" spans="1:5">
      <c r="A1994">
        <f t="shared" si="71"/>
        <v>2042</v>
      </c>
      <c r="B1994">
        <f t="shared" si="72"/>
        <v>73</v>
      </c>
      <c r="C1994" t="str">
        <f t="shared" si="72"/>
        <v>pop_65_74</v>
      </c>
      <c r="D1994">
        <f ca="1">VLOOKUP(A1994&amp;B1994,'raw -- CBO demo'!$A$11:$N$8141,4,FALSE)</f>
        <v>3345244</v>
      </c>
      <c r="E1994">
        <f ca="1">VLOOKUP(A1994&amp;B1994,'raw -- CBO demo'!$A$11:$N$8141,8,FALSE)+VLOOKUP(A1994&amp;B1994,'raw -- CBO demo'!$A$11:$N$8141,14,FALSE)</f>
        <v>2015035</v>
      </c>
    </row>
    <row r="1995" spans="1:5">
      <c r="A1995">
        <f t="shared" si="71"/>
        <v>2042</v>
      </c>
      <c r="B1995">
        <f t="shared" si="72"/>
        <v>74</v>
      </c>
      <c r="C1995" t="str">
        <f t="shared" si="72"/>
        <v>pop_65_74</v>
      </c>
      <c r="D1995">
        <f ca="1">VLOOKUP(A1995&amp;B1995,'raw -- CBO demo'!$A$11:$N$8141,4,FALSE)</f>
        <v>3241496</v>
      </c>
      <c r="E1995">
        <f ca="1">VLOOKUP(A1995&amp;B1995,'raw -- CBO demo'!$A$11:$N$8141,8,FALSE)+VLOOKUP(A1995&amp;B1995,'raw -- CBO demo'!$A$11:$N$8141,14,FALSE)</f>
        <v>1901372</v>
      </c>
    </row>
    <row r="1996" spans="1:5">
      <c r="A1996">
        <f t="shared" si="71"/>
        <v>2042</v>
      </c>
      <c r="B1996">
        <f t="shared" si="72"/>
        <v>75</v>
      </c>
      <c r="C1996" t="str">
        <f t="shared" si="72"/>
        <v>pop_75_84</v>
      </c>
      <c r="D1996">
        <f ca="1">VLOOKUP(A1996&amp;B1996,'raw -- CBO demo'!$A$11:$N$8141,4,FALSE)</f>
        <v>3207822</v>
      </c>
      <c r="E1996">
        <f ca="1">VLOOKUP(A1996&amp;B1996,'raw -- CBO demo'!$A$11:$N$8141,8,FALSE)+VLOOKUP(A1996&amp;B1996,'raw -- CBO demo'!$A$11:$N$8141,14,FALSE)</f>
        <v>1848250</v>
      </c>
    </row>
    <row r="1997" spans="1:5">
      <c r="A1997">
        <f t="shared" si="71"/>
        <v>2042</v>
      </c>
      <c r="B1997">
        <f t="shared" si="72"/>
        <v>76</v>
      </c>
      <c r="C1997" t="str">
        <f t="shared" si="72"/>
        <v>pop_75_84</v>
      </c>
      <c r="D1997">
        <f ca="1">VLOOKUP(A1997&amp;B1997,'raw -- CBO demo'!$A$11:$N$8141,4,FALSE)</f>
        <v>3230263</v>
      </c>
      <c r="E1997">
        <f ca="1">VLOOKUP(A1997&amp;B1997,'raw -- CBO demo'!$A$11:$N$8141,8,FALSE)+VLOOKUP(A1997&amp;B1997,'raw -- CBO demo'!$A$11:$N$8141,14,FALSE)</f>
        <v>1798827</v>
      </c>
    </row>
    <row r="1998" spans="1:5">
      <c r="A1998">
        <f t="shared" si="71"/>
        <v>2042</v>
      </c>
      <c r="B1998">
        <f t="shared" si="72"/>
        <v>77</v>
      </c>
      <c r="C1998" t="str">
        <f t="shared" si="72"/>
        <v>pop_75_84</v>
      </c>
      <c r="D1998">
        <f ca="1">VLOOKUP(A1998&amp;B1998,'raw -- CBO demo'!$A$11:$N$8141,4,FALSE)</f>
        <v>3289158</v>
      </c>
      <c r="E1998">
        <f ca="1">VLOOKUP(A1998&amp;B1998,'raw -- CBO demo'!$A$11:$N$8141,8,FALSE)+VLOOKUP(A1998&amp;B1998,'raw -- CBO demo'!$A$11:$N$8141,14,FALSE)</f>
        <v>1866804</v>
      </c>
    </row>
    <row r="1999" spans="1:5">
      <c r="A1999">
        <f t="shared" si="71"/>
        <v>2042</v>
      </c>
      <c r="B1999">
        <f t="shared" si="72"/>
        <v>78</v>
      </c>
      <c r="C1999" t="str">
        <f t="shared" si="72"/>
        <v>pop_75_84</v>
      </c>
      <c r="D1999">
        <f ca="1">VLOOKUP(A1999&amp;B1999,'raw -- CBO demo'!$A$11:$N$8141,4,FALSE)</f>
        <v>3198200</v>
      </c>
      <c r="E1999">
        <f ca="1">VLOOKUP(A1999&amp;B1999,'raw -- CBO demo'!$A$11:$N$8141,8,FALSE)+VLOOKUP(A1999&amp;B1999,'raw -- CBO demo'!$A$11:$N$8141,14,FALSE)</f>
        <v>1772310</v>
      </c>
    </row>
    <row r="2000" spans="1:5">
      <c r="A2000">
        <f t="shared" si="71"/>
        <v>2042</v>
      </c>
      <c r="B2000">
        <f t="shared" si="72"/>
        <v>79</v>
      </c>
      <c r="C2000" t="str">
        <f t="shared" si="72"/>
        <v>pop_75_84</v>
      </c>
      <c r="D2000">
        <f ca="1">VLOOKUP(A2000&amp;B2000,'raw -- CBO demo'!$A$11:$N$8141,4,FALSE)</f>
        <v>3109560</v>
      </c>
      <c r="E2000">
        <f ca="1">VLOOKUP(A2000&amp;B2000,'raw -- CBO demo'!$A$11:$N$8141,8,FALSE)+VLOOKUP(A2000&amp;B2000,'raw -- CBO demo'!$A$11:$N$8141,14,FALSE)</f>
        <v>1695407</v>
      </c>
    </row>
    <row r="2001" spans="1:5">
      <c r="A2001">
        <f t="shared" si="71"/>
        <v>2042</v>
      </c>
      <c r="B2001">
        <f t="shared" si="72"/>
        <v>80</v>
      </c>
      <c r="C2001" t="str">
        <f t="shared" si="72"/>
        <v>pop_75_84</v>
      </c>
      <c r="D2001">
        <f ca="1">VLOOKUP(A2001&amp;B2001,'raw -- CBO demo'!$A$11:$N$8141,4,FALSE)</f>
        <v>2988211</v>
      </c>
      <c r="E2001">
        <f ca="1">VLOOKUP(A2001&amp;B2001,'raw -- CBO demo'!$A$11:$N$8141,8,FALSE)+VLOOKUP(A2001&amp;B2001,'raw -- CBO demo'!$A$11:$N$8141,14,FALSE)</f>
        <v>1615025</v>
      </c>
    </row>
    <row r="2002" spans="1:5">
      <c r="A2002">
        <f t="shared" si="71"/>
        <v>2042</v>
      </c>
      <c r="B2002">
        <f t="shared" si="72"/>
        <v>81</v>
      </c>
      <c r="C2002" t="str">
        <f t="shared" si="72"/>
        <v>pop_75_84</v>
      </c>
      <c r="D2002">
        <f ca="1">VLOOKUP(A2002&amp;B2002,'raw -- CBO demo'!$A$11:$N$8141,4,FALSE)</f>
        <v>2892199</v>
      </c>
      <c r="E2002">
        <f ca="1">VLOOKUP(A2002&amp;B2002,'raw -- CBO demo'!$A$11:$N$8141,8,FALSE)+VLOOKUP(A2002&amp;B2002,'raw -- CBO demo'!$A$11:$N$8141,14,FALSE)</f>
        <v>1488640</v>
      </c>
    </row>
    <row r="2003" spans="1:5">
      <c r="A2003">
        <f t="shared" si="71"/>
        <v>2042</v>
      </c>
      <c r="B2003">
        <f t="shared" si="72"/>
        <v>82</v>
      </c>
      <c r="C2003" t="str">
        <f t="shared" si="72"/>
        <v>pop_75_84</v>
      </c>
      <c r="D2003">
        <f ca="1">VLOOKUP(A2003&amp;B2003,'raw -- CBO demo'!$A$11:$N$8141,4,FALSE)</f>
        <v>2698934</v>
      </c>
      <c r="E2003">
        <f ca="1">VLOOKUP(A2003&amp;B2003,'raw -- CBO demo'!$A$11:$N$8141,8,FALSE)+VLOOKUP(A2003&amp;B2003,'raw -- CBO demo'!$A$11:$N$8141,14,FALSE)</f>
        <v>1343916</v>
      </c>
    </row>
    <row r="2004" spans="1:5">
      <c r="A2004">
        <f t="shared" si="71"/>
        <v>2042</v>
      </c>
      <c r="B2004">
        <f t="shared" si="72"/>
        <v>83</v>
      </c>
      <c r="C2004" t="str">
        <f t="shared" si="72"/>
        <v>pop_75_84</v>
      </c>
      <c r="D2004">
        <f ca="1">VLOOKUP(A2004&amp;B2004,'raw -- CBO demo'!$A$11:$N$8141,4,FALSE)</f>
        <v>2501397</v>
      </c>
      <c r="E2004">
        <f ca="1">VLOOKUP(A2004&amp;B2004,'raw -- CBO demo'!$A$11:$N$8141,8,FALSE)+VLOOKUP(A2004&amp;B2004,'raw -- CBO demo'!$A$11:$N$8141,14,FALSE)</f>
        <v>1250772</v>
      </c>
    </row>
    <row r="2005" spans="1:5">
      <c r="A2005">
        <f t="shared" si="71"/>
        <v>2042</v>
      </c>
      <c r="B2005">
        <f t="shared" si="72"/>
        <v>84</v>
      </c>
      <c r="C2005" t="str">
        <f t="shared" si="72"/>
        <v>pop_75_84</v>
      </c>
      <c r="D2005">
        <f ca="1">VLOOKUP(A2005&amp;B2005,'raw -- CBO demo'!$A$11:$N$8141,4,FALSE)</f>
        <v>2374684</v>
      </c>
      <c r="E2005">
        <f ca="1">VLOOKUP(A2005&amp;B2005,'raw -- CBO demo'!$A$11:$N$8141,8,FALSE)+VLOOKUP(A2005&amp;B2005,'raw -- CBO demo'!$A$11:$N$8141,14,FALSE)</f>
        <v>1152614</v>
      </c>
    </row>
    <row r="2006" spans="1:5">
      <c r="A2006">
        <f t="shared" si="71"/>
        <v>2042</v>
      </c>
      <c r="B2006">
        <f t="shared" si="72"/>
        <v>85</v>
      </c>
      <c r="C2006" t="str">
        <f t="shared" si="72"/>
        <v>pop_85_plus</v>
      </c>
      <c r="D2006">
        <f ca="1">VLOOKUP(A2006&amp;B2006,'raw -- CBO demo'!$A$11:$N$8141,4,FALSE)</f>
        <v>2156305</v>
      </c>
      <c r="E2006">
        <f ca="1">VLOOKUP(A2006&amp;B2006,'raw -- CBO demo'!$A$11:$N$8141,8,FALSE)+VLOOKUP(A2006&amp;B2006,'raw -- CBO demo'!$A$11:$N$8141,14,FALSE)</f>
        <v>1007956</v>
      </c>
    </row>
    <row r="2007" spans="1:5">
      <c r="A2007">
        <f t="shared" si="71"/>
        <v>2042</v>
      </c>
      <c r="B2007">
        <f t="shared" si="72"/>
        <v>86</v>
      </c>
      <c r="C2007" t="str">
        <f t="shared" si="72"/>
        <v>pop_85_plus</v>
      </c>
      <c r="D2007">
        <f ca="1">VLOOKUP(A2007&amp;B2007,'raw -- CBO demo'!$A$11:$N$8141,4,FALSE)</f>
        <v>1934132</v>
      </c>
      <c r="E2007">
        <f ca="1">VLOOKUP(A2007&amp;B2007,'raw -- CBO demo'!$A$11:$N$8141,8,FALSE)+VLOOKUP(A2007&amp;B2007,'raw -- CBO demo'!$A$11:$N$8141,14,FALSE)</f>
        <v>847326</v>
      </c>
    </row>
    <row r="2008" spans="1:5">
      <c r="A2008">
        <f t="shared" si="71"/>
        <v>2042</v>
      </c>
      <c r="B2008">
        <f t="shared" si="72"/>
        <v>87</v>
      </c>
      <c r="C2008" t="str">
        <f t="shared" si="72"/>
        <v>pop_85_plus</v>
      </c>
      <c r="D2008">
        <f ca="1">VLOOKUP(A2008&amp;B2008,'raw -- CBO demo'!$A$11:$N$8141,4,FALSE)</f>
        <v>1744096</v>
      </c>
      <c r="E2008">
        <f ca="1">VLOOKUP(A2008&amp;B2008,'raw -- CBO demo'!$A$11:$N$8141,8,FALSE)+VLOOKUP(A2008&amp;B2008,'raw -- CBO demo'!$A$11:$N$8141,14,FALSE)</f>
        <v>736265</v>
      </c>
    </row>
    <row r="2009" spans="1:5">
      <c r="A2009">
        <f t="shared" si="71"/>
        <v>2042</v>
      </c>
      <c r="B2009">
        <f t="shared" si="72"/>
        <v>88</v>
      </c>
      <c r="C2009" t="str">
        <f t="shared" si="72"/>
        <v>pop_85_plus</v>
      </c>
      <c r="D2009">
        <f ca="1">VLOOKUP(A2009&amp;B2009,'raw -- CBO demo'!$A$11:$N$8141,4,FALSE)</f>
        <v>1507302</v>
      </c>
      <c r="E2009">
        <f ca="1">VLOOKUP(A2009&amp;B2009,'raw -- CBO demo'!$A$11:$N$8141,8,FALSE)+VLOOKUP(A2009&amp;B2009,'raw -- CBO demo'!$A$11:$N$8141,14,FALSE)</f>
        <v>591862</v>
      </c>
    </row>
    <row r="2010" spans="1:5">
      <c r="A2010">
        <f t="shared" si="71"/>
        <v>2042</v>
      </c>
      <c r="B2010">
        <f t="shared" si="72"/>
        <v>89</v>
      </c>
      <c r="C2010" t="str">
        <f t="shared" si="72"/>
        <v>pop_85_plus</v>
      </c>
      <c r="D2010">
        <f ca="1">VLOOKUP(A2010&amp;B2010,'raw -- CBO demo'!$A$11:$N$8141,4,FALSE)</f>
        <v>1326676</v>
      </c>
      <c r="E2010">
        <f ca="1">VLOOKUP(A2010&amp;B2010,'raw -- CBO demo'!$A$11:$N$8141,8,FALSE)+VLOOKUP(A2010&amp;B2010,'raw -- CBO demo'!$A$11:$N$8141,14,FALSE)</f>
        <v>489906</v>
      </c>
    </row>
    <row r="2011" spans="1:5">
      <c r="A2011">
        <f t="shared" si="71"/>
        <v>2042</v>
      </c>
      <c r="B2011">
        <f t="shared" si="72"/>
        <v>90</v>
      </c>
      <c r="C2011" t="str">
        <f t="shared" si="72"/>
        <v>pop_85_plus</v>
      </c>
      <c r="D2011">
        <f ca="1">VLOOKUP(A2011&amp;B2011,'raw -- CBO demo'!$A$11:$N$8141,4,FALSE)</f>
        <v>1116140</v>
      </c>
      <c r="E2011">
        <f ca="1">VLOOKUP(A2011&amp;B2011,'raw -- CBO demo'!$A$11:$N$8141,8,FALSE)+VLOOKUP(A2011&amp;B2011,'raw -- CBO demo'!$A$11:$N$8141,14,FALSE)</f>
        <v>387667</v>
      </c>
    </row>
    <row r="2012" spans="1:5">
      <c r="A2012">
        <f t="shared" si="71"/>
        <v>2042</v>
      </c>
      <c r="B2012">
        <f t="shared" si="72"/>
        <v>91</v>
      </c>
      <c r="C2012" t="str">
        <f t="shared" si="72"/>
        <v>pop_85_plus</v>
      </c>
      <c r="D2012">
        <f ca="1">VLOOKUP(A2012&amp;B2012,'raw -- CBO demo'!$A$11:$N$8141,4,FALSE)</f>
        <v>922309</v>
      </c>
      <c r="E2012">
        <f ca="1">VLOOKUP(A2012&amp;B2012,'raw -- CBO demo'!$A$11:$N$8141,8,FALSE)+VLOOKUP(A2012&amp;B2012,'raw -- CBO demo'!$A$11:$N$8141,14,FALSE)</f>
        <v>299170</v>
      </c>
    </row>
    <row r="2013" spans="1:5">
      <c r="A2013">
        <f t="shared" si="71"/>
        <v>2042</v>
      </c>
      <c r="B2013">
        <f t="shared" si="72"/>
        <v>92</v>
      </c>
      <c r="C2013" t="str">
        <f t="shared" si="72"/>
        <v>pop_85_plus</v>
      </c>
      <c r="D2013">
        <f ca="1">VLOOKUP(A2013&amp;B2013,'raw -- CBO demo'!$A$11:$N$8141,4,FALSE)</f>
        <v>762251</v>
      </c>
      <c r="E2013">
        <f ca="1">VLOOKUP(A2013&amp;B2013,'raw -- CBO demo'!$A$11:$N$8141,8,FALSE)+VLOOKUP(A2013&amp;B2013,'raw -- CBO demo'!$A$11:$N$8141,14,FALSE)</f>
        <v>255708</v>
      </c>
    </row>
    <row r="2014" spans="1:5">
      <c r="A2014">
        <f t="shared" si="71"/>
        <v>2042</v>
      </c>
      <c r="B2014">
        <f t="shared" si="72"/>
        <v>93</v>
      </c>
      <c r="C2014" t="str">
        <f t="shared" si="72"/>
        <v>pop_85_plus</v>
      </c>
      <c r="D2014">
        <f ca="1">VLOOKUP(A2014&amp;B2014,'raw -- CBO demo'!$A$11:$N$8141,4,FALSE)</f>
        <v>617201</v>
      </c>
      <c r="E2014">
        <f ca="1">VLOOKUP(A2014&amp;B2014,'raw -- CBO demo'!$A$11:$N$8141,8,FALSE)+VLOOKUP(A2014&amp;B2014,'raw -- CBO demo'!$A$11:$N$8141,14,FALSE)</f>
        <v>193008</v>
      </c>
    </row>
    <row r="2015" spans="1:5">
      <c r="A2015">
        <f t="shared" si="71"/>
        <v>2042</v>
      </c>
      <c r="B2015">
        <f t="shared" si="72"/>
        <v>94</v>
      </c>
      <c r="C2015" t="str">
        <f t="shared" si="72"/>
        <v>pop_85_plus</v>
      </c>
      <c r="D2015">
        <f ca="1">VLOOKUP(A2015&amp;B2015,'raw -- CBO demo'!$A$11:$N$8141,4,FALSE)</f>
        <v>513237</v>
      </c>
      <c r="E2015">
        <f ca="1">VLOOKUP(A2015&amp;B2015,'raw -- CBO demo'!$A$11:$N$8141,8,FALSE)+VLOOKUP(A2015&amp;B2015,'raw -- CBO demo'!$A$11:$N$8141,14,FALSE)</f>
        <v>130585</v>
      </c>
    </row>
    <row r="2016" spans="1:5">
      <c r="A2016">
        <f t="shared" si="71"/>
        <v>2042</v>
      </c>
      <c r="B2016">
        <f t="shared" si="72"/>
        <v>95</v>
      </c>
      <c r="C2016" t="str">
        <f t="shared" si="72"/>
        <v>pop_85_plus</v>
      </c>
      <c r="D2016">
        <f ca="1">VLOOKUP(A2016&amp;B2016,'raw -- CBO demo'!$A$11:$N$8141,4,FALSE)</f>
        <v>359343</v>
      </c>
      <c r="E2016">
        <f ca="1">VLOOKUP(A2016&amp;B2016,'raw -- CBO demo'!$A$11:$N$8141,8,FALSE)+VLOOKUP(A2016&amp;B2016,'raw -- CBO demo'!$A$11:$N$8141,14,FALSE)</f>
        <v>77199</v>
      </c>
    </row>
    <row r="2017" spans="1:5">
      <c r="A2017">
        <f t="shared" si="71"/>
        <v>2042</v>
      </c>
      <c r="B2017">
        <f t="shared" si="72"/>
        <v>96</v>
      </c>
      <c r="C2017" t="str">
        <f t="shared" si="72"/>
        <v>pop_85_plus</v>
      </c>
      <c r="D2017">
        <f ca="1">VLOOKUP(A2017&amp;B2017,'raw -- CBO demo'!$A$11:$N$8141,4,FALSE)</f>
        <v>226489</v>
      </c>
      <c r="E2017">
        <f ca="1">VLOOKUP(A2017&amp;B2017,'raw -- CBO demo'!$A$11:$N$8141,8,FALSE)+VLOOKUP(A2017&amp;B2017,'raw -- CBO demo'!$A$11:$N$8141,14,FALSE)</f>
        <v>48142</v>
      </c>
    </row>
    <row r="2018" spans="1:5">
      <c r="A2018">
        <f t="shared" si="71"/>
        <v>2042</v>
      </c>
      <c r="B2018">
        <f t="shared" si="72"/>
        <v>97</v>
      </c>
      <c r="C2018" t="str">
        <f t="shared" si="72"/>
        <v>pop_85_plus</v>
      </c>
      <c r="D2018">
        <f ca="1">VLOOKUP(A2018&amp;B2018,'raw -- CBO demo'!$A$11:$N$8141,4,FALSE)</f>
        <v>169999</v>
      </c>
      <c r="E2018">
        <f ca="1">VLOOKUP(A2018&amp;B2018,'raw -- CBO demo'!$A$11:$N$8141,8,FALSE)+VLOOKUP(A2018&amp;B2018,'raw -- CBO demo'!$A$11:$N$8141,14,FALSE)</f>
        <v>32615</v>
      </c>
    </row>
    <row r="2019" spans="1:5">
      <c r="A2019">
        <f t="shared" si="71"/>
        <v>2042</v>
      </c>
      <c r="B2019">
        <f t="shared" si="72"/>
        <v>98</v>
      </c>
      <c r="C2019" t="str">
        <f t="shared" si="72"/>
        <v>pop_85_plus</v>
      </c>
      <c r="D2019">
        <f ca="1">VLOOKUP(A2019&amp;B2019,'raw -- CBO demo'!$A$11:$N$8141,4,FALSE)</f>
        <v>125743</v>
      </c>
      <c r="E2019">
        <f ca="1">VLOOKUP(A2019&amp;B2019,'raw -- CBO demo'!$A$11:$N$8141,8,FALSE)+VLOOKUP(A2019&amp;B2019,'raw -- CBO demo'!$A$11:$N$8141,14,FALSE)</f>
        <v>29012</v>
      </c>
    </row>
    <row r="2020" spans="1:5">
      <c r="A2020">
        <f t="shared" si="71"/>
        <v>2042</v>
      </c>
      <c r="B2020">
        <f t="shared" si="72"/>
        <v>99</v>
      </c>
      <c r="C2020" t="str">
        <f t="shared" si="72"/>
        <v>pop_85_plus</v>
      </c>
      <c r="D2020">
        <f ca="1">VLOOKUP(A2020&amp;B2020,'raw -- CBO demo'!$A$11:$N$8141,4,FALSE)</f>
        <v>86410</v>
      </c>
      <c r="E2020">
        <f ca="1">VLOOKUP(A2020&amp;B2020,'raw -- CBO demo'!$A$11:$N$8141,8,FALSE)+VLOOKUP(A2020&amp;B2020,'raw -- CBO demo'!$A$11:$N$8141,14,FALSE)</f>
        <v>10360</v>
      </c>
    </row>
    <row r="2021" spans="1:5">
      <c r="A2021">
        <f t="shared" si="71"/>
        <v>2042</v>
      </c>
      <c r="B2021">
        <f t="shared" si="72"/>
        <v>100</v>
      </c>
      <c r="C2021" t="str">
        <f t="shared" si="72"/>
        <v>pop_85_plus</v>
      </c>
      <c r="D2021">
        <f ca="1">VLOOKUP(A2021&amp;B2021,'raw -- CBO demo'!$A$11:$N$8141,4,FALSE)</f>
        <v>141691</v>
      </c>
      <c r="E2021">
        <f ca="1">VLOOKUP(A2021&amp;B2021,'raw -- CBO demo'!$A$11:$N$8141,8,FALSE)+VLOOKUP(A2021&amp;B2021,'raw -- CBO demo'!$A$11:$N$8141,14,FALSE)</f>
        <v>12464</v>
      </c>
    </row>
    <row r="2022" spans="1:5">
      <c r="A2022">
        <f t="shared" si="71"/>
        <v>2043</v>
      </c>
      <c r="B2022">
        <f t="shared" si="72"/>
        <v>0</v>
      </c>
      <c r="C2022" t="str">
        <f t="shared" si="72"/>
        <v>pop_0_5</v>
      </c>
      <c r="D2022">
        <f ca="1">VLOOKUP(A2022&amp;B2022,'raw -- CBO demo'!$A$11:$N$8141,4,FALSE)</f>
        <v>3981894</v>
      </c>
      <c r="E2022">
        <f ca="1">VLOOKUP(A2022&amp;B2022,'raw -- CBO demo'!$A$11:$N$8141,8,FALSE)+VLOOKUP(A2022&amp;B2022,'raw -- CBO demo'!$A$11:$N$8141,14,FALSE)</f>
        <v>0</v>
      </c>
    </row>
    <row r="2023" spans="1:5">
      <c r="A2023">
        <f t="shared" si="71"/>
        <v>2043</v>
      </c>
      <c r="B2023">
        <f t="shared" si="72"/>
        <v>1</v>
      </c>
      <c r="C2023" t="str">
        <f t="shared" si="72"/>
        <v>pop_0_5</v>
      </c>
      <c r="D2023">
        <f ca="1">VLOOKUP(A2023&amp;B2023,'raw -- CBO demo'!$A$11:$N$8141,4,FALSE)</f>
        <v>4005076</v>
      </c>
      <c r="E2023">
        <f ca="1">VLOOKUP(A2023&amp;B2023,'raw -- CBO demo'!$A$11:$N$8141,8,FALSE)+VLOOKUP(A2023&amp;B2023,'raw -- CBO demo'!$A$11:$N$8141,14,FALSE)</f>
        <v>0</v>
      </c>
    </row>
    <row r="2024" spans="1:5">
      <c r="A2024">
        <f t="shared" si="71"/>
        <v>2043</v>
      </c>
      <c r="B2024">
        <f t="shared" si="72"/>
        <v>2</v>
      </c>
      <c r="C2024" t="str">
        <f t="shared" si="72"/>
        <v>pop_0_5</v>
      </c>
      <c r="D2024">
        <f ca="1">VLOOKUP(A2024&amp;B2024,'raw -- CBO demo'!$A$11:$N$8141,4,FALSE)</f>
        <v>4035540</v>
      </c>
      <c r="E2024">
        <f ca="1">VLOOKUP(A2024&amp;B2024,'raw -- CBO demo'!$A$11:$N$8141,8,FALSE)+VLOOKUP(A2024&amp;B2024,'raw -- CBO demo'!$A$11:$N$8141,14,FALSE)</f>
        <v>0</v>
      </c>
    </row>
    <row r="2025" spans="1:5">
      <c r="A2025">
        <f t="shared" si="71"/>
        <v>2043</v>
      </c>
      <c r="B2025">
        <f t="shared" si="72"/>
        <v>3</v>
      </c>
      <c r="C2025" t="str">
        <f t="shared" si="72"/>
        <v>pop_0_5</v>
      </c>
      <c r="D2025">
        <f ca="1">VLOOKUP(A2025&amp;B2025,'raw -- CBO demo'!$A$11:$N$8141,4,FALSE)</f>
        <v>4063846</v>
      </c>
      <c r="E2025">
        <f ca="1">VLOOKUP(A2025&amp;B2025,'raw -- CBO demo'!$A$11:$N$8141,8,FALSE)+VLOOKUP(A2025&amp;B2025,'raw -- CBO demo'!$A$11:$N$8141,14,FALSE)</f>
        <v>0</v>
      </c>
    </row>
    <row r="2026" spans="1:5">
      <c r="A2026">
        <f t="shared" si="71"/>
        <v>2043</v>
      </c>
      <c r="B2026">
        <f t="shared" si="72"/>
        <v>4</v>
      </c>
      <c r="C2026" t="str">
        <f t="shared" si="72"/>
        <v>pop_0_5</v>
      </c>
      <c r="D2026">
        <f ca="1">VLOOKUP(A2026&amp;B2026,'raw -- CBO demo'!$A$11:$N$8141,4,FALSE)</f>
        <v>4086557</v>
      </c>
      <c r="E2026">
        <f ca="1">VLOOKUP(A2026&amp;B2026,'raw -- CBO demo'!$A$11:$N$8141,8,FALSE)+VLOOKUP(A2026&amp;B2026,'raw -- CBO demo'!$A$11:$N$8141,14,FALSE)</f>
        <v>0</v>
      </c>
    </row>
    <row r="2027" spans="1:5">
      <c r="A2027">
        <f t="shared" si="71"/>
        <v>2043</v>
      </c>
      <c r="B2027">
        <f t="shared" si="72"/>
        <v>5</v>
      </c>
      <c r="C2027" t="str">
        <f t="shared" si="72"/>
        <v>pop_0_5</v>
      </c>
      <c r="D2027">
        <f ca="1">VLOOKUP(A2027&amp;B2027,'raw -- CBO demo'!$A$11:$N$8141,4,FALSE)</f>
        <v>4104251</v>
      </c>
      <c r="E2027">
        <f ca="1">VLOOKUP(A2027&amp;B2027,'raw -- CBO demo'!$A$11:$N$8141,8,FALSE)+VLOOKUP(A2027&amp;B2027,'raw -- CBO demo'!$A$11:$N$8141,14,FALSE)</f>
        <v>0</v>
      </c>
    </row>
    <row r="2028" spans="1:5">
      <c r="A2028">
        <f t="shared" si="71"/>
        <v>2043</v>
      </c>
      <c r="B2028">
        <f t="shared" si="72"/>
        <v>6</v>
      </c>
      <c r="C2028" t="str">
        <f t="shared" si="72"/>
        <v>pop_6_17</v>
      </c>
      <c r="D2028">
        <f ca="1">VLOOKUP(A2028&amp;B2028,'raw -- CBO demo'!$A$11:$N$8141,4,FALSE)</f>
        <v>4119541</v>
      </c>
      <c r="E2028">
        <f ca="1">VLOOKUP(A2028&amp;B2028,'raw -- CBO demo'!$A$11:$N$8141,8,FALSE)+VLOOKUP(A2028&amp;B2028,'raw -- CBO demo'!$A$11:$N$8141,14,FALSE)</f>
        <v>0</v>
      </c>
    </row>
    <row r="2029" spans="1:5">
      <c r="A2029">
        <f t="shared" ref="A2029:A2092" si="73">A1928+1</f>
        <v>2043</v>
      </c>
      <c r="B2029">
        <f t="shared" ref="B2029:C2092" si="74">B1928</f>
        <v>7</v>
      </c>
      <c r="C2029" t="str">
        <f t="shared" si="74"/>
        <v>pop_6_17</v>
      </c>
      <c r="D2029">
        <f ca="1">VLOOKUP(A2029&amp;B2029,'raw -- CBO demo'!$A$11:$N$8141,4,FALSE)</f>
        <v>4131987</v>
      </c>
      <c r="E2029">
        <f ca="1">VLOOKUP(A2029&amp;B2029,'raw -- CBO demo'!$A$11:$N$8141,8,FALSE)+VLOOKUP(A2029&amp;B2029,'raw -- CBO demo'!$A$11:$N$8141,14,FALSE)</f>
        <v>0</v>
      </c>
    </row>
    <row r="2030" spans="1:5">
      <c r="A2030">
        <f t="shared" si="73"/>
        <v>2043</v>
      </c>
      <c r="B2030">
        <f t="shared" si="74"/>
        <v>8</v>
      </c>
      <c r="C2030" t="str">
        <f t="shared" si="74"/>
        <v>pop_6_17</v>
      </c>
      <c r="D2030">
        <f ca="1">VLOOKUP(A2030&amp;B2030,'raw -- CBO demo'!$A$11:$N$8141,4,FALSE)</f>
        <v>4143824</v>
      </c>
      <c r="E2030">
        <f ca="1">VLOOKUP(A2030&amp;B2030,'raw -- CBO demo'!$A$11:$N$8141,8,FALSE)+VLOOKUP(A2030&amp;B2030,'raw -- CBO demo'!$A$11:$N$8141,14,FALSE)</f>
        <v>0</v>
      </c>
    </row>
    <row r="2031" spans="1:5">
      <c r="A2031">
        <f t="shared" si="73"/>
        <v>2043</v>
      </c>
      <c r="B2031">
        <f t="shared" si="74"/>
        <v>9</v>
      </c>
      <c r="C2031" t="str">
        <f t="shared" si="74"/>
        <v>pop_6_17</v>
      </c>
      <c r="D2031">
        <f ca="1">VLOOKUP(A2031&amp;B2031,'raw -- CBO demo'!$A$11:$N$8141,4,FALSE)</f>
        <v>4157122</v>
      </c>
      <c r="E2031">
        <f ca="1">VLOOKUP(A2031&amp;B2031,'raw -- CBO demo'!$A$11:$N$8141,8,FALSE)+VLOOKUP(A2031&amp;B2031,'raw -- CBO demo'!$A$11:$N$8141,14,FALSE)</f>
        <v>0</v>
      </c>
    </row>
    <row r="2032" spans="1:5">
      <c r="A2032">
        <f t="shared" si="73"/>
        <v>2043</v>
      </c>
      <c r="B2032">
        <f t="shared" si="74"/>
        <v>10</v>
      </c>
      <c r="C2032" t="str">
        <f t="shared" si="74"/>
        <v>pop_6_17</v>
      </c>
      <c r="D2032">
        <f ca="1">VLOOKUP(A2032&amp;B2032,'raw -- CBO demo'!$A$11:$N$8141,4,FALSE)</f>
        <v>4172391</v>
      </c>
      <c r="E2032">
        <f ca="1">VLOOKUP(A2032&amp;B2032,'raw -- CBO demo'!$A$11:$N$8141,8,FALSE)+VLOOKUP(A2032&amp;B2032,'raw -- CBO demo'!$A$11:$N$8141,14,FALSE)</f>
        <v>0</v>
      </c>
    </row>
    <row r="2033" spans="1:5">
      <c r="A2033">
        <f t="shared" si="73"/>
        <v>2043</v>
      </c>
      <c r="B2033">
        <f t="shared" si="74"/>
        <v>11</v>
      </c>
      <c r="C2033" t="str">
        <f t="shared" si="74"/>
        <v>pop_6_17</v>
      </c>
      <c r="D2033">
        <f ca="1">VLOOKUP(A2033&amp;B2033,'raw -- CBO demo'!$A$11:$N$8141,4,FALSE)</f>
        <v>4188773</v>
      </c>
      <c r="E2033">
        <f ca="1">VLOOKUP(A2033&amp;B2033,'raw -- CBO demo'!$A$11:$N$8141,8,FALSE)+VLOOKUP(A2033&amp;B2033,'raw -- CBO demo'!$A$11:$N$8141,14,FALSE)</f>
        <v>0</v>
      </c>
    </row>
    <row r="2034" spans="1:5">
      <c r="A2034">
        <f t="shared" si="73"/>
        <v>2043</v>
      </c>
      <c r="B2034">
        <f t="shared" si="74"/>
        <v>12</v>
      </c>
      <c r="C2034" t="str">
        <f t="shared" si="74"/>
        <v>pop_6_17</v>
      </c>
      <c r="D2034">
        <f ca="1">VLOOKUP(A2034&amp;B2034,'raw -- CBO demo'!$A$11:$N$8141,4,FALSE)</f>
        <v>4197391</v>
      </c>
      <c r="E2034">
        <f ca="1">VLOOKUP(A2034&amp;B2034,'raw -- CBO demo'!$A$11:$N$8141,8,FALSE)+VLOOKUP(A2034&amp;B2034,'raw -- CBO demo'!$A$11:$N$8141,14,FALSE)</f>
        <v>0</v>
      </c>
    </row>
    <row r="2035" spans="1:5">
      <c r="A2035">
        <f t="shared" si="73"/>
        <v>2043</v>
      </c>
      <c r="B2035">
        <f t="shared" si="74"/>
        <v>13</v>
      </c>
      <c r="C2035" t="str">
        <f t="shared" si="74"/>
        <v>pop_6_17</v>
      </c>
      <c r="D2035">
        <f ca="1">VLOOKUP(A2035&amp;B2035,'raw -- CBO demo'!$A$11:$N$8141,4,FALSE)</f>
        <v>4192366</v>
      </c>
      <c r="E2035">
        <f ca="1">VLOOKUP(A2035&amp;B2035,'raw -- CBO demo'!$A$11:$N$8141,8,FALSE)+VLOOKUP(A2035&amp;B2035,'raw -- CBO demo'!$A$11:$N$8141,14,FALSE)</f>
        <v>0</v>
      </c>
    </row>
    <row r="2036" spans="1:5">
      <c r="A2036">
        <f t="shared" si="73"/>
        <v>2043</v>
      </c>
      <c r="B2036">
        <f t="shared" si="74"/>
        <v>14</v>
      </c>
      <c r="C2036" t="str">
        <f t="shared" si="74"/>
        <v>pop_6_17</v>
      </c>
      <c r="D2036">
        <f ca="1">VLOOKUP(A2036&amp;B2036,'raw -- CBO demo'!$A$11:$N$8141,4,FALSE)</f>
        <v>4177682</v>
      </c>
      <c r="E2036">
        <f ca="1">VLOOKUP(A2036&amp;B2036,'raw -- CBO demo'!$A$11:$N$8141,8,FALSE)+VLOOKUP(A2036&amp;B2036,'raw -- CBO demo'!$A$11:$N$8141,14,FALSE)</f>
        <v>0</v>
      </c>
    </row>
    <row r="2037" spans="1:5">
      <c r="A2037">
        <f t="shared" si="73"/>
        <v>2043</v>
      </c>
      <c r="B2037">
        <f t="shared" si="74"/>
        <v>15</v>
      </c>
      <c r="C2037" t="str">
        <f t="shared" si="74"/>
        <v>pop_6_17</v>
      </c>
      <c r="D2037">
        <f ca="1">VLOOKUP(A2037&amp;B2037,'raw -- CBO demo'!$A$11:$N$8141,4,FALSE)</f>
        <v>4158552</v>
      </c>
      <c r="E2037">
        <f ca="1">VLOOKUP(A2037&amp;B2037,'raw -- CBO demo'!$A$11:$N$8141,8,FALSE)+VLOOKUP(A2037&amp;B2037,'raw -- CBO demo'!$A$11:$N$8141,14,FALSE)</f>
        <v>0</v>
      </c>
    </row>
    <row r="2038" spans="1:5">
      <c r="A2038">
        <f t="shared" si="73"/>
        <v>2043</v>
      </c>
      <c r="B2038">
        <f t="shared" si="74"/>
        <v>16</v>
      </c>
      <c r="C2038" t="str">
        <f t="shared" si="74"/>
        <v>pop_6_17</v>
      </c>
      <c r="D2038">
        <f ca="1">VLOOKUP(A2038&amp;B2038,'raw -- CBO demo'!$A$11:$N$8141,4,FALSE)</f>
        <v>4140099</v>
      </c>
      <c r="E2038">
        <f ca="1">VLOOKUP(A2038&amp;B2038,'raw -- CBO demo'!$A$11:$N$8141,8,FALSE)+VLOOKUP(A2038&amp;B2038,'raw -- CBO demo'!$A$11:$N$8141,14,FALSE)</f>
        <v>14411</v>
      </c>
    </row>
    <row r="2039" spans="1:5">
      <c r="A2039">
        <f t="shared" si="73"/>
        <v>2043</v>
      </c>
      <c r="B2039">
        <f t="shared" si="74"/>
        <v>17</v>
      </c>
      <c r="C2039" t="str">
        <f t="shared" si="74"/>
        <v>pop_6_17</v>
      </c>
      <c r="D2039">
        <f ca="1">VLOOKUP(A2039&amp;B2039,'raw -- CBO demo'!$A$11:$N$8141,4,FALSE)</f>
        <v>4127406</v>
      </c>
      <c r="E2039">
        <f ca="1">VLOOKUP(A2039&amp;B2039,'raw -- CBO demo'!$A$11:$N$8141,8,FALSE)+VLOOKUP(A2039&amp;B2039,'raw -- CBO demo'!$A$11:$N$8141,14,FALSE)</f>
        <v>35007</v>
      </c>
    </row>
    <row r="2040" spans="1:5">
      <c r="A2040">
        <f t="shared" si="73"/>
        <v>2043</v>
      </c>
      <c r="B2040">
        <f t="shared" si="74"/>
        <v>18</v>
      </c>
      <c r="C2040" t="str">
        <f t="shared" si="74"/>
        <v>pop_18_24</v>
      </c>
      <c r="D2040">
        <f ca="1">VLOOKUP(A2040&amp;B2040,'raw -- CBO demo'!$A$11:$N$8141,4,FALSE)</f>
        <v>4124870</v>
      </c>
      <c r="E2040">
        <f ca="1">VLOOKUP(A2040&amp;B2040,'raw -- CBO demo'!$A$11:$N$8141,8,FALSE)+VLOOKUP(A2040&amp;B2040,'raw -- CBO demo'!$A$11:$N$8141,14,FALSE)</f>
        <v>39528</v>
      </c>
    </row>
    <row r="2041" spans="1:5">
      <c r="A2041">
        <f t="shared" si="73"/>
        <v>2043</v>
      </c>
      <c r="B2041">
        <f t="shared" si="74"/>
        <v>19</v>
      </c>
      <c r="C2041" t="str">
        <f t="shared" si="74"/>
        <v>pop_18_24</v>
      </c>
      <c r="D2041">
        <f ca="1">VLOOKUP(A2041&amp;B2041,'raw -- CBO demo'!$A$11:$N$8141,4,FALSE)</f>
        <v>4133449</v>
      </c>
      <c r="E2041">
        <f ca="1">VLOOKUP(A2041&amp;B2041,'raw -- CBO demo'!$A$11:$N$8141,8,FALSE)+VLOOKUP(A2041&amp;B2041,'raw -- CBO demo'!$A$11:$N$8141,14,FALSE)</f>
        <v>64358</v>
      </c>
    </row>
    <row r="2042" spans="1:5">
      <c r="A2042">
        <f t="shared" si="73"/>
        <v>2043</v>
      </c>
      <c r="B2042">
        <f t="shared" si="74"/>
        <v>20</v>
      </c>
      <c r="C2042" t="str">
        <f t="shared" si="74"/>
        <v>pop_18_24</v>
      </c>
      <c r="D2042">
        <f ca="1">VLOOKUP(A2042&amp;B2042,'raw -- CBO demo'!$A$11:$N$8141,4,FALSE)</f>
        <v>4139581</v>
      </c>
      <c r="E2042">
        <f ca="1">VLOOKUP(A2042&amp;B2042,'raw -- CBO demo'!$A$11:$N$8141,8,FALSE)+VLOOKUP(A2042&amp;B2042,'raw -- CBO demo'!$A$11:$N$8141,14,FALSE)</f>
        <v>163253</v>
      </c>
    </row>
    <row r="2043" spans="1:5">
      <c r="A2043">
        <f t="shared" si="73"/>
        <v>2043</v>
      </c>
      <c r="B2043">
        <f t="shared" si="74"/>
        <v>21</v>
      </c>
      <c r="C2043" t="str">
        <f t="shared" si="74"/>
        <v>pop_18_24</v>
      </c>
      <c r="D2043">
        <f ca="1">VLOOKUP(A2043&amp;B2043,'raw -- CBO demo'!$A$11:$N$8141,4,FALSE)</f>
        <v>4155988</v>
      </c>
      <c r="E2043">
        <f ca="1">VLOOKUP(A2043&amp;B2043,'raw -- CBO demo'!$A$11:$N$8141,8,FALSE)+VLOOKUP(A2043&amp;B2043,'raw -- CBO demo'!$A$11:$N$8141,14,FALSE)</f>
        <v>211602</v>
      </c>
    </row>
    <row r="2044" spans="1:5">
      <c r="A2044">
        <f t="shared" si="73"/>
        <v>2043</v>
      </c>
      <c r="B2044">
        <f t="shared" si="74"/>
        <v>22</v>
      </c>
      <c r="C2044" t="str">
        <f t="shared" si="74"/>
        <v>pop_18_24</v>
      </c>
      <c r="D2044">
        <f ca="1">VLOOKUP(A2044&amp;B2044,'raw -- CBO demo'!$A$11:$N$8141,4,FALSE)</f>
        <v>4114404</v>
      </c>
      <c r="E2044">
        <f ca="1">VLOOKUP(A2044&amp;B2044,'raw -- CBO demo'!$A$11:$N$8141,8,FALSE)+VLOOKUP(A2044&amp;B2044,'raw -- CBO demo'!$A$11:$N$8141,14,FALSE)</f>
        <v>319830</v>
      </c>
    </row>
    <row r="2045" spans="1:5">
      <c r="A2045">
        <f t="shared" si="73"/>
        <v>2043</v>
      </c>
      <c r="B2045">
        <f t="shared" si="74"/>
        <v>23</v>
      </c>
      <c r="C2045" t="str">
        <f t="shared" si="74"/>
        <v>pop_18_24</v>
      </c>
      <c r="D2045">
        <f ca="1">VLOOKUP(A2045&amp;B2045,'raw -- CBO demo'!$A$11:$N$8141,4,FALSE)</f>
        <v>4252872</v>
      </c>
      <c r="E2045">
        <f ca="1">VLOOKUP(A2045&amp;B2045,'raw -- CBO demo'!$A$11:$N$8141,8,FALSE)+VLOOKUP(A2045&amp;B2045,'raw -- CBO demo'!$A$11:$N$8141,14,FALSE)</f>
        <v>420673</v>
      </c>
    </row>
    <row r="2046" spans="1:5">
      <c r="A2046">
        <f t="shared" si="73"/>
        <v>2043</v>
      </c>
      <c r="B2046">
        <f t="shared" si="74"/>
        <v>24</v>
      </c>
      <c r="C2046" t="str">
        <f t="shared" si="74"/>
        <v>pop_18_24</v>
      </c>
      <c r="D2046">
        <f ca="1">VLOOKUP(A2046&amp;B2046,'raw -- CBO demo'!$A$11:$N$8141,4,FALSE)</f>
        <v>4323582</v>
      </c>
      <c r="E2046">
        <f ca="1">VLOOKUP(A2046&amp;B2046,'raw -- CBO demo'!$A$11:$N$8141,8,FALSE)+VLOOKUP(A2046&amp;B2046,'raw -- CBO demo'!$A$11:$N$8141,14,FALSE)</f>
        <v>656360</v>
      </c>
    </row>
    <row r="2047" spans="1:5">
      <c r="A2047">
        <f t="shared" si="73"/>
        <v>2043</v>
      </c>
      <c r="B2047">
        <f t="shared" si="74"/>
        <v>25</v>
      </c>
      <c r="C2047" t="str">
        <f t="shared" si="74"/>
        <v>pop_25_34</v>
      </c>
      <c r="D2047">
        <f ca="1">VLOOKUP(A2047&amp;B2047,'raw -- CBO demo'!$A$11:$N$8141,4,FALSE)</f>
        <v>4406880</v>
      </c>
      <c r="E2047">
        <f ca="1">VLOOKUP(A2047&amp;B2047,'raw -- CBO demo'!$A$11:$N$8141,8,FALSE)+VLOOKUP(A2047&amp;B2047,'raw -- CBO demo'!$A$11:$N$8141,14,FALSE)</f>
        <v>926927</v>
      </c>
    </row>
    <row r="2048" spans="1:5">
      <c r="A2048">
        <f t="shared" si="73"/>
        <v>2043</v>
      </c>
      <c r="B2048">
        <f t="shared" si="74"/>
        <v>26</v>
      </c>
      <c r="C2048" t="str">
        <f t="shared" si="74"/>
        <v>pop_25_34</v>
      </c>
      <c r="D2048">
        <f ca="1">VLOOKUP(A2048&amp;B2048,'raw -- CBO demo'!$A$11:$N$8141,4,FALSE)</f>
        <v>4516168</v>
      </c>
      <c r="E2048">
        <f ca="1">VLOOKUP(A2048&amp;B2048,'raw -- CBO demo'!$A$11:$N$8141,8,FALSE)+VLOOKUP(A2048&amp;B2048,'raw -- CBO demo'!$A$11:$N$8141,14,FALSE)</f>
        <v>1126173</v>
      </c>
    </row>
    <row r="2049" spans="1:5">
      <c r="A2049">
        <f t="shared" si="73"/>
        <v>2043</v>
      </c>
      <c r="B2049">
        <f t="shared" si="74"/>
        <v>27</v>
      </c>
      <c r="C2049" t="str">
        <f t="shared" si="74"/>
        <v>pop_25_34</v>
      </c>
      <c r="D2049">
        <f ca="1">VLOOKUP(A2049&amp;B2049,'raw -- CBO demo'!$A$11:$N$8141,4,FALSE)</f>
        <v>4566947</v>
      </c>
      <c r="E2049">
        <f ca="1">VLOOKUP(A2049&amp;B2049,'raw -- CBO demo'!$A$11:$N$8141,8,FALSE)+VLOOKUP(A2049&amp;B2049,'raw -- CBO demo'!$A$11:$N$8141,14,FALSE)</f>
        <v>1305705</v>
      </c>
    </row>
    <row r="2050" spans="1:5">
      <c r="A2050">
        <f t="shared" si="73"/>
        <v>2043</v>
      </c>
      <c r="B2050">
        <f t="shared" si="74"/>
        <v>28</v>
      </c>
      <c r="C2050" t="str">
        <f t="shared" si="74"/>
        <v>pop_25_34</v>
      </c>
      <c r="D2050">
        <f ca="1">VLOOKUP(A2050&amp;B2050,'raw -- CBO demo'!$A$11:$N$8141,4,FALSE)</f>
        <v>4594515</v>
      </c>
      <c r="E2050">
        <f ca="1">VLOOKUP(A2050&amp;B2050,'raw -- CBO demo'!$A$11:$N$8141,8,FALSE)+VLOOKUP(A2050&amp;B2050,'raw -- CBO demo'!$A$11:$N$8141,14,FALSE)</f>
        <v>1564830</v>
      </c>
    </row>
    <row r="2051" spans="1:5">
      <c r="A2051">
        <f t="shared" si="73"/>
        <v>2043</v>
      </c>
      <c r="B2051">
        <f t="shared" si="74"/>
        <v>29</v>
      </c>
      <c r="C2051" t="str">
        <f t="shared" si="74"/>
        <v>pop_25_34</v>
      </c>
      <c r="D2051">
        <f ca="1">VLOOKUP(A2051&amp;B2051,'raw -- CBO demo'!$A$11:$N$8141,4,FALSE)</f>
        <v>4555287</v>
      </c>
      <c r="E2051">
        <f ca="1">VLOOKUP(A2051&amp;B2051,'raw -- CBO demo'!$A$11:$N$8141,8,FALSE)+VLOOKUP(A2051&amp;B2051,'raw -- CBO demo'!$A$11:$N$8141,14,FALSE)</f>
        <v>1730594</v>
      </c>
    </row>
    <row r="2052" spans="1:5">
      <c r="A2052">
        <f t="shared" si="73"/>
        <v>2043</v>
      </c>
      <c r="B2052">
        <f t="shared" si="74"/>
        <v>30</v>
      </c>
      <c r="C2052" t="str">
        <f t="shared" si="74"/>
        <v>pop_25_34</v>
      </c>
      <c r="D2052">
        <f ca="1">VLOOKUP(A2052&amp;B2052,'raw -- CBO demo'!$A$11:$N$8141,4,FALSE)</f>
        <v>4587984</v>
      </c>
      <c r="E2052">
        <f ca="1">VLOOKUP(A2052&amp;B2052,'raw -- CBO demo'!$A$11:$N$8141,8,FALSE)+VLOOKUP(A2052&amp;B2052,'raw -- CBO demo'!$A$11:$N$8141,14,FALSE)</f>
        <v>1886491</v>
      </c>
    </row>
    <row r="2053" spans="1:5">
      <c r="A2053">
        <f t="shared" si="73"/>
        <v>2043</v>
      </c>
      <c r="B2053">
        <f t="shared" si="74"/>
        <v>31</v>
      </c>
      <c r="C2053" t="str">
        <f t="shared" si="74"/>
        <v>pop_25_34</v>
      </c>
      <c r="D2053">
        <f ca="1">VLOOKUP(A2053&amp;B2053,'raw -- CBO demo'!$A$11:$N$8141,4,FALSE)</f>
        <v>4595898</v>
      </c>
      <c r="E2053">
        <f ca="1">VLOOKUP(A2053&amp;B2053,'raw -- CBO demo'!$A$11:$N$8141,8,FALSE)+VLOOKUP(A2053&amp;B2053,'raw -- CBO demo'!$A$11:$N$8141,14,FALSE)</f>
        <v>2123205</v>
      </c>
    </row>
    <row r="2054" spans="1:5">
      <c r="A2054">
        <f t="shared" si="73"/>
        <v>2043</v>
      </c>
      <c r="B2054">
        <f t="shared" si="74"/>
        <v>32</v>
      </c>
      <c r="C2054" t="str">
        <f t="shared" si="74"/>
        <v>pop_25_34</v>
      </c>
      <c r="D2054">
        <f ca="1">VLOOKUP(A2054&amp;B2054,'raw -- CBO demo'!$A$11:$N$8141,4,FALSE)</f>
        <v>4694714</v>
      </c>
      <c r="E2054">
        <f ca="1">VLOOKUP(A2054&amp;B2054,'raw -- CBO demo'!$A$11:$N$8141,8,FALSE)+VLOOKUP(A2054&amp;B2054,'raw -- CBO demo'!$A$11:$N$8141,14,FALSE)</f>
        <v>2193267</v>
      </c>
    </row>
    <row r="2055" spans="1:5">
      <c r="A2055">
        <f t="shared" si="73"/>
        <v>2043</v>
      </c>
      <c r="B2055">
        <f t="shared" si="74"/>
        <v>33</v>
      </c>
      <c r="C2055" t="str">
        <f t="shared" si="74"/>
        <v>pop_25_34</v>
      </c>
      <c r="D2055">
        <f ca="1">VLOOKUP(A2055&amp;B2055,'raw -- CBO demo'!$A$11:$N$8141,4,FALSE)</f>
        <v>4777874</v>
      </c>
      <c r="E2055">
        <f ca="1">VLOOKUP(A2055&amp;B2055,'raw -- CBO demo'!$A$11:$N$8141,8,FALSE)+VLOOKUP(A2055&amp;B2055,'raw -- CBO demo'!$A$11:$N$8141,14,FALSE)</f>
        <v>2440902</v>
      </c>
    </row>
    <row r="2056" spans="1:5">
      <c r="A2056">
        <f t="shared" si="73"/>
        <v>2043</v>
      </c>
      <c r="B2056">
        <f t="shared" si="74"/>
        <v>34</v>
      </c>
      <c r="C2056" t="str">
        <f t="shared" si="74"/>
        <v>pop_25_34</v>
      </c>
      <c r="D2056">
        <f ca="1">VLOOKUP(A2056&amp;B2056,'raw -- CBO demo'!$A$11:$N$8141,4,FALSE)</f>
        <v>4945852</v>
      </c>
      <c r="E2056">
        <f ca="1">VLOOKUP(A2056&amp;B2056,'raw -- CBO demo'!$A$11:$N$8141,8,FALSE)+VLOOKUP(A2056&amp;B2056,'raw -- CBO demo'!$A$11:$N$8141,14,FALSE)</f>
        <v>2545587</v>
      </c>
    </row>
    <row r="2057" spans="1:5">
      <c r="A2057">
        <f t="shared" si="73"/>
        <v>2043</v>
      </c>
      <c r="B2057">
        <f t="shared" si="74"/>
        <v>35</v>
      </c>
      <c r="C2057" t="str">
        <f t="shared" si="74"/>
        <v>pop_35_44</v>
      </c>
      <c r="D2057">
        <f ca="1">VLOOKUP(A2057&amp;B2057,'raw -- CBO demo'!$A$11:$N$8141,4,FALSE)</f>
        <v>4974051</v>
      </c>
      <c r="E2057">
        <f ca="1">VLOOKUP(A2057&amp;B2057,'raw -- CBO demo'!$A$11:$N$8141,8,FALSE)+VLOOKUP(A2057&amp;B2057,'raw -- CBO demo'!$A$11:$N$8141,14,FALSE)</f>
        <v>2599851</v>
      </c>
    </row>
    <row r="2058" spans="1:5">
      <c r="A2058">
        <f t="shared" si="73"/>
        <v>2043</v>
      </c>
      <c r="B2058">
        <f t="shared" si="74"/>
        <v>36</v>
      </c>
      <c r="C2058" t="str">
        <f t="shared" si="74"/>
        <v>pop_35_44</v>
      </c>
      <c r="D2058">
        <f ca="1">VLOOKUP(A2058&amp;B2058,'raw -- CBO demo'!$A$11:$N$8141,4,FALSE)</f>
        <v>4914127</v>
      </c>
      <c r="E2058">
        <f ca="1">VLOOKUP(A2058&amp;B2058,'raw -- CBO demo'!$A$11:$N$8141,8,FALSE)+VLOOKUP(A2058&amp;B2058,'raw -- CBO demo'!$A$11:$N$8141,14,FALSE)</f>
        <v>2712264</v>
      </c>
    </row>
    <row r="2059" spans="1:5">
      <c r="A2059">
        <f t="shared" si="73"/>
        <v>2043</v>
      </c>
      <c r="B2059">
        <f t="shared" si="74"/>
        <v>37</v>
      </c>
      <c r="C2059" t="str">
        <f t="shared" si="74"/>
        <v>pop_35_44</v>
      </c>
      <c r="D2059">
        <f ca="1">VLOOKUP(A2059&amp;B2059,'raw -- CBO demo'!$A$11:$N$8141,4,FALSE)</f>
        <v>4809414</v>
      </c>
      <c r="E2059">
        <f ca="1">VLOOKUP(A2059&amp;B2059,'raw -- CBO demo'!$A$11:$N$8141,8,FALSE)+VLOOKUP(A2059&amp;B2059,'raw -- CBO demo'!$A$11:$N$8141,14,FALSE)</f>
        <v>2704382</v>
      </c>
    </row>
    <row r="2060" spans="1:5">
      <c r="A2060">
        <f t="shared" si="73"/>
        <v>2043</v>
      </c>
      <c r="B2060">
        <f t="shared" si="74"/>
        <v>38</v>
      </c>
      <c r="C2060" t="str">
        <f t="shared" si="74"/>
        <v>pop_35_44</v>
      </c>
      <c r="D2060">
        <f ca="1">VLOOKUP(A2060&amp;B2060,'raw -- CBO demo'!$A$11:$N$8141,4,FALSE)</f>
        <v>4763407</v>
      </c>
      <c r="E2060">
        <f ca="1">VLOOKUP(A2060&amp;B2060,'raw -- CBO demo'!$A$11:$N$8141,8,FALSE)+VLOOKUP(A2060&amp;B2060,'raw -- CBO demo'!$A$11:$N$8141,14,FALSE)</f>
        <v>2626675</v>
      </c>
    </row>
    <row r="2061" spans="1:5">
      <c r="A2061">
        <f t="shared" si="73"/>
        <v>2043</v>
      </c>
      <c r="B2061">
        <f t="shared" si="74"/>
        <v>39</v>
      </c>
      <c r="C2061" t="str">
        <f t="shared" si="74"/>
        <v>pop_35_44</v>
      </c>
      <c r="D2061">
        <f ca="1">VLOOKUP(A2061&amp;B2061,'raw -- CBO demo'!$A$11:$N$8141,4,FALSE)</f>
        <v>4730158</v>
      </c>
      <c r="E2061">
        <f ca="1">VLOOKUP(A2061&amp;B2061,'raw -- CBO demo'!$A$11:$N$8141,8,FALSE)+VLOOKUP(A2061&amp;B2061,'raw -- CBO demo'!$A$11:$N$8141,14,FALSE)</f>
        <v>2673105</v>
      </c>
    </row>
    <row r="2062" spans="1:5">
      <c r="A2062">
        <f t="shared" si="73"/>
        <v>2043</v>
      </c>
      <c r="B2062">
        <f t="shared" si="74"/>
        <v>40</v>
      </c>
      <c r="C2062" t="str">
        <f t="shared" si="74"/>
        <v>pop_35_44</v>
      </c>
      <c r="D2062">
        <f ca="1">VLOOKUP(A2062&amp;B2062,'raw -- CBO demo'!$A$11:$N$8141,4,FALSE)</f>
        <v>4678664</v>
      </c>
      <c r="E2062">
        <f ca="1">VLOOKUP(A2062&amp;B2062,'raw -- CBO demo'!$A$11:$N$8141,8,FALSE)+VLOOKUP(A2062&amp;B2062,'raw -- CBO demo'!$A$11:$N$8141,14,FALSE)</f>
        <v>2713015</v>
      </c>
    </row>
    <row r="2063" spans="1:5">
      <c r="A2063">
        <f t="shared" si="73"/>
        <v>2043</v>
      </c>
      <c r="B2063">
        <f t="shared" si="74"/>
        <v>41</v>
      </c>
      <c r="C2063" t="str">
        <f t="shared" si="74"/>
        <v>pop_35_44</v>
      </c>
      <c r="D2063">
        <f ca="1">VLOOKUP(A2063&amp;B2063,'raw -- CBO demo'!$A$11:$N$8141,4,FALSE)</f>
        <v>4676481</v>
      </c>
      <c r="E2063">
        <f ca="1">VLOOKUP(A2063&amp;B2063,'raw -- CBO demo'!$A$11:$N$8141,8,FALSE)+VLOOKUP(A2063&amp;B2063,'raw -- CBO demo'!$A$11:$N$8141,14,FALSE)</f>
        <v>2790183</v>
      </c>
    </row>
    <row r="2064" spans="1:5">
      <c r="A2064">
        <f t="shared" si="73"/>
        <v>2043</v>
      </c>
      <c r="B2064">
        <f t="shared" si="74"/>
        <v>42</v>
      </c>
      <c r="C2064" t="str">
        <f t="shared" si="74"/>
        <v>pop_35_44</v>
      </c>
      <c r="D2064">
        <f ca="1">VLOOKUP(A2064&amp;B2064,'raw -- CBO demo'!$A$11:$N$8141,4,FALSE)</f>
        <v>4758328</v>
      </c>
      <c r="E2064">
        <f ca="1">VLOOKUP(A2064&amp;B2064,'raw -- CBO demo'!$A$11:$N$8141,8,FALSE)+VLOOKUP(A2064&amp;B2064,'raw -- CBO demo'!$A$11:$N$8141,14,FALSE)</f>
        <v>2763468</v>
      </c>
    </row>
    <row r="2065" spans="1:5">
      <c r="A2065">
        <f t="shared" si="73"/>
        <v>2043</v>
      </c>
      <c r="B2065">
        <f t="shared" si="74"/>
        <v>43</v>
      </c>
      <c r="C2065" t="str">
        <f t="shared" si="74"/>
        <v>pop_35_44</v>
      </c>
      <c r="D2065">
        <f ca="1">VLOOKUP(A2065&amp;B2065,'raw -- CBO demo'!$A$11:$N$8141,4,FALSE)</f>
        <v>4685040</v>
      </c>
      <c r="E2065">
        <f ca="1">VLOOKUP(A2065&amp;B2065,'raw -- CBO demo'!$A$11:$N$8141,8,FALSE)+VLOOKUP(A2065&amp;B2065,'raw -- CBO demo'!$A$11:$N$8141,14,FALSE)</f>
        <v>2750436</v>
      </c>
    </row>
    <row r="2066" spans="1:5">
      <c r="A2066">
        <f t="shared" si="73"/>
        <v>2043</v>
      </c>
      <c r="B2066">
        <f t="shared" si="74"/>
        <v>44</v>
      </c>
      <c r="C2066" t="str">
        <f t="shared" si="74"/>
        <v>pop_35_44</v>
      </c>
      <c r="D2066">
        <f ca="1">VLOOKUP(A2066&amp;B2066,'raw -- CBO demo'!$A$11:$N$8141,4,FALSE)</f>
        <v>4672860</v>
      </c>
      <c r="E2066">
        <f ca="1">VLOOKUP(A2066&amp;B2066,'raw -- CBO demo'!$A$11:$N$8141,8,FALSE)+VLOOKUP(A2066&amp;B2066,'raw -- CBO demo'!$A$11:$N$8141,14,FALSE)</f>
        <v>2765577</v>
      </c>
    </row>
    <row r="2067" spans="1:5">
      <c r="A2067">
        <f t="shared" si="73"/>
        <v>2043</v>
      </c>
      <c r="B2067">
        <f t="shared" si="74"/>
        <v>45</v>
      </c>
      <c r="C2067" t="str">
        <f t="shared" si="74"/>
        <v>pop_45_54</v>
      </c>
      <c r="D2067">
        <f ca="1">VLOOKUP(A2067&amp;B2067,'raw -- CBO demo'!$A$11:$N$8141,4,FALSE)</f>
        <v>4598276</v>
      </c>
      <c r="E2067">
        <f ca="1">VLOOKUP(A2067&amp;B2067,'raw -- CBO demo'!$A$11:$N$8141,8,FALSE)+VLOOKUP(A2067&amp;B2067,'raw -- CBO demo'!$A$11:$N$8141,14,FALSE)</f>
        <v>2740024</v>
      </c>
    </row>
    <row r="2068" spans="1:5">
      <c r="A2068">
        <f t="shared" si="73"/>
        <v>2043</v>
      </c>
      <c r="B2068">
        <f t="shared" si="74"/>
        <v>46</v>
      </c>
      <c r="C2068" t="str">
        <f t="shared" si="74"/>
        <v>pop_45_54</v>
      </c>
      <c r="D2068">
        <f ca="1">VLOOKUP(A2068&amp;B2068,'raw -- CBO demo'!$A$11:$N$8141,4,FALSE)</f>
        <v>4604017</v>
      </c>
      <c r="E2068">
        <f ca="1">VLOOKUP(A2068&amp;B2068,'raw -- CBO demo'!$A$11:$N$8141,8,FALSE)+VLOOKUP(A2068&amp;B2068,'raw -- CBO demo'!$A$11:$N$8141,14,FALSE)</f>
        <v>2745175</v>
      </c>
    </row>
    <row r="2069" spans="1:5">
      <c r="A2069">
        <f t="shared" si="73"/>
        <v>2043</v>
      </c>
      <c r="B2069">
        <f t="shared" si="74"/>
        <v>47</v>
      </c>
      <c r="C2069" t="str">
        <f t="shared" si="74"/>
        <v>pop_45_54</v>
      </c>
      <c r="D2069">
        <f ca="1">VLOOKUP(A2069&amp;B2069,'raw -- CBO demo'!$A$11:$N$8141,4,FALSE)</f>
        <v>4612862</v>
      </c>
      <c r="E2069">
        <f ca="1">VLOOKUP(A2069&amp;B2069,'raw -- CBO demo'!$A$11:$N$8141,8,FALSE)+VLOOKUP(A2069&amp;B2069,'raw -- CBO demo'!$A$11:$N$8141,14,FALSE)</f>
        <v>2801753</v>
      </c>
    </row>
    <row r="2070" spans="1:5">
      <c r="A2070">
        <f t="shared" si="73"/>
        <v>2043</v>
      </c>
      <c r="B2070">
        <f t="shared" si="74"/>
        <v>48</v>
      </c>
      <c r="C2070" t="str">
        <f t="shared" si="74"/>
        <v>pop_45_54</v>
      </c>
      <c r="D2070">
        <f ca="1">VLOOKUP(A2070&amp;B2070,'raw -- CBO demo'!$A$11:$N$8141,4,FALSE)</f>
        <v>4634014</v>
      </c>
      <c r="E2070">
        <f ca="1">VLOOKUP(A2070&amp;B2070,'raw -- CBO demo'!$A$11:$N$8141,8,FALSE)+VLOOKUP(A2070&amp;B2070,'raw -- CBO demo'!$A$11:$N$8141,14,FALSE)</f>
        <v>2810200</v>
      </c>
    </row>
    <row r="2071" spans="1:5">
      <c r="A2071">
        <f t="shared" si="73"/>
        <v>2043</v>
      </c>
      <c r="B2071">
        <f t="shared" si="74"/>
        <v>49</v>
      </c>
      <c r="C2071" t="str">
        <f t="shared" si="74"/>
        <v>pop_45_54</v>
      </c>
      <c r="D2071">
        <f ca="1">VLOOKUP(A2071&amp;B2071,'raw -- CBO demo'!$A$11:$N$8141,4,FALSE)</f>
        <v>4678709</v>
      </c>
      <c r="E2071">
        <f ca="1">VLOOKUP(A2071&amp;B2071,'raw -- CBO demo'!$A$11:$N$8141,8,FALSE)+VLOOKUP(A2071&amp;B2071,'raw -- CBO demo'!$A$11:$N$8141,14,FALSE)</f>
        <v>2716338</v>
      </c>
    </row>
    <row r="2072" spans="1:5">
      <c r="A2072">
        <f t="shared" si="73"/>
        <v>2043</v>
      </c>
      <c r="B2072">
        <f t="shared" si="74"/>
        <v>50</v>
      </c>
      <c r="C2072" t="str">
        <f t="shared" si="74"/>
        <v>pop_45_54</v>
      </c>
      <c r="D2072">
        <f ca="1">VLOOKUP(A2072&amp;B2072,'raw -- CBO demo'!$A$11:$N$8141,4,FALSE)</f>
        <v>4758105</v>
      </c>
      <c r="E2072">
        <f ca="1">VLOOKUP(A2072&amp;B2072,'raw -- CBO demo'!$A$11:$N$8141,8,FALSE)+VLOOKUP(A2072&amp;B2072,'raw -- CBO demo'!$A$11:$N$8141,14,FALSE)</f>
        <v>2829291</v>
      </c>
    </row>
    <row r="2073" spans="1:5">
      <c r="A2073">
        <f t="shared" si="73"/>
        <v>2043</v>
      </c>
      <c r="B2073">
        <f t="shared" si="74"/>
        <v>51</v>
      </c>
      <c r="C2073" t="str">
        <f t="shared" si="74"/>
        <v>pop_45_54</v>
      </c>
      <c r="D2073">
        <f ca="1">VLOOKUP(A2073&amp;B2073,'raw -- CBO demo'!$A$11:$N$8141,4,FALSE)</f>
        <v>4792763</v>
      </c>
      <c r="E2073">
        <f ca="1">VLOOKUP(A2073&amp;B2073,'raw -- CBO demo'!$A$11:$N$8141,8,FALSE)+VLOOKUP(A2073&amp;B2073,'raw -- CBO demo'!$A$11:$N$8141,14,FALSE)</f>
        <v>2811248</v>
      </c>
    </row>
    <row r="2074" spans="1:5">
      <c r="A2074">
        <f t="shared" si="73"/>
        <v>2043</v>
      </c>
      <c r="B2074">
        <f t="shared" si="74"/>
        <v>52</v>
      </c>
      <c r="C2074" t="str">
        <f t="shared" si="74"/>
        <v>pop_45_54</v>
      </c>
      <c r="D2074">
        <f ca="1">VLOOKUP(A2074&amp;B2074,'raw -- CBO demo'!$A$11:$N$8141,4,FALSE)</f>
        <v>4832058</v>
      </c>
      <c r="E2074">
        <f ca="1">VLOOKUP(A2074&amp;B2074,'raw -- CBO demo'!$A$11:$N$8141,8,FALSE)+VLOOKUP(A2074&amp;B2074,'raw -- CBO demo'!$A$11:$N$8141,14,FALSE)</f>
        <v>2890334</v>
      </c>
    </row>
    <row r="2075" spans="1:5">
      <c r="A2075">
        <f t="shared" si="73"/>
        <v>2043</v>
      </c>
      <c r="B2075">
        <f t="shared" si="74"/>
        <v>53</v>
      </c>
      <c r="C2075" t="str">
        <f t="shared" si="74"/>
        <v>pop_45_54</v>
      </c>
      <c r="D2075">
        <f ca="1">VLOOKUP(A2075&amp;B2075,'raw -- CBO demo'!$A$11:$N$8141,4,FALSE)</f>
        <v>4684894</v>
      </c>
      <c r="E2075">
        <f ca="1">VLOOKUP(A2075&amp;B2075,'raw -- CBO demo'!$A$11:$N$8141,8,FALSE)+VLOOKUP(A2075&amp;B2075,'raw -- CBO demo'!$A$11:$N$8141,14,FALSE)</f>
        <v>2794124</v>
      </c>
    </row>
    <row r="2076" spans="1:5">
      <c r="A2076">
        <f t="shared" si="73"/>
        <v>2043</v>
      </c>
      <c r="B2076">
        <f t="shared" si="74"/>
        <v>54</v>
      </c>
      <c r="C2076" t="str">
        <f t="shared" si="74"/>
        <v>pop_45_54</v>
      </c>
      <c r="D2076">
        <f ca="1">VLOOKUP(A2076&amp;B2076,'raw -- CBO demo'!$A$11:$N$8141,4,FALSE)</f>
        <v>4561960</v>
      </c>
      <c r="E2076">
        <f ca="1">VLOOKUP(A2076&amp;B2076,'raw -- CBO demo'!$A$11:$N$8141,8,FALSE)+VLOOKUP(A2076&amp;B2076,'raw -- CBO demo'!$A$11:$N$8141,14,FALSE)</f>
        <v>2601634</v>
      </c>
    </row>
    <row r="2077" spans="1:5">
      <c r="A2077">
        <f t="shared" si="73"/>
        <v>2043</v>
      </c>
      <c r="B2077">
        <f t="shared" si="74"/>
        <v>55</v>
      </c>
      <c r="C2077" t="str">
        <f t="shared" si="74"/>
        <v>pop_55_64</v>
      </c>
      <c r="D2077">
        <f ca="1">VLOOKUP(A2077&amp;B2077,'raw -- CBO demo'!$A$11:$N$8141,4,FALSE)</f>
        <v>4435534</v>
      </c>
      <c r="E2077">
        <f ca="1">VLOOKUP(A2077&amp;B2077,'raw -- CBO demo'!$A$11:$N$8141,8,FALSE)+VLOOKUP(A2077&amp;B2077,'raw -- CBO demo'!$A$11:$N$8141,14,FALSE)</f>
        <v>2579929</v>
      </c>
    </row>
    <row r="2078" spans="1:5">
      <c r="A2078">
        <f t="shared" si="73"/>
        <v>2043</v>
      </c>
      <c r="B2078">
        <f t="shared" si="74"/>
        <v>56</v>
      </c>
      <c r="C2078" t="str">
        <f t="shared" si="74"/>
        <v>pop_55_64</v>
      </c>
      <c r="D2078">
        <f ca="1">VLOOKUP(A2078&amp;B2078,'raw -- CBO demo'!$A$11:$N$8141,4,FALSE)</f>
        <v>4374005</v>
      </c>
      <c r="E2078">
        <f ca="1">VLOOKUP(A2078&amp;B2078,'raw -- CBO demo'!$A$11:$N$8141,8,FALSE)+VLOOKUP(A2078&amp;B2078,'raw -- CBO demo'!$A$11:$N$8141,14,FALSE)</f>
        <v>2519905</v>
      </c>
    </row>
    <row r="2079" spans="1:5">
      <c r="A2079">
        <f t="shared" si="73"/>
        <v>2043</v>
      </c>
      <c r="B2079">
        <f t="shared" si="74"/>
        <v>57</v>
      </c>
      <c r="C2079" t="str">
        <f t="shared" si="74"/>
        <v>pop_55_64</v>
      </c>
      <c r="D2079">
        <f ca="1">VLOOKUP(A2079&amp;B2079,'raw -- CBO demo'!$A$11:$N$8141,4,FALSE)</f>
        <v>4364330</v>
      </c>
      <c r="E2079">
        <f ca="1">VLOOKUP(A2079&amp;B2079,'raw -- CBO demo'!$A$11:$N$8141,8,FALSE)+VLOOKUP(A2079&amp;B2079,'raw -- CBO demo'!$A$11:$N$8141,14,FALSE)</f>
        <v>2557311</v>
      </c>
    </row>
    <row r="2080" spans="1:5">
      <c r="A2080">
        <f t="shared" si="73"/>
        <v>2043</v>
      </c>
      <c r="B2080">
        <f t="shared" si="74"/>
        <v>58</v>
      </c>
      <c r="C2080" t="str">
        <f t="shared" si="74"/>
        <v>pop_55_64</v>
      </c>
      <c r="D2080">
        <f ca="1">VLOOKUP(A2080&amp;B2080,'raw -- CBO demo'!$A$11:$N$8141,4,FALSE)</f>
        <v>4255954</v>
      </c>
      <c r="E2080">
        <f ca="1">VLOOKUP(A2080&amp;B2080,'raw -- CBO demo'!$A$11:$N$8141,8,FALSE)+VLOOKUP(A2080&amp;B2080,'raw -- CBO demo'!$A$11:$N$8141,14,FALSE)</f>
        <v>2525708</v>
      </c>
    </row>
    <row r="2081" spans="1:5">
      <c r="A2081">
        <f t="shared" si="73"/>
        <v>2043</v>
      </c>
      <c r="B2081">
        <f t="shared" si="74"/>
        <v>59</v>
      </c>
      <c r="C2081" t="str">
        <f t="shared" si="74"/>
        <v>pop_55_64</v>
      </c>
      <c r="D2081">
        <f ca="1">VLOOKUP(A2081&amp;B2081,'raw -- CBO demo'!$A$11:$N$8141,4,FALSE)</f>
        <v>4211293</v>
      </c>
      <c r="E2081">
        <f ca="1">VLOOKUP(A2081&amp;B2081,'raw -- CBO demo'!$A$11:$N$8141,8,FALSE)+VLOOKUP(A2081&amp;B2081,'raw -- CBO demo'!$A$11:$N$8141,14,FALSE)</f>
        <v>2580143</v>
      </c>
    </row>
    <row r="2082" spans="1:5">
      <c r="A2082">
        <f t="shared" si="73"/>
        <v>2043</v>
      </c>
      <c r="B2082">
        <f t="shared" si="74"/>
        <v>60</v>
      </c>
      <c r="C2082" t="str">
        <f t="shared" si="74"/>
        <v>pop_55_64</v>
      </c>
      <c r="D2082">
        <f ca="1">VLOOKUP(A2082&amp;B2082,'raw -- CBO demo'!$A$11:$N$8141,4,FALSE)</f>
        <v>4259027</v>
      </c>
      <c r="E2082">
        <f ca="1">VLOOKUP(A2082&amp;B2082,'raw -- CBO demo'!$A$11:$N$8141,8,FALSE)+VLOOKUP(A2082&amp;B2082,'raw -- CBO demo'!$A$11:$N$8141,14,FALSE)</f>
        <v>2558667</v>
      </c>
    </row>
    <row r="2083" spans="1:5">
      <c r="A2083">
        <f t="shared" si="73"/>
        <v>2043</v>
      </c>
      <c r="B2083">
        <f t="shared" si="74"/>
        <v>61</v>
      </c>
      <c r="C2083" t="str">
        <f t="shared" si="74"/>
        <v>pop_55_64</v>
      </c>
      <c r="D2083">
        <f ca="1">VLOOKUP(A2083&amp;B2083,'raw -- CBO demo'!$A$11:$N$8141,4,FALSE)</f>
        <v>4153249</v>
      </c>
      <c r="E2083">
        <f ca="1">VLOOKUP(A2083&amp;B2083,'raw -- CBO demo'!$A$11:$N$8141,8,FALSE)+VLOOKUP(A2083&amp;B2083,'raw -- CBO demo'!$A$11:$N$8141,14,FALSE)</f>
        <v>2502449</v>
      </c>
    </row>
    <row r="2084" spans="1:5">
      <c r="A2084">
        <f t="shared" si="73"/>
        <v>2043</v>
      </c>
      <c r="B2084">
        <f t="shared" si="74"/>
        <v>62</v>
      </c>
      <c r="C2084" t="str">
        <f t="shared" si="74"/>
        <v>pop_55_64</v>
      </c>
      <c r="D2084">
        <f ca="1">VLOOKUP(A2084&amp;B2084,'raw -- CBO demo'!$A$11:$N$8141,4,FALSE)</f>
        <v>4174780</v>
      </c>
      <c r="E2084">
        <f ca="1">VLOOKUP(A2084&amp;B2084,'raw -- CBO demo'!$A$11:$N$8141,8,FALSE)+VLOOKUP(A2084&amp;B2084,'raw -- CBO demo'!$A$11:$N$8141,14,FALSE)</f>
        <v>2526374</v>
      </c>
    </row>
    <row r="2085" spans="1:5">
      <c r="A2085">
        <f t="shared" si="73"/>
        <v>2043</v>
      </c>
      <c r="B2085">
        <f t="shared" si="74"/>
        <v>63</v>
      </c>
      <c r="C2085" t="str">
        <f t="shared" si="74"/>
        <v>pop_55_64</v>
      </c>
      <c r="D2085">
        <f ca="1">VLOOKUP(A2085&amp;B2085,'raw -- CBO demo'!$A$11:$N$8141,4,FALSE)</f>
        <v>3982370</v>
      </c>
      <c r="E2085">
        <f ca="1">VLOOKUP(A2085&amp;B2085,'raw -- CBO demo'!$A$11:$N$8141,8,FALSE)+VLOOKUP(A2085&amp;B2085,'raw -- CBO demo'!$A$11:$N$8141,14,FALSE)</f>
        <v>2492434</v>
      </c>
    </row>
    <row r="2086" spans="1:5">
      <c r="A2086">
        <f t="shared" si="73"/>
        <v>2043</v>
      </c>
      <c r="B2086">
        <f t="shared" si="74"/>
        <v>64</v>
      </c>
      <c r="C2086" t="str">
        <f t="shared" si="74"/>
        <v>pop_55_64</v>
      </c>
      <c r="D2086">
        <f ca="1">VLOOKUP(A2086&amp;B2086,'raw -- CBO demo'!$A$11:$N$8141,4,FALSE)</f>
        <v>3820475</v>
      </c>
      <c r="E2086">
        <f ca="1">VLOOKUP(A2086&amp;B2086,'raw -- CBO demo'!$A$11:$N$8141,8,FALSE)+VLOOKUP(A2086&amp;B2086,'raw -- CBO demo'!$A$11:$N$8141,14,FALSE)</f>
        <v>2430399</v>
      </c>
    </row>
    <row r="2087" spans="1:5">
      <c r="A2087">
        <f t="shared" si="73"/>
        <v>2043</v>
      </c>
      <c r="B2087">
        <f t="shared" si="74"/>
        <v>65</v>
      </c>
      <c r="C2087" t="str">
        <f t="shared" si="74"/>
        <v>pop_65_74</v>
      </c>
      <c r="D2087">
        <f ca="1">VLOOKUP(A2087&amp;B2087,'raw -- CBO demo'!$A$11:$N$8141,4,FALSE)</f>
        <v>3761714</v>
      </c>
      <c r="E2087">
        <f ca="1">VLOOKUP(A2087&amp;B2087,'raw -- CBO demo'!$A$11:$N$8141,8,FALSE)+VLOOKUP(A2087&amp;B2087,'raw -- CBO demo'!$A$11:$N$8141,14,FALSE)</f>
        <v>2362399</v>
      </c>
    </row>
    <row r="2088" spans="1:5">
      <c r="A2088">
        <f t="shared" si="73"/>
        <v>2043</v>
      </c>
      <c r="B2088">
        <f t="shared" si="74"/>
        <v>66</v>
      </c>
      <c r="C2088" t="str">
        <f t="shared" si="74"/>
        <v>pop_65_74</v>
      </c>
      <c r="D2088">
        <f ca="1">VLOOKUP(A2088&amp;B2088,'raw -- CBO demo'!$A$11:$N$8141,4,FALSE)</f>
        <v>3591979</v>
      </c>
      <c r="E2088">
        <f ca="1">VLOOKUP(A2088&amp;B2088,'raw -- CBO demo'!$A$11:$N$8141,8,FALSE)+VLOOKUP(A2088&amp;B2088,'raw -- CBO demo'!$A$11:$N$8141,14,FALSE)</f>
        <v>2310886</v>
      </c>
    </row>
    <row r="2089" spans="1:5">
      <c r="A2089">
        <f t="shared" si="73"/>
        <v>2043</v>
      </c>
      <c r="B2089">
        <f t="shared" si="74"/>
        <v>67</v>
      </c>
      <c r="C2089" t="str">
        <f t="shared" si="74"/>
        <v>pop_65_74</v>
      </c>
      <c r="D2089">
        <f ca="1">VLOOKUP(A2089&amp;B2089,'raw -- CBO demo'!$A$11:$N$8141,4,FALSE)</f>
        <v>3526613</v>
      </c>
      <c r="E2089">
        <f ca="1">VLOOKUP(A2089&amp;B2089,'raw -- CBO demo'!$A$11:$N$8141,8,FALSE)+VLOOKUP(A2089&amp;B2089,'raw -- CBO demo'!$A$11:$N$8141,14,FALSE)</f>
        <v>2217781</v>
      </c>
    </row>
    <row r="2090" spans="1:5">
      <c r="A2090">
        <f t="shared" si="73"/>
        <v>2043</v>
      </c>
      <c r="B2090">
        <f t="shared" si="74"/>
        <v>68</v>
      </c>
      <c r="C2090" t="str">
        <f t="shared" si="74"/>
        <v>pop_65_74</v>
      </c>
      <c r="D2090">
        <f ca="1">VLOOKUP(A2090&amp;B2090,'raw -- CBO demo'!$A$11:$N$8141,4,FALSE)</f>
        <v>3476921</v>
      </c>
      <c r="E2090">
        <f ca="1">VLOOKUP(A2090&amp;B2090,'raw -- CBO demo'!$A$11:$N$8141,8,FALSE)+VLOOKUP(A2090&amp;B2090,'raw -- CBO demo'!$A$11:$N$8141,14,FALSE)</f>
        <v>2133568</v>
      </c>
    </row>
    <row r="2091" spans="1:5">
      <c r="A2091">
        <f t="shared" si="73"/>
        <v>2043</v>
      </c>
      <c r="B2091">
        <f t="shared" si="74"/>
        <v>69</v>
      </c>
      <c r="C2091" t="str">
        <f t="shared" si="74"/>
        <v>pop_65_74</v>
      </c>
      <c r="D2091">
        <f ca="1">VLOOKUP(A2091&amp;B2091,'raw -- CBO demo'!$A$11:$N$8141,4,FALSE)</f>
        <v>3376699</v>
      </c>
      <c r="E2091">
        <f ca="1">VLOOKUP(A2091&amp;B2091,'raw -- CBO demo'!$A$11:$N$8141,8,FALSE)+VLOOKUP(A2091&amp;B2091,'raw -- CBO demo'!$A$11:$N$8141,14,FALSE)</f>
        <v>2076503</v>
      </c>
    </row>
    <row r="2092" spans="1:5">
      <c r="A2092">
        <f t="shared" si="73"/>
        <v>2043</v>
      </c>
      <c r="B2092">
        <f t="shared" si="74"/>
        <v>70</v>
      </c>
      <c r="C2092" t="str">
        <f t="shared" si="74"/>
        <v>pop_65_74</v>
      </c>
      <c r="D2092">
        <f ca="1">VLOOKUP(A2092&amp;B2092,'raw -- CBO demo'!$A$11:$N$8141,4,FALSE)</f>
        <v>3467013</v>
      </c>
      <c r="E2092">
        <f ca="1">VLOOKUP(A2092&amp;B2092,'raw -- CBO demo'!$A$11:$N$8141,8,FALSE)+VLOOKUP(A2092&amp;B2092,'raw -- CBO demo'!$A$11:$N$8141,14,FALSE)</f>
        <v>2098891</v>
      </c>
    </row>
    <row r="2093" spans="1:5">
      <c r="A2093">
        <f t="shared" ref="A2093:A2156" si="75">A1992+1</f>
        <v>2043</v>
      </c>
      <c r="B2093">
        <f t="shared" ref="B2093:C2156" si="76">B1992</f>
        <v>71</v>
      </c>
      <c r="C2093" t="str">
        <f t="shared" si="76"/>
        <v>pop_65_74</v>
      </c>
      <c r="D2093">
        <f ca="1">VLOOKUP(A2093&amp;B2093,'raw -- CBO demo'!$A$11:$N$8141,4,FALSE)</f>
        <v>3571732</v>
      </c>
      <c r="E2093">
        <f ca="1">VLOOKUP(A2093&amp;B2093,'raw -- CBO demo'!$A$11:$N$8141,8,FALSE)+VLOOKUP(A2093&amp;B2093,'raw -- CBO demo'!$A$11:$N$8141,14,FALSE)</f>
        <v>2121058</v>
      </c>
    </row>
    <row r="2094" spans="1:5">
      <c r="A2094">
        <f t="shared" si="75"/>
        <v>2043</v>
      </c>
      <c r="B2094">
        <f t="shared" si="76"/>
        <v>72</v>
      </c>
      <c r="C2094" t="str">
        <f t="shared" si="76"/>
        <v>pop_65_74</v>
      </c>
      <c r="D2094">
        <f ca="1">VLOOKUP(A2094&amp;B2094,'raw -- CBO demo'!$A$11:$N$8141,4,FALSE)</f>
        <v>3665159</v>
      </c>
      <c r="E2094">
        <f ca="1">VLOOKUP(A2094&amp;B2094,'raw -- CBO demo'!$A$11:$N$8141,8,FALSE)+VLOOKUP(A2094&amp;B2094,'raw -- CBO demo'!$A$11:$N$8141,14,FALSE)</f>
        <v>2206154</v>
      </c>
    </row>
    <row r="2095" spans="1:5">
      <c r="A2095">
        <f t="shared" si="75"/>
        <v>2043</v>
      </c>
      <c r="B2095">
        <f t="shared" si="76"/>
        <v>73</v>
      </c>
      <c r="C2095" t="str">
        <f t="shared" si="76"/>
        <v>pop_65_74</v>
      </c>
      <c r="D2095">
        <f ca="1">VLOOKUP(A2095&amp;B2095,'raw -- CBO demo'!$A$11:$N$8141,4,FALSE)</f>
        <v>3445330</v>
      </c>
      <c r="E2095">
        <f ca="1">VLOOKUP(A2095&amp;B2095,'raw -- CBO demo'!$A$11:$N$8141,8,FALSE)+VLOOKUP(A2095&amp;B2095,'raw -- CBO demo'!$A$11:$N$8141,14,FALSE)</f>
        <v>2082388</v>
      </c>
    </row>
    <row r="2096" spans="1:5">
      <c r="A2096">
        <f t="shared" si="75"/>
        <v>2043</v>
      </c>
      <c r="B2096">
        <f t="shared" si="76"/>
        <v>74</v>
      </c>
      <c r="C2096" t="str">
        <f t="shared" si="76"/>
        <v>pop_65_74</v>
      </c>
      <c r="D2096">
        <f ca="1">VLOOKUP(A2096&amp;B2096,'raw -- CBO demo'!$A$11:$N$8141,4,FALSE)</f>
        <v>3283394</v>
      </c>
      <c r="E2096">
        <f ca="1">VLOOKUP(A2096&amp;B2096,'raw -- CBO demo'!$A$11:$N$8141,8,FALSE)+VLOOKUP(A2096&amp;B2096,'raw -- CBO demo'!$A$11:$N$8141,14,FALSE)</f>
        <v>1951491</v>
      </c>
    </row>
    <row r="2097" spans="1:5">
      <c r="A2097">
        <f t="shared" si="75"/>
        <v>2043</v>
      </c>
      <c r="B2097">
        <f t="shared" si="76"/>
        <v>75</v>
      </c>
      <c r="C2097" t="str">
        <f t="shared" si="76"/>
        <v>pop_75_84</v>
      </c>
      <c r="D2097">
        <f ca="1">VLOOKUP(A2097&amp;B2097,'raw -- CBO demo'!$A$11:$N$8141,4,FALSE)</f>
        <v>3174583</v>
      </c>
      <c r="E2097">
        <f ca="1">VLOOKUP(A2097&amp;B2097,'raw -- CBO demo'!$A$11:$N$8141,8,FALSE)+VLOOKUP(A2097&amp;B2097,'raw -- CBO demo'!$A$11:$N$8141,14,FALSE)</f>
        <v>1836258</v>
      </c>
    </row>
    <row r="2098" spans="1:5">
      <c r="A2098">
        <f t="shared" si="75"/>
        <v>2043</v>
      </c>
      <c r="B2098">
        <f t="shared" si="76"/>
        <v>76</v>
      </c>
      <c r="C2098" t="str">
        <f t="shared" si="76"/>
        <v>pop_75_84</v>
      </c>
      <c r="D2098">
        <f ca="1">VLOOKUP(A2098&amp;B2098,'raw -- CBO demo'!$A$11:$N$8141,4,FALSE)</f>
        <v>3133619</v>
      </c>
      <c r="E2098">
        <f ca="1">VLOOKUP(A2098&amp;B2098,'raw -- CBO demo'!$A$11:$N$8141,8,FALSE)+VLOOKUP(A2098&amp;B2098,'raw -- CBO demo'!$A$11:$N$8141,14,FALSE)</f>
        <v>1772668</v>
      </c>
    </row>
    <row r="2099" spans="1:5">
      <c r="A2099">
        <f t="shared" si="75"/>
        <v>2043</v>
      </c>
      <c r="B2099">
        <f t="shared" si="76"/>
        <v>77</v>
      </c>
      <c r="C2099" t="str">
        <f t="shared" si="76"/>
        <v>pop_75_84</v>
      </c>
      <c r="D2099">
        <f ca="1">VLOOKUP(A2099&amp;B2099,'raw -- CBO demo'!$A$11:$N$8141,4,FALSE)</f>
        <v>3147221</v>
      </c>
      <c r="E2099">
        <f ca="1">VLOOKUP(A2099&amp;B2099,'raw -- CBO demo'!$A$11:$N$8141,8,FALSE)+VLOOKUP(A2099&amp;B2099,'raw -- CBO demo'!$A$11:$N$8141,14,FALSE)</f>
        <v>1721837</v>
      </c>
    </row>
    <row r="2100" spans="1:5">
      <c r="A2100">
        <f t="shared" si="75"/>
        <v>2043</v>
      </c>
      <c r="B2100">
        <f t="shared" si="76"/>
        <v>78</v>
      </c>
      <c r="C2100" t="str">
        <f t="shared" si="76"/>
        <v>pop_75_84</v>
      </c>
      <c r="D2100">
        <f ca="1">VLOOKUP(A2100&amp;B2100,'raw -- CBO demo'!$A$11:$N$8141,4,FALSE)</f>
        <v>3195486</v>
      </c>
      <c r="E2100">
        <f ca="1">VLOOKUP(A2100&amp;B2100,'raw -- CBO demo'!$A$11:$N$8141,8,FALSE)+VLOOKUP(A2100&amp;B2100,'raw -- CBO demo'!$A$11:$N$8141,14,FALSE)</f>
        <v>1770789</v>
      </c>
    </row>
    <row r="2101" spans="1:5">
      <c r="A2101">
        <f t="shared" si="75"/>
        <v>2043</v>
      </c>
      <c r="B2101">
        <f t="shared" si="76"/>
        <v>79</v>
      </c>
      <c r="C2101" t="str">
        <f t="shared" si="76"/>
        <v>pop_75_84</v>
      </c>
      <c r="D2101">
        <f ca="1">VLOOKUP(A2101&amp;B2101,'raw -- CBO demo'!$A$11:$N$8141,4,FALSE)</f>
        <v>3097463</v>
      </c>
      <c r="E2101">
        <f ca="1">VLOOKUP(A2101&amp;B2101,'raw -- CBO demo'!$A$11:$N$8141,8,FALSE)+VLOOKUP(A2101&amp;B2101,'raw -- CBO demo'!$A$11:$N$8141,14,FALSE)</f>
        <v>1679105</v>
      </c>
    </row>
    <row r="2102" spans="1:5">
      <c r="A2102">
        <f t="shared" si="75"/>
        <v>2043</v>
      </c>
      <c r="B2102">
        <f t="shared" si="76"/>
        <v>80</v>
      </c>
      <c r="C2102" t="str">
        <f t="shared" si="76"/>
        <v>pop_75_84</v>
      </c>
      <c r="D2102">
        <f ca="1">VLOOKUP(A2102&amp;B2102,'raw -- CBO demo'!$A$11:$N$8141,4,FALSE)</f>
        <v>2997959</v>
      </c>
      <c r="E2102">
        <f ca="1">VLOOKUP(A2102&amp;B2102,'raw -- CBO demo'!$A$11:$N$8141,8,FALSE)+VLOOKUP(A2102&amp;B2102,'raw -- CBO demo'!$A$11:$N$8141,14,FALSE)</f>
        <v>1607826</v>
      </c>
    </row>
    <row r="2103" spans="1:5">
      <c r="A2103">
        <f t="shared" si="75"/>
        <v>2043</v>
      </c>
      <c r="B2103">
        <f t="shared" si="76"/>
        <v>81</v>
      </c>
      <c r="C2103" t="str">
        <f t="shared" si="76"/>
        <v>pop_75_84</v>
      </c>
      <c r="D2103">
        <f ca="1">VLOOKUP(A2103&amp;B2103,'raw -- CBO demo'!$A$11:$N$8141,4,FALSE)</f>
        <v>2865842</v>
      </c>
      <c r="E2103">
        <f ca="1">VLOOKUP(A2103&amp;B2103,'raw -- CBO demo'!$A$11:$N$8141,8,FALSE)+VLOOKUP(A2103&amp;B2103,'raw -- CBO demo'!$A$11:$N$8141,14,FALSE)</f>
        <v>1493724</v>
      </c>
    </row>
    <row r="2104" spans="1:5">
      <c r="A2104">
        <f t="shared" si="75"/>
        <v>2043</v>
      </c>
      <c r="B2104">
        <f t="shared" si="76"/>
        <v>82</v>
      </c>
      <c r="C2104" t="str">
        <f t="shared" si="76"/>
        <v>pop_75_84</v>
      </c>
      <c r="D2104">
        <f ca="1">VLOOKUP(A2104&amp;B2104,'raw -- CBO demo'!$A$11:$N$8141,4,FALSE)</f>
        <v>2760097</v>
      </c>
      <c r="E2104">
        <f ca="1">VLOOKUP(A2104&amp;B2104,'raw -- CBO demo'!$A$11:$N$8141,8,FALSE)+VLOOKUP(A2104&amp;B2104,'raw -- CBO demo'!$A$11:$N$8141,14,FALSE)</f>
        <v>1388563</v>
      </c>
    </row>
    <row r="2105" spans="1:5">
      <c r="A2105">
        <f t="shared" si="75"/>
        <v>2043</v>
      </c>
      <c r="B2105">
        <f t="shared" si="76"/>
        <v>83</v>
      </c>
      <c r="C2105" t="str">
        <f t="shared" si="76"/>
        <v>pop_75_84</v>
      </c>
      <c r="D2105">
        <f ca="1">VLOOKUP(A2105&amp;B2105,'raw -- CBO demo'!$A$11:$N$8141,4,FALSE)</f>
        <v>2561409</v>
      </c>
      <c r="E2105">
        <f ca="1">VLOOKUP(A2105&amp;B2105,'raw -- CBO demo'!$A$11:$N$8141,8,FALSE)+VLOOKUP(A2105&amp;B2105,'raw -- CBO demo'!$A$11:$N$8141,14,FALSE)</f>
        <v>1241579</v>
      </c>
    </row>
    <row r="2106" spans="1:5">
      <c r="A2106">
        <f t="shared" si="75"/>
        <v>2043</v>
      </c>
      <c r="B2106">
        <f t="shared" si="76"/>
        <v>84</v>
      </c>
      <c r="C2106" t="str">
        <f t="shared" si="76"/>
        <v>pop_75_84</v>
      </c>
      <c r="D2106">
        <f ca="1">VLOOKUP(A2106&amp;B2106,'raw -- CBO demo'!$A$11:$N$8141,4,FALSE)</f>
        <v>2359272</v>
      </c>
      <c r="E2106">
        <f ca="1">VLOOKUP(A2106&amp;B2106,'raw -- CBO demo'!$A$11:$N$8141,8,FALSE)+VLOOKUP(A2106&amp;B2106,'raw -- CBO demo'!$A$11:$N$8141,14,FALSE)</f>
        <v>1130687</v>
      </c>
    </row>
    <row r="2107" spans="1:5">
      <c r="A2107">
        <f t="shared" si="75"/>
        <v>2043</v>
      </c>
      <c r="B2107">
        <f t="shared" si="76"/>
        <v>85</v>
      </c>
      <c r="C2107" t="str">
        <f t="shared" si="76"/>
        <v>pop_85_plus</v>
      </c>
      <c r="D2107">
        <f ca="1">VLOOKUP(A2107&amp;B2107,'raw -- CBO demo'!$A$11:$N$8141,4,FALSE)</f>
        <v>2220539</v>
      </c>
      <c r="E2107">
        <f ca="1">VLOOKUP(A2107&amp;B2107,'raw -- CBO demo'!$A$11:$N$8141,8,FALSE)+VLOOKUP(A2107&amp;B2107,'raw -- CBO demo'!$A$11:$N$8141,14,FALSE)</f>
        <v>1029562</v>
      </c>
    </row>
    <row r="2108" spans="1:5">
      <c r="A2108">
        <f t="shared" si="75"/>
        <v>2043</v>
      </c>
      <c r="B2108">
        <f t="shared" si="76"/>
        <v>86</v>
      </c>
      <c r="C2108" t="str">
        <f t="shared" si="76"/>
        <v>pop_85_plus</v>
      </c>
      <c r="D2108">
        <f ca="1">VLOOKUP(A2108&amp;B2108,'raw -- CBO demo'!$A$11:$N$8141,4,FALSE)</f>
        <v>1996688</v>
      </c>
      <c r="E2108">
        <f ca="1">VLOOKUP(A2108&amp;B2108,'raw -- CBO demo'!$A$11:$N$8141,8,FALSE)+VLOOKUP(A2108&amp;B2108,'raw -- CBO demo'!$A$11:$N$8141,14,FALSE)</f>
        <v>905134</v>
      </c>
    </row>
    <row r="2109" spans="1:5">
      <c r="A2109">
        <f t="shared" si="75"/>
        <v>2043</v>
      </c>
      <c r="B2109">
        <f t="shared" si="76"/>
        <v>87</v>
      </c>
      <c r="C2109" t="str">
        <f t="shared" si="76"/>
        <v>pop_85_plus</v>
      </c>
      <c r="D2109">
        <f ca="1">VLOOKUP(A2109&amp;B2109,'raw -- CBO demo'!$A$11:$N$8141,4,FALSE)</f>
        <v>1774256</v>
      </c>
      <c r="E2109">
        <f ca="1">VLOOKUP(A2109&amp;B2109,'raw -- CBO demo'!$A$11:$N$8141,8,FALSE)+VLOOKUP(A2109&amp;B2109,'raw -- CBO demo'!$A$11:$N$8141,14,FALSE)</f>
        <v>724396</v>
      </c>
    </row>
    <row r="2110" spans="1:5">
      <c r="A2110">
        <f t="shared" si="75"/>
        <v>2043</v>
      </c>
      <c r="B2110">
        <f t="shared" si="76"/>
        <v>88</v>
      </c>
      <c r="C2110" t="str">
        <f t="shared" si="76"/>
        <v>pop_85_plus</v>
      </c>
      <c r="D2110">
        <f ca="1">VLOOKUP(A2110&amp;B2110,'raw -- CBO demo'!$A$11:$N$8141,4,FALSE)</f>
        <v>1583117</v>
      </c>
      <c r="E2110">
        <f ca="1">VLOOKUP(A2110&amp;B2110,'raw -- CBO demo'!$A$11:$N$8141,8,FALSE)+VLOOKUP(A2110&amp;B2110,'raw -- CBO demo'!$A$11:$N$8141,14,FALSE)</f>
        <v>625291</v>
      </c>
    </row>
    <row r="2111" spans="1:5">
      <c r="A2111">
        <f t="shared" si="75"/>
        <v>2043</v>
      </c>
      <c r="B2111">
        <f t="shared" si="76"/>
        <v>89</v>
      </c>
      <c r="C2111" t="str">
        <f t="shared" si="76"/>
        <v>pop_85_plus</v>
      </c>
      <c r="D2111">
        <f ca="1">VLOOKUP(A2111&amp;B2111,'raw -- CBO demo'!$A$11:$N$8141,4,FALSE)</f>
        <v>1352172</v>
      </c>
      <c r="E2111">
        <f ca="1">VLOOKUP(A2111&amp;B2111,'raw -- CBO demo'!$A$11:$N$8141,8,FALSE)+VLOOKUP(A2111&amp;B2111,'raw -- CBO demo'!$A$11:$N$8141,14,FALSE)</f>
        <v>495248</v>
      </c>
    </row>
    <row r="2112" spans="1:5">
      <c r="A2112">
        <f t="shared" si="75"/>
        <v>2043</v>
      </c>
      <c r="B2112">
        <f t="shared" si="76"/>
        <v>90</v>
      </c>
      <c r="C2112" t="str">
        <f t="shared" si="76"/>
        <v>pop_85_plus</v>
      </c>
      <c r="D2112">
        <f ca="1">VLOOKUP(A2112&amp;B2112,'raw -- CBO demo'!$A$11:$N$8141,4,FALSE)</f>
        <v>1170502</v>
      </c>
      <c r="E2112">
        <f ca="1">VLOOKUP(A2112&amp;B2112,'raw -- CBO demo'!$A$11:$N$8141,8,FALSE)+VLOOKUP(A2112&amp;B2112,'raw -- CBO demo'!$A$11:$N$8141,14,FALSE)</f>
        <v>406378</v>
      </c>
    </row>
    <row r="2113" spans="1:5">
      <c r="A2113">
        <f t="shared" si="75"/>
        <v>2043</v>
      </c>
      <c r="B2113">
        <f t="shared" si="76"/>
        <v>91</v>
      </c>
      <c r="C2113" t="str">
        <f t="shared" si="76"/>
        <v>pop_85_plus</v>
      </c>
      <c r="D2113">
        <f ca="1">VLOOKUP(A2113&amp;B2113,'raw -- CBO demo'!$A$11:$N$8141,4,FALSE)</f>
        <v>966331</v>
      </c>
      <c r="E2113">
        <f ca="1">VLOOKUP(A2113&amp;B2113,'raw -- CBO demo'!$A$11:$N$8141,8,FALSE)+VLOOKUP(A2113&amp;B2113,'raw -- CBO demo'!$A$11:$N$8141,14,FALSE)</f>
        <v>297493</v>
      </c>
    </row>
    <row r="2114" spans="1:5">
      <c r="A2114">
        <f t="shared" si="75"/>
        <v>2043</v>
      </c>
      <c r="B2114">
        <f t="shared" si="76"/>
        <v>92</v>
      </c>
      <c r="C2114" t="str">
        <f t="shared" si="76"/>
        <v>pop_85_plus</v>
      </c>
      <c r="D2114">
        <f ca="1">VLOOKUP(A2114&amp;B2114,'raw -- CBO demo'!$A$11:$N$8141,4,FALSE)</f>
        <v>785262</v>
      </c>
      <c r="E2114">
        <f ca="1">VLOOKUP(A2114&amp;B2114,'raw -- CBO demo'!$A$11:$N$8141,8,FALSE)+VLOOKUP(A2114&amp;B2114,'raw -- CBO demo'!$A$11:$N$8141,14,FALSE)</f>
        <v>235581</v>
      </c>
    </row>
    <row r="2115" spans="1:5">
      <c r="A2115">
        <f t="shared" si="75"/>
        <v>2043</v>
      </c>
      <c r="B2115">
        <f t="shared" si="76"/>
        <v>93</v>
      </c>
      <c r="C2115" t="str">
        <f t="shared" si="76"/>
        <v>pop_85_plus</v>
      </c>
      <c r="D2115">
        <f ca="1">VLOOKUP(A2115&amp;B2115,'raw -- CBO demo'!$A$11:$N$8141,4,FALSE)</f>
        <v>637235</v>
      </c>
      <c r="E2115">
        <f ca="1">VLOOKUP(A2115&amp;B2115,'raw -- CBO demo'!$A$11:$N$8141,8,FALSE)+VLOOKUP(A2115&amp;B2115,'raw -- CBO demo'!$A$11:$N$8141,14,FALSE)</f>
        <v>189723</v>
      </c>
    </row>
    <row r="2116" spans="1:5">
      <c r="A2116">
        <f t="shared" si="75"/>
        <v>2043</v>
      </c>
      <c r="B2116">
        <f t="shared" si="76"/>
        <v>94</v>
      </c>
      <c r="C2116" t="str">
        <f t="shared" si="76"/>
        <v>pop_85_plus</v>
      </c>
      <c r="D2116">
        <f ca="1">VLOOKUP(A2116&amp;B2116,'raw -- CBO demo'!$A$11:$N$8141,4,FALSE)</f>
        <v>505882</v>
      </c>
      <c r="E2116">
        <f ca="1">VLOOKUP(A2116&amp;B2116,'raw -- CBO demo'!$A$11:$N$8141,8,FALSE)+VLOOKUP(A2116&amp;B2116,'raw -- CBO demo'!$A$11:$N$8141,14,FALSE)</f>
        <v>143179</v>
      </c>
    </row>
    <row r="2117" spans="1:5">
      <c r="A2117">
        <f t="shared" si="75"/>
        <v>2043</v>
      </c>
      <c r="B2117">
        <f t="shared" si="76"/>
        <v>95</v>
      </c>
      <c r="C2117" t="str">
        <f t="shared" si="76"/>
        <v>pop_85_plus</v>
      </c>
      <c r="D2117">
        <f ca="1">VLOOKUP(A2117&amp;B2117,'raw -- CBO demo'!$A$11:$N$8141,4,FALSE)</f>
        <v>410454</v>
      </c>
      <c r="E2117">
        <f ca="1">VLOOKUP(A2117&amp;B2117,'raw -- CBO demo'!$A$11:$N$8141,8,FALSE)+VLOOKUP(A2117&amp;B2117,'raw -- CBO demo'!$A$11:$N$8141,14,FALSE)</f>
        <v>96611</v>
      </c>
    </row>
    <row r="2118" spans="1:5">
      <c r="A2118">
        <f t="shared" si="75"/>
        <v>2043</v>
      </c>
      <c r="B2118">
        <f t="shared" si="76"/>
        <v>96</v>
      </c>
      <c r="C2118" t="str">
        <f t="shared" si="76"/>
        <v>pop_85_plus</v>
      </c>
      <c r="D2118">
        <f ca="1">VLOOKUP(A2118&amp;B2118,'raw -- CBO demo'!$A$11:$N$8141,4,FALSE)</f>
        <v>279999</v>
      </c>
      <c r="E2118">
        <f ca="1">VLOOKUP(A2118&amp;B2118,'raw -- CBO demo'!$A$11:$N$8141,8,FALSE)+VLOOKUP(A2118&amp;B2118,'raw -- CBO demo'!$A$11:$N$8141,14,FALSE)</f>
        <v>45937</v>
      </c>
    </row>
    <row r="2119" spans="1:5">
      <c r="A2119">
        <f t="shared" si="75"/>
        <v>2043</v>
      </c>
      <c r="B2119">
        <f t="shared" si="76"/>
        <v>97</v>
      </c>
      <c r="C2119" t="str">
        <f t="shared" si="76"/>
        <v>pop_85_plus</v>
      </c>
      <c r="D2119">
        <f ca="1">VLOOKUP(A2119&amp;B2119,'raw -- CBO demo'!$A$11:$N$8141,4,FALSE)</f>
        <v>172749</v>
      </c>
      <c r="E2119">
        <f ca="1">VLOOKUP(A2119&amp;B2119,'raw -- CBO demo'!$A$11:$N$8141,8,FALSE)+VLOOKUP(A2119&amp;B2119,'raw -- CBO demo'!$A$11:$N$8141,14,FALSE)</f>
        <v>30239</v>
      </c>
    </row>
    <row r="2120" spans="1:5">
      <c r="A2120">
        <f t="shared" si="75"/>
        <v>2043</v>
      </c>
      <c r="B2120">
        <f t="shared" si="76"/>
        <v>98</v>
      </c>
      <c r="C2120" t="str">
        <f t="shared" si="76"/>
        <v>pop_85_plus</v>
      </c>
      <c r="D2120">
        <f ca="1">VLOOKUP(A2120&amp;B2120,'raw -- CBO demo'!$A$11:$N$8141,4,FALSE)</f>
        <v>126958</v>
      </c>
      <c r="E2120">
        <f ca="1">VLOOKUP(A2120&amp;B2120,'raw -- CBO demo'!$A$11:$N$8141,8,FALSE)+VLOOKUP(A2120&amp;B2120,'raw -- CBO demo'!$A$11:$N$8141,14,FALSE)</f>
        <v>18421</v>
      </c>
    </row>
    <row r="2121" spans="1:5">
      <c r="A2121">
        <f t="shared" si="75"/>
        <v>2043</v>
      </c>
      <c r="B2121">
        <f t="shared" si="76"/>
        <v>99</v>
      </c>
      <c r="C2121" t="str">
        <f t="shared" si="76"/>
        <v>pop_85_plus</v>
      </c>
      <c r="D2121">
        <f ca="1">VLOOKUP(A2121&amp;B2121,'raw -- CBO demo'!$A$11:$N$8141,4,FALSE)</f>
        <v>92052</v>
      </c>
      <c r="E2121">
        <f ca="1">VLOOKUP(A2121&amp;B2121,'raw -- CBO demo'!$A$11:$N$8141,8,FALSE)+VLOOKUP(A2121&amp;B2121,'raw -- CBO demo'!$A$11:$N$8141,14,FALSE)</f>
        <v>15044</v>
      </c>
    </row>
    <row r="2122" spans="1:5">
      <c r="A2122">
        <f t="shared" si="75"/>
        <v>2043</v>
      </c>
      <c r="B2122">
        <f t="shared" si="76"/>
        <v>100</v>
      </c>
      <c r="C2122" t="str">
        <f t="shared" si="76"/>
        <v>pop_85_plus</v>
      </c>
      <c r="D2122">
        <f ca="1">VLOOKUP(A2122&amp;B2122,'raw -- CBO demo'!$A$11:$N$8141,4,FALSE)</f>
        <v>157142</v>
      </c>
      <c r="E2122">
        <f ca="1">VLOOKUP(A2122&amp;B2122,'raw -- CBO demo'!$A$11:$N$8141,8,FALSE)+VLOOKUP(A2122&amp;B2122,'raw -- CBO demo'!$A$11:$N$8141,14,FALSE)</f>
        <v>14957</v>
      </c>
    </row>
    <row r="2123" spans="1:5">
      <c r="A2123">
        <f t="shared" si="75"/>
        <v>2044</v>
      </c>
      <c r="B2123">
        <f t="shared" si="76"/>
        <v>0</v>
      </c>
      <c r="C2123" t="str">
        <f t="shared" si="76"/>
        <v>pop_0_5</v>
      </c>
      <c r="D2123">
        <f ca="1">VLOOKUP(A2123&amp;B2123,'raw -- CBO demo'!$A$11:$N$8141,4,FALSE)</f>
        <v>3969703</v>
      </c>
      <c r="E2123">
        <f ca="1">VLOOKUP(A2123&amp;B2123,'raw -- CBO demo'!$A$11:$N$8141,8,FALSE)+VLOOKUP(A2123&amp;B2123,'raw -- CBO demo'!$A$11:$N$8141,14,FALSE)</f>
        <v>0</v>
      </c>
    </row>
    <row r="2124" spans="1:5">
      <c r="A2124">
        <f t="shared" si="75"/>
        <v>2044</v>
      </c>
      <c r="B2124">
        <f t="shared" si="76"/>
        <v>1</v>
      </c>
      <c r="C2124" t="str">
        <f t="shared" si="76"/>
        <v>pop_0_5</v>
      </c>
      <c r="D2124">
        <f ca="1">VLOOKUP(A2124&amp;B2124,'raw -- CBO demo'!$A$11:$N$8141,4,FALSE)</f>
        <v>3994193</v>
      </c>
      <c r="E2124">
        <f ca="1">VLOOKUP(A2124&amp;B2124,'raw -- CBO demo'!$A$11:$N$8141,8,FALSE)+VLOOKUP(A2124&amp;B2124,'raw -- CBO demo'!$A$11:$N$8141,14,FALSE)</f>
        <v>0</v>
      </c>
    </row>
    <row r="2125" spans="1:5">
      <c r="A2125">
        <f t="shared" si="75"/>
        <v>2044</v>
      </c>
      <c r="B2125">
        <f t="shared" si="76"/>
        <v>2</v>
      </c>
      <c r="C2125" t="str">
        <f t="shared" si="76"/>
        <v>pop_0_5</v>
      </c>
      <c r="D2125">
        <f ca="1">VLOOKUP(A2125&amp;B2125,'raw -- CBO demo'!$A$11:$N$8141,4,FALSE)</f>
        <v>4026427</v>
      </c>
      <c r="E2125">
        <f ca="1">VLOOKUP(A2125&amp;B2125,'raw -- CBO demo'!$A$11:$N$8141,8,FALSE)+VLOOKUP(A2125&amp;B2125,'raw -- CBO demo'!$A$11:$N$8141,14,FALSE)</f>
        <v>0</v>
      </c>
    </row>
    <row r="2126" spans="1:5">
      <c r="A2126">
        <f t="shared" si="75"/>
        <v>2044</v>
      </c>
      <c r="B2126">
        <f t="shared" si="76"/>
        <v>3</v>
      </c>
      <c r="C2126" t="str">
        <f t="shared" si="76"/>
        <v>pop_0_5</v>
      </c>
      <c r="D2126">
        <f ca="1">VLOOKUP(A2126&amp;B2126,'raw -- CBO demo'!$A$11:$N$8141,4,FALSE)</f>
        <v>4057516</v>
      </c>
      <c r="E2126">
        <f ca="1">VLOOKUP(A2126&amp;B2126,'raw -- CBO demo'!$A$11:$N$8141,8,FALSE)+VLOOKUP(A2126&amp;B2126,'raw -- CBO demo'!$A$11:$N$8141,14,FALSE)</f>
        <v>0</v>
      </c>
    </row>
    <row r="2127" spans="1:5">
      <c r="A2127">
        <f t="shared" si="75"/>
        <v>2044</v>
      </c>
      <c r="B2127">
        <f t="shared" si="76"/>
        <v>4</v>
      </c>
      <c r="C2127" t="str">
        <f t="shared" si="76"/>
        <v>pop_0_5</v>
      </c>
      <c r="D2127">
        <f ca="1">VLOOKUP(A2127&amp;B2127,'raw -- CBO demo'!$A$11:$N$8141,4,FALSE)</f>
        <v>4083889</v>
      </c>
      <c r="E2127">
        <f ca="1">VLOOKUP(A2127&amp;B2127,'raw -- CBO demo'!$A$11:$N$8141,8,FALSE)+VLOOKUP(A2127&amp;B2127,'raw -- CBO demo'!$A$11:$N$8141,14,FALSE)</f>
        <v>0</v>
      </c>
    </row>
    <row r="2128" spans="1:5">
      <c r="A2128">
        <f t="shared" si="75"/>
        <v>2044</v>
      </c>
      <c r="B2128">
        <f t="shared" si="76"/>
        <v>5</v>
      </c>
      <c r="C2128" t="str">
        <f t="shared" si="76"/>
        <v>pop_0_5</v>
      </c>
      <c r="D2128">
        <f ca="1">VLOOKUP(A2128&amp;B2128,'raw -- CBO demo'!$A$11:$N$8141,4,FALSE)</f>
        <v>4105450</v>
      </c>
      <c r="E2128">
        <f ca="1">VLOOKUP(A2128&amp;B2128,'raw -- CBO demo'!$A$11:$N$8141,8,FALSE)+VLOOKUP(A2128&amp;B2128,'raw -- CBO demo'!$A$11:$N$8141,14,FALSE)</f>
        <v>0</v>
      </c>
    </row>
    <row r="2129" spans="1:5">
      <c r="A2129">
        <f t="shared" si="75"/>
        <v>2044</v>
      </c>
      <c r="B2129">
        <f t="shared" si="76"/>
        <v>6</v>
      </c>
      <c r="C2129" t="str">
        <f t="shared" si="76"/>
        <v>pop_6_17</v>
      </c>
      <c r="D2129">
        <f ca="1">VLOOKUP(A2129&amp;B2129,'raw -- CBO demo'!$A$11:$N$8141,4,FALSE)</f>
        <v>4124055</v>
      </c>
      <c r="E2129">
        <f ca="1">VLOOKUP(A2129&amp;B2129,'raw -- CBO demo'!$A$11:$N$8141,8,FALSE)+VLOOKUP(A2129&amp;B2129,'raw -- CBO demo'!$A$11:$N$8141,14,FALSE)</f>
        <v>0</v>
      </c>
    </row>
    <row r="2130" spans="1:5">
      <c r="A2130">
        <f t="shared" si="75"/>
        <v>2044</v>
      </c>
      <c r="B2130">
        <f t="shared" si="76"/>
        <v>7</v>
      </c>
      <c r="C2130" t="str">
        <f t="shared" si="76"/>
        <v>pop_6_17</v>
      </c>
      <c r="D2130">
        <f ca="1">VLOOKUP(A2130&amp;B2130,'raw -- CBO demo'!$A$11:$N$8141,4,FALSE)</f>
        <v>4138565</v>
      </c>
      <c r="E2130">
        <f ca="1">VLOOKUP(A2130&amp;B2130,'raw -- CBO demo'!$A$11:$N$8141,8,FALSE)+VLOOKUP(A2130&amp;B2130,'raw -- CBO demo'!$A$11:$N$8141,14,FALSE)</f>
        <v>0</v>
      </c>
    </row>
    <row r="2131" spans="1:5">
      <c r="A2131">
        <f t="shared" si="75"/>
        <v>2044</v>
      </c>
      <c r="B2131">
        <f t="shared" si="76"/>
        <v>8</v>
      </c>
      <c r="C2131" t="str">
        <f t="shared" si="76"/>
        <v>pop_6_17</v>
      </c>
      <c r="D2131">
        <f ca="1">VLOOKUP(A2131&amp;B2131,'raw -- CBO demo'!$A$11:$N$8141,4,FALSE)</f>
        <v>4151040</v>
      </c>
      <c r="E2131">
        <f ca="1">VLOOKUP(A2131&amp;B2131,'raw -- CBO demo'!$A$11:$N$8141,8,FALSE)+VLOOKUP(A2131&amp;B2131,'raw -- CBO demo'!$A$11:$N$8141,14,FALSE)</f>
        <v>0</v>
      </c>
    </row>
    <row r="2132" spans="1:5">
      <c r="A2132">
        <f t="shared" si="75"/>
        <v>2044</v>
      </c>
      <c r="B2132">
        <f t="shared" si="76"/>
        <v>9</v>
      </c>
      <c r="C2132" t="str">
        <f t="shared" si="76"/>
        <v>pop_6_17</v>
      </c>
      <c r="D2132">
        <f ca="1">VLOOKUP(A2132&amp;B2132,'raw -- CBO demo'!$A$11:$N$8141,4,FALSE)</f>
        <v>4163816</v>
      </c>
      <c r="E2132">
        <f ca="1">VLOOKUP(A2132&amp;B2132,'raw -- CBO demo'!$A$11:$N$8141,8,FALSE)+VLOOKUP(A2132&amp;B2132,'raw -- CBO demo'!$A$11:$N$8141,14,FALSE)</f>
        <v>0</v>
      </c>
    </row>
    <row r="2133" spans="1:5">
      <c r="A2133">
        <f t="shared" si="75"/>
        <v>2044</v>
      </c>
      <c r="B2133">
        <f t="shared" si="76"/>
        <v>10</v>
      </c>
      <c r="C2133" t="str">
        <f t="shared" si="76"/>
        <v>pop_6_17</v>
      </c>
      <c r="D2133">
        <f ca="1">VLOOKUP(A2133&amp;B2133,'raw -- CBO demo'!$A$11:$N$8141,4,FALSE)</f>
        <v>4178157</v>
      </c>
      <c r="E2133">
        <f ca="1">VLOOKUP(A2133&amp;B2133,'raw -- CBO demo'!$A$11:$N$8141,8,FALSE)+VLOOKUP(A2133&amp;B2133,'raw -- CBO demo'!$A$11:$N$8141,14,FALSE)</f>
        <v>0</v>
      </c>
    </row>
    <row r="2134" spans="1:5">
      <c r="A2134">
        <f t="shared" si="75"/>
        <v>2044</v>
      </c>
      <c r="B2134">
        <f t="shared" si="76"/>
        <v>11</v>
      </c>
      <c r="C2134" t="str">
        <f t="shared" si="76"/>
        <v>pop_6_17</v>
      </c>
      <c r="D2134">
        <f ca="1">VLOOKUP(A2134&amp;B2134,'raw -- CBO demo'!$A$11:$N$8141,4,FALSE)</f>
        <v>4193976</v>
      </c>
      <c r="E2134">
        <f ca="1">VLOOKUP(A2134&amp;B2134,'raw -- CBO demo'!$A$11:$N$8141,8,FALSE)+VLOOKUP(A2134&amp;B2134,'raw -- CBO demo'!$A$11:$N$8141,14,FALSE)</f>
        <v>0</v>
      </c>
    </row>
    <row r="2135" spans="1:5">
      <c r="A2135">
        <f t="shared" si="75"/>
        <v>2044</v>
      </c>
      <c r="B2135">
        <f t="shared" si="76"/>
        <v>12</v>
      </c>
      <c r="C2135" t="str">
        <f t="shared" si="76"/>
        <v>pop_6_17</v>
      </c>
      <c r="D2135">
        <f ca="1">VLOOKUP(A2135&amp;B2135,'raw -- CBO demo'!$A$11:$N$8141,4,FALSE)</f>
        <v>4210945</v>
      </c>
      <c r="E2135">
        <f ca="1">VLOOKUP(A2135&amp;B2135,'raw -- CBO demo'!$A$11:$N$8141,8,FALSE)+VLOOKUP(A2135&amp;B2135,'raw -- CBO demo'!$A$11:$N$8141,14,FALSE)</f>
        <v>0</v>
      </c>
    </row>
    <row r="2136" spans="1:5">
      <c r="A2136">
        <f t="shared" si="75"/>
        <v>2044</v>
      </c>
      <c r="B2136">
        <f t="shared" si="76"/>
        <v>13</v>
      </c>
      <c r="C2136" t="str">
        <f t="shared" si="76"/>
        <v>pop_6_17</v>
      </c>
      <c r="D2136">
        <f ca="1">VLOOKUP(A2136&amp;B2136,'raw -- CBO demo'!$A$11:$N$8141,4,FALSE)</f>
        <v>4220285</v>
      </c>
      <c r="E2136">
        <f ca="1">VLOOKUP(A2136&amp;B2136,'raw -- CBO demo'!$A$11:$N$8141,8,FALSE)+VLOOKUP(A2136&amp;B2136,'raw -- CBO demo'!$A$11:$N$8141,14,FALSE)</f>
        <v>0</v>
      </c>
    </row>
    <row r="2137" spans="1:5">
      <c r="A2137">
        <f t="shared" si="75"/>
        <v>2044</v>
      </c>
      <c r="B2137">
        <f t="shared" si="76"/>
        <v>14</v>
      </c>
      <c r="C2137" t="str">
        <f t="shared" si="76"/>
        <v>pop_6_17</v>
      </c>
      <c r="D2137">
        <f ca="1">VLOOKUP(A2137&amp;B2137,'raw -- CBO demo'!$A$11:$N$8141,4,FALSE)</f>
        <v>4215858</v>
      </c>
      <c r="E2137">
        <f ca="1">VLOOKUP(A2137&amp;B2137,'raw -- CBO demo'!$A$11:$N$8141,8,FALSE)+VLOOKUP(A2137&amp;B2137,'raw -- CBO demo'!$A$11:$N$8141,14,FALSE)</f>
        <v>0</v>
      </c>
    </row>
    <row r="2138" spans="1:5">
      <c r="A2138">
        <f t="shared" si="75"/>
        <v>2044</v>
      </c>
      <c r="B2138">
        <f t="shared" si="76"/>
        <v>15</v>
      </c>
      <c r="C2138" t="str">
        <f t="shared" si="76"/>
        <v>pop_6_17</v>
      </c>
      <c r="D2138">
        <f ca="1">VLOOKUP(A2138&amp;B2138,'raw -- CBO demo'!$A$11:$N$8141,4,FALSE)</f>
        <v>4202590</v>
      </c>
      <c r="E2138">
        <f ca="1">VLOOKUP(A2138&amp;B2138,'raw -- CBO demo'!$A$11:$N$8141,8,FALSE)+VLOOKUP(A2138&amp;B2138,'raw -- CBO demo'!$A$11:$N$8141,14,FALSE)</f>
        <v>0</v>
      </c>
    </row>
    <row r="2139" spans="1:5">
      <c r="A2139">
        <f t="shared" si="75"/>
        <v>2044</v>
      </c>
      <c r="B2139">
        <f t="shared" si="76"/>
        <v>16</v>
      </c>
      <c r="C2139" t="str">
        <f t="shared" si="76"/>
        <v>pop_6_17</v>
      </c>
      <c r="D2139">
        <f ca="1">VLOOKUP(A2139&amp;B2139,'raw -- CBO demo'!$A$11:$N$8141,4,FALSE)</f>
        <v>4185565</v>
      </c>
      <c r="E2139">
        <f ca="1">VLOOKUP(A2139&amp;B2139,'raw -- CBO demo'!$A$11:$N$8141,8,FALSE)+VLOOKUP(A2139&amp;B2139,'raw -- CBO demo'!$A$11:$N$8141,14,FALSE)</f>
        <v>9541</v>
      </c>
    </row>
    <row r="2140" spans="1:5">
      <c r="A2140">
        <f t="shared" si="75"/>
        <v>2044</v>
      </c>
      <c r="B2140">
        <f t="shared" si="76"/>
        <v>17</v>
      </c>
      <c r="C2140" t="str">
        <f t="shared" si="76"/>
        <v>pop_6_17</v>
      </c>
      <c r="D2140">
        <f ca="1">VLOOKUP(A2140&amp;B2140,'raw -- CBO demo'!$A$11:$N$8141,4,FALSE)</f>
        <v>4170249</v>
      </c>
      <c r="E2140">
        <f ca="1">VLOOKUP(A2140&amp;B2140,'raw -- CBO demo'!$A$11:$N$8141,8,FALSE)+VLOOKUP(A2140&amp;B2140,'raw -- CBO demo'!$A$11:$N$8141,14,FALSE)</f>
        <v>27847</v>
      </c>
    </row>
    <row r="2141" spans="1:5">
      <c r="A2141">
        <f t="shared" si="75"/>
        <v>2044</v>
      </c>
      <c r="B2141">
        <f t="shared" si="76"/>
        <v>18</v>
      </c>
      <c r="C2141" t="str">
        <f t="shared" si="76"/>
        <v>pop_18_24</v>
      </c>
      <c r="D2141">
        <f ca="1">VLOOKUP(A2141&amp;B2141,'raw -- CBO demo'!$A$11:$N$8141,4,FALSE)</f>
        <v>4160120</v>
      </c>
      <c r="E2141">
        <f ca="1">VLOOKUP(A2141&amp;B2141,'raw -- CBO demo'!$A$11:$N$8141,8,FALSE)+VLOOKUP(A2141&amp;B2141,'raw -- CBO demo'!$A$11:$N$8141,14,FALSE)</f>
        <v>46684</v>
      </c>
    </row>
    <row r="2142" spans="1:5">
      <c r="A2142">
        <f t="shared" si="75"/>
        <v>2044</v>
      </c>
      <c r="B2142">
        <f t="shared" si="76"/>
        <v>19</v>
      </c>
      <c r="C2142" t="str">
        <f t="shared" si="76"/>
        <v>pop_18_24</v>
      </c>
      <c r="D2142">
        <f ca="1">VLOOKUP(A2142&amp;B2142,'raw -- CBO demo'!$A$11:$N$8141,4,FALSE)</f>
        <v>4157010</v>
      </c>
      <c r="E2142">
        <f ca="1">VLOOKUP(A2142&amp;B2142,'raw -- CBO demo'!$A$11:$N$8141,8,FALSE)+VLOOKUP(A2142&amp;B2142,'raw -- CBO demo'!$A$11:$N$8141,14,FALSE)</f>
        <v>70170</v>
      </c>
    </row>
    <row r="2143" spans="1:5">
      <c r="A2143">
        <f t="shared" si="75"/>
        <v>2044</v>
      </c>
      <c r="B2143">
        <f t="shared" si="76"/>
        <v>20</v>
      </c>
      <c r="C2143" t="str">
        <f t="shared" si="76"/>
        <v>pop_18_24</v>
      </c>
      <c r="D2143">
        <f ca="1">VLOOKUP(A2143&amp;B2143,'raw -- CBO demo'!$A$11:$N$8141,4,FALSE)</f>
        <v>4164045</v>
      </c>
      <c r="E2143">
        <f ca="1">VLOOKUP(A2143&amp;B2143,'raw -- CBO demo'!$A$11:$N$8141,8,FALSE)+VLOOKUP(A2143&amp;B2143,'raw -- CBO demo'!$A$11:$N$8141,14,FALSE)</f>
        <v>152865</v>
      </c>
    </row>
    <row r="2144" spans="1:5">
      <c r="A2144">
        <f t="shared" si="75"/>
        <v>2044</v>
      </c>
      <c r="B2144">
        <f t="shared" si="76"/>
        <v>21</v>
      </c>
      <c r="C2144" t="str">
        <f t="shared" si="76"/>
        <v>pop_18_24</v>
      </c>
      <c r="D2144">
        <f ca="1">VLOOKUP(A2144&amp;B2144,'raw -- CBO demo'!$A$11:$N$8141,4,FALSE)</f>
        <v>4170944</v>
      </c>
      <c r="E2144">
        <f ca="1">VLOOKUP(A2144&amp;B2144,'raw -- CBO demo'!$A$11:$N$8141,8,FALSE)+VLOOKUP(A2144&amp;B2144,'raw -- CBO demo'!$A$11:$N$8141,14,FALSE)</f>
        <v>222208</v>
      </c>
    </row>
    <row r="2145" spans="1:5">
      <c r="A2145">
        <f t="shared" si="75"/>
        <v>2044</v>
      </c>
      <c r="B2145">
        <f t="shared" si="76"/>
        <v>22</v>
      </c>
      <c r="C2145" t="str">
        <f t="shared" si="76"/>
        <v>pop_18_24</v>
      </c>
      <c r="D2145">
        <f ca="1">VLOOKUP(A2145&amp;B2145,'raw -- CBO demo'!$A$11:$N$8141,4,FALSE)</f>
        <v>4183664</v>
      </c>
      <c r="E2145">
        <f ca="1">VLOOKUP(A2145&amp;B2145,'raw -- CBO demo'!$A$11:$N$8141,8,FALSE)+VLOOKUP(A2145&amp;B2145,'raw -- CBO demo'!$A$11:$N$8141,14,FALSE)</f>
        <v>322016</v>
      </c>
    </row>
    <row r="2146" spans="1:5">
      <c r="A2146">
        <f t="shared" si="75"/>
        <v>2044</v>
      </c>
      <c r="B2146">
        <f t="shared" si="76"/>
        <v>23</v>
      </c>
      <c r="C2146" t="str">
        <f t="shared" si="76"/>
        <v>pop_18_24</v>
      </c>
      <c r="D2146">
        <f ca="1">VLOOKUP(A2146&amp;B2146,'raw -- CBO demo'!$A$11:$N$8141,4,FALSE)</f>
        <v>4139113</v>
      </c>
      <c r="E2146">
        <f ca="1">VLOOKUP(A2146&amp;B2146,'raw -- CBO demo'!$A$11:$N$8141,8,FALSE)+VLOOKUP(A2146&amp;B2146,'raw -- CBO demo'!$A$11:$N$8141,14,FALSE)</f>
        <v>442446</v>
      </c>
    </row>
    <row r="2147" spans="1:5">
      <c r="A2147">
        <f t="shared" si="75"/>
        <v>2044</v>
      </c>
      <c r="B2147">
        <f t="shared" si="76"/>
        <v>24</v>
      </c>
      <c r="C2147" t="str">
        <f t="shared" si="76"/>
        <v>pop_18_24</v>
      </c>
      <c r="D2147">
        <f ca="1">VLOOKUP(A2147&amp;B2147,'raw -- CBO demo'!$A$11:$N$8141,4,FALSE)</f>
        <v>4276721</v>
      </c>
      <c r="E2147">
        <f ca="1">VLOOKUP(A2147&amp;B2147,'raw -- CBO demo'!$A$11:$N$8141,8,FALSE)+VLOOKUP(A2147&amp;B2147,'raw -- CBO demo'!$A$11:$N$8141,14,FALSE)</f>
        <v>613342</v>
      </c>
    </row>
    <row r="2148" spans="1:5">
      <c r="A2148">
        <f t="shared" si="75"/>
        <v>2044</v>
      </c>
      <c r="B2148">
        <f t="shared" si="76"/>
        <v>25</v>
      </c>
      <c r="C2148" t="str">
        <f t="shared" si="76"/>
        <v>pop_25_34</v>
      </c>
      <c r="D2148">
        <f ca="1">VLOOKUP(A2148&amp;B2148,'raw -- CBO demo'!$A$11:$N$8141,4,FALSE)</f>
        <v>4347053</v>
      </c>
      <c r="E2148">
        <f ca="1">VLOOKUP(A2148&amp;B2148,'raw -- CBO demo'!$A$11:$N$8141,8,FALSE)+VLOOKUP(A2148&amp;B2148,'raw -- CBO demo'!$A$11:$N$8141,14,FALSE)</f>
        <v>869335</v>
      </c>
    </row>
    <row r="2149" spans="1:5">
      <c r="A2149">
        <f t="shared" si="75"/>
        <v>2044</v>
      </c>
      <c r="B2149">
        <f t="shared" si="76"/>
        <v>26</v>
      </c>
      <c r="C2149" t="str">
        <f t="shared" si="76"/>
        <v>pop_25_34</v>
      </c>
      <c r="D2149">
        <f ca="1">VLOOKUP(A2149&amp;B2149,'raw -- CBO demo'!$A$11:$N$8141,4,FALSE)</f>
        <v>4429363</v>
      </c>
      <c r="E2149">
        <f ca="1">VLOOKUP(A2149&amp;B2149,'raw -- CBO demo'!$A$11:$N$8141,8,FALSE)+VLOOKUP(A2149&amp;B2149,'raw -- CBO demo'!$A$11:$N$8141,14,FALSE)</f>
        <v>1159005</v>
      </c>
    </row>
    <row r="2150" spans="1:5">
      <c r="A2150">
        <f t="shared" si="75"/>
        <v>2044</v>
      </c>
      <c r="B2150">
        <f t="shared" si="76"/>
        <v>27</v>
      </c>
      <c r="C2150" t="str">
        <f t="shared" si="76"/>
        <v>pop_25_34</v>
      </c>
      <c r="D2150">
        <f ca="1">VLOOKUP(A2150&amp;B2150,'raw -- CBO demo'!$A$11:$N$8141,4,FALSE)</f>
        <v>4537454</v>
      </c>
      <c r="E2150">
        <f ca="1">VLOOKUP(A2150&amp;B2150,'raw -- CBO demo'!$A$11:$N$8141,8,FALSE)+VLOOKUP(A2150&amp;B2150,'raw -- CBO demo'!$A$11:$N$8141,14,FALSE)</f>
        <v>1366843</v>
      </c>
    </row>
    <row r="2151" spans="1:5">
      <c r="A2151">
        <f t="shared" si="75"/>
        <v>2044</v>
      </c>
      <c r="B2151">
        <f t="shared" si="76"/>
        <v>28</v>
      </c>
      <c r="C2151" t="str">
        <f t="shared" si="76"/>
        <v>pop_25_34</v>
      </c>
      <c r="D2151">
        <f ca="1">VLOOKUP(A2151&amp;B2151,'raw -- CBO demo'!$A$11:$N$8141,4,FALSE)</f>
        <v>4587199</v>
      </c>
      <c r="E2151">
        <f ca="1">VLOOKUP(A2151&amp;B2151,'raw -- CBO demo'!$A$11:$N$8141,8,FALSE)+VLOOKUP(A2151&amp;B2151,'raw -- CBO demo'!$A$11:$N$8141,14,FALSE)</f>
        <v>1528555</v>
      </c>
    </row>
    <row r="2152" spans="1:5">
      <c r="A2152">
        <f t="shared" si="75"/>
        <v>2044</v>
      </c>
      <c r="B2152">
        <f t="shared" si="76"/>
        <v>29</v>
      </c>
      <c r="C2152" t="str">
        <f t="shared" si="76"/>
        <v>pop_25_34</v>
      </c>
      <c r="D2152">
        <f ca="1">VLOOKUP(A2152&amp;B2152,'raw -- CBO demo'!$A$11:$N$8141,4,FALSE)</f>
        <v>4613621</v>
      </c>
      <c r="E2152">
        <f ca="1">VLOOKUP(A2152&amp;B2152,'raw -- CBO demo'!$A$11:$N$8141,8,FALSE)+VLOOKUP(A2152&amp;B2152,'raw -- CBO demo'!$A$11:$N$8141,14,FALSE)</f>
        <v>1791770</v>
      </c>
    </row>
    <row r="2153" spans="1:5">
      <c r="A2153">
        <f t="shared" si="75"/>
        <v>2044</v>
      </c>
      <c r="B2153">
        <f t="shared" si="76"/>
        <v>30</v>
      </c>
      <c r="C2153" t="str">
        <f t="shared" si="76"/>
        <v>pop_25_34</v>
      </c>
      <c r="D2153">
        <f ca="1">VLOOKUP(A2153&amp;B2153,'raw -- CBO demo'!$A$11:$N$8141,4,FALSE)</f>
        <v>4574427</v>
      </c>
      <c r="E2153">
        <f ca="1">VLOOKUP(A2153&amp;B2153,'raw -- CBO demo'!$A$11:$N$8141,8,FALSE)+VLOOKUP(A2153&amp;B2153,'raw -- CBO demo'!$A$11:$N$8141,14,FALSE)</f>
        <v>1915520</v>
      </c>
    </row>
    <row r="2154" spans="1:5">
      <c r="A2154">
        <f t="shared" si="75"/>
        <v>2044</v>
      </c>
      <c r="B2154">
        <f t="shared" si="76"/>
        <v>31</v>
      </c>
      <c r="C2154" t="str">
        <f t="shared" si="76"/>
        <v>pop_25_34</v>
      </c>
      <c r="D2154">
        <f ca="1">VLOOKUP(A2154&amp;B2154,'raw -- CBO demo'!$A$11:$N$8141,4,FALSE)</f>
        <v>4605497</v>
      </c>
      <c r="E2154">
        <f ca="1">VLOOKUP(A2154&amp;B2154,'raw -- CBO demo'!$A$11:$N$8141,8,FALSE)+VLOOKUP(A2154&amp;B2154,'raw -- CBO demo'!$A$11:$N$8141,14,FALSE)</f>
        <v>2048014</v>
      </c>
    </row>
    <row r="2155" spans="1:5">
      <c r="A2155">
        <f t="shared" si="75"/>
        <v>2044</v>
      </c>
      <c r="B2155">
        <f t="shared" si="76"/>
        <v>32</v>
      </c>
      <c r="C2155" t="str">
        <f t="shared" si="76"/>
        <v>pop_25_34</v>
      </c>
      <c r="D2155">
        <f ca="1">VLOOKUP(A2155&amp;B2155,'raw -- CBO demo'!$A$11:$N$8141,4,FALSE)</f>
        <v>4611494</v>
      </c>
      <c r="E2155">
        <f ca="1">VLOOKUP(A2155&amp;B2155,'raw -- CBO demo'!$A$11:$N$8141,8,FALSE)+VLOOKUP(A2155&amp;B2155,'raw -- CBO demo'!$A$11:$N$8141,14,FALSE)</f>
        <v>2285153</v>
      </c>
    </row>
    <row r="2156" spans="1:5">
      <c r="A2156">
        <f t="shared" si="75"/>
        <v>2044</v>
      </c>
      <c r="B2156">
        <f t="shared" si="76"/>
        <v>33</v>
      </c>
      <c r="C2156" t="str">
        <f t="shared" si="76"/>
        <v>pop_25_34</v>
      </c>
      <c r="D2156">
        <f ca="1">VLOOKUP(A2156&amp;B2156,'raw -- CBO demo'!$A$11:$N$8141,4,FALSE)</f>
        <v>4708022</v>
      </c>
      <c r="E2156">
        <f ca="1">VLOOKUP(A2156&amp;B2156,'raw -- CBO demo'!$A$11:$N$8141,8,FALSE)+VLOOKUP(A2156&amp;B2156,'raw -- CBO demo'!$A$11:$N$8141,14,FALSE)</f>
        <v>2306092</v>
      </c>
    </row>
    <row r="2157" spans="1:5">
      <c r="A2157">
        <f t="shared" ref="A2157:A2220" si="77">A2056+1</f>
        <v>2044</v>
      </c>
      <c r="B2157">
        <f t="shared" ref="B2157:C2220" si="78">B2056</f>
        <v>34</v>
      </c>
      <c r="C2157" t="str">
        <f t="shared" si="78"/>
        <v>pop_25_34</v>
      </c>
      <c r="D2157">
        <f ca="1">VLOOKUP(A2157&amp;B2157,'raw -- CBO demo'!$A$11:$N$8141,4,FALSE)</f>
        <v>4788711</v>
      </c>
      <c r="E2157">
        <f ca="1">VLOOKUP(A2157&amp;B2157,'raw -- CBO demo'!$A$11:$N$8141,8,FALSE)+VLOOKUP(A2157&amp;B2157,'raw -- CBO demo'!$A$11:$N$8141,14,FALSE)</f>
        <v>2499359</v>
      </c>
    </row>
    <row r="2158" spans="1:5">
      <c r="A2158">
        <f t="shared" si="77"/>
        <v>2044</v>
      </c>
      <c r="B2158">
        <f t="shared" si="78"/>
        <v>35</v>
      </c>
      <c r="C2158" t="str">
        <f t="shared" si="78"/>
        <v>pop_35_44</v>
      </c>
      <c r="D2158">
        <f ca="1">VLOOKUP(A2158&amp;B2158,'raw -- CBO demo'!$A$11:$N$8141,4,FALSE)</f>
        <v>4954401</v>
      </c>
      <c r="E2158">
        <f ca="1">VLOOKUP(A2158&amp;B2158,'raw -- CBO demo'!$A$11:$N$8141,8,FALSE)+VLOOKUP(A2158&amp;B2158,'raw -- CBO demo'!$A$11:$N$8141,14,FALSE)</f>
        <v>2600912</v>
      </c>
    </row>
    <row r="2159" spans="1:5">
      <c r="A2159">
        <f t="shared" si="77"/>
        <v>2044</v>
      </c>
      <c r="B2159">
        <f t="shared" si="78"/>
        <v>36</v>
      </c>
      <c r="C2159" t="str">
        <f t="shared" si="78"/>
        <v>pop_35_44</v>
      </c>
      <c r="D2159">
        <f ca="1">VLOOKUP(A2159&amp;B2159,'raw -- CBO demo'!$A$11:$N$8141,4,FALSE)</f>
        <v>4980873</v>
      </c>
      <c r="E2159">
        <f ca="1">VLOOKUP(A2159&amp;B2159,'raw -- CBO demo'!$A$11:$N$8141,8,FALSE)+VLOOKUP(A2159&amp;B2159,'raw -- CBO demo'!$A$11:$N$8141,14,FALSE)</f>
        <v>2683569</v>
      </c>
    </row>
    <row r="2160" spans="1:5">
      <c r="A2160">
        <f t="shared" si="77"/>
        <v>2044</v>
      </c>
      <c r="B2160">
        <f t="shared" si="78"/>
        <v>37</v>
      </c>
      <c r="C2160" t="str">
        <f t="shared" si="78"/>
        <v>pop_35_44</v>
      </c>
      <c r="D2160">
        <f ca="1">VLOOKUP(A2160&amp;B2160,'raw -- CBO demo'!$A$11:$N$8141,4,FALSE)</f>
        <v>4919589</v>
      </c>
      <c r="E2160">
        <f ca="1">VLOOKUP(A2160&amp;B2160,'raw -- CBO demo'!$A$11:$N$8141,8,FALSE)+VLOOKUP(A2160&amp;B2160,'raw -- CBO demo'!$A$11:$N$8141,14,FALSE)</f>
        <v>2779524</v>
      </c>
    </row>
    <row r="2161" spans="1:5">
      <c r="A2161">
        <f t="shared" si="77"/>
        <v>2044</v>
      </c>
      <c r="B2161">
        <f t="shared" si="78"/>
        <v>38</v>
      </c>
      <c r="C2161" t="str">
        <f t="shared" si="78"/>
        <v>pop_35_44</v>
      </c>
      <c r="D2161">
        <f ca="1">VLOOKUP(A2161&amp;B2161,'raw -- CBO demo'!$A$11:$N$8141,4,FALSE)</f>
        <v>4813869</v>
      </c>
      <c r="E2161">
        <f ca="1">VLOOKUP(A2161&amp;B2161,'raw -- CBO demo'!$A$11:$N$8141,8,FALSE)+VLOOKUP(A2161&amp;B2161,'raw -- CBO demo'!$A$11:$N$8141,14,FALSE)</f>
        <v>2730539</v>
      </c>
    </row>
    <row r="2162" spans="1:5">
      <c r="A2162">
        <f t="shared" si="77"/>
        <v>2044</v>
      </c>
      <c r="B2162">
        <f t="shared" si="78"/>
        <v>39</v>
      </c>
      <c r="C2162" t="str">
        <f t="shared" si="78"/>
        <v>pop_35_44</v>
      </c>
      <c r="D2162">
        <f ca="1">VLOOKUP(A2162&amp;B2162,'raw -- CBO demo'!$A$11:$N$8141,4,FALSE)</f>
        <v>4766725</v>
      </c>
      <c r="E2162">
        <f ca="1">VLOOKUP(A2162&amp;B2162,'raw -- CBO demo'!$A$11:$N$8141,8,FALSE)+VLOOKUP(A2162&amp;B2162,'raw -- CBO demo'!$A$11:$N$8141,14,FALSE)</f>
        <v>2661627</v>
      </c>
    </row>
    <row r="2163" spans="1:5">
      <c r="A2163">
        <f t="shared" si="77"/>
        <v>2044</v>
      </c>
      <c r="B2163">
        <f t="shared" si="78"/>
        <v>40</v>
      </c>
      <c r="C2163" t="str">
        <f t="shared" si="78"/>
        <v>pop_35_44</v>
      </c>
      <c r="D2163">
        <f ca="1">VLOOKUP(A2163&amp;B2163,'raw -- CBO demo'!$A$11:$N$8141,4,FALSE)</f>
        <v>4733188</v>
      </c>
      <c r="E2163">
        <f ca="1">VLOOKUP(A2163&amp;B2163,'raw -- CBO demo'!$A$11:$N$8141,8,FALSE)+VLOOKUP(A2163&amp;B2163,'raw -- CBO demo'!$A$11:$N$8141,14,FALSE)</f>
        <v>2707286</v>
      </c>
    </row>
    <row r="2164" spans="1:5">
      <c r="A2164">
        <f t="shared" si="77"/>
        <v>2044</v>
      </c>
      <c r="B2164">
        <f t="shared" si="78"/>
        <v>41</v>
      </c>
      <c r="C2164" t="str">
        <f t="shared" si="78"/>
        <v>pop_35_44</v>
      </c>
      <c r="D2164">
        <f ca="1">VLOOKUP(A2164&amp;B2164,'raw -- CBO demo'!$A$11:$N$8141,4,FALSE)</f>
        <v>4681360</v>
      </c>
      <c r="E2164">
        <f ca="1">VLOOKUP(A2164&amp;B2164,'raw -- CBO demo'!$A$11:$N$8141,8,FALSE)+VLOOKUP(A2164&amp;B2164,'raw -- CBO demo'!$A$11:$N$8141,14,FALSE)</f>
        <v>2744423</v>
      </c>
    </row>
    <row r="2165" spans="1:5">
      <c r="A2165">
        <f t="shared" si="77"/>
        <v>2044</v>
      </c>
      <c r="B2165">
        <f t="shared" si="78"/>
        <v>42</v>
      </c>
      <c r="C2165" t="str">
        <f t="shared" si="78"/>
        <v>pop_35_44</v>
      </c>
      <c r="D2165">
        <f ca="1">VLOOKUP(A2165&amp;B2165,'raw -- CBO demo'!$A$11:$N$8141,4,FALSE)</f>
        <v>4678248</v>
      </c>
      <c r="E2165">
        <f ca="1">VLOOKUP(A2165&amp;B2165,'raw -- CBO demo'!$A$11:$N$8141,8,FALSE)+VLOOKUP(A2165&amp;B2165,'raw -- CBO demo'!$A$11:$N$8141,14,FALSE)</f>
        <v>2805511</v>
      </c>
    </row>
    <row r="2166" spans="1:5">
      <c r="A2166">
        <f t="shared" si="77"/>
        <v>2044</v>
      </c>
      <c r="B2166">
        <f t="shared" si="78"/>
        <v>43</v>
      </c>
      <c r="C2166" t="str">
        <f t="shared" si="78"/>
        <v>pop_35_44</v>
      </c>
      <c r="D2166">
        <f ca="1">VLOOKUP(A2166&amp;B2166,'raw -- CBO demo'!$A$11:$N$8141,4,FALSE)</f>
        <v>4759033</v>
      </c>
      <c r="E2166">
        <f ca="1">VLOOKUP(A2166&amp;B2166,'raw -- CBO demo'!$A$11:$N$8141,8,FALSE)+VLOOKUP(A2166&amp;B2166,'raw -- CBO demo'!$A$11:$N$8141,14,FALSE)</f>
        <v>2787092</v>
      </c>
    </row>
    <row r="2167" spans="1:5">
      <c r="A2167">
        <f t="shared" si="77"/>
        <v>2044</v>
      </c>
      <c r="B2167">
        <f t="shared" si="78"/>
        <v>44</v>
      </c>
      <c r="C2167" t="str">
        <f t="shared" si="78"/>
        <v>pop_35_44</v>
      </c>
      <c r="D2167">
        <f ca="1">VLOOKUP(A2167&amp;B2167,'raw -- CBO demo'!$A$11:$N$8141,4,FALSE)</f>
        <v>4684814</v>
      </c>
      <c r="E2167">
        <f ca="1">VLOOKUP(A2167&amp;B2167,'raw -- CBO demo'!$A$11:$N$8141,8,FALSE)+VLOOKUP(A2167&amp;B2167,'raw -- CBO demo'!$A$11:$N$8141,14,FALSE)</f>
        <v>2772640</v>
      </c>
    </row>
    <row r="2168" spans="1:5">
      <c r="A2168">
        <f t="shared" si="77"/>
        <v>2044</v>
      </c>
      <c r="B2168">
        <f t="shared" si="78"/>
        <v>45</v>
      </c>
      <c r="C2168" t="str">
        <f t="shared" si="78"/>
        <v>pop_45_54</v>
      </c>
      <c r="D2168">
        <f ca="1">VLOOKUP(A2168&amp;B2168,'raw -- CBO demo'!$A$11:$N$8141,4,FALSE)</f>
        <v>4671842</v>
      </c>
      <c r="E2168">
        <f ca="1">VLOOKUP(A2168&amp;B2168,'raw -- CBO demo'!$A$11:$N$8141,8,FALSE)+VLOOKUP(A2168&amp;B2168,'raw -- CBO demo'!$A$11:$N$8141,14,FALSE)</f>
        <v>2783419</v>
      </c>
    </row>
    <row r="2169" spans="1:5">
      <c r="A2169">
        <f t="shared" si="77"/>
        <v>2044</v>
      </c>
      <c r="B2169">
        <f t="shared" si="78"/>
        <v>46</v>
      </c>
      <c r="C2169" t="str">
        <f t="shared" si="78"/>
        <v>pop_45_54</v>
      </c>
      <c r="D2169">
        <f ca="1">VLOOKUP(A2169&amp;B2169,'raw -- CBO demo'!$A$11:$N$8141,4,FALSE)</f>
        <v>4596132</v>
      </c>
      <c r="E2169">
        <f ca="1">VLOOKUP(A2169&amp;B2169,'raw -- CBO demo'!$A$11:$N$8141,8,FALSE)+VLOOKUP(A2169&amp;B2169,'raw -- CBO demo'!$A$11:$N$8141,14,FALSE)</f>
        <v>2753934</v>
      </c>
    </row>
    <row r="2170" spans="1:5">
      <c r="A2170">
        <f t="shared" si="77"/>
        <v>2044</v>
      </c>
      <c r="B2170">
        <f t="shared" si="78"/>
        <v>47</v>
      </c>
      <c r="C2170" t="str">
        <f t="shared" si="78"/>
        <v>pop_45_54</v>
      </c>
      <c r="D2170">
        <f ca="1">VLOOKUP(A2170&amp;B2170,'raw -- CBO demo'!$A$11:$N$8141,4,FALSE)</f>
        <v>4600094</v>
      </c>
      <c r="E2170">
        <f ca="1">VLOOKUP(A2170&amp;B2170,'raw -- CBO demo'!$A$11:$N$8141,8,FALSE)+VLOOKUP(A2170&amp;B2170,'raw -- CBO demo'!$A$11:$N$8141,14,FALSE)</f>
        <v>2741527</v>
      </c>
    </row>
    <row r="2171" spans="1:5">
      <c r="A2171">
        <f t="shared" si="77"/>
        <v>2044</v>
      </c>
      <c r="B2171">
        <f t="shared" si="78"/>
        <v>48</v>
      </c>
      <c r="C2171" t="str">
        <f t="shared" si="78"/>
        <v>pop_45_54</v>
      </c>
      <c r="D2171">
        <f ca="1">VLOOKUP(A2171&amp;B2171,'raw -- CBO demo'!$A$11:$N$8141,4,FALSE)</f>
        <v>4607613</v>
      </c>
      <c r="E2171">
        <f ca="1">VLOOKUP(A2171&amp;B2171,'raw -- CBO demo'!$A$11:$N$8141,8,FALSE)+VLOOKUP(A2171&amp;B2171,'raw -- CBO demo'!$A$11:$N$8141,14,FALSE)</f>
        <v>2785106</v>
      </c>
    </row>
    <row r="2172" spans="1:5">
      <c r="A2172">
        <f t="shared" si="77"/>
        <v>2044</v>
      </c>
      <c r="B2172">
        <f t="shared" si="78"/>
        <v>49</v>
      </c>
      <c r="C2172" t="str">
        <f t="shared" si="78"/>
        <v>pop_45_54</v>
      </c>
      <c r="D2172">
        <f ca="1">VLOOKUP(A2172&amp;B2172,'raw -- CBO demo'!$A$11:$N$8141,4,FALSE)</f>
        <v>4627610</v>
      </c>
      <c r="E2172">
        <f ca="1">VLOOKUP(A2172&amp;B2172,'raw -- CBO demo'!$A$11:$N$8141,8,FALSE)+VLOOKUP(A2172&amp;B2172,'raw -- CBO demo'!$A$11:$N$8141,14,FALSE)</f>
        <v>2811687</v>
      </c>
    </row>
    <row r="2173" spans="1:5">
      <c r="A2173">
        <f t="shared" si="77"/>
        <v>2044</v>
      </c>
      <c r="B2173">
        <f t="shared" si="78"/>
        <v>50</v>
      </c>
      <c r="C2173" t="str">
        <f t="shared" si="78"/>
        <v>pop_45_54</v>
      </c>
      <c r="D2173">
        <f ca="1">VLOOKUP(A2173&amp;B2173,'raw -- CBO demo'!$A$11:$N$8141,4,FALSE)</f>
        <v>4671151</v>
      </c>
      <c r="E2173">
        <f ca="1">VLOOKUP(A2173&amp;B2173,'raw -- CBO demo'!$A$11:$N$8141,8,FALSE)+VLOOKUP(A2173&amp;B2173,'raw -- CBO demo'!$A$11:$N$8141,14,FALSE)</f>
        <v>2701470</v>
      </c>
    </row>
    <row r="2174" spans="1:5">
      <c r="A2174">
        <f t="shared" si="77"/>
        <v>2044</v>
      </c>
      <c r="B2174">
        <f t="shared" si="78"/>
        <v>51</v>
      </c>
      <c r="C2174" t="str">
        <f t="shared" si="78"/>
        <v>pop_45_54</v>
      </c>
      <c r="D2174">
        <f ca="1">VLOOKUP(A2174&amp;B2174,'raw -- CBO demo'!$A$11:$N$8141,4,FALSE)</f>
        <v>4748871</v>
      </c>
      <c r="E2174">
        <f ca="1">VLOOKUP(A2174&amp;B2174,'raw -- CBO demo'!$A$11:$N$8141,8,FALSE)+VLOOKUP(A2174&amp;B2174,'raw -- CBO demo'!$A$11:$N$8141,14,FALSE)</f>
        <v>2824385</v>
      </c>
    </row>
    <row r="2175" spans="1:5">
      <c r="A2175">
        <f t="shared" si="77"/>
        <v>2044</v>
      </c>
      <c r="B2175">
        <f t="shared" si="78"/>
        <v>52</v>
      </c>
      <c r="C2175" t="str">
        <f t="shared" si="78"/>
        <v>pop_45_54</v>
      </c>
      <c r="D2175">
        <f ca="1">VLOOKUP(A2175&amp;B2175,'raw -- CBO demo'!$A$11:$N$8141,4,FALSE)</f>
        <v>4782148</v>
      </c>
      <c r="E2175">
        <f ca="1">VLOOKUP(A2175&amp;B2175,'raw -- CBO demo'!$A$11:$N$8141,8,FALSE)+VLOOKUP(A2175&amp;B2175,'raw -- CBO demo'!$A$11:$N$8141,14,FALSE)</f>
        <v>2789053</v>
      </c>
    </row>
    <row r="2176" spans="1:5">
      <c r="A2176">
        <f t="shared" si="77"/>
        <v>2044</v>
      </c>
      <c r="B2176">
        <f t="shared" si="78"/>
        <v>53</v>
      </c>
      <c r="C2176" t="str">
        <f t="shared" si="78"/>
        <v>pop_45_54</v>
      </c>
      <c r="D2176">
        <f ca="1">VLOOKUP(A2176&amp;B2176,'raw -- CBO demo'!$A$11:$N$8141,4,FALSE)</f>
        <v>4819670</v>
      </c>
      <c r="E2176">
        <f ca="1">VLOOKUP(A2176&amp;B2176,'raw -- CBO demo'!$A$11:$N$8141,8,FALSE)+VLOOKUP(A2176&amp;B2176,'raw -- CBO demo'!$A$11:$N$8141,14,FALSE)</f>
        <v>2868334</v>
      </c>
    </row>
    <row r="2177" spans="1:5">
      <c r="A2177">
        <f t="shared" si="77"/>
        <v>2044</v>
      </c>
      <c r="B2177">
        <f t="shared" si="78"/>
        <v>54</v>
      </c>
      <c r="C2177" t="str">
        <f t="shared" si="78"/>
        <v>pop_45_54</v>
      </c>
      <c r="D2177">
        <f ca="1">VLOOKUP(A2177&amp;B2177,'raw -- CBO demo'!$A$11:$N$8141,4,FALSE)</f>
        <v>4671336</v>
      </c>
      <c r="E2177">
        <f ca="1">VLOOKUP(A2177&amp;B2177,'raw -- CBO demo'!$A$11:$N$8141,8,FALSE)+VLOOKUP(A2177&amp;B2177,'raw -- CBO demo'!$A$11:$N$8141,14,FALSE)</f>
        <v>2771573</v>
      </c>
    </row>
    <row r="2178" spans="1:5">
      <c r="A2178">
        <f t="shared" si="77"/>
        <v>2044</v>
      </c>
      <c r="B2178">
        <f t="shared" si="78"/>
        <v>55</v>
      </c>
      <c r="C2178" t="str">
        <f t="shared" si="78"/>
        <v>pop_55_64</v>
      </c>
      <c r="D2178">
        <f ca="1">VLOOKUP(A2178&amp;B2178,'raw -- CBO demo'!$A$11:$N$8141,4,FALSE)</f>
        <v>4546300</v>
      </c>
      <c r="E2178">
        <f ca="1">VLOOKUP(A2178&amp;B2178,'raw -- CBO demo'!$A$11:$N$8141,8,FALSE)+VLOOKUP(A2178&amp;B2178,'raw -- CBO demo'!$A$11:$N$8141,14,FALSE)</f>
        <v>2567443</v>
      </c>
    </row>
    <row r="2179" spans="1:5">
      <c r="A2179">
        <f t="shared" si="77"/>
        <v>2044</v>
      </c>
      <c r="B2179">
        <f t="shared" si="78"/>
        <v>56</v>
      </c>
      <c r="C2179" t="str">
        <f t="shared" si="78"/>
        <v>pop_55_64</v>
      </c>
      <c r="D2179">
        <f ca="1">VLOOKUP(A2179&amp;B2179,'raw -- CBO demo'!$A$11:$N$8141,4,FALSE)</f>
        <v>4417755</v>
      </c>
      <c r="E2179">
        <f ca="1">VLOOKUP(A2179&amp;B2179,'raw -- CBO demo'!$A$11:$N$8141,8,FALSE)+VLOOKUP(A2179&amp;B2179,'raw -- CBO demo'!$A$11:$N$8141,14,FALSE)</f>
        <v>2556410</v>
      </c>
    </row>
    <row r="2180" spans="1:5">
      <c r="A2180">
        <f t="shared" si="77"/>
        <v>2044</v>
      </c>
      <c r="B2180">
        <f t="shared" si="78"/>
        <v>57</v>
      </c>
      <c r="C2180" t="str">
        <f t="shared" si="78"/>
        <v>pop_55_64</v>
      </c>
      <c r="D2180">
        <f ca="1">VLOOKUP(A2180&amp;B2180,'raw -- CBO demo'!$A$11:$N$8141,4,FALSE)</f>
        <v>4354176</v>
      </c>
      <c r="E2180">
        <f ca="1">VLOOKUP(A2180&amp;B2180,'raw -- CBO demo'!$A$11:$N$8141,8,FALSE)+VLOOKUP(A2180&amp;B2180,'raw -- CBO demo'!$A$11:$N$8141,14,FALSE)</f>
        <v>2497145</v>
      </c>
    </row>
    <row r="2181" spans="1:5">
      <c r="A2181">
        <f t="shared" si="77"/>
        <v>2044</v>
      </c>
      <c r="B2181">
        <f t="shared" si="78"/>
        <v>58</v>
      </c>
      <c r="C2181" t="str">
        <f t="shared" si="78"/>
        <v>pop_55_64</v>
      </c>
      <c r="D2181">
        <f ca="1">VLOOKUP(A2181&amp;B2181,'raw -- CBO demo'!$A$11:$N$8141,4,FALSE)</f>
        <v>4342087</v>
      </c>
      <c r="E2181">
        <f ca="1">VLOOKUP(A2181&amp;B2181,'raw -- CBO demo'!$A$11:$N$8141,8,FALSE)+VLOOKUP(A2181&amp;B2181,'raw -- CBO demo'!$A$11:$N$8141,14,FALSE)</f>
        <v>2546244</v>
      </c>
    </row>
    <row r="2182" spans="1:5">
      <c r="A2182">
        <f t="shared" si="77"/>
        <v>2044</v>
      </c>
      <c r="B2182">
        <f t="shared" si="78"/>
        <v>59</v>
      </c>
      <c r="C2182" t="str">
        <f t="shared" si="78"/>
        <v>pop_55_64</v>
      </c>
      <c r="D2182">
        <f ca="1">VLOOKUP(A2182&amp;B2182,'raw -- CBO demo'!$A$11:$N$8141,4,FALSE)</f>
        <v>4231939</v>
      </c>
      <c r="E2182">
        <f ca="1">VLOOKUP(A2182&amp;B2182,'raw -- CBO demo'!$A$11:$N$8141,8,FALSE)+VLOOKUP(A2182&amp;B2182,'raw -- CBO demo'!$A$11:$N$8141,14,FALSE)</f>
        <v>2502326</v>
      </c>
    </row>
    <row r="2183" spans="1:5">
      <c r="A2183">
        <f t="shared" si="77"/>
        <v>2044</v>
      </c>
      <c r="B2183">
        <f t="shared" si="78"/>
        <v>60</v>
      </c>
      <c r="C2183" t="str">
        <f t="shared" si="78"/>
        <v>pop_55_64</v>
      </c>
      <c r="D2183">
        <f ca="1">VLOOKUP(A2183&amp;B2183,'raw -- CBO demo'!$A$11:$N$8141,4,FALSE)</f>
        <v>4185139</v>
      </c>
      <c r="E2183">
        <f ca="1">VLOOKUP(A2183&amp;B2183,'raw -- CBO demo'!$A$11:$N$8141,8,FALSE)+VLOOKUP(A2183&amp;B2183,'raw -- CBO demo'!$A$11:$N$8141,14,FALSE)</f>
        <v>2549318</v>
      </c>
    </row>
    <row r="2184" spans="1:5">
      <c r="A2184">
        <f t="shared" si="77"/>
        <v>2044</v>
      </c>
      <c r="B2184">
        <f t="shared" si="78"/>
        <v>61</v>
      </c>
      <c r="C2184" t="str">
        <f t="shared" si="78"/>
        <v>pop_55_64</v>
      </c>
      <c r="D2184">
        <f ca="1">VLOOKUP(A2184&amp;B2184,'raw -- CBO demo'!$A$11:$N$8141,4,FALSE)</f>
        <v>4229940</v>
      </c>
      <c r="E2184">
        <f ca="1">VLOOKUP(A2184&amp;B2184,'raw -- CBO demo'!$A$11:$N$8141,8,FALSE)+VLOOKUP(A2184&amp;B2184,'raw -- CBO demo'!$A$11:$N$8141,14,FALSE)</f>
        <v>2540597</v>
      </c>
    </row>
    <row r="2185" spans="1:5">
      <c r="A2185">
        <f t="shared" si="77"/>
        <v>2044</v>
      </c>
      <c r="B2185">
        <f t="shared" si="78"/>
        <v>62</v>
      </c>
      <c r="C2185" t="str">
        <f t="shared" si="78"/>
        <v>pop_55_64</v>
      </c>
      <c r="D2185">
        <f ca="1">VLOOKUP(A2185&amp;B2185,'raw -- CBO demo'!$A$11:$N$8141,4,FALSE)</f>
        <v>4122496</v>
      </c>
      <c r="E2185">
        <f ca="1">VLOOKUP(A2185&amp;B2185,'raw -- CBO demo'!$A$11:$N$8141,8,FALSE)+VLOOKUP(A2185&amp;B2185,'raw -- CBO demo'!$A$11:$N$8141,14,FALSE)</f>
        <v>2475618</v>
      </c>
    </row>
    <row r="2186" spans="1:5">
      <c r="A2186">
        <f t="shared" si="77"/>
        <v>2044</v>
      </c>
      <c r="B2186">
        <f t="shared" si="78"/>
        <v>63</v>
      </c>
      <c r="C2186" t="str">
        <f t="shared" si="78"/>
        <v>pop_55_64</v>
      </c>
      <c r="D2186">
        <f ca="1">VLOOKUP(A2186&amp;B2186,'raw -- CBO demo'!$A$11:$N$8141,4,FALSE)</f>
        <v>4141255</v>
      </c>
      <c r="E2186">
        <f ca="1">VLOOKUP(A2186&amp;B2186,'raw -- CBO demo'!$A$11:$N$8141,8,FALSE)+VLOOKUP(A2186&amp;B2186,'raw -- CBO demo'!$A$11:$N$8141,14,FALSE)</f>
        <v>2499896</v>
      </c>
    </row>
    <row r="2187" spans="1:5">
      <c r="A2187">
        <f t="shared" si="77"/>
        <v>2044</v>
      </c>
      <c r="B2187">
        <f t="shared" si="78"/>
        <v>64</v>
      </c>
      <c r="C2187" t="str">
        <f t="shared" si="78"/>
        <v>pop_55_64</v>
      </c>
      <c r="D2187">
        <f ca="1">VLOOKUP(A2187&amp;B2187,'raw -- CBO demo'!$A$11:$N$8141,4,FALSE)</f>
        <v>3948018</v>
      </c>
      <c r="E2187">
        <f ca="1">VLOOKUP(A2187&amp;B2187,'raw -- CBO demo'!$A$11:$N$8141,8,FALSE)+VLOOKUP(A2187&amp;B2187,'raw -- CBO demo'!$A$11:$N$8141,14,FALSE)</f>
        <v>2468225</v>
      </c>
    </row>
    <row r="2188" spans="1:5">
      <c r="A2188">
        <f t="shared" si="77"/>
        <v>2044</v>
      </c>
      <c r="B2188">
        <f t="shared" si="78"/>
        <v>65</v>
      </c>
      <c r="C2188" t="str">
        <f t="shared" si="78"/>
        <v>pop_65_74</v>
      </c>
      <c r="D2188">
        <f ca="1">VLOOKUP(A2188&amp;B2188,'raw -- CBO demo'!$A$11:$N$8141,4,FALSE)</f>
        <v>3786445</v>
      </c>
      <c r="E2188">
        <f ca="1">VLOOKUP(A2188&amp;B2188,'raw -- CBO demo'!$A$11:$N$8141,8,FALSE)+VLOOKUP(A2188&amp;B2188,'raw -- CBO demo'!$A$11:$N$8141,14,FALSE)</f>
        <v>2383473</v>
      </c>
    </row>
    <row r="2189" spans="1:5">
      <c r="A2189">
        <f t="shared" si="77"/>
        <v>2044</v>
      </c>
      <c r="B2189">
        <f t="shared" si="78"/>
        <v>66</v>
      </c>
      <c r="C2189" t="str">
        <f t="shared" si="78"/>
        <v>pop_65_74</v>
      </c>
      <c r="D2189">
        <f ca="1">VLOOKUP(A2189&amp;B2189,'raw -- CBO demo'!$A$11:$N$8141,4,FALSE)</f>
        <v>3726819</v>
      </c>
      <c r="E2189">
        <f ca="1">VLOOKUP(A2189&amp;B2189,'raw -- CBO demo'!$A$11:$N$8141,8,FALSE)+VLOOKUP(A2189&amp;B2189,'raw -- CBO demo'!$A$11:$N$8141,14,FALSE)</f>
        <v>2329145</v>
      </c>
    </row>
    <row r="2190" spans="1:5">
      <c r="A2190">
        <f t="shared" si="77"/>
        <v>2044</v>
      </c>
      <c r="B2190">
        <f t="shared" si="78"/>
        <v>67</v>
      </c>
      <c r="C2190" t="str">
        <f t="shared" si="78"/>
        <v>pop_65_74</v>
      </c>
      <c r="D2190">
        <f ca="1">VLOOKUP(A2190&amp;B2190,'raw -- CBO demo'!$A$11:$N$8141,4,FALSE)</f>
        <v>3555921</v>
      </c>
      <c r="E2190">
        <f ca="1">VLOOKUP(A2190&amp;B2190,'raw -- CBO demo'!$A$11:$N$8141,8,FALSE)+VLOOKUP(A2190&amp;B2190,'raw -- CBO demo'!$A$11:$N$8141,14,FALSE)</f>
        <v>2280748</v>
      </c>
    </row>
    <row r="2191" spans="1:5">
      <c r="A2191">
        <f t="shared" si="77"/>
        <v>2044</v>
      </c>
      <c r="B2191">
        <f t="shared" si="78"/>
        <v>68</v>
      </c>
      <c r="C2191" t="str">
        <f t="shared" si="78"/>
        <v>pop_65_74</v>
      </c>
      <c r="D2191">
        <f ca="1">VLOOKUP(A2191&amp;B2191,'raw -- CBO demo'!$A$11:$N$8141,4,FALSE)</f>
        <v>3488242</v>
      </c>
      <c r="E2191">
        <f ca="1">VLOOKUP(A2191&amp;B2191,'raw -- CBO demo'!$A$11:$N$8141,8,FALSE)+VLOOKUP(A2191&amp;B2191,'raw -- CBO demo'!$A$11:$N$8141,14,FALSE)</f>
        <v>2194469</v>
      </c>
    </row>
    <row r="2192" spans="1:5">
      <c r="A2192">
        <f t="shared" si="77"/>
        <v>2044</v>
      </c>
      <c r="B2192">
        <f t="shared" si="78"/>
        <v>69</v>
      </c>
      <c r="C2192" t="str">
        <f t="shared" si="78"/>
        <v>pop_65_74</v>
      </c>
      <c r="D2192">
        <f ca="1">VLOOKUP(A2192&amp;B2192,'raw -- CBO demo'!$A$11:$N$8141,4,FALSE)</f>
        <v>3435947</v>
      </c>
      <c r="E2192">
        <f ca="1">VLOOKUP(A2192&amp;B2192,'raw -- CBO demo'!$A$11:$N$8141,8,FALSE)+VLOOKUP(A2192&amp;B2192,'raw -- CBO demo'!$A$11:$N$8141,14,FALSE)</f>
        <v>2101922</v>
      </c>
    </row>
    <row r="2193" spans="1:5">
      <c r="A2193">
        <f t="shared" si="77"/>
        <v>2044</v>
      </c>
      <c r="B2193">
        <f t="shared" si="78"/>
        <v>70</v>
      </c>
      <c r="C2193" t="str">
        <f t="shared" si="78"/>
        <v>pop_65_74</v>
      </c>
      <c r="D2193">
        <f ca="1">VLOOKUP(A2193&amp;B2193,'raw -- CBO demo'!$A$11:$N$8141,4,FALSE)</f>
        <v>3333960</v>
      </c>
      <c r="E2193">
        <f ca="1">VLOOKUP(A2193&amp;B2193,'raw -- CBO demo'!$A$11:$N$8141,8,FALSE)+VLOOKUP(A2193&amp;B2193,'raw -- CBO demo'!$A$11:$N$8141,14,FALSE)</f>
        <v>2043058</v>
      </c>
    </row>
    <row r="2194" spans="1:5">
      <c r="A2194">
        <f t="shared" si="77"/>
        <v>2044</v>
      </c>
      <c r="B2194">
        <f t="shared" si="78"/>
        <v>71</v>
      </c>
      <c r="C2194" t="str">
        <f t="shared" si="78"/>
        <v>pop_65_74</v>
      </c>
      <c r="D2194">
        <f ca="1">VLOOKUP(A2194&amp;B2194,'raw -- CBO demo'!$A$11:$N$8141,4,FALSE)</f>
        <v>3419480</v>
      </c>
      <c r="E2194">
        <f ca="1">VLOOKUP(A2194&amp;B2194,'raw -- CBO demo'!$A$11:$N$8141,8,FALSE)+VLOOKUP(A2194&amp;B2194,'raw -- CBO demo'!$A$11:$N$8141,14,FALSE)</f>
        <v>2062967</v>
      </c>
    </row>
    <row r="2195" spans="1:5">
      <c r="A2195">
        <f t="shared" si="77"/>
        <v>2044</v>
      </c>
      <c r="B2195">
        <f t="shared" si="78"/>
        <v>72</v>
      </c>
      <c r="C2195" t="str">
        <f t="shared" si="78"/>
        <v>pop_65_74</v>
      </c>
      <c r="D2195">
        <f ca="1">VLOOKUP(A2195&amp;B2195,'raw -- CBO demo'!$A$11:$N$8141,4,FALSE)</f>
        <v>3517938</v>
      </c>
      <c r="E2195">
        <f ca="1">VLOOKUP(A2195&amp;B2195,'raw -- CBO demo'!$A$11:$N$8141,8,FALSE)+VLOOKUP(A2195&amp;B2195,'raw -- CBO demo'!$A$11:$N$8141,14,FALSE)</f>
        <v>2059825</v>
      </c>
    </row>
    <row r="2196" spans="1:5">
      <c r="A2196">
        <f t="shared" si="77"/>
        <v>2044</v>
      </c>
      <c r="B2196">
        <f t="shared" si="78"/>
        <v>73</v>
      </c>
      <c r="C2196" t="str">
        <f t="shared" si="78"/>
        <v>pop_65_74</v>
      </c>
      <c r="D2196">
        <f ca="1">VLOOKUP(A2196&amp;B2196,'raw -- CBO demo'!$A$11:$N$8141,4,FALSE)</f>
        <v>3604362</v>
      </c>
      <c r="E2196">
        <f ca="1">VLOOKUP(A2196&amp;B2196,'raw -- CBO demo'!$A$11:$N$8141,8,FALSE)+VLOOKUP(A2196&amp;B2196,'raw -- CBO demo'!$A$11:$N$8141,14,FALSE)</f>
        <v>2134003</v>
      </c>
    </row>
    <row r="2197" spans="1:5">
      <c r="A2197">
        <f t="shared" si="77"/>
        <v>2044</v>
      </c>
      <c r="B2197">
        <f t="shared" si="78"/>
        <v>74</v>
      </c>
      <c r="C2197" t="str">
        <f t="shared" si="78"/>
        <v>pop_65_74</v>
      </c>
      <c r="D2197">
        <f ca="1">VLOOKUP(A2197&amp;B2197,'raw -- CBO demo'!$A$11:$N$8141,4,FALSE)</f>
        <v>3382375</v>
      </c>
      <c r="E2197">
        <f ca="1">VLOOKUP(A2197&amp;B2197,'raw -- CBO demo'!$A$11:$N$8141,8,FALSE)+VLOOKUP(A2197&amp;B2197,'raw -- CBO demo'!$A$11:$N$8141,14,FALSE)</f>
        <v>2014220</v>
      </c>
    </row>
    <row r="2198" spans="1:5">
      <c r="A2198">
        <f t="shared" si="77"/>
        <v>2044</v>
      </c>
      <c r="B2198">
        <f t="shared" si="78"/>
        <v>75</v>
      </c>
      <c r="C2198" t="str">
        <f t="shared" si="78"/>
        <v>pop_75_84</v>
      </c>
      <c r="D2198">
        <f ca="1">VLOOKUP(A2198&amp;B2198,'raw -- CBO demo'!$A$11:$N$8141,4,FALSE)</f>
        <v>3216390</v>
      </c>
      <c r="E2198">
        <f ca="1">VLOOKUP(A2198&amp;B2198,'raw -- CBO demo'!$A$11:$N$8141,8,FALSE)+VLOOKUP(A2198&amp;B2198,'raw -- CBO demo'!$A$11:$N$8141,14,FALSE)</f>
        <v>1886297</v>
      </c>
    </row>
    <row r="2199" spans="1:5">
      <c r="A2199">
        <f t="shared" si="77"/>
        <v>2044</v>
      </c>
      <c r="B2199">
        <f t="shared" si="78"/>
        <v>76</v>
      </c>
      <c r="C2199" t="str">
        <f t="shared" si="78"/>
        <v>pop_75_84</v>
      </c>
      <c r="D2199">
        <f ca="1">VLOOKUP(A2199&amp;B2199,'raw -- CBO demo'!$A$11:$N$8141,4,FALSE)</f>
        <v>3101971</v>
      </c>
      <c r="E2199">
        <f ca="1">VLOOKUP(A2199&amp;B2199,'raw -- CBO demo'!$A$11:$N$8141,8,FALSE)+VLOOKUP(A2199&amp;B2199,'raw -- CBO demo'!$A$11:$N$8141,14,FALSE)</f>
        <v>1778323</v>
      </c>
    </row>
    <row r="2200" spans="1:5">
      <c r="A2200">
        <f t="shared" si="77"/>
        <v>2044</v>
      </c>
      <c r="B2200">
        <f t="shared" si="78"/>
        <v>77</v>
      </c>
      <c r="C2200" t="str">
        <f t="shared" si="78"/>
        <v>pop_75_84</v>
      </c>
      <c r="D2200">
        <f ca="1">VLOOKUP(A2200&amp;B2200,'raw -- CBO demo'!$A$11:$N$8141,4,FALSE)</f>
        <v>3053980</v>
      </c>
      <c r="E2200">
        <f ca="1">VLOOKUP(A2200&amp;B2200,'raw -- CBO demo'!$A$11:$N$8141,8,FALSE)+VLOOKUP(A2200&amp;B2200,'raw -- CBO demo'!$A$11:$N$8141,14,FALSE)</f>
        <v>1689413</v>
      </c>
    </row>
    <row r="2201" spans="1:5">
      <c r="A2201">
        <f t="shared" si="77"/>
        <v>2044</v>
      </c>
      <c r="B2201">
        <f t="shared" si="78"/>
        <v>78</v>
      </c>
      <c r="C2201" t="str">
        <f t="shared" si="78"/>
        <v>pop_75_84</v>
      </c>
      <c r="D2201">
        <f ca="1">VLOOKUP(A2201&amp;B2201,'raw -- CBO demo'!$A$11:$N$8141,4,FALSE)</f>
        <v>3058583</v>
      </c>
      <c r="E2201">
        <f ca="1">VLOOKUP(A2201&amp;B2201,'raw -- CBO demo'!$A$11:$N$8141,8,FALSE)+VLOOKUP(A2201&amp;B2201,'raw -- CBO demo'!$A$11:$N$8141,14,FALSE)</f>
        <v>1652389</v>
      </c>
    </row>
    <row r="2202" spans="1:5">
      <c r="A2202">
        <f t="shared" si="77"/>
        <v>2044</v>
      </c>
      <c r="B2202">
        <f t="shared" si="78"/>
        <v>79</v>
      </c>
      <c r="C2202" t="str">
        <f t="shared" si="78"/>
        <v>pop_75_84</v>
      </c>
      <c r="D2202">
        <f ca="1">VLOOKUP(A2202&amp;B2202,'raw -- CBO demo'!$A$11:$N$8141,4,FALSE)</f>
        <v>3095962</v>
      </c>
      <c r="E2202">
        <f ca="1">VLOOKUP(A2202&amp;B2202,'raw -- CBO demo'!$A$11:$N$8141,8,FALSE)+VLOOKUP(A2202&amp;B2202,'raw -- CBO demo'!$A$11:$N$8141,14,FALSE)</f>
        <v>1682382</v>
      </c>
    </row>
    <row r="2203" spans="1:5">
      <c r="A2203">
        <f t="shared" si="77"/>
        <v>2044</v>
      </c>
      <c r="B2203">
        <f t="shared" si="78"/>
        <v>80</v>
      </c>
      <c r="C2203" t="str">
        <f t="shared" si="78"/>
        <v>pop_75_84</v>
      </c>
      <c r="D2203">
        <f ca="1">VLOOKUP(A2203&amp;B2203,'raw -- CBO demo'!$A$11:$N$8141,4,FALSE)</f>
        <v>2987390</v>
      </c>
      <c r="E2203">
        <f ca="1">VLOOKUP(A2203&amp;B2203,'raw -- CBO demo'!$A$11:$N$8141,8,FALSE)+VLOOKUP(A2203&amp;B2203,'raw -- CBO demo'!$A$11:$N$8141,14,FALSE)</f>
        <v>1610886</v>
      </c>
    </row>
    <row r="2204" spans="1:5">
      <c r="A2204">
        <f t="shared" si="77"/>
        <v>2044</v>
      </c>
      <c r="B2204">
        <f t="shared" si="78"/>
        <v>81</v>
      </c>
      <c r="C2204" t="str">
        <f t="shared" si="78"/>
        <v>pop_75_84</v>
      </c>
      <c r="D2204">
        <f ca="1">VLOOKUP(A2204&amp;B2204,'raw -- CBO demo'!$A$11:$N$8141,4,FALSE)</f>
        <v>2876291</v>
      </c>
      <c r="E2204">
        <f ca="1">VLOOKUP(A2204&amp;B2204,'raw -- CBO demo'!$A$11:$N$8141,8,FALSE)+VLOOKUP(A2204&amp;B2204,'raw -- CBO demo'!$A$11:$N$8141,14,FALSE)</f>
        <v>1515786</v>
      </c>
    </row>
    <row r="2205" spans="1:5">
      <c r="A2205">
        <f t="shared" si="77"/>
        <v>2044</v>
      </c>
      <c r="B2205">
        <f t="shared" si="78"/>
        <v>82</v>
      </c>
      <c r="C2205" t="str">
        <f t="shared" si="78"/>
        <v>pop_75_84</v>
      </c>
      <c r="D2205">
        <f ca="1">VLOOKUP(A2205&amp;B2205,'raw -- CBO demo'!$A$11:$N$8141,4,FALSE)</f>
        <v>2736124</v>
      </c>
      <c r="E2205">
        <f ca="1">VLOOKUP(A2205&amp;B2205,'raw -- CBO demo'!$A$11:$N$8141,8,FALSE)+VLOOKUP(A2205&amp;B2205,'raw -- CBO demo'!$A$11:$N$8141,14,FALSE)</f>
        <v>1401798</v>
      </c>
    </row>
    <row r="2206" spans="1:5">
      <c r="A2206">
        <f t="shared" si="77"/>
        <v>2044</v>
      </c>
      <c r="B2206">
        <f t="shared" si="78"/>
        <v>83</v>
      </c>
      <c r="C2206" t="str">
        <f t="shared" si="78"/>
        <v>pop_75_84</v>
      </c>
      <c r="D2206">
        <f ca="1">VLOOKUP(A2206&amp;B2206,'raw -- CBO demo'!$A$11:$N$8141,4,FALSE)</f>
        <v>2620728</v>
      </c>
      <c r="E2206">
        <f ca="1">VLOOKUP(A2206&amp;B2206,'raw -- CBO demo'!$A$11:$N$8141,8,FALSE)+VLOOKUP(A2206&amp;B2206,'raw -- CBO demo'!$A$11:$N$8141,14,FALSE)</f>
        <v>1278128</v>
      </c>
    </row>
    <row r="2207" spans="1:5">
      <c r="A2207">
        <f t="shared" si="77"/>
        <v>2044</v>
      </c>
      <c r="B2207">
        <f t="shared" si="78"/>
        <v>84</v>
      </c>
      <c r="C2207" t="str">
        <f t="shared" si="78"/>
        <v>pop_75_84</v>
      </c>
      <c r="D2207">
        <f ca="1">VLOOKUP(A2207&amp;B2207,'raw -- CBO demo'!$A$11:$N$8141,4,FALSE)</f>
        <v>2417139</v>
      </c>
      <c r="E2207">
        <f ca="1">VLOOKUP(A2207&amp;B2207,'raw -- CBO demo'!$A$11:$N$8141,8,FALSE)+VLOOKUP(A2207&amp;B2207,'raw -- CBO demo'!$A$11:$N$8141,14,FALSE)</f>
        <v>1125890</v>
      </c>
    </row>
    <row r="2208" spans="1:5">
      <c r="A2208">
        <f t="shared" si="77"/>
        <v>2044</v>
      </c>
      <c r="B2208">
        <f t="shared" si="78"/>
        <v>85</v>
      </c>
      <c r="C2208" t="str">
        <f t="shared" si="78"/>
        <v>pop_85_plus</v>
      </c>
      <c r="D2208">
        <f ca="1">VLOOKUP(A2208&amp;B2208,'raw -- CBO demo'!$A$11:$N$8141,4,FALSE)</f>
        <v>2207423</v>
      </c>
      <c r="E2208">
        <f ca="1">VLOOKUP(A2208&amp;B2208,'raw -- CBO demo'!$A$11:$N$8141,8,FALSE)+VLOOKUP(A2208&amp;B2208,'raw -- CBO demo'!$A$11:$N$8141,14,FALSE)</f>
        <v>1024495</v>
      </c>
    </row>
    <row r="2209" spans="1:5">
      <c r="A2209">
        <f t="shared" si="77"/>
        <v>2044</v>
      </c>
      <c r="B2209">
        <f t="shared" si="78"/>
        <v>86</v>
      </c>
      <c r="C2209" t="str">
        <f t="shared" si="78"/>
        <v>pop_85_plus</v>
      </c>
      <c r="D2209">
        <f ca="1">VLOOKUP(A2209&amp;B2209,'raw -- CBO demo'!$A$11:$N$8141,4,FALSE)</f>
        <v>2057332</v>
      </c>
      <c r="E2209">
        <f ca="1">VLOOKUP(A2209&amp;B2209,'raw -- CBO demo'!$A$11:$N$8141,8,FALSE)+VLOOKUP(A2209&amp;B2209,'raw -- CBO demo'!$A$11:$N$8141,14,FALSE)</f>
        <v>919991</v>
      </c>
    </row>
    <row r="2210" spans="1:5">
      <c r="A2210">
        <f t="shared" si="77"/>
        <v>2044</v>
      </c>
      <c r="B2210">
        <f t="shared" si="78"/>
        <v>87</v>
      </c>
      <c r="C2210" t="str">
        <f t="shared" si="78"/>
        <v>pop_85_plus</v>
      </c>
      <c r="D2210">
        <f ca="1">VLOOKUP(A2210&amp;B2210,'raw -- CBO demo'!$A$11:$N$8141,4,FALSE)</f>
        <v>1832837</v>
      </c>
      <c r="E2210">
        <f ca="1">VLOOKUP(A2210&amp;B2210,'raw -- CBO demo'!$A$11:$N$8141,8,FALSE)+VLOOKUP(A2210&amp;B2210,'raw -- CBO demo'!$A$11:$N$8141,14,FALSE)</f>
        <v>799264</v>
      </c>
    </row>
    <row r="2211" spans="1:5">
      <c r="A2211">
        <f t="shared" si="77"/>
        <v>2044</v>
      </c>
      <c r="B2211">
        <f t="shared" si="78"/>
        <v>88</v>
      </c>
      <c r="C2211" t="str">
        <f t="shared" si="78"/>
        <v>pop_85_plus</v>
      </c>
      <c r="D2211">
        <f ca="1">VLOOKUP(A2211&amp;B2211,'raw -- CBO demo'!$A$11:$N$8141,4,FALSE)</f>
        <v>1611699</v>
      </c>
      <c r="E2211">
        <f ca="1">VLOOKUP(A2211&amp;B2211,'raw -- CBO demo'!$A$11:$N$8141,8,FALSE)+VLOOKUP(A2211&amp;B2211,'raw -- CBO demo'!$A$11:$N$8141,14,FALSE)</f>
        <v>639677</v>
      </c>
    </row>
    <row r="2212" spans="1:5">
      <c r="A2212">
        <f t="shared" si="77"/>
        <v>2044</v>
      </c>
      <c r="B2212">
        <f t="shared" si="78"/>
        <v>89</v>
      </c>
      <c r="C2212" t="str">
        <f t="shared" si="78"/>
        <v>pop_85_plus</v>
      </c>
      <c r="D2212">
        <f ca="1">VLOOKUP(A2212&amp;B2212,'raw -- CBO demo'!$A$11:$N$8141,4,FALSE)</f>
        <v>1421342</v>
      </c>
      <c r="E2212">
        <f ca="1">VLOOKUP(A2212&amp;B2212,'raw -- CBO demo'!$A$11:$N$8141,8,FALSE)+VLOOKUP(A2212&amp;B2212,'raw -- CBO demo'!$A$11:$N$8141,14,FALSE)</f>
        <v>539434</v>
      </c>
    </row>
    <row r="2213" spans="1:5">
      <c r="A2213">
        <f t="shared" si="77"/>
        <v>2044</v>
      </c>
      <c r="B2213">
        <f t="shared" si="78"/>
        <v>90</v>
      </c>
      <c r="C2213" t="str">
        <f t="shared" si="78"/>
        <v>pop_85_plus</v>
      </c>
      <c r="D2213">
        <f ca="1">VLOOKUP(A2213&amp;B2213,'raw -- CBO demo'!$A$11:$N$8141,4,FALSE)</f>
        <v>1193955</v>
      </c>
      <c r="E2213">
        <f ca="1">VLOOKUP(A2213&amp;B2213,'raw -- CBO demo'!$A$11:$N$8141,8,FALSE)+VLOOKUP(A2213&amp;B2213,'raw -- CBO demo'!$A$11:$N$8141,14,FALSE)</f>
        <v>404535</v>
      </c>
    </row>
    <row r="2214" spans="1:5">
      <c r="A2214">
        <f t="shared" si="77"/>
        <v>2044</v>
      </c>
      <c r="B2214">
        <f t="shared" si="78"/>
        <v>91</v>
      </c>
      <c r="C2214" t="str">
        <f t="shared" si="78"/>
        <v>pop_85_plus</v>
      </c>
      <c r="D2214">
        <f ca="1">VLOOKUP(A2214&amp;B2214,'raw -- CBO demo'!$A$11:$N$8141,4,FALSE)</f>
        <v>1014156</v>
      </c>
      <c r="E2214">
        <f ca="1">VLOOKUP(A2214&amp;B2214,'raw -- CBO demo'!$A$11:$N$8141,8,FALSE)+VLOOKUP(A2214&amp;B2214,'raw -- CBO demo'!$A$11:$N$8141,14,FALSE)</f>
        <v>337796</v>
      </c>
    </row>
    <row r="2215" spans="1:5">
      <c r="A2215">
        <f t="shared" si="77"/>
        <v>2044</v>
      </c>
      <c r="B2215">
        <f t="shared" si="78"/>
        <v>92</v>
      </c>
      <c r="C2215" t="str">
        <f t="shared" si="78"/>
        <v>pop_85_plus</v>
      </c>
      <c r="D2215">
        <f ca="1">VLOOKUP(A2215&amp;B2215,'raw -- CBO demo'!$A$11:$N$8141,4,FALSE)</f>
        <v>823436</v>
      </c>
      <c r="E2215">
        <f ca="1">VLOOKUP(A2215&amp;B2215,'raw -- CBO demo'!$A$11:$N$8141,8,FALSE)+VLOOKUP(A2215&amp;B2215,'raw -- CBO demo'!$A$11:$N$8141,14,FALSE)</f>
        <v>243642</v>
      </c>
    </row>
    <row r="2216" spans="1:5">
      <c r="A2216">
        <f t="shared" si="77"/>
        <v>2044</v>
      </c>
      <c r="B2216">
        <f t="shared" si="78"/>
        <v>93</v>
      </c>
      <c r="C2216" t="str">
        <f t="shared" si="78"/>
        <v>pop_85_plus</v>
      </c>
      <c r="D2216">
        <f ca="1">VLOOKUP(A2216&amp;B2216,'raw -- CBO demo'!$A$11:$N$8141,4,FALSE)</f>
        <v>657125</v>
      </c>
      <c r="E2216">
        <f ca="1">VLOOKUP(A2216&amp;B2216,'raw -- CBO demo'!$A$11:$N$8141,8,FALSE)+VLOOKUP(A2216&amp;B2216,'raw -- CBO demo'!$A$11:$N$8141,14,FALSE)</f>
        <v>177428</v>
      </c>
    </row>
    <row r="2217" spans="1:5">
      <c r="A2217">
        <f t="shared" si="77"/>
        <v>2044</v>
      </c>
      <c r="B2217">
        <f t="shared" si="78"/>
        <v>94</v>
      </c>
      <c r="C2217" t="str">
        <f t="shared" si="78"/>
        <v>pop_85_plus</v>
      </c>
      <c r="D2217">
        <f ca="1">VLOOKUP(A2217&amp;B2217,'raw -- CBO demo'!$A$11:$N$8141,4,FALSE)</f>
        <v>522864</v>
      </c>
      <c r="E2217">
        <f ca="1">VLOOKUP(A2217&amp;B2217,'raw -- CBO demo'!$A$11:$N$8141,8,FALSE)+VLOOKUP(A2217&amp;B2217,'raw -- CBO demo'!$A$11:$N$8141,14,FALSE)</f>
        <v>140908</v>
      </c>
    </row>
    <row r="2218" spans="1:5">
      <c r="A2218">
        <f t="shared" si="77"/>
        <v>2044</v>
      </c>
      <c r="B2218">
        <f t="shared" si="78"/>
        <v>95</v>
      </c>
      <c r="C2218" t="str">
        <f t="shared" si="78"/>
        <v>pop_85_plus</v>
      </c>
      <c r="D2218">
        <f ca="1">VLOOKUP(A2218&amp;B2218,'raw -- CBO demo'!$A$11:$N$8141,4,FALSE)</f>
        <v>405008</v>
      </c>
      <c r="E2218">
        <f ca="1">VLOOKUP(A2218&amp;B2218,'raw -- CBO demo'!$A$11:$N$8141,8,FALSE)+VLOOKUP(A2218&amp;B2218,'raw -- CBO demo'!$A$11:$N$8141,14,FALSE)</f>
        <v>114811</v>
      </c>
    </row>
    <row r="2219" spans="1:5">
      <c r="A2219">
        <f t="shared" si="77"/>
        <v>2044</v>
      </c>
      <c r="B2219">
        <f t="shared" si="78"/>
        <v>96</v>
      </c>
      <c r="C2219" t="str">
        <f t="shared" si="78"/>
        <v>pop_85_plus</v>
      </c>
      <c r="D2219">
        <f ca="1">VLOOKUP(A2219&amp;B2219,'raw -- CBO demo'!$A$11:$N$8141,4,FALSE)</f>
        <v>320104</v>
      </c>
      <c r="E2219">
        <f ca="1">VLOOKUP(A2219&amp;B2219,'raw -- CBO demo'!$A$11:$N$8141,8,FALSE)+VLOOKUP(A2219&amp;B2219,'raw -- CBO demo'!$A$11:$N$8141,14,FALSE)</f>
        <v>74449</v>
      </c>
    </row>
    <row r="2220" spans="1:5">
      <c r="A2220">
        <f t="shared" si="77"/>
        <v>2044</v>
      </c>
      <c r="B2220">
        <f t="shared" si="78"/>
        <v>97</v>
      </c>
      <c r="C2220" t="str">
        <f t="shared" si="78"/>
        <v>pop_85_plus</v>
      </c>
      <c r="D2220">
        <f ca="1">VLOOKUP(A2220&amp;B2220,'raw -- CBO demo'!$A$11:$N$8141,4,FALSE)</f>
        <v>213710</v>
      </c>
      <c r="E2220">
        <f ca="1">VLOOKUP(A2220&amp;B2220,'raw -- CBO demo'!$A$11:$N$8141,8,FALSE)+VLOOKUP(A2220&amp;B2220,'raw -- CBO demo'!$A$11:$N$8141,14,FALSE)</f>
        <v>28672</v>
      </c>
    </row>
    <row r="2221" spans="1:5">
      <c r="A2221">
        <f t="shared" ref="A2221:A2284" si="79">A2120+1</f>
        <v>2044</v>
      </c>
      <c r="B2221">
        <f t="shared" ref="B2221:C2284" si="80">B2120</f>
        <v>98</v>
      </c>
      <c r="C2221" t="str">
        <f t="shared" si="80"/>
        <v>pop_85_plus</v>
      </c>
      <c r="D2221">
        <f ca="1">VLOOKUP(A2221&amp;B2221,'raw -- CBO demo'!$A$11:$N$8141,4,FALSE)</f>
        <v>129157</v>
      </c>
      <c r="E2221">
        <f ca="1">VLOOKUP(A2221&amp;B2221,'raw -- CBO demo'!$A$11:$N$8141,8,FALSE)+VLOOKUP(A2221&amp;B2221,'raw -- CBO demo'!$A$11:$N$8141,14,FALSE)</f>
        <v>21269</v>
      </c>
    </row>
    <row r="2222" spans="1:5">
      <c r="A2222">
        <f t="shared" si="79"/>
        <v>2044</v>
      </c>
      <c r="B2222">
        <f t="shared" si="80"/>
        <v>99</v>
      </c>
      <c r="C2222" t="str">
        <f t="shared" si="80"/>
        <v>pop_85_plus</v>
      </c>
      <c r="D2222">
        <f ca="1">VLOOKUP(A2222&amp;B2222,'raw -- CBO demo'!$A$11:$N$8141,4,FALSE)</f>
        <v>93050</v>
      </c>
      <c r="E2222">
        <f ca="1">VLOOKUP(A2222&amp;B2222,'raw -- CBO demo'!$A$11:$N$8141,8,FALSE)+VLOOKUP(A2222&amp;B2222,'raw -- CBO demo'!$A$11:$N$8141,14,FALSE)</f>
        <v>14718</v>
      </c>
    </row>
    <row r="2223" spans="1:5">
      <c r="A2223">
        <f t="shared" si="79"/>
        <v>2044</v>
      </c>
      <c r="B2223">
        <f t="shared" si="80"/>
        <v>100</v>
      </c>
      <c r="C2223" t="str">
        <f t="shared" si="80"/>
        <v>pop_85_plus</v>
      </c>
      <c r="D2223">
        <f ca="1">VLOOKUP(A2223&amp;B2223,'raw -- CBO demo'!$A$11:$N$8141,4,FALSE)</f>
        <v>171914</v>
      </c>
      <c r="E2223">
        <f ca="1">VLOOKUP(A2223&amp;B2223,'raw -- CBO demo'!$A$11:$N$8141,8,FALSE)+VLOOKUP(A2223&amp;B2223,'raw -- CBO demo'!$A$11:$N$8141,14,FALSE)</f>
        <v>23534</v>
      </c>
    </row>
    <row r="2224" spans="1:5">
      <c r="A2224">
        <f t="shared" si="79"/>
        <v>2045</v>
      </c>
      <c r="B2224">
        <f t="shared" si="80"/>
        <v>0</v>
      </c>
      <c r="C2224" t="str">
        <f t="shared" si="80"/>
        <v>pop_0_5</v>
      </c>
      <c r="D2224">
        <f ca="1">VLOOKUP(A2224&amp;B2224,'raw -- CBO demo'!$A$11:$N$8141,4,FALSE)</f>
        <v>3956322</v>
      </c>
      <c r="E2224">
        <f ca="1">VLOOKUP(A2224&amp;B2224,'raw -- CBO demo'!$A$11:$N$8141,8,FALSE)+VLOOKUP(A2224&amp;B2224,'raw -- CBO demo'!$A$11:$N$8141,14,FALSE)</f>
        <v>0</v>
      </c>
    </row>
    <row r="2225" spans="1:5">
      <c r="A2225">
        <f t="shared" si="79"/>
        <v>2045</v>
      </c>
      <c r="B2225">
        <f t="shared" si="80"/>
        <v>1</v>
      </c>
      <c r="C2225" t="str">
        <f t="shared" si="80"/>
        <v>pop_0_5</v>
      </c>
      <c r="D2225">
        <f ca="1">VLOOKUP(A2225&amp;B2225,'raw -- CBO demo'!$A$11:$N$8141,4,FALSE)</f>
        <v>3982120</v>
      </c>
      <c r="E2225">
        <f ca="1">VLOOKUP(A2225&amp;B2225,'raw -- CBO demo'!$A$11:$N$8141,8,FALSE)+VLOOKUP(A2225&amp;B2225,'raw -- CBO demo'!$A$11:$N$8141,14,FALSE)</f>
        <v>0</v>
      </c>
    </row>
    <row r="2226" spans="1:5">
      <c r="A2226">
        <f t="shared" si="79"/>
        <v>2045</v>
      </c>
      <c r="B2226">
        <f t="shared" si="80"/>
        <v>2</v>
      </c>
      <c r="C2226" t="str">
        <f t="shared" si="80"/>
        <v>pop_0_5</v>
      </c>
      <c r="D2226">
        <f ca="1">VLOOKUP(A2226&amp;B2226,'raw -- CBO demo'!$A$11:$N$8141,4,FALSE)</f>
        <v>4015623</v>
      </c>
      <c r="E2226">
        <f ca="1">VLOOKUP(A2226&amp;B2226,'raw -- CBO demo'!$A$11:$N$8141,8,FALSE)+VLOOKUP(A2226&amp;B2226,'raw -- CBO demo'!$A$11:$N$8141,14,FALSE)</f>
        <v>0</v>
      </c>
    </row>
    <row r="2227" spans="1:5">
      <c r="A2227">
        <f t="shared" si="79"/>
        <v>2045</v>
      </c>
      <c r="B2227">
        <f t="shared" si="80"/>
        <v>3</v>
      </c>
      <c r="C2227" t="str">
        <f t="shared" si="80"/>
        <v>pop_0_5</v>
      </c>
      <c r="D2227">
        <f ca="1">VLOOKUP(A2227&amp;B2227,'raw -- CBO demo'!$A$11:$N$8141,4,FALSE)</f>
        <v>4048477</v>
      </c>
      <c r="E2227">
        <f ca="1">VLOOKUP(A2227&amp;B2227,'raw -- CBO demo'!$A$11:$N$8141,8,FALSE)+VLOOKUP(A2227&amp;B2227,'raw -- CBO demo'!$A$11:$N$8141,14,FALSE)</f>
        <v>0</v>
      </c>
    </row>
    <row r="2228" spans="1:5">
      <c r="A2228">
        <f t="shared" si="79"/>
        <v>2045</v>
      </c>
      <c r="B2228">
        <f t="shared" si="80"/>
        <v>4</v>
      </c>
      <c r="C2228" t="str">
        <f t="shared" si="80"/>
        <v>pop_0_5</v>
      </c>
      <c r="D2228">
        <f ca="1">VLOOKUP(A2228&amp;B2228,'raw -- CBO demo'!$A$11:$N$8141,4,FALSE)</f>
        <v>4077626</v>
      </c>
      <c r="E2228">
        <f ca="1">VLOOKUP(A2228&amp;B2228,'raw -- CBO demo'!$A$11:$N$8141,8,FALSE)+VLOOKUP(A2228&amp;B2228,'raw -- CBO demo'!$A$11:$N$8141,14,FALSE)</f>
        <v>0</v>
      </c>
    </row>
    <row r="2229" spans="1:5">
      <c r="A2229">
        <f t="shared" si="79"/>
        <v>2045</v>
      </c>
      <c r="B2229">
        <f t="shared" si="80"/>
        <v>5</v>
      </c>
      <c r="C2229" t="str">
        <f t="shared" si="80"/>
        <v>pop_0_5</v>
      </c>
      <c r="D2229">
        <f ca="1">VLOOKUP(A2229&amp;B2229,'raw -- CBO demo'!$A$11:$N$8141,4,FALSE)</f>
        <v>4102846</v>
      </c>
      <c r="E2229">
        <f ca="1">VLOOKUP(A2229&amp;B2229,'raw -- CBO demo'!$A$11:$N$8141,8,FALSE)+VLOOKUP(A2229&amp;B2229,'raw -- CBO demo'!$A$11:$N$8141,14,FALSE)</f>
        <v>0</v>
      </c>
    </row>
    <row r="2230" spans="1:5">
      <c r="A2230">
        <f t="shared" si="79"/>
        <v>2045</v>
      </c>
      <c r="B2230">
        <f t="shared" si="80"/>
        <v>6</v>
      </c>
      <c r="C2230" t="str">
        <f t="shared" si="80"/>
        <v>pop_6_17</v>
      </c>
      <c r="D2230">
        <f ca="1">VLOOKUP(A2230&amp;B2230,'raw -- CBO demo'!$A$11:$N$8141,4,FALSE)</f>
        <v>4125321</v>
      </c>
      <c r="E2230">
        <f ca="1">VLOOKUP(A2230&amp;B2230,'raw -- CBO demo'!$A$11:$N$8141,8,FALSE)+VLOOKUP(A2230&amp;B2230,'raw -- CBO demo'!$A$11:$N$8141,14,FALSE)</f>
        <v>0</v>
      </c>
    </row>
    <row r="2231" spans="1:5">
      <c r="A2231">
        <f t="shared" si="79"/>
        <v>2045</v>
      </c>
      <c r="B2231">
        <f t="shared" si="80"/>
        <v>7</v>
      </c>
      <c r="C2231" t="str">
        <f t="shared" si="80"/>
        <v>pop_6_17</v>
      </c>
      <c r="D2231">
        <f ca="1">VLOOKUP(A2231&amp;B2231,'raw -- CBO demo'!$A$11:$N$8141,4,FALSE)</f>
        <v>4143144</v>
      </c>
      <c r="E2231">
        <f ca="1">VLOOKUP(A2231&amp;B2231,'raw -- CBO demo'!$A$11:$N$8141,8,FALSE)+VLOOKUP(A2231&amp;B2231,'raw -- CBO demo'!$A$11:$N$8141,14,FALSE)</f>
        <v>0</v>
      </c>
    </row>
    <row r="2232" spans="1:5">
      <c r="A2232">
        <f t="shared" si="79"/>
        <v>2045</v>
      </c>
      <c r="B2232">
        <f t="shared" si="80"/>
        <v>8</v>
      </c>
      <c r="C2232" t="str">
        <f t="shared" si="80"/>
        <v>pop_6_17</v>
      </c>
      <c r="D2232">
        <f ca="1">VLOOKUP(A2232&amp;B2232,'raw -- CBO demo'!$A$11:$N$8141,4,FALSE)</f>
        <v>4157684</v>
      </c>
      <c r="E2232">
        <f ca="1">VLOOKUP(A2232&amp;B2232,'raw -- CBO demo'!$A$11:$N$8141,8,FALSE)+VLOOKUP(A2232&amp;B2232,'raw -- CBO demo'!$A$11:$N$8141,14,FALSE)</f>
        <v>0</v>
      </c>
    </row>
    <row r="2233" spans="1:5">
      <c r="A2233">
        <f t="shared" si="79"/>
        <v>2045</v>
      </c>
      <c r="B2233">
        <f t="shared" si="80"/>
        <v>9</v>
      </c>
      <c r="C2233" t="str">
        <f t="shared" si="80"/>
        <v>pop_6_17</v>
      </c>
      <c r="D2233">
        <f ca="1">VLOOKUP(A2233&amp;B2233,'raw -- CBO demo'!$A$11:$N$8141,4,FALSE)</f>
        <v>4171101</v>
      </c>
      <c r="E2233">
        <f ca="1">VLOOKUP(A2233&amp;B2233,'raw -- CBO demo'!$A$11:$N$8141,8,FALSE)+VLOOKUP(A2233&amp;B2233,'raw -- CBO demo'!$A$11:$N$8141,14,FALSE)</f>
        <v>0</v>
      </c>
    </row>
    <row r="2234" spans="1:5">
      <c r="A2234">
        <f t="shared" si="79"/>
        <v>2045</v>
      </c>
      <c r="B2234">
        <f t="shared" si="80"/>
        <v>10</v>
      </c>
      <c r="C2234" t="str">
        <f t="shared" si="80"/>
        <v>pop_6_17</v>
      </c>
      <c r="D2234">
        <f ca="1">VLOOKUP(A2234&amp;B2234,'raw -- CBO demo'!$A$11:$N$8141,4,FALSE)</f>
        <v>4184925</v>
      </c>
      <c r="E2234">
        <f ca="1">VLOOKUP(A2234&amp;B2234,'raw -- CBO demo'!$A$11:$N$8141,8,FALSE)+VLOOKUP(A2234&amp;B2234,'raw -- CBO demo'!$A$11:$N$8141,14,FALSE)</f>
        <v>0</v>
      </c>
    </row>
    <row r="2235" spans="1:5">
      <c r="A2235">
        <f t="shared" si="79"/>
        <v>2045</v>
      </c>
      <c r="B2235">
        <f t="shared" si="80"/>
        <v>11</v>
      </c>
      <c r="C2235" t="str">
        <f t="shared" si="80"/>
        <v>pop_6_17</v>
      </c>
      <c r="D2235">
        <f ca="1">VLOOKUP(A2235&amp;B2235,'raw -- CBO demo'!$A$11:$N$8141,4,FALSE)</f>
        <v>4199818</v>
      </c>
      <c r="E2235">
        <f ca="1">VLOOKUP(A2235&amp;B2235,'raw -- CBO demo'!$A$11:$N$8141,8,FALSE)+VLOOKUP(A2235&amp;B2235,'raw -- CBO demo'!$A$11:$N$8141,14,FALSE)</f>
        <v>0</v>
      </c>
    </row>
    <row r="2236" spans="1:5">
      <c r="A2236">
        <f t="shared" si="79"/>
        <v>2045</v>
      </c>
      <c r="B2236">
        <f t="shared" si="80"/>
        <v>12</v>
      </c>
      <c r="C2236" t="str">
        <f t="shared" si="80"/>
        <v>pop_6_17</v>
      </c>
      <c r="D2236">
        <f ca="1">VLOOKUP(A2236&amp;B2236,'raw -- CBO demo'!$A$11:$N$8141,4,FALSE)</f>
        <v>4216228</v>
      </c>
      <c r="E2236">
        <f ca="1">VLOOKUP(A2236&amp;B2236,'raw -- CBO demo'!$A$11:$N$8141,8,FALSE)+VLOOKUP(A2236&amp;B2236,'raw -- CBO demo'!$A$11:$N$8141,14,FALSE)</f>
        <v>0</v>
      </c>
    </row>
    <row r="2237" spans="1:5">
      <c r="A2237">
        <f t="shared" si="79"/>
        <v>2045</v>
      </c>
      <c r="B2237">
        <f t="shared" si="80"/>
        <v>13</v>
      </c>
      <c r="C2237" t="str">
        <f t="shared" si="80"/>
        <v>pop_6_17</v>
      </c>
      <c r="D2237">
        <f ca="1">VLOOKUP(A2237&amp;B2237,'raw -- CBO demo'!$A$11:$N$8141,4,FALSE)</f>
        <v>4233924</v>
      </c>
      <c r="E2237">
        <f ca="1">VLOOKUP(A2237&amp;B2237,'raw -- CBO demo'!$A$11:$N$8141,8,FALSE)+VLOOKUP(A2237&amp;B2237,'raw -- CBO demo'!$A$11:$N$8141,14,FALSE)</f>
        <v>0</v>
      </c>
    </row>
    <row r="2238" spans="1:5">
      <c r="A2238">
        <f t="shared" si="79"/>
        <v>2045</v>
      </c>
      <c r="B2238">
        <f t="shared" si="80"/>
        <v>14</v>
      </c>
      <c r="C2238" t="str">
        <f t="shared" si="80"/>
        <v>pop_6_17</v>
      </c>
      <c r="D2238">
        <f ca="1">VLOOKUP(A2238&amp;B2238,'raw -- CBO demo'!$A$11:$N$8141,4,FALSE)</f>
        <v>4243868</v>
      </c>
      <c r="E2238">
        <f ca="1">VLOOKUP(A2238&amp;B2238,'raw -- CBO demo'!$A$11:$N$8141,8,FALSE)+VLOOKUP(A2238&amp;B2238,'raw -- CBO demo'!$A$11:$N$8141,14,FALSE)</f>
        <v>0</v>
      </c>
    </row>
    <row r="2239" spans="1:5">
      <c r="A2239">
        <f t="shared" si="79"/>
        <v>2045</v>
      </c>
      <c r="B2239">
        <f t="shared" si="80"/>
        <v>15</v>
      </c>
      <c r="C2239" t="str">
        <f t="shared" si="80"/>
        <v>pop_6_17</v>
      </c>
      <c r="D2239">
        <f ca="1">VLOOKUP(A2239&amp;B2239,'raw -- CBO demo'!$A$11:$N$8141,4,FALSE)</f>
        <v>4240861</v>
      </c>
      <c r="E2239">
        <f ca="1">VLOOKUP(A2239&amp;B2239,'raw -- CBO demo'!$A$11:$N$8141,8,FALSE)+VLOOKUP(A2239&amp;B2239,'raw -- CBO demo'!$A$11:$N$8141,14,FALSE)</f>
        <v>0</v>
      </c>
    </row>
    <row r="2240" spans="1:5">
      <c r="A2240">
        <f t="shared" si="79"/>
        <v>2045</v>
      </c>
      <c r="B2240">
        <f t="shared" si="80"/>
        <v>16</v>
      </c>
      <c r="C2240" t="str">
        <f t="shared" si="80"/>
        <v>pop_6_17</v>
      </c>
      <c r="D2240">
        <f ca="1">VLOOKUP(A2240&amp;B2240,'raw -- CBO demo'!$A$11:$N$8141,4,FALSE)</f>
        <v>4229703</v>
      </c>
      <c r="E2240">
        <f ca="1">VLOOKUP(A2240&amp;B2240,'raw -- CBO demo'!$A$11:$N$8141,8,FALSE)+VLOOKUP(A2240&amp;B2240,'raw -- CBO demo'!$A$11:$N$8141,14,FALSE)</f>
        <v>10461</v>
      </c>
    </row>
    <row r="2241" spans="1:5">
      <c r="A2241">
        <f t="shared" si="79"/>
        <v>2045</v>
      </c>
      <c r="B2241">
        <f t="shared" si="80"/>
        <v>17</v>
      </c>
      <c r="C2241" t="str">
        <f t="shared" si="80"/>
        <v>pop_6_17</v>
      </c>
      <c r="D2241">
        <f ca="1">VLOOKUP(A2241&amp;B2241,'raw -- CBO demo'!$A$11:$N$8141,4,FALSE)</f>
        <v>4215828</v>
      </c>
      <c r="E2241">
        <f ca="1">VLOOKUP(A2241&amp;B2241,'raw -- CBO demo'!$A$11:$N$8141,8,FALSE)+VLOOKUP(A2241&amp;B2241,'raw -- CBO demo'!$A$11:$N$8141,14,FALSE)</f>
        <v>27651</v>
      </c>
    </row>
    <row r="2242" spans="1:5">
      <c r="A2242">
        <f t="shared" si="79"/>
        <v>2045</v>
      </c>
      <c r="B2242">
        <f t="shared" si="80"/>
        <v>18</v>
      </c>
      <c r="C2242" t="str">
        <f t="shared" si="80"/>
        <v>pop_18_24</v>
      </c>
      <c r="D2242">
        <f ca="1">VLOOKUP(A2242&amp;B2242,'raw -- CBO demo'!$A$11:$N$8141,4,FALSE)</f>
        <v>4203123</v>
      </c>
      <c r="E2242">
        <f ca="1">VLOOKUP(A2242&amp;B2242,'raw -- CBO demo'!$A$11:$N$8141,8,FALSE)+VLOOKUP(A2242&amp;B2242,'raw -- CBO demo'!$A$11:$N$8141,14,FALSE)</f>
        <v>35570</v>
      </c>
    </row>
    <row r="2243" spans="1:5">
      <c r="A2243">
        <f t="shared" si="79"/>
        <v>2045</v>
      </c>
      <c r="B2243">
        <f t="shared" si="80"/>
        <v>19</v>
      </c>
      <c r="C2243" t="str">
        <f t="shared" si="80"/>
        <v>pop_18_24</v>
      </c>
      <c r="D2243">
        <f ca="1">VLOOKUP(A2243&amp;B2243,'raw -- CBO demo'!$A$11:$N$8141,4,FALSE)</f>
        <v>4192457</v>
      </c>
      <c r="E2243">
        <f ca="1">VLOOKUP(A2243&amp;B2243,'raw -- CBO demo'!$A$11:$N$8141,8,FALSE)+VLOOKUP(A2243&amp;B2243,'raw -- CBO demo'!$A$11:$N$8141,14,FALSE)</f>
        <v>73965</v>
      </c>
    </row>
    <row r="2244" spans="1:5">
      <c r="A2244">
        <f t="shared" si="79"/>
        <v>2045</v>
      </c>
      <c r="B2244">
        <f t="shared" si="80"/>
        <v>20</v>
      </c>
      <c r="C2244" t="str">
        <f t="shared" si="80"/>
        <v>pop_18_24</v>
      </c>
      <c r="D2244">
        <f ca="1">VLOOKUP(A2244&amp;B2244,'raw -- CBO demo'!$A$11:$N$8141,4,FALSE)</f>
        <v>4187804</v>
      </c>
      <c r="E2244">
        <f ca="1">VLOOKUP(A2244&amp;B2244,'raw -- CBO demo'!$A$11:$N$8141,8,FALSE)+VLOOKUP(A2244&amp;B2244,'raw -- CBO demo'!$A$11:$N$8141,14,FALSE)</f>
        <v>170898</v>
      </c>
    </row>
    <row r="2245" spans="1:5">
      <c r="A2245">
        <f t="shared" si="79"/>
        <v>2045</v>
      </c>
      <c r="B2245">
        <f t="shared" si="80"/>
        <v>21</v>
      </c>
      <c r="C2245" t="str">
        <f t="shared" si="80"/>
        <v>pop_18_24</v>
      </c>
      <c r="D2245">
        <f ca="1">VLOOKUP(A2245&amp;B2245,'raw -- CBO demo'!$A$11:$N$8141,4,FALSE)</f>
        <v>4195572</v>
      </c>
      <c r="E2245">
        <f ca="1">VLOOKUP(A2245&amp;B2245,'raw -- CBO demo'!$A$11:$N$8141,8,FALSE)+VLOOKUP(A2245&amp;B2245,'raw -- CBO demo'!$A$11:$N$8141,14,FALSE)</f>
        <v>232098</v>
      </c>
    </row>
    <row r="2246" spans="1:5">
      <c r="A2246">
        <f t="shared" si="79"/>
        <v>2045</v>
      </c>
      <c r="B2246">
        <f t="shared" si="80"/>
        <v>22</v>
      </c>
      <c r="C2246" t="str">
        <f t="shared" si="80"/>
        <v>pop_18_24</v>
      </c>
      <c r="D2246">
        <f ca="1">VLOOKUP(A2246&amp;B2246,'raw -- CBO demo'!$A$11:$N$8141,4,FALSE)</f>
        <v>4198644</v>
      </c>
      <c r="E2246">
        <f ca="1">VLOOKUP(A2246&amp;B2246,'raw -- CBO demo'!$A$11:$N$8141,8,FALSE)+VLOOKUP(A2246&amp;B2246,'raw -- CBO demo'!$A$11:$N$8141,14,FALSE)</f>
        <v>329368</v>
      </c>
    </row>
    <row r="2247" spans="1:5">
      <c r="A2247">
        <f t="shared" si="79"/>
        <v>2045</v>
      </c>
      <c r="B2247">
        <f t="shared" si="80"/>
        <v>23</v>
      </c>
      <c r="C2247" t="str">
        <f t="shared" si="80"/>
        <v>pop_18_24</v>
      </c>
      <c r="D2247">
        <f ca="1">VLOOKUP(A2247&amp;B2247,'raw -- CBO demo'!$A$11:$N$8141,4,FALSE)</f>
        <v>4208340</v>
      </c>
      <c r="E2247">
        <f ca="1">VLOOKUP(A2247&amp;B2247,'raw -- CBO demo'!$A$11:$N$8141,8,FALSE)+VLOOKUP(A2247&amp;B2247,'raw -- CBO demo'!$A$11:$N$8141,14,FALSE)</f>
        <v>452200</v>
      </c>
    </row>
    <row r="2248" spans="1:5">
      <c r="A2248">
        <f t="shared" si="79"/>
        <v>2045</v>
      </c>
      <c r="B2248">
        <f t="shared" si="80"/>
        <v>24</v>
      </c>
      <c r="C2248" t="str">
        <f t="shared" si="80"/>
        <v>pop_18_24</v>
      </c>
      <c r="D2248">
        <f ca="1">VLOOKUP(A2248&amp;B2248,'raw -- CBO demo'!$A$11:$N$8141,4,FALSE)</f>
        <v>4162978</v>
      </c>
      <c r="E2248">
        <f ca="1">VLOOKUP(A2248&amp;B2248,'raw -- CBO demo'!$A$11:$N$8141,8,FALSE)+VLOOKUP(A2248&amp;B2248,'raw -- CBO demo'!$A$11:$N$8141,14,FALSE)</f>
        <v>614398</v>
      </c>
    </row>
    <row r="2249" spans="1:5">
      <c r="A2249">
        <f t="shared" si="79"/>
        <v>2045</v>
      </c>
      <c r="B2249">
        <f t="shared" si="80"/>
        <v>25</v>
      </c>
      <c r="C2249" t="str">
        <f t="shared" si="80"/>
        <v>pop_25_34</v>
      </c>
      <c r="D2249">
        <f ca="1">VLOOKUP(A2249&amp;B2249,'raw -- CBO demo'!$A$11:$N$8141,4,FALSE)</f>
        <v>4300193</v>
      </c>
      <c r="E2249">
        <f ca="1">VLOOKUP(A2249&amp;B2249,'raw -- CBO demo'!$A$11:$N$8141,8,FALSE)+VLOOKUP(A2249&amp;B2249,'raw -- CBO demo'!$A$11:$N$8141,14,FALSE)</f>
        <v>852991</v>
      </c>
    </row>
    <row r="2250" spans="1:5">
      <c r="A2250">
        <f t="shared" si="79"/>
        <v>2045</v>
      </c>
      <c r="B2250">
        <f t="shared" si="80"/>
        <v>26</v>
      </c>
      <c r="C2250" t="str">
        <f t="shared" si="80"/>
        <v>pop_25_34</v>
      </c>
      <c r="D2250">
        <f ca="1">VLOOKUP(A2250&amp;B2250,'raw -- CBO demo'!$A$11:$N$8141,4,FALSE)</f>
        <v>4369587</v>
      </c>
      <c r="E2250">
        <f ca="1">VLOOKUP(A2250&amp;B2250,'raw -- CBO demo'!$A$11:$N$8141,8,FALSE)+VLOOKUP(A2250&amp;B2250,'raw -- CBO demo'!$A$11:$N$8141,14,FALSE)</f>
        <v>1106188</v>
      </c>
    </row>
    <row r="2251" spans="1:5">
      <c r="A2251">
        <f t="shared" si="79"/>
        <v>2045</v>
      </c>
      <c r="B2251">
        <f t="shared" si="80"/>
        <v>27</v>
      </c>
      <c r="C2251" t="str">
        <f t="shared" si="80"/>
        <v>pop_25_34</v>
      </c>
      <c r="D2251">
        <f ca="1">VLOOKUP(A2251&amp;B2251,'raw -- CBO demo'!$A$11:$N$8141,4,FALSE)</f>
        <v>4450780</v>
      </c>
      <c r="E2251">
        <f ca="1">VLOOKUP(A2251&amp;B2251,'raw -- CBO demo'!$A$11:$N$8141,8,FALSE)+VLOOKUP(A2251&amp;B2251,'raw -- CBO demo'!$A$11:$N$8141,14,FALSE)</f>
        <v>1386060</v>
      </c>
    </row>
    <row r="2252" spans="1:5">
      <c r="A2252">
        <f t="shared" si="79"/>
        <v>2045</v>
      </c>
      <c r="B2252">
        <f t="shared" si="80"/>
        <v>28</v>
      </c>
      <c r="C2252" t="str">
        <f t="shared" si="80"/>
        <v>pop_25_34</v>
      </c>
      <c r="D2252">
        <f ca="1">VLOOKUP(A2252&amp;B2252,'raw -- CBO demo'!$A$11:$N$8141,4,FALSE)</f>
        <v>4557812</v>
      </c>
      <c r="E2252">
        <f ca="1">VLOOKUP(A2252&amp;B2252,'raw -- CBO demo'!$A$11:$N$8141,8,FALSE)+VLOOKUP(A2252&amp;B2252,'raw -- CBO demo'!$A$11:$N$8141,14,FALSE)</f>
        <v>1578819</v>
      </c>
    </row>
    <row r="2253" spans="1:5">
      <c r="A2253">
        <f t="shared" si="79"/>
        <v>2045</v>
      </c>
      <c r="B2253">
        <f t="shared" si="80"/>
        <v>29</v>
      </c>
      <c r="C2253" t="str">
        <f t="shared" si="80"/>
        <v>pop_25_34</v>
      </c>
      <c r="D2253">
        <f ca="1">VLOOKUP(A2253&amp;B2253,'raw -- CBO demo'!$A$11:$N$8141,4,FALSE)</f>
        <v>4606390</v>
      </c>
      <c r="E2253">
        <f ca="1">VLOOKUP(A2253&amp;B2253,'raw -- CBO demo'!$A$11:$N$8141,8,FALSE)+VLOOKUP(A2253&amp;B2253,'raw -- CBO demo'!$A$11:$N$8141,14,FALSE)</f>
        <v>1682079</v>
      </c>
    </row>
    <row r="2254" spans="1:5">
      <c r="A2254">
        <f t="shared" si="79"/>
        <v>2045</v>
      </c>
      <c r="B2254">
        <f t="shared" si="80"/>
        <v>30</v>
      </c>
      <c r="C2254" t="str">
        <f t="shared" si="80"/>
        <v>pop_25_34</v>
      </c>
      <c r="D2254">
        <f ca="1">VLOOKUP(A2254&amp;B2254,'raw -- CBO demo'!$A$11:$N$8141,4,FALSE)</f>
        <v>4632750</v>
      </c>
      <c r="E2254">
        <f ca="1">VLOOKUP(A2254&amp;B2254,'raw -- CBO demo'!$A$11:$N$8141,8,FALSE)+VLOOKUP(A2254&amp;B2254,'raw -- CBO demo'!$A$11:$N$8141,14,FALSE)</f>
        <v>1989141</v>
      </c>
    </row>
    <row r="2255" spans="1:5">
      <c r="A2255">
        <f t="shared" si="79"/>
        <v>2045</v>
      </c>
      <c r="B2255">
        <f t="shared" si="80"/>
        <v>31</v>
      </c>
      <c r="C2255" t="str">
        <f t="shared" si="80"/>
        <v>pop_25_34</v>
      </c>
      <c r="D2255">
        <f ca="1">VLOOKUP(A2255&amp;B2255,'raw -- CBO demo'!$A$11:$N$8141,4,FALSE)</f>
        <v>4592016</v>
      </c>
      <c r="E2255">
        <f ca="1">VLOOKUP(A2255&amp;B2255,'raw -- CBO demo'!$A$11:$N$8141,8,FALSE)+VLOOKUP(A2255&amp;B2255,'raw -- CBO demo'!$A$11:$N$8141,14,FALSE)</f>
        <v>2087002</v>
      </c>
    </row>
    <row r="2256" spans="1:5">
      <c r="A2256">
        <f t="shared" si="79"/>
        <v>2045</v>
      </c>
      <c r="B2256">
        <f t="shared" si="80"/>
        <v>32</v>
      </c>
      <c r="C2256" t="str">
        <f t="shared" si="80"/>
        <v>pop_25_34</v>
      </c>
      <c r="D2256">
        <f ca="1">VLOOKUP(A2256&amp;B2256,'raw -- CBO demo'!$A$11:$N$8141,4,FALSE)</f>
        <v>4621142</v>
      </c>
      <c r="E2256">
        <f ca="1">VLOOKUP(A2256&amp;B2256,'raw -- CBO demo'!$A$11:$N$8141,8,FALSE)+VLOOKUP(A2256&amp;B2256,'raw -- CBO demo'!$A$11:$N$8141,14,FALSE)</f>
        <v>2227156</v>
      </c>
    </row>
    <row r="2257" spans="1:5">
      <c r="A2257">
        <f t="shared" si="79"/>
        <v>2045</v>
      </c>
      <c r="B2257">
        <f t="shared" si="80"/>
        <v>33</v>
      </c>
      <c r="C2257" t="str">
        <f t="shared" si="80"/>
        <v>pop_25_34</v>
      </c>
      <c r="D2257">
        <f ca="1">VLOOKUP(A2257&amp;B2257,'raw -- CBO demo'!$A$11:$N$8141,4,FALSE)</f>
        <v>4625097</v>
      </c>
      <c r="E2257">
        <f ca="1">VLOOKUP(A2257&amp;B2257,'raw -- CBO demo'!$A$11:$N$8141,8,FALSE)+VLOOKUP(A2257&amp;B2257,'raw -- CBO demo'!$A$11:$N$8141,14,FALSE)</f>
        <v>2370796</v>
      </c>
    </row>
    <row r="2258" spans="1:5">
      <c r="A2258">
        <f t="shared" si="79"/>
        <v>2045</v>
      </c>
      <c r="B2258">
        <f t="shared" si="80"/>
        <v>34</v>
      </c>
      <c r="C2258" t="str">
        <f t="shared" si="80"/>
        <v>pop_25_34</v>
      </c>
      <c r="D2258">
        <f ca="1">VLOOKUP(A2258&amp;B2258,'raw -- CBO demo'!$A$11:$N$8141,4,FALSE)</f>
        <v>4719134</v>
      </c>
      <c r="E2258">
        <f ca="1">VLOOKUP(A2258&amp;B2258,'raw -- CBO demo'!$A$11:$N$8141,8,FALSE)+VLOOKUP(A2258&amp;B2258,'raw -- CBO demo'!$A$11:$N$8141,14,FALSE)</f>
        <v>2398179</v>
      </c>
    </row>
    <row r="2259" spans="1:5">
      <c r="A2259">
        <f t="shared" si="79"/>
        <v>2045</v>
      </c>
      <c r="B2259">
        <f t="shared" si="80"/>
        <v>35</v>
      </c>
      <c r="C2259" t="str">
        <f t="shared" si="80"/>
        <v>pop_35_44</v>
      </c>
      <c r="D2259">
        <f ca="1">VLOOKUP(A2259&amp;B2259,'raw -- CBO demo'!$A$11:$N$8141,4,FALSE)</f>
        <v>4797665</v>
      </c>
      <c r="E2259">
        <f ca="1">VLOOKUP(A2259&amp;B2259,'raw -- CBO demo'!$A$11:$N$8141,8,FALSE)+VLOOKUP(A2259&amp;B2259,'raw -- CBO demo'!$A$11:$N$8141,14,FALSE)</f>
        <v>2576365</v>
      </c>
    </row>
    <row r="2260" spans="1:5">
      <c r="A2260">
        <f t="shared" si="79"/>
        <v>2045</v>
      </c>
      <c r="B2260">
        <f t="shared" si="80"/>
        <v>36</v>
      </c>
      <c r="C2260" t="str">
        <f t="shared" si="80"/>
        <v>pop_35_44</v>
      </c>
      <c r="D2260">
        <f ca="1">VLOOKUP(A2260&amp;B2260,'raw -- CBO demo'!$A$11:$N$8141,4,FALSE)</f>
        <v>4961417</v>
      </c>
      <c r="E2260">
        <f ca="1">VLOOKUP(A2260&amp;B2260,'raw -- CBO demo'!$A$11:$N$8141,8,FALSE)+VLOOKUP(A2260&amp;B2260,'raw -- CBO demo'!$A$11:$N$8141,14,FALSE)</f>
        <v>2674030</v>
      </c>
    </row>
    <row r="2261" spans="1:5">
      <c r="A2261">
        <f t="shared" si="79"/>
        <v>2045</v>
      </c>
      <c r="B2261">
        <f t="shared" si="80"/>
        <v>37</v>
      </c>
      <c r="C2261" t="str">
        <f t="shared" si="80"/>
        <v>pop_35_44</v>
      </c>
      <c r="D2261">
        <f ca="1">VLOOKUP(A2261&amp;B2261,'raw -- CBO demo'!$A$11:$N$8141,4,FALSE)</f>
        <v>4986415</v>
      </c>
      <c r="E2261">
        <f ca="1">VLOOKUP(A2261&amp;B2261,'raw -- CBO demo'!$A$11:$N$8141,8,FALSE)+VLOOKUP(A2261&amp;B2261,'raw -- CBO demo'!$A$11:$N$8141,14,FALSE)</f>
        <v>2731950</v>
      </c>
    </row>
    <row r="2262" spans="1:5">
      <c r="A2262">
        <f t="shared" si="79"/>
        <v>2045</v>
      </c>
      <c r="B2262">
        <f t="shared" si="80"/>
        <v>38</v>
      </c>
      <c r="C2262" t="str">
        <f t="shared" si="80"/>
        <v>pop_35_44</v>
      </c>
      <c r="D2262">
        <f ca="1">VLOOKUP(A2262&amp;B2262,'raw -- CBO demo'!$A$11:$N$8141,4,FALSE)</f>
        <v>4924034</v>
      </c>
      <c r="E2262">
        <f ca="1">VLOOKUP(A2262&amp;B2262,'raw -- CBO demo'!$A$11:$N$8141,8,FALSE)+VLOOKUP(A2262&amp;B2262,'raw -- CBO demo'!$A$11:$N$8141,14,FALSE)</f>
        <v>2814646</v>
      </c>
    </row>
    <row r="2263" spans="1:5">
      <c r="A2263">
        <f t="shared" si="79"/>
        <v>2045</v>
      </c>
      <c r="B2263">
        <f t="shared" si="80"/>
        <v>39</v>
      </c>
      <c r="C2263" t="str">
        <f t="shared" si="80"/>
        <v>pop_35_44</v>
      </c>
      <c r="D2263">
        <f ca="1">VLOOKUP(A2263&amp;B2263,'raw -- CBO demo'!$A$11:$N$8141,4,FALSE)</f>
        <v>4817278</v>
      </c>
      <c r="E2263">
        <f ca="1">VLOOKUP(A2263&amp;B2263,'raw -- CBO demo'!$A$11:$N$8141,8,FALSE)+VLOOKUP(A2263&amp;B2263,'raw -- CBO demo'!$A$11:$N$8141,14,FALSE)</f>
        <v>2770839</v>
      </c>
    </row>
    <row r="2264" spans="1:5">
      <c r="A2264">
        <f t="shared" si="79"/>
        <v>2045</v>
      </c>
      <c r="B2264">
        <f t="shared" si="80"/>
        <v>40</v>
      </c>
      <c r="C2264" t="str">
        <f t="shared" si="80"/>
        <v>pop_35_44</v>
      </c>
      <c r="D2264">
        <f ca="1">VLOOKUP(A2264&amp;B2264,'raw -- CBO demo'!$A$11:$N$8141,4,FALSE)</f>
        <v>4769848</v>
      </c>
      <c r="E2264">
        <f ca="1">VLOOKUP(A2264&amp;B2264,'raw -- CBO demo'!$A$11:$N$8141,8,FALSE)+VLOOKUP(A2264&amp;B2264,'raw -- CBO demo'!$A$11:$N$8141,14,FALSE)</f>
        <v>2698584</v>
      </c>
    </row>
    <row r="2265" spans="1:5">
      <c r="A2265">
        <f t="shared" si="79"/>
        <v>2045</v>
      </c>
      <c r="B2265">
        <f t="shared" si="80"/>
        <v>41</v>
      </c>
      <c r="C2265" t="str">
        <f t="shared" si="80"/>
        <v>pop_35_44</v>
      </c>
      <c r="D2265">
        <f ca="1">VLOOKUP(A2265&amp;B2265,'raw -- CBO demo'!$A$11:$N$8141,4,FALSE)</f>
        <v>4735865</v>
      </c>
      <c r="E2265">
        <f ca="1">VLOOKUP(A2265&amp;B2265,'raw -- CBO demo'!$A$11:$N$8141,8,FALSE)+VLOOKUP(A2265&amp;B2265,'raw -- CBO demo'!$A$11:$N$8141,14,FALSE)</f>
        <v>2747167</v>
      </c>
    </row>
    <row r="2266" spans="1:5">
      <c r="A2266">
        <f t="shared" si="79"/>
        <v>2045</v>
      </c>
      <c r="B2266">
        <f t="shared" si="80"/>
        <v>42</v>
      </c>
      <c r="C2266" t="str">
        <f t="shared" si="80"/>
        <v>pop_35_44</v>
      </c>
      <c r="D2266">
        <f ca="1">VLOOKUP(A2266&amp;B2266,'raw -- CBO demo'!$A$11:$N$8141,4,FALSE)</f>
        <v>4683216</v>
      </c>
      <c r="E2266">
        <f ca="1">VLOOKUP(A2266&amp;B2266,'raw -- CBO demo'!$A$11:$N$8141,8,FALSE)+VLOOKUP(A2266&amp;B2266,'raw -- CBO demo'!$A$11:$N$8141,14,FALSE)</f>
        <v>2754109</v>
      </c>
    </row>
    <row r="2267" spans="1:5">
      <c r="A2267">
        <f t="shared" si="79"/>
        <v>2045</v>
      </c>
      <c r="B2267">
        <f t="shared" si="80"/>
        <v>43</v>
      </c>
      <c r="C2267" t="str">
        <f t="shared" si="80"/>
        <v>pop_35_44</v>
      </c>
      <c r="D2267">
        <f ca="1">VLOOKUP(A2267&amp;B2267,'raw -- CBO demo'!$A$11:$N$8141,4,FALSE)</f>
        <v>4679163</v>
      </c>
      <c r="E2267">
        <f ca="1">VLOOKUP(A2267&amp;B2267,'raw -- CBO demo'!$A$11:$N$8141,8,FALSE)+VLOOKUP(A2267&amp;B2267,'raw -- CBO demo'!$A$11:$N$8141,14,FALSE)</f>
        <v>2823267</v>
      </c>
    </row>
    <row r="2268" spans="1:5">
      <c r="A2268">
        <f t="shared" si="79"/>
        <v>2045</v>
      </c>
      <c r="B2268">
        <f t="shared" si="80"/>
        <v>44</v>
      </c>
      <c r="C2268" t="str">
        <f t="shared" si="80"/>
        <v>pop_35_44</v>
      </c>
      <c r="D2268">
        <f ca="1">VLOOKUP(A2268&amp;B2268,'raw -- CBO demo'!$A$11:$N$8141,4,FALSE)</f>
        <v>4758716</v>
      </c>
      <c r="E2268">
        <f ca="1">VLOOKUP(A2268&amp;B2268,'raw -- CBO demo'!$A$11:$N$8141,8,FALSE)+VLOOKUP(A2268&amp;B2268,'raw -- CBO demo'!$A$11:$N$8141,14,FALSE)</f>
        <v>2807215</v>
      </c>
    </row>
    <row r="2269" spans="1:5">
      <c r="A2269">
        <f t="shared" si="79"/>
        <v>2045</v>
      </c>
      <c r="B2269">
        <f t="shared" si="80"/>
        <v>45</v>
      </c>
      <c r="C2269" t="str">
        <f t="shared" si="80"/>
        <v>pop_45_54</v>
      </c>
      <c r="D2269">
        <f ca="1">VLOOKUP(A2269&amp;B2269,'raw -- CBO demo'!$A$11:$N$8141,4,FALSE)</f>
        <v>4683874</v>
      </c>
      <c r="E2269">
        <f ca="1">VLOOKUP(A2269&amp;B2269,'raw -- CBO demo'!$A$11:$N$8141,8,FALSE)+VLOOKUP(A2269&amp;B2269,'raw -- CBO demo'!$A$11:$N$8141,14,FALSE)</f>
        <v>2784189</v>
      </c>
    </row>
    <row r="2270" spans="1:5">
      <c r="A2270">
        <f t="shared" si="79"/>
        <v>2045</v>
      </c>
      <c r="B2270">
        <f t="shared" si="80"/>
        <v>46</v>
      </c>
      <c r="C2270" t="str">
        <f t="shared" si="80"/>
        <v>pop_45_54</v>
      </c>
      <c r="D2270">
        <f ca="1">VLOOKUP(A2270&amp;B2270,'raw -- CBO demo'!$A$11:$N$8141,4,FALSE)</f>
        <v>4669660</v>
      </c>
      <c r="E2270">
        <f ca="1">VLOOKUP(A2270&amp;B2270,'raw -- CBO demo'!$A$11:$N$8141,8,FALSE)+VLOOKUP(A2270&amp;B2270,'raw -- CBO demo'!$A$11:$N$8141,14,FALSE)</f>
        <v>2792162</v>
      </c>
    </row>
    <row r="2271" spans="1:5">
      <c r="A2271">
        <f t="shared" si="79"/>
        <v>2045</v>
      </c>
      <c r="B2271">
        <f t="shared" si="80"/>
        <v>47</v>
      </c>
      <c r="C2271" t="str">
        <f t="shared" si="80"/>
        <v>pop_45_54</v>
      </c>
      <c r="D2271">
        <f ca="1">VLOOKUP(A2271&amp;B2271,'raw -- CBO demo'!$A$11:$N$8141,4,FALSE)</f>
        <v>4592635</v>
      </c>
      <c r="E2271">
        <f ca="1">VLOOKUP(A2271&amp;B2271,'raw -- CBO demo'!$A$11:$N$8141,8,FALSE)+VLOOKUP(A2271&amp;B2271,'raw -- CBO demo'!$A$11:$N$8141,14,FALSE)</f>
        <v>2756687</v>
      </c>
    </row>
    <row r="2272" spans="1:5">
      <c r="A2272">
        <f t="shared" si="79"/>
        <v>2045</v>
      </c>
      <c r="B2272">
        <f t="shared" si="80"/>
        <v>48</v>
      </c>
      <c r="C2272" t="str">
        <f t="shared" si="80"/>
        <v>pop_45_54</v>
      </c>
      <c r="D2272">
        <f ca="1">VLOOKUP(A2272&amp;B2272,'raw -- CBO demo'!$A$11:$N$8141,4,FALSE)</f>
        <v>4595145</v>
      </c>
      <c r="E2272">
        <f ca="1">VLOOKUP(A2272&amp;B2272,'raw -- CBO demo'!$A$11:$N$8141,8,FALSE)+VLOOKUP(A2272&amp;B2272,'raw -- CBO demo'!$A$11:$N$8141,14,FALSE)</f>
        <v>2736075</v>
      </c>
    </row>
    <row r="2273" spans="1:5">
      <c r="A2273">
        <f t="shared" si="79"/>
        <v>2045</v>
      </c>
      <c r="B2273">
        <f t="shared" si="80"/>
        <v>49</v>
      </c>
      <c r="C2273" t="str">
        <f t="shared" si="80"/>
        <v>pop_45_54</v>
      </c>
      <c r="D2273">
        <f ca="1">VLOOKUP(A2273&amp;B2273,'raw -- CBO demo'!$A$11:$N$8141,4,FALSE)</f>
        <v>4601505</v>
      </c>
      <c r="E2273">
        <f ca="1">VLOOKUP(A2273&amp;B2273,'raw -- CBO demo'!$A$11:$N$8141,8,FALSE)+VLOOKUP(A2273&amp;B2273,'raw -- CBO demo'!$A$11:$N$8141,14,FALSE)</f>
        <v>2783596</v>
      </c>
    </row>
    <row r="2274" spans="1:5">
      <c r="A2274">
        <f t="shared" si="79"/>
        <v>2045</v>
      </c>
      <c r="B2274">
        <f t="shared" si="80"/>
        <v>50</v>
      </c>
      <c r="C2274" t="str">
        <f t="shared" si="80"/>
        <v>pop_45_54</v>
      </c>
      <c r="D2274">
        <f ca="1">VLOOKUP(A2274&amp;B2274,'raw -- CBO demo'!$A$11:$N$8141,4,FALSE)</f>
        <v>4620413</v>
      </c>
      <c r="E2274">
        <f ca="1">VLOOKUP(A2274&amp;B2274,'raw -- CBO demo'!$A$11:$N$8141,8,FALSE)+VLOOKUP(A2274&amp;B2274,'raw -- CBO demo'!$A$11:$N$8141,14,FALSE)</f>
        <v>2799205</v>
      </c>
    </row>
    <row r="2275" spans="1:5">
      <c r="A2275">
        <f t="shared" si="79"/>
        <v>2045</v>
      </c>
      <c r="B2275">
        <f t="shared" si="80"/>
        <v>51</v>
      </c>
      <c r="C2275" t="str">
        <f t="shared" si="80"/>
        <v>pop_45_54</v>
      </c>
      <c r="D2275">
        <f ca="1">VLOOKUP(A2275&amp;B2275,'raw -- CBO demo'!$A$11:$N$8141,4,FALSE)</f>
        <v>4662367</v>
      </c>
      <c r="E2275">
        <f ca="1">VLOOKUP(A2275&amp;B2275,'raw -- CBO demo'!$A$11:$N$8141,8,FALSE)+VLOOKUP(A2275&amp;B2275,'raw -- CBO demo'!$A$11:$N$8141,14,FALSE)</f>
        <v>2697892</v>
      </c>
    </row>
    <row r="2276" spans="1:5">
      <c r="A2276">
        <f t="shared" si="79"/>
        <v>2045</v>
      </c>
      <c r="B2276">
        <f t="shared" si="80"/>
        <v>52</v>
      </c>
      <c r="C2276" t="str">
        <f t="shared" si="80"/>
        <v>pop_45_54</v>
      </c>
      <c r="D2276">
        <f ca="1">VLOOKUP(A2276&amp;B2276,'raw -- CBO demo'!$A$11:$N$8141,4,FALSE)</f>
        <v>4738429</v>
      </c>
      <c r="E2276">
        <f ca="1">VLOOKUP(A2276&amp;B2276,'raw -- CBO demo'!$A$11:$N$8141,8,FALSE)+VLOOKUP(A2276&amp;B2276,'raw -- CBO demo'!$A$11:$N$8141,14,FALSE)</f>
        <v>2810119</v>
      </c>
    </row>
    <row r="2277" spans="1:5">
      <c r="A2277">
        <f t="shared" si="79"/>
        <v>2045</v>
      </c>
      <c r="B2277">
        <f t="shared" si="80"/>
        <v>53</v>
      </c>
      <c r="C2277" t="str">
        <f t="shared" si="80"/>
        <v>pop_45_54</v>
      </c>
      <c r="D2277">
        <f ca="1">VLOOKUP(A2277&amp;B2277,'raw -- CBO demo'!$A$11:$N$8141,4,FALSE)</f>
        <v>4769970</v>
      </c>
      <c r="E2277">
        <f ca="1">VLOOKUP(A2277&amp;B2277,'raw -- CBO demo'!$A$11:$N$8141,8,FALSE)+VLOOKUP(A2277&amp;B2277,'raw -- CBO demo'!$A$11:$N$8141,14,FALSE)</f>
        <v>2756329</v>
      </c>
    </row>
    <row r="2278" spans="1:5">
      <c r="A2278">
        <f t="shared" si="79"/>
        <v>2045</v>
      </c>
      <c r="B2278">
        <f t="shared" si="80"/>
        <v>54</v>
      </c>
      <c r="C2278" t="str">
        <f t="shared" si="80"/>
        <v>pop_45_54</v>
      </c>
      <c r="D2278">
        <f ca="1">VLOOKUP(A2278&amp;B2278,'raw -- CBO demo'!$A$11:$N$8141,4,FALSE)</f>
        <v>4805621</v>
      </c>
      <c r="E2278">
        <f ca="1">VLOOKUP(A2278&amp;B2278,'raw -- CBO demo'!$A$11:$N$8141,8,FALSE)+VLOOKUP(A2278&amp;B2278,'raw -- CBO demo'!$A$11:$N$8141,14,FALSE)</f>
        <v>2854088</v>
      </c>
    </row>
    <row r="2279" spans="1:5">
      <c r="A2279">
        <f t="shared" si="79"/>
        <v>2045</v>
      </c>
      <c r="B2279">
        <f t="shared" si="80"/>
        <v>55</v>
      </c>
      <c r="C2279" t="str">
        <f t="shared" si="80"/>
        <v>pop_55_64</v>
      </c>
      <c r="D2279">
        <f ca="1">VLOOKUP(A2279&amp;B2279,'raw -- CBO demo'!$A$11:$N$8141,4,FALSE)</f>
        <v>4655351</v>
      </c>
      <c r="E2279">
        <f ca="1">VLOOKUP(A2279&amp;B2279,'raw -- CBO demo'!$A$11:$N$8141,8,FALSE)+VLOOKUP(A2279&amp;B2279,'raw -- CBO demo'!$A$11:$N$8141,14,FALSE)</f>
        <v>2768261</v>
      </c>
    </row>
    <row r="2280" spans="1:5">
      <c r="A2280">
        <f t="shared" si="79"/>
        <v>2045</v>
      </c>
      <c r="B2280">
        <f t="shared" si="80"/>
        <v>56</v>
      </c>
      <c r="C2280" t="str">
        <f t="shared" si="80"/>
        <v>pop_55_64</v>
      </c>
      <c r="D2280">
        <f ca="1">VLOOKUP(A2280&amp;B2280,'raw -- CBO demo'!$A$11:$N$8141,4,FALSE)</f>
        <v>4528273</v>
      </c>
      <c r="E2280">
        <f ca="1">VLOOKUP(A2280&amp;B2280,'raw -- CBO demo'!$A$11:$N$8141,8,FALSE)+VLOOKUP(A2280&amp;B2280,'raw -- CBO demo'!$A$11:$N$8141,14,FALSE)</f>
        <v>2544311</v>
      </c>
    </row>
    <row r="2281" spans="1:5">
      <c r="A2281">
        <f t="shared" si="79"/>
        <v>2045</v>
      </c>
      <c r="B2281">
        <f t="shared" si="80"/>
        <v>57</v>
      </c>
      <c r="C2281" t="str">
        <f t="shared" si="80"/>
        <v>pop_55_64</v>
      </c>
      <c r="D2281">
        <f ca="1">VLOOKUP(A2281&amp;B2281,'raw -- CBO demo'!$A$11:$N$8141,4,FALSE)</f>
        <v>4398058</v>
      </c>
      <c r="E2281">
        <f ca="1">VLOOKUP(A2281&amp;B2281,'raw -- CBO demo'!$A$11:$N$8141,8,FALSE)+VLOOKUP(A2281&amp;B2281,'raw -- CBO demo'!$A$11:$N$8141,14,FALSE)</f>
        <v>2520277</v>
      </c>
    </row>
    <row r="2282" spans="1:5">
      <c r="A2282">
        <f t="shared" si="79"/>
        <v>2045</v>
      </c>
      <c r="B2282">
        <f t="shared" si="80"/>
        <v>58</v>
      </c>
      <c r="C2282" t="str">
        <f t="shared" si="80"/>
        <v>pop_55_64</v>
      </c>
      <c r="D2282">
        <f ca="1">VLOOKUP(A2282&amp;B2282,'raw -- CBO demo'!$A$11:$N$8141,4,FALSE)</f>
        <v>4332388</v>
      </c>
      <c r="E2282">
        <f ca="1">VLOOKUP(A2282&amp;B2282,'raw -- CBO demo'!$A$11:$N$8141,8,FALSE)+VLOOKUP(A2282&amp;B2282,'raw -- CBO demo'!$A$11:$N$8141,14,FALSE)</f>
        <v>2480173</v>
      </c>
    </row>
    <row r="2283" spans="1:5">
      <c r="A2283">
        <f t="shared" si="79"/>
        <v>2045</v>
      </c>
      <c r="B2283">
        <f t="shared" si="80"/>
        <v>59</v>
      </c>
      <c r="C2283" t="str">
        <f t="shared" si="80"/>
        <v>pop_55_64</v>
      </c>
      <c r="D2283">
        <f ca="1">VLOOKUP(A2283&amp;B2283,'raw -- CBO demo'!$A$11:$N$8141,4,FALSE)</f>
        <v>4317824</v>
      </c>
      <c r="E2283">
        <f ca="1">VLOOKUP(A2283&amp;B2283,'raw -- CBO demo'!$A$11:$N$8141,8,FALSE)+VLOOKUP(A2283&amp;B2283,'raw -- CBO demo'!$A$11:$N$8141,14,FALSE)</f>
        <v>2520326</v>
      </c>
    </row>
    <row r="2284" spans="1:5">
      <c r="A2284">
        <f t="shared" si="79"/>
        <v>2045</v>
      </c>
      <c r="B2284">
        <f t="shared" si="80"/>
        <v>60</v>
      </c>
      <c r="C2284" t="str">
        <f t="shared" si="80"/>
        <v>pop_55_64</v>
      </c>
      <c r="D2284">
        <f ca="1">VLOOKUP(A2284&amp;B2284,'raw -- CBO demo'!$A$11:$N$8141,4,FALSE)</f>
        <v>4206035</v>
      </c>
      <c r="E2284">
        <f ca="1">VLOOKUP(A2284&amp;B2284,'raw -- CBO demo'!$A$11:$N$8141,8,FALSE)+VLOOKUP(A2284&amp;B2284,'raw -- CBO demo'!$A$11:$N$8141,14,FALSE)</f>
        <v>2471643</v>
      </c>
    </row>
    <row r="2285" spans="1:5">
      <c r="A2285">
        <f t="shared" ref="A2285:A2348" si="81">A2184+1</f>
        <v>2045</v>
      </c>
      <c r="B2285">
        <f t="shared" ref="B2285:C2348" si="82">B2184</f>
        <v>61</v>
      </c>
      <c r="C2285" t="str">
        <f t="shared" si="82"/>
        <v>pop_55_64</v>
      </c>
      <c r="D2285">
        <f ca="1">VLOOKUP(A2285&amp;B2285,'raw -- CBO demo'!$A$11:$N$8141,4,FALSE)</f>
        <v>4157003</v>
      </c>
      <c r="E2285">
        <f ca="1">VLOOKUP(A2285&amp;B2285,'raw -- CBO demo'!$A$11:$N$8141,8,FALSE)+VLOOKUP(A2285&amp;B2285,'raw -- CBO demo'!$A$11:$N$8141,14,FALSE)</f>
        <v>2528535</v>
      </c>
    </row>
    <row r="2286" spans="1:5">
      <c r="A2286">
        <f t="shared" si="81"/>
        <v>2045</v>
      </c>
      <c r="B2286">
        <f t="shared" si="82"/>
        <v>62</v>
      </c>
      <c r="C2286" t="str">
        <f t="shared" si="82"/>
        <v>pop_55_64</v>
      </c>
      <c r="D2286">
        <f ca="1">VLOOKUP(A2286&amp;B2286,'raw -- CBO demo'!$A$11:$N$8141,4,FALSE)</f>
        <v>4198888</v>
      </c>
      <c r="E2286">
        <f ca="1">VLOOKUP(A2286&amp;B2286,'raw -- CBO demo'!$A$11:$N$8141,8,FALSE)+VLOOKUP(A2286&amp;B2286,'raw -- CBO demo'!$A$11:$N$8141,14,FALSE)</f>
        <v>2526578</v>
      </c>
    </row>
    <row r="2287" spans="1:5">
      <c r="A2287">
        <f t="shared" si="81"/>
        <v>2045</v>
      </c>
      <c r="B2287">
        <f t="shared" si="82"/>
        <v>63</v>
      </c>
      <c r="C2287" t="str">
        <f t="shared" si="82"/>
        <v>pop_55_64</v>
      </c>
      <c r="D2287">
        <f ca="1">VLOOKUP(A2287&amp;B2287,'raw -- CBO demo'!$A$11:$N$8141,4,FALSE)</f>
        <v>4089856</v>
      </c>
      <c r="E2287">
        <f ca="1">VLOOKUP(A2287&amp;B2287,'raw -- CBO demo'!$A$11:$N$8141,8,FALSE)+VLOOKUP(A2287&amp;B2287,'raw -- CBO demo'!$A$11:$N$8141,14,FALSE)</f>
        <v>2446544</v>
      </c>
    </row>
    <row r="2288" spans="1:5">
      <c r="A2288">
        <f t="shared" si="81"/>
        <v>2045</v>
      </c>
      <c r="B2288">
        <f t="shared" si="82"/>
        <v>64</v>
      </c>
      <c r="C2288" t="str">
        <f t="shared" si="82"/>
        <v>pop_55_64</v>
      </c>
      <c r="D2288">
        <f ca="1">VLOOKUP(A2288&amp;B2288,'raw -- CBO demo'!$A$11:$N$8141,4,FALSE)</f>
        <v>4105835</v>
      </c>
      <c r="E2288">
        <f ca="1">VLOOKUP(A2288&amp;B2288,'raw -- CBO demo'!$A$11:$N$8141,8,FALSE)+VLOOKUP(A2288&amp;B2288,'raw -- CBO demo'!$A$11:$N$8141,14,FALSE)</f>
        <v>2475768</v>
      </c>
    </row>
    <row r="2289" spans="1:5">
      <c r="A2289">
        <f t="shared" si="81"/>
        <v>2045</v>
      </c>
      <c r="B2289">
        <f t="shared" si="82"/>
        <v>65</v>
      </c>
      <c r="C2289" t="str">
        <f t="shared" si="82"/>
        <v>pop_65_74</v>
      </c>
      <c r="D2289">
        <f ca="1">VLOOKUP(A2289&amp;B2289,'raw -- CBO demo'!$A$11:$N$8141,4,FALSE)</f>
        <v>3913196</v>
      </c>
      <c r="E2289">
        <f ca="1">VLOOKUP(A2289&amp;B2289,'raw -- CBO demo'!$A$11:$N$8141,8,FALSE)+VLOOKUP(A2289&amp;B2289,'raw -- CBO demo'!$A$11:$N$8141,14,FALSE)</f>
        <v>2432855</v>
      </c>
    </row>
    <row r="2290" spans="1:5">
      <c r="A2290">
        <f t="shared" si="81"/>
        <v>2045</v>
      </c>
      <c r="B2290">
        <f t="shared" si="82"/>
        <v>66</v>
      </c>
      <c r="C2290" t="str">
        <f t="shared" si="82"/>
        <v>pop_65_74</v>
      </c>
      <c r="D2290">
        <f ca="1">VLOOKUP(A2290&amp;B2290,'raw -- CBO demo'!$A$11:$N$8141,4,FALSE)</f>
        <v>3751767</v>
      </c>
      <c r="E2290">
        <f ca="1">VLOOKUP(A2290&amp;B2290,'raw -- CBO demo'!$A$11:$N$8141,8,FALSE)+VLOOKUP(A2290&amp;B2290,'raw -- CBO demo'!$A$11:$N$8141,14,FALSE)</f>
        <v>2360083</v>
      </c>
    </row>
    <row r="2291" spans="1:5">
      <c r="A2291">
        <f t="shared" si="81"/>
        <v>2045</v>
      </c>
      <c r="B2291">
        <f t="shared" si="82"/>
        <v>67</v>
      </c>
      <c r="C2291" t="str">
        <f t="shared" si="82"/>
        <v>pop_65_74</v>
      </c>
      <c r="D2291">
        <f ca="1">VLOOKUP(A2291&amp;B2291,'raw -- CBO demo'!$A$11:$N$8141,4,FALSE)</f>
        <v>3689768</v>
      </c>
      <c r="E2291">
        <f ca="1">VLOOKUP(A2291&amp;B2291,'raw -- CBO demo'!$A$11:$N$8141,8,FALSE)+VLOOKUP(A2291&amp;B2291,'raw -- CBO demo'!$A$11:$N$8141,14,FALSE)</f>
        <v>2289906</v>
      </c>
    </row>
    <row r="2292" spans="1:5">
      <c r="A2292">
        <f t="shared" si="81"/>
        <v>2045</v>
      </c>
      <c r="B2292">
        <f t="shared" si="82"/>
        <v>68</v>
      </c>
      <c r="C2292" t="str">
        <f t="shared" si="82"/>
        <v>pop_65_74</v>
      </c>
      <c r="D2292">
        <f ca="1">VLOOKUP(A2292&amp;B2292,'raw -- CBO demo'!$A$11:$N$8141,4,FALSE)</f>
        <v>3517677</v>
      </c>
      <c r="E2292">
        <f ca="1">VLOOKUP(A2292&amp;B2292,'raw -- CBO demo'!$A$11:$N$8141,8,FALSE)+VLOOKUP(A2292&amp;B2292,'raw -- CBO demo'!$A$11:$N$8141,14,FALSE)</f>
        <v>2242385</v>
      </c>
    </row>
    <row r="2293" spans="1:5">
      <c r="A2293">
        <f t="shared" si="81"/>
        <v>2045</v>
      </c>
      <c r="B2293">
        <f t="shared" si="82"/>
        <v>69</v>
      </c>
      <c r="C2293" t="str">
        <f t="shared" si="82"/>
        <v>pop_65_74</v>
      </c>
      <c r="D2293">
        <f ca="1">VLOOKUP(A2293&amp;B2293,'raw -- CBO demo'!$A$11:$N$8141,4,FALSE)</f>
        <v>3447591</v>
      </c>
      <c r="E2293">
        <f ca="1">VLOOKUP(A2293&amp;B2293,'raw -- CBO demo'!$A$11:$N$8141,8,FALSE)+VLOOKUP(A2293&amp;B2293,'raw -- CBO demo'!$A$11:$N$8141,14,FALSE)</f>
        <v>2158033</v>
      </c>
    </row>
    <row r="2294" spans="1:5">
      <c r="A2294">
        <f t="shared" si="81"/>
        <v>2045</v>
      </c>
      <c r="B2294">
        <f t="shared" si="82"/>
        <v>70</v>
      </c>
      <c r="C2294" t="str">
        <f t="shared" si="82"/>
        <v>pop_65_74</v>
      </c>
      <c r="D2294">
        <f ca="1">VLOOKUP(A2294&amp;B2294,'raw -- CBO demo'!$A$11:$N$8141,4,FALSE)</f>
        <v>3392868</v>
      </c>
      <c r="E2294">
        <f ca="1">VLOOKUP(A2294&amp;B2294,'raw -- CBO demo'!$A$11:$N$8141,8,FALSE)+VLOOKUP(A2294&amp;B2294,'raw -- CBO demo'!$A$11:$N$8141,14,FALSE)</f>
        <v>2055987</v>
      </c>
    </row>
    <row r="2295" spans="1:5">
      <c r="A2295">
        <f t="shared" si="81"/>
        <v>2045</v>
      </c>
      <c r="B2295">
        <f t="shared" si="82"/>
        <v>71</v>
      </c>
      <c r="C2295" t="str">
        <f t="shared" si="82"/>
        <v>pop_65_74</v>
      </c>
      <c r="D2295">
        <f ca="1">VLOOKUP(A2295&amp;B2295,'raw -- CBO demo'!$A$11:$N$8141,4,FALSE)</f>
        <v>3288795</v>
      </c>
      <c r="E2295">
        <f ca="1">VLOOKUP(A2295&amp;B2295,'raw -- CBO demo'!$A$11:$N$8141,8,FALSE)+VLOOKUP(A2295&amp;B2295,'raw -- CBO demo'!$A$11:$N$8141,14,FALSE)</f>
        <v>1983949</v>
      </c>
    </row>
    <row r="2296" spans="1:5">
      <c r="A2296">
        <f t="shared" si="81"/>
        <v>2045</v>
      </c>
      <c r="B2296">
        <f t="shared" si="82"/>
        <v>72</v>
      </c>
      <c r="C2296" t="str">
        <f t="shared" si="82"/>
        <v>pop_65_74</v>
      </c>
      <c r="D2296">
        <f ca="1">VLOOKUP(A2296&amp;B2296,'raw -- CBO demo'!$A$11:$N$8141,4,FALSE)</f>
        <v>3368620</v>
      </c>
      <c r="E2296">
        <f ca="1">VLOOKUP(A2296&amp;B2296,'raw -- CBO demo'!$A$11:$N$8141,8,FALSE)+VLOOKUP(A2296&amp;B2296,'raw -- CBO demo'!$A$11:$N$8141,14,FALSE)</f>
        <v>2003200</v>
      </c>
    </row>
    <row r="2297" spans="1:5">
      <c r="A2297">
        <f t="shared" si="81"/>
        <v>2045</v>
      </c>
      <c r="B2297">
        <f t="shared" si="82"/>
        <v>73</v>
      </c>
      <c r="C2297" t="str">
        <f t="shared" si="82"/>
        <v>pop_65_74</v>
      </c>
      <c r="D2297">
        <f ca="1">VLOOKUP(A2297&amp;B2297,'raw -- CBO demo'!$A$11:$N$8141,4,FALSE)</f>
        <v>3460309</v>
      </c>
      <c r="E2297">
        <f ca="1">VLOOKUP(A2297&amp;B2297,'raw -- CBO demo'!$A$11:$N$8141,8,FALSE)+VLOOKUP(A2297&amp;B2297,'raw -- CBO demo'!$A$11:$N$8141,14,FALSE)</f>
        <v>2000266</v>
      </c>
    </row>
    <row r="2298" spans="1:5">
      <c r="A2298">
        <f t="shared" si="81"/>
        <v>2045</v>
      </c>
      <c r="B2298">
        <f t="shared" si="82"/>
        <v>74</v>
      </c>
      <c r="C2298" t="str">
        <f t="shared" si="82"/>
        <v>pop_65_74</v>
      </c>
      <c r="D2298">
        <f ca="1">VLOOKUP(A2298&amp;B2298,'raw -- CBO demo'!$A$11:$N$8141,4,FALSE)</f>
        <v>3539204</v>
      </c>
      <c r="E2298">
        <f ca="1">VLOOKUP(A2298&amp;B2298,'raw -- CBO demo'!$A$11:$N$8141,8,FALSE)+VLOOKUP(A2298&amp;B2298,'raw -- CBO demo'!$A$11:$N$8141,14,FALSE)</f>
        <v>2062329</v>
      </c>
    </row>
    <row r="2299" spans="1:5">
      <c r="A2299">
        <f t="shared" si="81"/>
        <v>2045</v>
      </c>
      <c r="B2299">
        <f t="shared" si="82"/>
        <v>75</v>
      </c>
      <c r="C2299" t="str">
        <f t="shared" si="82"/>
        <v>pop_75_84</v>
      </c>
      <c r="D2299">
        <f ca="1">VLOOKUP(A2299&amp;B2299,'raw -- CBO demo'!$A$11:$N$8141,4,FALSE)</f>
        <v>3314132</v>
      </c>
      <c r="E2299">
        <f ca="1">VLOOKUP(A2299&amp;B2299,'raw -- CBO demo'!$A$11:$N$8141,8,FALSE)+VLOOKUP(A2299&amp;B2299,'raw -- CBO demo'!$A$11:$N$8141,14,FALSE)</f>
        <v>1953748</v>
      </c>
    </row>
    <row r="2300" spans="1:5">
      <c r="A2300">
        <f t="shared" si="81"/>
        <v>2045</v>
      </c>
      <c r="B2300">
        <f t="shared" si="82"/>
        <v>76</v>
      </c>
      <c r="C2300" t="str">
        <f t="shared" si="82"/>
        <v>pop_75_84</v>
      </c>
      <c r="D2300">
        <f ca="1">VLOOKUP(A2300&amp;B2300,'raw -- CBO demo'!$A$11:$N$8141,4,FALSE)</f>
        <v>3143636</v>
      </c>
      <c r="E2300">
        <f ca="1">VLOOKUP(A2300&amp;B2300,'raw -- CBO demo'!$A$11:$N$8141,8,FALSE)+VLOOKUP(A2300&amp;B2300,'raw -- CBO demo'!$A$11:$N$8141,14,FALSE)</f>
        <v>1814628</v>
      </c>
    </row>
    <row r="2301" spans="1:5">
      <c r="A2301">
        <f t="shared" si="81"/>
        <v>2045</v>
      </c>
      <c r="B2301">
        <f t="shared" si="82"/>
        <v>77</v>
      </c>
      <c r="C2301" t="str">
        <f t="shared" si="82"/>
        <v>pop_75_84</v>
      </c>
      <c r="D2301">
        <f ca="1">VLOOKUP(A2301&amp;B2301,'raw -- CBO demo'!$A$11:$N$8141,4,FALSE)</f>
        <v>3024021</v>
      </c>
      <c r="E2301">
        <f ca="1">VLOOKUP(A2301&amp;B2301,'raw -- CBO demo'!$A$11:$N$8141,8,FALSE)+VLOOKUP(A2301&amp;B2301,'raw -- CBO demo'!$A$11:$N$8141,14,FALSE)</f>
        <v>1710391</v>
      </c>
    </row>
    <row r="2302" spans="1:5">
      <c r="A2302">
        <f t="shared" si="81"/>
        <v>2045</v>
      </c>
      <c r="B2302">
        <f t="shared" si="82"/>
        <v>78</v>
      </c>
      <c r="C2302" t="str">
        <f t="shared" si="82"/>
        <v>pop_75_84</v>
      </c>
      <c r="D2302">
        <f ca="1">VLOOKUP(A2302&amp;B2302,'raw -- CBO demo'!$A$11:$N$8141,4,FALSE)</f>
        <v>2968950</v>
      </c>
      <c r="E2302">
        <f ca="1">VLOOKUP(A2302&amp;B2302,'raw -- CBO demo'!$A$11:$N$8141,8,FALSE)+VLOOKUP(A2302&amp;B2302,'raw -- CBO demo'!$A$11:$N$8141,14,FALSE)</f>
        <v>1611962</v>
      </c>
    </row>
    <row r="2303" spans="1:5">
      <c r="A2303">
        <f t="shared" si="81"/>
        <v>2045</v>
      </c>
      <c r="B2303">
        <f t="shared" si="82"/>
        <v>79</v>
      </c>
      <c r="C2303" t="str">
        <f t="shared" si="82"/>
        <v>pop_75_84</v>
      </c>
      <c r="D2303">
        <f ca="1">VLOOKUP(A2303&amp;B2303,'raw -- CBO demo'!$A$11:$N$8141,4,FALSE)</f>
        <v>2964375</v>
      </c>
      <c r="E2303">
        <f ca="1">VLOOKUP(A2303&amp;B2303,'raw -- CBO demo'!$A$11:$N$8141,8,FALSE)+VLOOKUP(A2303&amp;B2303,'raw -- CBO demo'!$A$11:$N$8141,14,FALSE)</f>
        <v>1571833</v>
      </c>
    </row>
    <row r="2304" spans="1:5">
      <c r="A2304">
        <f t="shared" si="81"/>
        <v>2045</v>
      </c>
      <c r="B2304">
        <f t="shared" si="82"/>
        <v>80</v>
      </c>
      <c r="C2304" t="str">
        <f t="shared" si="82"/>
        <v>pop_75_84</v>
      </c>
      <c r="D2304">
        <f ca="1">VLOOKUP(A2304&amp;B2304,'raw -- CBO demo'!$A$11:$N$8141,4,FALSE)</f>
        <v>2987033</v>
      </c>
      <c r="E2304">
        <f ca="1">VLOOKUP(A2304&amp;B2304,'raw -- CBO demo'!$A$11:$N$8141,8,FALSE)+VLOOKUP(A2304&amp;B2304,'raw -- CBO demo'!$A$11:$N$8141,14,FALSE)</f>
        <v>1588895</v>
      </c>
    </row>
    <row r="2305" spans="1:5">
      <c r="A2305">
        <f t="shared" si="81"/>
        <v>2045</v>
      </c>
      <c r="B2305">
        <f t="shared" si="82"/>
        <v>81</v>
      </c>
      <c r="C2305" t="str">
        <f t="shared" si="82"/>
        <v>pop_75_84</v>
      </c>
      <c r="D2305">
        <f ca="1">VLOOKUP(A2305&amp;B2305,'raw -- CBO demo'!$A$11:$N$8141,4,FALSE)</f>
        <v>2867197</v>
      </c>
      <c r="E2305">
        <f ca="1">VLOOKUP(A2305&amp;B2305,'raw -- CBO demo'!$A$11:$N$8141,8,FALSE)+VLOOKUP(A2305&amp;B2305,'raw -- CBO demo'!$A$11:$N$8141,14,FALSE)</f>
        <v>1539996</v>
      </c>
    </row>
    <row r="2306" spans="1:5">
      <c r="A2306">
        <f t="shared" si="81"/>
        <v>2045</v>
      </c>
      <c r="B2306">
        <f t="shared" si="82"/>
        <v>82</v>
      </c>
      <c r="C2306" t="str">
        <f t="shared" si="82"/>
        <v>pop_75_84</v>
      </c>
      <c r="D2306">
        <f ca="1">VLOOKUP(A2306&amp;B2306,'raw -- CBO demo'!$A$11:$N$8141,4,FALSE)</f>
        <v>2747239</v>
      </c>
      <c r="E2306">
        <f ca="1">VLOOKUP(A2306&amp;B2306,'raw -- CBO demo'!$A$11:$N$8141,8,FALSE)+VLOOKUP(A2306&amp;B2306,'raw -- CBO demo'!$A$11:$N$8141,14,FALSE)</f>
        <v>1416661</v>
      </c>
    </row>
    <row r="2307" spans="1:5">
      <c r="A2307">
        <f t="shared" si="81"/>
        <v>2045</v>
      </c>
      <c r="B2307">
        <f t="shared" si="82"/>
        <v>83</v>
      </c>
      <c r="C2307" t="str">
        <f t="shared" si="82"/>
        <v>pop_75_84</v>
      </c>
      <c r="D2307">
        <f ca="1">VLOOKUP(A2307&amp;B2307,'raw -- CBO demo'!$A$11:$N$8141,4,FALSE)</f>
        <v>2599168</v>
      </c>
      <c r="E2307">
        <f ca="1">VLOOKUP(A2307&amp;B2307,'raw -- CBO demo'!$A$11:$N$8141,8,FALSE)+VLOOKUP(A2307&amp;B2307,'raw -- CBO demo'!$A$11:$N$8141,14,FALSE)</f>
        <v>1318386</v>
      </c>
    </row>
    <row r="2308" spans="1:5">
      <c r="A2308">
        <f t="shared" si="81"/>
        <v>2045</v>
      </c>
      <c r="B2308">
        <f t="shared" si="82"/>
        <v>84</v>
      </c>
      <c r="C2308" t="str">
        <f t="shared" si="82"/>
        <v>pop_75_84</v>
      </c>
      <c r="D2308">
        <f ca="1">VLOOKUP(A2308&amp;B2308,'raw -- CBO demo'!$A$11:$N$8141,4,FALSE)</f>
        <v>2474399</v>
      </c>
      <c r="E2308">
        <f ca="1">VLOOKUP(A2308&amp;B2308,'raw -- CBO demo'!$A$11:$N$8141,8,FALSE)+VLOOKUP(A2308&amp;B2308,'raw -- CBO demo'!$A$11:$N$8141,14,FALSE)</f>
        <v>1188787</v>
      </c>
    </row>
    <row r="2309" spans="1:5">
      <c r="A2309">
        <f t="shared" si="81"/>
        <v>2045</v>
      </c>
      <c r="B2309">
        <f t="shared" si="82"/>
        <v>85</v>
      </c>
      <c r="C2309" t="str">
        <f t="shared" si="82"/>
        <v>pop_85_plus</v>
      </c>
      <c r="D2309">
        <f ca="1">VLOOKUP(A2309&amp;B2309,'raw -- CBO demo'!$A$11:$N$8141,4,FALSE)</f>
        <v>2262696</v>
      </c>
      <c r="E2309">
        <f ca="1">VLOOKUP(A2309&amp;B2309,'raw -- CBO demo'!$A$11:$N$8141,8,FALSE)+VLOOKUP(A2309&amp;B2309,'raw -- CBO demo'!$A$11:$N$8141,14,FALSE)</f>
        <v>1024868</v>
      </c>
    </row>
    <row r="2310" spans="1:5">
      <c r="A2310">
        <f t="shared" si="81"/>
        <v>2045</v>
      </c>
      <c r="B2310">
        <f t="shared" si="82"/>
        <v>86</v>
      </c>
      <c r="C2310" t="str">
        <f t="shared" si="82"/>
        <v>pop_85_plus</v>
      </c>
      <c r="D2310">
        <f ca="1">VLOOKUP(A2310&amp;B2310,'raw -- CBO demo'!$A$11:$N$8141,4,FALSE)</f>
        <v>2046325</v>
      </c>
      <c r="E2310">
        <f ca="1">VLOOKUP(A2310&amp;B2310,'raw -- CBO demo'!$A$11:$N$8141,8,FALSE)+VLOOKUP(A2310&amp;B2310,'raw -- CBO demo'!$A$11:$N$8141,14,FALSE)</f>
        <v>916659</v>
      </c>
    </row>
    <row r="2311" spans="1:5">
      <c r="A2311">
        <f t="shared" si="81"/>
        <v>2045</v>
      </c>
      <c r="B2311">
        <f t="shared" si="82"/>
        <v>87</v>
      </c>
      <c r="C2311" t="str">
        <f t="shared" si="82"/>
        <v>pop_85_plus</v>
      </c>
      <c r="D2311">
        <f ca="1">VLOOKUP(A2311&amp;B2311,'raw -- CBO demo'!$A$11:$N$8141,4,FALSE)</f>
        <v>1889614</v>
      </c>
      <c r="E2311">
        <f ca="1">VLOOKUP(A2311&amp;B2311,'raw -- CBO demo'!$A$11:$N$8141,8,FALSE)+VLOOKUP(A2311&amp;B2311,'raw -- CBO demo'!$A$11:$N$8141,14,FALSE)</f>
        <v>813159</v>
      </c>
    </row>
    <row r="2312" spans="1:5">
      <c r="A2312">
        <f t="shared" si="81"/>
        <v>2045</v>
      </c>
      <c r="B2312">
        <f t="shared" si="82"/>
        <v>88</v>
      </c>
      <c r="C2312" t="str">
        <f t="shared" si="82"/>
        <v>pop_85_plus</v>
      </c>
      <c r="D2312">
        <f ca="1">VLOOKUP(A2312&amp;B2312,'raw -- CBO demo'!$A$11:$N$8141,4,FALSE)</f>
        <v>1666040</v>
      </c>
      <c r="E2312">
        <f ca="1">VLOOKUP(A2312&amp;B2312,'raw -- CBO demo'!$A$11:$N$8141,8,FALSE)+VLOOKUP(A2312&amp;B2312,'raw -- CBO demo'!$A$11:$N$8141,14,FALSE)</f>
        <v>673917</v>
      </c>
    </row>
    <row r="2313" spans="1:5">
      <c r="A2313">
        <f t="shared" si="81"/>
        <v>2045</v>
      </c>
      <c r="B2313">
        <f t="shared" si="82"/>
        <v>89</v>
      </c>
      <c r="C2313" t="str">
        <f t="shared" si="82"/>
        <v>pop_85_plus</v>
      </c>
      <c r="D2313">
        <f ca="1">VLOOKUP(A2313&amp;B2313,'raw -- CBO demo'!$A$11:$N$8141,4,FALSE)</f>
        <v>1448129</v>
      </c>
      <c r="E2313">
        <f ca="1">VLOOKUP(A2313&amp;B2313,'raw -- CBO demo'!$A$11:$N$8141,8,FALSE)+VLOOKUP(A2313&amp;B2313,'raw -- CBO demo'!$A$11:$N$8141,14,FALSE)</f>
        <v>544879</v>
      </c>
    </row>
    <row r="2314" spans="1:5">
      <c r="A2314">
        <f t="shared" si="81"/>
        <v>2045</v>
      </c>
      <c r="B2314">
        <f t="shared" si="82"/>
        <v>90</v>
      </c>
      <c r="C2314" t="str">
        <f t="shared" si="82"/>
        <v>pop_85_plus</v>
      </c>
      <c r="D2314">
        <f ca="1">VLOOKUP(A2314&amp;B2314,'raw -- CBO demo'!$A$11:$N$8141,4,FALSE)</f>
        <v>1255914</v>
      </c>
      <c r="E2314">
        <f ca="1">VLOOKUP(A2314&amp;B2314,'raw -- CBO demo'!$A$11:$N$8141,8,FALSE)+VLOOKUP(A2314&amp;B2314,'raw -- CBO demo'!$A$11:$N$8141,14,FALSE)</f>
        <v>452551</v>
      </c>
    </row>
    <row r="2315" spans="1:5">
      <c r="A2315">
        <f t="shared" si="81"/>
        <v>2045</v>
      </c>
      <c r="B2315">
        <f t="shared" si="82"/>
        <v>91</v>
      </c>
      <c r="C2315" t="str">
        <f t="shared" si="82"/>
        <v>pop_85_plus</v>
      </c>
      <c r="D2315">
        <f ca="1">VLOOKUP(A2315&amp;B2315,'raw -- CBO demo'!$A$11:$N$8141,4,FALSE)</f>
        <v>1035165</v>
      </c>
      <c r="E2315">
        <f ca="1">VLOOKUP(A2315&amp;B2315,'raw -- CBO demo'!$A$11:$N$8141,8,FALSE)+VLOOKUP(A2315&amp;B2315,'raw -- CBO demo'!$A$11:$N$8141,14,FALSE)</f>
        <v>333713</v>
      </c>
    </row>
    <row r="2316" spans="1:5">
      <c r="A2316">
        <f t="shared" si="81"/>
        <v>2045</v>
      </c>
      <c r="B2316">
        <f t="shared" si="82"/>
        <v>92</v>
      </c>
      <c r="C2316" t="str">
        <f t="shared" si="82"/>
        <v>pop_85_plus</v>
      </c>
      <c r="D2316">
        <f ca="1">VLOOKUP(A2316&amp;B2316,'raw -- CBO demo'!$A$11:$N$8141,4,FALSE)</f>
        <v>864841</v>
      </c>
      <c r="E2316">
        <f ca="1">VLOOKUP(A2316&amp;B2316,'raw -- CBO demo'!$A$11:$N$8141,8,FALSE)+VLOOKUP(A2316&amp;B2316,'raw -- CBO demo'!$A$11:$N$8141,14,FALSE)</f>
        <v>265363</v>
      </c>
    </row>
    <row r="2317" spans="1:5">
      <c r="A2317">
        <f t="shared" si="81"/>
        <v>2045</v>
      </c>
      <c r="B2317">
        <f t="shared" si="82"/>
        <v>93</v>
      </c>
      <c r="C2317" t="str">
        <f t="shared" si="82"/>
        <v>pop_85_plus</v>
      </c>
      <c r="D2317">
        <f ca="1">VLOOKUP(A2317&amp;B2317,'raw -- CBO demo'!$A$11:$N$8141,4,FALSE)</f>
        <v>689658</v>
      </c>
      <c r="E2317">
        <f ca="1">VLOOKUP(A2317&amp;B2317,'raw -- CBO demo'!$A$11:$N$8141,8,FALSE)+VLOOKUP(A2317&amp;B2317,'raw -- CBO demo'!$A$11:$N$8141,14,FALSE)</f>
        <v>187868</v>
      </c>
    </row>
    <row r="2318" spans="1:5">
      <c r="A2318">
        <f t="shared" si="81"/>
        <v>2045</v>
      </c>
      <c r="B2318">
        <f t="shared" si="82"/>
        <v>94</v>
      </c>
      <c r="C2318" t="str">
        <f t="shared" si="82"/>
        <v>pop_85_plus</v>
      </c>
      <c r="D2318">
        <f ca="1">VLOOKUP(A2318&amp;B2318,'raw -- CBO demo'!$A$11:$N$8141,4,FALSE)</f>
        <v>539730</v>
      </c>
      <c r="E2318">
        <f ca="1">VLOOKUP(A2318&amp;B2318,'raw -- CBO demo'!$A$11:$N$8141,8,FALSE)+VLOOKUP(A2318&amp;B2318,'raw -- CBO demo'!$A$11:$N$8141,14,FALSE)</f>
        <v>136948</v>
      </c>
    </row>
    <row r="2319" spans="1:5">
      <c r="A2319">
        <f t="shared" si="81"/>
        <v>2045</v>
      </c>
      <c r="B2319">
        <f t="shared" si="82"/>
        <v>95</v>
      </c>
      <c r="C2319" t="str">
        <f t="shared" si="82"/>
        <v>pop_85_plus</v>
      </c>
      <c r="D2319">
        <f ca="1">VLOOKUP(A2319&amp;B2319,'raw -- CBO demo'!$A$11:$N$8141,4,FALSE)</f>
        <v>418996</v>
      </c>
      <c r="E2319">
        <f ca="1">VLOOKUP(A2319&amp;B2319,'raw -- CBO demo'!$A$11:$N$8141,8,FALSE)+VLOOKUP(A2319&amp;B2319,'raw -- CBO demo'!$A$11:$N$8141,14,FALSE)</f>
        <v>99130</v>
      </c>
    </row>
    <row r="2320" spans="1:5">
      <c r="A2320">
        <f t="shared" si="81"/>
        <v>2045</v>
      </c>
      <c r="B2320">
        <f t="shared" si="82"/>
        <v>96</v>
      </c>
      <c r="C2320" t="str">
        <f t="shared" si="82"/>
        <v>pop_85_plus</v>
      </c>
      <c r="D2320">
        <f ca="1">VLOOKUP(A2320&amp;B2320,'raw -- CBO demo'!$A$11:$N$8141,4,FALSE)</f>
        <v>316137</v>
      </c>
      <c r="E2320">
        <f ca="1">VLOOKUP(A2320&amp;B2320,'raw -- CBO demo'!$A$11:$N$8141,8,FALSE)+VLOOKUP(A2320&amp;B2320,'raw -- CBO demo'!$A$11:$N$8141,14,FALSE)</f>
        <v>80542</v>
      </c>
    </row>
    <row r="2321" spans="1:5">
      <c r="A2321">
        <f t="shared" si="81"/>
        <v>2045</v>
      </c>
      <c r="B2321">
        <f t="shared" si="82"/>
        <v>97</v>
      </c>
      <c r="C2321" t="str">
        <f t="shared" si="82"/>
        <v>pop_85_plus</v>
      </c>
      <c r="D2321">
        <f ca="1">VLOOKUP(A2321&amp;B2321,'raw -- CBO demo'!$A$11:$N$8141,4,FALSE)</f>
        <v>244529</v>
      </c>
      <c r="E2321">
        <f ca="1">VLOOKUP(A2321&amp;B2321,'raw -- CBO demo'!$A$11:$N$8141,8,FALSE)+VLOOKUP(A2321&amp;B2321,'raw -- CBO demo'!$A$11:$N$8141,14,FALSE)</f>
        <v>45105</v>
      </c>
    </row>
    <row r="2322" spans="1:5">
      <c r="A2322">
        <f t="shared" si="81"/>
        <v>2045</v>
      </c>
      <c r="B2322">
        <f t="shared" si="82"/>
        <v>98</v>
      </c>
      <c r="C2322" t="str">
        <f t="shared" si="82"/>
        <v>pop_85_plus</v>
      </c>
      <c r="D2322">
        <f ca="1">VLOOKUP(A2322&amp;B2322,'raw -- CBO demo'!$A$11:$N$8141,4,FALSE)</f>
        <v>159885</v>
      </c>
      <c r="E2322">
        <f ca="1">VLOOKUP(A2322&amp;B2322,'raw -- CBO demo'!$A$11:$N$8141,8,FALSE)+VLOOKUP(A2322&amp;B2322,'raw -- CBO demo'!$A$11:$N$8141,14,FALSE)</f>
        <v>21730</v>
      </c>
    </row>
    <row r="2323" spans="1:5">
      <c r="A2323">
        <f t="shared" si="81"/>
        <v>2045</v>
      </c>
      <c r="B2323">
        <f t="shared" si="82"/>
        <v>99</v>
      </c>
      <c r="C2323" t="str">
        <f t="shared" si="82"/>
        <v>pop_85_plus</v>
      </c>
      <c r="D2323">
        <f ca="1">VLOOKUP(A2323&amp;B2323,'raw -- CBO demo'!$A$11:$N$8141,4,FALSE)</f>
        <v>94765</v>
      </c>
      <c r="E2323">
        <f ca="1">VLOOKUP(A2323&amp;B2323,'raw -- CBO demo'!$A$11:$N$8141,8,FALSE)+VLOOKUP(A2323&amp;B2323,'raw -- CBO demo'!$A$11:$N$8141,14,FALSE)</f>
        <v>10682</v>
      </c>
    </row>
    <row r="2324" spans="1:5">
      <c r="A2324">
        <f t="shared" si="81"/>
        <v>2045</v>
      </c>
      <c r="B2324">
        <f t="shared" si="82"/>
        <v>100</v>
      </c>
      <c r="C2324" t="str">
        <f t="shared" si="82"/>
        <v>pop_85_plus</v>
      </c>
      <c r="D2324">
        <f ca="1">VLOOKUP(A2324&amp;B2324,'raw -- CBO demo'!$A$11:$N$8141,4,FALSE)</f>
        <v>182810</v>
      </c>
      <c r="E2324">
        <f ca="1">VLOOKUP(A2324&amp;B2324,'raw -- CBO demo'!$A$11:$N$8141,8,FALSE)+VLOOKUP(A2324&amp;B2324,'raw -- CBO demo'!$A$11:$N$8141,14,FALSE)</f>
        <v>24504</v>
      </c>
    </row>
    <row r="2325" spans="1:5">
      <c r="A2325">
        <f t="shared" si="81"/>
        <v>2046</v>
      </c>
      <c r="B2325">
        <f t="shared" si="82"/>
        <v>0</v>
      </c>
      <c r="C2325" t="str">
        <f t="shared" si="82"/>
        <v>pop_0_5</v>
      </c>
      <c r="D2325">
        <f ca="1">VLOOKUP(A2325&amp;B2325,'raw -- CBO demo'!$A$11:$N$8141,4,FALSE)</f>
        <v>3941789</v>
      </c>
      <c r="E2325">
        <f ca="1">VLOOKUP(A2325&amp;B2325,'raw -- CBO demo'!$A$11:$N$8141,8,FALSE)+VLOOKUP(A2325&amp;B2325,'raw -- CBO demo'!$A$11:$N$8141,14,FALSE)</f>
        <v>0</v>
      </c>
    </row>
    <row r="2326" spans="1:5">
      <c r="A2326">
        <f t="shared" si="81"/>
        <v>2046</v>
      </c>
      <c r="B2326">
        <f t="shared" si="82"/>
        <v>1</v>
      </c>
      <c r="C2326" t="str">
        <f t="shared" si="82"/>
        <v>pop_0_5</v>
      </c>
      <c r="D2326">
        <f ca="1">VLOOKUP(A2326&amp;B2326,'raw -- CBO demo'!$A$11:$N$8141,4,FALSE)</f>
        <v>3968852</v>
      </c>
      <c r="E2326">
        <f ca="1">VLOOKUP(A2326&amp;B2326,'raw -- CBO demo'!$A$11:$N$8141,8,FALSE)+VLOOKUP(A2326&amp;B2326,'raw -- CBO demo'!$A$11:$N$8141,14,FALSE)</f>
        <v>0</v>
      </c>
    </row>
    <row r="2327" spans="1:5">
      <c r="A2327">
        <f t="shared" si="81"/>
        <v>2046</v>
      </c>
      <c r="B2327">
        <f t="shared" si="82"/>
        <v>2</v>
      </c>
      <c r="C2327" t="str">
        <f t="shared" si="82"/>
        <v>pop_0_5</v>
      </c>
      <c r="D2327">
        <f ca="1">VLOOKUP(A2327&amp;B2327,'raw -- CBO demo'!$A$11:$N$8141,4,FALSE)</f>
        <v>4003627</v>
      </c>
      <c r="E2327">
        <f ca="1">VLOOKUP(A2327&amp;B2327,'raw -- CBO demo'!$A$11:$N$8141,8,FALSE)+VLOOKUP(A2327&amp;B2327,'raw -- CBO demo'!$A$11:$N$8141,14,FALSE)</f>
        <v>0</v>
      </c>
    </row>
    <row r="2328" spans="1:5">
      <c r="A2328">
        <f t="shared" si="81"/>
        <v>2046</v>
      </c>
      <c r="B2328">
        <f t="shared" si="82"/>
        <v>3</v>
      </c>
      <c r="C2328" t="str">
        <f t="shared" si="82"/>
        <v>pop_0_5</v>
      </c>
      <c r="D2328">
        <f ca="1">VLOOKUP(A2328&amp;B2328,'raw -- CBO demo'!$A$11:$N$8141,4,FALSE)</f>
        <v>4037745</v>
      </c>
      <c r="E2328">
        <f ca="1">VLOOKUP(A2328&amp;B2328,'raw -- CBO demo'!$A$11:$N$8141,8,FALSE)+VLOOKUP(A2328&amp;B2328,'raw -- CBO demo'!$A$11:$N$8141,14,FALSE)</f>
        <v>0</v>
      </c>
    </row>
    <row r="2329" spans="1:5">
      <c r="A2329">
        <f t="shared" si="81"/>
        <v>2046</v>
      </c>
      <c r="B2329">
        <f t="shared" si="82"/>
        <v>4</v>
      </c>
      <c r="C2329" t="str">
        <f t="shared" si="82"/>
        <v>pop_0_5</v>
      </c>
      <c r="D2329">
        <f ca="1">VLOOKUP(A2329&amp;B2329,'raw -- CBO demo'!$A$11:$N$8141,4,FALSE)</f>
        <v>4068651</v>
      </c>
      <c r="E2329">
        <f ca="1">VLOOKUP(A2329&amp;B2329,'raw -- CBO demo'!$A$11:$N$8141,8,FALSE)+VLOOKUP(A2329&amp;B2329,'raw -- CBO demo'!$A$11:$N$8141,14,FALSE)</f>
        <v>0</v>
      </c>
    </row>
    <row r="2330" spans="1:5">
      <c r="A2330">
        <f t="shared" si="81"/>
        <v>2046</v>
      </c>
      <c r="B2330">
        <f t="shared" si="82"/>
        <v>5</v>
      </c>
      <c r="C2330" t="str">
        <f t="shared" si="82"/>
        <v>pop_0_5</v>
      </c>
      <c r="D2330">
        <f ca="1">VLOOKUP(A2330&amp;B2330,'raw -- CBO demo'!$A$11:$N$8141,4,FALSE)</f>
        <v>4096643</v>
      </c>
      <c r="E2330">
        <f ca="1">VLOOKUP(A2330&amp;B2330,'raw -- CBO demo'!$A$11:$N$8141,8,FALSE)+VLOOKUP(A2330&amp;B2330,'raw -- CBO demo'!$A$11:$N$8141,14,FALSE)</f>
        <v>0</v>
      </c>
    </row>
    <row r="2331" spans="1:5">
      <c r="A2331">
        <f t="shared" si="81"/>
        <v>2046</v>
      </c>
      <c r="B2331">
        <f t="shared" si="82"/>
        <v>6</v>
      </c>
      <c r="C2331" t="str">
        <f t="shared" si="82"/>
        <v>pop_6_17</v>
      </c>
      <c r="D2331">
        <f ca="1">VLOOKUP(A2331&amp;B2331,'raw -- CBO demo'!$A$11:$N$8141,4,FALSE)</f>
        <v>4122780</v>
      </c>
      <c r="E2331">
        <f ca="1">VLOOKUP(A2331&amp;B2331,'raw -- CBO demo'!$A$11:$N$8141,8,FALSE)+VLOOKUP(A2331&amp;B2331,'raw -- CBO demo'!$A$11:$N$8141,14,FALSE)</f>
        <v>0</v>
      </c>
    </row>
    <row r="2332" spans="1:5">
      <c r="A2332">
        <f t="shared" si="81"/>
        <v>2046</v>
      </c>
      <c r="B2332">
        <f t="shared" si="82"/>
        <v>7</v>
      </c>
      <c r="C2332" t="str">
        <f t="shared" si="82"/>
        <v>pop_6_17</v>
      </c>
      <c r="D2332">
        <f ca="1">VLOOKUP(A2332&amp;B2332,'raw -- CBO demo'!$A$11:$N$8141,4,FALSE)</f>
        <v>4144472</v>
      </c>
      <c r="E2332">
        <f ca="1">VLOOKUP(A2332&amp;B2332,'raw -- CBO demo'!$A$11:$N$8141,8,FALSE)+VLOOKUP(A2332&amp;B2332,'raw -- CBO demo'!$A$11:$N$8141,14,FALSE)</f>
        <v>0</v>
      </c>
    </row>
    <row r="2333" spans="1:5">
      <c r="A2333">
        <f t="shared" si="81"/>
        <v>2046</v>
      </c>
      <c r="B2333">
        <f t="shared" si="82"/>
        <v>8</v>
      </c>
      <c r="C2333" t="str">
        <f t="shared" si="82"/>
        <v>pop_6_17</v>
      </c>
      <c r="D2333">
        <f ca="1">VLOOKUP(A2333&amp;B2333,'raw -- CBO demo'!$A$11:$N$8141,4,FALSE)</f>
        <v>4162325</v>
      </c>
      <c r="E2333">
        <f ca="1">VLOOKUP(A2333&amp;B2333,'raw -- CBO demo'!$A$11:$N$8141,8,FALSE)+VLOOKUP(A2333&amp;B2333,'raw -- CBO demo'!$A$11:$N$8141,14,FALSE)</f>
        <v>0</v>
      </c>
    </row>
    <row r="2334" spans="1:5">
      <c r="A2334">
        <f t="shared" si="81"/>
        <v>2046</v>
      </c>
      <c r="B2334">
        <f t="shared" si="82"/>
        <v>9</v>
      </c>
      <c r="C2334" t="str">
        <f t="shared" si="82"/>
        <v>pop_6_17</v>
      </c>
      <c r="D2334">
        <f ca="1">VLOOKUP(A2334&amp;B2334,'raw -- CBO demo'!$A$11:$N$8141,4,FALSE)</f>
        <v>4177810</v>
      </c>
      <c r="E2334">
        <f ca="1">VLOOKUP(A2334&amp;B2334,'raw -- CBO demo'!$A$11:$N$8141,8,FALSE)+VLOOKUP(A2334&amp;B2334,'raw -- CBO demo'!$A$11:$N$8141,14,FALSE)</f>
        <v>0</v>
      </c>
    </row>
    <row r="2335" spans="1:5">
      <c r="A2335">
        <f t="shared" si="81"/>
        <v>2046</v>
      </c>
      <c r="B2335">
        <f t="shared" si="82"/>
        <v>10</v>
      </c>
      <c r="C2335" t="str">
        <f t="shared" si="82"/>
        <v>pop_6_17</v>
      </c>
      <c r="D2335">
        <f ca="1">VLOOKUP(A2335&amp;B2335,'raw -- CBO demo'!$A$11:$N$8141,4,FALSE)</f>
        <v>4192278</v>
      </c>
      <c r="E2335">
        <f ca="1">VLOOKUP(A2335&amp;B2335,'raw -- CBO demo'!$A$11:$N$8141,8,FALSE)+VLOOKUP(A2335&amp;B2335,'raw -- CBO demo'!$A$11:$N$8141,14,FALSE)</f>
        <v>0</v>
      </c>
    </row>
    <row r="2336" spans="1:5">
      <c r="A2336">
        <f t="shared" si="81"/>
        <v>2046</v>
      </c>
      <c r="B2336">
        <f t="shared" si="82"/>
        <v>11</v>
      </c>
      <c r="C2336" t="str">
        <f t="shared" si="82"/>
        <v>pop_6_17</v>
      </c>
      <c r="D2336">
        <f ca="1">VLOOKUP(A2336&amp;B2336,'raw -- CBO demo'!$A$11:$N$8141,4,FALSE)</f>
        <v>4206657</v>
      </c>
      <c r="E2336">
        <f ca="1">VLOOKUP(A2336&amp;B2336,'raw -- CBO demo'!$A$11:$N$8141,8,FALSE)+VLOOKUP(A2336&amp;B2336,'raw -- CBO demo'!$A$11:$N$8141,14,FALSE)</f>
        <v>0</v>
      </c>
    </row>
    <row r="2337" spans="1:5">
      <c r="A2337">
        <f t="shared" si="81"/>
        <v>2046</v>
      </c>
      <c r="B2337">
        <f t="shared" si="82"/>
        <v>12</v>
      </c>
      <c r="C2337" t="str">
        <f t="shared" si="82"/>
        <v>pop_6_17</v>
      </c>
      <c r="D2337">
        <f ca="1">VLOOKUP(A2337&amp;B2337,'raw -- CBO demo'!$A$11:$N$8141,4,FALSE)</f>
        <v>4222146</v>
      </c>
      <c r="E2337">
        <f ca="1">VLOOKUP(A2337&amp;B2337,'raw -- CBO demo'!$A$11:$N$8141,8,FALSE)+VLOOKUP(A2337&amp;B2337,'raw -- CBO demo'!$A$11:$N$8141,14,FALSE)</f>
        <v>0</v>
      </c>
    </row>
    <row r="2338" spans="1:5">
      <c r="A2338">
        <f t="shared" si="81"/>
        <v>2046</v>
      </c>
      <c r="B2338">
        <f t="shared" si="82"/>
        <v>13</v>
      </c>
      <c r="C2338" t="str">
        <f t="shared" si="82"/>
        <v>pop_6_17</v>
      </c>
      <c r="D2338">
        <f ca="1">VLOOKUP(A2338&amp;B2338,'raw -- CBO demo'!$A$11:$N$8141,4,FALSE)</f>
        <v>4239289</v>
      </c>
      <c r="E2338">
        <f ca="1">VLOOKUP(A2338&amp;B2338,'raw -- CBO demo'!$A$11:$N$8141,8,FALSE)+VLOOKUP(A2338&amp;B2338,'raw -- CBO demo'!$A$11:$N$8141,14,FALSE)</f>
        <v>0</v>
      </c>
    </row>
    <row r="2339" spans="1:5">
      <c r="A2339">
        <f t="shared" si="81"/>
        <v>2046</v>
      </c>
      <c r="B2339">
        <f t="shared" si="82"/>
        <v>14</v>
      </c>
      <c r="C2339" t="str">
        <f t="shared" si="82"/>
        <v>pop_6_17</v>
      </c>
      <c r="D2339">
        <f ca="1">VLOOKUP(A2339&amp;B2339,'raw -- CBO demo'!$A$11:$N$8141,4,FALSE)</f>
        <v>4257595</v>
      </c>
      <c r="E2339">
        <f ca="1">VLOOKUP(A2339&amp;B2339,'raw -- CBO demo'!$A$11:$N$8141,8,FALSE)+VLOOKUP(A2339&amp;B2339,'raw -- CBO demo'!$A$11:$N$8141,14,FALSE)</f>
        <v>0</v>
      </c>
    </row>
    <row r="2340" spans="1:5">
      <c r="A2340">
        <f t="shared" si="81"/>
        <v>2046</v>
      </c>
      <c r="B2340">
        <f t="shared" si="82"/>
        <v>15</v>
      </c>
      <c r="C2340" t="str">
        <f t="shared" si="82"/>
        <v>pop_6_17</v>
      </c>
      <c r="D2340">
        <f ca="1">VLOOKUP(A2340&amp;B2340,'raw -- CBO demo'!$A$11:$N$8141,4,FALSE)</f>
        <v>4268961</v>
      </c>
      <c r="E2340">
        <f ca="1">VLOOKUP(A2340&amp;B2340,'raw -- CBO demo'!$A$11:$N$8141,8,FALSE)+VLOOKUP(A2340&amp;B2340,'raw -- CBO demo'!$A$11:$N$8141,14,FALSE)</f>
        <v>0</v>
      </c>
    </row>
    <row r="2341" spans="1:5">
      <c r="A2341">
        <f t="shared" si="81"/>
        <v>2046</v>
      </c>
      <c r="B2341">
        <f t="shared" si="82"/>
        <v>16</v>
      </c>
      <c r="C2341" t="str">
        <f t="shared" si="82"/>
        <v>pop_6_17</v>
      </c>
      <c r="D2341">
        <f ca="1">VLOOKUP(A2341&amp;B2341,'raw -- CBO demo'!$A$11:$N$8141,4,FALSE)</f>
        <v>4268069</v>
      </c>
      <c r="E2341">
        <f ca="1">VLOOKUP(A2341&amp;B2341,'raw -- CBO demo'!$A$11:$N$8141,8,FALSE)+VLOOKUP(A2341&amp;B2341,'raw -- CBO demo'!$A$11:$N$8141,14,FALSE)</f>
        <v>12397</v>
      </c>
    </row>
    <row r="2342" spans="1:5">
      <c r="A2342">
        <f t="shared" si="81"/>
        <v>2046</v>
      </c>
      <c r="B2342">
        <f t="shared" si="82"/>
        <v>17</v>
      </c>
      <c r="C2342" t="str">
        <f t="shared" si="82"/>
        <v>pop_6_17</v>
      </c>
      <c r="D2342">
        <f ca="1">VLOOKUP(A2342&amp;B2342,'raw -- CBO demo'!$A$11:$N$8141,4,FALSE)</f>
        <v>4260071</v>
      </c>
      <c r="E2342">
        <f ca="1">VLOOKUP(A2342&amp;B2342,'raw -- CBO demo'!$A$11:$N$8141,8,FALSE)+VLOOKUP(A2342&amp;B2342,'raw -- CBO demo'!$A$11:$N$8141,14,FALSE)</f>
        <v>24712</v>
      </c>
    </row>
    <row r="2343" spans="1:5">
      <c r="A2343">
        <f t="shared" si="81"/>
        <v>2046</v>
      </c>
      <c r="B2343">
        <f t="shared" si="82"/>
        <v>18</v>
      </c>
      <c r="C2343" t="str">
        <f t="shared" si="82"/>
        <v>pop_18_24</v>
      </c>
      <c r="D2343">
        <f ca="1">VLOOKUP(A2343&amp;B2343,'raw -- CBO demo'!$A$11:$N$8141,4,FALSE)</f>
        <v>4248815</v>
      </c>
      <c r="E2343">
        <f ca="1">VLOOKUP(A2343&amp;B2343,'raw -- CBO demo'!$A$11:$N$8141,8,FALSE)+VLOOKUP(A2343&amp;B2343,'raw -- CBO demo'!$A$11:$N$8141,14,FALSE)</f>
        <v>41002</v>
      </c>
    </row>
    <row r="2344" spans="1:5">
      <c r="A2344">
        <f t="shared" si="81"/>
        <v>2046</v>
      </c>
      <c r="B2344">
        <f t="shared" si="82"/>
        <v>19</v>
      </c>
      <c r="C2344" t="str">
        <f t="shared" si="82"/>
        <v>pop_18_24</v>
      </c>
      <c r="D2344">
        <f ca="1">VLOOKUP(A2344&amp;B2344,'raw -- CBO demo'!$A$11:$N$8141,4,FALSE)</f>
        <v>4235632</v>
      </c>
      <c r="E2344">
        <f ca="1">VLOOKUP(A2344&amp;B2344,'raw -- CBO demo'!$A$11:$N$8141,8,FALSE)+VLOOKUP(A2344&amp;B2344,'raw -- CBO demo'!$A$11:$N$8141,14,FALSE)</f>
        <v>62510</v>
      </c>
    </row>
    <row r="2345" spans="1:5">
      <c r="A2345">
        <f t="shared" si="81"/>
        <v>2046</v>
      </c>
      <c r="B2345">
        <f t="shared" si="82"/>
        <v>20</v>
      </c>
      <c r="C2345" t="str">
        <f t="shared" si="82"/>
        <v>pop_18_24</v>
      </c>
      <c r="D2345">
        <f ca="1">VLOOKUP(A2345&amp;B2345,'raw -- CBO demo'!$A$11:$N$8141,4,FALSE)</f>
        <v>4223452</v>
      </c>
      <c r="E2345">
        <f ca="1">VLOOKUP(A2345&amp;B2345,'raw -- CBO demo'!$A$11:$N$8141,8,FALSE)+VLOOKUP(A2345&amp;B2345,'raw -- CBO demo'!$A$11:$N$8141,14,FALSE)</f>
        <v>154734</v>
      </c>
    </row>
    <row r="2346" spans="1:5">
      <c r="A2346">
        <f t="shared" si="81"/>
        <v>2046</v>
      </c>
      <c r="B2346">
        <f t="shared" si="82"/>
        <v>21</v>
      </c>
      <c r="C2346" t="str">
        <f t="shared" si="82"/>
        <v>pop_18_24</v>
      </c>
      <c r="D2346">
        <f ca="1">VLOOKUP(A2346&amp;B2346,'raw -- CBO demo'!$A$11:$N$8141,4,FALSE)</f>
        <v>4219554</v>
      </c>
      <c r="E2346">
        <f ca="1">VLOOKUP(A2346&amp;B2346,'raw -- CBO demo'!$A$11:$N$8141,8,FALSE)+VLOOKUP(A2346&amp;B2346,'raw -- CBO demo'!$A$11:$N$8141,14,FALSE)</f>
        <v>218325</v>
      </c>
    </row>
    <row r="2347" spans="1:5">
      <c r="A2347">
        <f t="shared" si="81"/>
        <v>2046</v>
      </c>
      <c r="B2347">
        <f t="shared" si="82"/>
        <v>22</v>
      </c>
      <c r="C2347" t="str">
        <f t="shared" si="82"/>
        <v>pop_18_24</v>
      </c>
      <c r="D2347">
        <f ca="1">VLOOKUP(A2347&amp;B2347,'raw -- CBO demo'!$A$11:$N$8141,4,FALSE)</f>
        <v>4223439</v>
      </c>
      <c r="E2347">
        <f ca="1">VLOOKUP(A2347&amp;B2347,'raw -- CBO demo'!$A$11:$N$8141,8,FALSE)+VLOOKUP(A2347&amp;B2347,'raw -- CBO demo'!$A$11:$N$8141,14,FALSE)</f>
        <v>344788</v>
      </c>
    </row>
    <row r="2348" spans="1:5">
      <c r="A2348">
        <f t="shared" si="81"/>
        <v>2046</v>
      </c>
      <c r="B2348">
        <f t="shared" si="82"/>
        <v>23</v>
      </c>
      <c r="C2348" t="str">
        <f t="shared" si="82"/>
        <v>pop_18_24</v>
      </c>
      <c r="D2348">
        <f ca="1">VLOOKUP(A2348&amp;B2348,'raw -- CBO demo'!$A$11:$N$8141,4,FALSE)</f>
        <v>4223320</v>
      </c>
      <c r="E2348">
        <f ca="1">VLOOKUP(A2348&amp;B2348,'raw -- CBO demo'!$A$11:$N$8141,8,FALSE)+VLOOKUP(A2348&amp;B2348,'raw -- CBO demo'!$A$11:$N$8141,14,FALSE)</f>
        <v>458737</v>
      </c>
    </row>
    <row r="2349" spans="1:5">
      <c r="A2349">
        <f t="shared" ref="A2349:A2412" si="83">A2248+1</f>
        <v>2046</v>
      </c>
      <c r="B2349">
        <f t="shared" ref="B2349:C2412" si="84">B2248</f>
        <v>24</v>
      </c>
      <c r="C2349" t="str">
        <f t="shared" si="84"/>
        <v>pop_18_24</v>
      </c>
      <c r="D2349">
        <f ca="1">VLOOKUP(A2349&amp;B2349,'raw -- CBO demo'!$A$11:$N$8141,4,FALSE)</f>
        <v>4232166</v>
      </c>
      <c r="E2349">
        <f ca="1">VLOOKUP(A2349&amp;B2349,'raw -- CBO demo'!$A$11:$N$8141,8,FALSE)+VLOOKUP(A2349&amp;B2349,'raw -- CBO demo'!$A$11:$N$8141,14,FALSE)</f>
        <v>625517</v>
      </c>
    </row>
    <row r="2350" spans="1:5">
      <c r="A2350">
        <f t="shared" si="83"/>
        <v>2046</v>
      </c>
      <c r="B2350">
        <f t="shared" si="84"/>
        <v>25</v>
      </c>
      <c r="C2350" t="str">
        <f t="shared" si="84"/>
        <v>pop_25_34</v>
      </c>
      <c r="D2350">
        <f ca="1">VLOOKUP(A2350&amp;B2350,'raw -- CBO demo'!$A$11:$N$8141,4,FALSE)</f>
        <v>4186489</v>
      </c>
      <c r="E2350">
        <f ca="1">VLOOKUP(A2350&amp;B2350,'raw -- CBO demo'!$A$11:$N$8141,8,FALSE)+VLOOKUP(A2350&amp;B2350,'raw -- CBO demo'!$A$11:$N$8141,14,FALSE)</f>
        <v>820286</v>
      </c>
    </row>
    <row r="2351" spans="1:5">
      <c r="A2351">
        <f t="shared" si="83"/>
        <v>2046</v>
      </c>
      <c r="B2351">
        <f t="shared" si="84"/>
        <v>26</v>
      </c>
      <c r="C2351" t="str">
        <f t="shared" si="84"/>
        <v>pop_25_34</v>
      </c>
      <c r="D2351">
        <f ca="1">VLOOKUP(A2351&amp;B2351,'raw -- CBO demo'!$A$11:$N$8141,4,FALSE)</f>
        <v>4322718</v>
      </c>
      <c r="E2351">
        <f ca="1">VLOOKUP(A2351&amp;B2351,'raw -- CBO demo'!$A$11:$N$8141,8,FALSE)+VLOOKUP(A2351&amp;B2351,'raw -- CBO demo'!$A$11:$N$8141,14,FALSE)</f>
        <v>1068160</v>
      </c>
    </row>
    <row r="2352" spans="1:5">
      <c r="A2352">
        <f t="shared" si="83"/>
        <v>2046</v>
      </c>
      <c r="B2352">
        <f t="shared" si="84"/>
        <v>27</v>
      </c>
      <c r="C2352" t="str">
        <f t="shared" si="84"/>
        <v>pop_25_34</v>
      </c>
      <c r="D2352">
        <f ca="1">VLOOKUP(A2352&amp;B2352,'raw -- CBO demo'!$A$11:$N$8141,4,FALSE)</f>
        <v>4391048</v>
      </c>
      <c r="E2352">
        <f ca="1">VLOOKUP(A2352&amp;B2352,'raw -- CBO demo'!$A$11:$N$8141,8,FALSE)+VLOOKUP(A2352&amp;B2352,'raw -- CBO demo'!$A$11:$N$8141,14,FALSE)</f>
        <v>1294253</v>
      </c>
    </row>
    <row r="2353" spans="1:5">
      <c r="A2353">
        <f t="shared" si="83"/>
        <v>2046</v>
      </c>
      <c r="B2353">
        <f t="shared" si="84"/>
        <v>28</v>
      </c>
      <c r="C2353" t="str">
        <f t="shared" si="84"/>
        <v>pop_25_34</v>
      </c>
      <c r="D2353">
        <f ca="1">VLOOKUP(A2353&amp;B2353,'raw -- CBO demo'!$A$11:$N$8141,4,FALSE)</f>
        <v>4471265</v>
      </c>
      <c r="E2353">
        <f ca="1">VLOOKUP(A2353&amp;B2353,'raw -- CBO demo'!$A$11:$N$8141,8,FALSE)+VLOOKUP(A2353&amp;B2353,'raw -- CBO demo'!$A$11:$N$8141,14,FALSE)</f>
        <v>1582698</v>
      </c>
    </row>
    <row r="2354" spans="1:5">
      <c r="A2354">
        <f t="shared" si="83"/>
        <v>2046</v>
      </c>
      <c r="B2354">
        <f t="shared" si="84"/>
        <v>29</v>
      </c>
      <c r="C2354" t="str">
        <f t="shared" si="84"/>
        <v>pop_25_34</v>
      </c>
      <c r="D2354">
        <f ca="1">VLOOKUP(A2354&amp;B2354,'raw -- CBO demo'!$A$11:$N$8141,4,FALSE)</f>
        <v>4577103</v>
      </c>
      <c r="E2354">
        <f ca="1">VLOOKUP(A2354&amp;B2354,'raw -- CBO demo'!$A$11:$N$8141,8,FALSE)+VLOOKUP(A2354&amp;B2354,'raw -- CBO demo'!$A$11:$N$8141,14,FALSE)</f>
        <v>1748483</v>
      </c>
    </row>
    <row r="2355" spans="1:5">
      <c r="A2355">
        <f t="shared" si="83"/>
        <v>2046</v>
      </c>
      <c r="B2355">
        <f t="shared" si="84"/>
        <v>30</v>
      </c>
      <c r="C2355" t="str">
        <f t="shared" si="84"/>
        <v>pop_25_34</v>
      </c>
      <c r="D2355">
        <f ca="1">VLOOKUP(A2355&amp;B2355,'raw -- CBO demo'!$A$11:$N$8141,4,FALSE)</f>
        <v>4625605</v>
      </c>
      <c r="E2355">
        <f ca="1">VLOOKUP(A2355&amp;B2355,'raw -- CBO demo'!$A$11:$N$8141,8,FALSE)+VLOOKUP(A2355&amp;B2355,'raw -- CBO demo'!$A$11:$N$8141,14,FALSE)</f>
        <v>1867192</v>
      </c>
    </row>
    <row r="2356" spans="1:5">
      <c r="A2356">
        <f t="shared" si="83"/>
        <v>2046</v>
      </c>
      <c r="B2356">
        <f t="shared" si="84"/>
        <v>31</v>
      </c>
      <c r="C2356" t="str">
        <f t="shared" si="84"/>
        <v>pop_25_34</v>
      </c>
      <c r="D2356">
        <f ca="1">VLOOKUP(A2356&amp;B2356,'raw -- CBO demo'!$A$11:$N$8141,4,FALSE)</f>
        <v>4650315</v>
      </c>
      <c r="E2356">
        <f ca="1">VLOOKUP(A2356&amp;B2356,'raw -- CBO demo'!$A$11:$N$8141,8,FALSE)+VLOOKUP(A2356&amp;B2356,'raw -- CBO demo'!$A$11:$N$8141,14,FALSE)</f>
        <v>2152958</v>
      </c>
    </row>
    <row r="2357" spans="1:5">
      <c r="A2357">
        <f t="shared" si="83"/>
        <v>2046</v>
      </c>
      <c r="B2357">
        <f t="shared" si="84"/>
        <v>32</v>
      </c>
      <c r="C2357" t="str">
        <f t="shared" si="84"/>
        <v>pop_25_34</v>
      </c>
      <c r="D2357">
        <f ca="1">VLOOKUP(A2357&amp;B2357,'raw -- CBO demo'!$A$11:$N$8141,4,FALSE)</f>
        <v>4607726</v>
      </c>
      <c r="E2357">
        <f ca="1">VLOOKUP(A2357&amp;B2357,'raw -- CBO demo'!$A$11:$N$8141,8,FALSE)+VLOOKUP(A2357&amp;B2357,'raw -- CBO demo'!$A$11:$N$8141,14,FALSE)</f>
        <v>2229228</v>
      </c>
    </row>
    <row r="2358" spans="1:5">
      <c r="A2358">
        <f t="shared" si="83"/>
        <v>2046</v>
      </c>
      <c r="B2358">
        <f t="shared" si="84"/>
        <v>33</v>
      </c>
      <c r="C2358" t="str">
        <f t="shared" si="84"/>
        <v>pop_25_34</v>
      </c>
      <c r="D2358">
        <f ca="1">VLOOKUP(A2358&amp;B2358,'raw -- CBO demo'!$A$11:$N$8141,4,FALSE)</f>
        <v>4634783</v>
      </c>
      <c r="E2358">
        <f ca="1">VLOOKUP(A2358&amp;B2358,'raw -- CBO demo'!$A$11:$N$8141,8,FALSE)+VLOOKUP(A2358&amp;B2358,'raw -- CBO demo'!$A$11:$N$8141,14,FALSE)</f>
        <v>2350078</v>
      </c>
    </row>
    <row r="2359" spans="1:5">
      <c r="A2359">
        <f t="shared" si="83"/>
        <v>2046</v>
      </c>
      <c r="B2359">
        <f t="shared" si="84"/>
        <v>34</v>
      </c>
      <c r="C2359" t="str">
        <f t="shared" si="84"/>
        <v>pop_25_34</v>
      </c>
      <c r="D2359">
        <f ca="1">VLOOKUP(A2359&amp;B2359,'raw -- CBO demo'!$A$11:$N$8141,4,FALSE)</f>
        <v>4636492</v>
      </c>
      <c r="E2359">
        <f ca="1">VLOOKUP(A2359&amp;B2359,'raw -- CBO demo'!$A$11:$N$8141,8,FALSE)+VLOOKUP(A2359&amp;B2359,'raw -- CBO demo'!$A$11:$N$8141,14,FALSE)</f>
        <v>2433758</v>
      </c>
    </row>
    <row r="2360" spans="1:5">
      <c r="A2360">
        <f t="shared" si="83"/>
        <v>2046</v>
      </c>
      <c r="B2360">
        <f t="shared" si="84"/>
        <v>35</v>
      </c>
      <c r="C2360" t="str">
        <f t="shared" si="84"/>
        <v>pop_35_44</v>
      </c>
      <c r="D2360">
        <f ca="1">VLOOKUP(A2360&amp;B2360,'raw -- CBO demo'!$A$11:$N$8141,4,FALSE)</f>
        <v>4728353</v>
      </c>
      <c r="E2360">
        <f ca="1">VLOOKUP(A2360&amp;B2360,'raw -- CBO demo'!$A$11:$N$8141,8,FALSE)+VLOOKUP(A2360&amp;B2360,'raw -- CBO demo'!$A$11:$N$8141,14,FALSE)</f>
        <v>2452829</v>
      </c>
    </row>
    <row r="2361" spans="1:5">
      <c r="A2361">
        <f t="shared" si="83"/>
        <v>2046</v>
      </c>
      <c r="B2361">
        <f t="shared" si="84"/>
        <v>36</v>
      </c>
      <c r="C2361" t="str">
        <f t="shared" si="84"/>
        <v>pop_35_44</v>
      </c>
      <c r="D2361">
        <f ca="1">VLOOKUP(A2361&amp;B2361,'raw -- CBO demo'!$A$11:$N$8141,4,FALSE)</f>
        <v>4805076</v>
      </c>
      <c r="E2361">
        <f ca="1">VLOOKUP(A2361&amp;B2361,'raw -- CBO demo'!$A$11:$N$8141,8,FALSE)+VLOOKUP(A2361&amp;B2361,'raw -- CBO demo'!$A$11:$N$8141,14,FALSE)</f>
        <v>2613050</v>
      </c>
    </row>
    <row r="2362" spans="1:5">
      <c r="A2362">
        <f t="shared" si="83"/>
        <v>2046</v>
      </c>
      <c r="B2362">
        <f t="shared" si="84"/>
        <v>37</v>
      </c>
      <c r="C2362" t="str">
        <f t="shared" si="84"/>
        <v>pop_35_44</v>
      </c>
      <c r="D2362">
        <f ca="1">VLOOKUP(A2362&amp;B2362,'raw -- CBO demo'!$A$11:$N$8141,4,FALSE)</f>
        <v>4967141</v>
      </c>
      <c r="E2362">
        <f ca="1">VLOOKUP(A2362&amp;B2362,'raw -- CBO demo'!$A$11:$N$8141,8,FALSE)+VLOOKUP(A2362&amp;B2362,'raw -- CBO demo'!$A$11:$N$8141,14,FALSE)</f>
        <v>2688346</v>
      </c>
    </row>
    <row r="2363" spans="1:5">
      <c r="A2363">
        <f t="shared" si="83"/>
        <v>2046</v>
      </c>
      <c r="B2363">
        <f t="shared" si="84"/>
        <v>38</v>
      </c>
      <c r="C2363" t="str">
        <f t="shared" si="84"/>
        <v>pop_35_44</v>
      </c>
      <c r="D2363">
        <f ca="1">VLOOKUP(A2363&amp;B2363,'raw -- CBO demo'!$A$11:$N$8141,4,FALSE)</f>
        <v>4990919</v>
      </c>
      <c r="E2363">
        <f ca="1">VLOOKUP(A2363&amp;B2363,'raw -- CBO demo'!$A$11:$N$8141,8,FALSE)+VLOOKUP(A2363&amp;B2363,'raw -- CBO demo'!$A$11:$N$8141,14,FALSE)</f>
        <v>2796453</v>
      </c>
    </row>
    <row r="2364" spans="1:5">
      <c r="A2364">
        <f t="shared" si="83"/>
        <v>2046</v>
      </c>
      <c r="B2364">
        <f t="shared" si="84"/>
        <v>39</v>
      </c>
      <c r="C2364" t="str">
        <f t="shared" si="84"/>
        <v>pop_35_44</v>
      </c>
      <c r="D2364">
        <f ca="1">VLOOKUP(A2364&amp;B2364,'raw -- CBO demo'!$A$11:$N$8141,4,FALSE)</f>
        <v>4927414</v>
      </c>
      <c r="E2364">
        <f ca="1">VLOOKUP(A2364&amp;B2364,'raw -- CBO demo'!$A$11:$N$8141,8,FALSE)+VLOOKUP(A2364&amp;B2364,'raw -- CBO demo'!$A$11:$N$8141,14,FALSE)</f>
        <v>2855930</v>
      </c>
    </row>
    <row r="2365" spans="1:5">
      <c r="A2365">
        <f t="shared" si="83"/>
        <v>2046</v>
      </c>
      <c r="B2365">
        <f t="shared" si="84"/>
        <v>40</v>
      </c>
      <c r="C2365" t="str">
        <f t="shared" si="84"/>
        <v>pop_35_44</v>
      </c>
      <c r="D2365">
        <f ca="1">VLOOKUP(A2365&amp;B2365,'raw -- CBO demo'!$A$11:$N$8141,4,FALSE)</f>
        <v>4820484</v>
      </c>
      <c r="E2365">
        <f ca="1">VLOOKUP(A2365&amp;B2365,'raw -- CBO demo'!$A$11:$N$8141,8,FALSE)+VLOOKUP(A2365&amp;B2365,'raw -- CBO demo'!$A$11:$N$8141,14,FALSE)</f>
        <v>2779719</v>
      </c>
    </row>
    <row r="2366" spans="1:5">
      <c r="A2366">
        <f t="shared" si="83"/>
        <v>2046</v>
      </c>
      <c r="B2366">
        <f t="shared" si="84"/>
        <v>41</v>
      </c>
      <c r="C2366" t="str">
        <f t="shared" si="84"/>
        <v>pop_35_44</v>
      </c>
      <c r="D2366">
        <f ca="1">VLOOKUP(A2366&amp;B2366,'raw -- CBO demo'!$A$11:$N$8141,4,FALSE)</f>
        <v>4772613</v>
      </c>
      <c r="E2366">
        <f ca="1">VLOOKUP(A2366&amp;B2366,'raw -- CBO demo'!$A$11:$N$8141,8,FALSE)+VLOOKUP(A2366&amp;B2366,'raw -- CBO demo'!$A$11:$N$8141,14,FALSE)</f>
        <v>2729222</v>
      </c>
    </row>
    <row r="2367" spans="1:5">
      <c r="A2367">
        <f t="shared" si="83"/>
        <v>2046</v>
      </c>
      <c r="B2367">
        <f t="shared" si="84"/>
        <v>42</v>
      </c>
      <c r="C2367" t="str">
        <f t="shared" si="84"/>
        <v>pop_35_44</v>
      </c>
      <c r="D2367">
        <f ca="1">VLOOKUP(A2367&amp;B2367,'raw -- CBO demo'!$A$11:$N$8141,4,FALSE)</f>
        <v>4737699</v>
      </c>
      <c r="E2367">
        <f ca="1">VLOOKUP(A2367&amp;B2367,'raw -- CBO demo'!$A$11:$N$8141,8,FALSE)+VLOOKUP(A2367&amp;B2367,'raw -- CBO demo'!$A$11:$N$8141,14,FALSE)</f>
        <v>2777998</v>
      </c>
    </row>
    <row r="2368" spans="1:5">
      <c r="A2368">
        <f t="shared" si="83"/>
        <v>2046</v>
      </c>
      <c r="B2368">
        <f t="shared" si="84"/>
        <v>43</v>
      </c>
      <c r="C2368" t="str">
        <f t="shared" si="84"/>
        <v>pop_35_44</v>
      </c>
      <c r="D2368">
        <f ca="1">VLOOKUP(A2368&amp;B2368,'raw -- CBO demo'!$A$11:$N$8141,4,FALSE)</f>
        <v>4684219</v>
      </c>
      <c r="E2368">
        <f ca="1">VLOOKUP(A2368&amp;B2368,'raw -- CBO demo'!$A$11:$N$8141,8,FALSE)+VLOOKUP(A2368&amp;B2368,'raw -- CBO demo'!$A$11:$N$8141,14,FALSE)</f>
        <v>2778018</v>
      </c>
    </row>
    <row r="2369" spans="1:5">
      <c r="A2369">
        <f t="shared" si="83"/>
        <v>2046</v>
      </c>
      <c r="B2369">
        <f t="shared" si="84"/>
        <v>44</v>
      </c>
      <c r="C2369" t="str">
        <f t="shared" si="84"/>
        <v>pop_35_44</v>
      </c>
      <c r="D2369">
        <f ca="1">VLOOKUP(A2369&amp;B2369,'raw -- CBO demo'!$A$11:$N$8141,4,FALSE)</f>
        <v>4679063</v>
      </c>
      <c r="E2369">
        <f ca="1">VLOOKUP(A2369&amp;B2369,'raw -- CBO demo'!$A$11:$N$8141,8,FALSE)+VLOOKUP(A2369&amp;B2369,'raw -- CBO demo'!$A$11:$N$8141,14,FALSE)</f>
        <v>2824885</v>
      </c>
    </row>
    <row r="2370" spans="1:5">
      <c r="A2370">
        <f t="shared" si="83"/>
        <v>2046</v>
      </c>
      <c r="B2370">
        <f t="shared" si="84"/>
        <v>45</v>
      </c>
      <c r="C2370" t="str">
        <f t="shared" si="84"/>
        <v>pop_45_54</v>
      </c>
      <c r="D2370">
        <f ca="1">VLOOKUP(A2370&amp;B2370,'raw -- CBO demo'!$A$11:$N$8141,4,FALSE)</f>
        <v>4757681</v>
      </c>
      <c r="E2370">
        <f ca="1">VLOOKUP(A2370&amp;B2370,'raw -- CBO demo'!$A$11:$N$8141,8,FALSE)+VLOOKUP(A2370&amp;B2370,'raw -- CBO demo'!$A$11:$N$8141,14,FALSE)</f>
        <v>2795266</v>
      </c>
    </row>
    <row r="2371" spans="1:5">
      <c r="A2371">
        <f t="shared" si="83"/>
        <v>2046</v>
      </c>
      <c r="B2371">
        <f t="shared" si="84"/>
        <v>46</v>
      </c>
      <c r="C2371" t="str">
        <f t="shared" si="84"/>
        <v>pop_45_54</v>
      </c>
      <c r="D2371">
        <f ca="1">VLOOKUP(A2371&amp;B2371,'raw -- CBO demo'!$A$11:$N$8141,4,FALSE)</f>
        <v>4681758</v>
      </c>
      <c r="E2371">
        <f ca="1">VLOOKUP(A2371&amp;B2371,'raw -- CBO demo'!$A$11:$N$8141,8,FALSE)+VLOOKUP(A2371&amp;B2371,'raw -- CBO demo'!$A$11:$N$8141,14,FALSE)</f>
        <v>2767860</v>
      </c>
    </row>
    <row r="2372" spans="1:5">
      <c r="A2372">
        <f t="shared" si="83"/>
        <v>2046</v>
      </c>
      <c r="B2372">
        <f t="shared" si="84"/>
        <v>47</v>
      </c>
      <c r="C2372" t="str">
        <f t="shared" si="84"/>
        <v>pop_45_54</v>
      </c>
      <c r="D2372">
        <f ca="1">VLOOKUP(A2372&amp;B2372,'raw -- CBO demo'!$A$11:$N$8141,4,FALSE)</f>
        <v>4666107</v>
      </c>
      <c r="E2372">
        <f ca="1">VLOOKUP(A2372&amp;B2372,'raw -- CBO demo'!$A$11:$N$8141,8,FALSE)+VLOOKUP(A2372&amp;B2372,'raw -- CBO demo'!$A$11:$N$8141,14,FALSE)</f>
        <v>2788133</v>
      </c>
    </row>
    <row r="2373" spans="1:5">
      <c r="A2373">
        <f t="shared" si="83"/>
        <v>2046</v>
      </c>
      <c r="B2373">
        <f t="shared" si="84"/>
        <v>48</v>
      </c>
      <c r="C2373" t="str">
        <f t="shared" si="84"/>
        <v>pop_45_54</v>
      </c>
      <c r="D2373">
        <f ca="1">VLOOKUP(A2373&amp;B2373,'raw -- CBO demo'!$A$11:$N$8141,4,FALSE)</f>
        <v>4588099</v>
      </c>
      <c r="E2373">
        <f ca="1">VLOOKUP(A2373&amp;B2373,'raw -- CBO demo'!$A$11:$N$8141,8,FALSE)+VLOOKUP(A2373&amp;B2373,'raw -- CBO demo'!$A$11:$N$8141,14,FALSE)</f>
        <v>2753230</v>
      </c>
    </row>
    <row r="2374" spans="1:5">
      <c r="A2374">
        <f t="shared" si="83"/>
        <v>2046</v>
      </c>
      <c r="B2374">
        <f t="shared" si="84"/>
        <v>49</v>
      </c>
      <c r="C2374" t="str">
        <f t="shared" si="84"/>
        <v>pop_45_54</v>
      </c>
      <c r="D2374">
        <f ca="1">VLOOKUP(A2374&amp;B2374,'raw -- CBO demo'!$A$11:$N$8141,4,FALSE)</f>
        <v>4589330</v>
      </c>
      <c r="E2374">
        <f ca="1">VLOOKUP(A2374&amp;B2374,'raw -- CBO demo'!$A$11:$N$8141,8,FALSE)+VLOOKUP(A2374&amp;B2374,'raw -- CBO demo'!$A$11:$N$8141,14,FALSE)</f>
        <v>2699011</v>
      </c>
    </row>
    <row r="2375" spans="1:5">
      <c r="A2375">
        <f t="shared" si="83"/>
        <v>2046</v>
      </c>
      <c r="B2375">
        <f t="shared" si="84"/>
        <v>50</v>
      </c>
      <c r="C2375" t="str">
        <f t="shared" si="84"/>
        <v>pop_45_54</v>
      </c>
      <c r="D2375">
        <f ca="1">VLOOKUP(A2375&amp;B2375,'raw -- CBO demo'!$A$11:$N$8141,4,FALSE)</f>
        <v>4594606</v>
      </c>
      <c r="E2375">
        <f ca="1">VLOOKUP(A2375&amp;B2375,'raw -- CBO demo'!$A$11:$N$8141,8,FALSE)+VLOOKUP(A2375&amp;B2375,'raw -- CBO demo'!$A$11:$N$8141,14,FALSE)</f>
        <v>2778241</v>
      </c>
    </row>
    <row r="2376" spans="1:5">
      <c r="A2376">
        <f t="shared" si="83"/>
        <v>2046</v>
      </c>
      <c r="B2376">
        <f t="shared" si="84"/>
        <v>51</v>
      </c>
      <c r="C2376" t="str">
        <f t="shared" si="84"/>
        <v>pop_45_54</v>
      </c>
      <c r="D2376">
        <f ca="1">VLOOKUP(A2376&amp;B2376,'raw -- CBO demo'!$A$11:$N$8141,4,FALSE)</f>
        <v>4611992</v>
      </c>
      <c r="E2376">
        <f ca="1">VLOOKUP(A2376&amp;B2376,'raw -- CBO demo'!$A$11:$N$8141,8,FALSE)+VLOOKUP(A2376&amp;B2376,'raw -- CBO demo'!$A$11:$N$8141,14,FALSE)</f>
        <v>2798190</v>
      </c>
    </row>
    <row r="2377" spans="1:5">
      <c r="A2377">
        <f t="shared" si="83"/>
        <v>2046</v>
      </c>
      <c r="B2377">
        <f t="shared" si="84"/>
        <v>52</v>
      </c>
      <c r="C2377" t="str">
        <f t="shared" si="84"/>
        <v>pop_45_54</v>
      </c>
      <c r="D2377">
        <f ca="1">VLOOKUP(A2377&amp;B2377,'raw -- CBO demo'!$A$11:$N$8141,4,FALSE)</f>
        <v>4652389</v>
      </c>
      <c r="E2377">
        <f ca="1">VLOOKUP(A2377&amp;B2377,'raw -- CBO demo'!$A$11:$N$8141,8,FALSE)+VLOOKUP(A2377&amp;B2377,'raw -- CBO demo'!$A$11:$N$8141,14,FALSE)</f>
        <v>2686493</v>
      </c>
    </row>
    <row r="2378" spans="1:5">
      <c r="A2378">
        <f t="shared" si="83"/>
        <v>2046</v>
      </c>
      <c r="B2378">
        <f t="shared" si="84"/>
        <v>53</v>
      </c>
      <c r="C2378" t="str">
        <f t="shared" si="84"/>
        <v>pop_45_54</v>
      </c>
      <c r="D2378">
        <f ca="1">VLOOKUP(A2378&amp;B2378,'raw -- CBO demo'!$A$11:$N$8141,4,FALSE)</f>
        <v>4726432</v>
      </c>
      <c r="E2378">
        <f ca="1">VLOOKUP(A2378&amp;B2378,'raw -- CBO demo'!$A$11:$N$8141,8,FALSE)+VLOOKUP(A2378&amp;B2378,'raw -- CBO demo'!$A$11:$N$8141,14,FALSE)</f>
        <v>2804768</v>
      </c>
    </row>
    <row r="2379" spans="1:5">
      <c r="A2379">
        <f t="shared" si="83"/>
        <v>2046</v>
      </c>
      <c r="B2379">
        <f t="shared" si="84"/>
        <v>54</v>
      </c>
      <c r="C2379" t="str">
        <f t="shared" si="84"/>
        <v>pop_45_54</v>
      </c>
      <c r="D2379">
        <f ca="1">VLOOKUP(A2379&amp;B2379,'raw -- CBO demo'!$A$11:$N$8141,4,FALSE)</f>
        <v>4756145</v>
      </c>
      <c r="E2379">
        <f ca="1">VLOOKUP(A2379&amp;B2379,'raw -- CBO demo'!$A$11:$N$8141,8,FALSE)+VLOOKUP(A2379&amp;B2379,'raw -- CBO demo'!$A$11:$N$8141,14,FALSE)</f>
        <v>2746749</v>
      </c>
    </row>
    <row r="2380" spans="1:5">
      <c r="A2380">
        <f t="shared" si="83"/>
        <v>2046</v>
      </c>
      <c r="B2380">
        <f t="shared" si="84"/>
        <v>55</v>
      </c>
      <c r="C2380" t="str">
        <f t="shared" si="84"/>
        <v>pop_55_64</v>
      </c>
      <c r="D2380">
        <f ca="1">VLOOKUP(A2380&amp;B2380,'raw -- CBO demo'!$A$11:$N$8141,4,FALSE)</f>
        <v>4789079</v>
      </c>
      <c r="E2380">
        <f ca="1">VLOOKUP(A2380&amp;B2380,'raw -- CBO demo'!$A$11:$N$8141,8,FALSE)+VLOOKUP(A2380&amp;B2380,'raw -- CBO demo'!$A$11:$N$8141,14,FALSE)</f>
        <v>2826862</v>
      </c>
    </row>
    <row r="2381" spans="1:5">
      <c r="A2381">
        <f t="shared" si="83"/>
        <v>2046</v>
      </c>
      <c r="B2381">
        <f t="shared" si="84"/>
        <v>56</v>
      </c>
      <c r="C2381" t="str">
        <f t="shared" si="84"/>
        <v>pop_55_64</v>
      </c>
      <c r="D2381">
        <f ca="1">VLOOKUP(A2381&amp;B2381,'raw -- CBO demo'!$A$11:$N$8141,4,FALSE)</f>
        <v>4636941</v>
      </c>
      <c r="E2381">
        <f ca="1">VLOOKUP(A2381&amp;B2381,'raw -- CBO demo'!$A$11:$N$8141,8,FALSE)+VLOOKUP(A2381&amp;B2381,'raw -- CBO demo'!$A$11:$N$8141,14,FALSE)</f>
        <v>2744023</v>
      </c>
    </row>
    <row r="2382" spans="1:5">
      <c r="A2382">
        <f t="shared" si="83"/>
        <v>2046</v>
      </c>
      <c r="B2382">
        <f t="shared" si="84"/>
        <v>57</v>
      </c>
      <c r="C2382" t="str">
        <f t="shared" si="84"/>
        <v>pop_55_64</v>
      </c>
      <c r="D2382">
        <f ca="1">VLOOKUP(A2382&amp;B2382,'raw -- CBO demo'!$A$11:$N$8141,4,FALSE)</f>
        <v>4508271</v>
      </c>
      <c r="E2382">
        <f ca="1">VLOOKUP(A2382&amp;B2382,'raw -- CBO demo'!$A$11:$N$8141,8,FALSE)+VLOOKUP(A2382&amp;B2382,'raw -- CBO demo'!$A$11:$N$8141,14,FALSE)</f>
        <v>2540858</v>
      </c>
    </row>
    <row r="2383" spans="1:5">
      <c r="A2383">
        <f t="shared" si="83"/>
        <v>2046</v>
      </c>
      <c r="B2383">
        <f t="shared" si="84"/>
        <v>58</v>
      </c>
      <c r="C2383" t="str">
        <f t="shared" si="84"/>
        <v>pop_55_64</v>
      </c>
      <c r="D2383">
        <f ca="1">VLOOKUP(A2383&amp;B2383,'raw -- CBO demo'!$A$11:$N$8141,4,FALSE)</f>
        <v>4376362</v>
      </c>
      <c r="E2383">
        <f ca="1">VLOOKUP(A2383&amp;B2383,'raw -- CBO demo'!$A$11:$N$8141,8,FALSE)+VLOOKUP(A2383&amp;B2383,'raw -- CBO demo'!$A$11:$N$8141,14,FALSE)</f>
        <v>2509343</v>
      </c>
    </row>
    <row r="2384" spans="1:5">
      <c r="A2384">
        <f t="shared" si="83"/>
        <v>2046</v>
      </c>
      <c r="B2384">
        <f t="shared" si="84"/>
        <v>59</v>
      </c>
      <c r="C2384" t="str">
        <f t="shared" si="84"/>
        <v>pop_55_64</v>
      </c>
      <c r="D2384">
        <f ca="1">VLOOKUP(A2384&amp;B2384,'raw -- CBO demo'!$A$11:$N$8141,4,FALSE)</f>
        <v>4308563</v>
      </c>
      <c r="E2384">
        <f ca="1">VLOOKUP(A2384&amp;B2384,'raw -- CBO demo'!$A$11:$N$8141,8,FALSE)+VLOOKUP(A2384&amp;B2384,'raw -- CBO demo'!$A$11:$N$8141,14,FALSE)</f>
        <v>2473936</v>
      </c>
    </row>
    <row r="2385" spans="1:5">
      <c r="A2385">
        <f t="shared" si="83"/>
        <v>2046</v>
      </c>
      <c r="B2385">
        <f t="shared" si="84"/>
        <v>60</v>
      </c>
      <c r="C2385" t="str">
        <f t="shared" si="84"/>
        <v>pop_55_64</v>
      </c>
      <c r="D2385">
        <f ca="1">VLOOKUP(A2385&amp;B2385,'raw -- CBO demo'!$A$11:$N$8141,4,FALSE)</f>
        <v>4291624</v>
      </c>
      <c r="E2385">
        <f ca="1">VLOOKUP(A2385&amp;B2385,'raw -- CBO demo'!$A$11:$N$8141,8,FALSE)+VLOOKUP(A2385&amp;B2385,'raw -- CBO demo'!$A$11:$N$8141,14,FALSE)</f>
        <v>2484312</v>
      </c>
    </row>
    <row r="2386" spans="1:5">
      <c r="A2386">
        <f t="shared" si="83"/>
        <v>2046</v>
      </c>
      <c r="B2386">
        <f t="shared" si="84"/>
        <v>61</v>
      </c>
      <c r="C2386" t="str">
        <f t="shared" si="84"/>
        <v>pop_55_64</v>
      </c>
      <c r="D2386">
        <f ca="1">VLOOKUP(A2386&amp;B2386,'raw -- CBO demo'!$A$11:$N$8141,4,FALSE)</f>
        <v>4178144</v>
      </c>
      <c r="E2386">
        <f ca="1">VLOOKUP(A2386&amp;B2386,'raw -- CBO demo'!$A$11:$N$8141,8,FALSE)+VLOOKUP(A2386&amp;B2386,'raw -- CBO demo'!$A$11:$N$8141,14,FALSE)</f>
        <v>2455827</v>
      </c>
    </row>
    <row r="2387" spans="1:5">
      <c r="A2387">
        <f t="shared" si="83"/>
        <v>2046</v>
      </c>
      <c r="B2387">
        <f t="shared" si="84"/>
        <v>62</v>
      </c>
      <c r="C2387" t="str">
        <f t="shared" si="84"/>
        <v>pop_55_64</v>
      </c>
      <c r="D2387">
        <f ca="1">VLOOKUP(A2387&amp;B2387,'raw -- CBO demo'!$A$11:$N$8141,4,FALSE)</f>
        <v>4126941</v>
      </c>
      <c r="E2387">
        <f ca="1">VLOOKUP(A2387&amp;B2387,'raw -- CBO demo'!$A$11:$N$8141,8,FALSE)+VLOOKUP(A2387&amp;B2387,'raw -- CBO demo'!$A$11:$N$8141,14,FALSE)</f>
        <v>2499090</v>
      </c>
    </row>
    <row r="2388" spans="1:5">
      <c r="A2388">
        <f t="shared" si="83"/>
        <v>2046</v>
      </c>
      <c r="B2388">
        <f t="shared" si="84"/>
        <v>63</v>
      </c>
      <c r="C2388" t="str">
        <f t="shared" si="84"/>
        <v>pop_55_64</v>
      </c>
      <c r="D2388">
        <f ca="1">VLOOKUP(A2388&amp;B2388,'raw -- CBO demo'!$A$11:$N$8141,4,FALSE)</f>
        <v>4165926</v>
      </c>
      <c r="E2388">
        <f ca="1">VLOOKUP(A2388&amp;B2388,'raw -- CBO demo'!$A$11:$N$8141,8,FALSE)+VLOOKUP(A2388&amp;B2388,'raw -- CBO demo'!$A$11:$N$8141,14,FALSE)</f>
        <v>2496728</v>
      </c>
    </row>
    <row r="2389" spans="1:5">
      <c r="A2389">
        <f t="shared" si="83"/>
        <v>2046</v>
      </c>
      <c r="B2389">
        <f t="shared" si="84"/>
        <v>64</v>
      </c>
      <c r="C2389" t="str">
        <f t="shared" si="84"/>
        <v>pop_55_64</v>
      </c>
      <c r="D2389">
        <f ca="1">VLOOKUP(A2389&amp;B2389,'raw -- CBO demo'!$A$11:$N$8141,4,FALSE)</f>
        <v>4055340</v>
      </c>
      <c r="E2389">
        <f ca="1">VLOOKUP(A2389&amp;B2389,'raw -- CBO demo'!$A$11:$N$8141,8,FALSE)+VLOOKUP(A2389&amp;B2389,'raw -- CBO demo'!$A$11:$N$8141,14,FALSE)</f>
        <v>2429999</v>
      </c>
    </row>
    <row r="2390" spans="1:5">
      <c r="A2390">
        <f t="shared" si="83"/>
        <v>2046</v>
      </c>
      <c r="B2390">
        <f t="shared" si="84"/>
        <v>65</v>
      </c>
      <c r="C2390" t="str">
        <f t="shared" si="84"/>
        <v>pop_65_74</v>
      </c>
      <c r="D2390">
        <f ca="1">VLOOKUP(A2390&amp;B2390,'raw -- CBO demo'!$A$11:$N$8141,4,FALSE)</f>
        <v>4069935</v>
      </c>
      <c r="E2390">
        <f ca="1">VLOOKUP(A2390&amp;B2390,'raw -- CBO demo'!$A$11:$N$8141,8,FALSE)+VLOOKUP(A2390&amp;B2390,'raw -- CBO demo'!$A$11:$N$8141,14,FALSE)</f>
        <v>2432826</v>
      </c>
    </row>
    <row r="2391" spans="1:5">
      <c r="A2391">
        <f t="shared" si="83"/>
        <v>2046</v>
      </c>
      <c r="B2391">
        <f t="shared" si="84"/>
        <v>66</v>
      </c>
      <c r="C2391" t="str">
        <f t="shared" si="84"/>
        <v>pop_65_74</v>
      </c>
      <c r="D2391">
        <f ca="1">VLOOKUP(A2391&amp;B2391,'raw -- CBO demo'!$A$11:$N$8141,4,FALSE)</f>
        <v>3877716</v>
      </c>
      <c r="E2391">
        <f ca="1">VLOOKUP(A2391&amp;B2391,'raw -- CBO demo'!$A$11:$N$8141,8,FALSE)+VLOOKUP(A2391&amp;B2391,'raw -- CBO demo'!$A$11:$N$8141,14,FALSE)</f>
        <v>2385151</v>
      </c>
    </row>
    <row r="2392" spans="1:5">
      <c r="A2392">
        <f t="shared" si="83"/>
        <v>2046</v>
      </c>
      <c r="B2392">
        <f t="shared" si="84"/>
        <v>67</v>
      </c>
      <c r="C2392" t="str">
        <f t="shared" si="84"/>
        <v>pop_65_74</v>
      </c>
      <c r="D2392">
        <f ca="1">VLOOKUP(A2392&amp;B2392,'raw -- CBO demo'!$A$11:$N$8141,4,FALSE)</f>
        <v>3714931</v>
      </c>
      <c r="E2392">
        <f ca="1">VLOOKUP(A2392&amp;B2392,'raw -- CBO demo'!$A$11:$N$8141,8,FALSE)+VLOOKUP(A2392&amp;B2392,'raw -- CBO demo'!$A$11:$N$8141,14,FALSE)</f>
        <v>2324226</v>
      </c>
    </row>
    <row r="2393" spans="1:5">
      <c r="A2393">
        <f t="shared" si="83"/>
        <v>2046</v>
      </c>
      <c r="B2393">
        <f t="shared" si="84"/>
        <v>68</v>
      </c>
      <c r="C2393" t="str">
        <f t="shared" si="84"/>
        <v>pop_65_74</v>
      </c>
      <c r="D2393">
        <f ca="1">VLOOKUP(A2393&amp;B2393,'raw -- CBO demo'!$A$11:$N$8141,4,FALSE)</f>
        <v>3650474</v>
      </c>
      <c r="E2393">
        <f ca="1">VLOOKUP(A2393&amp;B2393,'raw -- CBO demo'!$A$11:$N$8141,8,FALSE)+VLOOKUP(A2393&amp;B2393,'raw -- CBO demo'!$A$11:$N$8141,14,FALSE)</f>
        <v>2256395</v>
      </c>
    </row>
    <row r="2394" spans="1:5">
      <c r="A2394">
        <f t="shared" si="83"/>
        <v>2046</v>
      </c>
      <c r="B2394">
        <f t="shared" si="84"/>
        <v>69</v>
      </c>
      <c r="C2394" t="str">
        <f t="shared" si="84"/>
        <v>pop_65_74</v>
      </c>
      <c r="D2394">
        <f ca="1">VLOOKUP(A2394&amp;B2394,'raw -- CBO demo'!$A$11:$N$8141,4,FALSE)</f>
        <v>3477153</v>
      </c>
      <c r="E2394">
        <f ca="1">VLOOKUP(A2394&amp;B2394,'raw -- CBO demo'!$A$11:$N$8141,8,FALSE)+VLOOKUP(A2394&amp;B2394,'raw -- CBO demo'!$A$11:$N$8141,14,FALSE)</f>
        <v>2190698</v>
      </c>
    </row>
    <row r="2395" spans="1:5">
      <c r="A2395">
        <f t="shared" si="83"/>
        <v>2046</v>
      </c>
      <c r="B2395">
        <f t="shared" si="84"/>
        <v>70</v>
      </c>
      <c r="C2395" t="str">
        <f t="shared" si="84"/>
        <v>pop_65_74</v>
      </c>
      <c r="D2395">
        <f ca="1">VLOOKUP(A2395&amp;B2395,'raw -- CBO demo'!$A$11:$N$8141,4,FALSE)</f>
        <v>3404853</v>
      </c>
      <c r="E2395">
        <f ca="1">VLOOKUP(A2395&amp;B2395,'raw -- CBO demo'!$A$11:$N$8141,8,FALSE)+VLOOKUP(A2395&amp;B2395,'raw -- CBO demo'!$A$11:$N$8141,14,FALSE)</f>
        <v>2108005</v>
      </c>
    </row>
    <row r="2396" spans="1:5">
      <c r="A2396">
        <f t="shared" si="83"/>
        <v>2046</v>
      </c>
      <c r="B2396">
        <f t="shared" si="84"/>
        <v>71</v>
      </c>
      <c r="C2396" t="str">
        <f t="shared" si="84"/>
        <v>pop_65_74</v>
      </c>
      <c r="D2396">
        <f ca="1">VLOOKUP(A2396&amp;B2396,'raw -- CBO demo'!$A$11:$N$8141,4,FALSE)</f>
        <v>3347355</v>
      </c>
      <c r="E2396">
        <f ca="1">VLOOKUP(A2396&amp;B2396,'raw -- CBO demo'!$A$11:$N$8141,8,FALSE)+VLOOKUP(A2396&amp;B2396,'raw -- CBO demo'!$A$11:$N$8141,14,FALSE)</f>
        <v>2015211</v>
      </c>
    </row>
    <row r="2397" spans="1:5">
      <c r="A2397">
        <f t="shared" si="83"/>
        <v>2046</v>
      </c>
      <c r="B2397">
        <f t="shared" si="84"/>
        <v>72</v>
      </c>
      <c r="C2397" t="str">
        <f t="shared" si="84"/>
        <v>pop_65_74</v>
      </c>
      <c r="D2397">
        <f ca="1">VLOOKUP(A2397&amp;B2397,'raw -- CBO demo'!$A$11:$N$8141,4,FALSE)</f>
        <v>3240463</v>
      </c>
      <c r="E2397">
        <f ca="1">VLOOKUP(A2397&amp;B2397,'raw -- CBO demo'!$A$11:$N$8141,8,FALSE)+VLOOKUP(A2397&amp;B2397,'raw -- CBO demo'!$A$11:$N$8141,14,FALSE)</f>
        <v>1940713</v>
      </c>
    </row>
    <row r="2398" spans="1:5">
      <c r="A2398">
        <f t="shared" si="83"/>
        <v>2046</v>
      </c>
      <c r="B2398">
        <f t="shared" si="84"/>
        <v>73</v>
      </c>
      <c r="C2398" t="str">
        <f t="shared" si="84"/>
        <v>pop_65_74</v>
      </c>
      <c r="D2398">
        <f ca="1">VLOOKUP(A2398&amp;B2398,'raw -- CBO demo'!$A$11:$N$8141,4,FALSE)</f>
        <v>3314122</v>
      </c>
      <c r="E2398">
        <f ca="1">VLOOKUP(A2398&amp;B2398,'raw -- CBO demo'!$A$11:$N$8141,8,FALSE)+VLOOKUP(A2398&amp;B2398,'raw -- CBO demo'!$A$11:$N$8141,14,FALSE)</f>
        <v>1947613</v>
      </c>
    </row>
    <row r="2399" spans="1:5">
      <c r="A2399">
        <f t="shared" si="83"/>
        <v>2046</v>
      </c>
      <c r="B2399">
        <f t="shared" si="84"/>
        <v>74</v>
      </c>
      <c r="C2399" t="str">
        <f t="shared" si="84"/>
        <v>pop_65_74</v>
      </c>
      <c r="D2399">
        <f ca="1">VLOOKUP(A2399&amp;B2399,'raw -- CBO demo'!$A$11:$N$8141,4,FALSE)</f>
        <v>3398527</v>
      </c>
      <c r="E2399">
        <f ca="1">VLOOKUP(A2399&amp;B2399,'raw -- CBO demo'!$A$11:$N$8141,8,FALSE)+VLOOKUP(A2399&amp;B2399,'raw -- CBO demo'!$A$11:$N$8141,14,FALSE)</f>
        <v>1938816</v>
      </c>
    </row>
    <row r="2400" spans="1:5">
      <c r="A2400">
        <f t="shared" si="83"/>
        <v>2046</v>
      </c>
      <c r="B2400">
        <f t="shared" si="84"/>
        <v>75</v>
      </c>
      <c r="C2400" t="str">
        <f t="shared" si="84"/>
        <v>pop_75_84</v>
      </c>
      <c r="D2400">
        <f ca="1">VLOOKUP(A2400&amp;B2400,'raw -- CBO demo'!$A$11:$N$8141,4,FALSE)</f>
        <v>3468552</v>
      </c>
      <c r="E2400">
        <f ca="1">VLOOKUP(A2400&amp;B2400,'raw -- CBO demo'!$A$11:$N$8141,8,FALSE)+VLOOKUP(A2400&amp;B2400,'raw -- CBO demo'!$A$11:$N$8141,14,FALSE)</f>
        <v>1989555</v>
      </c>
    </row>
    <row r="2401" spans="1:5">
      <c r="A2401">
        <f t="shared" si="83"/>
        <v>2046</v>
      </c>
      <c r="B2401">
        <f t="shared" si="84"/>
        <v>76</v>
      </c>
      <c r="C2401" t="str">
        <f t="shared" si="84"/>
        <v>pop_75_84</v>
      </c>
      <c r="D2401">
        <f ca="1">VLOOKUP(A2401&amp;B2401,'raw -- CBO demo'!$A$11:$N$8141,4,FALSE)</f>
        <v>3240000</v>
      </c>
      <c r="E2401">
        <f ca="1">VLOOKUP(A2401&amp;B2401,'raw -- CBO demo'!$A$11:$N$8141,8,FALSE)+VLOOKUP(A2401&amp;B2401,'raw -- CBO demo'!$A$11:$N$8141,14,FALSE)</f>
        <v>1895972</v>
      </c>
    </row>
    <row r="2402" spans="1:5">
      <c r="A2402">
        <f t="shared" si="83"/>
        <v>2046</v>
      </c>
      <c r="B2402">
        <f t="shared" si="84"/>
        <v>77</v>
      </c>
      <c r="C2402" t="str">
        <f t="shared" si="84"/>
        <v>pop_75_84</v>
      </c>
      <c r="D2402">
        <f ca="1">VLOOKUP(A2402&amp;B2402,'raw -- CBO demo'!$A$11:$N$8141,4,FALSE)</f>
        <v>3065515</v>
      </c>
      <c r="E2402">
        <f ca="1">VLOOKUP(A2402&amp;B2402,'raw -- CBO demo'!$A$11:$N$8141,8,FALSE)+VLOOKUP(A2402&amp;B2402,'raw -- CBO demo'!$A$11:$N$8141,14,FALSE)</f>
        <v>1743702</v>
      </c>
    </row>
    <row r="2403" spans="1:5">
      <c r="A2403">
        <f t="shared" si="83"/>
        <v>2046</v>
      </c>
      <c r="B2403">
        <f t="shared" si="84"/>
        <v>78</v>
      </c>
      <c r="C2403" t="str">
        <f t="shared" si="84"/>
        <v>pop_75_84</v>
      </c>
      <c r="D2403">
        <f ca="1">VLOOKUP(A2403&amp;B2403,'raw -- CBO demo'!$A$11:$N$8141,4,FALSE)</f>
        <v>2940770</v>
      </c>
      <c r="E2403">
        <f ca="1">VLOOKUP(A2403&amp;B2403,'raw -- CBO demo'!$A$11:$N$8141,8,FALSE)+VLOOKUP(A2403&amp;B2403,'raw -- CBO demo'!$A$11:$N$8141,14,FALSE)</f>
        <v>1640681</v>
      </c>
    </row>
    <row r="2404" spans="1:5">
      <c r="A2404">
        <f t="shared" si="83"/>
        <v>2046</v>
      </c>
      <c r="B2404">
        <f t="shared" si="84"/>
        <v>79</v>
      </c>
      <c r="C2404" t="str">
        <f t="shared" si="84"/>
        <v>pop_75_84</v>
      </c>
      <c r="D2404">
        <f ca="1">VLOOKUP(A2404&amp;B2404,'raw -- CBO demo'!$A$11:$N$8141,4,FALSE)</f>
        <v>2878542</v>
      </c>
      <c r="E2404">
        <f ca="1">VLOOKUP(A2404&amp;B2404,'raw -- CBO demo'!$A$11:$N$8141,8,FALSE)+VLOOKUP(A2404&amp;B2404,'raw -- CBO demo'!$A$11:$N$8141,14,FALSE)</f>
        <v>1535110</v>
      </c>
    </row>
    <row r="2405" spans="1:5">
      <c r="A2405">
        <f t="shared" si="83"/>
        <v>2046</v>
      </c>
      <c r="B2405">
        <f t="shared" si="84"/>
        <v>80</v>
      </c>
      <c r="C2405" t="str">
        <f t="shared" si="84"/>
        <v>pop_75_84</v>
      </c>
      <c r="D2405">
        <f ca="1">VLOOKUP(A2405&amp;B2405,'raw -- CBO demo'!$A$11:$N$8141,4,FALSE)</f>
        <v>2861091</v>
      </c>
      <c r="E2405">
        <f ca="1">VLOOKUP(A2405&amp;B2405,'raw -- CBO demo'!$A$11:$N$8141,8,FALSE)+VLOOKUP(A2405&amp;B2405,'raw -- CBO demo'!$A$11:$N$8141,14,FALSE)</f>
        <v>1499465</v>
      </c>
    </row>
    <row r="2406" spans="1:5">
      <c r="A2406">
        <f t="shared" si="83"/>
        <v>2046</v>
      </c>
      <c r="B2406">
        <f t="shared" si="84"/>
        <v>81</v>
      </c>
      <c r="C2406" t="str">
        <f t="shared" si="84"/>
        <v>pop_75_84</v>
      </c>
      <c r="D2406">
        <f ca="1">VLOOKUP(A2406&amp;B2406,'raw -- CBO demo'!$A$11:$N$8141,4,FALSE)</f>
        <v>2867915</v>
      </c>
      <c r="E2406">
        <f ca="1">VLOOKUP(A2406&amp;B2406,'raw -- CBO demo'!$A$11:$N$8141,8,FALSE)+VLOOKUP(A2406&amp;B2406,'raw -- CBO demo'!$A$11:$N$8141,14,FALSE)</f>
        <v>1499821</v>
      </c>
    </row>
    <row r="2407" spans="1:5">
      <c r="A2407">
        <f t="shared" si="83"/>
        <v>2046</v>
      </c>
      <c r="B2407">
        <f t="shared" si="84"/>
        <v>82</v>
      </c>
      <c r="C2407" t="str">
        <f t="shared" si="84"/>
        <v>pop_75_84</v>
      </c>
      <c r="D2407">
        <f ca="1">VLOOKUP(A2407&amp;B2407,'raw -- CBO demo'!$A$11:$N$8141,4,FALSE)</f>
        <v>2739664</v>
      </c>
      <c r="E2407">
        <f ca="1">VLOOKUP(A2407&amp;B2407,'raw -- CBO demo'!$A$11:$N$8141,8,FALSE)+VLOOKUP(A2407&amp;B2407,'raw -- CBO demo'!$A$11:$N$8141,14,FALSE)</f>
        <v>1434297</v>
      </c>
    </row>
    <row r="2408" spans="1:5">
      <c r="A2408">
        <f t="shared" si="83"/>
        <v>2046</v>
      </c>
      <c r="B2408">
        <f t="shared" si="84"/>
        <v>83</v>
      </c>
      <c r="C2408" t="str">
        <f t="shared" si="84"/>
        <v>pop_75_84</v>
      </c>
      <c r="D2408">
        <f ca="1">VLOOKUP(A2408&amp;B2408,'raw -- CBO demo'!$A$11:$N$8141,4,FALSE)</f>
        <v>2610934</v>
      </c>
      <c r="E2408">
        <f ca="1">VLOOKUP(A2408&amp;B2408,'raw -- CBO demo'!$A$11:$N$8141,8,FALSE)+VLOOKUP(A2408&amp;B2408,'raw -- CBO demo'!$A$11:$N$8141,14,FALSE)</f>
        <v>1309968</v>
      </c>
    </row>
    <row r="2409" spans="1:5">
      <c r="A2409">
        <f t="shared" si="83"/>
        <v>2046</v>
      </c>
      <c r="B2409">
        <f t="shared" si="84"/>
        <v>84</v>
      </c>
      <c r="C2409" t="str">
        <f t="shared" si="84"/>
        <v>pop_75_84</v>
      </c>
      <c r="D2409">
        <f ca="1">VLOOKUP(A2409&amp;B2409,'raw -- CBO demo'!$A$11:$N$8141,4,FALSE)</f>
        <v>2455307</v>
      </c>
      <c r="E2409">
        <f ca="1">VLOOKUP(A2409&amp;B2409,'raw -- CBO demo'!$A$11:$N$8141,8,FALSE)+VLOOKUP(A2409&amp;B2409,'raw -- CBO demo'!$A$11:$N$8141,14,FALSE)</f>
        <v>1203811</v>
      </c>
    </row>
    <row r="2410" spans="1:5">
      <c r="A2410">
        <f t="shared" si="83"/>
        <v>2046</v>
      </c>
      <c r="B2410">
        <f t="shared" si="84"/>
        <v>85</v>
      </c>
      <c r="C2410" t="str">
        <f t="shared" si="84"/>
        <v>pop_85_plus</v>
      </c>
      <c r="D2410">
        <f ca="1">VLOOKUP(A2410&amp;B2410,'raw -- CBO demo'!$A$11:$N$8141,4,FALSE)</f>
        <v>2317513</v>
      </c>
      <c r="E2410">
        <f ca="1">VLOOKUP(A2410&amp;B2410,'raw -- CBO demo'!$A$11:$N$8141,8,FALSE)+VLOOKUP(A2410&amp;B2410,'raw -- CBO demo'!$A$11:$N$8141,14,FALSE)</f>
        <v>1072629</v>
      </c>
    </row>
    <row r="2411" spans="1:5">
      <c r="A2411">
        <f t="shared" si="83"/>
        <v>2046</v>
      </c>
      <c r="B2411">
        <f t="shared" si="84"/>
        <v>86</v>
      </c>
      <c r="C2411" t="str">
        <f t="shared" si="84"/>
        <v>pop_85_plus</v>
      </c>
      <c r="D2411">
        <f ca="1">VLOOKUP(A2411&amp;B2411,'raw -- CBO demo'!$A$11:$N$8141,4,FALSE)</f>
        <v>2098619</v>
      </c>
      <c r="E2411">
        <f ca="1">VLOOKUP(A2411&amp;B2411,'raw -- CBO demo'!$A$11:$N$8141,8,FALSE)+VLOOKUP(A2411&amp;B2411,'raw -- CBO demo'!$A$11:$N$8141,14,FALSE)</f>
        <v>932977</v>
      </c>
    </row>
    <row r="2412" spans="1:5">
      <c r="A2412">
        <f t="shared" si="83"/>
        <v>2046</v>
      </c>
      <c r="B2412">
        <f t="shared" si="84"/>
        <v>87</v>
      </c>
      <c r="C2412" t="str">
        <f t="shared" si="84"/>
        <v>pop_85_plus</v>
      </c>
      <c r="D2412">
        <f ca="1">VLOOKUP(A2412&amp;B2412,'raw -- CBO demo'!$A$11:$N$8141,4,FALSE)</f>
        <v>1880680</v>
      </c>
      <c r="E2412">
        <f ca="1">VLOOKUP(A2412&amp;B2412,'raw -- CBO demo'!$A$11:$N$8141,8,FALSE)+VLOOKUP(A2412&amp;B2412,'raw -- CBO demo'!$A$11:$N$8141,14,FALSE)</f>
        <v>808251</v>
      </c>
    </row>
    <row r="2413" spans="1:5">
      <c r="A2413">
        <f t="shared" ref="A2413:A2476" si="85">A2312+1</f>
        <v>2046</v>
      </c>
      <c r="B2413">
        <f t="shared" ref="B2413:C2476" si="86">B2312</f>
        <v>88</v>
      </c>
      <c r="C2413" t="str">
        <f t="shared" si="86"/>
        <v>pop_85_plus</v>
      </c>
      <c r="D2413">
        <f ca="1">VLOOKUP(A2413&amp;B2413,'raw -- CBO demo'!$A$11:$N$8141,4,FALSE)</f>
        <v>1718783</v>
      </c>
      <c r="E2413">
        <f ca="1">VLOOKUP(A2413&amp;B2413,'raw -- CBO demo'!$A$11:$N$8141,8,FALSE)+VLOOKUP(A2413&amp;B2413,'raw -- CBO demo'!$A$11:$N$8141,14,FALSE)</f>
        <v>703909</v>
      </c>
    </row>
    <row r="2414" spans="1:5">
      <c r="A2414">
        <f t="shared" si="85"/>
        <v>2046</v>
      </c>
      <c r="B2414">
        <f t="shared" si="86"/>
        <v>89</v>
      </c>
      <c r="C2414" t="str">
        <f t="shared" si="86"/>
        <v>pop_85_plus</v>
      </c>
      <c r="D2414">
        <f ca="1">VLOOKUP(A2414&amp;B2414,'raw -- CBO demo'!$A$11:$N$8141,4,FALSE)</f>
        <v>1498092</v>
      </c>
      <c r="E2414">
        <f ca="1">VLOOKUP(A2414&amp;B2414,'raw -- CBO demo'!$A$11:$N$8141,8,FALSE)+VLOOKUP(A2414&amp;B2414,'raw -- CBO demo'!$A$11:$N$8141,14,FALSE)</f>
        <v>570885</v>
      </c>
    </row>
    <row r="2415" spans="1:5">
      <c r="A2415">
        <f t="shared" si="85"/>
        <v>2046</v>
      </c>
      <c r="B2415">
        <f t="shared" si="86"/>
        <v>90</v>
      </c>
      <c r="C2415" t="str">
        <f t="shared" si="86"/>
        <v>pop_85_plus</v>
      </c>
      <c r="D2415">
        <f ca="1">VLOOKUP(A2415&amp;B2415,'raw -- CBO demo'!$A$11:$N$8141,4,FALSE)</f>
        <v>1280516</v>
      </c>
      <c r="E2415">
        <f ca="1">VLOOKUP(A2415&amp;B2415,'raw -- CBO demo'!$A$11:$N$8141,8,FALSE)+VLOOKUP(A2415&amp;B2415,'raw -- CBO demo'!$A$11:$N$8141,14,FALSE)</f>
        <v>442407</v>
      </c>
    </row>
    <row r="2416" spans="1:5">
      <c r="A2416">
        <f t="shared" si="85"/>
        <v>2046</v>
      </c>
      <c r="B2416">
        <f t="shared" si="86"/>
        <v>91</v>
      </c>
      <c r="C2416" t="str">
        <f t="shared" si="86"/>
        <v>pop_85_plus</v>
      </c>
      <c r="D2416">
        <f ca="1">VLOOKUP(A2416&amp;B2416,'raw -- CBO demo'!$A$11:$N$8141,4,FALSE)</f>
        <v>1089570</v>
      </c>
      <c r="E2416">
        <f ca="1">VLOOKUP(A2416&amp;B2416,'raw -- CBO demo'!$A$11:$N$8141,8,FALSE)+VLOOKUP(A2416&amp;B2416,'raw -- CBO demo'!$A$11:$N$8141,14,FALSE)</f>
        <v>366426</v>
      </c>
    </row>
    <row r="2417" spans="1:5">
      <c r="A2417">
        <f t="shared" si="85"/>
        <v>2046</v>
      </c>
      <c r="B2417">
        <f t="shared" si="86"/>
        <v>92</v>
      </c>
      <c r="C2417" t="str">
        <f t="shared" si="86"/>
        <v>pop_85_plus</v>
      </c>
      <c r="D2417">
        <f ca="1">VLOOKUP(A2417&amp;B2417,'raw -- CBO demo'!$A$11:$N$8141,4,FALSE)</f>
        <v>883413</v>
      </c>
      <c r="E2417">
        <f ca="1">VLOOKUP(A2417&amp;B2417,'raw -- CBO demo'!$A$11:$N$8141,8,FALSE)+VLOOKUP(A2417&amp;B2417,'raw -- CBO demo'!$A$11:$N$8141,14,FALSE)</f>
        <v>269153</v>
      </c>
    </row>
    <row r="2418" spans="1:5">
      <c r="A2418">
        <f t="shared" si="85"/>
        <v>2046</v>
      </c>
      <c r="B2418">
        <f t="shared" si="86"/>
        <v>93</v>
      </c>
      <c r="C2418" t="str">
        <f t="shared" si="86"/>
        <v>pop_85_plus</v>
      </c>
      <c r="D2418">
        <f ca="1">VLOOKUP(A2418&amp;B2418,'raw -- CBO demo'!$A$11:$N$8141,4,FALSE)</f>
        <v>724948</v>
      </c>
      <c r="E2418">
        <f ca="1">VLOOKUP(A2418&amp;B2418,'raw -- CBO demo'!$A$11:$N$8141,8,FALSE)+VLOOKUP(A2418&amp;B2418,'raw -- CBO demo'!$A$11:$N$8141,14,FALSE)</f>
        <v>201232</v>
      </c>
    </row>
    <row r="2419" spans="1:5">
      <c r="A2419">
        <f t="shared" si="85"/>
        <v>2046</v>
      </c>
      <c r="B2419">
        <f t="shared" si="86"/>
        <v>94</v>
      </c>
      <c r="C2419" t="str">
        <f t="shared" si="86"/>
        <v>pop_85_plus</v>
      </c>
      <c r="D2419">
        <f ca="1">VLOOKUP(A2419&amp;B2419,'raw -- CBO demo'!$A$11:$N$8141,4,FALSE)</f>
        <v>566989</v>
      </c>
      <c r="E2419">
        <f ca="1">VLOOKUP(A2419&amp;B2419,'raw -- CBO demo'!$A$11:$N$8141,8,FALSE)+VLOOKUP(A2419&amp;B2419,'raw -- CBO demo'!$A$11:$N$8141,14,FALSE)</f>
        <v>140082</v>
      </c>
    </row>
    <row r="2420" spans="1:5">
      <c r="A2420">
        <f t="shared" si="85"/>
        <v>2046</v>
      </c>
      <c r="B2420">
        <f t="shared" si="86"/>
        <v>95</v>
      </c>
      <c r="C2420" t="str">
        <f t="shared" si="86"/>
        <v>pop_85_plus</v>
      </c>
      <c r="D2420">
        <f ca="1">VLOOKUP(A2420&amp;B2420,'raw -- CBO demo'!$A$11:$N$8141,4,FALSE)</f>
        <v>432928</v>
      </c>
      <c r="E2420">
        <f ca="1">VLOOKUP(A2420&amp;B2420,'raw -- CBO demo'!$A$11:$N$8141,8,FALSE)+VLOOKUP(A2420&amp;B2420,'raw -- CBO demo'!$A$11:$N$8141,14,FALSE)</f>
        <v>92336</v>
      </c>
    </row>
    <row r="2421" spans="1:5">
      <c r="A2421">
        <f t="shared" si="85"/>
        <v>2046</v>
      </c>
      <c r="B2421">
        <f t="shared" si="86"/>
        <v>96</v>
      </c>
      <c r="C2421" t="str">
        <f t="shared" si="86"/>
        <v>pop_85_plus</v>
      </c>
      <c r="D2421">
        <f ca="1">VLOOKUP(A2421&amp;B2421,'raw -- CBO demo'!$A$11:$N$8141,4,FALSE)</f>
        <v>327330</v>
      </c>
      <c r="E2421">
        <f ca="1">VLOOKUP(A2421&amp;B2421,'raw -- CBO demo'!$A$11:$N$8141,8,FALSE)+VLOOKUP(A2421&amp;B2421,'raw -- CBO demo'!$A$11:$N$8141,14,FALSE)</f>
        <v>68067</v>
      </c>
    </row>
    <row r="2422" spans="1:5">
      <c r="A2422">
        <f t="shared" si="85"/>
        <v>2046</v>
      </c>
      <c r="B2422">
        <f t="shared" si="86"/>
        <v>97</v>
      </c>
      <c r="C2422" t="str">
        <f t="shared" si="86"/>
        <v>pop_85_plus</v>
      </c>
      <c r="D2422">
        <f ca="1">VLOOKUP(A2422&amp;B2422,'raw -- CBO demo'!$A$11:$N$8141,4,FALSE)</f>
        <v>241733</v>
      </c>
      <c r="E2422">
        <f ca="1">VLOOKUP(A2422&amp;B2422,'raw -- CBO demo'!$A$11:$N$8141,8,FALSE)+VLOOKUP(A2422&amp;B2422,'raw -- CBO demo'!$A$11:$N$8141,14,FALSE)</f>
        <v>58406</v>
      </c>
    </row>
    <row r="2423" spans="1:5">
      <c r="A2423">
        <f t="shared" si="85"/>
        <v>2046</v>
      </c>
      <c r="B2423">
        <f t="shared" si="86"/>
        <v>98</v>
      </c>
      <c r="C2423" t="str">
        <f t="shared" si="86"/>
        <v>pop_85_plus</v>
      </c>
      <c r="D2423">
        <f ca="1">VLOOKUP(A2423&amp;B2423,'raw -- CBO demo'!$A$11:$N$8141,4,FALSE)</f>
        <v>183110</v>
      </c>
      <c r="E2423">
        <f ca="1">VLOOKUP(A2423&amp;B2423,'raw -- CBO demo'!$A$11:$N$8141,8,FALSE)+VLOOKUP(A2423&amp;B2423,'raw -- CBO demo'!$A$11:$N$8141,14,FALSE)</f>
        <v>29269</v>
      </c>
    </row>
    <row r="2424" spans="1:5">
      <c r="A2424">
        <f t="shared" si="85"/>
        <v>2046</v>
      </c>
      <c r="B2424">
        <f t="shared" si="86"/>
        <v>99</v>
      </c>
      <c r="C2424" t="str">
        <f t="shared" si="86"/>
        <v>pop_85_plus</v>
      </c>
      <c r="D2424">
        <f ca="1">VLOOKUP(A2424&amp;B2424,'raw -- CBO demo'!$A$11:$N$8141,4,FALSE)</f>
        <v>117392</v>
      </c>
      <c r="E2424">
        <f ca="1">VLOOKUP(A2424&amp;B2424,'raw -- CBO demo'!$A$11:$N$8141,8,FALSE)+VLOOKUP(A2424&amp;B2424,'raw -- CBO demo'!$A$11:$N$8141,14,FALSE)</f>
        <v>17045</v>
      </c>
    </row>
    <row r="2425" spans="1:5">
      <c r="A2425">
        <f t="shared" si="85"/>
        <v>2046</v>
      </c>
      <c r="B2425">
        <f t="shared" si="86"/>
        <v>100</v>
      </c>
      <c r="C2425" t="str">
        <f t="shared" si="86"/>
        <v>pop_85_plus</v>
      </c>
      <c r="D2425">
        <f ca="1">VLOOKUP(A2425&amp;B2425,'raw -- CBO demo'!$A$11:$N$8141,4,FALSE)</f>
        <v>191478</v>
      </c>
      <c r="E2425">
        <f ca="1">VLOOKUP(A2425&amp;B2425,'raw -- CBO demo'!$A$11:$N$8141,8,FALSE)+VLOOKUP(A2425&amp;B2425,'raw -- CBO demo'!$A$11:$N$8141,14,FALSE)</f>
        <v>22734</v>
      </c>
    </row>
    <row r="2426" spans="1:5">
      <c r="A2426">
        <f t="shared" si="85"/>
        <v>2047</v>
      </c>
      <c r="B2426">
        <f t="shared" si="86"/>
        <v>0</v>
      </c>
      <c r="C2426" t="str">
        <f t="shared" si="86"/>
        <v>pop_0_5</v>
      </c>
      <c r="D2426">
        <f ca="1">VLOOKUP(A2426&amp;B2426,'raw -- CBO demo'!$A$11:$N$8141,4,FALSE)</f>
        <v>3926561</v>
      </c>
      <c r="E2426">
        <f ca="1">VLOOKUP(A2426&amp;B2426,'raw -- CBO demo'!$A$11:$N$8141,8,FALSE)+VLOOKUP(A2426&amp;B2426,'raw -- CBO demo'!$A$11:$N$8141,14,FALSE)</f>
        <v>0</v>
      </c>
    </row>
    <row r="2427" spans="1:5">
      <c r="A2427">
        <f t="shared" si="85"/>
        <v>2047</v>
      </c>
      <c r="B2427">
        <f t="shared" si="86"/>
        <v>1</v>
      </c>
      <c r="C2427" t="str">
        <f t="shared" si="86"/>
        <v>pop_0_5</v>
      </c>
      <c r="D2427">
        <f ca="1">VLOOKUP(A2427&amp;B2427,'raw -- CBO demo'!$A$11:$N$8141,4,FALSE)</f>
        <v>3954431</v>
      </c>
      <c r="E2427">
        <f ca="1">VLOOKUP(A2427&amp;B2427,'raw -- CBO demo'!$A$11:$N$8141,8,FALSE)+VLOOKUP(A2427&amp;B2427,'raw -- CBO demo'!$A$11:$N$8141,14,FALSE)</f>
        <v>0</v>
      </c>
    </row>
    <row r="2428" spans="1:5">
      <c r="A2428">
        <f t="shared" si="85"/>
        <v>2047</v>
      </c>
      <c r="B2428">
        <f t="shared" si="86"/>
        <v>2</v>
      </c>
      <c r="C2428" t="str">
        <f t="shared" si="86"/>
        <v>pop_0_5</v>
      </c>
      <c r="D2428">
        <f ca="1">VLOOKUP(A2428&amp;B2428,'raw -- CBO demo'!$A$11:$N$8141,4,FALSE)</f>
        <v>3990432</v>
      </c>
      <c r="E2428">
        <f ca="1">VLOOKUP(A2428&amp;B2428,'raw -- CBO demo'!$A$11:$N$8141,8,FALSE)+VLOOKUP(A2428&amp;B2428,'raw -- CBO demo'!$A$11:$N$8141,14,FALSE)</f>
        <v>0</v>
      </c>
    </row>
    <row r="2429" spans="1:5">
      <c r="A2429">
        <f t="shared" si="85"/>
        <v>2047</v>
      </c>
      <c r="B2429">
        <f t="shared" si="86"/>
        <v>3</v>
      </c>
      <c r="C2429" t="str">
        <f t="shared" si="86"/>
        <v>pop_0_5</v>
      </c>
      <c r="D2429">
        <f ca="1">VLOOKUP(A2429&amp;B2429,'raw -- CBO demo'!$A$11:$N$8141,4,FALSE)</f>
        <v>4025816</v>
      </c>
      <c r="E2429">
        <f ca="1">VLOOKUP(A2429&amp;B2429,'raw -- CBO demo'!$A$11:$N$8141,8,FALSE)+VLOOKUP(A2429&amp;B2429,'raw -- CBO demo'!$A$11:$N$8141,14,FALSE)</f>
        <v>0</v>
      </c>
    </row>
    <row r="2430" spans="1:5">
      <c r="A2430">
        <f t="shared" si="85"/>
        <v>2047</v>
      </c>
      <c r="B2430">
        <f t="shared" si="86"/>
        <v>4</v>
      </c>
      <c r="C2430" t="str">
        <f t="shared" si="86"/>
        <v>pop_0_5</v>
      </c>
      <c r="D2430">
        <f ca="1">VLOOKUP(A2430&amp;B2430,'raw -- CBO demo'!$A$11:$N$8141,4,FALSE)</f>
        <v>4057979</v>
      </c>
      <c r="E2430">
        <f ca="1">VLOOKUP(A2430&amp;B2430,'raw -- CBO demo'!$A$11:$N$8141,8,FALSE)+VLOOKUP(A2430&amp;B2430,'raw -- CBO demo'!$A$11:$N$8141,14,FALSE)</f>
        <v>0</v>
      </c>
    </row>
    <row r="2431" spans="1:5">
      <c r="A2431">
        <f t="shared" si="85"/>
        <v>2047</v>
      </c>
      <c r="B2431">
        <f t="shared" si="86"/>
        <v>5</v>
      </c>
      <c r="C2431" t="str">
        <f t="shared" si="86"/>
        <v>pop_0_5</v>
      </c>
      <c r="D2431">
        <f ca="1">VLOOKUP(A2431&amp;B2431,'raw -- CBO demo'!$A$11:$N$8141,4,FALSE)</f>
        <v>4087725</v>
      </c>
      <c r="E2431">
        <f ca="1">VLOOKUP(A2431&amp;B2431,'raw -- CBO demo'!$A$11:$N$8141,8,FALSE)+VLOOKUP(A2431&amp;B2431,'raw -- CBO demo'!$A$11:$N$8141,14,FALSE)</f>
        <v>0</v>
      </c>
    </row>
    <row r="2432" spans="1:5">
      <c r="A2432">
        <f t="shared" si="85"/>
        <v>2047</v>
      </c>
      <c r="B2432">
        <f t="shared" si="86"/>
        <v>6</v>
      </c>
      <c r="C2432" t="str">
        <f t="shared" si="86"/>
        <v>pop_6_17</v>
      </c>
      <c r="D2432">
        <f ca="1">VLOOKUP(A2432&amp;B2432,'raw -- CBO demo'!$A$11:$N$8141,4,FALSE)</f>
        <v>4116637</v>
      </c>
      <c r="E2432">
        <f ca="1">VLOOKUP(A2432&amp;B2432,'raw -- CBO demo'!$A$11:$N$8141,8,FALSE)+VLOOKUP(A2432&amp;B2432,'raw -- CBO demo'!$A$11:$N$8141,14,FALSE)</f>
        <v>0</v>
      </c>
    </row>
    <row r="2433" spans="1:5">
      <c r="A2433">
        <f t="shared" si="85"/>
        <v>2047</v>
      </c>
      <c r="B2433">
        <f t="shared" si="86"/>
        <v>7</v>
      </c>
      <c r="C2433" t="str">
        <f t="shared" si="86"/>
        <v>pop_6_17</v>
      </c>
      <c r="D2433">
        <f ca="1">VLOOKUP(A2433&amp;B2433,'raw -- CBO demo'!$A$11:$N$8141,4,FALSE)</f>
        <v>4141989</v>
      </c>
      <c r="E2433">
        <f ca="1">VLOOKUP(A2433&amp;B2433,'raw -- CBO demo'!$A$11:$N$8141,8,FALSE)+VLOOKUP(A2433&amp;B2433,'raw -- CBO demo'!$A$11:$N$8141,14,FALSE)</f>
        <v>0</v>
      </c>
    </row>
    <row r="2434" spans="1:5">
      <c r="A2434">
        <f t="shared" si="85"/>
        <v>2047</v>
      </c>
      <c r="B2434">
        <f t="shared" si="86"/>
        <v>8</v>
      </c>
      <c r="C2434" t="str">
        <f t="shared" si="86"/>
        <v>pop_6_17</v>
      </c>
      <c r="D2434">
        <f ca="1">VLOOKUP(A2434&amp;B2434,'raw -- CBO demo'!$A$11:$N$8141,4,FALSE)</f>
        <v>4163712</v>
      </c>
      <c r="E2434">
        <f ca="1">VLOOKUP(A2434&amp;B2434,'raw -- CBO demo'!$A$11:$N$8141,8,FALSE)+VLOOKUP(A2434&amp;B2434,'raw -- CBO demo'!$A$11:$N$8141,14,FALSE)</f>
        <v>0</v>
      </c>
    </row>
    <row r="2435" spans="1:5">
      <c r="A2435">
        <f t="shared" si="85"/>
        <v>2047</v>
      </c>
      <c r="B2435">
        <f t="shared" si="86"/>
        <v>9</v>
      </c>
      <c r="C2435" t="str">
        <f t="shared" si="86"/>
        <v>pop_6_17</v>
      </c>
      <c r="D2435">
        <f ca="1">VLOOKUP(A2435&amp;B2435,'raw -- CBO demo'!$A$11:$N$8141,4,FALSE)</f>
        <v>4182513</v>
      </c>
      <c r="E2435">
        <f ca="1">VLOOKUP(A2435&amp;B2435,'raw -- CBO demo'!$A$11:$N$8141,8,FALSE)+VLOOKUP(A2435&amp;B2435,'raw -- CBO demo'!$A$11:$N$8141,14,FALSE)</f>
        <v>0</v>
      </c>
    </row>
    <row r="2436" spans="1:5">
      <c r="A2436">
        <f t="shared" si="85"/>
        <v>2047</v>
      </c>
      <c r="B2436">
        <f t="shared" si="86"/>
        <v>10</v>
      </c>
      <c r="C2436" t="str">
        <f t="shared" si="86"/>
        <v>pop_6_17</v>
      </c>
      <c r="D2436">
        <f ca="1">VLOOKUP(A2436&amp;B2436,'raw -- CBO demo'!$A$11:$N$8141,4,FALSE)</f>
        <v>4199052</v>
      </c>
      <c r="E2436">
        <f ca="1">VLOOKUP(A2436&amp;B2436,'raw -- CBO demo'!$A$11:$N$8141,8,FALSE)+VLOOKUP(A2436&amp;B2436,'raw -- CBO demo'!$A$11:$N$8141,14,FALSE)</f>
        <v>0</v>
      </c>
    </row>
    <row r="2437" spans="1:5">
      <c r="A2437">
        <f t="shared" si="85"/>
        <v>2047</v>
      </c>
      <c r="B2437">
        <f t="shared" si="86"/>
        <v>11</v>
      </c>
      <c r="C2437" t="str">
        <f t="shared" si="86"/>
        <v>pop_6_17</v>
      </c>
      <c r="D2437">
        <f ca="1">VLOOKUP(A2437&amp;B2437,'raw -- CBO demo'!$A$11:$N$8141,4,FALSE)</f>
        <v>4214077</v>
      </c>
      <c r="E2437">
        <f ca="1">VLOOKUP(A2437&amp;B2437,'raw -- CBO demo'!$A$11:$N$8141,8,FALSE)+VLOOKUP(A2437&amp;B2437,'raw -- CBO demo'!$A$11:$N$8141,14,FALSE)</f>
        <v>0</v>
      </c>
    </row>
    <row r="2438" spans="1:5">
      <c r="A2438">
        <f t="shared" si="85"/>
        <v>2047</v>
      </c>
      <c r="B2438">
        <f t="shared" si="86"/>
        <v>12</v>
      </c>
      <c r="C2438" t="str">
        <f t="shared" si="86"/>
        <v>pop_6_17</v>
      </c>
      <c r="D2438">
        <f ca="1">VLOOKUP(A2438&amp;B2438,'raw -- CBO demo'!$A$11:$N$8141,4,FALSE)</f>
        <v>4229055</v>
      </c>
      <c r="E2438">
        <f ca="1">VLOOKUP(A2438&amp;B2438,'raw -- CBO demo'!$A$11:$N$8141,8,FALSE)+VLOOKUP(A2438&amp;B2438,'raw -- CBO demo'!$A$11:$N$8141,14,FALSE)</f>
        <v>0</v>
      </c>
    </row>
    <row r="2439" spans="1:5">
      <c r="A2439">
        <f t="shared" si="85"/>
        <v>2047</v>
      </c>
      <c r="B2439">
        <f t="shared" si="86"/>
        <v>13</v>
      </c>
      <c r="C2439" t="str">
        <f t="shared" si="86"/>
        <v>pop_6_17</v>
      </c>
      <c r="D2439">
        <f ca="1">VLOOKUP(A2439&amp;B2439,'raw -- CBO demo'!$A$11:$N$8141,4,FALSE)</f>
        <v>4245284</v>
      </c>
      <c r="E2439">
        <f ca="1">VLOOKUP(A2439&amp;B2439,'raw -- CBO demo'!$A$11:$N$8141,8,FALSE)+VLOOKUP(A2439&amp;B2439,'raw -- CBO demo'!$A$11:$N$8141,14,FALSE)</f>
        <v>0</v>
      </c>
    </row>
    <row r="2440" spans="1:5">
      <c r="A2440">
        <f t="shared" si="85"/>
        <v>2047</v>
      </c>
      <c r="B2440">
        <f t="shared" si="86"/>
        <v>14</v>
      </c>
      <c r="C2440" t="str">
        <f t="shared" si="86"/>
        <v>pop_6_17</v>
      </c>
      <c r="D2440">
        <f ca="1">VLOOKUP(A2440&amp;B2440,'raw -- CBO demo'!$A$11:$N$8141,4,FALSE)</f>
        <v>4263043</v>
      </c>
      <c r="E2440">
        <f ca="1">VLOOKUP(A2440&amp;B2440,'raw -- CBO demo'!$A$11:$N$8141,8,FALSE)+VLOOKUP(A2440&amp;B2440,'raw -- CBO demo'!$A$11:$N$8141,14,FALSE)</f>
        <v>0</v>
      </c>
    </row>
    <row r="2441" spans="1:5">
      <c r="A2441">
        <f t="shared" si="85"/>
        <v>2047</v>
      </c>
      <c r="B2441">
        <f t="shared" si="86"/>
        <v>15</v>
      </c>
      <c r="C2441" t="str">
        <f t="shared" si="86"/>
        <v>pop_6_17</v>
      </c>
      <c r="D2441">
        <f ca="1">VLOOKUP(A2441&amp;B2441,'raw -- CBO demo'!$A$11:$N$8141,4,FALSE)</f>
        <v>4282776</v>
      </c>
      <c r="E2441">
        <f ca="1">VLOOKUP(A2441&amp;B2441,'raw -- CBO demo'!$A$11:$N$8141,8,FALSE)+VLOOKUP(A2441&amp;B2441,'raw -- CBO demo'!$A$11:$N$8141,14,FALSE)</f>
        <v>0</v>
      </c>
    </row>
    <row r="2442" spans="1:5">
      <c r="A2442">
        <f t="shared" si="85"/>
        <v>2047</v>
      </c>
      <c r="B2442">
        <f t="shared" si="86"/>
        <v>16</v>
      </c>
      <c r="C2442" t="str">
        <f t="shared" si="86"/>
        <v>pop_6_17</v>
      </c>
      <c r="D2442">
        <f ca="1">VLOOKUP(A2442&amp;B2442,'raw -- CBO demo'!$A$11:$N$8141,4,FALSE)</f>
        <v>4296260</v>
      </c>
      <c r="E2442">
        <f ca="1">VLOOKUP(A2442&amp;B2442,'raw -- CBO demo'!$A$11:$N$8141,8,FALSE)+VLOOKUP(A2442&amp;B2442,'raw -- CBO demo'!$A$11:$N$8141,14,FALSE)</f>
        <v>10544</v>
      </c>
    </row>
    <row r="2443" spans="1:5">
      <c r="A2443">
        <f t="shared" si="85"/>
        <v>2047</v>
      </c>
      <c r="B2443">
        <f t="shared" si="86"/>
        <v>17</v>
      </c>
      <c r="C2443" t="str">
        <f t="shared" si="86"/>
        <v>pop_6_17</v>
      </c>
      <c r="D2443">
        <f ca="1">VLOOKUP(A2443&amp;B2443,'raw -- CBO demo'!$A$11:$N$8141,4,FALSE)</f>
        <v>4298536</v>
      </c>
      <c r="E2443">
        <f ca="1">VLOOKUP(A2443&amp;B2443,'raw -- CBO demo'!$A$11:$N$8141,8,FALSE)+VLOOKUP(A2443&amp;B2443,'raw -- CBO demo'!$A$11:$N$8141,14,FALSE)</f>
        <v>28572</v>
      </c>
    </row>
    <row r="2444" spans="1:5">
      <c r="A2444">
        <f t="shared" si="85"/>
        <v>2047</v>
      </c>
      <c r="B2444">
        <f t="shared" si="86"/>
        <v>18</v>
      </c>
      <c r="C2444" t="str">
        <f t="shared" si="86"/>
        <v>pop_18_24</v>
      </c>
      <c r="D2444">
        <f ca="1">VLOOKUP(A2444&amp;B2444,'raw -- CBO demo'!$A$11:$N$8141,4,FALSE)</f>
        <v>4293166</v>
      </c>
      <c r="E2444">
        <f ca="1">VLOOKUP(A2444&amp;B2444,'raw -- CBO demo'!$A$11:$N$8141,8,FALSE)+VLOOKUP(A2444&amp;B2444,'raw -- CBO demo'!$A$11:$N$8141,14,FALSE)</f>
        <v>37083</v>
      </c>
    </row>
    <row r="2445" spans="1:5">
      <c r="A2445">
        <f t="shared" si="85"/>
        <v>2047</v>
      </c>
      <c r="B2445">
        <f t="shared" si="86"/>
        <v>19</v>
      </c>
      <c r="C2445" t="str">
        <f t="shared" si="86"/>
        <v>pop_18_24</v>
      </c>
      <c r="D2445">
        <f ca="1">VLOOKUP(A2445&amp;B2445,'raw -- CBO demo'!$A$11:$N$8141,4,FALSE)</f>
        <v>4281440</v>
      </c>
      <c r="E2445">
        <f ca="1">VLOOKUP(A2445&amp;B2445,'raw -- CBO demo'!$A$11:$N$8141,8,FALSE)+VLOOKUP(A2445&amp;B2445,'raw -- CBO demo'!$A$11:$N$8141,14,FALSE)</f>
        <v>80125</v>
      </c>
    </row>
    <row r="2446" spans="1:5">
      <c r="A2446">
        <f t="shared" si="85"/>
        <v>2047</v>
      </c>
      <c r="B2446">
        <f t="shared" si="86"/>
        <v>20</v>
      </c>
      <c r="C2446" t="str">
        <f t="shared" si="86"/>
        <v>pop_18_24</v>
      </c>
      <c r="D2446">
        <f ca="1">VLOOKUP(A2446&amp;B2446,'raw -- CBO demo'!$A$11:$N$8141,4,FALSE)</f>
        <v>4266796</v>
      </c>
      <c r="E2446">
        <f ca="1">VLOOKUP(A2446&amp;B2446,'raw -- CBO demo'!$A$11:$N$8141,8,FALSE)+VLOOKUP(A2446&amp;B2446,'raw -- CBO demo'!$A$11:$N$8141,14,FALSE)</f>
        <v>130809</v>
      </c>
    </row>
    <row r="2447" spans="1:5">
      <c r="A2447">
        <f t="shared" si="85"/>
        <v>2047</v>
      </c>
      <c r="B2447">
        <f t="shared" si="86"/>
        <v>21</v>
      </c>
      <c r="C2447" t="str">
        <f t="shared" si="86"/>
        <v>pop_18_24</v>
      </c>
      <c r="D2447">
        <f ca="1">VLOOKUP(A2447&amp;B2447,'raw -- CBO demo'!$A$11:$N$8141,4,FALSE)</f>
        <v>4255436</v>
      </c>
      <c r="E2447">
        <f ca="1">VLOOKUP(A2447&amp;B2447,'raw -- CBO demo'!$A$11:$N$8141,8,FALSE)+VLOOKUP(A2447&amp;B2447,'raw -- CBO demo'!$A$11:$N$8141,14,FALSE)</f>
        <v>204395</v>
      </c>
    </row>
    <row r="2448" spans="1:5">
      <c r="A2448">
        <f t="shared" si="85"/>
        <v>2047</v>
      </c>
      <c r="B2448">
        <f t="shared" si="86"/>
        <v>22</v>
      </c>
      <c r="C2448" t="str">
        <f t="shared" si="86"/>
        <v>pop_18_24</v>
      </c>
      <c r="D2448">
        <f ca="1">VLOOKUP(A2448&amp;B2448,'raw -- CBO demo'!$A$11:$N$8141,4,FALSE)</f>
        <v>4247678</v>
      </c>
      <c r="E2448">
        <f ca="1">VLOOKUP(A2448&amp;B2448,'raw -- CBO demo'!$A$11:$N$8141,8,FALSE)+VLOOKUP(A2448&amp;B2448,'raw -- CBO demo'!$A$11:$N$8141,14,FALSE)</f>
        <v>325807</v>
      </c>
    </row>
    <row r="2449" spans="1:5">
      <c r="A2449">
        <f t="shared" si="85"/>
        <v>2047</v>
      </c>
      <c r="B2449">
        <f t="shared" si="86"/>
        <v>23</v>
      </c>
      <c r="C2449" t="str">
        <f t="shared" si="86"/>
        <v>pop_18_24</v>
      </c>
      <c r="D2449">
        <f ca="1">VLOOKUP(A2449&amp;B2449,'raw -- CBO demo'!$A$11:$N$8141,4,FALSE)</f>
        <v>4248279</v>
      </c>
      <c r="E2449">
        <f ca="1">VLOOKUP(A2449&amp;B2449,'raw -- CBO demo'!$A$11:$N$8141,8,FALSE)+VLOOKUP(A2449&amp;B2449,'raw -- CBO demo'!$A$11:$N$8141,14,FALSE)</f>
        <v>464331</v>
      </c>
    </row>
    <row r="2450" spans="1:5">
      <c r="A2450">
        <f t="shared" si="85"/>
        <v>2047</v>
      </c>
      <c r="B2450">
        <f t="shared" si="86"/>
        <v>24</v>
      </c>
      <c r="C2450" t="str">
        <f t="shared" si="86"/>
        <v>pop_18_24</v>
      </c>
      <c r="D2450">
        <f ca="1">VLOOKUP(A2450&amp;B2450,'raw -- CBO demo'!$A$11:$N$8141,4,FALSE)</f>
        <v>4247147</v>
      </c>
      <c r="E2450">
        <f ca="1">VLOOKUP(A2450&amp;B2450,'raw -- CBO demo'!$A$11:$N$8141,8,FALSE)+VLOOKUP(A2450&amp;B2450,'raw -- CBO demo'!$A$11:$N$8141,14,FALSE)</f>
        <v>672756</v>
      </c>
    </row>
    <row r="2451" spans="1:5">
      <c r="A2451">
        <f t="shared" si="85"/>
        <v>2047</v>
      </c>
      <c r="B2451">
        <f t="shared" si="86"/>
        <v>25</v>
      </c>
      <c r="C2451" t="str">
        <f t="shared" si="86"/>
        <v>pop_25_34</v>
      </c>
      <c r="D2451">
        <f ca="1">VLOOKUP(A2451&amp;B2451,'raw -- CBO demo'!$A$11:$N$8141,4,FALSE)</f>
        <v>4255633</v>
      </c>
      <c r="E2451">
        <f ca="1">VLOOKUP(A2451&amp;B2451,'raw -- CBO demo'!$A$11:$N$8141,8,FALSE)+VLOOKUP(A2451&amp;B2451,'raw -- CBO demo'!$A$11:$N$8141,14,FALSE)</f>
        <v>807414</v>
      </c>
    </row>
    <row r="2452" spans="1:5">
      <c r="A2452">
        <f t="shared" si="85"/>
        <v>2047</v>
      </c>
      <c r="B2452">
        <f t="shared" si="86"/>
        <v>26</v>
      </c>
      <c r="C2452" t="str">
        <f t="shared" si="86"/>
        <v>pop_25_34</v>
      </c>
      <c r="D2452">
        <f ca="1">VLOOKUP(A2452&amp;B2452,'raw -- CBO demo'!$A$11:$N$8141,4,FALSE)</f>
        <v>4209055</v>
      </c>
      <c r="E2452">
        <f ca="1">VLOOKUP(A2452&amp;B2452,'raw -- CBO demo'!$A$11:$N$8141,8,FALSE)+VLOOKUP(A2452&amp;B2452,'raw -- CBO demo'!$A$11:$N$8141,14,FALSE)</f>
        <v>1043635</v>
      </c>
    </row>
    <row r="2453" spans="1:5">
      <c r="A2453">
        <f t="shared" si="85"/>
        <v>2047</v>
      </c>
      <c r="B2453">
        <f t="shared" si="86"/>
        <v>27</v>
      </c>
      <c r="C2453" t="str">
        <f t="shared" si="86"/>
        <v>pop_25_34</v>
      </c>
      <c r="D2453">
        <f ca="1">VLOOKUP(A2453&amp;B2453,'raw -- CBO demo'!$A$11:$N$8141,4,FALSE)</f>
        <v>4344169</v>
      </c>
      <c r="E2453">
        <f ca="1">VLOOKUP(A2453&amp;B2453,'raw -- CBO demo'!$A$11:$N$8141,8,FALSE)+VLOOKUP(A2453&amp;B2453,'raw -- CBO demo'!$A$11:$N$8141,14,FALSE)</f>
        <v>1269039</v>
      </c>
    </row>
    <row r="2454" spans="1:5">
      <c r="A2454">
        <f t="shared" si="85"/>
        <v>2047</v>
      </c>
      <c r="B2454">
        <f t="shared" si="86"/>
        <v>28</v>
      </c>
      <c r="C2454" t="str">
        <f t="shared" si="86"/>
        <v>pop_25_34</v>
      </c>
      <c r="D2454">
        <f ca="1">VLOOKUP(A2454&amp;B2454,'raw -- CBO demo'!$A$11:$N$8141,4,FALSE)</f>
        <v>4411581</v>
      </c>
      <c r="E2454">
        <f ca="1">VLOOKUP(A2454&amp;B2454,'raw -- CBO demo'!$A$11:$N$8141,8,FALSE)+VLOOKUP(A2454&amp;B2454,'raw -- CBO demo'!$A$11:$N$8141,14,FALSE)</f>
        <v>1504538</v>
      </c>
    </row>
    <row r="2455" spans="1:5">
      <c r="A2455">
        <f t="shared" si="85"/>
        <v>2047</v>
      </c>
      <c r="B2455">
        <f t="shared" si="86"/>
        <v>29</v>
      </c>
      <c r="C2455" t="str">
        <f t="shared" si="86"/>
        <v>pop_25_34</v>
      </c>
      <c r="D2455">
        <f ca="1">VLOOKUP(A2455&amp;B2455,'raw -- CBO demo'!$A$11:$N$8141,4,FALSE)</f>
        <v>4490683</v>
      </c>
      <c r="E2455">
        <f ca="1">VLOOKUP(A2455&amp;B2455,'raw -- CBO demo'!$A$11:$N$8141,8,FALSE)+VLOOKUP(A2455&amp;B2455,'raw -- CBO demo'!$A$11:$N$8141,14,FALSE)</f>
        <v>1769891</v>
      </c>
    </row>
    <row r="2456" spans="1:5">
      <c r="A2456">
        <f t="shared" si="85"/>
        <v>2047</v>
      </c>
      <c r="B2456">
        <f t="shared" si="86"/>
        <v>30</v>
      </c>
      <c r="C2456" t="str">
        <f t="shared" si="86"/>
        <v>pop_25_34</v>
      </c>
      <c r="D2456">
        <f ca="1">VLOOKUP(A2456&amp;B2456,'raw -- CBO demo'!$A$11:$N$8141,4,FALSE)</f>
        <v>4596425</v>
      </c>
      <c r="E2456">
        <f ca="1">VLOOKUP(A2456&amp;B2456,'raw -- CBO demo'!$A$11:$N$8141,8,FALSE)+VLOOKUP(A2456&amp;B2456,'raw -- CBO demo'!$A$11:$N$8141,14,FALSE)</f>
        <v>1941434</v>
      </c>
    </row>
    <row r="2457" spans="1:5">
      <c r="A2457">
        <f t="shared" si="85"/>
        <v>2047</v>
      </c>
      <c r="B2457">
        <f t="shared" si="86"/>
        <v>31</v>
      </c>
      <c r="C2457" t="str">
        <f t="shared" si="86"/>
        <v>pop_25_34</v>
      </c>
      <c r="D2457">
        <f ca="1">VLOOKUP(A2457&amp;B2457,'raw -- CBO demo'!$A$11:$N$8141,4,FALSE)</f>
        <v>4643249</v>
      </c>
      <c r="E2457">
        <f ca="1">VLOOKUP(A2457&amp;B2457,'raw -- CBO demo'!$A$11:$N$8141,8,FALSE)+VLOOKUP(A2457&amp;B2457,'raw -- CBO demo'!$A$11:$N$8141,14,FALSE)</f>
        <v>2036611</v>
      </c>
    </row>
    <row r="2458" spans="1:5">
      <c r="A2458">
        <f t="shared" si="85"/>
        <v>2047</v>
      </c>
      <c r="B2458">
        <f t="shared" si="86"/>
        <v>32</v>
      </c>
      <c r="C2458" t="str">
        <f t="shared" si="86"/>
        <v>pop_25_34</v>
      </c>
      <c r="D2458">
        <f ca="1">VLOOKUP(A2458&amp;B2458,'raw -- CBO demo'!$A$11:$N$8141,4,FALSE)</f>
        <v>4665992</v>
      </c>
      <c r="E2458">
        <f ca="1">VLOOKUP(A2458&amp;B2458,'raw -- CBO demo'!$A$11:$N$8141,8,FALSE)+VLOOKUP(A2458&amp;B2458,'raw -- CBO demo'!$A$11:$N$8141,14,FALSE)</f>
        <v>2296526</v>
      </c>
    </row>
    <row r="2459" spans="1:5">
      <c r="A2459">
        <f t="shared" si="85"/>
        <v>2047</v>
      </c>
      <c r="B2459">
        <f t="shared" si="86"/>
        <v>33</v>
      </c>
      <c r="C2459" t="str">
        <f t="shared" si="86"/>
        <v>pop_25_34</v>
      </c>
      <c r="D2459">
        <f ca="1">VLOOKUP(A2459&amp;B2459,'raw -- CBO demo'!$A$11:$N$8141,4,FALSE)</f>
        <v>4621422</v>
      </c>
      <c r="E2459">
        <f ca="1">VLOOKUP(A2459&amp;B2459,'raw -- CBO demo'!$A$11:$N$8141,8,FALSE)+VLOOKUP(A2459&amp;B2459,'raw -- CBO demo'!$A$11:$N$8141,14,FALSE)</f>
        <v>2318323</v>
      </c>
    </row>
    <row r="2460" spans="1:5">
      <c r="A2460">
        <f t="shared" si="85"/>
        <v>2047</v>
      </c>
      <c r="B2460">
        <f t="shared" si="86"/>
        <v>34</v>
      </c>
      <c r="C2460" t="str">
        <f t="shared" si="86"/>
        <v>pop_25_34</v>
      </c>
      <c r="D2460">
        <f ca="1">VLOOKUP(A2460&amp;B2460,'raw -- CBO demo'!$A$11:$N$8141,4,FALSE)</f>
        <v>4646201</v>
      </c>
      <c r="E2460">
        <f ca="1">VLOOKUP(A2460&amp;B2460,'raw -- CBO demo'!$A$11:$N$8141,8,FALSE)+VLOOKUP(A2460&amp;B2460,'raw -- CBO demo'!$A$11:$N$8141,14,FALSE)</f>
        <v>2464266</v>
      </c>
    </row>
    <row r="2461" spans="1:5">
      <c r="A2461">
        <f t="shared" si="85"/>
        <v>2047</v>
      </c>
      <c r="B2461">
        <f t="shared" si="86"/>
        <v>35</v>
      </c>
      <c r="C2461" t="str">
        <f t="shared" si="86"/>
        <v>pop_35_44</v>
      </c>
      <c r="D2461">
        <f ca="1">VLOOKUP(A2461&amp;B2461,'raw -- CBO demo'!$A$11:$N$8141,4,FALSE)</f>
        <v>4645991</v>
      </c>
      <c r="E2461">
        <f ca="1">VLOOKUP(A2461&amp;B2461,'raw -- CBO demo'!$A$11:$N$8141,8,FALSE)+VLOOKUP(A2461&amp;B2461,'raw -- CBO demo'!$A$11:$N$8141,14,FALSE)</f>
        <v>2475298</v>
      </c>
    </row>
    <row r="2462" spans="1:5">
      <c r="A2462">
        <f t="shared" si="85"/>
        <v>2047</v>
      </c>
      <c r="B2462">
        <f t="shared" si="86"/>
        <v>36</v>
      </c>
      <c r="C2462" t="str">
        <f t="shared" si="86"/>
        <v>pop_35_44</v>
      </c>
      <c r="D2462">
        <f ca="1">VLOOKUP(A2462&amp;B2462,'raw -- CBO demo'!$A$11:$N$8141,4,FALSE)</f>
        <v>4736026</v>
      </c>
      <c r="E2462">
        <f ca="1">VLOOKUP(A2462&amp;B2462,'raw -- CBO demo'!$A$11:$N$8141,8,FALSE)+VLOOKUP(A2462&amp;B2462,'raw -- CBO demo'!$A$11:$N$8141,14,FALSE)</f>
        <v>2514722</v>
      </c>
    </row>
    <row r="2463" spans="1:5">
      <c r="A2463">
        <f t="shared" si="85"/>
        <v>2047</v>
      </c>
      <c r="B2463">
        <f t="shared" si="86"/>
        <v>37</v>
      </c>
      <c r="C2463" t="str">
        <f t="shared" si="86"/>
        <v>pop_35_44</v>
      </c>
      <c r="D2463">
        <f ca="1">VLOOKUP(A2463&amp;B2463,'raw -- CBO demo'!$A$11:$N$8141,4,FALSE)</f>
        <v>4811192</v>
      </c>
      <c r="E2463">
        <f ca="1">VLOOKUP(A2463&amp;B2463,'raw -- CBO demo'!$A$11:$N$8141,8,FALSE)+VLOOKUP(A2463&amp;B2463,'raw -- CBO demo'!$A$11:$N$8141,14,FALSE)</f>
        <v>2643806</v>
      </c>
    </row>
    <row r="2464" spans="1:5">
      <c r="A2464">
        <f t="shared" si="85"/>
        <v>2047</v>
      </c>
      <c r="B2464">
        <f t="shared" si="86"/>
        <v>38</v>
      </c>
      <c r="C2464" t="str">
        <f t="shared" si="86"/>
        <v>pop_35_44</v>
      </c>
      <c r="D2464">
        <f ca="1">VLOOKUP(A2464&amp;B2464,'raw -- CBO demo'!$A$11:$N$8141,4,FALSE)</f>
        <v>4971817</v>
      </c>
      <c r="E2464">
        <f ca="1">VLOOKUP(A2464&amp;B2464,'raw -- CBO demo'!$A$11:$N$8141,8,FALSE)+VLOOKUP(A2464&amp;B2464,'raw -- CBO demo'!$A$11:$N$8141,14,FALSE)</f>
        <v>2745934</v>
      </c>
    </row>
    <row r="2465" spans="1:5">
      <c r="A2465">
        <f t="shared" si="85"/>
        <v>2047</v>
      </c>
      <c r="B2465">
        <f t="shared" si="86"/>
        <v>39</v>
      </c>
      <c r="C2465" t="str">
        <f t="shared" si="86"/>
        <v>pop_35_44</v>
      </c>
      <c r="D2465">
        <f ca="1">VLOOKUP(A2465&amp;B2465,'raw -- CBO demo'!$A$11:$N$8141,4,FALSE)</f>
        <v>4994342</v>
      </c>
      <c r="E2465">
        <f ca="1">VLOOKUP(A2465&amp;B2465,'raw -- CBO demo'!$A$11:$N$8141,8,FALSE)+VLOOKUP(A2465&amp;B2465,'raw -- CBO demo'!$A$11:$N$8141,14,FALSE)</f>
        <v>2826560</v>
      </c>
    </row>
    <row r="2466" spans="1:5">
      <c r="A2466">
        <f t="shared" si="85"/>
        <v>2047</v>
      </c>
      <c r="B2466">
        <f t="shared" si="86"/>
        <v>40</v>
      </c>
      <c r="C2466" t="str">
        <f t="shared" si="86"/>
        <v>pop_35_44</v>
      </c>
      <c r="D2466">
        <f ca="1">VLOOKUP(A2466&amp;B2466,'raw -- CBO demo'!$A$11:$N$8141,4,FALSE)</f>
        <v>4930587</v>
      </c>
      <c r="E2466">
        <f ca="1">VLOOKUP(A2466&amp;B2466,'raw -- CBO demo'!$A$11:$N$8141,8,FALSE)+VLOOKUP(A2466&amp;B2466,'raw -- CBO demo'!$A$11:$N$8141,14,FALSE)</f>
        <v>2883827</v>
      </c>
    </row>
    <row r="2467" spans="1:5">
      <c r="A2467">
        <f t="shared" si="85"/>
        <v>2047</v>
      </c>
      <c r="B2467">
        <f t="shared" si="86"/>
        <v>41</v>
      </c>
      <c r="C2467" t="str">
        <f t="shared" si="86"/>
        <v>pop_35_44</v>
      </c>
      <c r="D2467">
        <f ca="1">VLOOKUP(A2467&amp;B2467,'raw -- CBO demo'!$A$11:$N$8141,4,FALSE)</f>
        <v>4823330</v>
      </c>
      <c r="E2467">
        <f ca="1">VLOOKUP(A2467&amp;B2467,'raw -- CBO demo'!$A$11:$N$8141,8,FALSE)+VLOOKUP(A2467&amp;B2467,'raw -- CBO demo'!$A$11:$N$8141,14,FALSE)</f>
        <v>2791121</v>
      </c>
    </row>
    <row r="2468" spans="1:5">
      <c r="A2468">
        <f t="shared" si="85"/>
        <v>2047</v>
      </c>
      <c r="B2468">
        <f t="shared" si="86"/>
        <v>42</v>
      </c>
      <c r="C2468" t="str">
        <f t="shared" si="86"/>
        <v>pop_35_44</v>
      </c>
      <c r="D2468">
        <f ca="1">VLOOKUP(A2468&amp;B2468,'raw -- CBO demo'!$A$11:$N$8141,4,FALSE)</f>
        <v>4774524</v>
      </c>
      <c r="E2468">
        <f ca="1">VLOOKUP(A2468&amp;B2468,'raw -- CBO demo'!$A$11:$N$8141,8,FALSE)+VLOOKUP(A2468&amp;B2468,'raw -- CBO demo'!$A$11:$N$8141,14,FALSE)</f>
        <v>2754423</v>
      </c>
    </row>
    <row r="2469" spans="1:5">
      <c r="A2469">
        <f t="shared" si="85"/>
        <v>2047</v>
      </c>
      <c r="B2469">
        <f t="shared" si="86"/>
        <v>43</v>
      </c>
      <c r="C2469" t="str">
        <f t="shared" si="86"/>
        <v>pop_35_44</v>
      </c>
      <c r="D2469">
        <f ca="1">VLOOKUP(A2469&amp;B2469,'raw -- CBO demo'!$A$11:$N$8141,4,FALSE)</f>
        <v>4738673</v>
      </c>
      <c r="E2469">
        <f ca="1">VLOOKUP(A2469&amp;B2469,'raw -- CBO demo'!$A$11:$N$8141,8,FALSE)+VLOOKUP(A2469&amp;B2469,'raw -- CBO demo'!$A$11:$N$8141,14,FALSE)</f>
        <v>2790403</v>
      </c>
    </row>
    <row r="2470" spans="1:5">
      <c r="A2470">
        <f t="shared" si="85"/>
        <v>2047</v>
      </c>
      <c r="B2470">
        <f t="shared" si="86"/>
        <v>44</v>
      </c>
      <c r="C2470" t="str">
        <f t="shared" si="86"/>
        <v>pop_35_44</v>
      </c>
      <c r="D2470">
        <f ca="1">VLOOKUP(A2470&amp;B2470,'raw -- CBO demo'!$A$11:$N$8141,4,FALSE)</f>
        <v>4684208</v>
      </c>
      <c r="E2470">
        <f ca="1">VLOOKUP(A2470&amp;B2470,'raw -- CBO demo'!$A$11:$N$8141,8,FALSE)+VLOOKUP(A2470&amp;B2470,'raw -- CBO demo'!$A$11:$N$8141,14,FALSE)</f>
        <v>2809777</v>
      </c>
    </row>
    <row r="2471" spans="1:5">
      <c r="A2471">
        <f t="shared" si="85"/>
        <v>2047</v>
      </c>
      <c r="B2471">
        <f t="shared" si="86"/>
        <v>45</v>
      </c>
      <c r="C2471" t="str">
        <f t="shared" si="86"/>
        <v>pop_45_54</v>
      </c>
      <c r="D2471">
        <f ca="1">VLOOKUP(A2471&amp;B2471,'raw -- CBO demo'!$A$11:$N$8141,4,FALSE)</f>
        <v>4678245</v>
      </c>
      <c r="E2471">
        <f ca="1">VLOOKUP(A2471&amp;B2471,'raw -- CBO demo'!$A$11:$N$8141,8,FALSE)+VLOOKUP(A2471&amp;B2471,'raw -- CBO demo'!$A$11:$N$8141,14,FALSE)</f>
        <v>2839749</v>
      </c>
    </row>
    <row r="2472" spans="1:5">
      <c r="A2472">
        <f t="shared" si="85"/>
        <v>2047</v>
      </c>
      <c r="B2472">
        <f t="shared" si="86"/>
        <v>46</v>
      </c>
      <c r="C2472" t="str">
        <f t="shared" si="86"/>
        <v>pop_45_54</v>
      </c>
      <c r="D2472">
        <f ca="1">VLOOKUP(A2472&amp;B2472,'raw -- CBO demo'!$A$11:$N$8141,4,FALSE)</f>
        <v>4755454</v>
      </c>
      <c r="E2472">
        <f ca="1">VLOOKUP(A2472&amp;B2472,'raw -- CBO demo'!$A$11:$N$8141,8,FALSE)+VLOOKUP(A2472&amp;B2472,'raw -- CBO demo'!$A$11:$N$8141,14,FALSE)</f>
        <v>2821599</v>
      </c>
    </row>
    <row r="2473" spans="1:5">
      <c r="A2473">
        <f t="shared" si="85"/>
        <v>2047</v>
      </c>
      <c r="B2473">
        <f t="shared" si="86"/>
        <v>47</v>
      </c>
      <c r="C2473" t="str">
        <f t="shared" si="86"/>
        <v>pop_45_54</v>
      </c>
      <c r="D2473">
        <f ca="1">VLOOKUP(A2473&amp;B2473,'raw -- CBO demo'!$A$11:$N$8141,4,FALSE)</f>
        <v>4678266</v>
      </c>
      <c r="E2473">
        <f ca="1">VLOOKUP(A2473&amp;B2473,'raw -- CBO demo'!$A$11:$N$8141,8,FALSE)+VLOOKUP(A2473&amp;B2473,'raw -- CBO demo'!$A$11:$N$8141,14,FALSE)</f>
        <v>2793525</v>
      </c>
    </row>
    <row r="2474" spans="1:5">
      <c r="A2474">
        <f t="shared" si="85"/>
        <v>2047</v>
      </c>
      <c r="B2474">
        <f t="shared" si="86"/>
        <v>48</v>
      </c>
      <c r="C2474" t="str">
        <f t="shared" si="86"/>
        <v>pop_45_54</v>
      </c>
      <c r="D2474">
        <f ca="1">VLOOKUP(A2474&amp;B2474,'raw -- CBO demo'!$A$11:$N$8141,4,FALSE)</f>
        <v>4661513</v>
      </c>
      <c r="E2474">
        <f ca="1">VLOOKUP(A2474&amp;B2474,'raw -- CBO demo'!$A$11:$N$8141,8,FALSE)+VLOOKUP(A2474&amp;B2474,'raw -- CBO demo'!$A$11:$N$8141,14,FALSE)</f>
        <v>2791048</v>
      </c>
    </row>
    <row r="2475" spans="1:5">
      <c r="A2475">
        <f t="shared" si="85"/>
        <v>2047</v>
      </c>
      <c r="B2475">
        <f t="shared" si="86"/>
        <v>49</v>
      </c>
      <c r="C2475" t="str">
        <f t="shared" si="86"/>
        <v>pop_45_54</v>
      </c>
      <c r="D2475">
        <f ca="1">VLOOKUP(A2475&amp;B2475,'raw -- CBO demo'!$A$11:$N$8141,4,FALSE)</f>
        <v>4582691</v>
      </c>
      <c r="E2475">
        <f ca="1">VLOOKUP(A2475&amp;B2475,'raw -- CBO demo'!$A$11:$N$8141,8,FALSE)+VLOOKUP(A2475&amp;B2475,'raw -- CBO demo'!$A$11:$N$8141,14,FALSE)</f>
        <v>2747144</v>
      </c>
    </row>
    <row r="2476" spans="1:5">
      <c r="A2476">
        <f t="shared" si="85"/>
        <v>2047</v>
      </c>
      <c r="B2476">
        <f t="shared" si="86"/>
        <v>50</v>
      </c>
      <c r="C2476" t="str">
        <f t="shared" si="86"/>
        <v>pop_45_54</v>
      </c>
      <c r="D2476">
        <f ca="1">VLOOKUP(A2476&amp;B2476,'raw -- CBO demo'!$A$11:$N$8141,4,FALSE)</f>
        <v>4582730</v>
      </c>
      <c r="E2476">
        <f ca="1">VLOOKUP(A2476&amp;B2476,'raw -- CBO demo'!$A$11:$N$8141,8,FALSE)+VLOOKUP(A2476&amp;B2476,'raw -- CBO demo'!$A$11:$N$8141,14,FALSE)</f>
        <v>2696618</v>
      </c>
    </row>
    <row r="2477" spans="1:5">
      <c r="A2477">
        <f t="shared" ref="A2477:A2540" si="87">A2376+1</f>
        <v>2047</v>
      </c>
      <c r="B2477">
        <f t="shared" ref="B2477:C2540" si="88">B2376</f>
        <v>51</v>
      </c>
      <c r="C2477" t="str">
        <f t="shared" si="88"/>
        <v>pop_45_54</v>
      </c>
      <c r="D2477">
        <f ca="1">VLOOKUP(A2477&amp;B2477,'raw -- CBO demo'!$A$11:$N$8141,4,FALSE)</f>
        <v>4586494</v>
      </c>
      <c r="E2477">
        <f ca="1">VLOOKUP(A2477&amp;B2477,'raw -- CBO demo'!$A$11:$N$8141,8,FALSE)+VLOOKUP(A2477&amp;B2477,'raw -- CBO demo'!$A$11:$N$8141,14,FALSE)</f>
        <v>2761885</v>
      </c>
    </row>
    <row r="2478" spans="1:5">
      <c r="A2478">
        <f t="shared" si="87"/>
        <v>2047</v>
      </c>
      <c r="B2478">
        <f t="shared" si="88"/>
        <v>52</v>
      </c>
      <c r="C2478" t="str">
        <f t="shared" si="88"/>
        <v>pop_45_54</v>
      </c>
      <c r="D2478">
        <f ca="1">VLOOKUP(A2478&amp;B2478,'raw -- CBO demo'!$A$11:$N$8141,4,FALSE)</f>
        <v>4602403</v>
      </c>
      <c r="E2478">
        <f ca="1">VLOOKUP(A2478&amp;B2478,'raw -- CBO demo'!$A$11:$N$8141,8,FALSE)+VLOOKUP(A2478&amp;B2478,'raw -- CBO demo'!$A$11:$N$8141,14,FALSE)</f>
        <v>2780524</v>
      </c>
    </row>
    <row r="2479" spans="1:5">
      <c r="A2479">
        <f t="shared" si="87"/>
        <v>2047</v>
      </c>
      <c r="B2479">
        <f t="shared" si="88"/>
        <v>53</v>
      </c>
      <c r="C2479" t="str">
        <f t="shared" si="88"/>
        <v>pop_45_54</v>
      </c>
      <c r="D2479">
        <f ca="1">VLOOKUP(A2479&amp;B2479,'raw -- CBO demo'!$A$11:$N$8141,4,FALSE)</f>
        <v>4640897</v>
      </c>
      <c r="E2479">
        <f ca="1">VLOOKUP(A2479&amp;B2479,'raw -- CBO demo'!$A$11:$N$8141,8,FALSE)+VLOOKUP(A2479&amp;B2479,'raw -- CBO demo'!$A$11:$N$8141,14,FALSE)</f>
        <v>2672569</v>
      </c>
    </row>
    <row r="2480" spans="1:5">
      <c r="A2480">
        <f t="shared" si="87"/>
        <v>2047</v>
      </c>
      <c r="B2480">
        <f t="shared" si="88"/>
        <v>54</v>
      </c>
      <c r="C2480" t="str">
        <f t="shared" si="88"/>
        <v>pop_45_54</v>
      </c>
      <c r="D2480">
        <f ca="1">VLOOKUP(A2480&amp;B2480,'raw -- CBO demo'!$A$11:$N$8141,4,FALSE)</f>
        <v>4712831</v>
      </c>
      <c r="E2480">
        <f ca="1">VLOOKUP(A2480&amp;B2480,'raw -- CBO demo'!$A$11:$N$8141,8,FALSE)+VLOOKUP(A2480&amp;B2480,'raw -- CBO demo'!$A$11:$N$8141,14,FALSE)</f>
        <v>2769935</v>
      </c>
    </row>
    <row r="2481" spans="1:5">
      <c r="A2481">
        <f t="shared" si="87"/>
        <v>2047</v>
      </c>
      <c r="B2481">
        <f t="shared" si="88"/>
        <v>55</v>
      </c>
      <c r="C2481" t="str">
        <f t="shared" si="88"/>
        <v>pop_55_64</v>
      </c>
      <c r="D2481">
        <f ca="1">VLOOKUP(A2481&amp;B2481,'raw -- CBO demo'!$A$11:$N$8141,4,FALSE)</f>
        <v>4739880</v>
      </c>
      <c r="E2481">
        <f ca="1">VLOOKUP(A2481&amp;B2481,'raw -- CBO demo'!$A$11:$N$8141,8,FALSE)+VLOOKUP(A2481&amp;B2481,'raw -- CBO demo'!$A$11:$N$8141,14,FALSE)</f>
        <v>2726978</v>
      </c>
    </row>
    <row r="2482" spans="1:5">
      <c r="A2482">
        <f t="shared" si="87"/>
        <v>2047</v>
      </c>
      <c r="B2482">
        <f t="shared" si="88"/>
        <v>56</v>
      </c>
      <c r="C2482" t="str">
        <f t="shared" si="88"/>
        <v>pop_55_64</v>
      </c>
      <c r="D2482">
        <f ca="1">VLOOKUP(A2482&amp;B2482,'raw -- CBO demo'!$A$11:$N$8141,4,FALSE)</f>
        <v>4770085</v>
      </c>
      <c r="E2482">
        <f ca="1">VLOOKUP(A2482&amp;B2482,'raw -- CBO demo'!$A$11:$N$8141,8,FALSE)+VLOOKUP(A2482&amp;B2482,'raw -- CBO demo'!$A$11:$N$8141,14,FALSE)</f>
        <v>2813640</v>
      </c>
    </row>
    <row r="2483" spans="1:5">
      <c r="A2483">
        <f t="shared" si="87"/>
        <v>2047</v>
      </c>
      <c r="B2483">
        <f t="shared" si="88"/>
        <v>57</v>
      </c>
      <c r="C2483" t="str">
        <f t="shared" si="88"/>
        <v>pop_55_64</v>
      </c>
      <c r="D2483">
        <f ca="1">VLOOKUP(A2483&amp;B2483,'raw -- CBO demo'!$A$11:$N$8141,4,FALSE)</f>
        <v>4616544</v>
      </c>
      <c r="E2483">
        <f ca="1">VLOOKUP(A2483&amp;B2483,'raw -- CBO demo'!$A$11:$N$8141,8,FALSE)+VLOOKUP(A2483&amp;B2483,'raw -- CBO demo'!$A$11:$N$8141,14,FALSE)</f>
        <v>2725198</v>
      </c>
    </row>
    <row r="2484" spans="1:5">
      <c r="A2484">
        <f t="shared" si="87"/>
        <v>2047</v>
      </c>
      <c r="B2484">
        <f t="shared" si="88"/>
        <v>58</v>
      </c>
      <c r="C2484" t="str">
        <f t="shared" si="88"/>
        <v>pop_55_64</v>
      </c>
      <c r="D2484">
        <f ca="1">VLOOKUP(A2484&amp;B2484,'raw -- CBO demo'!$A$11:$N$8141,4,FALSE)</f>
        <v>4486256</v>
      </c>
      <c r="E2484">
        <f ca="1">VLOOKUP(A2484&amp;B2484,'raw -- CBO demo'!$A$11:$N$8141,8,FALSE)+VLOOKUP(A2484&amp;B2484,'raw -- CBO demo'!$A$11:$N$8141,14,FALSE)</f>
        <v>2531343</v>
      </c>
    </row>
    <row r="2485" spans="1:5">
      <c r="A2485">
        <f t="shared" si="87"/>
        <v>2047</v>
      </c>
      <c r="B2485">
        <f t="shared" si="88"/>
        <v>59</v>
      </c>
      <c r="C2485" t="str">
        <f t="shared" si="88"/>
        <v>pop_55_64</v>
      </c>
      <c r="D2485">
        <f ca="1">VLOOKUP(A2485&amp;B2485,'raw -- CBO demo'!$A$11:$N$8141,4,FALSE)</f>
        <v>4352644</v>
      </c>
      <c r="E2485">
        <f ca="1">VLOOKUP(A2485&amp;B2485,'raw -- CBO demo'!$A$11:$N$8141,8,FALSE)+VLOOKUP(A2485&amp;B2485,'raw -- CBO demo'!$A$11:$N$8141,14,FALSE)</f>
        <v>2497071</v>
      </c>
    </row>
    <row r="2486" spans="1:5">
      <c r="A2486">
        <f t="shared" si="87"/>
        <v>2047</v>
      </c>
      <c r="B2486">
        <f t="shared" si="88"/>
        <v>60</v>
      </c>
      <c r="C2486" t="str">
        <f t="shared" si="88"/>
        <v>pop_55_64</v>
      </c>
      <c r="D2486">
        <f ca="1">VLOOKUP(A2486&amp;B2486,'raw -- CBO demo'!$A$11:$N$8141,4,FALSE)</f>
        <v>4282839</v>
      </c>
      <c r="E2486">
        <f ca="1">VLOOKUP(A2486&amp;B2486,'raw -- CBO demo'!$A$11:$N$8141,8,FALSE)+VLOOKUP(A2486&amp;B2486,'raw -- CBO demo'!$A$11:$N$8141,14,FALSE)</f>
        <v>2444442</v>
      </c>
    </row>
    <row r="2487" spans="1:5">
      <c r="A2487">
        <f t="shared" si="87"/>
        <v>2047</v>
      </c>
      <c r="B2487">
        <f t="shared" si="88"/>
        <v>61</v>
      </c>
      <c r="C2487" t="str">
        <f t="shared" si="88"/>
        <v>pop_55_64</v>
      </c>
      <c r="D2487">
        <f ca="1">VLOOKUP(A2487&amp;B2487,'raw -- CBO demo'!$A$11:$N$8141,4,FALSE)</f>
        <v>4263442</v>
      </c>
      <c r="E2487">
        <f ca="1">VLOOKUP(A2487&amp;B2487,'raw -- CBO demo'!$A$11:$N$8141,8,FALSE)+VLOOKUP(A2487&amp;B2487,'raw -- CBO demo'!$A$11:$N$8141,14,FALSE)</f>
        <v>2480493</v>
      </c>
    </row>
    <row r="2488" spans="1:5">
      <c r="A2488">
        <f t="shared" si="87"/>
        <v>2047</v>
      </c>
      <c r="B2488">
        <f t="shared" si="88"/>
        <v>62</v>
      </c>
      <c r="C2488" t="str">
        <f t="shared" si="88"/>
        <v>pop_55_64</v>
      </c>
      <c r="D2488">
        <f ca="1">VLOOKUP(A2488&amp;B2488,'raw -- CBO demo'!$A$11:$N$8141,4,FALSE)</f>
        <v>4148357</v>
      </c>
      <c r="E2488">
        <f ca="1">VLOOKUP(A2488&amp;B2488,'raw -- CBO demo'!$A$11:$N$8141,8,FALSE)+VLOOKUP(A2488&amp;B2488,'raw -- CBO demo'!$A$11:$N$8141,14,FALSE)</f>
        <v>2433584</v>
      </c>
    </row>
    <row r="2489" spans="1:5">
      <c r="A2489">
        <f t="shared" si="87"/>
        <v>2047</v>
      </c>
      <c r="B2489">
        <f t="shared" si="88"/>
        <v>63</v>
      </c>
      <c r="C2489" t="str">
        <f t="shared" si="88"/>
        <v>pop_55_64</v>
      </c>
      <c r="D2489">
        <f ca="1">VLOOKUP(A2489&amp;B2489,'raw -- CBO demo'!$A$11:$N$8141,4,FALSE)</f>
        <v>4095034</v>
      </c>
      <c r="E2489">
        <f ca="1">VLOOKUP(A2489&amp;B2489,'raw -- CBO demo'!$A$11:$N$8141,8,FALSE)+VLOOKUP(A2489&amp;B2489,'raw -- CBO demo'!$A$11:$N$8141,14,FALSE)</f>
        <v>2475784</v>
      </c>
    </row>
    <row r="2490" spans="1:5">
      <c r="A2490">
        <f t="shared" si="87"/>
        <v>2047</v>
      </c>
      <c r="B2490">
        <f t="shared" si="88"/>
        <v>64</v>
      </c>
      <c r="C2490" t="str">
        <f t="shared" si="88"/>
        <v>pop_55_64</v>
      </c>
      <c r="D2490">
        <f ca="1">VLOOKUP(A2490&amp;B2490,'raw -- CBO demo'!$A$11:$N$8141,4,FALSE)</f>
        <v>4131103</v>
      </c>
      <c r="E2490">
        <f ca="1">VLOOKUP(A2490&amp;B2490,'raw -- CBO demo'!$A$11:$N$8141,8,FALSE)+VLOOKUP(A2490&amp;B2490,'raw -- CBO demo'!$A$11:$N$8141,14,FALSE)</f>
        <v>2468532</v>
      </c>
    </row>
    <row r="2491" spans="1:5">
      <c r="A2491">
        <f t="shared" si="87"/>
        <v>2047</v>
      </c>
      <c r="B2491">
        <f t="shared" si="88"/>
        <v>65</v>
      </c>
      <c r="C2491" t="str">
        <f t="shared" si="88"/>
        <v>pop_65_74</v>
      </c>
      <c r="D2491">
        <f ca="1">VLOOKUP(A2491&amp;B2491,'raw -- CBO demo'!$A$11:$N$8141,4,FALSE)</f>
        <v>4020374</v>
      </c>
      <c r="E2491">
        <f ca="1">VLOOKUP(A2491&amp;B2491,'raw -- CBO demo'!$A$11:$N$8141,8,FALSE)+VLOOKUP(A2491&amp;B2491,'raw -- CBO demo'!$A$11:$N$8141,14,FALSE)</f>
        <v>2402699</v>
      </c>
    </row>
    <row r="2492" spans="1:5">
      <c r="A2492">
        <f t="shared" si="87"/>
        <v>2047</v>
      </c>
      <c r="B2492">
        <f t="shared" si="88"/>
        <v>66</v>
      </c>
      <c r="C2492" t="str">
        <f t="shared" si="88"/>
        <v>pop_65_74</v>
      </c>
      <c r="D2492">
        <f ca="1">VLOOKUP(A2492&amp;B2492,'raw -- CBO demo'!$A$11:$N$8141,4,FALSE)</f>
        <v>4033392</v>
      </c>
      <c r="E2492">
        <f ca="1">VLOOKUP(A2492&amp;B2492,'raw -- CBO demo'!$A$11:$N$8141,8,FALSE)+VLOOKUP(A2492&amp;B2492,'raw -- CBO demo'!$A$11:$N$8141,14,FALSE)</f>
        <v>2391680</v>
      </c>
    </row>
    <row r="2493" spans="1:5">
      <c r="A2493">
        <f t="shared" si="87"/>
        <v>2047</v>
      </c>
      <c r="B2493">
        <f t="shared" si="88"/>
        <v>67</v>
      </c>
      <c r="C2493" t="str">
        <f t="shared" si="88"/>
        <v>pop_65_74</v>
      </c>
      <c r="D2493">
        <f ca="1">VLOOKUP(A2493&amp;B2493,'raw -- CBO demo'!$A$11:$N$8141,4,FALSE)</f>
        <v>3840044</v>
      </c>
      <c r="E2493">
        <f ca="1">VLOOKUP(A2493&amp;B2493,'raw -- CBO demo'!$A$11:$N$8141,8,FALSE)+VLOOKUP(A2493&amp;B2493,'raw -- CBO demo'!$A$11:$N$8141,14,FALSE)</f>
        <v>2349534</v>
      </c>
    </row>
    <row r="2494" spans="1:5">
      <c r="A2494">
        <f t="shared" si="87"/>
        <v>2047</v>
      </c>
      <c r="B2494">
        <f t="shared" si="88"/>
        <v>68</v>
      </c>
      <c r="C2494" t="str">
        <f t="shared" si="88"/>
        <v>pop_65_74</v>
      </c>
      <c r="D2494">
        <f ca="1">VLOOKUP(A2494&amp;B2494,'raw -- CBO demo'!$A$11:$N$8141,4,FALSE)</f>
        <v>3675863</v>
      </c>
      <c r="E2494">
        <f ca="1">VLOOKUP(A2494&amp;B2494,'raw -- CBO demo'!$A$11:$N$8141,8,FALSE)+VLOOKUP(A2494&amp;B2494,'raw -- CBO demo'!$A$11:$N$8141,14,FALSE)</f>
        <v>2273098</v>
      </c>
    </row>
    <row r="2495" spans="1:5">
      <c r="A2495">
        <f t="shared" si="87"/>
        <v>2047</v>
      </c>
      <c r="B2495">
        <f t="shared" si="88"/>
        <v>69</v>
      </c>
      <c r="C2495" t="str">
        <f t="shared" si="88"/>
        <v>pop_65_74</v>
      </c>
      <c r="D2495">
        <f ca="1">VLOOKUP(A2495&amp;B2495,'raw -- CBO demo'!$A$11:$N$8141,4,FALSE)</f>
        <v>3608850</v>
      </c>
      <c r="E2495">
        <f ca="1">VLOOKUP(A2495&amp;B2495,'raw -- CBO demo'!$A$11:$N$8141,8,FALSE)+VLOOKUP(A2495&amp;B2495,'raw -- CBO demo'!$A$11:$N$8141,14,FALSE)</f>
        <v>2214914</v>
      </c>
    </row>
    <row r="2496" spans="1:5">
      <c r="A2496">
        <f t="shared" si="87"/>
        <v>2047</v>
      </c>
      <c r="B2496">
        <f t="shared" si="88"/>
        <v>70</v>
      </c>
      <c r="C2496" t="str">
        <f t="shared" si="88"/>
        <v>pop_65_74</v>
      </c>
      <c r="D2496">
        <f ca="1">VLOOKUP(A2496&amp;B2496,'raw -- CBO demo'!$A$11:$N$8141,4,FALSE)</f>
        <v>3434557</v>
      </c>
      <c r="E2496">
        <f ca="1">VLOOKUP(A2496&amp;B2496,'raw -- CBO demo'!$A$11:$N$8141,8,FALSE)+VLOOKUP(A2496&amp;B2496,'raw -- CBO demo'!$A$11:$N$8141,14,FALSE)</f>
        <v>2141919</v>
      </c>
    </row>
    <row r="2497" spans="1:5">
      <c r="A2497">
        <f t="shared" si="87"/>
        <v>2047</v>
      </c>
      <c r="B2497">
        <f t="shared" si="88"/>
        <v>71</v>
      </c>
      <c r="C2497" t="str">
        <f t="shared" si="88"/>
        <v>pop_65_74</v>
      </c>
      <c r="D2497">
        <f ca="1">VLOOKUP(A2497&amp;B2497,'raw -- CBO demo'!$A$11:$N$8141,4,FALSE)</f>
        <v>3359709</v>
      </c>
      <c r="E2497">
        <f ca="1">VLOOKUP(A2497&amp;B2497,'raw -- CBO demo'!$A$11:$N$8141,8,FALSE)+VLOOKUP(A2497&amp;B2497,'raw -- CBO demo'!$A$11:$N$8141,14,FALSE)</f>
        <v>2049414</v>
      </c>
    </row>
    <row r="2498" spans="1:5">
      <c r="A2498">
        <f t="shared" si="87"/>
        <v>2047</v>
      </c>
      <c r="B2498">
        <f t="shared" si="88"/>
        <v>72</v>
      </c>
      <c r="C2498" t="str">
        <f t="shared" si="88"/>
        <v>pop_65_74</v>
      </c>
      <c r="D2498">
        <f ca="1">VLOOKUP(A2498&amp;B2498,'raw -- CBO demo'!$A$11:$N$8141,4,FALSE)</f>
        <v>3298663</v>
      </c>
      <c r="E2498">
        <f ca="1">VLOOKUP(A2498&amp;B2498,'raw -- CBO demo'!$A$11:$N$8141,8,FALSE)+VLOOKUP(A2498&amp;B2498,'raw -- CBO demo'!$A$11:$N$8141,14,FALSE)</f>
        <v>1968851</v>
      </c>
    </row>
    <row r="2499" spans="1:5">
      <c r="A2499">
        <f t="shared" si="87"/>
        <v>2047</v>
      </c>
      <c r="B2499">
        <f t="shared" si="88"/>
        <v>73</v>
      </c>
      <c r="C2499" t="str">
        <f t="shared" si="88"/>
        <v>pop_65_74</v>
      </c>
      <c r="D2499">
        <f ca="1">VLOOKUP(A2499&amp;B2499,'raw -- CBO demo'!$A$11:$N$8141,4,FALSE)</f>
        <v>3188668</v>
      </c>
      <c r="E2499">
        <f ca="1">VLOOKUP(A2499&amp;B2499,'raw -- CBO demo'!$A$11:$N$8141,8,FALSE)+VLOOKUP(A2499&amp;B2499,'raw -- CBO demo'!$A$11:$N$8141,14,FALSE)</f>
        <v>1884275</v>
      </c>
    </row>
    <row r="2500" spans="1:5">
      <c r="A2500">
        <f t="shared" si="87"/>
        <v>2047</v>
      </c>
      <c r="B2500">
        <f t="shared" si="88"/>
        <v>74</v>
      </c>
      <c r="C2500" t="str">
        <f t="shared" si="88"/>
        <v>pop_65_74</v>
      </c>
      <c r="D2500">
        <f ca="1">VLOOKUP(A2500&amp;B2500,'raw -- CBO demo'!$A$11:$N$8141,4,FALSE)</f>
        <v>3255678</v>
      </c>
      <c r="E2500">
        <f ca="1">VLOOKUP(A2500&amp;B2500,'raw -- CBO demo'!$A$11:$N$8141,8,FALSE)+VLOOKUP(A2500&amp;B2500,'raw -- CBO demo'!$A$11:$N$8141,14,FALSE)</f>
        <v>1906537</v>
      </c>
    </row>
    <row r="2501" spans="1:5">
      <c r="A2501">
        <f t="shared" si="87"/>
        <v>2047</v>
      </c>
      <c r="B2501">
        <f t="shared" si="88"/>
        <v>75</v>
      </c>
      <c r="C2501" t="str">
        <f t="shared" si="88"/>
        <v>pop_75_84</v>
      </c>
      <c r="D2501">
        <f ca="1">VLOOKUP(A2501&amp;B2501,'raw -- CBO demo'!$A$11:$N$8141,4,FALSE)</f>
        <v>3331491</v>
      </c>
      <c r="E2501">
        <f ca="1">VLOOKUP(A2501&amp;B2501,'raw -- CBO demo'!$A$11:$N$8141,8,FALSE)+VLOOKUP(A2501&amp;B2501,'raw -- CBO demo'!$A$11:$N$8141,14,FALSE)</f>
        <v>1880386</v>
      </c>
    </row>
    <row r="2502" spans="1:5">
      <c r="A2502">
        <f t="shared" si="87"/>
        <v>2047</v>
      </c>
      <c r="B2502">
        <f t="shared" si="88"/>
        <v>76</v>
      </c>
      <c r="C2502" t="str">
        <f t="shared" si="88"/>
        <v>pop_75_84</v>
      </c>
      <c r="D2502">
        <f ca="1">VLOOKUP(A2502&amp;B2502,'raw -- CBO demo'!$A$11:$N$8141,4,FALSE)</f>
        <v>3391773</v>
      </c>
      <c r="E2502">
        <f ca="1">VLOOKUP(A2502&amp;B2502,'raw -- CBO demo'!$A$11:$N$8141,8,FALSE)+VLOOKUP(A2502&amp;B2502,'raw -- CBO demo'!$A$11:$N$8141,14,FALSE)</f>
        <v>1914846</v>
      </c>
    </row>
    <row r="2503" spans="1:5">
      <c r="A2503">
        <f t="shared" si="87"/>
        <v>2047</v>
      </c>
      <c r="B2503">
        <f t="shared" si="88"/>
        <v>77</v>
      </c>
      <c r="C2503" t="str">
        <f t="shared" si="88"/>
        <v>pop_75_84</v>
      </c>
      <c r="D2503">
        <f ca="1">VLOOKUP(A2503&amp;B2503,'raw -- CBO demo'!$A$11:$N$8141,4,FALSE)</f>
        <v>3160378</v>
      </c>
      <c r="E2503">
        <f ca="1">VLOOKUP(A2503&amp;B2503,'raw -- CBO demo'!$A$11:$N$8141,8,FALSE)+VLOOKUP(A2503&amp;B2503,'raw -- CBO demo'!$A$11:$N$8141,14,FALSE)</f>
        <v>1827893</v>
      </c>
    </row>
    <row r="2504" spans="1:5">
      <c r="A2504">
        <f t="shared" si="87"/>
        <v>2047</v>
      </c>
      <c r="B2504">
        <f t="shared" si="88"/>
        <v>78</v>
      </c>
      <c r="C2504" t="str">
        <f t="shared" si="88"/>
        <v>pop_75_84</v>
      </c>
      <c r="D2504">
        <f ca="1">VLOOKUP(A2504&amp;B2504,'raw -- CBO demo'!$A$11:$N$8141,4,FALSE)</f>
        <v>2982055</v>
      </c>
      <c r="E2504">
        <f ca="1">VLOOKUP(A2504&amp;B2504,'raw -- CBO demo'!$A$11:$N$8141,8,FALSE)+VLOOKUP(A2504&amp;B2504,'raw -- CBO demo'!$A$11:$N$8141,14,FALSE)</f>
        <v>1666917</v>
      </c>
    </row>
    <row r="2505" spans="1:5">
      <c r="A2505">
        <f t="shared" si="87"/>
        <v>2047</v>
      </c>
      <c r="B2505">
        <f t="shared" si="88"/>
        <v>79</v>
      </c>
      <c r="C2505" t="str">
        <f t="shared" si="88"/>
        <v>pop_75_84</v>
      </c>
      <c r="D2505">
        <f ca="1">VLOOKUP(A2505&amp;B2505,'raw -- CBO demo'!$A$11:$N$8141,4,FALSE)</f>
        <v>2852226</v>
      </c>
      <c r="E2505">
        <f ca="1">VLOOKUP(A2505&amp;B2505,'raw -- CBO demo'!$A$11:$N$8141,8,FALSE)+VLOOKUP(A2505&amp;B2505,'raw -- CBO demo'!$A$11:$N$8141,14,FALSE)</f>
        <v>1583145</v>
      </c>
    </row>
    <row r="2506" spans="1:5">
      <c r="A2506">
        <f t="shared" si="87"/>
        <v>2047</v>
      </c>
      <c r="B2506">
        <f t="shared" si="88"/>
        <v>80</v>
      </c>
      <c r="C2506" t="str">
        <f t="shared" si="88"/>
        <v>pop_75_84</v>
      </c>
      <c r="D2506">
        <f ca="1">VLOOKUP(A2506&amp;B2506,'raw -- CBO demo'!$A$11:$N$8141,4,FALSE)</f>
        <v>2779262</v>
      </c>
      <c r="E2506">
        <f ca="1">VLOOKUP(A2506&amp;B2506,'raw -- CBO demo'!$A$11:$N$8141,8,FALSE)+VLOOKUP(A2506&amp;B2506,'raw -- CBO demo'!$A$11:$N$8141,14,FALSE)</f>
        <v>1472283</v>
      </c>
    </row>
    <row r="2507" spans="1:5">
      <c r="A2507">
        <f t="shared" si="87"/>
        <v>2047</v>
      </c>
      <c r="B2507">
        <f t="shared" si="88"/>
        <v>81</v>
      </c>
      <c r="C2507" t="str">
        <f t="shared" si="88"/>
        <v>pop_75_84</v>
      </c>
      <c r="D2507">
        <f ca="1">VLOOKUP(A2507&amp;B2507,'raw -- CBO demo'!$A$11:$N$8141,4,FALSE)</f>
        <v>2747982</v>
      </c>
      <c r="E2507">
        <f ca="1">VLOOKUP(A2507&amp;B2507,'raw -- CBO demo'!$A$11:$N$8141,8,FALSE)+VLOOKUP(A2507&amp;B2507,'raw -- CBO demo'!$A$11:$N$8141,14,FALSE)</f>
        <v>1403317</v>
      </c>
    </row>
    <row r="2508" spans="1:5">
      <c r="A2508">
        <f t="shared" si="87"/>
        <v>2047</v>
      </c>
      <c r="B2508">
        <f t="shared" si="88"/>
        <v>82</v>
      </c>
      <c r="C2508" t="str">
        <f t="shared" si="88"/>
        <v>pop_75_84</v>
      </c>
      <c r="D2508">
        <f ca="1">VLOOKUP(A2508&amp;B2508,'raw -- CBO demo'!$A$11:$N$8141,4,FALSE)</f>
        <v>2741474</v>
      </c>
      <c r="E2508">
        <f ca="1">VLOOKUP(A2508&amp;B2508,'raw -- CBO demo'!$A$11:$N$8141,8,FALSE)+VLOOKUP(A2508&amp;B2508,'raw -- CBO demo'!$A$11:$N$8141,14,FALSE)</f>
        <v>1417926</v>
      </c>
    </row>
    <row r="2509" spans="1:5">
      <c r="A2509">
        <f t="shared" si="87"/>
        <v>2047</v>
      </c>
      <c r="B2509">
        <f t="shared" si="88"/>
        <v>83</v>
      </c>
      <c r="C2509" t="str">
        <f t="shared" si="88"/>
        <v>pop_75_84</v>
      </c>
      <c r="D2509">
        <f ca="1">VLOOKUP(A2509&amp;B2509,'raw -- CBO demo'!$A$11:$N$8141,4,FALSE)</f>
        <v>2604909</v>
      </c>
      <c r="E2509">
        <f ca="1">VLOOKUP(A2509&amp;B2509,'raw -- CBO demo'!$A$11:$N$8141,8,FALSE)+VLOOKUP(A2509&amp;B2509,'raw -- CBO demo'!$A$11:$N$8141,14,FALSE)</f>
        <v>1329773</v>
      </c>
    </row>
    <row r="2510" spans="1:5">
      <c r="A2510">
        <f t="shared" si="87"/>
        <v>2047</v>
      </c>
      <c r="B2510">
        <f t="shared" si="88"/>
        <v>84</v>
      </c>
      <c r="C2510" t="str">
        <f t="shared" si="88"/>
        <v>pop_75_84</v>
      </c>
      <c r="D2510">
        <f ca="1">VLOOKUP(A2510&amp;B2510,'raw -- CBO demo'!$A$11:$N$8141,4,FALSE)</f>
        <v>2467687</v>
      </c>
      <c r="E2510">
        <f ca="1">VLOOKUP(A2510&amp;B2510,'raw -- CBO demo'!$A$11:$N$8141,8,FALSE)+VLOOKUP(A2510&amp;B2510,'raw -- CBO demo'!$A$11:$N$8141,14,FALSE)</f>
        <v>1211957</v>
      </c>
    </row>
    <row r="2511" spans="1:5">
      <c r="A2511">
        <f t="shared" si="87"/>
        <v>2047</v>
      </c>
      <c r="B2511">
        <f t="shared" si="88"/>
        <v>85</v>
      </c>
      <c r="C2511" t="str">
        <f t="shared" si="88"/>
        <v>pop_85_plus</v>
      </c>
      <c r="D2511">
        <f ca="1">VLOOKUP(A2511&amp;B2511,'raw -- CBO demo'!$A$11:$N$8141,4,FALSE)</f>
        <v>2300826</v>
      </c>
      <c r="E2511">
        <f ca="1">VLOOKUP(A2511&amp;B2511,'raw -- CBO demo'!$A$11:$N$8141,8,FALSE)+VLOOKUP(A2511&amp;B2511,'raw -- CBO demo'!$A$11:$N$8141,14,FALSE)</f>
        <v>1095388</v>
      </c>
    </row>
    <row r="2512" spans="1:5">
      <c r="A2512">
        <f t="shared" si="87"/>
        <v>2047</v>
      </c>
      <c r="B2512">
        <f t="shared" si="88"/>
        <v>86</v>
      </c>
      <c r="C2512" t="str">
        <f t="shared" si="88"/>
        <v>pop_85_plus</v>
      </c>
      <c r="D2512">
        <f ca="1">VLOOKUP(A2512&amp;B2512,'raw -- CBO demo'!$A$11:$N$8141,4,FALSE)</f>
        <v>2150600</v>
      </c>
      <c r="E2512">
        <f ca="1">VLOOKUP(A2512&amp;B2512,'raw -- CBO demo'!$A$11:$N$8141,8,FALSE)+VLOOKUP(A2512&amp;B2512,'raw -- CBO demo'!$A$11:$N$8141,14,FALSE)</f>
        <v>961356</v>
      </c>
    </row>
    <row r="2513" spans="1:5">
      <c r="A2513">
        <f t="shared" si="87"/>
        <v>2047</v>
      </c>
      <c r="B2513">
        <f t="shared" si="88"/>
        <v>87</v>
      </c>
      <c r="C2513" t="str">
        <f t="shared" si="88"/>
        <v>pop_85_plus</v>
      </c>
      <c r="D2513">
        <f ca="1">VLOOKUP(A2513&amp;B2513,'raw -- CBO demo'!$A$11:$N$8141,4,FALSE)</f>
        <v>1929828</v>
      </c>
      <c r="E2513">
        <f ca="1">VLOOKUP(A2513&amp;B2513,'raw -- CBO demo'!$A$11:$N$8141,8,FALSE)+VLOOKUP(A2513&amp;B2513,'raw -- CBO demo'!$A$11:$N$8141,14,FALSE)</f>
        <v>823825</v>
      </c>
    </row>
    <row r="2514" spans="1:5">
      <c r="A2514">
        <f t="shared" si="87"/>
        <v>2047</v>
      </c>
      <c r="B2514">
        <f t="shared" si="88"/>
        <v>88</v>
      </c>
      <c r="C2514" t="str">
        <f t="shared" si="88"/>
        <v>pop_85_plus</v>
      </c>
      <c r="D2514">
        <f ca="1">VLOOKUP(A2514&amp;B2514,'raw -- CBO demo'!$A$11:$N$8141,4,FALSE)</f>
        <v>1711852</v>
      </c>
      <c r="E2514">
        <f ca="1">VLOOKUP(A2514&amp;B2514,'raw -- CBO demo'!$A$11:$N$8141,8,FALSE)+VLOOKUP(A2514&amp;B2514,'raw -- CBO demo'!$A$11:$N$8141,14,FALSE)</f>
        <v>711309</v>
      </c>
    </row>
    <row r="2515" spans="1:5">
      <c r="A2515">
        <f t="shared" si="87"/>
        <v>2047</v>
      </c>
      <c r="B2515">
        <f t="shared" si="88"/>
        <v>89</v>
      </c>
      <c r="C2515" t="str">
        <f t="shared" si="88"/>
        <v>pop_85_plus</v>
      </c>
      <c r="D2515">
        <f ca="1">VLOOKUP(A2515&amp;B2515,'raw -- CBO demo'!$A$11:$N$8141,4,FALSE)</f>
        <v>1546661</v>
      </c>
      <c r="E2515">
        <f ca="1">VLOOKUP(A2515&amp;B2515,'raw -- CBO demo'!$A$11:$N$8141,8,FALSE)+VLOOKUP(A2515&amp;B2515,'raw -- CBO demo'!$A$11:$N$8141,14,FALSE)</f>
        <v>600745</v>
      </c>
    </row>
    <row r="2516" spans="1:5">
      <c r="A2516">
        <f t="shared" si="87"/>
        <v>2047</v>
      </c>
      <c r="B2516">
        <f t="shared" si="88"/>
        <v>90</v>
      </c>
      <c r="C2516" t="str">
        <f t="shared" si="88"/>
        <v>pop_85_plus</v>
      </c>
      <c r="D2516">
        <f ca="1">VLOOKUP(A2516&amp;B2516,'raw -- CBO demo'!$A$11:$N$8141,4,FALSE)</f>
        <v>1325635</v>
      </c>
      <c r="E2516">
        <f ca="1">VLOOKUP(A2516&amp;B2516,'raw -- CBO demo'!$A$11:$N$8141,8,FALSE)+VLOOKUP(A2516&amp;B2516,'raw -- CBO demo'!$A$11:$N$8141,14,FALSE)</f>
        <v>468323</v>
      </c>
    </row>
    <row r="2517" spans="1:5">
      <c r="A2517">
        <f t="shared" si="87"/>
        <v>2047</v>
      </c>
      <c r="B2517">
        <f t="shared" si="88"/>
        <v>91</v>
      </c>
      <c r="C2517" t="str">
        <f t="shared" si="88"/>
        <v>pop_85_plus</v>
      </c>
      <c r="D2517">
        <f ca="1">VLOOKUP(A2517&amp;B2517,'raw -- CBO demo'!$A$11:$N$8141,4,FALSE)</f>
        <v>1111650</v>
      </c>
      <c r="E2517">
        <f ca="1">VLOOKUP(A2517&amp;B2517,'raw -- CBO demo'!$A$11:$N$8141,8,FALSE)+VLOOKUP(A2517&amp;B2517,'raw -- CBO demo'!$A$11:$N$8141,14,FALSE)</f>
        <v>357041</v>
      </c>
    </row>
    <row r="2518" spans="1:5">
      <c r="A2518">
        <f t="shared" si="87"/>
        <v>2047</v>
      </c>
      <c r="B2518">
        <f t="shared" si="88"/>
        <v>92</v>
      </c>
      <c r="C2518" t="str">
        <f t="shared" si="88"/>
        <v>pop_85_plus</v>
      </c>
      <c r="D2518">
        <f ca="1">VLOOKUP(A2518&amp;B2518,'raw -- CBO demo'!$A$11:$N$8141,4,FALSE)</f>
        <v>930502</v>
      </c>
      <c r="E2518">
        <f ca="1">VLOOKUP(A2518&amp;B2518,'raw -- CBO demo'!$A$11:$N$8141,8,FALSE)+VLOOKUP(A2518&amp;B2518,'raw -- CBO demo'!$A$11:$N$8141,14,FALSE)</f>
        <v>280405</v>
      </c>
    </row>
    <row r="2519" spans="1:5">
      <c r="A2519">
        <f t="shared" si="87"/>
        <v>2047</v>
      </c>
      <c r="B2519">
        <f t="shared" si="88"/>
        <v>93</v>
      </c>
      <c r="C2519" t="str">
        <f t="shared" si="88"/>
        <v>pop_85_plus</v>
      </c>
      <c r="D2519">
        <f ca="1">VLOOKUP(A2519&amp;B2519,'raw -- CBO demo'!$A$11:$N$8141,4,FALSE)</f>
        <v>741131</v>
      </c>
      <c r="E2519">
        <f ca="1">VLOOKUP(A2519&amp;B2519,'raw -- CBO demo'!$A$11:$N$8141,8,FALSE)+VLOOKUP(A2519&amp;B2519,'raw -- CBO demo'!$A$11:$N$8141,14,FALSE)</f>
        <v>206879</v>
      </c>
    </row>
    <row r="2520" spans="1:5">
      <c r="A2520">
        <f t="shared" si="87"/>
        <v>2047</v>
      </c>
      <c r="B2520">
        <f t="shared" si="88"/>
        <v>94</v>
      </c>
      <c r="C2520" t="str">
        <f t="shared" si="88"/>
        <v>pop_85_plus</v>
      </c>
      <c r="D2520">
        <f ca="1">VLOOKUP(A2520&amp;B2520,'raw -- CBO demo'!$A$11:$N$8141,4,FALSE)</f>
        <v>596564</v>
      </c>
      <c r="E2520">
        <f ca="1">VLOOKUP(A2520&amp;B2520,'raw -- CBO demo'!$A$11:$N$8141,8,FALSE)+VLOOKUP(A2520&amp;B2520,'raw -- CBO demo'!$A$11:$N$8141,14,FALSE)</f>
        <v>149150</v>
      </c>
    </row>
    <row r="2521" spans="1:5">
      <c r="A2521">
        <f t="shared" si="87"/>
        <v>2047</v>
      </c>
      <c r="B2521">
        <f t="shared" si="88"/>
        <v>95</v>
      </c>
      <c r="C2521" t="str">
        <f t="shared" si="88"/>
        <v>pop_85_plus</v>
      </c>
      <c r="D2521">
        <f ca="1">VLOOKUP(A2521&amp;B2521,'raw -- CBO demo'!$A$11:$N$8141,4,FALSE)</f>
        <v>455201</v>
      </c>
      <c r="E2521">
        <f ca="1">VLOOKUP(A2521&amp;B2521,'raw -- CBO demo'!$A$11:$N$8141,8,FALSE)+VLOOKUP(A2521&amp;B2521,'raw -- CBO demo'!$A$11:$N$8141,14,FALSE)</f>
        <v>97663</v>
      </c>
    </row>
    <row r="2522" spans="1:5">
      <c r="A2522">
        <f t="shared" si="87"/>
        <v>2047</v>
      </c>
      <c r="B2522">
        <f t="shared" si="88"/>
        <v>96</v>
      </c>
      <c r="C2522" t="str">
        <f t="shared" si="88"/>
        <v>pop_85_plus</v>
      </c>
      <c r="D2522">
        <f ca="1">VLOOKUP(A2522&amp;B2522,'raw -- CBO demo'!$A$11:$N$8141,4,FALSE)</f>
        <v>338507</v>
      </c>
      <c r="E2522">
        <f ca="1">VLOOKUP(A2522&amp;B2522,'raw -- CBO demo'!$A$11:$N$8141,8,FALSE)+VLOOKUP(A2522&amp;B2522,'raw -- CBO demo'!$A$11:$N$8141,14,FALSE)</f>
        <v>58695</v>
      </c>
    </row>
    <row r="2523" spans="1:5">
      <c r="A2523">
        <f t="shared" si="87"/>
        <v>2047</v>
      </c>
      <c r="B2523">
        <f t="shared" si="88"/>
        <v>97</v>
      </c>
      <c r="C2523" t="str">
        <f t="shared" si="88"/>
        <v>pop_85_plus</v>
      </c>
      <c r="D2523">
        <f ca="1">VLOOKUP(A2523&amp;B2523,'raw -- CBO demo'!$A$11:$N$8141,4,FALSE)</f>
        <v>250521</v>
      </c>
      <c r="E2523">
        <f ca="1">VLOOKUP(A2523&amp;B2523,'raw -- CBO demo'!$A$11:$N$8141,8,FALSE)+VLOOKUP(A2523&amp;B2523,'raw -- CBO demo'!$A$11:$N$8141,14,FALSE)</f>
        <v>43158</v>
      </c>
    </row>
    <row r="2524" spans="1:5">
      <c r="A2524">
        <f t="shared" si="87"/>
        <v>2047</v>
      </c>
      <c r="B2524">
        <f t="shared" si="88"/>
        <v>98</v>
      </c>
      <c r="C2524" t="str">
        <f t="shared" si="88"/>
        <v>pop_85_plus</v>
      </c>
      <c r="D2524">
        <f ca="1">VLOOKUP(A2524&amp;B2524,'raw -- CBO demo'!$A$11:$N$8141,4,FALSE)</f>
        <v>181206</v>
      </c>
      <c r="E2524">
        <f ca="1">VLOOKUP(A2524&amp;B2524,'raw -- CBO demo'!$A$11:$N$8141,8,FALSE)+VLOOKUP(A2524&amp;B2524,'raw -- CBO demo'!$A$11:$N$8141,14,FALSE)</f>
        <v>38715</v>
      </c>
    </row>
    <row r="2525" spans="1:5">
      <c r="A2525">
        <f t="shared" si="87"/>
        <v>2047</v>
      </c>
      <c r="B2525">
        <f t="shared" si="88"/>
        <v>99</v>
      </c>
      <c r="C2525" t="str">
        <f t="shared" si="88"/>
        <v>pop_85_plus</v>
      </c>
      <c r="D2525">
        <f ca="1">VLOOKUP(A2525&amp;B2525,'raw -- CBO demo'!$A$11:$N$8141,4,FALSE)</f>
        <v>134573</v>
      </c>
      <c r="E2525">
        <f ca="1">VLOOKUP(A2525&amp;B2525,'raw -- CBO demo'!$A$11:$N$8141,8,FALSE)+VLOOKUP(A2525&amp;B2525,'raw -- CBO demo'!$A$11:$N$8141,14,FALSE)</f>
        <v>20153</v>
      </c>
    </row>
    <row r="2526" spans="1:5">
      <c r="A2526">
        <f t="shared" si="87"/>
        <v>2047</v>
      </c>
      <c r="B2526">
        <f t="shared" si="88"/>
        <v>100</v>
      </c>
      <c r="C2526" t="str">
        <f t="shared" si="88"/>
        <v>pop_85_plus</v>
      </c>
      <c r="D2526">
        <f ca="1">VLOOKUP(A2526&amp;B2526,'raw -- CBO demo'!$A$11:$N$8141,4,FALSE)</f>
        <v>213632</v>
      </c>
      <c r="E2526">
        <f ca="1">VLOOKUP(A2526&amp;B2526,'raw -- CBO demo'!$A$11:$N$8141,8,FALSE)+VLOOKUP(A2526&amp;B2526,'raw -- CBO demo'!$A$11:$N$8141,14,FALSE)</f>
        <v>25264</v>
      </c>
    </row>
    <row r="2527" spans="1:5">
      <c r="A2527">
        <f t="shared" si="87"/>
        <v>2048</v>
      </c>
      <c r="B2527">
        <f t="shared" si="88"/>
        <v>0</v>
      </c>
      <c r="C2527" t="str">
        <f t="shared" si="88"/>
        <v>pop_0_5</v>
      </c>
      <c r="D2527">
        <f ca="1">VLOOKUP(A2527&amp;B2527,'raw -- CBO demo'!$A$11:$N$8141,4,FALSE)</f>
        <v>3911108</v>
      </c>
      <c r="E2527">
        <f ca="1">VLOOKUP(A2527&amp;B2527,'raw -- CBO demo'!$A$11:$N$8141,8,FALSE)+VLOOKUP(A2527&amp;B2527,'raw -- CBO demo'!$A$11:$N$8141,14,FALSE)</f>
        <v>0</v>
      </c>
    </row>
    <row r="2528" spans="1:5">
      <c r="A2528">
        <f t="shared" si="87"/>
        <v>2048</v>
      </c>
      <c r="B2528">
        <f t="shared" si="88"/>
        <v>1</v>
      </c>
      <c r="C2528" t="str">
        <f t="shared" si="88"/>
        <v>pop_0_5</v>
      </c>
      <c r="D2528">
        <f ca="1">VLOOKUP(A2528&amp;B2528,'raw -- CBO demo'!$A$11:$N$8141,4,FALSE)</f>
        <v>3939310</v>
      </c>
      <c r="E2528">
        <f ca="1">VLOOKUP(A2528&amp;B2528,'raw -- CBO demo'!$A$11:$N$8141,8,FALSE)+VLOOKUP(A2528&amp;B2528,'raw -- CBO demo'!$A$11:$N$8141,14,FALSE)</f>
        <v>0</v>
      </c>
    </row>
    <row r="2529" spans="1:5">
      <c r="A2529">
        <f t="shared" si="87"/>
        <v>2048</v>
      </c>
      <c r="B2529">
        <f t="shared" si="88"/>
        <v>2</v>
      </c>
      <c r="C2529" t="str">
        <f t="shared" si="88"/>
        <v>pop_0_5</v>
      </c>
      <c r="D2529">
        <f ca="1">VLOOKUP(A2529&amp;B2529,'raw -- CBO demo'!$A$11:$N$8141,4,FALSE)</f>
        <v>3976080</v>
      </c>
      <c r="E2529">
        <f ca="1">VLOOKUP(A2529&amp;B2529,'raw -- CBO demo'!$A$11:$N$8141,8,FALSE)+VLOOKUP(A2529&amp;B2529,'raw -- CBO demo'!$A$11:$N$8141,14,FALSE)</f>
        <v>0</v>
      </c>
    </row>
    <row r="2530" spans="1:5">
      <c r="A2530">
        <f t="shared" si="87"/>
        <v>2048</v>
      </c>
      <c r="B2530">
        <f t="shared" si="88"/>
        <v>3</v>
      </c>
      <c r="C2530" t="str">
        <f t="shared" si="88"/>
        <v>pop_0_5</v>
      </c>
      <c r="D2530">
        <f ca="1">VLOOKUP(A2530&amp;B2530,'raw -- CBO demo'!$A$11:$N$8141,4,FALSE)</f>
        <v>4012685</v>
      </c>
      <c r="E2530">
        <f ca="1">VLOOKUP(A2530&amp;B2530,'raw -- CBO demo'!$A$11:$N$8141,8,FALSE)+VLOOKUP(A2530&amp;B2530,'raw -- CBO demo'!$A$11:$N$8141,14,FALSE)</f>
        <v>0</v>
      </c>
    </row>
    <row r="2531" spans="1:5">
      <c r="A2531">
        <f t="shared" si="87"/>
        <v>2048</v>
      </c>
      <c r="B2531">
        <f t="shared" si="88"/>
        <v>4</v>
      </c>
      <c r="C2531" t="str">
        <f t="shared" si="88"/>
        <v>pop_0_5</v>
      </c>
      <c r="D2531">
        <f ca="1">VLOOKUP(A2531&amp;B2531,'raw -- CBO demo'!$A$11:$N$8141,4,FALSE)</f>
        <v>4046107</v>
      </c>
      <c r="E2531">
        <f ca="1">VLOOKUP(A2531&amp;B2531,'raw -- CBO demo'!$A$11:$N$8141,8,FALSE)+VLOOKUP(A2531&amp;B2531,'raw -- CBO demo'!$A$11:$N$8141,14,FALSE)</f>
        <v>0</v>
      </c>
    </row>
    <row r="2532" spans="1:5">
      <c r="A2532">
        <f t="shared" si="87"/>
        <v>2048</v>
      </c>
      <c r="B2532">
        <f t="shared" si="88"/>
        <v>5</v>
      </c>
      <c r="C2532" t="str">
        <f t="shared" si="88"/>
        <v>pop_0_5</v>
      </c>
      <c r="D2532">
        <f ca="1">VLOOKUP(A2532&amp;B2532,'raw -- CBO demo'!$A$11:$N$8141,4,FALSE)</f>
        <v>4077107</v>
      </c>
      <c r="E2532">
        <f ca="1">VLOOKUP(A2532&amp;B2532,'raw -- CBO demo'!$A$11:$N$8141,8,FALSE)+VLOOKUP(A2532&amp;B2532,'raw -- CBO demo'!$A$11:$N$8141,14,FALSE)</f>
        <v>0</v>
      </c>
    </row>
    <row r="2533" spans="1:5">
      <c r="A2533">
        <f t="shared" si="87"/>
        <v>2048</v>
      </c>
      <c r="B2533">
        <f t="shared" si="88"/>
        <v>6</v>
      </c>
      <c r="C2533" t="str">
        <f t="shared" si="88"/>
        <v>pop_6_17</v>
      </c>
      <c r="D2533">
        <f ca="1">VLOOKUP(A2533&amp;B2533,'raw -- CBO demo'!$A$11:$N$8141,4,FALSE)</f>
        <v>4107776</v>
      </c>
      <c r="E2533">
        <f ca="1">VLOOKUP(A2533&amp;B2533,'raw -- CBO demo'!$A$11:$N$8141,8,FALSE)+VLOOKUP(A2533&amp;B2533,'raw -- CBO demo'!$A$11:$N$8141,14,FALSE)</f>
        <v>0</v>
      </c>
    </row>
    <row r="2534" spans="1:5">
      <c r="A2534">
        <f t="shared" si="87"/>
        <v>2048</v>
      </c>
      <c r="B2534">
        <f t="shared" si="88"/>
        <v>7</v>
      </c>
      <c r="C2534" t="str">
        <f t="shared" si="88"/>
        <v>pop_6_17</v>
      </c>
      <c r="D2534">
        <f ca="1">VLOOKUP(A2534&amp;B2534,'raw -- CBO demo'!$A$11:$N$8141,4,FALSE)</f>
        <v>4135901</v>
      </c>
      <c r="E2534">
        <f ca="1">VLOOKUP(A2534&amp;B2534,'raw -- CBO demo'!$A$11:$N$8141,8,FALSE)+VLOOKUP(A2534&amp;B2534,'raw -- CBO demo'!$A$11:$N$8141,14,FALSE)</f>
        <v>0</v>
      </c>
    </row>
    <row r="2535" spans="1:5">
      <c r="A2535">
        <f t="shared" si="87"/>
        <v>2048</v>
      </c>
      <c r="B2535">
        <f t="shared" si="88"/>
        <v>8</v>
      </c>
      <c r="C2535" t="str">
        <f t="shared" si="88"/>
        <v>pop_6_17</v>
      </c>
      <c r="D2535">
        <f ca="1">VLOOKUP(A2535&amp;B2535,'raw -- CBO demo'!$A$11:$N$8141,4,FALSE)</f>
        <v>4161284</v>
      </c>
      <c r="E2535">
        <f ca="1">VLOOKUP(A2535&amp;B2535,'raw -- CBO demo'!$A$11:$N$8141,8,FALSE)+VLOOKUP(A2535&amp;B2535,'raw -- CBO demo'!$A$11:$N$8141,14,FALSE)</f>
        <v>0</v>
      </c>
    </row>
    <row r="2536" spans="1:5">
      <c r="A2536">
        <f t="shared" si="87"/>
        <v>2048</v>
      </c>
      <c r="B2536">
        <f t="shared" si="88"/>
        <v>9</v>
      </c>
      <c r="C2536" t="str">
        <f t="shared" si="88"/>
        <v>pop_6_17</v>
      </c>
      <c r="D2536">
        <f ca="1">VLOOKUP(A2536&amp;B2536,'raw -- CBO demo'!$A$11:$N$8141,4,FALSE)</f>
        <v>4183958</v>
      </c>
      <c r="E2536">
        <f ca="1">VLOOKUP(A2536&amp;B2536,'raw -- CBO demo'!$A$11:$N$8141,8,FALSE)+VLOOKUP(A2536&amp;B2536,'raw -- CBO demo'!$A$11:$N$8141,14,FALSE)</f>
        <v>0</v>
      </c>
    </row>
    <row r="2537" spans="1:5">
      <c r="A2537">
        <f t="shared" si="87"/>
        <v>2048</v>
      </c>
      <c r="B2537">
        <f t="shared" si="88"/>
        <v>10</v>
      </c>
      <c r="C2537" t="str">
        <f t="shared" si="88"/>
        <v>pop_6_17</v>
      </c>
      <c r="D2537">
        <f ca="1">VLOOKUP(A2537&amp;B2537,'raw -- CBO demo'!$A$11:$N$8141,4,FALSE)</f>
        <v>4203815</v>
      </c>
      <c r="E2537">
        <f ca="1">VLOOKUP(A2537&amp;B2537,'raw -- CBO demo'!$A$11:$N$8141,8,FALSE)+VLOOKUP(A2537&amp;B2537,'raw -- CBO demo'!$A$11:$N$8141,14,FALSE)</f>
        <v>0</v>
      </c>
    </row>
    <row r="2538" spans="1:5">
      <c r="A2538">
        <f t="shared" si="87"/>
        <v>2048</v>
      </c>
      <c r="B2538">
        <f t="shared" si="88"/>
        <v>11</v>
      </c>
      <c r="C2538" t="str">
        <f t="shared" si="88"/>
        <v>pop_6_17</v>
      </c>
      <c r="D2538">
        <f ca="1">VLOOKUP(A2538&amp;B2538,'raw -- CBO demo'!$A$11:$N$8141,4,FALSE)</f>
        <v>4220913</v>
      </c>
      <c r="E2538">
        <f ca="1">VLOOKUP(A2538&amp;B2538,'raw -- CBO demo'!$A$11:$N$8141,8,FALSE)+VLOOKUP(A2538&amp;B2538,'raw -- CBO demo'!$A$11:$N$8141,14,FALSE)</f>
        <v>0</v>
      </c>
    </row>
    <row r="2539" spans="1:5">
      <c r="A2539">
        <f t="shared" si="87"/>
        <v>2048</v>
      </c>
      <c r="B2539">
        <f t="shared" si="88"/>
        <v>12</v>
      </c>
      <c r="C2539" t="str">
        <f t="shared" si="88"/>
        <v>pop_6_17</v>
      </c>
      <c r="D2539">
        <f ca="1">VLOOKUP(A2539&amp;B2539,'raw -- CBO demo'!$A$11:$N$8141,4,FALSE)</f>
        <v>4236542</v>
      </c>
      <c r="E2539">
        <f ca="1">VLOOKUP(A2539&amp;B2539,'raw -- CBO demo'!$A$11:$N$8141,8,FALSE)+VLOOKUP(A2539&amp;B2539,'raw -- CBO demo'!$A$11:$N$8141,14,FALSE)</f>
        <v>0</v>
      </c>
    </row>
    <row r="2540" spans="1:5">
      <c r="A2540">
        <f t="shared" si="87"/>
        <v>2048</v>
      </c>
      <c r="B2540">
        <f t="shared" si="88"/>
        <v>13</v>
      </c>
      <c r="C2540" t="str">
        <f t="shared" si="88"/>
        <v>pop_6_17</v>
      </c>
      <c r="D2540">
        <f ca="1">VLOOKUP(A2540&amp;B2540,'raw -- CBO demo'!$A$11:$N$8141,4,FALSE)</f>
        <v>4252264</v>
      </c>
      <c r="E2540">
        <f ca="1">VLOOKUP(A2540&amp;B2540,'raw -- CBO demo'!$A$11:$N$8141,8,FALSE)+VLOOKUP(A2540&amp;B2540,'raw -- CBO demo'!$A$11:$N$8141,14,FALSE)</f>
        <v>0</v>
      </c>
    </row>
    <row r="2541" spans="1:5">
      <c r="A2541">
        <f t="shared" ref="A2541:A2604" si="89">A2440+1</f>
        <v>2048</v>
      </c>
      <c r="B2541">
        <f t="shared" ref="B2541:C2604" si="90">B2440</f>
        <v>14</v>
      </c>
      <c r="C2541" t="str">
        <f t="shared" si="90"/>
        <v>pop_6_17</v>
      </c>
      <c r="D2541">
        <f ca="1">VLOOKUP(A2541&amp;B2541,'raw -- CBO demo'!$A$11:$N$8141,4,FALSE)</f>
        <v>4269115</v>
      </c>
      <c r="E2541">
        <f ca="1">VLOOKUP(A2541&amp;B2541,'raw -- CBO demo'!$A$11:$N$8141,8,FALSE)+VLOOKUP(A2541&amp;B2541,'raw -- CBO demo'!$A$11:$N$8141,14,FALSE)</f>
        <v>0</v>
      </c>
    </row>
    <row r="2542" spans="1:5">
      <c r="A2542">
        <f t="shared" si="89"/>
        <v>2048</v>
      </c>
      <c r="B2542">
        <f t="shared" si="90"/>
        <v>15</v>
      </c>
      <c r="C2542" t="str">
        <f t="shared" si="90"/>
        <v>pop_6_17</v>
      </c>
      <c r="D2542">
        <f ca="1">VLOOKUP(A2542&amp;B2542,'raw -- CBO demo'!$A$11:$N$8141,4,FALSE)</f>
        <v>4288309</v>
      </c>
      <c r="E2542">
        <f ca="1">VLOOKUP(A2542&amp;B2542,'raw -- CBO demo'!$A$11:$N$8141,8,FALSE)+VLOOKUP(A2542&amp;B2542,'raw -- CBO demo'!$A$11:$N$8141,14,FALSE)</f>
        <v>0</v>
      </c>
    </row>
    <row r="2543" spans="1:5">
      <c r="A2543">
        <f t="shared" si="89"/>
        <v>2048</v>
      </c>
      <c r="B2543">
        <f t="shared" si="90"/>
        <v>16</v>
      </c>
      <c r="C2543" t="str">
        <f t="shared" si="90"/>
        <v>pop_6_17</v>
      </c>
      <c r="D2543">
        <f ca="1">VLOOKUP(A2543&amp;B2543,'raw -- CBO demo'!$A$11:$N$8141,4,FALSE)</f>
        <v>4310164</v>
      </c>
      <c r="E2543">
        <f ca="1">VLOOKUP(A2543&amp;B2543,'raw -- CBO demo'!$A$11:$N$8141,8,FALSE)+VLOOKUP(A2543&amp;B2543,'raw -- CBO demo'!$A$11:$N$8141,14,FALSE)</f>
        <v>19178</v>
      </c>
    </row>
    <row r="2544" spans="1:5">
      <c r="A2544">
        <f t="shared" si="89"/>
        <v>2048</v>
      </c>
      <c r="B2544">
        <f t="shared" si="90"/>
        <v>17</v>
      </c>
      <c r="C2544" t="str">
        <f t="shared" si="90"/>
        <v>pop_6_17</v>
      </c>
      <c r="D2544">
        <f ca="1">VLOOKUP(A2544&amp;B2544,'raw -- CBO demo'!$A$11:$N$8141,4,FALSE)</f>
        <v>4326825</v>
      </c>
      <c r="E2544">
        <f ca="1">VLOOKUP(A2544&amp;B2544,'raw -- CBO demo'!$A$11:$N$8141,8,FALSE)+VLOOKUP(A2544&amp;B2544,'raw -- CBO demo'!$A$11:$N$8141,14,FALSE)</f>
        <v>28737</v>
      </c>
    </row>
    <row r="2545" spans="1:5">
      <c r="A2545">
        <f t="shared" si="89"/>
        <v>2048</v>
      </c>
      <c r="B2545">
        <f t="shared" si="90"/>
        <v>18</v>
      </c>
      <c r="C2545" t="str">
        <f t="shared" si="90"/>
        <v>pop_18_24</v>
      </c>
      <c r="D2545">
        <f ca="1">VLOOKUP(A2545&amp;B2545,'raw -- CBO demo'!$A$11:$N$8141,4,FALSE)</f>
        <v>4331733</v>
      </c>
      <c r="E2545">
        <f ca="1">VLOOKUP(A2545&amp;B2545,'raw -- CBO demo'!$A$11:$N$8141,8,FALSE)+VLOOKUP(A2545&amp;B2545,'raw -- CBO demo'!$A$11:$N$8141,14,FALSE)</f>
        <v>43873</v>
      </c>
    </row>
    <row r="2546" spans="1:5">
      <c r="A2546">
        <f t="shared" si="89"/>
        <v>2048</v>
      </c>
      <c r="B2546">
        <f t="shared" si="90"/>
        <v>19</v>
      </c>
      <c r="C2546" t="str">
        <f t="shared" si="90"/>
        <v>pop_18_24</v>
      </c>
      <c r="D2546">
        <f ca="1">VLOOKUP(A2546&amp;B2546,'raw -- CBO demo'!$A$11:$N$8141,4,FALSE)</f>
        <v>4325900</v>
      </c>
      <c r="E2546">
        <f ca="1">VLOOKUP(A2546&amp;B2546,'raw -- CBO demo'!$A$11:$N$8141,8,FALSE)+VLOOKUP(A2546&amp;B2546,'raw -- CBO demo'!$A$11:$N$8141,14,FALSE)</f>
        <v>62781</v>
      </c>
    </row>
    <row r="2547" spans="1:5">
      <c r="A2547">
        <f t="shared" si="89"/>
        <v>2048</v>
      </c>
      <c r="B2547">
        <f t="shared" si="90"/>
        <v>20</v>
      </c>
      <c r="C2547" t="str">
        <f t="shared" si="90"/>
        <v>pop_18_24</v>
      </c>
      <c r="D2547">
        <f ca="1">VLOOKUP(A2547&amp;B2547,'raw -- CBO demo'!$A$11:$N$8141,4,FALSE)</f>
        <v>4312716</v>
      </c>
      <c r="E2547">
        <f ca="1">VLOOKUP(A2547&amp;B2547,'raw -- CBO demo'!$A$11:$N$8141,8,FALSE)+VLOOKUP(A2547&amp;B2547,'raw -- CBO demo'!$A$11:$N$8141,14,FALSE)</f>
        <v>163210</v>
      </c>
    </row>
    <row r="2548" spans="1:5">
      <c r="A2548">
        <f t="shared" si="89"/>
        <v>2048</v>
      </c>
      <c r="B2548">
        <f t="shared" si="90"/>
        <v>21</v>
      </c>
      <c r="C2548" t="str">
        <f t="shared" si="90"/>
        <v>pop_18_24</v>
      </c>
      <c r="D2548">
        <f ca="1">VLOOKUP(A2548&amp;B2548,'raw -- CBO demo'!$A$11:$N$8141,4,FALSE)</f>
        <v>4298975</v>
      </c>
      <c r="E2548">
        <f ca="1">VLOOKUP(A2548&amp;B2548,'raw -- CBO demo'!$A$11:$N$8141,8,FALSE)+VLOOKUP(A2548&amp;B2548,'raw -- CBO demo'!$A$11:$N$8141,14,FALSE)</f>
        <v>189474</v>
      </c>
    </row>
    <row r="2549" spans="1:5">
      <c r="A2549">
        <f t="shared" si="89"/>
        <v>2048</v>
      </c>
      <c r="B2549">
        <f t="shared" si="90"/>
        <v>22</v>
      </c>
      <c r="C2549" t="str">
        <f t="shared" si="90"/>
        <v>pop_18_24</v>
      </c>
      <c r="D2549">
        <f ca="1">VLOOKUP(A2549&amp;B2549,'raw -- CBO demo'!$A$11:$N$8141,4,FALSE)</f>
        <v>4283834</v>
      </c>
      <c r="E2549">
        <f ca="1">VLOOKUP(A2549&amp;B2549,'raw -- CBO demo'!$A$11:$N$8141,8,FALSE)+VLOOKUP(A2549&amp;B2549,'raw -- CBO demo'!$A$11:$N$8141,14,FALSE)</f>
        <v>292960</v>
      </c>
    </row>
    <row r="2550" spans="1:5">
      <c r="A2550">
        <f t="shared" si="89"/>
        <v>2048</v>
      </c>
      <c r="B2550">
        <f t="shared" si="90"/>
        <v>23</v>
      </c>
      <c r="C2550" t="str">
        <f t="shared" si="90"/>
        <v>pop_18_24</v>
      </c>
      <c r="D2550">
        <f ca="1">VLOOKUP(A2550&amp;B2550,'raw -- CBO demo'!$A$11:$N$8141,4,FALSE)</f>
        <v>4272770</v>
      </c>
      <c r="E2550">
        <f ca="1">VLOOKUP(A2550&amp;B2550,'raw -- CBO demo'!$A$11:$N$8141,8,FALSE)+VLOOKUP(A2550&amp;B2550,'raw -- CBO demo'!$A$11:$N$8141,14,FALSE)</f>
        <v>459236</v>
      </c>
    </row>
    <row r="2551" spans="1:5">
      <c r="A2551">
        <f t="shared" si="89"/>
        <v>2048</v>
      </c>
      <c r="B2551">
        <f t="shared" si="90"/>
        <v>24</v>
      </c>
      <c r="C2551" t="str">
        <f t="shared" si="90"/>
        <v>pop_18_24</v>
      </c>
      <c r="D2551">
        <f ca="1">VLOOKUP(A2551&amp;B2551,'raw -- CBO demo'!$A$11:$N$8141,4,FALSE)</f>
        <v>4272251</v>
      </c>
      <c r="E2551">
        <f ca="1">VLOOKUP(A2551&amp;B2551,'raw -- CBO demo'!$A$11:$N$8141,8,FALSE)+VLOOKUP(A2551&amp;B2551,'raw -- CBO demo'!$A$11:$N$8141,14,FALSE)</f>
        <v>656101</v>
      </c>
    </row>
    <row r="2552" spans="1:5">
      <c r="A2552">
        <f t="shared" si="89"/>
        <v>2048</v>
      </c>
      <c r="B2552">
        <f t="shared" si="90"/>
        <v>25</v>
      </c>
      <c r="C2552" t="str">
        <f t="shared" si="90"/>
        <v>pop_25_34</v>
      </c>
      <c r="D2552">
        <f ca="1">VLOOKUP(A2552&amp;B2552,'raw -- CBO demo'!$A$11:$N$8141,4,FALSE)</f>
        <v>4270614</v>
      </c>
      <c r="E2552">
        <f ca="1">VLOOKUP(A2552&amp;B2552,'raw -- CBO demo'!$A$11:$N$8141,8,FALSE)+VLOOKUP(A2552&amp;B2552,'raw -- CBO demo'!$A$11:$N$8141,14,FALSE)</f>
        <v>896144</v>
      </c>
    </row>
    <row r="2553" spans="1:5">
      <c r="A2553">
        <f t="shared" si="89"/>
        <v>2048</v>
      </c>
      <c r="B2553">
        <f t="shared" si="90"/>
        <v>26</v>
      </c>
      <c r="C2553" t="str">
        <f t="shared" si="90"/>
        <v>pop_25_34</v>
      </c>
      <c r="D2553">
        <f ca="1">VLOOKUP(A2553&amp;B2553,'raw -- CBO demo'!$A$11:$N$8141,4,FALSE)</f>
        <v>4278137</v>
      </c>
      <c r="E2553">
        <f ca="1">VLOOKUP(A2553&amp;B2553,'raw -- CBO demo'!$A$11:$N$8141,8,FALSE)+VLOOKUP(A2553&amp;B2553,'raw -- CBO demo'!$A$11:$N$8141,14,FALSE)</f>
        <v>1019457</v>
      </c>
    </row>
    <row r="2554" spans="1:5">
      <c r="A2554">
        <f t="shared" si="89"/>
        <v>2048</v>
      </c>
      <c r="B2554">
        <f t="shared" si="90"/>
        <v>27</v>
      </c>
      <c r="C2554" t="str">
        <f t="shared" si="90"/>
        <v>pop_25_34</v>
      </c>
      <c r="D2554">
        <f ca="1">VLOOKUP(A2554&amp;B2554,'raw -- CBO demo'!$A$11:$N$8141,4,FALSE)</f>
        <v>4230545</v>
      </c>
      <c r="E2554">
        <f ca="1">VLOOKUP(A2554&amp;B2554,'raw -- CBO demo'!$A$11:$N$8141,8,FALSE)+VLOOKUP(A2554&amp;B2554,'raw -- CBO demo'!$A$11:$N$8141,14,FALSE)</f>
        <v>1264823</v>
      </c>
    </row>
    <row r="2555" spans="1:5">
      <c r="A2555">
        <f t="shared" si="89"/>
        <v>2048</v>
      </c>
      <c r="B2555">
        <f t="shared" si="90"/>
        <v>28</v>
      </c>
      <c r="C2555" t="str">
        <f t="shared" si="90"/>
        <v>pop_25_34</v>
      </c>
      <c r="D2555">
        <f ca="1">VLOOKUP(A2555&amp;B2555,'raw -- CBO demo'!$A$11:$N$8141,4,FALSE)</f>
        <v>4364694</v>
      </c>
      <c r="E2555">
        <f ca="1">VLOOKUP(A2555&amp;B2555,'raw -- CBO demo'!$A$11:$N$8141,8,FALSE)+VLOOKUP(A2555&amp;B2555,'raw -- CBO demo'!$A$11:$N$8141,14,FALSE)</f>
        <v>1465727</v>
      </c>
    </row>
    <row r="2556" spans="1:5">
      <c r="A2556">
        <f t="shared" si="89"/>
        <v>2048</v>
      </c>
      <c r="B2556">
        <f t="shared" si="90"/>
        <v>29</v>
      </c>
      <c r="C2556" t="str">
        <f t="shared" si="90"/>
        <v>pop_25_34</v>
      </c>
      <c r="D2556">
        <f ca="1">VLOOKUP(A2556&amp;B2556,'raw -- CBO demo'!$A$11:$N$8141,4,FALSE)</f>
        <v>4431047</v>
      </c>
      <c r="E2556">
        <f ca="1">VLOOKUP(A2556&amp;B2556,'raw -- CBO demo'!$A$11:$N$8141,8,FALSE)+VLOOKUP(A2556&amp;B2556,'raw -- CBO demo'!$A$11:$N$8141,14,FALSE)</f>
        <v>1700510</v>
      </c>
    </row>
    <row r="2557" spans="1:5">
      <c r="A2557">
        <f t="shared" si="89"/>
        <v>2048</v>
      </c>
      <c r="B2557">
        <f t="shared" si="90"/>
        <v>30</v>
      </c>
      <c r="C2557" t="str">
        <f t="shared" si="90"/>
        <v>pop_25_34</v>
      </c>
      <c r="D2557">
        <f ca="1">VLOOKUP(A2557&amp;B2557,'raw -- CBO demo'!$A$11:$N$8141,4,FALSE)</f>
        <v>4510151</v>
      </c>
      <c r="E2557">
        <f ca="1">VLOOKUP(A2557&amp;B2557,'raw -- CBO demo'!$A$11:$N$8141,8,FALSE)+VLOOKUP(A2557&amp;B2557,'raw -- CBO demo'!$A$11:$N$8141,14,FALSE)</f>
        <v>1925861</v>
      </c>
    </row>
    <row r="2558" spans="1:5">
      <c r="A2558">
        <f t="shared" si="89"/>
        <v>2048</v>
      </c>
      <c r="B2558">
        <f t="shared" si="90"/>
        <v>31</v>
      </c>
      <c r="C2558" t="str">
        <f t="shared" si="90"/>
        <v>pop_25_34</v>
      </c>
      <c r="D2558">
        <f ca="1">VLOOKUP(A2558&amp;B2558,'raw -- CBO demo'!$A$11:$N$8141,4,FALSE)</f>
        <v>4614170</v>
      </c>
      <c r="E2558">
        <f ca="1">VLOOKUP(A2558&amp;B2558,'raw -- CBO demo'!$A$11:$N$8141,8,FALSE)+VLOOKUP(A2558&amp;B2558,'raw -- CBO demo'!$A$11:$N$8141,14,FALSE)</f>
        <v>2091506</v>
      </c>
    </row>
    <row r="2559" spans="1:5">
      <c r="A2559">
        <f t="shared" si="89"/>
        <v>2048</v>
      </c>
      <c r="B2559">
        <f t="shared" si="90"/>
        <v>32</v>
      </c>
      <c r="C2559" t="str">
        <f t="shared" si="90"/>
        <v>pop_25_34</v>
      </c>
      <c r="D2559">
        <f ca="1">VLOOKUP(A2559&amp;B2559,'raw -- CBO demo'!$A$11:$N$8141,4,FALSE)</f>
        <v>4658995</v>
      </c>
      <c r="E2559">
        <f ca="1">VLOOKUP(A2559&amp;B2559,'raw -- CBO demo'!$A$11:$N$8141,8,FALSE)+VLOOKUP(A2559&amp;B2559,'raw -- CBO demo'!$A$11:$N$8141,14,FALSE)</f>
        <v>2194218</v>
      </c>
    </row>
    <row r="2560" spans="1:5">
      <c r="A2560">
        <f t="shared" si="89"/>
        <v>2048</v>
      </c>
      <c r="B2560">
        <f t="shared" si="90"/>
        <v>33</v>
      </c>
      <c r="C2560" t="str">
        <f t="shared" si="90"/>
        <v>pop_25_34</v>
      </c>
      <c r="D2560">
        <f ca="1">VLOOKUP(A2560&amp;B2560,'raw -- CBO demo'!$A$11:$N$8141,4,FALSE)</f>
        <v>4679639</v>
      </c>
      <c r="E2560">
        <f ca="1">VLOOKUP(A2560&amp;B2560,'raw -- CBO demo'!$A$11:$N$8141,8,FALSE)+VLOOKUP(A2560&amp;B2560,'raw -- CBO demo'!$A$11:$N$8141,14,FALSE)</f>
        <v>2409208</v>
      </c>
    </row>
    <row r="2561" spans="1:5">
      <c r="A2561">
        <f t="shared" si="89"/>
        <v>2048</v>
      </c>
      <c r="B2561">
        <f t="shared" si="90"/>
        <v>34</v>
      </c>
      <c r="C2561" t="str">
        <f t="shared" si="90"/>
        <v>pop_25_34</v>
      </c>
      <c r="D2561">
        <f ca="1">VLOOKUP(A2561&amp;B2561,'raw -- CBO demo'!$A$11:$N$8141,4,FALSE)</f>
        <v>4632885</v>
      </c>
      <c r="E2561">
        <f ca="1">VLOOKUP(A2561&amp;B2561,'raw -- CBO demo'!$A$11:$N$8141,8,FALSE)+VLOOKUP(A2561&amp;B2561,'raw -- CBO demo'!$A$11:$N$8141,14,FALSE)</f>
        <v>2381033</v>
      </c>
    </row>
    <row r="2562" spans="1:5">
      <c r="A2562">
        <f t="shared" si="89"/>
        <v>2048</v>
      </c>
      <c r="B2562">
        <f t="shared" si="90"/>
        <v>35</v>
      </c>
      <c r="C2562" t="str">
        <f t="shared" si="90"/>
        <v>pop_35_44</v>
      </c>
      <c r="D2562">
        <f ca="1">VLOOKUP(A2562&amp;B2562,'raw -- CBO demo'!$A$11:$N$8141,4,FALSE)</f>
        <v>4655717</v>
      </c>
      <c r="E2562">
        <f ca="1">VLOOKUP(A2562&amp;B2562,'raw -- CBO demo'!$A$11:$N$8141,8,FALSE)+VLOOKUP(A2562&amp;B2562,'raw -- CBO demo'!$A$11:$N$8141,14,FALSE)</f>
        <v>2512648</v>
      </c>
    </row>
    <row r="2563" spans="1:5">
      <c r="A2563">
        <f t="shared" si="89"/>
        <v>2048</v>
      </c>
      <c r="B2563">
        <f t="shared" si="90"/>
        <v>36</v>
      </c>
      <c r="C2563" t="str">
        <f t="shared" si="90"/>
        <v>pop_35_44</v>
      </c>
      <c r="D2563">
        <f ca="1">VLOOKUP(A2563&amp;B2563,'raw -- CBO demo'!$A$11:$N$8141,4,FALSE)</f>
        <v>4653935</v>
      </c>
      <c r="E2563">
        <f ca="1">VLOOKUP(A2563&amp;B2563,'raw -- CBO demo'!$A$11:$N$8141,8,FALSE)+VLOOKUP(A2563&amp;B2563,'raw -- CBO demo'!$A$11:$N$8141,14,FALSE)</f>
        <v>2522787</v>
      </c>
    </row>
    <row r="2564" spans="1:5">
      <c r="A2564">
        <f t="shared" si="89"/>
        <v>2048</v>
      </c>
      <c r="B2564">
        <f t="shared" si="90"/>
        <v>37</v>
      </c>
      <c r="C2564" t="str">
        <f t="shared" si="90"/>
        <v>pop_35_44</v>
      </c>
      <c r="D2564">
        <f ca="1">VLOOKUP(A2564&amp;B2564,'raw -- CBO demo'!$A$11:$N$8141,4,FALSE)</f>
        <v>4742394</v>
      </c>
      <c r="E2564">
        <f ca="1">VLOOKUP(A2564&amp;B2564,'raw -- CBO demo'!$A$11:$N$8141,8,FALSE)+VLOOKUP(A2564&amp;B2564,'raw -- CBO demo'!$A$11:$N$8141,14,FALSE)</f>
        <v>2581729</v>
      </c>
    </row>
    <row r="2565" spans="1:5">
      <c r="A2565">
        <f t="shared" si="89"/>
        <v>2048</v>
      </c>
      <c r="B2565">
        <f t="shared" si="90"/>
        <v>38</v>
      </c>
      <c r="C2565" t="str">
        <f t="shared" si="90"/>
        <v>pop_35_44</v>
      </c>
      <c r="D2565">
        <f ca="1">VLOOKUP(A2565&amp;B2565,'raw -- CBO demo'!$A$11:$N$8141,4,FALSE)</f>
        <v>4816260</v>
      </c>
      <c r="E2565">
        <f ca="1">VLOOKUP(A2565&amp;B2565,'raw -- CBO demo'!$A$11:$N$8141,8,FALSE)+VLOOKUP(A2565&amp;B2565,'raw -- CBO demo'!$A$11:$N$8141,14,FALSE)</f>
        <v>2694453</v>
      </c>
    </row>
    <row r="2566" spans="1:5">
      <c r="A2566">
        <f t="shared" si="89"/>
        <v>2048</v>
      </c>
      <c r="B2566">
        <f t="shared" si="90"/>
        <v>39</v>
      </c>
      <c r="C2566" t="str">
        <f t="shared" si="90"/>
        <v>pop_35_44</v>
      </c>
      <c r="D2566">
        <f ca="1">VLOOKUP(A2566&amp;B2566,'raw -- CBO demo'!$A$11:$N$8141,4,FALSE)</f>
        <v>4975407</v>
      </c>
      <c r="E2566">
        <f ca="1">VLOOKUP(A2566&amp;B2566,'raw -- CBO demo'!$A$11:$N$8141,8,FALSE)+VLOOKUP(A2566&amp;B2566,'raw -- CBO demo'!$A$11:$N$8141,14,FALSE)</f>
        <v>2772323</v>
      </c>
    </row>
    <row r="2567" spans="1:5">
      <c r="A2567">
        <f t="shared" si="89"/>
        <v>2048</v>
      </c>
      <c r="B2567">
        <f t="shared" si="90"/>
        <v>40</v>
      </c>
      <c r="C2567" t="str">
        <f t="shared" si="90"/>
        <v>pop_35_44</v>
      </c>
      <c r="D2567">
        <f ca="1">VLOOKUP(A2567&amp;B2567,'raw -- CBO demo'!$A$11:$N$8141,4,FALSE)</f>
        <v>4997560</v>
      </c>
      <c r="E2567">
        <f ca="1">VLOOKUP(A2567&amp;B2567,'raw -- CBO demo'!$A$11:$N$8141,8,FALSE)+VLOOKUP(A2567&amp;B2567,'raw -- CBO demo'!$A$11:$N$8141,14,FALSE)</f>
        <v>2872363</v>
      </c>
    </row>
    <row r="2568" spans="1:5">
      <c r="A2568">
        <f t="shared" si="89"/>
        <v>2048</v>
      </c>
      <c r="B2568">
        <f t="shared" si="90"/>
        <v>41</v>
      </c>
      <c r="C2568" t="str">
        <f t="shared" si="90"/>
        <v>pop_35_44</v>
      </c>
      <c r="D2568">
        <f ca="1">VLOOKUP(A2568&amp;B2568,'raw -- CBO demo'!$A$11:$N$8141,4,FALSE)</f>
        <v>4933410</v>
      </c>
      <c r="E2568">
        <f ca="1">VLOOKUP(A2568&amp;B2568,'raw -- CBO demo'!$A$11:$N$8141,8,FALSE)+VLOOKUP(A2568&amp;B2568,'raw -- CBO demo'!$A$11:$N$8141,14,FALSE)</f>
        <v>2900183</v>
      </c>
    </row>
    <row r="2569" spans="1:5">
      <c r="A2569">
        <f t="shared" si="89"/>
        <v>2048</v>
      </c>
      <c r="B2569">
        <f t="shared" si="90"/>
        <v>42</v>
      </c>
      <c r="C2569" t="str">
        <f t="shared" si="90"/>
        <v>pop_35_44</v>
      </c>
      <c r="D2569">
        <f ca="1">VLOOKUP(A2569&amp;B2569,'raw -- CBO demo'!$A$11:$N$8141,4,FALSE)</f>
        <v>4825316</v>
      </c>
      <c r="E2569">
        <f ca="1">VLOOKUP(A2569&amp;B2569,'raw -- CBO demo'!$A$11:$N$8141,8,FALSE)+VLOOKUP(A2569&amp;B2569,'raw -- CBO demo'!$A$11:$N$8141,14,FALSE)</f>
        <v>2804543</v>
      </c>
    </row>
    <row r="2570" spans="1:5">
      <c r="A2570">
        <f t="shared" si="89"/>
        <v>2048</v>
      </c>
      <c r="B2570">
        <f t="shared" si="90"/>
        <v>43</v>
      </c>
      <c r="C2570" t="str">
        <f t="shared" si="90"/>
        <v>pop_35_44</v>
      </c>
      <c r="D2570">
        <f ca="1">VLOOKUP(A2570&amp;B2570,'raw -- CBO demo'!$A$11:$N$8141,4,FALSE)</f>
        <v>4775574</v>
      </c>
      <c r="E2570">
        <f ca="1">VLOOKUP(A2570&amp;B2570,'raw -- CBO demo'!$A$11:$N$8141,8,FALSE)+VLOOKUP(A2570&amp;B2570,'raw -- CBO demo'!$A$11:$N$8141,14,FALSE)</f>
        <v>2771258</v>
      </c>
    </row>
    <row r="2571" spans="1:5">
      <c r="A2571">
        <f t="shared" si="89"/>
        <v>2048</v>
      </c>
      <c r="B2571">
        <f t="shared" si="90"/>
        <v>44</v>
      </c>
      <c r="C2571" t="str">
        <f t="shared" si="90"/>
        <v>pop_35_44</v>
      </c>
      <c r="D2571">
        <f ca="1">VLOOKUP(A2571&amp;B2571,'raw -- CBO demo'!$A$11:$N$8141,4,FALSE)</f>
        <v>4738634</v>
      </c>
      <c r="E2571">
        <f ca="1">VLOOKUP(A2571&amp;B2571,'raw -- CBO demo'!$A$11:$N$8141,8,FALSE)+VLOOKUP(A2571&amp;B2571,'raw -- CBO demo'!$A$11:$N$8141,14,FALSE)</f>
        <v>2813398</v>
      </c>
    </row>
    <row r="2572" spans="1:5">
      <c r="A2572">
        <f t="shared" si="89"/>
        <v>2048</v>
      </c>
      <c r="B2572">
        <f t="shared" si="90"/>
        <v>45</v>
      </c>
      <c r="C2572" t="str">
        <f t="shared" si="90"/>
        <v>pop_45_54</v>
      </c>
      <c r="D2572">
        <f ca="1">VLOOKUP(A2572&amp;B2572,'raw -- CBO demo'!$A$11:$N$8141,4,FALSE)</f>
        <v>4683486</v>
      </c>
      <c r="E2572">
        <f ca="1">VLOOKUP(A2572&amp;B2572,'raw -- CBO demo'!$A$11:$N$8141,8,FALSE)+VLOOKUP(A2572&amp;B2572,'raw -- CBO demo'!$A$11:$N$8141,14,FALSE)</f>
        <v>2820145</v>
      </c>
    </row>
    <row r="2573" spans="1:5">
      <c r="A2573">
        <f t="shared" si="89"/>
        <v>2048</v>
      </c>
      <c r="B2573">
        <f t="shared" si="90"/>
        <v>46</v>
      </c>
      <c r="C2573" t="str">
        <f t="shared" si="90"/>
        <v>pop_45_54</v>
      </c>
      <c r="D2573">
        <f ca="1">VLOOKUP(A2573&amp;B2573,'raw -- CBO demo'!$A$11:$N$8141,4,FALSE)</f>
        <v>4676227</v>
      </c>
      <c r="E2573">
        <f ca="1">VLOOKUP(A2573&amp;B2573,'raw -- CBO demo'!$A$11:$N$8141,8,FALSE)+VLOOKUP(A2573&amp;B2573,'raw -- CBO demo'!$A$11:$N$8141,14,FALSE)</f>
        <v>2829458</v>
      </c>
    </row>
    <row r="2574" spans="1:5">
      <c r="A2574">
        <f t="shared" si="89"/>
        <v>2048</v>
      </c>
      <c r="B2574">
        <f t="shared" si="90"/>
        <v>47</v>
      </c>
      <c r="C2574" t="str">
        <f t="shared" si="90"/>
        <v>pop_45_54</v>
      </c>
      <c r="D2574">
        <f ca="1">VLOOKUP(A2574&amp;B2574,'raw -- CBO demo'!$A$11:$N$8141,4,FALSE)</f>
        <v>4751852</v>
      </c>
      <c r="E2574">
        <f ca="1">VLOOKUP(A2574&amp;B2574,'raw -- CBO demo'!$A$11:$N$8141,8,FALSE)+VLOOKUP(A2574&amp;B2574,'raw -- CBO demo'!$A$11:$N$8141,14,FALSE)</f>
        <v>2797350</v>
      </c>
    </row>
    <row r="2575" spans="1:5">
      <c r="A2575">
        <f t="shared" si="89"/>
        <v>2048</v>
      </c>
      <c r="B2575">
        <f t="shared" si="90"/>
        <v>48</v>
      </c>
      <c r="C2575" t="str">
        <f t="shared" si="90"/>
        <v>pop_45_54</v>
      </c>
      <c r="D2575">
        <f ca="1">VLOOKUP(A2575&amp;B2575,'raw -- CBO demo'!$A$11:$N$8141,4,FALSE)</f>
        <v>4673742</v>
      </c>
      <c r="E2575">
        <f ca="1">VLOOKUP(A2575&amp;B2575,'raw -- CBO demo'!$A$11:$N$8141,8,FALSE)+VLOOKUP(A2575&amp;B2575,'raw -- CBO demo'!$A$11:$N$8141,14,FALSE)</f>
        <v>2800828</v>
      </c>
    </row>
    <row r="2576" spans="1:5">
      <c r="A2576">
        <f t="shared" si="89"/>
        <v>2048</v>
      </c>
      <c r="B2576">
        <f t="shared" si="90"/>
        <v>49</v>
      </c>
      <c r="C2576" t="str">
        <f t="shared" si="90"/>
        <v>pop_45_54</v>
      </c>
      <c r="D2576">
        <f ca="1">VLOOKUP(A2576&amp;B2576,'raw -- CBO demo'!$A$11:$N$8141,4,FALSE)</f>
        <v>4656045</v>
      </c>
      <c r="E2576">
        <f ca="1">VLOOKUP(A2576&amp;B2576,'raw -- CBO demo'!$A$11:$N$8141,8,FALSE)+VLOOKUP(A2576&amp;B2576,'raw -- CBO demo'!$A$11:$N$8141,14,FALSE)</f>
        <v>2778461</v>
      </c>
    </row>
    <row r="2577" spans="1:5">
      <c r="A2577">
        <f t="shared" si="89"/>
        <v>2048</v>
      </c>
      <c r="B2577">
        <f t="shared" si="90"/>
        <v>50</v>
      </c>
      <c r="C2577" t="str">
        <f t="shared" si="90"/>
        <v>pop_45_54</v>
      </c>
      <c r="D2577">
        <f ca="1">VLOOKUP(A2577&amp;B2577,'raw -- CBO demo'!$A$11:$N$8141,4,FALSE)</f>
        <v>4576495</v>
      </c>
      <c r="E2577">
        <f ca="1">VLOOKUP(A2577&amp;B2577,'raw -- CBO demo'!$A$11:$N$8141,8,FALSE)+VLOOKUP(A2577&amp;B2577,'raw -- CBO demo'!$A$11:$N$8141,14,FALSE)</f>
        <v>2722012</v>
      </c>
    </row>
    <row r="2578" spans="1:5">
      <c r="A2578">
        <f t="shared" si="89"/>
        <v>2048</v>
      </c>
      <c r="B2578">
        <f t="shared" si="90"/>
        <v>51</v>
      </c>
      <c r="C2578" t="str">
        <f t="shared" si="90"/>
        <v>pop_45_54</v>
      </c>
      <c r="D2578">
        <f ca="1">VLOOKUP(A2578&amp;B2578,'raw -- CBO demo'!$A$11:$N$8141,4,FALSE)</f>
        <v>4574923</v>
      </c>
      <c r="E2578">
        <f ca="1">VLOOKUP(A2578&amp;B2578,'raw -- CBO demo'!$A$11:$N$8141,8,FALSE)+VLOOKUP(A2578&amp;B2578,'raw -- CBO demo'!$A$11:$N$8141,14,FALSE)</f>
        <v>2653888</v>
      </c>
    </row>
    <row r="2579" spans="1:5">
      <c r="A2579">
        <f t="shared" si="89"/>
        <v>2048</v>
      </c>
      <c r="B2579">
        <f t="shared" si="90"/>
        <v>52</v>
      </c>
      <c r="C2579" t="str">
        <f t="shared" si="90"/>
        <v>pop_45_54</v>
      </c>
      <c r="D2579">
        <f ca="1">VLOOKUP(A2579&amp;B2579,'raw -- CBO demo'!$A$11:$N$8141,4,FALSE)</f>
        <v>4577225</v>
      </c>
      <c r="E2579">
        <f ca="1">VLOOKUP(A2579&amp;B2579,'raw -- CBO demo'!$A$11:$N$8141,8,FALSE)+VLOOKUP(A2579&amp;B2579,'raw -- CBO demo'!$A$11:$N$8141,14,FALSE)</f>
        <v>2732716</v>
      </c>
    </row>
    <row r="2580" spans="1:5">
      <c r="A2580">
        <f t="shared" si="89"/>
        <v>2048</v>
      </c>
      <c r="B2580">
        <f t="shared" si="90"/>
        <v>53</v>
      </c>
      <c r="C2580" t="str">
        <f t="shared" si="90"/>
        <v>pop_45_54</v>
      </c>
      <c r="D2580">
        <f ca="1">VLOOKUP(A2580&amp;B2580,'raw -- CBO demo'!$A$11:$N$8141,4,FALSE)</f>
        <v>4591323</v>
      </c>
      <c r="E2580">
        <f ca="1">VLOOKUP(A2580&amp;B2580,'raw -- CBO demo'!$A$11:$N$8141,8,FALSE)+VLOOKUP(A2580&amp;B2580,'raw -- CBO demo'!$A$11:$N$8141,14,FALSE)</f>
        <v>2757394</v>
      </c>
    </row>
    <row r="2581" spans="1:5">
      <c r="A2581">
        <f t="shared" si="89"/>
        <v>2048</v>
      </c>
      <c r="B2581">
        <f t="shared" si="90"/>
        <v>54</v>
      </c>
      <c r="C2581" t="str">
        <f t="shared" si="90"/>
        <v>pop_45_54</v>
      </c>
      <c r="D2581">
        <f ca="1">VLOOKUP(A2581&amp;B2581,'raw -- CBO demo'!$A$11:$N$8141,4,FALSE)</f>
        <v>4627838</v>
      </c>
      <c r="E2581">
        <f ca="1">VLOOKUP(A2581&amp;B2581,'raw -- CBO demo'!$A$11:$N$8141,8,FALSE)+VLOOKUP(A2581&amp;B2581,'raw -- CBO demo'!$A$11:$N$8141,14,FALSE)</f>
        <v>2652329</v>
      </c>
    </row>
    <row r="2582" spans="1:5">
      <c r="A2582">
        <f t="shared" si="89"/>
        <v>2048</v>
      </c>
      <c r="B2582">
        <f t="shared" si="90"/>
        <v>55</v>
      </c>
      <c r="C2582" t="str">
        <f t="shared" si="90"/>
        <v>pop_55_64</v>
      </c>
      <c r="D2582">
        <f ca="1">VLOOKUP(A2582&amp;B2582,'raw -- CBO demo'!$A$11:$N$8141,4,FALSE)</f>
        <v>4696823</v>
      </c>
      <c r="E2582">
        <f ca="1">VLOOKUP(A2582&amp;B2582,'raw -- CBO demo'!$A$11:$N$8141,8,FALSE)+VLOOKUP(A2582&amp;B2582,'raw -- CBO demo'!$A$11:$N$8141,14,FALSE)</f>
        <v>2767183</v>
      </c>
    </row>
    <row r="2583" spans="1:5">
      <c r="A2583">
        <f t="shared" si="89"/>
        <v>2048</v>
      </c>
      <c r="B2583">
        <f t="shared" si="90"/>
        <v>56</v>
      </c>
      <c r="C2583" t="str">
        <f t="shared" si="90"/>
        <v>pop_55_64</v>
      </c>
      <c r="D2583">
        <f ca="1">VLOOKUP(A2583&amp;B2583,'raw -- CBO demo'!$A$11:$N$8141,4,FALSE)</f>
        <v>4721203</v>
      </c>
      <c r="E2583">
        <f ca="1">VLOOKUP(A2583&amp;B2583,'raw -- CBO demo'!$A$11:$N$8141,8,FALSE)+VLOOKUP(A2583&amp;B2583,'raw -- CBO demo'!$A$11:$N$8141,14,FALSE)</f>
        <v>2716849</v>
      </c>
    </row>
    <row r="2584" spans="1:5">
      <c r="A2584">
        <f t="shared" si="89"/>
        <v>2048</v>
      </c>
      <c r="B2584">
        <f t="shared" si="90"/>
        <v>57</v>
      </c>
      <c r="C2584" t="str">
        <f t="shared" si="90"/>
        <v>pop_55_64</v>
      </c>
      <c r="D2584">
        <f ca="1">VLOOKUP(A2584&amp;B2584,'raw -- CBO demo'!$A$11:$N$8141,4,FALSE)</f>
        <v>4749074</v>
      </c>
      <c r="E2584">
        <f ca="1">VLOOKUP(A2584&amp;B2584,'raw -- CBO demo'!$A$11:$N$8141,8,FALSE)+VLOOKUP(A2584&amp;B2584,'raw -- CBO demo'!$A$11:$N$8141,14,FALSE)</f>
        <v>2800858</v>
      </c>
    </row>
    <row r="2585" spans="1:5">
      <c r="A2585">
        <f t="shared" si="89"/>
        <v>2048</v>
      </c>
      <c r="B2585">
        <f t="shared" si="90"/>
        <v>58</v>
      </c>
      <c r="C2585" t="str">
        <f t="shared" si="90"/>
        <v>pop_55_64</v>
      </c>
      <c r="D2585">
        <f ca="1">VLOOKUP(A2585&amp;B2585,'raw -- CBO demo'!$A$11:$N$8141,4,FALSE)</f>
        <v>4594106</v>
      </c>
      <c r="E2585">
        <f ca="1">VLOOKUP(A2585&amp;B2585,'raw -- CBO demo'!$A$11:$N$8141,8,FALSE)+VLOOKUP(A2585&amp;B2585,'raw -- CBO demo'!$A$11:$N$8141,14,FALSE)</f>
        <v>2704399</v>
      </c>
    </row>
    <row r="2586" spans="1:5">
      <c r="A2586">
        <f t="shared" si="89"/>
        <v>2048</v>
      </c>
      <c r="B2586">
        <f t="shared" si="90"/>
        <v>59</v>
      </c>
      <c r="C2586" t="str">
        <f t="shared" si="90"/>
        <v>pop_55_64</v>
      </c>
      <c r="D2586">
        <f ca="1">VLOOKUP(A2586&amp;B2586,'raw -- CBO demo'!$A$11:$N$8141,4,FALSE)</f>
        <v>4462186</v>
      </c>
      <c r="E2586">
        <f ca="1">VLOOKUP(A2586&amp;B2586,'raw -- CBO demo'!$A$11:$N$8141,8,FALSE)+VLOOKUP(A2586&amp;B2586,'raw -- CBO demo'!$A$11:$N$8141,14,FALSE)</f>
        <v>2517943</v>
      </c>
    </row>
    <row r="2587" spans="1:5">
      <c r="A2587">
        <f t="shared" si="89"/>
        <v>2048</v>
      </c>
      <c r="B2587">
        <f t="shared" si="90"/>
        <v>60</v>
      </c>
      <c r="C2587" t="str">
        <f t="shared" si="90"/>
        <v>pop_55_64</v>
      </c>
      <c r="D2587">
        <f ca="1">VLOOKUP(A2587&amp;B2587,'raw -- CBO demo'!$A$11:$N$8141,4,FALSE)</f>
        <v>4327011</v>
      </c>
      <c r="E2587">
        <f ca="1">VLOOKUP(A2587&amp;B2587,'raw -- CBO demo'!$A$11:$N$8141,8,FALSE)+VLOOKUP(A2587&amp;B2587,'raw -- CBO demo'!$A$11:$N$8141,14,FALSE)</f>
        <v>2480199</v>
      </c>
    </row>
    <row r="2588" spans="1:5">
      <c r="A2588">
        <f t="shared" si="89"/>
        <v>2048</v>
      </c>
      <c r="B2588">
        <f t="shared" si="90"/>
        <v>61</v>
      </c>
      <c r="C2588" t="str">
        <f t="shared" si="90"/>
        <v>pop_55_64</v>
      </c>
      <c r="D2588">
        <f ca="1">VLOOKUP(A2588&amp;B2588,'raw -- CBO demo'!$A$11:$N$8141,4,FALSE)</f>
        <v>4255149</v>
      </c>
      <c r="E2588">
        <f ca="1">VLOOKUP(A2588&amp;B2588,'raw -- CBO demo'!$A$11:$N$8141,8,FALSE)+VLOOKUP(A2588&amp;B2588,'raw -- CBO demo'!$A$11:$N$8141,14,FALSE)</f>
        <v>2419162</v>
      </c>
    </row>
    <row r="2589" spans="1:5">
      <c r="A2589">
        <f t="shared" si="89"/>
        <v>2048</v>
      </c>
      <c r="B2589">
        <f t="shared" si="90"/>
        <v>62</v>
      </c>
      <c r="C2589" t="str">
        <f t="shared" si="90"/>
        <v>pop_55_64</v>
      </c>
      <c r="D2589">
        <f ca="1">VLOOKUP(A2589&amp;B2589,'raw -- CBO demo'!$A$11:$N$8141,4,FALSE)</f>
        <v>4233340</v>
      </c>
      <c r="E2589">
        <f ca="1">VLOOKUP(A2589&amp;B2589,'raw -- CBO demo'!$A$11:$N$8141,8,FALSE)+VLOOKUP(A2589&amp;B2589,'raw -- CBO demo'!$A$11:$N$8141,14,FALSE)</f>
        <v>2475010</v>
      </c>
    </row>
    <row r="2590" spans="1:5">
      <c r="A2590">
        <f t="shared" si="89"/>
        <v>2048</v>
      </c>
      <c r="B2590">
        <f t="shared" si="90"/>
        <v>63</v>
      </c>
      <c r="C2590" t="str">
        <f t="shared" si="90"/>
        <v>pop_55_64</v>
      </c>
      <c r="D2590">
        <f ca="1">VLOOKUP(A2590&amp;B2590,'raw -- CBO demo'!$A$11:$N$8141,4,FALSE)</f>
        <v>4116730</v>
      </c>
      <c r="E2590">
        <f ca="1">VLOOKUP(A2590&amp;B2590,'raw -- CBO demo'!$A$11:$N$8141,8,FALSE)+VLOOKUP(A2590&amp;B2590,'raw -- CBO demo'!$A$11:$N$8141,14,FALSE)</f>
        <v>2413614</v>
      </c>
    </row>
    <row r="2591" spans="1:5">
      <c r="A2591">
        <f t="shared" si="89"/>
        <v>2048</v>
      </c>
      <c r="B2591">
        <f t="shared" si="90"/>
        <v>64</v>
      </c>
      <c r="C2591" t="str">
        <f t="shared" si="90"/>
        <v>pop_55_64</v>
      </c>
      <c r="D2591">
        <f ca="1">VLOOKUP(A2591&amp;B2591,'raw -- CBO demo'!$A$11:$N$8141,4,FALSE)</f>
        <v>4061299</v>
      </c>
      <c r="E2591">
        <f ca="1">VLOOKUP(A2591&amp;B2591,'raw -- CBO demo'!$A$11:$N$8141,8,FALSE)+VLOOKUP(A2591&amp;B2591,'raw -- CBO demo'!$A$11:$N$8141,14,FALSE)</f>
        <v>2463710</v>
      </c>
    </row>
    <row r="2592" spans="1:5">
      <c r="A2592">
        <f t="shared" si="89"/>
        <v>2048</v>
      </c>
      <c r="B2592">
        <f t="shared" si="90"/>
        <v>65</v>
      </c>
      <c r="C2592" t="str">
        <f t="shared" si="90"/>
        <v>pop_65_74</v>
      </c>
      <c r="D2592">
        <f ca="1">VLOOKUP(A2592&amp;B2592,'raw -- CBO demo'!$A$11:$N$8141,4,FALSE)</f>
        <v>4095836</v>
      </c>
      <c r="E2592">
        <f ca="1">VLOOKUP(A2592&amp;B2592,'raw -- CBO demo'!$A$11:$N$8141,8,FALSE)+VLOOKUP(A2592&amp;B2592,'raw -- CBO demo'!$A$11:$N$8141,14,FALSE)</f>
        <v>2434022</v>
      </c>
    </row>
    <row r="2593" spans="1:5">
      <c r="A2593">
        <f t="shared" si="89"/>
        <v>2048</v>
      </c>
      <c r="B2593">
        <f t="shared" si="90"/>
        <v>66</v>
      </c>
      <c r="C2593" t="str">
        <f t="shared" si="90"/>
        <v>pop_65_74</v>
      </c>
      <c r="D2593">
        <f ca="1">VLOOKUP(A2593&amp;B2593,'raw -- CBO demo'!$A$11:$N$8141,4,FALSE)</f>
        <v>3984777</v>
      </c>
      <c r="E2593">
        <f ca="1">VLOOKUP(A2593&amp;B2593,'raw -- CBO demo'!$A$11:$N$8141,8,FALSE)+VLOOKUP(A2593&amp;B2593,'raw -- CBO demo'!$A$11:$N$8141,14,FALSE)</f>
        <v>2375730</v>
      </c>
    </row>
    <row r="2594" spans="1:5">
      <c r="A2594">
        <f t="shared" si="89"/>
        <v>2048</v>
      </c>
      <c r="B2594">
        <f t="shared" si="90"/>
        <v>67</v>
      </c>
      <c r="C2594" t="str">
        <f t="shared" si="90"/>
        <v>pop_65_74</v>
      </c>
      <c r="D2594">
        <f ca="1">VLOOKUP(A2594&amp;B2594,'raw -- CBO demo'!$A$11:$N$8141,4,FALSE)</f>
        <v>3994602</v>
      </c>
      <c r="E2594">
        <f ca="1">VLOOKUP(A2594&amp;B2594,'raw -- CBO demo'!$A$11:$N$8141,8,FALSE)+VLOOKUP(A2594&amp;B2594,'raw -- CBO demo'!$A$11:$N$8141,14,FALSE)</f>
        <v>2361431</v>
      </c>
    </row>
    <row r="2595" spans="1:5">
      <c r="A2595">
        <f t="shared" si="89"/>
        <v>2048</v>
      </c>
      <c r="B2595">
        <f t="shared" si="90"/>
        <v>68</v>
      </c>
      <c r="C2595" t="str">
        <f t="shared" si="90"/>
        <v>pop_65_74</v>
      </c>
      <c r="D2595">
        <f ca="1">VLOOKUP(A2595&amp;B2595,'raw -- CBO demo'!$A$11:$N$8141,4,FALSE)</f>
        <v>3800094</v>
      </c>
      <c r="E2595">
        <f ca="1">VLOOKUP(A2595&amp;B2595,'raw -- CBO demo'!$A$11:$N$8141,8,FALSE)+VLOOKUP(A2595&amp;B2595,'raw -- CBO demo'!$A$11:$N$8141,14,FALSE)</f>
        <v>2320879</v>
      </c>
    </row>
    <row r="2596" spans="1:5">
      <c r="A2596">
        <f t="shared" si="89"/>
        <v>2048</v>
      </c>
      <c r="B2596">
        <f t="shared" si="90"/>
        <v>69</v>
      </c>
      <c r="C2596" t="str">
        <f t="shared" si="90"/>
        <v>pop_65_74</v>
      </c>
      <c r="D2596">
        <f ca="1">VLOOKUP(A2596&amp;B2596,'raw -- CBO demo'!$A$11:$N$8141,4,FALSE)</f>
        <v>3634470</v>
      </c>
      <c r="E2596">
        <f ca="1">VLOOKUP(A2596&amp;B2596,'raw -- CBO demo'!$A$11:$N$8141,8,FALSE)+VLOOKUP(A2596&amp;B2596,'raw -- CBO demo'!$A$11:$N$8141,14,FALSE)</f>
        <v>2225246</v>
      </c>
    </row>
    <row r="2597" spans="1:5">
      <c r="A2597">
        <f t="shared" si="89"/>
        <v>2048</v>
      </c>
      <c r="B2597">
        <f t="shared" si="90"/>
        <v>70</v>
      </c>
      <c r="C2597" t="str">
        <f t="shared" si="90"/>
        <v>pop_65_74</v>
      </c>
      <c r="D2597">
        <f ca="1">VLOOKUP(A2597&amp;B2597,'raw -- CBO demo'!$A$11:$N$8141,4,FALSE)</f>
        <v>3565109</v>
      </c>
      <c r="E2597">
        <f ca="1">VLOOKUP(A2597&amp;B2597,'raw -- CBO demo'!$A$11:$N$8141,8,FALSE)+VLOOKUP(A2597&amp;B2597,'raw -- CBO demo'!$A$11:$N$8141,14,FALSE)</f>
        <v>2167206</v>
      </c>
    </row>
    <row r="2598" spans="1:5">
      <c r="A2598">
        <f t="shared" si="89"/>
        <v>2048</v>
      </c>
      <c r="B2598">
        <f t="shared" si="90"/>
        <v>71</v>
      </c>
      <c r="C2598" t="str">
        <f t="shared" si="90"/>
        <v>pop_65_74</v>
      </c>
      <c r="D2598">
        <f ca="1">VLOOKUP(A2598&amp;B2598,'raw -- CBO demo'!$A$11:$N$8141,4,FALSE)</f>
        <v>3389564</v>
      </c>
      <c r="E2598">
        <f ca="1">VLOOKUP(A2598&amp;B2598,'raw -- CBO demo'!$A$11:$N$8141,8,FALSE)+VLOOKUP(A2598&amp;B2598,'raw -- CBO demo'!$A$11:$N$8141,14,FALSE)</f>
        <v>2096922</v>
      </c>
    </row>
    <row r="2599" spans="1:5">
      <c r="A2599">
        <f t="shared" si="89"/>
        <v>2048</v>
      </c>
      <c r="B2599">
        <f t="shared" si="90"/>
        <v>72</v>
      </c>
      <c r="C2599" t="str">
        <f t="shared" si="90"/>
        <v>pop_65_74</v>
      </c>
      <c r="D2599">
        <f ca="1">VLOOKUP(A2599&amp;B2599,'raw -- CBO demo'!$A$11:$N$8141,4,FALSE)</f>
        <v>3311408</v>
      </c>
      <c r="E2599">
        <f ca="1">VLOOKUP(A2599&amp;B2599,'raw -- CBO demo'!$A$11:$N$8141,8,FALSE)+VLOOKUP(A2599&amp;B2599,'raw -- CBO demo'!$A$11:$N$8141,14,FALSE)</f>
        <v>1998441</v>
      </c>
    </row>
    <row r="2600" spans="1:5">
      <c r="A2600">
        <f t="shared" si="89"/>
        <v>2048</v>
      </c>
      <c r="B2600">
        <f t="shared" si="90"/>
        <v>73</v>
      </c>
      <c r="C2600" t="str">
        <f t="shared" si="90"/>
        <v>pop_65_74</v>
      </c>
      <c r="D2600">
        <f ca="1">VLOOKUP(A2600&amp;B2600,'raw -- CBO demo'!$A$11:$N$8141,4,FALSE)</f>
        <v>3246487</v>
      </c>
      <c r="E2600">
        <f ca="1">VLOOKUP(A2600&amp;B2600,'raw -- CBO demo'!$A$11:$N$8141,8,FALSE)+VLOOKUP(A2600&amp;B2600,'raw -- CBO demo'!$A$11:$N$8141,14,FALSE)</f>
        <v>1921538</v>
      </c>
    </row>
    <row r="2601" spans="1:5">
      <c r="A2601">
        <f t="shared" si="89"/>
        <v>2048</v>
      </c>
      <c r="B2601">
        <f t="shared" si="90"/>
        <v>74</v>
      </c>
      <c r="C2601" t="str">
        <f t="shared" si="90"/>
        <v>pop_65_74</v>
      </c>
      <c r="D2601">
        <f ca="1">VLOOKUP(A2601&amp;B2601,'raw -- CBO demo'!$A$11:$N$8141,4,FALSE)</f>
        <v>3133109</v>
      </c>
      <c r="E2601">
        <f ca="1">VLOOKUP(A2601&amp;B2601,'raw -- CBO demo'!$A$11:$N$8141,8,FALSE)+VLOOKUP(A2601&amp;B2601,'raw -- CBO demo'!$A$11:$N$8141,14,FALSE)</f>
        <v>1815562</v>
      </c>
    </row>
    <row r="2602" spans="1:5">
      <c r="A2602">
        <f t="shared" si="89"/>
        <v>2048</v>
      </c>
      <c r="B2602">
        <f t="shared" si="90"/>
        <v>75</v>
      </c>
      <c r="C2602" t="str">
        <f t="shared" si="90"/>
        <v>pop_75_84</v>
      </c>
      <c r="D2602">
        <f ca="1">VLOOKUP(A2602&amp;B2602,'raw -- CBO demo'!$A$11:$N$8141,4,FALSE)</f>
        <v>3192225</v>
      </c>
      <c r="E2602">
        <f ca="1">VLOOKUP(A2602&amp;B2602,'raw -- CBO demo'!$A$11:$N$8141,8,FALSE)+VLOOKUP(A2602&amp;B2602,'raw -- CBO demo'!$A$11:$N$8141,14,FALSE)</f>
        <v>1848576</v>
      </c>
    </row>
    <row r="2603" spans="1:5">
      <c r="A2603">
        <f t="shared" si="89"/>
        <v>2048</v>
      </c>
      <c r="B2603">
        <f t="shared" si="90"/>
        <v>76</v>
      </c>
      <c r="C2603" t="str">
        <f t="shared" si="90"/>
        <v>pop_75_84</v>
      </c>
      <c r="D2603">
        <f ca="1">VLOOKUP(A2603&amp;B2603,'raw -- CBO demo'!$A$11:$N$8141,4,FALSE)</f>
        <v>3258598</v>
      </c>
      <c r="E2603">
        <f ca="1">VLOOKUP(A2603&amp;B2603,'raw -- CBO demo'!$A$11:$N$8141,8,FALSE)+VLOOKUP(A2603&amp;B2603,'raw -- CBO demo'!$A$11:$N$8141,14,FALSE)</f>
        <v>1827121</v>
      </c>
    </row>
    <row r="2604" spans="1:5">
      <c r="A2604">
        <f t="shared" si="89"/>
        <v>2048</v>
      </c>
      <c r="B2604">
        <f t="shared" si="90"/>
        <v>77</v>
      </c>
      <c r="C2604" t="str">
        <f t="shared" si="90"/>
        <v>pop_75_84</v>
      </c>
      <c r="D2604">
        <f ca="1">VLOOKUP(A2604&amp;B2604,'raw -- CBO demo'!$A$11:$N$8141,4,FALSE)</f>
        <v>3309299</v>
      </c>
      <c r="E2604">
        <f ca="1">VLOOKUP(A2604&amp;B2604,'raw -- CBO demo'!$A$11:$N$8141,8,FALSE)+VLOOKUP(A2604&amp;B2604,'raw -- CBO demo'!$A$11:$N$8141,14,FALSE)</f>
        <v>1828537</v>
      </c>
    </row>
    <row r="2605" spans="1:5">
      <c r="A2605">
        <f t="shared" ref="A2605:A2668" si="91">A2504+1</f>
        <v>2048</v>
      </c>
      <c r="B2605">
        <f t="shared" ref="B2605:C2668" si="92">B2504</f>
        <v>78</v>
      </c>
      <c r="C2605" t="str">
        <f t="shared" si="92"/>
        <v>pop_75_84</v>
      </c>
      <c r="D2605">
        <f ca="1">VLOOKUP(A2605&amp;B2605,'raw -- CBO demo'!$A$11:$N$8141,4,FALSE)</f>
        <v>3075295</v>
      </c>
      <c r="E2605">
        <f ca="1">VLOOKUP(A2605&amp;B2605,'raw -- CBO demo'!$A$11:$N$8141,8,FALSE)+VLOOKUP(A2605&amp;B2605,'raw -- CBO demo'!$A$11:$N$8141,14,FALSE)</f>
        <v>1739845</v>
      </c>
    </row>
    <row r="2606" spans="1:5">
      <c r="A2606">
        <f t="shared" si="91"/>
        <v>2048</v>
      </c>
      <c r="B2606">
        <f t="shared" si="92"/>
        <v>79</v>
      </c>
      <c r="C2606" t="str">
        <f t="shared" si="92"/>
        <v>pop_75_84</v>
      </c>
      <c r="D2606">
        <f ca="1">VLOOKUP(A2606&amp;B2606,'raw -- CBO demo'!$A$11:$N$8141,4,FALSE)</f>
        <v>2893258</v>
      </c>
      <c r="E2606">
        <f ca="1">VLOOKUP(A2606&amp;B2606,'raw -- CBO demo'!$A$11:$N$8141,8,FALSE)+VLOOKUP(A2606&amp;B2606,'raw -- CBO demo'!$A$11:$N$8141,14,FALSE)</f>
        <v>1590301</v>
      </c>
    </row>
    <row r="2607" spans="1:5">
      <c r="A2607">
        <f t="shared" si="91"/>
        <v>2048</v>
      </c>
      <c r="B2607">
        <f t="shared" si="92"/>
        <v>80</v>
      </c>
      <c r="C2607" t="str">
        <f t="shared" si="92"/>
        <v>pop_75_84</v>
      </c>
      <c r="D2607">
        <f ca="1">VLOOKUP(A2607&amp;B2607,'raw -- CBO demo'!$A$11:$N$8141,4,FALSE)</f>
        <v>2754833</v>
      </c>
      <c r="E2607">
        <f ca="1">VLOOKUP(A2607&amp;B2607,'raw -- CBO demo'!$A$11:$N$8141,8,FALSE)+VLOOKUP(A2607&amp;B2607,'raw -- CBO demo'!$A$11:$N$8141,14,FALSE)</f>
        <v>1502354</v>
      </c>
    </row>
    <row r="2608" spans="1:5">
      <c r="A2608">
        <f t="shared" si="91"/>
        <v>2048</v>
      </c>
      <c r="B2608">
        <f t="shared" si="92"/>
        <v>81</v>
      </c>
      <c r="C2608" t="str">
        <f t="shared" si="92"/>
        <v>pop_75_84</v>
      </c>
      <c r="D2608">
        <f ca="1">VLOOKUP(A2608&amp;B2608,'raw -- CBO demo'!$A$11:$N$8141,4,FALSE)</f>
        <v>2670376</v>
      </c>
      <c r="E2608">
        <f ca="1">VLOOKUP(A2608&amp;B2608,'raw -- CBO demo'!$A$11:$N$8141,8,FALSE)+VLOOKUP(A2608&amp;B2608,'raw -- CBO demo'!$A$11:$N$8141,14,FALSE)</f>
        <v>1383770</v>
      </c>
    </row>
    <row r="2609" spans="1:5">
      <c r="A2609">
        <f t="shared" si="91"/>
        <v>2048</v>
      </c>
      <c r="B2609">
        <f t="shared" si="92"/>
        <v>82</v>
      </c>
      <c r="C2609" t="str">
        <f t="shared" si="92"/>
        <v>pop_75_84</v>
      </c>
      <c r="D2609">
        <f ca="1">VLOOKUP(A2609&amp;B2609,'raw -- CBO demo'!$A$11:$N$8141,4,FALSE)</f>
        <v>2627877</v>
      </c>
      <c r="E2609">
        <f ca="1">VLOOKUP(A2609&amp;B2609,'raw -- CBO demo'!$A$11:$N$8141,8,FALSE)+VLOOKUP(A2609&amp;B2609,'raw -- CBO demo'!$A$11:$N$8141,14,FALSE)</f>
        <v>1319984</v>
      </c>
    </row>
    <row r="2610" spans="1:5">
      <c r="A2610">
        <f t="shared" si="91"/>
        <v>2048</v>
      </c>
      <c r="B2610">
        <f t="shared" si="92"/>
        <v>83</v>
      </c>
      <c r="C2610" t="str">
        <f t="shared" si="92"/>
        <v>pop_75_84</v>
      </c>
      <c r="D2610">
        <f ca="1">VLOOKUP(A2610&amp;B2610,'raw -- CBO demo'!$A$11:$N$8141,4,FALSE)</f>
        <v>2607817</v>
      </c>
      <c r="E2610">
        <f ca="1">VLOOKUP(A2610&amp;B2610,'raw -- CBO demo'!$A$11:$N$8141,8,FALSE)+VLOOKUP(A2610&amp;B2610,'raw -- CBO demo'!$A$11:$N$8141,14,FALSE)</f>
        <v>1342273</v>
      </c>
    </row>
    <row r="2611" spans="1:5">
      <c r="A2611">
        <f t="shared" si="91"/>
        <v>2048</v>
      </c>
      <c r="B2611">
        <f t="shared" si="92"/>
        <v>84</v>
      </c>
      <c r="C2611" t="str">
        <f t="shared" si="92"/>
        <v>pop_75_84</v>
      </c>
      <c r="D2611">
        <f ca="1">VLOOKUP(A2611&amp;B2611,'raw -- CBO demo'!$A$11:$N$8141,4,FALSE)</f>
        <v>2463227</v>
      </c>
      <c r="E2611">
        <f ca="1">VLOOKUP(A2611&amp;B2611,'raw -- CBO demo'!$A$11:$N$8141,8,FALSE)+VLOOKUP(A2611&amp;B2611,'raw -- CBO demo'!$A$11:$N$8141,14,FALSE)</f>
        <v>1232755</v>
      </c>
    </row>
    <row r="2612" spans="1:5">
      <c r="A2612">
        <f t="shared" si="91"/>
        <v>2048</v>
      </c>
      <c r="B2612">
        <f t="shared" si="92"/>
        <v>85</v>
      </c>
      <c r="C2612" t="str">
        <f t="shared" si="92"/>
        <v>pop_85_plus</v>
      </c>
      <c r="D2612">
        <f ca="1">VLOOKUP(A2612&amp;B2612,'raw -- CBO demo'!$A$11:$N$8141,4,FALSE)</f>
        <v>2313630</v>
      </c>
      <c r="E2612">
        <f ca="1">VLOOKUP(A2612&amp;B2612,'raw -- CBO demo'!$A$11:$N$8141,8,FALSE)+VLOOKUP(A2612&amp;B2612,'raw -- CBO demo'!$A$11:$N$8141,14,FALSE)</f>
        <v>1093455</v>
      </c>
    </row>
    <row r="2613" spans="1:5">
      <c r="A2613">
        <f t="shared" si="91"/>
        <v>2048</v>
      </c>
      <c r="B2613">
        <f t="shared" si="92"/>
        <v>86</v>
      </c>
      <c r="C2613" t="str">
        <f t="shared" si="92"/>
        <v>pop_85_plus</v>
      </c>
      <c r="D2613">
        <f ca="1">VLOOKUP(A2613&amp;B2613,'raw -- CBO demo'!$A$11:$N$8141,4,FALSE)</f>
        <v>2136236</v>
      </c>
      <c r="E2613">
        <f ca="1">VLOOKUP(A2613&amp;B2613,'raw -- CBO demo'!$A$11:$N$8141,8,FALSE)+VLOOKUP(A2613&amp;B2613,'raw -- CBO demo'!$A$11:$N$8141,14,FALSE)</f>
        <v>1004767</v>
      </c>
    </row>
    <row r="2614" spans="1:5">
      <c r="A2614">
        <f t="shared" si="91"/>
        <v>2048</v>
      </c>
      <c r="B2614">
        <f t="shared" si="92"/>
        <v>87</v>
      </c>
      <c r="C2614" t="str">
        <f t="shared" si="92"/>
        <v>pop_85_plus</v>
      </c>
      <c r="D2614">
        <f ca="1">VLOOKUP(A2614&amp;B2614,'raw -- CBO demo'!$A$11:$N$8141,4,FALSE)</f>
        <v>1978801</v>
      </c>
      <c r="E2614">
        <f ca="1">VLOOKUP(A2614&amp;B2614,'raw -- CBO demo'!$A$11:$N$8141,8,FALSE)+VLOOKUP(A2614&amp;B2614,'raw -- CBO demo'!$A$11:$N$8141,14,FALSE)</f>
        <v>851694</v>
      </c>
    </row>
    <row r="2615" spans="1:5">
      <c r="A2615">
        <f t="shared" si="91"/>
        <v>2048</v>
      </c>
      <c r="B2615">
        <f t="shared" si="92"/>
        <v>88</v>
      </c>
      <c r="C2615" t="str">
        <f t="shared" si="92"/>
        <v>pop_85_plus</v>
      </c>
      <c r="D2615">
        <f ca="1">VLOOKUP(A2615&amp;B2615,'raw -- CBO demo'!$A$11:$N$8141,4,FALSE)</f>
        <v>1757699</v>
      </c>
      <c r="E2615">
        <f ca="1">VLOOKUP(A2615&amp;B2615,'raw -- CBO demo'!$A$11:$N$8141,8,FALSE)+VLOOKUP(A2615&amp;B2615,'raw -- CBO demo'!$A$11:$N$8141,14,FALSE)</f>
        <v>717817</v>
      </c>
    </row>
    <row r="2616" spans="1:5">
      <c r="A2616">
        <f t="shared" si="91"/>
        <v>2048</v>
      </c>
      <c r="B2616">
        <f t="shared" si="92"/>
        <v>89</v>
      </c>
      <c r="C2616" t="str">
        <f t="shared" si="92"/>
        <v>pop_85_plus</v>
      </c>
      <c r="D2616">
        <f ca="1">VLOOKUP(A2616&amp;B2616,'raw -- CBO demo'!$A$11:$N$8141,4,FALSE)</f>
        <v>1541627</v>
      </c>
      <c r="E2616">
        <f ca="1">VLOOKUP(A2616&amp;B2616,'raw -- CBO demo'!$A$11:$N$8141,8,FALSE)+VLOOKUP(A2616&amp;B2616,'raw -- CBO demo'!$A$11:$N$8141,14,FALSE)</f>
        <v>610142</v>
      </c>
    </row>
    <row r="2617" spans="1:5">
      <c r="A2617">
        <f t="shared" si="91"/>
        <v>2048</v>
      </c>
      <c r="B2617">
        <f t="shared" si="92"/>
        <v>90</v>
      </c>
      <c r="C2617" t="str">
        <f t="shared" si="92"/>
        <v>pop_85_plus</v>
      </c>
      <c r="D2617">
        <f ca="1">VLOOKUP(A2617&amp;B2617,'raw -- CBO demo'!$A$11:$N$8141,4,FALSE)</f>
        <v>1369557</v>
      </c>
      <c r="E2617">
        <f ca="1">VLOOKUP(A2617&amp;B2617,'raw -- CBO demo'!$A$11:$N$8141,8,FALSE)+VLOOKUP(A2617&amp;B2617,'raw -- CBO demo'!$A$11:$N$8141,14,FALSE)</f>
        <v>514596</v>
      </c>
    </row>
    <row r="2618" spans="1:5">
      <c r="A2618">
        <f t="shared" si="91"/>
        <v>2048</v>
      </c>
      <c r="B2618">
        <f t="shared" si="92"/>
        <v>91</v>
      </c>
      <c r="C2618" t="str">
        <f t="shared" si="92"/>
        <v>pop_85_plus</v>
      </c>
      <c r="D2618">
        <f ca="1">VLOOKUP(A2618&amp;B2618,'raw -- CBO demo'!$A$11:$N$8141,4,FALSE)</f>
        <v>1151561</v>
      </c>
      <c r="E2618">
        <f ca="1">VLOOKUP(A2618&amp;B2618,'raw -- CBO demo'!$A$11:$N$8141,8,FALSE)+VLOOKUP(A2618&amp;B2618,'raw -- CBO demo'!$A$11:$N$8141,14,FALSE)</f>
        <v>383319</v>
      </c>
    </row>
    <row r="2619" spans="1:5">
      <c r="A2619">
        <f t="shared" si="91"/>
        <v>2048</v>
      </c>
      <c r="B2619">
        <f t="shared" si="92"/>
        <v>92</v>
      </c>
      <c r="C2619" t="str">
        <f t="shared" si="92"/>
        <v>pop_85_plus</v>
      </c>
      <c r="D2619">
        <f ca="1">VLOOKUP(A2619&amp;B2619,'raw -- CBO demo'!$A$11:$N$8141,4,FALSE)</f>
        <v>950064</v>
      </c>
      <c r="E2619">
        <f ca="1">VLOOKUP(A2619&amp;B2619,'raw -- CBO demo'!$A$11:$N$8141,8,FALSE)+VLOOKUP(A2619&amp;B2619,'raw -- CBO demo'!$A$11:$N$8141,14,FALSE)</f>
        <v>294246</v>
      </c>
    </row>
    <row r="2620" spans="1:5">
      <c r="A2620">
        <f t="shared" si="91"/>
        <v>2048</v>
      </c>
      <c r="B2620">
        <f t="shared" si="92"/>
        <v>93</v>
      </c>
      <c r="C2620" t="str">
        <f t="shared" si="92"/>
        <v>pop_85_plus</v>
      </c>
      <c r="D2620">
        <f ca="1">VLOOKUP(A2620&amp;B2620,'raw -- CBO demo'!$A$11:$N$8141,4,FALSE)</f>
        <v>781254</v>
      </c>
      <c r="E2620">
        <f ca="1">VLOOKUP(A2620&amp;B2620,'raw -- CBO demo'!$A$11:$N$8141,8,FALSE)+VLOOKUP(A2620&amp;B2620,'raw -- CBO demo'!$A$11:$N$8141,14,FALSE)</f>
        <v>225002</v>
      </c>
    </row>
    <row r="2621" spans="1:5">
      <c r="A2621">
        <f t="shared" si="91"/>
        <v>2048</v>
      </c>
      <c r="B2621">
        <f t="shared" si="92"/>
        <v>94</v>
      </c>
      <c r="C2621" t="str">
        <f t="shared" si="92"/>
        <v>pop_85_plus</v>
      </c>
      <c r="D2621">
        <f ca="1">VLOOKUP(A2621&amp;B2621,'raw -- CBO demo'!$A$11:$N$8141,4,FALSE)</f>
        <v>610447</v>
      </c>
      <c r="E2621">
        <f ca="1">VLOOKUP(A2621&amp;B2621,'raw -- CBO demo'!$A$11:$N$8141,8,FALSE)+VLOOKUP(A2621&amp;B2621,'raw -- CBO demo'!$A$11:$N$8141,14,FALSE)</f>
        <v>153671</v>
      </c>
    </row>
    <row r="2622" spans="1:5">
      <c r="A2622">
        <f t="shared" si="91"/>
        <v>2048</v>
      </c>
      <c r="B2622">
        <f t="shared" si="92"/>
        <v>95</v>
      </c>
      <c r="C2622" t="str">
        <f t="shared" si="92"/>
        <v>pop_85_plus</v>
      </c>
      <c r="D2622">
        <f ca="1">VLOOKUP(A2622&amp;B2622,'raw -- CBO demo'!$A$11:$N$8141,4,FALSE)</f>
        <v>479372</v>
      </c>
      <c r="E2622">
        <f ca="1">VLOOKUP(A2622&amp;B2622,'raw -- CBO demo'!$A$11:$N$8141,8,FALSE)+VLOOKUP(A2622&amp;B2622,'raw -- CBO demo'!$A$11:$N$8141,14,FALSE)</f>
        <v>112203</v>
      </c>
    </row>
    <row r="2623" spans="1:5">
      <c r="A2623">
        <f t="shared" si="91"/>
        <v>2048</v>
      </c>
      <c r="B2623">
        <f t="shared" si="92"/>
        <v>96</v>
      </c>
      <c r="C2623" t="str">
        <f t="shared" si="92"/>
        <v>pop_85_plus</v>
      </c>
      <c r="D2623">
        <f ca="1">VLOOKUP(A2623&amp;B2623,'raw -- CBO demo'!$A$11:$N$8141,4,FALSE)</f>
        <v>356206</v>
      </c>
      <c r="E2623">
        <f ca="1">VLOOKUP(A2623&amp;B2623,'raw -- CBO demo'!$A$11:$N$8141,8,FALSE)+VLOOKUP(A2623&amp;B2623,'raw -- CBO demo'!$A$11:$N$8141,14,FALSE)</f>
        <v>64372</v>
      </c>
    </row>
    <row r="2624" spans="1:5">
      <c r="A2624">
        <f t="shared" si="91"/>
        <v>2048</v>
      </c>
      <c r="B2624">
        <f t="shared" si="92"/>
        <v>97</v>
      </c>
      <c r="C2624" t="str">
        <f t="shared" si="92"/>
        <v>pop_85_plus</v>
      </c>
      <c r="D2624">
        <f ca="1">VLOOKUP(A2624&amp;B2624,'raw -- CBO demo'!$A$11:$N$8141,4,FALSE)</f>
        <v>259321</v>
      </c>
      <c r="E2624">
        <f ca="1">VLOOKUP(A2624&amp;B2624,'raw -- CBO demo'!$A$11:$N$8141,8,FALSE)+VLOOKUP(A2624&amp;B2624,'raw -- CBO demo'!$A$11:$N$8141,14,FALSE)</f>
        <v>44603</v>
      </c>
    </row>
    <row r="2625" spans="1:5">
      <c r="A2625">
        <f t="shared" si="91"/>
        <v>2048</v>
      </c>
      <c r="B2625">
        <f t="shared" si="92"/>
        <v>98</v>
      </c>
      <c r="C2625" t="str">
        <f t="shared" si="92"/>
        <v>pop_85_plus</v>
      </c>
      <c r="D2625">
        <f ca="1">VLOOKUP(A2625&amp;B2625,'raw -- CBO demo'!$A$11:$N$8141,4,FALSE)</f>
        <v>187979</v>
      </c>
      <c r="E2625">
        <f ca="1">VLOOKUP(A2625&amp;B2625,'raw -- CBO demo'!$A$11:$N$8141,8,FALSE)+VLOOKUP(A2625&amp;B2625,'raw -- CBO demo'!$A$11:$N$8141,14,FALSE)</f>
        <v>26973</v>
      </c>
    </row>
    <row r="2626" spans="1:5">
      <c r="A2626">
        <f t="shared" si="91"/>
        <v>2048</v>
      </c>
      <c r="B2626">
        <f t="shared" si="92"/>
        <v>99</v>
      </c>
      <c r="C2626" t="str">
        <f t="shared" si="92"/>
        <v>pop_85_plus</v>
      </c>
      <c r="D2626">
        <f ca="1">VLOOKUP(A2626&amp;B2626,'raw -- CBO demo'!$A$11:$N$8141,4,FALSE)</f>
        <v>133324</v>
      </c>
      <c r="E2626">
        <f ca="1">VLOOKUP(A2626&amp;B2626,'raw -- CBO demo'!$A$11:$N$8141,8,FALSE)+VLOOKUP(A2626&amp;B2626,'raw -- CBO demo'!$A$11:$N$8141,14,FALSE)</f>
        <v>21482</v>
      </c>
    </row>
    <row r="2627" spans="1:5">
      <c r="A2627">
        <f t="shared" si="91"/>
        <v>2048</v>
      </c>
      <c r="B2627">
        <f t="shared" si="92"/>
        <v>100</v>
      </c>
      <c r="C2627" t="str">
        <f t="shared" si="92"/>
        <v>pop_85_plus</v>
      </c>
      <c r="D2627">
        <f ca="1">VLOOKUP(A2627&amp;B2627,'raw -- CBO demo'!$A$11:$N$8141,4,FALSE)</f>
        <v>241431</v>
      </c>
      <c r="E2627">
        <f ca="1">VLOOKUP(A2627&amp;B2627,'raw -- CBO demo'!$A$11:$N$8141,8,FALSE)+VLOOKUP(A2627&amp;B2627,'raw -- CBO demo'!$A$11:$N$8141,14,FALSE)</f>
        <v>27818</v>
      </c>
    </row>
    <row r="2628" spans="1:5">
      <c r="A2628">
        <f t="shared" si="91"/>
        <v>2049</v>
      </c>
      <c r="B2628">
        <f t="shared" si="92"/>
        <v>0</v>
      </c>
      <c r="C2628" t="str">
        <f t="shared" si="92"/>
        <v>pop_0_5</v>
      </c>
      <c r="D2628">
        <f ca="1">VLOOKUP(A2628&amp;B2628,'raw -- CBO demo'!$A$11:$N$8141,4,FALSE)</f>
        <v>3896087</v>
      </c>
      <c r="E2628">
        <f ca="1">VLOOKUP(A2628&amp;B2628,'raw -- CBO demo'!$A$11:$N$8141,8,FALSE)+VLOOKUP(A2628&amp;B2628,'raw -- CBO demo'!$A$11:$N$8141,14,FALSE)</f>
        <v>0</v>
      </c>
    </row>
    <row r="2629" spans="1:5">
      <c r="A2629">
        <f t="shared" si="91"/>
        <v>2049</v>
      </c>
      <c r="B2629">
        <f t="shared" si="92"/>
        <v>1</v>
      </c>
      <c r="C2629" t="str">
        <f t="shared" si="92"/>
        <v>pop_0_5</v>
      </c>
      <c r="D2629">
        <f ca="1">VLOOKUP(A2629&amp;B2629,'raw -- CBO demo'!$A$11:$N$8141,4,FALSE)</f>
        <v>3923960</v>
      </c>
      <c r="E2629">
        <f ca="1">VLOOKUP(A2629&amp;B2629,'raw -- CBO demo'!$A$11:$N$8141,8,FALSE)+VLOOKUP(A2629&amp;B2629,'raw -- CBO demo'!$A$11:$N$8141,14,FALSE)</f>
        <v>0</v>
      </c>
    </row>
    <row r="2630" spans="1:5">
      <c r="A2630">
        <f t="shared" si="91"/>
        <v>2049</v>
      </c>
      <c r="B2630">
        <f t="shared" si="92"/>
        <v>2</v>
      </c>
      <c r="C2630" t="str">
        <f t="shared" si="92"/>
        <v>pop_0_5</v>
      </c>
      <c r="D2630">
        <f ca="1">VLOOKUP(A2630&amp;B2630,'raw -- CBO demo'!$A$11:$N$8141,4,FALSE)</f>
        <v>3961026</v>
      </c>
      <c r="E2630">
        <f ca="1">VLOOKUP(A2630&amp;B2630,'raw -- CBO demo'!$A$11:$N$8141,8,FALSE)+VLOOKUP(A2630&amp;B2630,'raw -- CBO demo'!$A$11:$N$8141,14,FALSE)</f>
        <v>0</v>
      </c>
    </row>
    <row r="2631" spans="1:5">
      <c r="A2631">
        <f t="shared" si="91"/>
        <v>2049</v>
      </c>
      <c r="B2631">
        <f t="shared" si="92"/>
        <v>3</v>
      </c>
      <c r="C2631" t="str">
        <f t="shared" si="92"/>
        <v>pop_0_5</v>
      </c>
      <c r="D2631">
        <f ca="1">VLOOKUP(A2631&amp;B2631,'raw -- CBO demo'!$A$11:$N$8141,4,FALSE)</f>
        <v>3998395</v>
      </c>
      <c r="E2631">
        <f ca="1">VLOOKUP(A2631&amp;B2631,'raw -- CBO demo'!$A$11:$N$8141,8,FALSE)+VLOOKUP(A2631&amp;B2631,'raw -- CBO demo'!$A$11:$N$8141,14,FALSE)</f>
        <v>0</v>
      </c>
    </row>
    <row r="2632" spans="1:5">
      <c r="A2632">
        <f t="shared" si="91"/>
        <v>2049</v>
      </c>
      <c r="B2632">
        <f t="shared" si="92"/>
        <v>4</v>
      </c>
      <c r="C2632" t="str">
        <f t="shared" si="92"/>
        <v>pop_0_5</v>
      </c>
      <c r="D2632">
        <f ca="1">VLOOKUP(A2632&amp;B2632,'raw -- CBO demo'!$A$11:$N$8141,4,FALSE)</f>
        <v>4033032</v>
      </c>
      <c r="E2632">
        <f ca="1">VLOOKUP(A2632&amp;B2632,'raw -- CBO demo'!$A$11:$N$8141,8,FALSE)+VLOOKUP(A2632&amp;B2632,'raw -- CBO demo'!$A$11:$N$8141,14,FALSE)</f>
        <v>0</v>
      </c>
    </row>
    <row r="2633" spans="1:5">
      <c r="A2633">
        <f t="shared" si="91"/>
        <v>2049</v>
      </c>
      <c r="B2633">
        <f t="shared" si="92"/>
        <v>5</v>
      </c>
      <c r="C2633" t="str">
        <f t="shared" si="92"/>
        <v>pop_0_5</v>
      </c>
      <c r="D2633">
        <f ca="1">VLOOKUP(A2633&amp;B2633,'raw -- CBO demo'!$A$11:$N$8141,4,FALSE)</f>
        <v>4065288</v>
      </c>
      <c r="E2633">
        <f ca="1">VLOOKUP(A2633&amp;B2633,'raw -- CBO demo'!$A$11:$N$8141,8,FALSE)+VLOOKUP(A2633&amp;B2633,'raw -- CBO demo'!$A$11:$N$8141,14,FALSE)</f>
        <v>0</v>
      </c>
    </row>
    <row r="2634" spans="1:5">
      <c r="A2634">
        <f t="shared" si="91"/>
        <v>2049</v>
      </c>
      <c r="B2634">
        <f t="shared" si="92"/>
        <v>6</v>
      </c>
      <c r="C2634" t="str">
        <f t="shared" si="92"/>
        <v>pop_6_17</v>
      </c>
      <c r="D2634">
        <f ca="1">VLOOKUP(A2634&amp;B2634,'raw -- CBO demo'!$A$11:$N$8141,4,FALSE)</f>
        <v>4097213</v>
      </c>
      <c r="E2634">
        <f ca="1">VLOOKUP(A2634&amp;B2634,'raw -- CBO demo'!$A$11:$N$8141,8,FALSE)+VLOOKUP(A2634&amp;B2634,'raw -- CBO demo'!$A$11:$N$8141,14,FALSE)</f>
        <v>0</v>
      </c>
    </row>
    <row r="2635" spans="1:5">
      <c r="A2635">
        <f t="shared" si="91"/>
        <v>2049</v>
      </c>
      <c r="B2635">
        <f t="shared" si="92"/>
        <v>7</v>
      </c>
      <c r="C2635" t="str">
        <f t="shared" si="92"/>
        <v>pop_6_17</v>
      </c>
      <c r="D2635">
        <f ca="1">VLOOKUP(A2635&amp;B2635,'raw -- CBO demo'!$A$11:$N$8141,4,FALSE)</f>
        <v>4127093</v>
      </c>
      <c r="E2635">
        <f ca="1">VLOOKUP(A2635&amp;B2635,'raw -- CBO demo'!$A$11:$N$8141,8,FALSE)+VLOOKUP(A2635&amp;B2635,'raw -- CBO demo'!$A$11:$N$8141,14,FALSE)</f>
        <v>0</v>
      </c>
    </row>
    <row r="2636" spans="1:5">
      <c r="A2636">
        <f t="shared" si="91"/>
        <v>2049</v>
      </c>
      <c r="B2636">
        <f t="shared" si="92"/>
        <v>8</v>
      </c>
      <c r="C2636" t="str">
        <f t="shared" si="92"/>
        <v>pop_6_17</v>
      </c>
      <c r="D2636">
        <f ca="1">VLOOKUP(A2636&amp;B2636,'raw -- CBO demo'!$A$11:$N$8141,4,FALSE)</f>
        <v>4155250</v>
      </c>
      <c r="E2636">
        <f ca="1">VLOOKUP(A2636&amp;B2636,'raw -- CBO demo'!$A$11:$N$8141,8,FALSE)+VLOOKUP(A2636&amp;B2636,'raw -- CBO demo'!$A$11:$N$8141,14,FALSE)</f>
        <v>0</v>
      </c>
    </row>
    <row r="2637" spans="1:5">
      <c r="A2637">
        <f t="shared" si="91"/>
        <v>2049</v>
      </c>
      <c r="B2637">
        <f t="shared" si="92"/>
        <v>9</v>
      </c>
      <c r="C2637" t="str">
        <f t="shared" si="92"/>
        <v>pop_6_17</v>
      </c>
      <c r="D2637">
        <f ca="1">VLOOKUP(A2637&amp;B2637,'raw -- CBO demo'!$A$11:$N$8141,4,FALSE)</f>
        <v>4181586</v>
      </c>
      <c r="E2637">
        <f ca="1">VLOOKUP(A2637&amp;B2637,'raw -- CBO demo'!$A$11:$N$8141,8,FALSE)+VLOOKUP(A2637&amp;B2637,'raw -- CBO demo'!$A$11:$N$8141,14,FALSE)</f>
        <v>0</v>
      </c>
    </row>
    <row r="2638" spans="1:5">
      <c r="A2638">
        <f t="shared" si="91"/>
        <v>2049</v>
      </c>
      <c r="B2638">
        <f t="shared" si="92"/>
        <v>10</v>
      </c>
      <c r="C2638" t="str">
        <f t="shared" si="92"/>
        <v>pop_6_17</v>
      </c>
      <c r="D2638">
        <f ca="1">VLOOKUP(A2638&amp;B2638,'raw -- CBO demo'!$A$11:$N$8141,4,FALSE)</f>
        <v>4205317</v>
      </c>
      <c r="E2638">
        <f ca="1">VLOOKUP(A2638&amp;B2638,'raw -- CBO demo'!$A$11:$N$8141,8,FALSE)+VLOOKUP(A2638&amp;B2638,'raw -- CBO demo'!$A$11:$N$8141,14,FALSE)</f>
        <v>0</v>
      </c>
    </row>
    <row r="2639" spans="1:5">
      <c r="A2639">
        <f t="shared" si="91"/>
        <v>2049</v>
      </c>
      <c r="B2639">
        <f t="shared" si="92"/>
        <v>11</v>
      </c>
      <c r="C2639" t="str">
        <f t="shared" si="92"/>
        <v>pop_6_17</v>
      </c>
      <c r="D2639">
        <f ca="1">VLOOKUP(A2639&amp;B2639,'raw -- CBO demo'!$A$11:$N$8141,4,FALSE)</f>
        <v>4225737</v>
      </c>
      <c r="E2639">
        <f ca="1">VLOOKUP(A2639&amp;B2639,'raw -- CBO demo'!$A$11:$N$8141,8,FALSE)+VLOOKUP(A2639&amp;B2639,'raw -- CBO demo'!$A$11:$N$8141,14,FALSE)</f>
        <v>0</v>
      </c>
    </row>
    <row r="2640" spans="1:5">
      <c r="A2640">
        <f t="shared" si="91"/>
        <v>2049</v>
      </c>
      <c r="B2640">
        <f t="shared" si="92"/>
        <v>12</v>
      </c>
      <c r="C2640" t="str">
        <f t="shared" si="92"/>
        <v>pop_6_17</v>
      </c>
      <c r="D2640">
        <f ca="1">VLOOKUP(A2640&amp;B2640,'raw -- CBO demo'!$A$11:$N$8141,4,FALSE)</f>
        <v>4243441</v>
      </c>
      <c r="E2640">
        <f ca="1">VLOOKUP(A2640&amp;B2640,'raw -- CBO demo'!$A$11:$N$8141,8,FALSE)+VLOOKUP(A2640&amp;B2640,'raw -- CBO demo'!$A$11:$N$8141,14,FALSE)</f>
        <v>0</v>
      </c>
    </row>
    <row r="2641" spans="1:5">
      <c r="A2641">
        <f t="shared" si="91"/>
        <v>2049</v>
      </c>
      <c r="B2641">
        <f t="shared" si="92"/>
        <v>13</v>
      </c>
      <c r="C2641" t="str">
        <f t="shared" si="92"/>
        <v>pop_6_17</v>
      </c>
      <c r="D2641">
        <f ca="1">VLOOKUP(A2641&amp;B2641,'raw -- CBO demo'!$A$11:$N$8141,4,FALSE)</f>
        <v>4259819</v>
      </c>
      <c r="E2641">
        <f ca="1">VLOOKUP(A2641&amp;B2641,'raw -- CBO demo'!$A$11:$N$8141,8,FALSE)+VLOOKUP(A2641&amp;B2641,'raw -- CBO demo'!$A$11:$N$8141,14,FALSE)</f>
        <v>0</v>
      </c>
    </row>
    <row r="2642" spans="1:5">
      <c r="A2642">
        <f t="shared" si="91"/>
        <v>2049</v>
      </c>
      <c r="B2642">
        <f t="shared" si="92"/>
        <v>14</v>
      </c>
      <c r="C2642" t="str">
        <f t="shared" si="92"/>
        <v>pop_6_17</v>
      </c>
      <c r="D2642">
        <f ca="1">VLOOKUP(A2642&amp;B2642,'raw -- CBO demo'!$A$11:$N$8141,4,FALSE)</f>
        <v>4276169</v>
      </c>
      <c r="E2642">
        <f ca="1">VLOOKUP(A2642&amp;B2642,'raw -- CBO demo'!$A$11:$N$8141,8,FALSE)+VLOOKUP(A2642&amp;B2642,'raw -- CBO demo'!$A$11:$N$8141,14,FALSE)</f>
        <v>0</v>
      </c>
    </row>
    <row r="2643" spans="1:5">
      <c r="A2643">
        <f t="shared" si="91"/>
        <v>2049</v>
      </c>
      <c r="B2643">
        <f t="shared" si="92"/>
        <v>15</v>
      </c>
      <c r="C2643" t="str">
        <f t="shared" si="92"/>
        <v>pop_6_17</v>
      </c>
      <c r="D2643">
        <f ca="1">VLOOKUP(A2643&amp;B2643,'raw -- CBO demo'!$A$11:$N$8141,4,FALSE)</f>
        <v>4294459</v>
      </c>
      <c r="E2643">
        <f ca="1">VLOOKUP(A2643&amp;B2643,'raw -- CBO demo'!$A$11:$N$8141,8,FALSE)+VLOOKUP(A2643&amp;B2643,'raw -- CBO demo'!$A$11:$N$8141,14,FALSE)</f>
        <v>0</v>
      </c>
    </row>
    <row r="2644" spans="1:5">
      <c r="A2644">
        <f t="shared" si="91"/>
        <v>2049</v>
      </c>
      <c r="B2644">
        <f t="shared" si="92"/>
        <v>16</v>
      </c>
      <c r="C2644" t="str">
        <f t="shared" si="92"/>
        <v>pop_6_17</v>
      </c>
      <c r="D2644">
        <f ca="1">VLOOKUP(A2644&amp;B2644,'raw -- CBO demo'!$A$11:$N$8141,4,FALSE)</f>
        <v>4315784</v>
      </c>
      <c r="E2644">
        <f ca="1">VLOOKUP(A2644&amp;B2644,'raw -- CBO demo'!$A$11:$N$8141,8,FALSE)+VLOOKUP(A2644&amp;B2644,'raw -- CBO demo'!$A$11:$N$8141,14,FALSE)</f>
        <v>15342</v>
      </c>
    </row>
    <row r="2645" spans="1:5">
      <c r="A2645">
        <f t="shared" si="91"/>
        <v>2049</v>
      </c>
      <c r="B2645">
        <f t="shared" si="92"/>
        <v>17</v>
      </c>
      <c r="C2645" t="str">
        <f t="shared" si="92"/>
        <v>pop_6_17</v>
      </c>
      <c r="D2645">
        <f ca="1">VLOOKUP(A2645&amp;B2645,'raw -- CBO demo'!$A$11:$N$8141,4,FALSE)</f>
        <v>4340825</v>
      </c>
      <c r="E2645">
        <f ca="1">VLOOKUP(A2645&amp;B2645,'raw -- CBO demo'!$A$11:$N$8141,8,FALSE)+VLOOKUP(A2645&amp;B2645,'raw -- CBO demo'!$A$11:$N$8141,14,FALSE)</f>
        <v>32645</v>
      </c>
    </row>
    <row r="2646" spans="1:5">
      <c r="A2646">
        <f t="shared" si="91"/>
        <v>2049</v>
      </c>
      <c r="B2646">
        <f t="shared" si="92"/>
        <v>18</v>
      </c>
      <c r="C2646" t="str">
        <f t="shared" si="92"/>
        <v>pop_18_24</v>
      </c>
      <c r="D2646">
        <f ca="1">VLOOKUP(A2646&amp;B2646,'raw -- CBO demo'!$A$11:$N$8141,4,FALSE)</f>
        <v>4360125</v>
      </c>
      <c r="E2646">
        <f ca="1">VLOOKUP(A2646&amp;B2646,'raw -- CBO demo'!$A$11:$N$8141,8,FALSE)+VLOOKUP(A2646&amp;B2646,'raw -- CBO demo'!$A$11:$N$8141,14,FALSE)</f>
        <v>36427</v>
      </c>
    </row>
    <row r="2647" spans="1:5">
      <c r="A2647">
        <f t="shared" si="91"/>
        <v>2049</v>
      </c>
      <c r="B2647">
        <f t="shared" si="92"/>
        <v>19</v>
      </c>
      <c r="C2647" t="str">
        <f t="shared" si="92"/>
        <v>pop_18_24</v>
      </c>
      <c r="D2647">
        <f ca="1">VLOOKUP(A2647&amp;B2647,'raw -- CBO demo'!$A$11:$N$8141,4,FALSE)</f>
        <v>4364574</v>
      </c>
      <c r="E2647">
        <f ca="1">VLOOKUP(A2647&amp;B2647,'raw -- CBO demo'!$A$11:$N$8141,8,FALSE)+VLOOKUP(A2647&amp;B2647,'raw -- CBO demo'!$A$11:$N$8141,14,FALSE)</f>
        <v>70582</v>
      </c>
    </row>
    <row r="2648" spans="1:5">
      <c r="A2648">
        <f t="shared" si="91"/>
        <v>2049</v>
      </c>
      <c r="B2648">
        <f t="shared" si="92"/>
        <v>20</v>
      </c>
      <c r="C2648" t="str">
        <f t="shared" si="92"/>
        <v>pop_18_24</v>
      </c>
      <c r="D2648">
        <f ca="1">VLOOKUP(A2648&amp;B2648,'raw -- CBO demo'!$A$11:$N$8141,4,FALSE)</f>
        <v>4357280</v>
      </c>
      <c r="E2648">
        <f ca="1">VLOOKUP(A2648&amp;B2648,'raw -- CBO demo'!$A$11:$N$8141,8,FALSE)+VLOOKUP(A2648&amp;B2648,'raw -- CBO demo'!$A$11:$N$8141,14,FALSE)</f>
        <v>141766</v>
      </c>
    </row>
    <row r="2649" spans="1:5">
      <c r="A2649">
        <f t="shared" si="91"/>
        <v>2049</v>
      </c>
      <c r="B2649">
        <f t="shared" si="92"/>
        <v>21</v>
      </c>
      <c r="C2649" t="str">
        <f t="shared" si="92"/>
        <v>pop_18_24</v>
      </c>
      <c r="D2649">
        <f ca="1">VLOOKUP(A2649&amp;B2649,'raw -- CBO demo'!$A$11:$N$8141,4,FALSE)</f>
        <v>4345013</v>
      </c>
      <c r="E2649">
        <f ca="1">VLOOKUP(A2649&amp;B2649,'raw -- CBO demo'!$A$11:$N$8141,8,FALSE)+VLOOKUP(A2649&amp;B2649,'raw -- CBO demo'!$A$11:$N$8141,14,FALSE)</f>
        <v>220445</v>
      </c>
    </row>
    <row r="2650" spans="1:5">
      <c r="A2650">
        <f t="shared" si="91"/>
        <v>2049</v>
      </c>
      <c r="B2650">
        <f t="shared" si="92"/>
        <v>22</v>
      </c>
      <c r="C2650" t="str">
        <f t="shared" si="92"/>
        <v>pop_18_24</v>
      </c>
      <c r="D2650">
        <f ca="1">VLOOKUP(A2650&amp;B2650,'raw -- CBO demo'!$A$11:$N$8141,4,FALSE)</f>
        <v>4327604</v>
      </c>
      <c r="E2650">
        <f ca="1">VLOOKUP(A2650&amp;B2650,'raw -- CBO demo'!$A$11:$N$8141,8,FALSE)+VLOOKUP(A2650&amp;B2650,'raw -- CBO demo'!$A$11:$N$8141,14,FALSE)</f>
        <v>304053</v>
      </c>
    </row>
    <row r="2651" spans="1:5">
      <c r="A2651">
        <f t="shared" si="91"/>
        <v>2049</v>
      </c>
      <c r="B2651">
        <f t="shared" si="92"/>
        <v>23</v>
      </c>
      <c r="C2651" t="str">
        <f t="shared" si="92"/>
        <v>pop_18_24</v>
      </c>
      <c r="D2651">
        <f ca="1">VLOOKUP(A2651&amp;B2651,'raw -- CBO demo'!$A$11:$N$8141,4,FALSE)</f>
        <v>4309205</v>
      </c>
      <c r="E2651">
        <f ca="1">VLOOKUP(A2651&amp;B2651,'raw -- CBO demo'!$A$11:$N$8141,8,FALSE)+VLOOKUP(A2651&amp;B2651,'raw -- CBO demo'!$A$11:$N$8141,14,FALSE)</f>
        <v>413576</v>
      </c>
    </row>
    <row r="2652" spans="1:5">
      <c r="A2652">
        <f t="shared" si="91"/>
        <v>2049</v>
      </c>
      <c r="B2652">
        <f t="shared" si="92"/>
        <v>24</v>
      </c>
      <c r="C2652" t="str">
        <f t="shared" si="92"/>
        <v>pop_18_24</v>
      </c>
      <c r="D2652">
        <f ca="1">VLOOKUP(A2652&amp;B2652,'raw -- CBO demo'!$A$11:$N$8141,4,FALSE)</f>
        <v>4296979</v>
      </c>
      <c r="E2652">
        <f ca="1">VLOOKUP(A2652&amp;B2652,'raw -- CBO demo'!$A$11:$N$8141,8,FALSE)+VLOOKUP(A2652&amp;B2652,'raw -- CBO demo'!$A$11:$N$8141,14,FALSE)</f>
        <v>647063</v>
      </c>
    </row>
    <row r="2653" spans="1:5">
      <c r="A2653">
        <f t="shared" si="91"/>
        <v>2049</v>
      </c>
      <c r="B2653">
        <f t="shared" si="92"/>
        <v>25</v>
      </c>
      <c r="C2653" t="str">
        <f t="shared" si="92"/>
        <v>pop_25_34</v>
      </c>
      <c r="D2653">
        <f ca="1">VLOOKUP(A2653&amp;B2653,'raw -- CBO demo'!$A$11:$N$8141,4,FALSE)</f>
        <v>4295853</v>
      </c>
      <c r="E2653">
        <f ca="1">VLOOKUP(A2653&amp;B2653,'raw -- CBO demo'!$A$11:$N$8141,8,FALSE)+VLOOKUP(A2653&amp;B2653,'raw -- CBO demo'!$A$11:$N$8141,14,FALSE)</f>
        <v>844760</v>
      </c>
    </row>
    <row r="2654" spans="1:5">
      <c r="A2654">
        <f t="shared" si="91"/>
        <v>2049</v>
      </c>
      <c r="B2654">
        <f t="shared" si="92"/>
        <v>26</v>
      </c>
      <c r="C2654" t="str">
        <f t="shared" si="92"/>
        <v>pop_25_34</v>
      </c>
      <c r="D2654">
        <f ca="1">VLOOKUP(A2654&amp;B2654,'raw -- CBO demo'!$A$11:$N$8141,4,FALSE)</f>
        <v>4293115</v>
      </c>
      <c r="E2654">
        <f ca="1">VLOOKUP(A2654&amp;B2654,'raw -- CBO demo'!$A$11:$N$8141,8,FALSE)+VLOOKUP(A2654&amp;B2654,'raw -- CBO demo'!$A$11:$N$8141,14,FALSE)</f>
        <v>1102153</v>
      </c>
    </row>
    <row r="2655" spans="1:5">
      <c r="A2655">
        <f t="shared" si="91"/>
        <v>2049</v>
      </c>
      <c r="B2655">
        <f t="shared" si="92"/>
        <v>27</v>
      </c>
      <c r="C2655" t="str">
        <f t="shared" si="92"/>
        <v>pop_25_34</v>
      </c>
      <c r="D2655">
        <f ca="1">VLOOKUP(A2655&amp;B2655,'raw -- CBO demo'!$A$11:$N$8141,4,FALSE)</f>
        <v>4299564</v>
      </c>
      <c r="E2655">
        <f ca="1">VLOOKUP(A2655&amp;B2655,'raw -- CBO demo'!$A$11:$N$8141,8,FALSE)+VLOOKUP(A2655&amp;B2655,'raw -- CBO demo'!$A$11:$N$8141,14,FALSE)</f>
        <v>1224972</v>
      </c>
    </row>
    <row r="2656" spans="1:5">
      <c r="A2656">
        <f t="shared" si="91"/>
        <v>2049</v>
      </c>
      <c r="B2656">
        <f t="shared" si="92"/>
        <v>28</v>
      </c>
      <c r="C2656" t="str">
        <f t="shared" si="92"/>
        <v>pop_25_34</v>
      </c>
      <c r="D2656">
        <f ca="1">VLOOKUP(A2656&amp;B2656,'raw -- CBO demo'!$A$11:$N$8141,4,FALSE)</f>
        <v>4251124</v>
      </c>
      <c r="E2656">
        <f ca="1">VLOOKUP(A2656&amp;B2656,'raw -- CBO demo'!$A$11:$N$8141,8,FALSE)+VLOOKUP(A2656&amp;B2656,'raw -- CBO demo'!$A$11:$N$8141,14,FALSE)</f>
        <v>1485152</v>
      </c>
    </row>
    <row r="2657" spans="1:5">
      <c r="A2657">
        <f t="shared" si="91"/>
        <v>2049</v>
      </c>
      <c r="B2657">
        <f t="shared" si="92"/>
        <v>29</v>
      </c>
      <c r="C2657" t="str">
        <f t="shared" si="92"/>
        <v>pop_25_34</v>
      </c>
      <c r="D2657">
        <f ca="1">VLOOKUP(A2657&amp;B2657,'raw -- CBO demo'!$A$11:$N$8141,4,FALSE)</f>
        <v>4384167</v>
      </c>
      <c r="E2657">
        <f ca="1">VLOOKUP(A2657&amp;B2657,'raw -- CBO demo'!$A$11:$N$8141,8,FALSE)+VLOOKUP(A2657&amp;B2657,'raw -- CBO demo'!$A$11:$N$8141,14,FALSE)</f>
        <v>1643653</v>
      </c>
    </row>
    <row r="2658" spans="1:5">
      <c r="A2658">
        <f t="shared" si="91"/>
        <v>2049</v>
      </c>
      <c r="B2658">
        <f t="shared" si="92"/>
        <v>30</v>
      </c>
      <c r="C2658" t="str">
        <f t="shared" si="92"/>
        <v>pop_25_34</v>
      </c>
      <c r="D2658">
        <f ca="1">VLOOKUP(A2658&amp;B2658,'raw -- CBO demo'!$A$11:$N$8141,4,FALSE)</f>
        <v>4450594</v>
      </c>
      <c r="E2658">
        <f ca="1">VLOOKUP(A2658&amp;B2658,'raw -- CBO demo'!$A$11:$N$8141,8,FALSE)+VLOOKUP(A2658&amp;B2658,'raw -- CBO demo'!$A$11:$N$8141,14,FALSE)</f>
        <v>1870652</v>
      </c>
    </row>
    <row r="2659" spans="1:5">
      <c r="A2659">
        <f t="shared" si="91"/>
        <v>2049</v>
      </c>
      <c r="B2659">
        <f t="shared" si="92"/>
        <v>31</v>
      </c>
      <c r="C2659" t="str">
        <f t="shared" si="92"/>
        <v>pop_25_34</v>
      </c>
      <c r="D2659">
        <f ca="1">VLOOKUP(A2659&amp;B2659,'raw -- CBO demo'!$A$11:$N$8141,4,FALSE)</f>
        <v>4528051</v>
      </c>
      <c r="E2659">
        <f ca="1">VLOOKUP(A2659&amp;B2659,'raw -- CBO demo'!$A$11:$N$8141,8,FALSE)+VLOOKUP(A2659&amp;B2659,'raw -- CBO demo'!$A$11:$N$8141,14,FALSE)</f>
        <v>2071995</v>
      </c>
    </row>
    <row r="2660" spans="1:5">
      <c r="A2660">
        <f t="shared" si="91"/>
        <v>2049</v>
      </c>
      <c r="B2660">
        <f t="shared" si="92"/>
        <v>32</v>
      </c>
      <c r="C2660" t="str">
        <f t="shared" si="92"/>
        <v>pop_25_34</v>
      </c>
      <c r="D2660">
        <f ca="1">VLOOKUP(A2660&amp;B2660,'raw -- CBO demo'!$A$11:$N$8141,4,FALSE)</f>
        <v>4630013</v>
      </c>
      <c r="E2660">
        <f ca="1">VLOOKUP(A2660&amp;B2660,'raw -- CBO demo'!$A$11:$N$8141,8,FALSE)+VLOOKUP(A2660&amp;B2660,'raw -- CBO demo'!$A$11:$N$8141,14,FALSE)</f>
        <v>2241387</v>
      </c>
    </row>
    <row r="2661" spans="1:5">
      <c r="A2661">
        <f t="shared" si="91"/>
        <v>2049</v>
      </c>
      <c r="B2661">
        <f t="shared" si="92"/>
        <v>33</v>
      </c>
      <c r="C2661" t="str">
        <f t="shared" si="92"/>
        <v>pop_25_34</v>
      </c>
      <c r="D2661">
        <f ca="1">VLOOKUP(A2661&amp;B2661,'raw -- CBO demo'!$A$11:$N$8141,4,FALSE)</f>
        <v>4672706</v>
      </c>
      <c r="E2661">
        <f ca="1">VLOOKUP(A2661&amp;B2661,'raw -- CBO demo'!$A$11:$N$8141,8,FALSE)+VLOOKUP(A2661&amp;B2661,'raw -- CBO demo'!$A$11:$N$8141,14,FALSE)</f>
        <v>2299439</v>
      </c>
    </row>
    <row r="2662" spans="1:5">
      <c r="A2662">
        <f t="shared" si="91"/>
        <v>2049</v>
      </c>
      <c r="B2662">
        <f t="shared" si="92"/>
        <v>34</v>
      </c>
      <c r="C2662" t="str">
        <f t="shared" si="92"/>
        <v>pop_25_34</v>
      </c>
      <c r="D2662">
        <f ca="1">VLOOKUP(A2662&amp;B2662,'raw -- CBO demo'!$A$11:$N$8141,4,FALSE)</f>
        <v>4691044</v>
      </c>
      <c r="E2662">
        <f ca="1">VLOOKUP(A2662&amp;B2662,'raw -- CBO demo'!$A$11:$N$8141,8,FALSE)+VLOOKUP(A2662&amp;B2662,'raw -- CBO demo'!$A$11:$N$8141,14,FALSE)</f>
        <v>2482457</v>
      </c>
    </row>
    <row r="2663" spans="1:5">
      <c r="A2663">
        <f t="shared" si="91"/>
        <v>2049</v>
      </c>
      <c r="B2663">
        <f t="shared" si="92"/>
        <v>35</v>
      </c>
      <c r="C2663" t="str">
        <f t="shared" si="92"/>
        <v>pop_35_44</v>
      </c>
      <c r="D2663">
        <f ca="1">VLOOKUP(A2663&amp;B2663,'raw -- CBO demo'!$A$11:$N$8141,4,FALSE)</f>
        <v>4642443</v>
      </c>
      <c r="E2663">
        <f ca="1">VLOOKUP(A2663&amp;B2663,'raw -- CBO demo'!$A$11:$N$8141,8,FALSE)+VLOOKUP(A2663&amp;B2663,'raw -- CBO demo'!$A$11:$N$8141,14,FALSE)</f>
        <v>2463070</v>
      </c>
    </row>
    <row r="2664" spans="1:5">
      <c r="A2664">
        <f t="shared" si="91"/>
        <v>2049</v>
      </c>
      <c r="B2664">
        <f t="shared" si="92"/>
        <v>36</v>
      </c>
      <c r="C2664" t="str">
        <f t="shared" si="92"/>
        <v>pop_35_44</v>
      </c>
      <c r="D2664">
        <f ca="1">VLOOKUP(A2664&amp;B2664,'raw -- CBO demo'!$A$11:$N$8141,4,FALSE)</f>
        <v>4663680</v>
      </c>
      <c r="E2664">
        <f ca="1">VLOOKUP(A2664&amp;B2664,'raw -- CBO demo'!$A$11:$N$8141,8,FALSE)+VLOOKUP(A2664&amp;B2664,'raw -- CBO demo'!$A$11:$N$8141,14,FALSE)</f>
        <v>2576180</v>
      </c>
    </row>
    <row r="2665" spans="1:5">
      <c r="A2665">
        <f t="shared" si="91"/>
        <v>2049</v>
      </c>
      <c r="B2665">
        <f t="shared" si="92"/>
        <v>37</v>
      </c>
      <c r="C2665" t="str">
        <f t="shared" si="92"/>
        <v>pop_35_44</v>
      </c>
      <c r="D2665">
        <f ca="1">VLOOKUP(A2665&amp;B2665,'raw -- CBO demo'!$A$11:$N$8141,4,FALSE)</f>
        <v>4660574</v>
      </c>
      <c r="E2665">
        <f ca="1">VLOOKUP(A2665&amp;B2665,'raw -- CBO demo'!$A$11:$N$8141,8,FALSE)+VLOOKUP(A2665&amp;B2665,'raw -- CBO demo'!$A$11:$N$8141,14,FALSE)</f>
        <v>2559429</v>
      </c>
    </row>
    <row r="2666" spans="1:5">
      <c r="A2666">
        <f t="shared" si="91"/>
        <v>2049</v>
      </c>
      <c r="B2666">
        <f t="shared" si="92"/>
        <v>38</v>
      </c>
      <c r="C2666" t="str">
        <f t="shared" si="92"/>
        <v>pop_35_44</v>
      </c>
      <c r="D2666">
        <f ca="1">VLOOKUP(A2666&amp;B2666,'raw -- CBO demo'!$A$11:$N$8141,4,FALSE)</f>
        <v>4747711</v>
      </c>
      <c r="E2666">
        <f ca="1">VLOOKUP(A2666&amp;B2666,'raw -- CBO demo'!$A$11:$N$8141,8,FALSE)+VLOOKUP(A2666&amp;B2666,'raw -- CBO demo'!$A$11:$N$8141,14,FALSE)</f>
        <v>2627906</v>
      </c>
    </row>
    <row r="2667" spans="1:5">
      <c r="A2667">
        <f t="shared" si="91"/>
        <v>2049</v>
      </c>
      <c r="B2667">
        <f t="shared" si="92"/>
        <v>39</v>
      </c>
      <c r="C2667" t="str">
        <f t="shared" si="92"/>
        <v>pop_35_44</v>
      </c>
      <c r="D2667">
        <f ca="1">VLOOKUP(A2667&amp;B2667,'raw -- CBO demo'!$A$11:$N$8141,4,FALSE)</f>
        <v>4820244</v>
      </c>
      <c r="E2667">
        <f ca="1">VLOOKUP(A2667&amp;B2667,'raw -- CBO demo'!$A$11:$N$8141,8,FALSE)+VLOOKUP(A2667&amp;B2667,'raw -- CBO demo'!$A$11:$N$8141,14,FALSE)</f>
        <v>2742742</v>
      </c>
    </row>
    <row r="2668" spans="1:5">
      <c r="A2668">
        <f t="shared" si="91"/>
        <v>2049</v>
      </c>
      <c r="B2668">
        <f t="shared" si="92"/>
        <v>40</v>
      </c>
      <c r="C2668" t="str">
        <f t="shared" si="92"/>
        <v>pop_35_44</v>
      </c>
      <c r="D2668">
        <f ca="1">VLOOKUP(A2668&amp;B2668,'raw -- CBO demo'!$A$11:$N$8141,4,FALSE)</f>
        <v>4978790</v>
      </c>
      <c r="E2668">
        <f ca="1">VLOOKUP(A2668&amp;B2668,'raw -- CBO demo'!$A$11:$N$8141,8,FALSE)+VLOOKUP(A2668&amp;B2668,'raw -- CBO demo'!$A$11:$N$8141,14,FALSE)</f>
        <v>2808065</v>
      </c>
    </row>
    <row r="2669" spans="1:5">
      <c r="A2669">
        <f t="shared" ref="A2669:A2732" si="93">A2568+1</f>
        <v>2049</v>
      </c>
      <c r="B2669">
        <f t="shared" ref="B2669:C2732" si="94">B2568</f>
        <v>41</v>
      </c>
      <c r="C2669" t="str">
        <f t="shared" si="94"/>
        <v>pop_35_44</v>
      </c>
      <c r="D2669">
        <f ca="1">VLOOKUP(A2669&amp;B2669,'raw -- CBO demo'!$A$11:$N$8141,4,FALSE)</f>
        <v>5000430</v>
      </c>
      <c r="E2669">
        <f ca="1">VLOOKUP(A2669&amp;B2669,'raw -- CBO demo'!$A$11:$N$8141,8,FALSE)+VLOOKUP(A2669&amp;B2669,'raw -- CBO demo'!$A$11:$N$8141,14,FALSE)</f>
        <v>2892524</v>
      </c>
    </row>
    <row r="2670" spans="1:5">
      <c r="A2670">
        <f t="shared" si="93"/>
        <v>2049</v>
      </c>
      <c r="B2670">
        <f t="shared" si="94"/>
        <v>42</v>
      </c>
      <c r="C2670" t="str">
        <f t="shared" si="94"/>
        <v>pop_35_44</v>
      </c>
      <c r="D2670">
        <f ca="1">VLOOKUP(A2670&amp;B2670,'raw -- CBO demo'!$A$11:$N$8141,4,FALSE)</f>
        <v>4935359</v>
      </c>
      <c r="E2670">
        <f ca="1">VLOOKUP(A2670&amp;B2670,'raw -- CBO demo'!$A$11:$N$8141,8,FALSE)+VLOOKUP(A2670&amp;B2670,'raw -- CBO demo'!$A$11:$N$8141,14,FALSE)</f>
        <v>2904868</v>
      </c>
    </row>
    <row r="2671" spans="1:5">
      <c r="A2671">
        <f t="shared" si="93"/>
        <v>2049</v>
      </c>
      <c r="B2671">
        <f t="shared" si="94"/>
        <v>43</v>
      </c>
      <c r="C2671" t="str">
        <f t="shared" si="94"/>
        <v>pop_35_44</v>
      </c>
      <c r="D2671">
        <f ca="1">VLOOKUP(A2671&amp;B2671,'raw -- CBO demo'!$A$11:$N$8141,4,FALSE)</f>
        <v>4826438</v>
      </c>
      <c r="E2671">
        <f ca="1">VLOOKUP(A2671&amp;B2671,'raw -- CBO demo'!$A$11:$N$8141,8,FALSE)+VLOOKUP(A2671&amp;B2671,'raw -- CBO demo'!$A$11:$N$8141,14,FALSE)</f>
        <v>2835778</v>
      </c>
    </row>
    <row r="2672" spans="1:5">
      <c r="A2672">
        <f t="shared" si="93"/>
        <v>2049</v>
      </c>
      <c r="B2672">
        <f t="shared" si="94"/>
        <v>44</v>
      </c>
      <c r="C2672" t="str">
        <f t="shared" si="94"/>
        <v>pop_35_44</v>
      </c>
      <c r="D2672">
        <f ca="1">VLOOKUP(A2672&amp;B2672,'raw -- CBO demo'!$A$11:$N$8141,4,FALSE)</f>
        <v>4775610</v>
      </c>
      <c r="E2672">
        <f ca="1">VLOOKUP(A2672&amp;B2672,'raw -- CBO demo'!$A$11:$N$8141,8,FALSE)+VLOOKUP(A2672&amp;B2672,'raw -- CBO demo'!$A$11:$N$8141,14,FALSE)</f>
        <v>2796586</v>
      </c>
    </row>
    <row r="2673" spans="1:5">
      <c r="A2673">
        <f t="shared" si="93"/>
        <v>2049</v>
      </c>
      <c r="B2673">
        <f t="shared" si="94"/>
        <v>45</v>
      </c>
      <c r="C2673" t="str">
        <f t="shared" si="94"/>
        <v>pop_45_54</v>
      </c>
      <c r="D2673">
        <f ca="1">VLOOKUP(A2673&amp;B2673,'raw -- CBO demo'!$A$11:$N$8141,4,FALSE)</f>
        <v>4737890</v>
      </c>
      <c r="E2673">
        <f ca="1">VLOOKUP(A2673&amp;B2673,'raw -- CBO demo'!$A$11:$N$8141,8,FALSE)+VLOOKUP(A2673&amp;B2673,'raw -- CBO demo'!$A$11:$N$8141,14,FALSE)</f>
        <v>2807720</v>
      </c>
    </row>
    <row r="2674" spans="1:5">
      <c r="A2674">
        <f t="shared" si="93"/>
        <v>2049</v>
      </c>
      <c r="B2674">
        <f t="shared" si="94"/>
        <v>46</v>
      </c>
      <c r="C2674" t="str">
        <f t="shared" si="94"/>
        <v>pop_45_54</v>
      </c>
      <c r="D2674">
        <f ca="1">VLOOKUP(A2674&amp;B2674,'raw -- CBO demo'!$A$11:$N$8141,4,FALSE)</f>
        <v>4681559</v>
      </c>
      <c r="E2674">
        <f ca="1">VLOOKUP(A2674&amp;B2674,'raw -- CBO demo'!$A$11:$N$8141,8,FALSE)+VLOOKUP(A2674&amp;B2674,'raw -- CBO demo'!$A$11:$N$8141,14,FALSE)</f>
        <v>2824785</v>
      </c>
    </row>
    <row r="2675" spans="1:5">
      <c r="A2675">
        <f t="shared" si="93"/>
        <v>2049</v>
      </c>
      <c r="B2675">
        <f t="shared" si="94"/>
        <v>47</v>
      </c>
      <c r="C2675" t="str">
        <f t="shared" si="94"/>
        <v>pop_45_54</v>
      </c>
      <c r="D2675">
        <f ca="1">VLOOKUP(A2675&amp;B2675,'raw -- CBO demo'!$A$11:$N$8141,4,FALSE)</f>
        <v>4672845</v>
      </c>
      <c r="E2675">
        <f ca="1">VLOOKUP(A2675&amp;B2675,'raw -- CBO demo'!$A$11:$N$8141,8,FALSE)+VLOOKUP(A2675&amp;B2675,'raw -- CBO demo'!$A$11:$N$8141,14,FALSE)</f>
        <v>2835062</v>
      </c>
    </row>
    <row r="2676" spans="1:5">
      <c r="A2676">
        <f t="shared" si="93"/>
        <v>2049</v>
      </c>
      <c r="B2676">
        <f t="shared" si="94"/>
        <v>48</v>
      </c>
      <c r="C2676" t="str">
        <f t="shared" si="94"/>
        <v>pop_45_54</v>
      </c>
      <c r="D2676">
        <f ca="1">VLOOKUP(A2676&amp;B2676,'raw -- CBO demo'!$A$11:$N$8141,4,FALSE)</f>
        <v>4747219</v>
      </c>
      <c r="E2676">
        <f ca="1">VLOOKUP(A2676&amp;B2676,'raw -- CBO demo'!$A$11:$N$8141,8,FALSE)+VLOOKUP(A2676&amp;B2676,'raw -- CBO demo'!$A$11:$N$8141,14,FALSE)</f>
        <v>2792845</v>
      </c>
    </row>
    <row r="2677" spans="1:5">
      <c r="A2677">
        <f t="shared" si="93"/>
        <v>2049</v>
      </c>
      <c r="B2677">
        <f t="shared" si="94"/>
        <v>49</v>
      </c>
      <c r="C2677" t="str">
        <f t="shared" si="94"/>
        <v>pop_45_54</v>
      </c>
      <c r="D2677">
        <f ca="1">VLOOKUP(A2677&amp;B2677,'raw -- CBO demo'!$A$11:$N$8141,4,FALSE)</f>
        <v>4668362</v>
      </c>
      <c r="E2677">
        <f ca="1">VLOOKUP(A2677&amp;B2677,'raw -- CBO demo'!$A$11:$N$8141,8,FALSE)+VLOOKUP(A2677&amp;B2677,'raw -- CBO demo'!$A$11:$N$8141,14,FALSE)</f>
        <v>2799053</v>
      </c>
    </row>
    <row r="2678" spans="1:5">
      <c r="A2678">
        <f t="shared" si="93"/>
        <v>2049</v>
      </c>
      <c r="B2678">
        <f t="shared" si="94"/>
        <v>50</v>
      </c>
      <c r="C2678" t="str">
        <f t="shared" si="94"/>
        <v>pop_45_54</v>
      </c>
      <c r="D2678">
        <f ca="1">VLOOKUP(A2678&amp;B2678,'raw -- CBO demo'!$A$11:$N$8141,4,FALSE)</f>
        <v>4649801</v>
      </c>
      <c r="E2678">
        <f ca="1">VLOOKUP(A2678&amp;B2678,'raw -- CBO demo'!$A$11:$N$8141,8,FALSE)+VLOOKUP(A2678&amp;B2678,'raw -- CBO demo'!$A$11:$N$8141,14,FALSE)</f>
        <v>2763643</v>
      </c>
    </row>
    <row r="2679" spans="1:5">
      <c r="A2679">
        <f t="shared" si="93"/>
        <v>2049</v>
      </c>
      <c r="B2679">
        <f t="shared" si="94"/>
        <v>51</v>
      </c>
      <c r="C2679" t="str">
        <f t="shared" si="94"/>
        <v>pop_45_54</v>
      </c>
      <c r="D2679">
        <f ca="1">VLOOKUP(A2679&amp;B2679,'raw -- CBO demo'!$A$11:$N$8141,4,FALSE)</f>
        <v>4569098</v>
      </c>
      <c r="E2679">
        <f ca="1">VLOOKUP(A2679&amp;B2679,'raw -- CBO demo'!$A$11:$N$8141,8,FALSE)+VLOOKUP(A2679&amp;B2679,'raw -- CBO demo'!$A$11:$N$8141,14,FALSE)</f>
        <v>2720876</v>
      </c>
    </row>
    <row r="2680" spans="1:5">
      <c r="A2680">
        <f t="shared" si="93"/>
        <v>2049</v>
      </c>
      <c r="B2680">
        <f t="shared" si="94"/>
        <v>52</v>
      </c>
      <c r="C2680" t="str">
        <f t="shared" si="94"/>
        <v>pop_45_54</v>
      </c>
      <c r="D2680">
        <f ca="1">VLOOKUP(A2680&amp;B2680,'raw -- CBO demo'!$A$11:$N$8141,4,FALSE)</f>
        <v>4565983</v>
      </c>
      <c r="E2680">
        <f ca="1">VLOOKUP(A2680&amp;B2680,'raw -- CBO demo'!$A$11:$N$8141,8,FALSE)+VLOOKUP(A2680&amp;B2680,'raw -- CBO demo'!$A$11:$N$8141,14,FALSE)</f>
        <v>2665762</v>
      </c>
    </row>
    <row r="2681" spans="1:5">
      <c r="A2681">
        <f t="shared" si="93"/>
        <v>2049</v>
      </c>
      <c r="B2681">
        <f t="shared" si="94"/>
        <v>53</v>
      </c>
      <c r="C2681" t="str">
        <f t="shared" si="94"/>
        <v>pop_45_54</v>
      </c>
      <c r="D2681">
        <f ca="1">VLOOKUP(A2681&amp;B2681,'raw -- CBO demo'!$A$11:$N$8141,4,FALSE)</f>
        <v>4566498</v>
      </c>
      <c r="E2681">
        <f ca="1">VLOOKUP(A2681&amp;B2681,'raw -- CBO demo'!$A$11:$N$8141,8,FALSE)+VLOOKUP(A2681&amp;B2681,'raw -- CBO demo'!$A$11:$N$8141,14,FALSE)</f>
        <v>2731182</v>
      </c>
    </row>
    <row r="2682" spans="1:5">
      <c r="A2682">
        <f t="shared" si="93"/>
        <v>2049</v>
      </c>
      <c r="B2682">
        <f t="shared" si="94"/>
        <v>54</v>
      </c>
      <c r="C2682" t="str">
        <f t="shared" si="94"/>
        <v>pop_45_54</v>
      </c>
      <c r="D2682">
        <f ca="1">VLOOKUP(A2682&amp;B2682,'raw -- CBO demo'!$A$11:$N$8141,4,FALSE)</f>
        <v>4578730</v>
      </c>
      <c r="E2682">
        <f ca="1">VLOOKUP(A2682&amp;B2682,'raw -- CBO demo'!$A$11:$N$8141,8,FALSE)+VLOOKUP(A2682&amp;B2682,'raw -- CBO demo'!$A$11:$N$8141,14,FALSE)</f>
        <v>2746111</v>
      </c>
    </row>
    <row r="2683" spans="1:5">
      <c r="A2683">
        <f t="shared" si="93"/>
        <v>2049</v>
      </c>
      <c r="B2683">
        <f t="shared" si="94"/>
        <v>55</v>
      </c>
      <c r="C2683" t="str">
        <f t="shared" si="94"/>
        <v>pop_55_64</v>
      </c>
      <c r="D2683">
        <f ca="1">VLOOKUP(A2683&amp;B2683,'raw -- CBO demo'!$A$11:$N$8141,4,FALSE)</f>
        <v>4612461</v>
      </c>
      <c r="E2683">
        <f ca="1">VLOOKUP(A2683&amp;B2683,'raw -- CBO demo'!$A$11:$N$8141,8,FALSE)+VLOOKUP(A2683&amp;B2683,'raw -- CBO demo'!$A$11:$N$8141,14,FALSE)</f>
        <v>2659147</v>
      </c>
    </row>
    <row r="2684" spans="1:5">
      <c r="A2684">
        <f t="shared" si="93"/>
        <v>2049</v>
      </c>
      <c r="B2684">
        <f t="shared" si="94"/>
        <v>56</v>
      </c>
      <c r="C2684" t="str">
        <f t="shared" si="94"/>
        <v>pop_55_64</v>
      </c>
      <c r="D2684">
        <f ca="1">VLOOKUP(A2684&amp;B2684,'raw -- CBO demo'!$A$11:$N$8141,4,FALSE)</f>
        <v>4678485</v>
      </c>
      <c r="E2684">
        <f ca="1">VLOOKUP(A2684&amp;B2684,'raw -- CBO demo'!$A$11:$N$8141,8,FALSE)+VLOOKUP(A2684&amp;B2684,'raw -- CBO demo'!$A$11:$N$8141,14,FALSE)</f>
        <v>2747444</v>
      </c>
    </row>
    <row r="2685" spans="1:5">
      <c r="A2685">
        <f t="shared" si="93"/>
        <v>2049</v>
      </c>
      <c r="B2685">
        <f t="shared" si="94"/>
        <v>57</v>
      </c>
      <c r="C2685" t="str">
        <f t="shared" si="94"/>
        <v>pop_55_64</v>
      </c>
      <c r="D2685">
        <f ca="1">VLOOKUP(A2685&amp;B2685,'raw -- CBO demo'!$A$11:$N$8141,4,FALSE)</f>
        <v>4700593</v>
      </c>
      <c r="E2685">
        <f ca="1">VLOOKUP(A2685&amp;B2685,'raw -- CBO demo'!$A$11:$N$8141,8,FALSE)+VLOOKUP(A2685&amp;B2685,'raw -- CBO demo'!$A$11:$N$8141,14,FALSE)</f>
        <v>2703440</v>
      </c>
    </row>
    <row r="2686" spans="1:5">
      <c r="A2686">
        <f t="shared" si="93"/>
        <v>2049</v>
      </c>
      <c r="B2686">
        <f t="shared" si="94"/>
        <v>58</v>
      </c>
      <c r="C2686" t="str">
        <f t="shared" si="94"/>
        <v>pop_55_64</v>
      </c>
      <c r="D2686">
        <f ca="1">VLOOKUP(A2686&amp;B2686,'raw -- CBO demo'!$A$11:$N$8141,4,FALSE)</f>
        <v>4726039</v>
      </c>
      <c r="E2686">
        <f ca="1">VLOOKUP(A2686&amp;B2686,'raw -- CBO demo'!$A$11:$N$8141,8,FALSE)+VLOOKUP(A2686&amp;B2686,'raw -- CBO demo'!$A$11:$N$8141,14,FALSE)</f>
        <v>2777554</v>
      </c>
    </row>
    <row r="2687" spans="1:5">
      <c r="A2687">
        <f t="shared" si="93"/>
        <v>2049</v>
      </c>
      <c r="B2687">
        <f t="shared" si="94"/>
        <v>59</v>
      </c>
      <c r="C2687" t="str">
        <f t="shared" si="94"/>
        <v>pop_55_64</v>
      </c>
      <c r="D2687">
        <f ca="1">VLOOKUP(A2687&amp;B2687,'raw -- CBO demo'!$A$11:$N$8141,4,FALSE)</f>
        <v>4569635</v>
      </c>
      <c r="E2687">
        <f ca="1">VLOOKUP(A2687&amp;B2687,'raw -- CBO demo'!$A$11:$N$8141,8,FALSE)+VLOOKUP(A2687&amp;B2687,'raw -- CBO demo'!$A$11:$N$8141,14,FALSE)</f>
        <v>2685019</v>
      </c>
    </row>
    <row r="2688" spans="1:5">
      <c r="A2688">
        <f t="shared" si="93"/>
        <v>2049</v>
      </c>
      <c r="B2688">
        <f t="shared" si="94"/>
        <v>60</v>
      </c>
      <c r="C2688" t="str">
        <f t="shared" si="94"/>
        <v>pop_55_64</v>
      </c>
      <c r="D2688">
        <f ca="1">VLOOKUP(A2688&amp;B2688,'raw -- CBO demo'!$A$11:$N$8141,4,FALSE)</f>
        <v>4436218</v>
      </c>
      <c r="E2688">
        <f ca="1">VLOOKUP(A2688&amp;B2688,'raw -- CBO demo'!$A$11:$N$8141,8,FALSE)+VLOOKUP(A2688&amp;B2688,'raw -- CBO demo'!$A$11:$N$8141,14,FALSE)</f>
        <v>2488691</v>
      </c>
    </row>
    <row r="2689" spans="1:5">
      <c r="A2689">
        <f t="shared" si="93"/>
        <v>2049</v>
      </c>
      <c r="B2689">
        <f t="shared" si="94"/>
        <v>61</v>
      </c>
      <c r="C2689" t="str">
        <f t="shared" si="94"/>
        <v>pop_55_64</v>
      </c>
      <c r="D2689">
        <f ca="1">VLOOKUP(A2689&amp;B2689,'raw -- CBO demo'!$A$11:$N$8141,4,FALSE)</f>
        <v>4299451</v>
      </c>
      <c r="E2689">
        <f ca="1">VLOOKUP(A2689&amp;B2689,'raw -- CBO demo'!$A$11:$N$8141,8,FALSE)+VLOOKUP(A2689&amp;B2689,'raw -- CBO demo'!$A$11:$N$8141,14,FALSE)</f>
        <v>2453610</v>
      </c>
    </row>
    <row r="2690" spans="1:5">
      <c r="A2690">
        <f t="shared" si="93"/>
        <v>2049</v>
      </c>
      <c r="B2690">
        <f t="shared" si="94"/>
        <v>62</v>
      </c>
      <c r="C2690" t="str">
        <f t="shared" si="94"/>
        <v>pop_55_64</v>
      </c>
      <c r="D2690">
        <f ca="1">VLOOKUP(A2690&amp;B2690,'raw -- CBO demo'!$A$11:$N$8141,4,FALSE)</f>
        <v>4225596</v>
      </c>
      <c r="E2690">
        <f ca="1">VLOOKUP(A2690&amp;B2690,'raw -- CBO demo'!$A$11:$N$8141,8,FALSE)+VLOOKUP(A2690&amp;B2690,'raw -- CBO demo'!$A$11:$N$8141,14,FALSE)</f>
        <v>2407162</v>
      </c>
    </row>
    <row r="2691" spans="1:5">
      <c r="A2691">
        <f t="shared" si="93"/>
        <v>2049</v>
      </c>
      <c r="B2691">
        <f t="shared" si="94"/>
        <v>63</v>
      </c>
      <c r="C2691" t="str">
        <f t="shared" si="94"/>
        <v>pop_55_64</v>
      </c>
      <c r="D2691">
        <f ca="1">VLOOKUP(A2691&amp;B2691,'raw -- CBO demo'!$A$11:$N$8141,4,FALSE)</f>
        <v>4201418</v>
      </c>
      <c r="E2691">
        <f ca="1">VLOOKUP(A2691&amp;B2691,'raw -- CBO demo'!$A$11:$N$8141,8,FALSE)+VLOOKUP(A2691&amp;B2691,'raw -- CBO demo'!$A$11:$N$8141,14,FALSE)</f>
        <v>2445700</v>
      </c>
    </row>
    <row r="2692" spans="1:5">
      <c r="A2692">
        <f t="shared" si="93"/>
        <v>2049</v>
      </c>
      <c r="B2692">
        <f t="shared" si="94"/>
        <v>64</v>
      </c>
      <c r="C2692" t="str">
        <f t="shared" si="94"/>
        <v>pop_55_64</v>
      </c>
      <c r="D2692">
        <f ca="1">VLOOKUP(A2692&amp;B2692,'raw -- CBO demo'!$A$11:$N$8141,4,FALSE)</f>
        <v>4083313</v>
      </c>
      <c r="E2692">
        <f ca="1">VLOOKUP(A2692&amp;B2692,'raw -- CBO demo'!$A$11:$N$8141,8,FALSE)+VLOOKUP(A2692&amp;B2692,'raw -- CBO demo'!$A$11:$N$8141,14,FALSE)</f>
        <v>2378747</v>
      </c>
    </row>
    <row r="2693" spans="1:5">
      <c r="A2693">
        <f t="shared" si="93"/>
        <v>2049</v>
      </c>
      <c r="B2693">
        <f t="shared" si="94"/>
        <v>65</v>
      </c>
      <c r="C2693" t="str">
        <f t="shared" si="94"/>
        <v>pop_65_74</v>
      </c>
      <c r="D2693">
        <f ca="1">VLOOKUP(A2693&amp;B2693,'raw -- CBO demo'!$A$11:$N$8141,4,FALSE)</f>
        <v>4027159</v>
      </c>
      <c r="E2693">
        <f ca="1">VLOOKUP(A2693&amp;B2693,'raw -- CBO demo'!$A$11:$N$8141,8,FALSE)+VLOOKUP(A2693&amp;B2693,'raw -- CBO demo'!$A$11:$N$8141,14,FALSE)</f>
        <v>2428556</v>
      </c>
    </row>
    <row r="2694" spans="1:5">
      <c r="A2694">
        <f t="shared" si="93"/>
        <v>2049</v>
      </c>
      <c r="B2694">
        <f t="shared" si="94"/>
        <v>66</v>
      </c>
      <c r="C2694" t="str">
        <f t="shared" si="94"/>
        <v>pop_65_74</v>
      </c>
      <c r="D2694">
        <f ca="1">VLOOKUP(A2694&amp;B2694,'raw -- CBO demo'!$A$11:$N$8141,4,FALSE)</f>
        <v>4059972</v>
      </c>
      <c r="E2694">
        <f ca="1">VLOOKUP(A2694&amp;B2694,'raw -- CBO demo'!$A$11:$N$8141,8,FALSE)+VLOOKUP(A2694&amp;B2694,'raw -- CBO demo'!$A$11:$N$8141,14,FALSE)</f>
        <v>2418872</v>
      </c>
    </row>
    <row r="2695" spans="1:5">
      <c r="A2695">
        <f t="shared" si="93"/>
        <v>2049</v>
      </c>
      <c r="B2695">
        <f t="shared" si="94"/>
        <v>67</v>
      </c>
      <c r="C2695" t="str">
        <f t="shared" si="94"/>
        <v>pop_65_74</v>
      </c>
      <c r="D2695">
        <f ca="1">VLOOKUP(A2695&amp;B2695,'raw -- CBO demo'!$A$11:$N$8141,4,FALSE)</f>
        <v>3946996</v>
      </c>
      <c r="E2695">
        <f ca="1">VLOOKUP(A2695&amp;B2695,'raw -- CBO demo'!$A$11:$N$8141,8,FALSE)+VLOOKUP(A2695&amp;B2695,'raw -- CBO demo'!$A$11:$N$8141,14,FALSE)</f>
        <v>2336141</v>
      </c>
    </row>
    <row r="2696" spans="1:5">
      <c r="A2696">
        <f t="shared" si="93"/>
        <v>2049</v>
      </c>
      <c r="B2696">
        <f t="shared" si="94"/>
        <v>68</v>
      </c>
      <c r="C2696" t="str">
        <f t="shared" si="94"/>
        <v>pop_65_74</v>
      </c>
      <c r="D2696">
        <f ca="1">VLOOKUP(A2696&amp;B2696,'raw -- CBO demo'!$A$11:$N$8141,4,FALSE)</f>
        <v>3953487</v>
      </c>
      <c r="E2696">
        <f ca="1">VLOOKUP(A2696&amp;B2696,'raw -- CBO demo'!$A$11:$N$8141,8,FALSE)+VLOOKUP(A2696&amp;B2696,'raw -- CBO demo'!$A$11:$N$8141,14,FALSE)</f>
        <v>2323966</v>
      </c>
    </row>
    <row r="2697" spans="1:5">
      <c r="A2697">
        <f t="shared" si="93"/>
        <v>2049</v>
      </c>
      <c r="B2697">
        <f t="shared" si="94"/>
        <v>69</v>
      </c>
      <c r="C2697" t="str">
        <f t="shared" si="94"/>
        <v>pop_65_74</v>
      </c>
      <c r="D2697">
        <f ca="1">VLOOKUP(A2697&amp;B2697,'raw -- CBO demo'!$A$11:$N$8141,4,FALSE)</f>
        <v>3757778</v>
      </c>
      <c r="E2697">
        <f ca="1">VLOOKUP(A2697&amp;B2697,'raw -- CBO demo'!$A$11:$N$8141,8,FALSE)+VLOOKUP(A2697&amp;B2697,'raw -- CBO demo'!$A$11:$N$8141,14,FALSE)</f>
        <v>2299303</v>
      </c>
    </row>
    <row r="2698" spans="1:5">
      <c r="A2698">
        <f t="shared" si="93"/>
        <v>2049</v>
      </c>
      <c r="B2698">
        <f t="shared" si="94"/>
        <v>70</v>
      </c>
      <c r="C2698" t="str">
        <f t="shared" si="94"/>
        <v>pop_65_74</v>
      </c>
      <c r="D2698">
        <f ca="1">VLOOKUP(A2698&amp;B2698,'raw -- CBO demo'!$A$11:$N$8141,4,FALSE)</f>
        <v>3590972</v>
      </c>
      <c r="E2698">
        <f ca="1">VLOOKUP(A2698&amp;B2698,'raw -- CBO demo'!$A$11:$N$8141,8,FALSE)+VLOOKUP(A2698&amp;B2698,'raw -- CBO demo'!$A$11:$N$8141,14,FALSE)</f>
        <v>2189783</v>
      </c>
    </row>
    <row r="2699" spans="1:5">
      <c r="A2699">
        <f t="shared" si="93"/>
        <v>2049</v>
      </c>
      <c r="B2699">
        <f t="shared" si="94"/>
        <v>71</v>
      </c>
      <c r="C2699" t="str">
        <f t="shared" si="94"/>
        <v>pop_65_74</v>
      </c>
      <c r="D2699">
        <f ca="1">VLOOKUP(A2699&amp;B2699,'raw -- CBO demo'!$A$11:$N$8141,4,FALSE)</f>
        <v>3518918</v>
      </c>
      <c r="E2699">
        <f ca="1">VLOOKUP(A2699&amp;B2699,'raw -- CBO demo'!$A$11:$N$8141,8,FALSE)+VLOOKUP(A2699&amp;B2699,'raw -- CBO demo'!$A$11:$N$8141,14,FALSE)</f>
        <v>2122235</v>
      </c>
    </row>
    <row r="2700" spans="1:5">
      <c r="A2700">
        <f t="shared" si="93"/>
        <v>2049</v>
      </c>
      <c r="B2700">
        <f t="shared" si="94"/>
        <v>72</v>
      </c>
      <c r="C2700" t="str">
        <f t="shared" si="94"/>
        <v>pop_65_74</v>
      </c>
      <c r="D2700">
        <f ca="1">VLOOKUP(A2700&amp;B2700,'raw -- CBO demo'!$A$11:$N$8141,4,FALSE)</f>
        <v>3341420</v>
      </c>
      <c r="E2700">
        <f ca="1">VLOOKUP(A2700&amp;B2700,'raw -- CBO demo'!$A$11:$N$8141,8,FALSE)+VLOOKUP(A2700&amp;B2700,'raw -- CBO demo'!$A$11:$N$8141,14,FALSE)</f>
        <v>2051652</v>
      </c>
    </row>
    <row r="2701" spans="1:5">
      <c r="A2701">
        <f t="shared" si="93"/>
        <v>2049</v>
      </c>
      <c r="B2701">
        <f t="shared" si="94"/>
        <v>73</v>
      </c>
      <c r="C2701" t="str">
        <f t="shared" si="94"/>
        <v>pop_65_74</v>
      </c>
      <c r="D2701">
        <f ca="1">VLOOKUP(A2701&amp;B2701,'raw -- CBO demo'!$A$11:$N$8141,4,FALSE)</f>
        <v>3259645</v>
      </c>
      <c r="E2701">
        <f ca="1">VLOOKUP(A2701&amp;B2701,'raw -- CBO demo'!$A$11:$N$8141,8,FALSE)+VLOOKUP(A2701&amp;B2701,'raw -- CBO demo'!$A$11:$N$8141,14,FALSE)</f>
        <v>1949851</v>
      </c>
    </row>
    <row r="2702" spans="1:5">
      <c r="A2702">
        <f t="shared" si="93"/>
        <v>2049</v>
      </c>
      <c r="B2702">
        <f t="shared" si="94"/>
        <v>74</v>
      </c>
      <c r="C2702" t="str">
        <f t="shared" si="94"/>
        <v>pop_65_74</v>
      </c>
      <c r="D2702">
        <f ca="1">VLOOKUP(A2702&amp;B2702,'raw -- CBO demo'!$A$11:$N$8141,4,FALSE)</f>
        <v>3190521</v>
      </c>
      <c r="E2702">
        <f ca="1">VLOOKUP(A2702&amp;B2702,'raw -- CBO demo'!$A$11:$N$8141,8,FALSE)+VLOOKUP(A2702&amp;B2702,'raw -- CBO demo'!$A$11:$N$8141,14,FALSE)</f>
        <v>1863621</v>
      </c>
    </row>
    <row r="2703" spans="1:5">
      <c r="A2703">
        <f t="shared" si="93"/>
        <v>2049</v>
      </c>
      <c r="B2703">
        <f t="shared" si="94"/>
        <v>75</v>
      </c>
      <c r="C2703" t="str">
        <f t="shared" si="94"/>
        <v>pop_75_84</v>
      </c>
      <c r="D2703">
        <f ca="1">VLOOKUP(A2703&amp;B2703,'raw -- CBO demo'!$A$11:$N$8141,4,FALSE)</f>
        <v>3072752</v>
      </c>
      <c r="E2703">
        <f ca="1">VLOOKUP(A2703&amp;B2703,'raw -- CBO demo'!$A$11:$N$8141,8,FALSE)+VLOOKUP(A2703&amp;B2703,'raw -- CBO demo'!$A$11:$N$8141,14,FALSE)</f>
        <v>1755069</v>
      </c>
    </row>
    <row r="2704" spans="1:5">
      <c r="A2704">
        <f t="shared" si="93"/>
        <v>2049</v>
      </c>
      <c r="B2704">
        <f t="shared" si="94"/>
        <v>76</v>
      </c>
      <c r="C2704" t="str">
        <f t="shared" si="94"/>
        <v>pop_75_84</v>
      </c>
      <c r="D2704">
        <f ca="1">VLOOKUP(A2704&amp;B2704,'raw -- CBO demo'!$A$11:$N$8141,4,FALSE)</f>
        <v>3123188</v>
      </c>
      <c r="E2704">
        <f ca="1">VLOOKUP(A2704&amp;B2704,'raw -- CBO demo'!$A$11:$N$8141,8,FALSE)+VLOOKUP(A2704&amp;B2704,'raw -- CBO demo'!$A$11:$N$8141,14,FALSE)</f>
        <v>1787171</v>
      </c>
    </row>
    <row r="2705" spans="1:5">
      <c r="A2705">
        <f t="shared" si="93"/>
        <v>2049</v>
      </c>
      <c r="B2705">
        <f t="shared" si="94"/>
        <v>77</v>
      </c>
      <c r="C2705" t="str">
        <f t="shared" si="94"/>
        <v>pop_75_84</v>
      </c>
      <c r="D2705">
        <f ca="1">VLOOKUP(A2705&amp;B2705,'raw -- CBO demo'!$A$11:$N$8141,4,FALSE)</f>
        <v>3180274</v>
      </c>
      <c r="E2705">
        <f ca="1">VLOOKUP(A2705&amp;B2705,'raw -- CBO demo'!$A$11:$N$8141,8,FALSE)+VLOOKUP(A2705&amp;B2705,'raw -- CBO demo'!$A$11:$N$8141,14,FALSE)</f>
        <v>1752325</v>
      </c>
    </row>
    <row r="2706" spans="1:5">
      <c r="A2706">
        <f t="shared" si="93"/>
        <v>2049</v>
      </c>
      <c r="B2706">
        <f t="shared" si="94"/>
        <v>78</v>
      </c>
      <c r="C2706" t="str">
        <f t="shared" si="94"/>
        <v>pop_75_84</v>
      </c>
      <c r="D2706">
        <f ca="1">VLOOKUP(A2706&amp;B2706,'raw -- CBO demo'!$A$11:$N$8141,4,FALSE)</f>
        <v>3221151</v>
      </c>
      <c r="E2706">
        <f ca="1">VLOOKUP(A2706&amp;B2706,'raw -- CBO demo'!$A$11:$N$8141,8,FALSE)+VLOOKUP(A2706&amp;B2706,'raw -- CBO demo'!$A$11:$N$8141,14,FALSE)</f>
        <v>1743839</v>
      </c>
    </row>
    <row r="2707" spans="1:5">
      <c r="A2707">
        <f t="shared" si="93"/>
        <v>2049</v>
      </c>
      <c r="B2707">
        <f t="shared" si="94"/>
        <v>79</v>
      </c>
      <c r="C2707" t="str">
        <f t="shared" si="94"/>
        <v>pop_75_84</v>
      </c>
      <c r="D2707">
        <f ca="1">VLOOKUP(A2707&amp;B2707,'raw -- CBO demo'!$A$11:$N$8141,4,FALSE)</f>
        <v>2984742</v>
      </c>
      <c r="E2707">
        <f ca="1">VLOOKUP(A2707&amp;B2707,'raw -- CBO demo'!$A$11:$N$8141,8,FALSE)+VLOOKUP(A2707&amp;B2707,'raw -- CBO demo'!$A$11:$N$8141,14,FALSE)</f>
        <v>1651280</v>
      </c>
    </row>
    <row r="2708" spans="1:5">
      <c r="A2708">
        <f t="shared" si="93"/>
        <v>2049</v>
      </c>
      <c r="B2708">
        <f t="shared" si="94"/>
        <v>80</v>
      </c>
      <c r="C2708" t="str">
        <f t="shared" si="94"/>
        <v>pop_75_84</v>
      </c>
      <c r="D2708">
        <f ca="1">VLOOKUP(A2708&amp;B2708,'raw -- CBO demo'!$A$11:$N$8141,4,FALSE)</f>
        <v>2795428</v>
      </c>
      <c r="E2708">
        <f ca="1">VLOOKUP(A2708&amp;B2708,'raw -- CBO demo'!$A$11:$N$8141,8,FALSE)+VLOOKUP(A2708&amp;B2708,'raw -- CBO demo'!$A$11:$N$8141,14,FALSE)</f>
        <v>1520277</v>
      </c>
    </row>
    <row r="2709" spans="1:5">
      <c r="A2709">
        <f t="shared" si="93"/>
        <v>2049</v>
      </c>
      <c r="B2709">
        <f t="shared" si="94"/>
        <v>81</v>
      </c>
      <c r="C2709" t="str">
        <f t="shared" si="94"/>
        <v>pop_75_84</v>
      </c>
      <c r="D2709">
        <f ca="1">VLOOKUP(A2709&amp;B2709,'raw -- CBO demo'!$A$11:$N$8141,4,FALSE)</f>
        <v>2647863</v>
      </c>
      <c r="E2709">
        <f ca="1">VLOOKUP(A2709&amp;B2709,'raw -- CBO demo'!$A$11:$N$8141,8,FALSE)+VLOOKUP(A2709&amp;B2709,'raw -- CBO demo'!$A$11:$N$8141,14,FALSE)</f>
        <v>1420978</v>
      </c>
    </row>
    <row r="2710" spans="1:5">
      <c r="A2710">
        <f t="shared" si="93"/>
        <v>2049</v>
      </c>
      <c r="B2710">
        <f t="shared" si="94"/>
        <v>82</v>
      </c>
      <c r="C2710" t="str">
        <f t="shared" si="94"/>
        <v>pop_75_84</v>
      </c>
      <c r="D2710">
        <f ca="1">VLOOKUP(A2710&amp;B2710,'raw -- CBO demo'!$A$11:$N$8141,4,FALSE)</f>
        <v>2554710</v>
      </c>
      <c r="E2710">
        <f ca="1">VLOOKUP(A2710&amp;B2710,'raw -- CBO demo'!$A$11:$N$8141,8,FALSE)+VLOOKUP(A2710&amp;B2710,'raw -- CBO demo'!$A$11:$N$8141,14,FALSE)</f>
        <v>1292799</v>
      </c>
    </row>
    <row r="2711" spans="1:5">
      <c r="A2711">
        <f t="shared" si="93"/>
        <v>2049</v>
      </c>
      <c r="B2711">
        <f t="shared" si="94"/>
        <v>83</v>
      </c>
      <c r="C2711" t="str">
        <f t="shared" si="94"/>
        <v>pop_75_84</v>
      </c>
      <c r="D2711">
        <f ca="1">VLOOKUP(A2711&amp;B2711,'raw -- CBO demo'!$A$11:$N$8141,4,FALSE)</f>
        <v>2500860</v>
      </c>
      <c r="E2711">
        <f ca="1">VLOOKUP(A2711&amp;B2711,'raw -- CBO demo'!$A$11:$N$8141,8,FALSE)+VLOOKUP(A2711&amp;B2711,'raw -- CBO demo'!$A$11:$N$8141,14,FALSE)</f>
        <v>1224366</v>
      </c>
    </row>
    <row r="2712" spans="1:5">
      <c r="A2712">
        <f t="shared" si="93"/>
        <v>2049</v>
      </c>
      <c r="B2712">
        <f t="shared" si="94"/>
        <v>84</v>
      </c>
      <c r="C2712" t="str">
        <f t="shared" si="94"/>
        <v>pop_75_84</v>
      </c>
      <c r="D2712">
        <f ca="1">VLOOKUP(A2712&amp;B2712,'raw -- CBO demo'!$A$11:$N$8141,4,FALSE)</f>
        <v>2467225</v>
      </c>
      <c r="E2712">
        <f ca="1">VLOOKUP(A2712&amp;B2712,'raw -- CBO demo'!$A$11:$N$8141,8,FALSE)+VLOOKUP(A2712&amp;B2712,'raw -- CBO demo'!$A$11:$N$8141,14,FALSE)</f>
        <v>1231900</v>
      </c>
    </row>
    <row r="2713" spans="1:5">
      <c r="A2713">
        <f t="shared" si="93"/>
        <v>2049</v>
      </c>
      <c r="B2713">
        <f t="shared" si="94"/>
        <v>85</v>
      </c>
      <c r="C2713" t="str">
        <f t="shared" si="94"/>
        <v>pop_85_plus</v>
      </c>
      <c r="D2713">
        <f ca="1">VLOOKUP(A2713&amp;B2713,'raw -- CBO demo'!$A$11:$N$8141,4,FALSE)</f>
        <v>2310618</v>
      </c>
      <c r="E2713">
        <f ca="1">VLOOKUP(A2713&amp;B2713,'raw -- CBO demo'!$A$11:$N$8141,8,FALSE)+VLOOKUP(A2713&amp;B2713,'raw -- CBO demo'!$A$11:$N$8141,14,FALSE)</f>
        <v>1138763</v>
      </c>
    </row>
    <row r="2714" spans="1:5">
      <c r="A2714">
        <f t="shared" si="93"/>
        <v>2049</v>
      </c>
      <c r="B2714">
        <f t="shared" si="94"/>
        <v>86</v>
      </c>
      <c r="C2714" t="str">
        <f t="shared" si="94"/>
        <v>pop_85_plus</v>
      </c>
      <c r="D2714">
        <f ca="1">VLOOKUP(A2714&amp;B2714,'raw -- CBO demo'!$A$11:$N$8141,4,FALSE)</f>
        <v>2149258</v>
      </c>
      <c r="E2714">
        <f ca="1">VLOOKUP(A2714&amp;B2714,'raw -- CBO demo'!$A$11:$N$8141,8,FALSE)+VLOOKUP(A2714&amp;B2714,'raw -- CBO demo'!$A$11:$N$8141,14,FALSE)</f>
        <v>995960</v>
      </c>
    </row>
    <row r="2715" spans="1:5">
      <c r="A2715">
        <f t="shared" si="93"/>
        <v>2049</v>
      </c>
      <c r="B2715">
        <f t="shared" si="94"/>
        <v>87</v>
      </c>
      <c r="C2715" t="str">
        <f t="shared" si="94"/>
        <v>pop_85_plus</v>
      </c>
      <c r="D2715">
        <f ca="1">VLOOKUP(A2715&amp;B2715,'raw -- CBO demo'!$A$11:$N$8141,4,FALSE)</f>
        <v>1966740</v>
      </c>
      <c r="E2715">
        <f ca="1">VLOOKUP(A2715&amp;B2715,'raw -- CBO demo'!$A$11:$N$8141,8,FALSE)+VLOOKUP(A2715&amp;B2715,'raw -- CBO demo'!$A$11:$N$8141,14,FALSE)</f>
        <v>894545</v>
      </c>
    </row>
    <row r="2716" spans="1:5">
      <c r="A2716">
        <f t="shared" si="93"/>
        <v>2049</v>
      </c>
      <c r="B2716">
        <f t="shared" si="94"/>
        <v>88</v>
      </c>
      <c r="C2716" t="str">
        <f t="shared" si="94"/>
        <v>pop_85_plus</v>
      </c>
      <c r="D2716">
        <f ca="1">VLOOKUP(A2716&amp;B2716,'raw -- CBO demo'!$A$11:$N$8141,4,FALSE)</f>
        <v>1803500</v>
      </c>
      <c r="E2716">
        <f ca="1">VLOOKUP(A2716&amp;B2716,'raw -- CBO demo'!$A$11:$N$8141,8,FALSE)+VLOOKUP(A2716&amp;B2716,'raw -- CBO demo'!$A$11:$N$8141,14,FALSE)</f>
        <v>739758</v>
      </c>
    </row>
    <row r="2717" spans="1:5">
      <c r="A2717">
        <f t="shared" si="93"/>
        <v>2049</v>
      </c>
      <c r="B2717">
        <f t="shared" si="94"/>
        <v>89</v>
      </c>
      <c r="C2717" t="str">
        <f t="shared" si="94"/>
        <v>pop_85_plus</v>
      </c>
      <c r="D2717">
        <f ca="1">VLOOKUP(A2717&amp;B2717,'raw -- CBO demo'!$A$11:$N$8141,4,FALSE)</f>
        <v>1584037</v>
      </c>
      <c r="E2717">
        <f ca="1">VLOOKUP(A2717&amp;B2717,'raw -- CBO demo'!$A$11:$N$8141,8,FALSE)+VLOOKUP(A2717&amp;B2717,'raw -- CBO demo'!$A$11:$N$8141,14,FALSE)</f>
        <v>624081</v>
      </c>
    </row>
    <row r="2718" spans="1:5">
      <c r="A2718">
        <f t="shared" si="93"/>
        <v>2049</v>
      </c>
      <c r="B2718">
        <f t="shared" si="94"/>
        <v>90</v>
      </c>
      <c r="C2718" t="str">
        <f t="shared" si="94"/>
        <v>pop_85_plus</v>
      </c>
      <c r="D2718">
        <f ca="1">VLOOKUP(A2718&amp;B2718,'raw -- CBO demo'!$A$11:$N$8141,4,FALSE)</f>
        <v>1366108</v>
      </c>
      <c r="E2718">
        <f ca="1">VLOOKUP(A2718&amp;B2718,'raw -- CBO demo'!$A$11:$N$8141,8,FALSE)+VLOOKUP(A2718&amp;B2718,'raw -- CBO demo'!$A$11:$N$8141,14,FALSE)</f>
        <v>496491</v>
      </c>
    </row>
    <row r="2719" spans="1:5">
      <c r="A2719">
        <f t="shared" si="93"/>
        <v>2049</v>
      </c>
      <c r="B2719">
        <f t="shared" si="94"/>
        <v>91</v>
      </c>
      <c r="C2719" t="str">
        <f t="shared" si="94"/>
        <v>pop_85_plus</v>
      </c>
      <c r="D2719">
        <f ca="1">VLOOKUP(A2719&amp;B2719,'raw -- CBO demo'!$A$11:$N$8141,4,FALSE)</f>
        <v>1190456</v>
      </c>
      <c r="E2719">
        <f ca="1">VLOOKUP(A2719&amp;B2719,'raw -- CBO demo'!$A$11:$N$8141,8,FALSE)+VLOOKUP(A2719&amp;B2719,'raw -- CBO demo'!$A$11:$N$8141,14,FALSE)</f>
        <v>401252</v>
      </c>
    </row>
    <row r="2720" spans="1:5">
      <c r="A2720">
        <f t="shared" si="93"/>
        <v>2049</v>
      </c>
      <c r="B2720">
        <f t="shared" si="94"/>
        <v>92</v>
      </c>
      <c r="C2720" t="str">
        <f t="shared" si="94"/>
        <v>pop_85_plus</v>
      </c>
      <c r="D2720">
        <f ca="1">VLOOKUP(A2720&amp;B2720,'raw -- CBO demo'!$A$11:$N$8141,4,FALSE)</f>
        <v>984882</v>
      </c>
      <c r="E2720">
        <f ca="1">VLOOKUP(A2720&amp;B2720,'raw -- CBO demo'!$A$11:$N$8141,8,FALSE)+VLOOKUP(A2720&amp;B2720,'raw -- CBO demo'!$A$11:$N$8141,14,FALSE)</f>
        <v>311101</v>
      </c>
    </row>
    <row r="2721" spans="1:5">
      <c r="A2721">
        <f t="shared" si="93"/>
        <v>2049</v>
      </c>
      <c r="B2721">
        <f t="shared" si="94"/>
        <v>93</v>
      </c>
      <c r="C2721" t="str">
        <f t="shared" si="94"/>
        <v>pop_85_plus</v>
      </c>
      <c r="D2721">
        <f ca="1">VLOOKUP(A2721&amp;B2721,'raw -- CBO demo'!$A$11:$N$8141,4,FALSE)</f>
        <v>798338</v>
      </c>
      <c r="E2721">
        <f ca="1">VLOOKUP(A2721&amp;B2721,'raw -- CBO demo'!$A$11:$N$8141,8,FALSE)+VLOOKUP(A2721&amp;B2721,'raw -- CBO demo'!$A$11:$N$8141,14,FALSE)</f>
        <v>226062</v>
      </c>
    </row>
    <row r="2722" spans="1:5">
      <c r="A2722">
        <f t="shared" si="93"/>
        <v>2049</v>
      </c>
      <c r="B2722">
        <f t="shared" si="94"/>
        <v>94</v>
      </c>
      <c r="C2722" t="str">
        <f t="shared" si="94"/>
        <v>pop_85_plus</v>
      </c>
      <c r="D2722">
        <f ca="1">VLOOKUP(A2722&amp;B2722,'raw -- CBO demo'!$A$11:$N$8141,4,FALSE)</f>
        <v>644063</v>
      </c>
      <c r="E2722">
        <f ca="1">VLOOKUP(A2722&amp;B2722,'raw -- CBO demo'!$A$11:$N$8141,8,FALSE)+VLOOKUP(A2722&amp;B2722,'raw -- CBO demo'!$A$11:$N$8141,14,FALSE)</f>
        <v>182083</v>
      </c>
    </row>
    <row r="2723" spans="1:5">
      <c r="A2723">
        <f t="shared" si="93"/>
        <v>2049</v>
      </c>
      <c r="B2723">
        <f t="shared" si="94"/>
        <v>95</v>
      </c>
      <c r="C2723" t="str">
        <f t="shared" si="94"/>
        <v>pop_85_plus</v>
      </c>
      <c r="D2723">
        <f ca="1">VLOOKUP(A2723&amp;B2723,'raw -- CBO demo'!$A$11:$N$8141,4,FALSE)</f>
        <v>490956</v>
      </c>
      <c r="E2723">
        <f ca="1">VLOOKUP(A2723&amp;B2723,'raw -- CBO demo'!$A$11:$N$8141,8,FALSE)+VLOOKUP(A2723&amp;B2723,'raw -- CBO demo'!$A$11:$N$8141,14,FALSE)</f>
        <v>110521</v>
      </c>
    </row>
    <row r="2724" spans="1:5">
      <c r="A2724">
        <f t="shared" si="93"/>
        <v>2049</v>
      </c>
      <c r="B2724">
        <f t="shared" si="94"/>
        <v>96</v>
      </c>
      <c r="C2724" t="str">
        <f t="shared" si="94"/>
        <v>pop_85_plus</v>
      </c>
      <c r="D2724">
        <f ca="1">VLOOKUP(A2724&amp;B2724,'raw -- CBO demo'!$A$11:$N$8141,4,FALSE)</f>
        <v>375417</v>
      </c>
      <c r="E2724">
        <f ca="1">VLOOKUP(A2724&amp;B2724,'raw -- CBO demo'!$A$11:$N$8141,8,FALSE)+VLOOKUP(A2724&amp;B2724,'raw -- CBO demo'!$A$11:$N$8141,14,FALSE)</f>
        <v>81030</v>
      </c>
    </row>
    <row r="2725" spans="1:5">
      <c r="A2725">
        <f t="shared" si="93"/>
        <v>2049</v>
      </c>
      <c r="B2725">
        <f t="shared" si="94"/>
        <v>97</v>
      </c>
      <c r="C2725" t="str">
        <f t="shared" si="94"/>
        <v>pop_85_plus</v>
      </c>
      <c r="D2725">
        <f ca="1">VLOOKUP(A2725&amp;B2725,'raw -- CBO demo'!$A$11:$N$8141,4,FALSE)</f>
        <v>273117</v>
      </c>
      <c r="E2725">
        <f ca="1">VLOOKUP(A2725&amp;B2725,'raw -- CBO demo'!$A$11:$N$8141,8,FALSE)+VLOOKUP(A2725&amp;B2725,'raw -- CBO demo'!$A$11:$N$8141,14,FALSE)</f>
        <v>40251</v>
      </c>
    </row>
    <row r="2726" spans="1:5">
      <c r="A2726">
        <f t="shared" si="93"/>
        <v>2049</v>
      </c>
      <c r="B2726">
        <f t="shared" si="94"/>
        <v>98</v>
      </c>
      <c r="C2726" t="str">
        <f t="shared" si="94"/>
        <v>pop_85_plus</v>
      </c>
      <c r="D2726">
        <f ca="1">VLOOKUP(A2726&amp;B2726,'raw -- CBO demo'!$A$11:$N$8141,4,FALSE)</f>
        <v>194781</v>
      </c>
      <c r="E2726">
        <f ca="1">VLOOKUP(A2726&amp;B2726,'raw -- CBO demo'!$A$11:$N$8141,8,FALSE)+VLOOKUP(A2726&amp;B2726,'raw -- CBO demo'!$A$11:$N$8141,14,FALSE)</f>
        <v>30619</v>
      </c>
    </row>
    <row r="2727" spans="1:5">
      <c r="A2727">
        <f t="shared" si="93"/>
        <v>2049</v>
      </c>
      <c r="B2727">
        <f t="shared" si="94"/>
        <v>99</v>
      </c>
      <c r="C2727" t="str">
        <f t="shared" si="94"/>
        <v>pop_85_plus</v>
      </c>
      <c r="D2727">
        <f ca="1">VLOOKUP(A2727&amp;B2727,'raw -- CBO demo'!$A$11:$N$8141,4,FALSE)</f>
        <v>138455</v>
      </c>
      <c r="E2727">
        <f ca="1">VLOOKUP(A2727&amp;B2727,'raw -- CBO demo'!$A$11:$N$8141,8,FALSE)+VLOOKUP(A2727&amp;B2727,'raw -- CBO demo'!$A$11:$N$8141,14,FALSE)</f>
        <v>18618</v>
      </c>
    </row>
    <row r="2728" spans="1:5">
      <c r="A2728">
        <f t="shared" si="93"/>
        <v>2049</v>
      </c>
      <c r="B2728">
        <f t="shared" si="94"/>
        <v>100</v>
      </c>
      <c r="C2728" t="str">
        <f t="shared" si="94"/>
        <v>pop_85_plus</v>
      </c>
      <c r="D2728">
        <f ca="1">VLOOKUP(A2728&amp;B2728,'raw -- CBO demo'!$A$11:$N$8141,4,FALSE)</f>
        <v>259864</v>
      </c>
      <c r="E2728">
        <f ca="1">VLOOKUP(A2728&amp;B2728,'raw -- CBO demo'!$A$11:$N$8141,8,FALSE)+VLOOKUP(A2728&amp;B2728,'raw -- CBO demo'!$A$11:$N$8141,14,FALSE)</f>
        <v>30949</v>
      </c>
    </row>
    <row r="2729" spans="1:5">
      <c r="A2729">
        <f t="shared" si="93"/>
        <v>2050</v>
      </c>
      <c r="B2729">
        <f t="shared" si="94"/>
        <v>0</v>
      </c>
      <c r="C2729" t="str">
        <f t="shared" si="94"/>
        <v>pop_0_5</v>
      </c>
      <c r="D2729">
        <f ca="1">VLOOKUP(A2729&amp;B2729,'raw -- CBO demo'!$A$11:$N$8141,4,FALSE)</f>
        <v>3882299</v>
      </c>
      <c r="E2729">
        <f ca="1">VLOOKUP(A2729&amp;B2729,'raw -- CBO demo'!$A$11:$N$8141,8,FALSE)+VLOOKUP(A2729&amp;B2729,'raw -- CBO demo'!$A$11:$N$8141,14,FALSE)</f>
        <v>0</v>
      </c>
    </row>
    <row r="2730" spans="1:5">
      <c r="A2730">
        <f t="shared" si="93"/>
        <v>2050</v>
      </c>
      <c r="B2730">
        <f t="shared" si="94"/>
        <v>1</v>
      </c>
      <c r="C2730" t="str">
        <f t="shared" si="94"/>
        <v>pop_0_5</v>
      </c>
      <c r="D2730">
        <f ca="1">VLOOKUP(A2730&amp;B2730,'raw -- CBO demo'!$A$11:$N$8141,4,FALSE)</f>
        <v>3909039</v>
      </c>
      <c r="E2730">
        <f ca="1">VLOOKUP(A2730&amp;B2730,'raw -- CBO demo'!$A$11:$N$8141,8,FALSE)+VLOOKUP(A2730&amp;B2730,'raw -- CBO demo'!$A$11:$N$8141,14,FALSE)</f>
        <v>0</v>
      </c>
    </row>
    <row r="2731" spans="1:5">
      <c r="A2731">
        <f t="shared" si="93"/>
        <v>2050</v>
      </c>
      <c r="B2731">
        <f t="shared" si="94"/>
        <v>2</v>
      </c>
      <c r="C2731" t="str">
        <f t="shared" si="94"/>
        <v>pop_0_5</v>
      </c>
      <c r="D2731">
        <f ca="1">VLOOKUP(A2731&amp;B2731,'raw -- CBO demo'!$A$11:$N$8141,4,FALSE)</f>
        <v>3945741</v>
      </c>
      <c r="E2731">
        <f ca="1">VLOOKUP(A2731&amp;B2731,'raw -- CBO demo'!$A$11:$N$8141,8,FALSE)+VLOOKUP(A2731&amp;B2731,'raw -- CBO demo'!$A$11:$N$8141,14,FALSE)</f>
        <v>0</v>
      </c>
    </row>
    <row r="2732" spans="1:5">
      <c r="A2732">
        <f t="shared" si="93"/>
        <v>2050</v>
      </c>
      <c r="B2732">
        <f t="shared" si="94"/>
        <v>3</v>
      </c>
      <c r="C2732" t="str">
        <f t="shared" si="94"/>
        <v>pop_0_5</v>
      </c>
      <c r="D2732">
        <f ca="1">VLOOKUP(A2732&amp;B2732,'raw -- CBO demo'!$A$11:$N$8141,4,FALSE)</f>
        <v>3983401</v>
      </c>
      <c r="E2732">
        <f ca="1">VLOOKUP(A2732&amp;B2732,'raw -- CBO demo'!$A$11:$N$8141,8,FALSE)+VLOOKUP(A2732&amp;B2732,'raw -- CBO demo'!$A$11:$N$8141,14,FALSE)</f>
        <v>0</v>
      </c>
    </row>
    <row r="2733" spans="1:5">
      <c r="A2733">
        <f t="shared" ref="A2733:A2796" si="95">A2632+1</f>
        <v>2050</v>
      </c>
      <c r="B2733">
        <f t="shared" ref="B2733:C2796" si="96">B2632</f>
        <v>4</v>
      </c>
      <c r="C2733" t="str">
        <f t="shared" si="96"/>
        <v>pop_0_5</v>
      </c>
      <c r="D2733">
        <f ca="1">VLOOKUP(A2733&amp;B2733,'raw -- CBO demo'!$A$11:$N$8141,4,FALSE)</f>
        <v>4018794</v>
      </c>
      <c r="E2733">
        <f ca="1">VLOOKUP(A2733&amp;B2733,'raw -- CBO demo'!$A$11:$N$8141,8,FALSE)+VLOOKUP(A2733&amp;B2733,'raw -- CBO demo'!$A$11:$N$8141,14,FALSE)</f>
        <v>0</v>
      </c>
    </row>
    <row r="2734" spans="1:5">
      <c r="A2734">
        <f t="shared" si="95"/>
        <v>2050</v>
      </c>
      <c r="B2734">
        <f t="shared" si="96"/>
        <v>5</v>
      </c>
      <c r="C2734" t="str">
        <f t="shared" si="96"/>
        <v>pop_0_5</v>
      </c>
      <c r="D2734">
        <f ca="1">VLOOKUP(A2734&amp;B2734,'raw -- CBO demo'!$A$11:$N$8141,4,FALSE)</f>
        <v>4052262</v>
      </c>
      <c r="E2734">
        <f ca="1">VLOOKUP(A2734&amp;B2734,'raw -- CBO demo'!$A$11:$N$8141,8,FALSE)+VLOOKUP(A2734&amp;B2734,'raw -- CBO demo'!$A$11:$N$8141,14,FALSE)</f>
        <v>0</v>
      </c>
    </row>
    <row r="2735" spans="1:5">
      <c r="A2735">
        <f t="shared" si="95"/>
        <v>2050</v>
      </c>
      <c r="B2735">
        <f t="shared" si="96"/>
        <v>6</v>
      </c>
      <c r="C2735" t="str">
        <f t="shared" si="96"/>
        <v>pop_6_17</v>
      </c>
      <c r="D2735">
        <f ca="1">VLOOKUP(A2735&amp;B2735,'raw -- CBO demo'!$A$11:$N$8141,4,FALSE)</f>
        <v>4085446</v>
      </c>
      <c r="E2735">
        <f ca="1">VLOOKUP(A2735&amp;B2735,'raw -- CBO demo'!$A$11:$N$8141,8,FALSE)+VLOOKUP(A2735&amp;B2735,'raw -- CBO demo'!$A$11:$N$8141,14,FALSE)</f>
        <v>0</v>
      </c>
    </row>
    <row r="2736" spans="1:5">
      <c r="A2736">
        <f t="shared" si="95"/>
        <v>2050</v>
      </c>
      <c r="B2736">
        <f t="shared" si="96"/>
        <v>7</v>
      </c>
      <c r="C2736" t="str">
        <f t="shared" si="96"/>
        <v>pop_6_17</v>
      </c>
      <c r="D2736">
        <f ca="1">VLOOKUP(A2736&amp;B2736,'raw -- CBO demo'!$A$11:$N$8141,4,FALSE)</f>
        <v>4116581</v>
      </c>
      <c r="E2736">
        <f ca="1">VLOOKUP(A2736&amp;B2736,'raw -- CBO demo'!$A$11:$N$8141,8,FALSE)+VLOOKUP(A2736&amp;B2736,'raw -- CBO demo'!$A$11:$N$8141,14,FALSE)</f>
        <v>0</v>
      </c>
    </row>
    <row r="2737" spans="1:5">
      <c r="A2737">
        <f t="shared" si="95"/>
        <v>2050</v>
      </c>
      <c r="B2737">
        <f t="shared" si="96"/>
        <v>8</v>
      </c>
      <c r="C2737" t="str">
        <f t="shared" si="96"/>
        <v>pop_6_17</v>
      </c>
      <c r="D2737">
        <f ca="1">VLOOKUP(A2737&amp;B2737,'raw -- CBO demo'!$A$11:$N$8141,4,FALSE)</f>
        <v>4146493</v>
      </c>
      <c r="E2737">
        <f ca="1">VLOOKUP(A2737&amp;B2737,'raw -- CBO demo'!$A$11:$N$8141,8,FALSE)+VLOOKUP(A2737&amp;B2737,'raw -- CBO demo'!$A$11:$N$8141,14,FALSE)</f>
        <v>0</v>
      </c>
    </row>
    <row r="2738" spans="1:5">
      <c r="A2738">
        <f t="shared" si="95"/>
        <v>2050</v>
      </c>
      <c r="B2738">
        <f t="shared" si="96"/>
        <v>9</v>
      </c>
      <c r="C2738" t="str">
        <f t="shared" si="96"/>
        <v>pop_6_17</v>
      </c>
      <c r="D2738">
        <f ca="1">VLOOKUP(A2738&amp;B2738,'raw -- CBO demo'!$A$11:$N$8141,4,FALSE)</f>
        <v>4175605</v>
      </c>
      <c r="E2738">
        <f ca="1">VLOOKUP(A2738&amp;B2738,'raw -- CBO demo'!$A$11:$N$8141,8,FALSE)+VLOOKUP(A2738&amp;B2738,'raw -- CBO demo'!$A$11:$N$8141,14,FALSE)</f>
        <v>0</v>
      </c>
    </row>
    <row r="2739" spans="1:5">
      <c r="A2739">
        <f t="shared" si="95"/>
        <v>2050</v>
      </c>
      <c r="B2739">
        <f t="shared" si="96"/>
        <v>10</v>
      </c>
      <c r="C2739" t="str">
        <f t="shared" si="96"/>
        <v>pop_6_17</v>
      </c>
      <c r="D2739">
        <f ca="1">VLOOKUP(A2739&amp;B2739,'raw -- CBO demo'!$A$11:$N$8141,4,FALSE)</f>
        <v>4203002</v>
      </c>
      <c r="E2739">
        <f ca="1">VLOOKUP(A2739&amp;B2739,'raw -- CBO demo'!$A$11:$N$8141,8,FALSE)+VLOOKUP(A2739&amp;B2739,'raw -- CBO demo'!$A$11:$N$8141,14,FALSE)</f>
        <v>0</v>
      </c>
    </row>
    <row r="2740" spans="1:5">
      <c r="A2740">
        <f t="shared" si="95"/>
        <v>2050</v>
      </c>
      <c r="B2740">
        <f t="shared" si="96"/>
        <v>11</v>
      </c>
      <c r="C2740" t="str">
        <f t="shared" si="96"/>
        <v>pop_6_17</v>
      </c>
      <c r="D2740">
        <f ca="1">VLOOKUP(A2740&amp;B2740,'raw -- CBO demo'!$A$11:$N$8141,4,FALSE)</f>
        <v>4227297</v>
      </c>
      <c r="E2740">
        <f ca="1">VLOOKUP(A2740&amp;B2740,'raw -- CBO demo'!$A$11:$N$8141,8,FALSE)+VLOOKUP(A2740&amp;B2740,'raw -- CBO demo'!$A$11:$N$8141,14,FALSE)</f>
        <v>0</v>
      </c>
    </row>
    <row r="2741" spans="1:5">
      <c r="A2741">
        <f t="shared" si="95"/>
        <v>2050</v>
      </c>
      <c r="B2741">
        <f t="shared" si="96"/>
        <v>12</v>
      </c>
      <c r="C2741" t="str">
        <f t="shared" si="96"/>
        <v>pop_6_17</v>
      </c>
      <c r="D2741">
        <f ca="1">VLOOKUP(A2741&amp;B2741,'raw -- CBO demo'!$A$11:$N$8141,4,FALSE)</f>
        <v>4248326</v>
      </c>
      <c r="E2741">
        <f ca="1">VLOOKUP(A2741&amp;B2741,'raw -- CBO demo'!$A$11:$N$8141,8,FALSE)+VLOOKUP(A2741&amp;B2741,'raw -- CBO demo'!$A$11:$N$8141,14,FALSE)</f>
        <v>0</v>
      </c>
    </row>
    <row r="2742" spans="1:5">
      <c r="A2742">
        <f t="shared" si="95"/>
        <v>2050</v>
      </c>
      <c r="B2742">
        <f t="shared" si="96"/>
        <v>13</v>
      </c>
      <c r="C2742" t="str">
        <f t="shared" si="96"/>
        <v>pop_6_17</v>
      </c>
      <c r="D2742">
        <f ca="1">VLOOKUP(A2742&amp;B2742,'raw -- CBO demo'!$A$11:$N$8141,4,FALSE)</f>
        <v>4266784</v>
      </c>
      <c r="E2742">
        <f ca="1">VLOOKUP(A2742&amp;B2742,'raw -- CBO demo'!$A$11:$N$8141,8,FALSE)+VLOOKUP(A2742&amp;B2742,'raw -- CBO demo'!$A$11:$N$8141,14,FALSE)</f>
        <v>0</v>
      </c>
    </row>
    <row r="2743" spans="1:5">
      <c r="A2743">
        <f t="shared" si="95"/>
        <v>2050</v>
      </c>
      <c r="B2743">
        <f t="shared" si="96"/>
        <v>14</v>
      </c>
      <c r="C2743" t="str">
        <f t="shared" si="96"/>
        <v>pop_6_17</v>
      </c>
      <c r="D2743">
        <f ca="1">VLOOKUP(A2743&amp;B2743,'raw -- CBO demo'!$A$11:$N$8141,4,FALSE)</f>
        <v>4283796</v>
      </c>
      <c r="E2743">
        <f ca="1">VLOOKUP(A2743&amp;B2743,'raw -- CBO demo'!$A$11:$N$8141,8,FALSE)+VLOOKUP(A2743&amp;B2743,'raw -- CBO demo'!$A$11:$N$8141,14,FALSE)</f>
        <v>0</v>
      </c>
    </row>
    <row r="2744" spans="1:5">
      <c r="A2744">
        <f t="shared" si="95"/>
        <v>2050</v>
      </c>
      <c r="B2744">
        <f t="shared" si="96"/>
        <v>15</v>
      </c>
      <c r="C2744" t="str">
        <f t="shared" si="96"/>
        <v>pop_6_17</v>
      </c>
      <c r="D2744">
        <f ca="1">VLOOKUP(A2744&amp;B2744,'raw -- CBO demo'!$A$11:$N$8141,4,FALSE)</f>
        <v>4301591</v>
      </c>
      <c r="E2744">
        <f ca="1">VLOOKUP(A2744&amp;B2744,'raw -- CBO demo'!$A$11:$N$8141,8,FALSE)+VLOOKUP(A2744&amp;B2744,'raw -- CBO demo'!$A$11:$N$8141,14,FALSE)</f>
        <v>0</v>
      </c>
    </row>
    <row r="2745" spans="1:5">
      <c r="A2745">
        <f t="shared" si="95"/>
        <v>2050</v>
      </c>
      <c r="B2745">
        <f t="shared" si="96"/>
        <v>16</v>
      </c>
      <c r="C2745" t="str">
        <f t="shared" si="96"/>
        <v>pop_6_17</v>
      </c>
      <c r="D2745">
        <f ca="1">VLOOKUP(A2745&amp;B2745,'raw -- CBO demo'!$A$11:$N$8141,4,FALSE)</f>
        <v>4322020</v>
      </c>
      <c r="E2745">
        <f ca="1">VLOOKUP(A2745&amp;B2745,'raw -- CBO demo'!$A$11:$N$8141,8,FALSE)+VLOOKUP(A2745&amp;B2745,'raw -- CBO demo'!$A$11:$N$8141,14,FALSE)</f>
        <v>15357</v>
      </c>
    </row>
    <row r="2746" spans="1:5">
      <c r="A2746">
        <f t="shared" si="95"/>
        <v>2050</v>
      </c>
      <c r="B2746">
        <f t="shared" si="96"/>
        <v>17</v>
      </c>
      <c r="C2746" t="str">
        <f t="shared" si="96"/>
        <v>pop_6_17</v>
      </c>
      <c r="D2746">
        <f ca="1">VLOOKUP(A2746&amp;B2746,'raw -- CBO demo'!$A$11:$N$8141,4,FALSE)</f>
        <v>4346541</v>
      </c>
      <c r="E2746">
        <f ca="1">VLOOKUP(A2746&amp;B2746,'raw -- CBO demo'!$A$11:$N$8141,8,FALSE)+VLOOKUP(A2746&amp;B2746,'raw -- CBO demo'!$A$11:$N$8141,14,FALSE)</f>
        <v>27876</v>
      </c>
    </row>
    <row r="2747" spans="1:5">
      <c r="A2747">
        <f t="shared" si="95"/>
        <v>2050</v>
      </c>
      <c r="B2747">
        <f t="shared" si="96"/>
        <v>18</v>
      </c>
      <c r="C2747" t="str">
        <f t="shared" si="96"/>
        <v>pop_18_24</v>
      </c>
      <c r="D2747">
        <f ca="1">VLOOKUP(A2747&amp;B2747,'raw -- CBO demo'!$A$11:$N$8141,4,FALSE)</f>
        <v>4374229</v>
      </c>
      <c r="E2747">
        <f ca="1">VLOOKUP(A2747&amp;B2747,'raw -- CBO demo'!$A$11:$N$8141,8,FALSE)+VLOOKUP(A2747&amp;B2747,'raw -- CBO demo'!$A$11:$N$8141,14,FALSE)</f>
        <v>43199</v>
      </c>
    </row>
    <row r="2748" spans="1:5">
      <c r="A2748">
        <f t="shared" si="95"/>
        <v>2050</v>
      </c>
      <c r="B2748">
        <f t="shared" si="96"/>
        <v>19</v>
      </c>
      <c r="C2748" t="str">
        <f t="shared" si="96"/>
        <v>pop_18_24</v>
      </c>
      <c r="D2748">
        <f ca="1">VLOOKUP(A2748&amp;B2748,'raw -- CBO demo'!$A$11:$N$8141,4,FALSE)</f>
        <v>4393073</v>
      </c>
      <c r="E2748">
        <f ca="1">VLOOKUP(A2748&amp;B2748,'raw -- CBO demo'!$A$11:$N$8141,8,FALSE)+VLOOKUP(A2748&amp;B2748,'raw -- CBO demo'!$A$11:$N$8141,14,FALSE)</f>
        <v>78614</v>
      </c>
    </row>
    <row r="2749" spans="1:5">
      <c r="A2749">
        <f t="shared" si="95"/>
        <v>2050</v>
      </c>
      <c r="B2749">
        <f t="shared" si="96"/>
        <v>20</v>
      </c>
      <c r="C2749" t="str">
        <f t="shared" si="96"/>
        <v>pop_18_24</v>
      </c>
      <c r="D2749">
        <f ca="1">VLOOKUP(A2749&amp;B2749,'raw -- CBO demo'!$A$11:$N$8141,4,FALSE)</f>
        <v>4396058</v>
      </c>
      <c r="E2749">
        <f ca="1">VLOOKUP(A2749&amp;B2749,'raw -- CBO demo'!$A$11:$N$8141,8,FALSE)+VLOOKUP(A2749&amp;B2749,'raw -- CBO demo'!$A$11:$N$8141,14,FALSE)</f>
        <v>162174</v>
      </c>
    </row>
    <row r="2750" spans="1:5">
      <c r="A2750">
        <f t="shared" si="95"/>
        <v>2050</v>
      </c>
      <c r="B2750">
        <f t="shared" si="96"/>
        <v>21</v>
      </c>
      <c r="C2750" t="str">
        <f t="shared" si="96"/>
        <v>pop_18_24</v>
      </c>
      <c r="D2750">
        <f ca="1">VLOOKUP(A2750&amp;B2750,'raw -- CBO demo'!$A$11:$N$8141,4,FALSE)</f>
        <v>4389693</v>
      </c>
      <c r="E2750">
        <f ca="1">VLOOKUP(A2750&amp;B2750,'raw -- CBO demo'!$A$11:$N$8141,8,FALSE)+VLOOKUP(A2750&amp;B2750,'raw -- CBO demo'!$A$11:$N$8141,14,FALSE)</f>
        <v>204582</v>
      </c>
    </row>
    <row r="2751" spans="1:5">
      <c r="A2751">
        <f t="shared" si="95"/>
        <v>2050</v>
      </c>
      <c r="B2751">
        <f t="shared" si="96"/>
        <v>22</v>
      </c>
      <c r="C2751" t="str">
        <f t="shared" si="96"/>
        <v>pop_18_24</v>
      </c>
      <c r="D2751">
        <f ca="1">VLOOKUP(A2751&amp;B2751,'raw -- CBO demo'!$A$11:$N$8141,4,FALSE)</f>
        <v>4373774</v>
      </c>
      <c r="E2751">
        <f ca="1">VLOOKUP(A2751&amp;B2751,'raw -- CBO demo'!$A$11:$N$8141,8,FALSE)+VLOOKUP(A2751&amp;B2751,'raw -- CBO demo'!$A$11:$N$8141,14,FALSE)</f>
        <v>330395</v>
      </c>
    </row>
    <row r="2752" spans="1:5">
      <c r="A2752">
        <f t="shared" si="95"/>
        <v>2050</v>
      </c>
      <c r="B2752">
        <f t="shared" si="96"/>
        <v>23</v>
      </c>
      <c r="C2752" t="str">
        <f t="shared" si="96"/>
        <v>pop_18_24</v>
      </c>
      <c r="D2752">
        <f ca="1">VLOOKUP(A2752&amp;B2752,'raw -- CBO demo'!$A$11:$N$8141,4,FALSE)</f>
        <v>4353215</v>
      </c>
      <c r="E2752">
        <f ca="1">VLOOKUP(A2752&amp;B2752,'raw -- CBO demo'!$A$11:$N$8141,8,FALSE)+VLOOKUP(A2752&amp;B2752,'raw -- CBO demo'!$A$11:$N$8141,14,FALSE)</f>
        <v>463977</v>
      </c>
    </row>
    <row r="2753" spans="1:5">
      <c r="A2753">
        <f t="shared" si="95"/>
        <v>2050</v>
      </c>
      <c r="B2753">
        <f t="shared" si="96"/>
        <v>24</v>
      </c>
      <c r="C2753" t="str">
        <f t="shared" si="96"/>
        <v>pop_18_24</v>
      </c>
      <c r="D2753">
        <f ca="1">VLOOKUP(A2753&amp;B2753,'raw -- CBO demo'!$A$11:$N$8141,4,FALSE)</f>
        <v>4333681</v>
      </c>
      <c r="E2753">
        <f ca="1">VLOOKUP(A2753&amp;B2753,'raw -- CBO demo'!$A$11:$N$8141,8,FALSE)+VLOOKUP(A2753&amp;B2753,'raw -- CBO demo'!$A$11:$N$8141,14,FALSE)</f>
        <v>588882</v>
      </c>
    </row>
    <row r="2754" spans="1:5">
      <c r="A2754">
        <f t="shared" si="95"/>
        <v>2050</v>
      </c>
      <c r="B2754">
        <f t="shared" si="96"/>
        <v>25</v>
      </c>
      <c r="C2754" t="str">
        <f t="shared" si="96"/>
        <v>pop_25_34</v>
      </c>
      <c r="D2754">
        <f ca="1">VLOOKUP(A2754&amp;B2754,'raw -- CBO demo'!$A$11:$N$8141,4,FALSE)</f>
        <v>4320802</v>
      </c>
      <c r="E2754">
        <f ca="1">VLOOKUP(A2754&amp;B2754,'raw -- CBO demo'!$A$11:$N$8141,8,FALSE)+VLOOKUP(A2754&amp;B2754,'raw -- CBO demo'!$A$11:$N$8141,14,FALSE)</f>
        <v>881233</v>
      </c>
    </row>
    <row r="2755" spans="1:5">
      <c r="A2755">
        <f t="shared" si="95"/>
        <v>2050</v>
      </c>
      <c r="B2755">
        <f t="shared" si="96"/>
        <v>26</v>
      </c>
      <c r="C2755" t="str">
        <f t="shared" si="96"/>
        <v>pop_25_34</v>
      </c>
      <c r="D2755">
        <f ca="1">VLOOKUP(A2755&amp;B2755,'raw -- CBO demo'!$A$11:$N$8141,4,FALSE)</f>
        <v>4318481</v>
      </c>
      <c r="E2755">
        <f ca="1">VLOOKUP(A2755&amp;B2755,'raw -- CBO demo'!$A$11:$N$8141,8,FALSE)+VLOOKUP(A2755&amp;B2755,'raw -- CBO demo'!$A$11:$N$8141,14,FALSE)</f>
        <v>1043978</v>
      </c>
    </row>
    <row r="2756" spans="1:5">
      <c r="A2756">
        <f t="shared" si="95"/>
        <v>2050</v>
      </c>
      <c r="B2756">
        <f t="shared" si="96"/>
        <v>27</v>
      </c>
      <c r="C2756" t="str">
        <f t="shared" si="96"/>
        <v>pop_25_34</v>
      </c>
      <c r="D2756">
        <f ca="1">VLOOKUP(A2756&amp;B2756,'raw -- CBO demo'!$A$11:$N$8141,4,FALSE)</f>
        <v>4314542</v>
      </c>
      <c r="E2756">
        <f ca="1">VLOOKUP(A2756&amp;B2756,'raw -- CBO demo'!$A$11:$N$8141,8,FALSE)+VLOOKUP(A2756&amp;B2756,'raw -- CBO demo'!$A$11:$N$8141,14,FALSE)</f>
        <v>1299910</v>
      </c>
    </row>
    <row r="2757" spans="1:5">
      <c r="A2757">
        <f t="shared" si="95"/>
        <v>2050</v>
      </c>
      <c r="B2757">
        <f t="shared" si="96"/>
        <v>28</v>
      </c>
      <c r="C2757" t="str">
        <f t="shared" si="96"/>
        <v>pop_25_34</v>
      </c>
      <c r="D2757">
        <f ca="1">VLOOKUP(A2757&amp;B2757,'raw -- CBO demo'!$A$11:$N$8141,4,FALSE)</f>
        <v>4320082</v>
      </c>
      <c r="E2757">
        <f ca="1">VLOOKUP(A2757&amp;B2757,'raw -- CBO demo'!$A$11:$N$8141,8,FALSE)+VLOOKUP(A2757&amp;B2757,'raw -- CBO demo'!$A$11:$N$8141,14,FALSE)</f>
        <v>1460703</v>
      </c>
    </row>
    <row r="2758" spans="1:5">
      <c r="A2758">
        <f t="shared" si="95"/>
        <v>2050</v>
      </c>
      <c r="B2758">
        <f t="shared" si="96"/>
        <v>29</v>
      </c>
      <c r="C2758" t="str">
        <f t="shared" si="96"/>
        <v>pop_25_34</v>
      </c>
      <c r="D2758">
        <f ca="1">VLOOKUP(A2758&amp;B2758,'raw -- CBO demo'!$A$11:$N$8141,4,FALSE)</f>
        <v>4270673</v>
      </c>
      <c r="E2758">
        <f ca="1">VLOOKUP(A2758&amp;B2758,'raw -- CBO demo'!$A$11:$N$8141,8,FALSE)+VLOOKUP(A2758&amp;B2758,'raw -- CBO demo'!$A$11:$N$8141,14,FALSE)</f>
        <v>1677453</v>
      </c>
    </row>
    <row r="2759" spans="1:5">
      <c r="A2759">
        <f t="shared" si="95"/>
        <v>2050</v>
      </c>
      <c r="B2759">
        <f t="shared" si="96"/>
        <v>30</v>
      </c>
      <c r="C2759" t="str">
        <f t="shared" si="96"/>
        <v>pop_25_34</v>
      </c>
      <c r="D2759">
        <f ca="1">VLOOKUP(A2759&amp;B2759,'raw -- CBO demo'!$A$11:$N$8141,4,FALSE)</f>
        <v>4403760</v>
      </c>
      <c r="E2759">
        <f ca="1">VLOOKUP(A2759&amp;B2759,'raw -- CBO demo'!$A$11:$N$8141,8,FALSE)+VLOOKUP(A2759&amp;B2759,'raw -- CBO demo'!$A$11:$N$8141,14,FALSE)</f>
        <v>1804427</v>
      </c>
    </row>
    <row r="2760" spans="1:5">
      <c r="A2760">
        <f t="shared" si="95"/>
        <v>2050</v>
      </c>
      <c r="B2760">
        <f t="shared" si="96"/>
        <v>31</v>
      </c>
      <c r="C2760" t="str">
        <f t="shared" si="96"/>
        <v>pop_25_34</v>
      </c>
      <c r="D2760">
        <f ca="1">VLOOKUP(A2760&amp;B2760,'raw -- CBO demo'!$A$11:$N$8141,4,FALSE)</f>
        <v>4468589</v>
      </c>
      <c r="E2760">
        <f ca="1">VLOOKUP(A2760&amp;B2760,'raw -- CBO demo'!$A$11:$N$8141,8,FALSE)+VLOOKUP(A2760&amp;B2760,'raw -- CBO demo'!$A$11:$N$8141,14,FALSE)</f>
        <v>2044637</v>
      </c>
    </row>
    <row r="2761" spans="1:5">
      <c r="A2761">
        <f t="shared" si="95"/>
        <v>2050</v>
      </c>
      <c r="B2761">
        <f t="shared" si="96"/>
        <v>32</v>
      </c>
      <c r="C2761" t="str">
        <f t="shared" si="96"/>
        <v>pop_25_34</v>
      </c>
      <c r="D2761">
        <f ca="1">VLOOKUP(A2761&amp;B2761,'raw -- CBO demo'!$A$11:$N$8141,4,FALSE)</f>
        <v>4544052</v>
      </c>
      <c r="E2761">
        <f ca="1">VLOOKUP(A2761&amp;B2761,'raw -- CBO demo'!$A$11:$N$8141,8,FALSE)+VLOOKUP(A2761&amp;B2761,'raw -- CBO demo'!$A$11:$N$8141,14,FALSE)</f>
        <v>2198386</v>
      </c>
    </row>
    <row r="2762" spans="1:5">
      <c r="A2762">
        <f t="shared" si="95"/>
        <v>2050</v>
      </c>
      <c r="B2762">
        <f t="shared" si="96"/>
        <v>33</v>
      </c>
      <c r="C2762" t="str">
        <f t="shared" si="96"/>
        <v>pop_25_34</v>
      </c>
      <c r="D2762">
        <f ca="1">VLOOKUP(A2762&amp;B2762,'raw -- CBO demo'!$A$11:$N$8141,4,FALSE)</f>
        <v>4643820</v>
      </c>
      <c r="E2762">
        <f ca="1">VLOOKUP(A2762&amp;B2762,'raw -- CBO demo'!$A$11:$N$8141,8,FALSE)+VLOOKUP(A2762&amp;B2762,'raw -- CBO demo'!$A$11:$N$8141,14,FALSE)</f>
        <v>2328607</v>
      </c>
    </row>
    <row r="2763" spans="1:5">
      <c r="A2763">
        <f t="shared" si="95"/>
        <v>2050</v>
      </c>
      <c r="B2763">
        <f t="shared" si="96"/>
        <v>34</v>
      </c>
      <c r="C2763" t="str">
        <f t="shared" si="96"/>
        <v>pop_25_34</v>
      </c>
      <c r="D2763">
        <f ca="1">VLOOKUP(A2763&amp;B2763,'raw -- CBO demo'!$A$11:$N$8141,4,FALSE)</f>
        <v>4684167</v>
      </c>
      <c r="E2763">
        <f ca="1">VLOOKUP(A2763&amp;B2763,'raw -- CBO demo'!$A$11:$N$8141,8,FALSE)+VLOOKUP(A2763&amp;B2763,'raw -- CBO demo'!$A$11:$N$8141,14,FALSE)</f>
        <v>2398994</v>
      </c>
    </row>
    <row r="2764" spans="1:5">
      <c r="A2764">
        <f t="shared" si="95"/>
        <v>2050</v>
      </c>
      <c r="B2764">
        <f t="shared" si="96"/>
        <v>35</v>
      </c>
      <c r="C2764" t="str">
        <f t="shared" si="96"/>
        <v>pop_35_44</v>
      </c>
      <c r="D2764">
        <f ca="1">VLOOKUP(A2764&amp;B2764,'raw -- CBO demo'!$A$11:$N$8141,4,FALSE)</f>
        <v>4700546</v>
      </c>
      <c r="E2764">
        <f ca="1">VLOOKUP(A2764&amp;B2764,'raw -- CBO demo'!$A$11:$N$8141,8,FALSE)+VLOOKUP(A2764&amp;B2764,'raw -- CBO demo'!$A$11:$N$8141,14,FALSE)</f>
        <v>2569980</v>
      </c>
    </row>
    <row r="2765" spans="1:5">
      <c r="A2765">
        <f t="shared" si="95"/>
        <v>2050</v>
      </c>
      <c r="B2765">
        <f t="shared" si="96"/>
        <v>36</v>
      </c>
      <c r="C2765" t="str">
        <f t="shared" si="96"/>
        <v>pop_35_44</v>
      </c>
      <c r="D2765">
        <f ca="1">VLOOKUP(A2765&amp;B2765,'raw -- CBO demo'!$A$11:$N$8141,4,FALSE)</f>
        <v>4650454</v>
      </c>
      <c r="E2765">
        <f ca="1">VLOOKUP(A2765&amp;B2765,'raw -- CBO demo'!$A$11:$N$8141,8,FALSE)+VLOOKUP(A2765&amp;B2765,'raw -- CBO demo'!$A$11:$N$8141,14,FALSE)</f>
        <v>2514504</v>
      </c>
    </row>
    <row r="2766" spans="1:5">
      <c r="A2766">
        <f t="shared" si="95"/>
        <v>2050</v>
      </c>
      <c r="B2766">
        <f t="shared" si="96"/>
        <v>37</v>
      </c>
      <c r="C2766" t="str">
        <f t="shared" si="96"/>
        <v>pop_35_44</v>
      </c>
      <c r="D2766">
        <f ca="1">VLOOKUP(A2766&amp;B2766,'raw -- CBO demo'!$A$11:$N$8141,4,FALSE)</f>
        <v>4670336</v>
      </c>
      <c r="E2766">
        <f ca="1">VLOOKUP(A2766&amp;B2766,'raw -- CBO demo'!$A$11:$N$8141,8,FALSE)+VLOOKUP(A2766&amp;B2766,'raw -- CBO demo'!$A$11:$N$8141,14,FALSE)</f>
        <v>2606770</v>
      </c>
    </row>
    <row r="2767" spans="1:5">
      <c r="A2767">
        <f t="shared" si="95"/>
        <v>2050</v>
      </c>
      <c r="B2767">
        <f t="shared" si="96"/>
        <v>38</v>
      </c>
      <c r="C2767" t="str">
        <f t="shared" si="96"/>
        <v>pop_35_44</v>
      </c>
      <c r="D2767">
        <f ca="1">VLOOKUP(A2767&amp;B2767,'raw -- CBO demo'!$A$11:$N$8141,4,FALSE)</f>
        <v>4666160</v>
      </c>
      <c r="E2767">
        <f ca="1">VLOOKUP(A2767&amp;B2767,'raw -- CBO demo'!$A$11:$N$8141,8,FALSE)+VLOOKUP(A2767&amp;B2767,'raw -- CBO demo'!$A$11:$N$8141,14,FALSE)</f>
        <v>2590497</v>
      </c>
    </row>
    <row r="2768" spans="1:5">
      <c r="A2768">
        <f t="shared" si="95"/>
        <v>2050</v>
      </c>
      <c r="B2768">
        <f t="shared" si="96"/>
        <v>39</v>
      </c>
      <c r="C2768" t="str">
        <f t="shared" si="96"/>
        <v>pop_35_44</v>
      </c>
      <c r="D2768">
        <f ca="1">VLOOKUP(A2768&amp;B2768,'raw -- CBO demo'!$A$11:$N$8141,4,FALSE)</f>
        <v>4751941</v>
      </c>
      <c r="E2768">
        <f ca="1">VLOOKUP(A2768&amp;B2768,'raw -- CBO demo'!$A$11:$N$8141,8,FALSE)+VLOOKUP(A2768&amp;B2768,'raw -- CBO demo'!$A$11:$N$8141,14,FALSE)</f>
        <v>2664438</v>
      </c>
    </row>
    <row r="2769" spans="1:5">
      <c r="A2769">
        <f t="shared" si="95"/>
        <v>2050</v>
      </c>
      <c r="B2769">
        <f t="shared" si="96"/>
        <v>40</v>
      </c>
      <c r="C2769" t="str">
        <f t="shared" si="96"/>
        <v>pop_35_44</v>
      </c>
      <c r="D2769">
        <f ca="1">VLOOKUP(A2769&amp;B2769,'raw -- CBO demo'!$A$11:$N$8141,4,FALSE)</f>
        <v>4824010</v>
      </c>
      <c r="E2769">
        <f ca="1">VLOOKUP(A2769&amp;B2769,'raw -- CBO demo'!$A$11:$N$8141,8,FALSE)+VLOOKUP(A2769&amp;B2769,'raw -- CBO demo'!$A$11:$N$8141,14,FALSE)</f>
        <v>2774042</v>
      </c>
    </row>
    <row r="2770" spans="1:5">
      <c r="A2770">
        <f t="shared" si="95"/>
        <v>2050</v>
      </c>
      <c r="B2770">
        <f t="shared" si="96"/>
        <v>41</v>
      </c>
      <c r="C2770" t="str">
        <f t="shared" si="96"/>
        <v>pop_35_44</v>
      </c>
      <c r="D2770">
        <f ca="1">VLOOKUP(A2770&amp;B2770,'raw -- CBO demo'!$A$11:$N$8141,4,FALSE)</f>
        <v>4981823</v>
      </c>
      <c r="E2770">
        <f ca="1">VLOOKUP(A2770&amp;B2770,'raw -- CBO demo'!$A$11:$N$8141,8,FALSE)+VLOOKUP(A2770&amp;B2770,'raw -- CBO demo'!$A$11:$N$8141,14,FALSE)</f>
        <v>2827712</v>
      </c>
    </row>
    <row r="2771" spans="1:5">
      <c r="A2771">
        <f t="shared" si="95"/>
        <v>2050</v>
      </c>
      <c r="B2771">
        <f t="shared" si="96"/>
        <v>42</v>
      </c>
      <c r="C2771" t="str">
        <f t="shared" si="96"/>
        <v>pop_35_44</v>
      </c>
      <c r="D2771">
        <f ca="1">VLOOKUP(A2771&amp;B2771,'raw -- CBO demo'!$A$11:$N$8141,4,FALSE)</f>
        <v>5002415</v>
      </c>
      <c r="E2771">
        <f ca="1">VLOOKUP(A2771&amp;B2771,'raw -- CBO demo'!$A$11:$N$8141,8,FALSE)+VLOOKUP(A2771&amp;B2771,'raw -- CBO demo'!$A$11:$N$8141,14,FALSE)</f>
        <v>2908598</v>
      </c>
    </row>
    <row r="2772" spans="1:5">
      <c r="A2772">
        <f t="shared" si="95"/>
        <v>2050</v>
      </c>
      <c r="B2772">
        <f t="shared" si="96"/>
        <v>43</v>
      </c>
      <c r="C2772" t="str">
        <f t="shared" si="96"/>
        <v>pop_35_44</v>
      </c>
      <c r="D2772">
        <f ca="1">VLOOKUP(A2772&amp;B2772,'raw -- CBO demo'!$A$11:$N$8141,4,FALSE)</f>
        <v>4936422</v>
      </c>
      <c r="E2772">
        <f ca="1">VLOOKUP(A2772&amp;B2772,'raw -- CBO demo'!$A$11:$N$8141,8,FALSE)+VLOOKUP(A2772&amp;B2772,'raw -- CBO demo'!$A$11:$N$8141,14,FALSE)</f>
        <v>2908211</v>
      </c>
    </row>
    <row r="2773" spans="1:5">
      <c r="A2773">
        <f t="shared" si="95"/>
        <v>2050</v>
      </c>
      <c r="B2773">
        <f t="shared" si="96"/>
        <v>44</v>
      </c>
      <c r="C2773" t="str">
        <f t="shared" si="96"/>
        <v>pop_35_44</v>
      </c>
      <c r="D2773">
        <f ca="1">VLOOKUP(A2773&amp;B2773,'raw -- CBO demo'!$A$11:$N$8141,4,FALSE)</f>
        <v>4826525</v>
      </c>
      <c r="E2773">
        <f ca="1">VLOOKUP(A2773&amp;B2773,'raw -- CBO demo'!$A$11:$N$8141,8,FALSE)+VLOOKUP(A2773&amp;B2773,'raw -- CBO demo'!$A$11:$N$8141,14,FALSE)</f>
        <v>2846002</v>
      </c>
    </row>
    <row r="2774" spans="1:5">
      <c r="A2774">
        <f t="shared" si="95"/>
        <v>2050</v>
      </c>
      <c r="B2774">
        <f t="shared" si="96"/>
        <v>45</v>
      </c>
      <c r="C2774" t="str">
        <f t="shared" si="96"/>
        <v>pop_45_54</v>
      </c>
      <c r="D2774">
        <f ca="1">VLOOKUP(A2774&amp;B2774,'raw -- CBO demo'!$A$11:$N$8141,4,FALSE)</f>
        <v>4774928</v>
      </c>
      <c r="E2774">
        <f ca="1">VLOOKUP(A2774&amp;B2774,'raw -- CBO demo'!$A$11:$N$8141,8,FALSE)+VLOOKUP(A2774&amp;B2774,'raw -- CBO demo'!$A$11:$N$8141,14,FALSE)</f>
        <v>2818792</v>
      </c>
    </row>
    <row r="2775" spans="1:5">
      <c r="A2775">
        <f t="shared" si="95"/>
        <v>2050</v>
      </c>
      <c r="B2775">
        <f t="shared" si="96"/>
        <v>46</v>
      </c>
      <c r="C2775" t="str">
        <f t="shared" si="96"/>
        <v>pop_45_54</v>
      </c>
      <c r="D2775">
        <f ca="1">VLOOKUP(A2775&amp;B2775,'raw -- CBO demo'!$A$11:$N$8141,4,FALSE)</f>
        <v>4735918</v>
      </c>
      <c r="E2775">
        <f ca="1">VLOOKUP(A2775&amp;B2775,'raw -- CBO demo'!$A$11:$N$8141,8,FALSE)+VLOOKUP(A2775&amp;B2775,'raw -- CBO demo'!$A$11:$N$8141,14,FALSE)</f>
        <v>2819475</v>
      </c>
    </row>
    <row r="2776" spans="1:5">
      <c r="A2776">
        <f t="shared" si="95"/>
        <v>2050</v>
      </c>
      <c r="B2776">
        <f t="shared" si="96"/>
        <v>47</v>
      </c>
      <c r="C2776" t="str">
        <f t="shared" si="96"/>
        <v>pop_45_54</v>
      </c>
      <c r="D2776">
        <f ca="1">VLOOKUP(A2776&amp;B2776,'raw -- CBO demo'!$A$11:$N$8141,4,FALSE)</f>
        <v>4678248</v>
      </c>
      <c r="E2776">
        <f ca="1">VLOOKUP(A2776&amp;B2776,'raw -- CBO demo'!$A$11:$N$8141,8,FALSE)+VLOOKUP(A2776&amp;B2776,'raw -- CBO demo'!$A$11:$N$8141,14,FALSE)</f>
        <v>2823508</v>
      </c>
    </row>
    <row r="2777" spans="1:5">
      <c r="A2777">
        <f t="shared" si="95"/>
        <v>2050</v>
      </c>
      <c r="B2777">
        <f t="shared" si="96"/>
        <v>48</v>
      </c>
      <c r="C2777" t="str">
        <f t="shared" si="96"/>
        <v>pop_45_54</v>
      </c>
      <c r="D2777">
        <f ca="1">VLOOKUP(A2777&amp;B2777,'raw -- CBO demo'!$A$11:$N$8141,4,FALSE)</f>
        <v>4668431</v>
      </c>
      <c r="E2777">
        <f ca="1">VLOOKUP(A2777&amp;B2777,'raw -- CBO demo'!$A$11:$N$8141,8,FALSE)+VLOOKUP(A2777&amp;B2777,'raw -- CBO demo'!$A$11:$N$8141,14,FALSE)</f>
        <v>2845336</v>
      </c>
    </row>
    <row r="2778" spans="1:5">
      <c r="A2778">
        <f t="shared" si="95"/>
        <v>2050</v>
      </c>
      <c r="B2778">
        <f t="shared" si="96"/>
        <v>49</v>
      </c>
      <c r="C2778" t="str">
        <f t="shared" si="96"/>
        <v>pop_45_54</v>
      </c>
      <c r="D2778">
        <f ca="1">VLOOKUP(A2778&amp;B2778,'raw -- CBO demo'!$A$11:$N$8141,4,FALSE)</f>
        <v>4741705</v>
      </c>
      <c r="E2778">
        <f ca="1">VLOOKUP(A2778&amp;B2778,'raw -- CBO demo'!$A$11:$N$8141,8,FALSE)+VLOOKUP(A2778&amp;B2778,'raw -- CBO demo'!$A$11:$N$8141,14,FALSE)</f>
        <v>2806838</v>
      </c>
    </row>
    <row r="2779" spans="1:5">
      <c r="A2779">
        <f t="shared" si="95"/>
        <v>2050</v>
      </c>
      <c r="B2779">
        <f t="shared" si="96"/>
        <v>50</v>
      </c>
      <c r="C2779" t="str">
        <f t="shared" si="96"/>
        <v>pop_45_54</v>
      </c>
      <c r="D2779">
        <f ca="1">VLOOKUP(A2779&amp;B2779,'raw -- CBO demo'!$A$11:$N$8141,4,FALSE)</f>
        <v>4662185</v>
      </c>
      <c r="E2779">
        <f ca="1">VLOOKUP(A2779&amp;B2779,'raw -- CBO demo'!$A$11:$N$8141,8,FALSE)+VLOOKUP(A2779&amp;B2779,'raw -- CBO demo'!$A$11:$N$8141,14,FALSE)</f>
        <v>2796823</v>
      </c>
    </row>
    <row r="2780" spans="1:5">
      <c r="A2780">
        <f t="shared" si="95"/>
        <v>2050</v>
      </c>
      <c r="B2780">
        <f t="shared" si="96"/>
        <v>51</v>
      </c>
      <c r="C2780" t="str">
        <f t="shared" si="96"/>
        <v>pop_45_54</v>
      </c>
      <c r="D2780">
        <f ca="1">VLOOKUP(A2780&amp;B2780,'raw -- CBO demo'!$A$11:$N$8141,4,FALSE)</f>
        <v>4642305</v>
      </c>
      <c r="E2780">
        <f ca="1">VLOOKUP(A2780&amp;B2780,'raw -- CBO demo'!$A$11:$N$8141,8,FALSE)+VLOOKUP(A2780&amp;B2780,'raw -- CBO demo'!$A$11:$N$8141,14,FALSE)</f>
        <v>2751936</v>
      </c>
    </row>
    <row r="2781" spans="1:5">
      <c r="A2781">
        <f t="shared" si="95"/>
        <v>2050</v>
      </c>
      <c r="B2781">
        <f t="shared" si="96"/>
        <v>52</v>
      </c>
      <c r="C2781" t="str">
        <f t="shared" si="96"/>
        <v>pop_45_54</v>
      </c>
      <c r="D2781">
        <f ca="1">VLOOKUP(A2781&amp;B2781,'raw -- CBO demo'!$A$11:$N$8141,4,FALSE)</f>
        <v>4560522</v>
      </c>
      <c r="E2781">
        <f ca="1">VLOOKUP(A2781&amp;B2781,'raw -- CBO demo'!$A$11:$N$8141,8,FALSE)+VLOOKUP(A2781&amp;B2781,'raw -- CBO demo'!$A$11:$N$8141,14,FALSE)</f>
        <v>2711407</v>
      </c>
    </row>
    <row r="2782" spans="1:5">
      <c r="A2782">
        <f t="shared" si="95"/>
        <v>2050</v>
      </c>
      <c r="B2782">
        <f t="shared" si="96"/>
        <v>53</v>
      </c>
      <c r="C2782" t="str">
        <f t="shared" si="96"/>
        <v>pop_45_54</v>
      </c>
      <c r="D2782">
        <f ca="1">VLOOKUP(A2782&amp;B2782,'raw -- CBO demo'!$A$11:$N$8141,4,FALSE)</f>
        <v>4555542</v>
      </c>
      <c r="E2782">
        <f ca="1">VLOOKUP(A2782&amp;B2782,'raw -- CBO demo'!$A$11:$N$8141,8,FALSE)+VLOOKUP(A2782&amp;B2782,'raw -- CBO demo'!$A$11:$N$8141,14,FALSE)</f>
        <v>2642227</v>
      </c>
    </row>
    <row r="2783" spans="1:5">
      <c r="A2783">
        <f t="shared" si="95"/>
        <v>2050</v>
      </c>
      <c r="B2783">
        <f t="shared" si="96"/>
        <v>54</v>
      </c>
      <c r="C2783" t="str">
        <f t="shared" si="96"/>
        <v>pop_45_54</v>
      </c>
      <c r="D2783">
        <f ca="1">VLOOKUP(A2783&amp;B2783,'raw -- CBO demo'!$A$11:$N$8141,4,FALSE)</f>
        <v>4554219</v>
      </c>
      <c r="E2783">
        <f ca="1">VLOOKUP(A2783&amp;B2783,'raw -- CBO demo'!$A$11:$N$8141,8,FALSE)+VLOOKUP(A2783&amp;B2783,'raw -- CBO demo'!$A$11:$N$8141,14,FALSE)</f>
        <v>2715521</v>
      </c>
    </row>
    <row r="2784" spans="1:5">
      <c r="A2784">
        <f t="shared" si="95"/>
        <v>2050</v>
      </c>
      <c r="B2784">
        <f t="shared" si="96"/>
        <v>55</v>
      </c>
      <c r="C2784" t="str">
        <f t="shared" si="96"/>
        <v>pop_55_64</v>
      </c>
      <c r="D2784">
        <f ca="1">VLOOKUP(A2784&amp;B2784,'raw -- CBO demo'!$A$11:$N$8141,4,FALSE)</f>
        <v>4563787</v>
      </c>
      <c r="E2784">
        <f ca="1">VLOOKUP(A2784&amp;B2784,'raw -- CBO demo'!$A$11:$N$8141,8,FALSE)+VLOOKUP(A2784&amp;B2784,'raw -- CBO demo'!$A$11:$N$8141,14,FALSE)</f>
        <v>2731294</v>
      </c>
    </row>
    <row r="2785" spans="1:5">
      <c r="A2785">
        <f t="shared" si="95"/>
        <v>2050</v>
      </c>
      <c r="B2785">
        <f t="shared" si="96"/>
        <v>56</v>
      </c>
      <c r="C2785" t="str">
        <f t="shared" si="96"/>
        <v>pop_55_64</v>
      </c>
      <c r="D2785">
        <f ca="1">VLOOKUP(A2785&amp;B2785,'raw -- CBO demo'!$A$11:$N$8141,4,FALSE)</f>
        <v>4594740</v>
      </c>
      <c r="E2785">
        <f ca="1">VLOOKUP(A2785&amp;B2785,'raw -- CBO demo'!$A$11:$N$8141,8,FALSE)+VLOOKUP(A2785&amp;B2785,'raw -- CBO demo'!$A$11:$N$8141,14,FALSE)</f>
        <v>2654649</v>
      </c>
    </row>
    <row r="2786" spans="1:5">
      <c r="A2786">
        <f t="shared" si="95"/>
        <v>2050</v>
      </c>
      <c r="B2786">
        <f t="shared" si="96"/>
        <v>57</v>
      </c>
      <c r="C2786" t="str">
        <f t="shared" si="96"/>
        <v>pop_55_64</v>
      </c>
      <c r="D2786">
        <f ca="1">VLOOKUP(A2786&amp;B2786,'raw -- CBO demo'!$A$11:$N$8141,4,FALSE)</f>
        <v>4658175</v>
      </c>
      <c r="E2786">
        <f ca="1">VLOOKUP(A2786&amp;B2786,'raw -- CBO demo'!$A$11:$N$8141,8,FALSE)+VLOOKUP(A2786&amp;B2786,'raw -- CBO demo'!$A$11:$N$8141,14,FALSE)</f>
        <v>2727253</v>
      </c>
    </row>
    <row r="2787" spans="1:5">
      <c r="A2787">
        <f t="shared" si="95"/>
        <v>2050</v>
      </c>
      <c r="B2787">
        <f t="shared" si="96"/>
        <v>58</v>
      </c>
      <c r="C2787" t="str">
        <f t="shared" si="96"/>
        <v>pop_55_64</v>
      </c>
      <c r="D2787">
        <f ca="1">VLOOKUP(A2787&amp;B2787,'raw -- CBO demo'!$A$11:$N$8141,4,FALSE)</f>
        <v>4677922</v>
      </c>
      <c r="E2787">
        <f ca="1">VLOOKUP(A2787&amp;B2787,'raw -- CBO demo'!$A$11:$N$8141,8,FALSE)+VLOOKUP(A2787&amp;B2787,'raw -- CBO demo'!$A$11:$N$8141,14,FALSE)</f>
        <v>2678429</v>
      </c>
    </row>
    <row r="2788" spans="1:5">
      <c r="A2788">
        <f t="shared" si="95"/>
        <v>2050</v>
      </c>
      <c r="B2788">
        <f t="shared" si="96"/>
        <v>59</v>
      </c>
      <c r="C2788" t="str">
        <f t="shared" si="96"/>
        <v>pop_55_64</v>
      </c>
      <c r="D2788">
        <f ca="1">VLOOKUP(A2788&amp;B2788,'raw -- CBO demo'!$A$11:$N$8141,4,FALSE)</f>
        <v>4700862</v>
      </c>
      <c r="E2788">
        <f ca="1">VLOOKUP(A2788&amp;B2788,'raw -- CBO demo'!$A$11:$N$8141,8,FALSE)+VLOOKUP(A2788&amp;B2788,'raw -- CBO demo'!$A$11:$N$8141,14,FALSE)</f>
        <v>2756020</v>
      </c>
    </row>
    <row r="2789" spans="1:5">
      <c r="A2789">
        <f t="shared" si="95"/>
        <v>2050</v>
      </c>
      <c r="B2789">
        <f t="shared" si="96"/>
        <v>60</v>
      </c>
      <c r="C2789" t="str">
        <f t="shared" si="96"/>
        <v>pop_55_64</v>
      </c>
      <c r="D2789">
        <f ca="1">VLOOKUP(A2789&amp;B2789,'raw -- CBO demo'!$A$11:$N$8141,4,FALSE)</f>
        <v>4543169</v>
      </c>
      <c r="E2789">
        <f ca="1">VLOOKUP(A2789&amp;B2789,'raw -- CBO demo'!$A$11:$N$8141,8,FALSE)+VLOOKUP(A2789&amp;B2789,'raw -- CBO demo'!$A$11:$N$8141,14,FALSE)</f>
        <v>2650124</v>
      </c>
    </row>
    <row r="2790" spans="1:5">
      <c r="A2790">
        <f t="shared" si="95"/>
        <v>2050</v>
      </c>
      <c r="B2790">
        <f t="shared" si="96"/>
        <v>61</v>
      </c>
      <c r="C2790" t="str">
        <f t="shared" si="96"/>
        <v>pop_55_64</v>
      </c>
      <c r="D2790">
        <f ca="1">VLOOKUP(A2790&amp;B2790,'raw -- CBO demo'!$A$11:$N$8141,4,FALSE)</f>
        <v>4408197</v>
      </c>
      <c r="E2790">
        <f ca="1">VLOOKUP(A2790&amp;B2790,'raw -- CBO demo'!$A$11:$N$8141,8,FALSE)+VLOOKUP(A2790&amp;B2790,'raw -- CBO demo'!$A$11:$N$8141,14,FALSE)</f>
        <v>2464493</v>
      </c>
    </row>
    <row r="2791" spans="1:5">
      <c r="A2791">
        <f t="shared" si="95"/>
        <v>2050</v>
      </c>
      <c r="B2791">
        <f t="shared" si="96"/>
        <v>62</v>
      </c>
      <c r="C2791" t="str">
        <f t="shared" si="96"/>
        <v>pop_55_64</v>
      </c>
      <c r="D2791">
        <f ca="1">VLOOKUP(A2791&amp;B2791,'raw -- CBO demo'!$A$11:$N$8141,4,FALSE)</f>
        <v>4269932</v>
      </c>
      <c r="E2791">
        <f ca="1">VLOOKUP(A2791&amp;B2791,'raw -- CBO demo'!$A$11:$N$8141,8,FALSE)+VLOOKUP(A2791&amp;B2791,'raw -- CBO demo'!$A$11:$N$8141,14,FALSE)</f>
        <v>2438292</v>
      </c>
    </row>
    <row r="2792" spans="1:5">
      <c r="A2792">
        <f t="shared" si="95"/>
        <v>2050</v>
      </c>
      <c r="B2792">
        <f t="shared" si="96"/>
        <v>63</v>
      </c>
      <c r="C2792" t="str">
        <f t="shared" si="96"/>
        <v>pop_55_64</v>
      </c>
      <c r="D2792">
        <f ca="1">VLOOKUP(A2792&amp;B2792,'raw -- CBO demo'!$A$11:$N$8141,4,FALSE)</f>
        <v>4194155</v>
      </c>
      <c r="E2792">
        <f ca="1">VLOOKUP(A2792&amp;B2792,'raw -- CBO demo'!$A$11:$N$8141,8,FALSE)+VLOOKUP(A2792&amp;B2792,'raw -- CBO demo'!$A$11:$N$8141,14,FALSE)</f>
        <v>2384363</v>
      </c>
    </row>
    <row r="2793" spans="1:5">
      <c r="A2793">
        <f t="shared" si="95"/>
        <v>2050</v>
      </c>
      <c r="B2793">
        <f t="shared" si="96"/>
        <v>64</v>
      </c>
      <c r="C2793" t="str">
        <f t="shared" si="96"/>
        <v>pop_55_64</v>
      </c>
      <c r="D2793">
        <f ca="1">VLOOKUP(A2793&amp;B2793,'raw -- CBO demo'!$A$11:$N$8141,4,FALSE)</f>
        <v>4167618</v>
      </c>
      <c r="E2793">
        <f ca="1">VLOOKUP(A2793&amp;B2793,'raw -- CBO demo'!$A$11:$N$8141,8,FALSE)+VLOOKUP(A2793&amp;B2793,'raw -- CBO demo'!$A$11:$N$8141,14,FALSE)</f>
        <v>2436329</v>
      </c>
    </row>
    <row r="2794" spans="1:5">
      <c r="A2794">
        <f t="shared" si="95"/>
        <v>2050</v>
      </c>
      <c r="B2794">
        <f t="shared" si="96"/>
        <v>65</v>
      </c>
      <c r="C2794" t="str">
        <f t="shared" si="96"/>
        <v>pop_65_74</v>
      </c>
      <c r="D2794">
        <f ca="1">VLOOKUP(A2794&amp;B2794,'raw -- CBO demo'!$A$11:$N$8141,4,FALSE)</f>
        <v>4049432</v>
      </c>
      <c r="E2794">
        <f ca="1">VLOOKUP(A2794&amp;B2794,'raw -- CBO demo'!$A$11:$N$8141,8,FALSE)+VLOOKUP(A2794&amp;B2794,'raw -- CBO demo'!$A$11:$N$8141,14,FALSE)</f>
        <v>2347880</v>
      </c>
    </row>
    <row r="2795" spans="1:5">
      <c r="A2795">
        <f t="shared" si="95"/>
        <v>2050</v>
      </c>
      <c r="B2795">
        <f t="shared" si="96"/>
        <v>66</v>
      </c>
      <c r="C2795" t="str">
        <f t="shared" si="96"/>
        <v>pop_65_74</v>
      </c>
      <c r="D2795">
        <f ca="1">VLOOKUP(A2795&amp;B2795,'raw -- CBO demo'!$A$11:$N$8141,4,FALSE)</f>
        <v>3992384</v>
      </c>
      <c r="E2795">
        <f ca="1">VLOOKUP(A2795&amp;B2795,'raw -- CBO demo'!$A$11:$N$8141,8,FALSE)+VLOOKUP(A2795&amp;B2795,'raw -- CBO demo'!$A$11:$N$8141,14,FALSE)</f>
        <v>2404213</v>
      </c>
    </row>
    <row r="2796" spans="1:5">
      <c r="A2796">
        <f t="shared" si="95"/>
        <v>2050</v>
      </c>
      <c r="B2796">
        <f t="shared" si="96"/>
        <v>67</v>
      </c>
      <c r="C2796" t="str">
        <f t="shared" si="96"/>
        <v>pop_65_74</v>
      </c>
      <c r="D2796">
        <f ca="1">VLOOKUP(A2796&amp;B2796,'raw -- CBO demo'!$A$11:$N$8141,4,FALSE)</f>
        <v>4021866</v>
      </c>
      <c r="E2796">
        <f ca="1">VLOOKUP(A2796&amp;B2796,'raw -- CBO demo'!$A$11:$N$8141,8,FALSE)+VLOOKUP(A2796&amp;B2796,'raw -- CBO demo'!$A$11:$N$8141,14,FALSE)</f>
        <v>2380220</v>
      </c>
    </row>
    <row r="2797" spans="1:5">
      <c r="A2797">
        <f t="shared" ref="A2797:A2860" si="97">A2696+1</f>
        <v>2050</v>
      </c>
      <c r="B2797">
        <f t="shared" ref="B2797:C2860" si="98">B2696</f>
        <v>68</v>
      </c>
      <c r="C2797" t="str">
        <f t="shared" si="98"/>
        <v>pop_65_74</v>
      </c>
      <c r="D2797">
        <f ca="1">VLOOKUP(A2797&amp;B2797,'raw -- CBO demo'!$A$11:$N$8141,4,FALSE)</f>
        <v>3906901</v>
      </c>
      <c r="E2797">
        <f ca="1">VLOOKUP(A2797&amp;B2797,'raw -- CBO demo'!$A$11:$N$8141,8,FALSE)+VLOOKUP(A2797&amp;B2797,'raw -- CBO demo'!$A$11:$N$8141,14,FALSE)</f>
        <v>2317787</v>
      </c>
    </row>
    <row r="2798" spans="1:5">
      <c r="A2798">
        <f t="shared" si="97"/>
        <v>2050</v>
      </c>
      <c r="B2798">
        <f t="shared" si="98"/>
        <v>69</v>
      </c>
      <c r="C2798" t="str">
        <f t="shared" si="98"/>
        <v>pop_65_74</v>
      </c>
      <c r="D2798">
        <f ca="1">VLOOKUP(A2798&amp;B2798,'raw -- CBO demo'!$A$11:$N$8141,4,FALSE)</f>
        <v>3909910</v>
      </c>
      <c r="E2798">
        <f ca="1">VLOOKUP(A2798&amp;B2798,'raw -- CBO demo'!$A$11:$N$8141,8,FALSE)+VLOOKUP(A2798&amp;B2798,'raw -- CBO demo'!$A$11:$N$8141,14,FALSE)</f>
        <v>2295368</v>
      </c>
    </row>
    <row r="2799" spans="1:5">
      <c r="A2799">
        <f t="shared" si="97"/>
        <v>2050</v>
      </c>
      <c r="B2799">
        <f t="shared" si="98"/>
        <v>70</v>
      </c>
      <c r="C2799" t="str">
        <f t="shared" si="98"/>
        <v>pop_65_74</v>
      </c>
      <c r="D2799">
        <f ca="1">VLOOKUP(A2799&amp;B2799,'raw -- CBO demo'!$A$11:$N$8141,4,FALSE)</f>
        <v>3713293</v>
      </c>
      <c r="E2799">
        <f ca="1">VLOOKUP(A2799&amp;B2799,'raw -- CBO demo'!$A$11:$N$8141,8,FALSE)+VLOOKUP(A2799&amp;B2799,'raw -- CBO demo'!$A$11:$N$8141,14,FALSE)</f>
        <v>2254095</v>
      </c>
    </row>
    <row r="2800" spans="1:5">
      <c r="A2800">
        <f t="shared" si="97"/>
        <v>2050</v>
      </c>
      <c r="B2800">
        <f t="shared" si="98"/>
        <v>71</v>
      </c>
      <c r="C2800" t="str">
        <f t="shared" si="98"/>
        <v>pop_65_74</v>
      </c>
      <c r="D2800">
        <f ca="1">VLOOKUP(A2800&amp;B2800,'raw -- CBO demo'!$A$11:$N$8141,4,FALSE)</f>
        <v>3545015</v>
      </c>
      <c r="E2800">
        <f ca="1">VLOOKUP(A2800&amp;B2800,'raw -- CBO demo'!$A$11:$N$8141,8,FALSE)+VLOOKUP(A2800&amp;B2800,'raw -- CBO demo'!$A$11:$N$8141,14,FALSE)</f>
        <v>2147578</v>
      </c>
    </row>
    <row r="2801" spans="1:5">
      <c r="A2801">
        <f t="shared" si="97"/>
        <v>2050</v>
      </c>
      <c r="B2801">
        <f t="shared" si="98"/>
        <v>72</v>
      </c>
      <c r="C2801" t="str">
        <f t="shared" si="98"/>
        <v>pop_65_74</v>
      </c>
      <c r="D2801">
        <f ca="1">VLOOKUP(A2801&amp;B2801,'raw -- CBO demo'!$A$11:$N$8141,4,FALSE)</f>
        <v>3469478</v>
      </c>
      <c r="E2801">
        <f ca="1">VLOOKUP(A2801&amp;B2801,'raw -- CBO demo'!$A$11:$N$8141,8,FALSE)+VLOOKUP(A2801&amp;B2801,'raw -- CBO demo'!$A$11:$N$8141,14,FALSE)</f>
        <v>2091324</v>
      </c>
    </row>
    <row r="2802" spans="1:5">
      <c r="A2802">
        <f t="shared" si="97"/>
        <v>2050</v>
      </c>
      <c r="B2802">
        <f t="shared" si="98"/>
        <v>73</v>
      </c>
      <c r="C2802" t="str">
        <f t="shared" si="98"/>
        <v>pop_65_74</v>
      </c>
      <c r="D2802">
        <f ca="1">VLOOKUP(A2802&amp;B2802,'raw -- CBO demo'!$A$11:$N$8141,4,FALSE)</f>
        <v>3289805</v>
      </c>
      <c r="E2802">
        <f ca="1">VLOOKUP(A2802&amp;B2802,'raw -- CBO demo'!$A$11:$N$8141,8,FALSE)+VLOOKUP(A2802&amp;B2802,'raw -- CBO demo'!$A$11:$N$8141,14,FALSE)</f>
        <v>2001417</v>
      </c>
    </row>
    <row r="2803" spans="1:5">
      <c r="A2803">
        <f t="shared" si="97"/>
        <v>2050</v>
      </c>
      <c r="B2803">
        <f t="shared" si="98"/>
        <v>74</v>
      </c>
      <c r="C2803" t="str">
        <f t="shared" si="98"/>
        <v>pop_65_74</v>
      </c>
      <c r="D2803">
        <f ca="1">VLOOKUP(A2803&amp;B2803,'raw -- CBO demo'!$A$11:$N$8141,4,FALSE)</f>
        <v>3204106</v>
      </c>
      <c r="E2803">
        <f ca="1">VLOOKUP(A2803&amp;B2803,'raw -- CBO demo'!$A$11:$N$8141,8,FALSE)+VLOOKUP(A2803&amp;B2803,'raw -- CBO demo'!$A$11:$N$8141,14,FALSE)</f>
        <v>1897317</v>
      </c>
    </row>
    <row r="2804" spans="1:5">
      <c r="A2804">
        <f t="shared" si="97"/>
        <v>2050</v>
      </c>
      <c r="B2804">
        <f t="shared" si="98"/>
        <v>75</v>
      </c>
      <c r="C2804" t="str">
        <f t="shared" si="98"/>
        <v>pop_75_84</v>
      </c>
      <c r="D2804">
        <f ca="1">VLOOKUP(A2804&amp;B2804,'raw -- CBO demo'!$A$11:$N$8141,4,FALSE)</f>
        <v>3129698</v>
      </c>
      <c r="E2804">
        <f ca="1">VLOOKUP(A2804&amp;B2804,'raw -- CBO demo'!$A$11:$N$8141,8,FALSE)+VLOOKUP(A2804&amp;B2804,'raw -- CBO demo'!$A$11:$N$8141,14,FALSE)</f>
        <v>1809487</v>
      </c>
    </row>
    <row r="2805" spans="1:5">
      <c r="A2805">
        <f t="shared" si="97"/>
        <v>2050</v>
      </c>
      <c r="B2805">
        <f t="shared" si="98"/>
        <v>76</v>
      </c>
      <c r="C2805" t="str">
        <f t="shared" si="98"/>
        <v>pop_75_84</v>
      </c>
      <c r="D2805">
        <f ca="1">VLOOKUP(A2805&amp;B2805,'raw -- CBO demo'!$A$11:$N$8141,4,FALSE)</f>
        <v>3007043</v>
      </c>
      <c r="E2805">
        <f ca="1">VLOOKUP(A2805&amp;B2805,'raw -- CBO demo'!$A$11:$N$8141,8,FALSE)+VLOOKUP(A2805&amp;B2805,'raw -- CBO demo'!$A$11:$N$8141,14,FALSE)</f>
        <v>1690490</v>
      </c>
    </row>
    <row r="2806" spans="1:5">
      <c r="A2806">
        <f t="shared" si="97"/>
        <v>2050</v>
      </c>
      <c r="B2806">
        <f t="shared" si="98"/>
        <v>77</v>
      </c>
      <c r="C2806" t="str">
        <f t="shared" si="98"/>
        <v>pop_75_84</v>
      </c>
      <c r="D2806">
        <f ca="1">VLOOKUP(A2806&amp;B2806,'raw -- CBO demo'!$A$11:$N$8141,4,FALSE)</f>
        <v>3048982</v>
      </c>
      <c r="E2806">
        <f ca="1">VLOOKUP(A2806&amp;B2806,'raw -- CBO demo'!$A$11:$N$8141,8,FALSE)+VLOOKUP(A2806&amp;B2806,'raw -- CBO demo'!$A$11:$N$8141,14,FALSE)</f>
        <v>1723395</v>
      </c>
    </row>
    <row r="2807" spans="1:5">
      <c r="A2807">
        <f t="shared" si="97"/>
        <v>2050</v>
      </c>
      <c r="B2807">
        <f t="shared" si="98"/>
        <v>78</v>
      </c>
      <c r="C2807" t="str">
        <f t="shared" si="98"/>
        <v>pop_75_84</v>
      </c>
      <c r="D2807">
        <f ca="1">VLOOKUP(A2807&amp;B2807,'raw -- CBO demo'!$A$11:$N$8141,4,FALSE)</f>
        <v>3096533</v>
      </c>
      <c r="E2807">
        <f ca="1">VLOOKUP(A2807&amp;B2807,'raw -- CBO demo'!$A$11:$N$8141,8,FALSE)+VLOOKUP(A2807&amp;B2807,'raw -- CBO demo'!$A$11:$N$8141,14,FALSE)</f>
        <v>1681137</v>
      </c>
    </row>
    <row r="2808" spans="1:5">
      <c r="A2808">
        <f t="shared" si="97"/>
        <v>2050</v>
      </c>
      <c r="B2808">
        <f t="shared" si="98"/>
        <v>79</v>
      </c>
      <c r="C2808" t="str">
        <f t="shared" si="98"/>
        <v>pop_75_84</v>
      </c>
      <c r="D2808">
        <f ca="1">VLOOKUP(A2808&amp;B2808,'raw -- CBO demo'!$A$11:$N$8141,4,FALSE)</f>
        <v>3127314</v>
      </c>
      <c r="E2808">
        <f ca="1">VLOOKUP(A2808&amp;B2808,'raw -- CBO demo'!$A$11:$N$8141,8,FALSE)+VLOOKUP(A2808&amp;B2808,'raw -- CBO demo'!$A$11:$N$8141,14,FALSE)</f>
        <v>1679161</v>
      </c>
    </row>
    <row r="2809" spans="1:5">
      <c r="A2809">
        <f t="shared" si="97"/>
        <v>2050</v>
      </c>
      <c r="B2809">
        <f t="shared" si="98"/>
        <v>80</v>
      </c>
      <c r="C2809" t="str">
        <f t="shared" si="98"/>
        <v>pop_75_84</v>
      </c>
      <c r="D2809">
        <f ca="1">VLOOKUP(A2809&amp;B2809,'raw -- CBO demo'!$A$11:$N$8141,4,FALSE)</f>
        <v>2884818</v>
      </c>
      <c r="E2809">
        <f ca="1">VLOOKUP(A2809&amp;B2809,'raw -- CBO demo'!$A$11:$N$8141,8,FALSE)+VLOOKUP(A2809&amp;B2809,'raw -- CBO demo'!$A$11:$N$8141,14,FALSE)</f>
        <v>1577966</v>
      </c>
    </row>
    <row r="2810" spans="1:5">
      <c r="A2810">
        <f t="shared" si="97"/>
        <v>2050</v>
      </c>
      <c r="B2810">
        <f t="shared" si="98"/>
        <v>81</v>
      </c>
      <c r="C2810" t="str">
        <f t="shared" si="98"/>
        <v>pop_75_84</v>
      </c>
      <c r="D2810">
        <f ca="1">VLOOKUP(A2810&amp;B2810,'raw -- CBO demo'!$A$11:$N$8141,4,FALSE)</f>
        <v>2687821</v>
      </c>
      <c r="E2810">
        <f ca="1">VLOOKUP(A2810&amp;B2810,'raw -- CBO demo'!$A$11:$N$8141,8,FALSE)+VLOOKUP(A2810&amp;B2810,'raw -- CBO demo'!$A$11:$N$8141,14,FALSE)</f>
        <v>1447757</v>
      </c>
    </row>
    <row r="2811" spans="1:5">
      <c r="A2811">
        <f t="shared" si="97"/>
        <v>2050</v>
      </c>
      <c r="B2811">
        <f t="shared" si="98"/>
        <v>82</v>
      </c>
      <c r="C2811" t="str">
        <f t="shared" si="98"/>
        <v>pop_75_84</v>
      </c>
      <c r="D2811">
        <f ca="1">VLOOKUP(A2811&amp;B2811,'raw -- CBO demo'!$A$11:$N$8141,4,FALSE)</f>
        <v>2534188</v>
      </c>
      <c r="E2811">
        <f ca="1">VLOOKUP(A2811&amp;B2811,'raw -- CBO demo'!$A$11:$N$8141,8,FALSE)+VLOOKUP(A2811&amp;B2811,'raw -- CBO demo'!$A$11:$N$8141,14,FALSE)</f>
        <v>1310191</v>
      </c>
    </row>
    <row r="2812" spans="1:5">
      <c r="A2812">
        <f t="shared" si="97"/>
        <v>2050</v>
      </c>
      <c r="B2812">
        <f t="shared" si="98"/>
        <v>83</v>
      </c>
      <c r="C2812" t="str">
        <f t="shared" si="98"/>
        <v>pop_75_84</v>
      </c>
      <c r="D2812">
        <f ca="1">VLOOKUP(A2812&amp;B2812,'raw -- CBO demo'!$A$11:$N$8141,4,FALSE)</f>
        <v>2432332</v>
      </c>
      <c r="E2812">
        <f ca="1">VLOOKUP(A2812&amp;B2812,'raw -- CBO demo'!$A$11:$N$8141,8,FALSE)+VLOOKUP(A2812&amp;B2812,'raw -- CBO demo'!$A$11:$N$8141,14,FALSE)</f>
        <v>1195347</v>
      </c>
    </row>
    <row r="2813" spans="1:5">
      <c r="A2813">
        <f t="shared" si="97"/>
        <v>2050</v>
      </c>
      <c r="B2813">
        <f t="shared" si="98"/>
        <v>84</v>
      </c>
      <c r="C2813" t="str">
        <f t="shared" si="98"/>
        <v>pop_75_84</v>
      </c>
      <c r="D2813">
        <f ca="1">VLOOKUP(A2813&amp;B2813,'raw -- CBO demo'!$A$11:$N$8141,4,FALSE)</f>
        <v>2367190</v>
      </c>
      <c r="E2813">
        <f ca="1">VLOOKUP(A2813&amp;B2813,'raw -- CBO demo'!$A$11:$N$8141,8,FALSE)+VLOOKUP(A2813&amp;B2813,'raw -- CBO demo'!$A$11:$N$8141,14,FALSE)</f>
        <v>1136210</v>
      </c>
    </row>
    <row r="2814" spans="1:5">
      <c r="A2814">
        <f t="shared" si="97"/>
        <v>2050</v>
      </c>
      <c r="B2814">
        <f t="shared" si="98"/>
        <v>85</v>
      </c>
      <c r="C2814" t="str">
        <f t="shared" si="98"/>
        <v>pop_85_plus</v>
      </c>
      <c r="D2814">
        <f ca="1">VLOOKUP(A2814&amp;B2814,'raw -- CBO demo'!$A$11:$N$8141,4,FALSE)</f>
        <v>2315554</v>
      </c>
      <c r="E2814">
        <f ca="1">VLOOKUP(A2814&amp;B2814,'raw -- CBO demo'!$A$11:$N$8141,8,FALSE)+VLOOKUP(A2814&amp;B2814,'raw -- CBO demo'!$A$11:$N$8141,14,FALSE)</f>
        <v>1114832</v>
      </c>
    </row>
    <row r="2815" spans="1:5">
      <c r="A2815">
        <f t="shared" si="97"/>
        <v>2050</v>
      </c>
      <c r="B2815">
        <f t="shared" si="98"/>
        <v>86</v>
      </c>
      <c r="C2815" t="str">
        <f t="shared" si="98"/>
        <v>pop_85_plus</v>
      </c>
      <c r="D2815">
        <f ca="1">VLOOKUP(A2815&amp;B2815,'raw -- CBO demo'!$A$11:$N$8141,4,FALSE)</f>
        <v>2147558</v>
      </c>
      <c r="E2815">
        <f ca="1">VLOOKUP(A2815&amp;B2815,'raw -- CBO demo'!$A$11:$N$8141,8,FALSE)+VLOOKUP(A2815&amp;B2815,'raw -- CBO demo'!$A$11:$N$8141,14,FALSE)</f>
        <v>1021995</v>
      </c>
    </row>
    <row r="2816" spans="1:5">
      <c r="A2816">
        <f t="shared" si="97"/>
        <v>2050</v>
      </c>
      <c r="B2816">
        <f t="shared" si="98"/>
        <v>87</v>
      </c>
      <c r="C2816" t="str">
        <f t="shared" si="98"/>
        <v>pop_85_plus</v>
      </c>
      <c r="D2816">
        <f ca="1">VLOOKUP(A2816&amp;B2816,'raw -- CBO demo'!$A$11:$N$8141,4,FALSE)</f>
        <v>1979894</v>
      </c>
      <c r="E2816">
        <f ca="1">VLOOKUP(A2816&amp;B2816,'raw -- CBO demo'!$A$11:$N$8141,8,FALSE)+VLOOKUP(A2816&amp;B2816,'raw -- CBO demo'!$A$11:$N$8141,14,FALSE)</f>
        <v>869118</v>
      </c>
    </row>
    <row r="2817" spans="1:5">
      <c r="A2817">
        <f t="shared" si="97"/>
        <v>2050</v>
      </c>
      <c r="B2817">
        <f t="shared" si="98"/>
        <v>88</v>
      </c>
      <c r="C2817" t="str">
        <f t="shared" si="98"/>
        <v>pop_85_plus</v>
      </c>
      <c r="D2817">
        <f ca="1">VLOOKUP(A2817&amp;B2817,'raw -- CBO demo'!$A$11:$N$8141,4,FALSE)</f>
        <v>1793686</v>
      </c>
      <c r="E2817">
        <f ca="1">VLOOKUP(A2817&amp;B2817,'raw -- CBO demo'!$A$11:$N$8141,8,FALSE)+VLOOKUP(A2817&amp;B2817,'raw -- CBO demo'!$A$11:$N$8141,14,FALSE)</f>
        <v>759783</v>
      </c>
    </row>
    <row r="2818" spans="1:5">
      <c r="A2818">
        <f t="shared" si="97"/>
        <v>2050</v>
      </c>
      <c r="B2818">
        <f t="shared" si="98"/>
        <v>89</v>
      </c>
      <c r="C2818" t="str">
        <f t="shared" si="98"/>
        <v>pop_85_plus</v>
      </c>
      <c r="D2818">
        <f ca="1">VLOOKUP(A2818&amp;B2818,'raw -- CBO demo'!$A$11:$N$8141,4,FALSE)</f>
        <v>1626519</v>
      </c>
      <c r="E2818">
        <f ca="1">VLOOKUP(A2818&amp;B2818,'raw -- CBO demo'!$A$11:$N$8141,8,FALSE)+VLOOKUP(A2818&amp;B2818,'raw -- CBO demo'!$A$11:$N$8141,14,FALSE)</f>
        <v>634726</v>
      </c>
    </row>
    <row r="2819" spans="1:5">
      <c r="A2819">
        <f t="shared" si="97"/>
        <v>2050</v>
      </c>
      <c r="B2819">
        <f t="shared" si="98"/>
        <v>90</v>
      </c>
      <c r="C2819" t="str">
        <f t="shared" si="98"/>
        <v>pop_85_plus</v>
      </c>
      <c r="D2819">
        <f ca="1">VLOOKUP(A2819&amp;B2819,'raw -- CBO demo'!$A$11:$N$8141,4,FALSE)</f>
        <v>1404615</v>
      </c>
      <c r="E2819">
        <f ca="1">VLOOKUP(A2819&amp;B2819,'raw -- CBO demo'!$A$11:$N$8141,8,FALSE)+VLOOKUP(A2819&amp;B2819,'raw -- CBO demo'!$A$11:$N$8141,14,FALSE)</f>
        <v>520320</v>
      </c>
    </row>
    <row r="2820" spans="1:5">
      <c r="A2820">
        <f t="shared" si="97"/>
        <v>2050</v>
      </c>
      <c r="B2820">
        <f t="shared" si="98"/>
        <v>91</v>
      </c>
      <c r="C2820" t="str">
        <f t="shared" si="98"/>
        <v>pop_85_plus</v>
      </c>
      <c r="D2820">
        <f ca="1">VLOOKUP(A2820&amp;B2820,'raw -- CBO demo'!$A$11:$N$8141,4,FALSE)</f>
        <v>1188263</v>
      </c>
      <c r="E2820">
        <f ca="1">VLOOKUP(A2820&amp;B2820,'raw -- CBO demo'!$A$11:$N$8141,8,FALSE)+VLOOKUP(A2820&amp;B2820,'raw -- CBO demo'!$A$11:$N$8141,14,FALSE)</f>
        <v>409672</v>
      </c>
    </row>
    <row r="2821" spans="1:5">
      <c r="A2821">
        <f t="shared" si="97"/>
        <v>2050</v>
      </c>
      <c r="B2821">
        <f t="shared" si="98"/>
        <v>92</v>
      </c>
      <c r="C2821" t="str">
        <f t="shared" si="98"/>
        <v>pop_85_plus</v>
      </c>
      <c r="D2821">
        <f ca="1">VLOOKUP(A2821&amp;B2821,'raw -- CBO demo'!$A$11:$N$8141,4,FALSE)</f>
        <v>1018859</v>
      </c>
      <c r="E2821">
        <f ca="1">VLOOKUP(A2821&amp;B2821,'raw -- CBO demo'!$A$11:$N$8141,8,FALSE)+VLOOKUP(A2821&amp;B2821,'raw -- CBO demo'!$A$11:$N$8141,14,FALSE)</f>
        <v>329043</v>
      </c>
    </row>
    <row r="2822" spans="1:5">
      <c r="A2822">
        <f t="shared" si="97"/>
        <v>2050</v>
      </c>
      <c r="B2822">
        <f t="shared" si="98"/>
        <v>93</v>
      </c>
      <c r="C2822" t="str">
        <f t="shared" si="98"/>
        <v>pop_85_plus</v>
      </c>
      <c r="D2822">
        <f ca="1">VLOOKUP(A2822&amp;B2822,'raw -- CBO demo'!$A$11:$N$8141,4,FALSE)</f>
        <v>828261</v>
      </c>
      <c r="E2822">
        <f ca="1">VLOOKUP(A2822&amp;B2822,'raw -- CBO demo'!$A$11:$N$8141,8,FALSE)+VLOOKUP(A2822&amp;B2822,'raw -- CBO demo'!$A$11:$N$8141,14,FALSE)</f>
        <v>247432</v>
      </c>
    </row>
    <row r="2823" spans="1:5">
      <c r="A2823">
        <f t="shared" si="97"/>
        <v>2050</v>
      </c>
      <c r="B2823">
        <f t="shared" si="98"/>
        <v>94</v>
      </c>
      <c r="C2823" t="str">
        <f t="shared" si="98"/>
        <v>pop_85_plus</v>
      </c>
      <c r="D2823">
        <f ca="1">VLOOKUP(A2823&amp;B2823,'raw -- CBO demo'!$A$11:$N$8141,4,FALSE)</f>
        <v>658753</v>
      </c>
      <c r="E2823">
        <f ca="1">VLOOKUP(A2823&amp;B2823,'raw -- CBO demo'!$A$11:$N$8141,8,FALSE)+VLOOKUP(A2823&amp;B2823,'raw -- CBO demo'!$A$11:$N$8141,14,FALSE)</f>
        <v>172878</v>
      </c>
    </row>
    <row r="2824" spans="1:5">
      <c r="A2824">
        <f t="shared" si="97"/>
        <v>2050</v>
      </c>
      <c r="B2824">
        <f t="shared" si="98"/>
        <v>95</v>
      </c>
      <c r="C2824" t="str">
        <f t="shared" si="98"/>
        <v>pop_85_plus</v>
      </c>
      <c r="D2824">
        <f ca="1">VLOOKUP(A2824&amp;B2824,'raw -- CBO demo'!$A$11:$N$8141,4,FALSE)</f>
        <v>518420</v>
      </c>
      <c r="E2824">
        <f ca="1">VLOOKUP(A2824&amp;B2824,'raw -- CBO demo'!$A$11:$N$8141,8,FALSE)+VLOOKUP(A2824&amp;B2824,'raw -- CBO demo'!$A$11:$N$8141,14,FALSE)</f>
        <v>135253</v>
      </c>
    </row>
    <row r="2825" spans="1:5">
      <c r="A2825">
        <f t="shared" si="97"/>
        <v>2050</v>
      </c>
      <c r="B2825">
        <f t="shared" si="98"/>
        <v>96</v>
      </c>
      <c r="C2825" t="str">
        <f t="shared" si="98"/>
        <v>pop_85_plus</v>
      </c>
      <c r="D2825">
        <f ca="1">VLOOKUP(A2825&amp;B2825,'raw -- CBO demo'!$A$11:$N$8141,4,FALSE)</f>
        <v>384788</v>
      </c>
      <c r="E2825">
        <f ca="1">VLOOKUP(A2825&amp;B2825,'raw -- CBO demo'!$A$11:$N$8141,8,FALSE)+VLOOKUP(A2825&amp;B2825,'raw -- CBO demo'!$A$11:$N$8141,14,FALSE)</f>
        <v>83390</v>
      </c>
    </row>
    <row r="2826" spans="1:5">
      <c r="A2826">
        <f t="shared" si="97"/>
        <v>2050</v>
      </c>
      <c r="B2826">
        <f t="shared" si="98"/>
        <v>97</v>
      </c>
      <c r="C2826" t="str">
        <f t="shared" si="98"/>
        <v>pop_85_plus</v>
      </c>
      <c r="D2826">
        <f ca="1">VLOOKUP(A2826&amp;B2826,'raw -- CBO demo'!$A$11:$N$8141,4,FALSE)</f>
        <v>288095</v>
      </c>
      <c r="E2826">
        <f ca="1">VLOOKUP(A2826&amp;B2826,'raw -- CBO demo'!$A$11:$N$8141,8,FALSE)+VLOOKUP(A2826&amp;B2826,'raw -- CBO demo'!$A$11:$N$8141,14,FALSE)</f>
        <v>53588</v>
      </c>
    </row>
    <row r="2827" spans="1:5">
      <c r="A2827">
        <f t="shared" si="97"/>
        <v>2050</v>
      </c>
      <c r="B2827">
        <f t="shared" si="98"/>
        <v>98</v>
      </c>
      <c r="C2827" t="str">
        <f t="shared" si="98"/>
        <v>pop_85_plus</v>
      </c>
      <c r="D2827">
        <f ca="1">VLOOKUP(A2827&amp;B2827,'raw -- CBO demo'!$A$11:$N$8141,4,FALSE)</f>
        <v>205338</v>
      </c>
      <c r="E2827">
        <f ca="1">VLOOKUP(A2827&amp;B2827,'raw -- CBO demo'!$A$11:$N$8141,8,FALSE)+VLOOKUP(A2827&amp;B2827,'raw -- CBO demo'!$A$11:$N$8141,14,FALSE)</f>
        <v>27082</v>
      </c>
    </row>
    <row r="2828" spans="1:5">
      <c r="A2828">
        <f t="shared" si="97"/>
        <v>2050</v>
      </c>
      <c r="B2828">
        <f t="shared" si="98"/>
        <v>99</v>
      </c>
      <c r="C2828" t="str">
        <f t="shared" si="98"/>
        <v>pop_85_plus</v>
      </c>
      <c r="D2828">
        <f ca="1">VLOOKUP(A2828&amp;B2828,'raw -- CBO demo'!$A$11:$N$8141,4,FALSE)</f>
        <v>143621</v>
      </c>
      <c r="E2828">
        <f ca="1">VLOOKUP(A2828&amp;B2828,'raw -- CBO demo'!$A$11:$N$8141,8,FALSE)+VLOOKUP(A2828&amp;B2828,'raw -- CBO demo'!$A$11:$N$8141,14,FALSE)</f>
        <v>21474</v>
      </c>
    </row>
    <row r="2829" spans="1:5">
      <c r="A2829">
        <f t="shared" si="97"/>
        <v>2050</v>
      </c>
      <c r="B2829">
        <f t="shared" si="98"/>
        <v>100</v>
      </c>
      <c r="C2829" t="str">
        <f t="shared" si="98"/>
        <v>pop_85_plus</v>
      </c>
      <c r="D2829">
        <f ca="1">VLOOKUP(A2829&amp;B2829,'raw -- CBO demo'!$A$11:$N$8141,4,FALSE)</f>
        <v>276191</v>
      </c>
      <c r="E2829">
        <f ca="1">VLOOKUP(A2829&amp;B2829,'raw -- CBO demo'!$A$11:$N$8141,8,FALSE)+VLOOKUP(A2829&amp;B2829,'raw -- CBO demo'!$A$11:$N$8141,14,FALSE)</f>
        <v>38766</v>
      </c>
    </row>
    <row r="2830" spans="1:5">
      <c r="A2830">
        <f t="shared" si="97"/>
        <v>2051</v>
      </c>
      <c r="B2830">
        <f t="shared" si="98"/>
        <v>0</v>
      </c>
      <c r="C2830" t="str">
        <f t="shared" si="98"/>
        <v>pop_0_5</v>
      </c>
      <c r="D2830">
        <f ca="1">VLOOKUP(A2830&amp;B2830,'raw -- CBO demo'!$A$11:$N$8141,4,FALSE)</f>
        <v>3870695</v>
      </c>
      <c r="E2830">
        <f ca="1">VLOOKUP(A2830&amp;B2830,'raw -- CBO demo'!$A$11:$N$8141,8,FALSE)+VLOOKUP(A2830&amp;B2830,'raw -- CBO demo'!$A$11:$N$8141,14,FALSE)</f>
        <v>0</v>
      </c>
    </row>
    <row r="2831" spans="1:5">
      <c r="A2831">
        <f t="shared" si="97"/>
        <v>2051</v>
      </c>
      <c r="B2831">
        <f t="shared" si="98"/>
        <v>1</v>
      </c>
      <c r="C2831" t="str">
        <f t="shared" si="98"/>
        <v>pop_0_5</v>
      </c>
      <c r="D2831">
        <f ca="1">VLOOKUP(A2831&amp;B2831,'raw -- CBO demo'!$A$11:$N$8141,4,FALSE)</f>
        <v>3895348</v>
      </c>
      <c r="E2831">
        <f ca="1">VLOOKUP(A2831&amp;B2831,'raw -- CBO demo'!$A$11:$N$8141,8,FALSE)+VLOOKUP(A2831&amp;B2831,'raw -- CBO demo'!$A$11:$N$8141,14,FALSE)</f>
        <v>0</v>
      </c>
    </row>
    <row r="2832" spans="1:5">
      <c r="A2832">
        <f t="shared" si="97"/>
        <v>2051</v>
      </c>
      <c r="B2832">
        <f t="shared" si="98"/>
        <v>2</v>
      </c>
      <c r="C2832" t="str">
        <f t="shared" si="98"/>
        <v>pop_0_5</v>
      </c>
      <c r="D2832">
        <f ca="1">VLOOKUP(A2832&amp;B2832,'raw -- CBO demo'!$A$11:$N$8141,4,FALSE)</f>
        <v>3930881</v>
      </c>
      <c r="E2832">
        <f ca="1">VLOOKUP(A2832&amp;B2832,'raw -- CBO demo'!$A$11:$N$8141,8,FALSE)+VLOOKUP(A2832&amp;B2832,'raw -- CBO demo'!$A$11:$N$8141,14,FALSE)</f>
        <v>0</v>
      </c>
    </row>
    <row r="2833" spans="1:5">
      <c r="A2833">
        <f t="shared" si="97"/>
        <v>2051</v>
      </c>
      <c r="B2833">
        <f t="shared" si="98"/>
        <v>3</v>
      </c>
      <c r="C2833" t="str">
        <f t="shared" si="98"/>
        <v>pop_0_5</v>
      </c>
      <c r="D2833">
        <f ca="1">VLOOKUP(A2833&amp;B2833,'raw -- CBO demo'!$A$11:$N$8141,4,FALSE)</f>
        <v>3968172</v>
      </c>
      <c r="E2833">
        <f ca="1">VLOOKUP(A2833&amp;B2833,'raw -- CBO demo'!$A$11:$N$8141,8,FALSE)+VLOOKUP(A2833&amp;B2833,'raw -- CBO demo'!$A$11:$N$8141,14,FALSE)</f>
        <v>0</v>
      </c>
    </row>
    <row r="2834" spans="1:5">
      <c r="A2834">
        <f t="shared" si="97"/>
        <v>2051</v>
      </c>
      <c r="B2834">
        <f t="shared" si="98"/>
        <v>4</v>
      </c>
      <c r="C2834" t="str">
        <f t="shared" si="98"/>
        <v>pop_0_5</v>
      </c>
      <c r="D2834">
        <f ca="1">VLOOKUP(A2834&amp;B2834,'raw -- CBO demo'!$A$11:$N$8141,4,FALSE)</f>
        <v>4003851</v>
      </c>
      <c r="E2834">
        <f ca="1">VLOOKUP(A2834&amp;B2834,'raw -- CBO demo'!$A$11:$N$8141,8,FALSE)+VLOOKUP(A2834&amp;B2834,'raw -- CBO demo'!$A$11:$N$8141,14,FALSE)</f>
        <v>0</v>
      </c>
    </row>
    <row r="2835" spans="1:5">
      <c r="A2835">
        <f t="shared" si="97"/>
        <v>2051</v>
      </c>
      <c r="B2835">
        <f t="shared" si="98"/>
        <v>5</v>
      </c>
      <c r="C2835" t="str">
        <f t="shared" si="98"/>
        <v>pop_0_5</v>
      </c>
      <c r="D2835">
        <f ca="1">VLOOKUP(A2835&amp;B2835,'raw -- CBO demo'!$A$11:$N$8141,4,FALSE)</f>
        <v>4038073</v>
      </c>
      <c r="E2835">
        <f ca="1">VLOOKUP(A2835&amp;B2835,'raw -- CBO demo'!$A$11:$N$8141,8,FALSE)+VLOOKUP(A2835&amp;B2835,'raw -- CBO demo'!$A$11:$N$8141,14,FALSE)</f>
        <v>0</v>
      </c>
    </row>
    <row r="2836" spans="1:5">
      <c r="A2836">
        <f t="shared" si="97"/>
        <v>2051</v>
      </c>
      <c r="B2836">
        <f t="shared" si="98"/>
        <v>6</v>
      </c>
      <c r="C2836" t="str">
        <f t="shared" si="98"/>
        <v>pop_6_17</v>
      </c>
      <c r="D2836">
        <f ca="1">VLOOKUP(A2836&amp;B2836,'raw -- CBO demo'!$A$11:$N$8141,4,FALSE)</f>
        <v>4072471</v>
      </c>
      <c r="E2836">
        <f ca="1">VLOOKUP(A2836&amp;B2836,'raw -- CBO demo'!$A$11:$N$8141,8,FALSE)+VLOOKUP(A2836&amp;B2836,'raw -- CBO demo'!$A$11:$N$8141,14,FALSE)</f>
        <v>0</v>
      </c>
    </row>
    <row r="2837" spans="1:5">
      <c r="A2837">
        <f t="shared" si="97"/>
        <v>2051</v>
      </c>
      <c r="B2837">
        <f t="shared" si="98"/>
        <v>7</v>
      </c>
      <c r="C2837" t="str">
        <f t="shared" si="98"/>
        <v>pop_6_17</v>
      </c>
      <c r="D2837">
        <f ca="1">VLOOKUP(A2837&amp;B2837,'raw -- CBO demo'!$A$11:$N$8141,4,FALSE)</f>
        <v>4104863</v>
      </c>
      <c r="E2837">
        <f ca="1">VLOOKUP(A2837&amp;B2837,'raw -- CBO demo'!$A$11:$N$8141,8,FALSE)+VLOOKUP(A2837&amp;B2837,'raw -- CBO demo'!$A$11:$N$8141,14,FALSE)</f>
        <v>0</v>
      </c>
    </row>
    <row r="2838" spans="1:5">
      <c r="A2838">
        <f t="shared" si="97"/>
        <v>2051</v>
      </c>
      <c r="B2838">
        <f t="shared" si="98"/>
        <v>8</v>
      </c>
      <c r="C2838" t="str">
        <f t="shared" si="98"/>
        <v>pop_6_17</v>
      </c>
      <c r="D2838">
        <f ca="1">VLOOKUP(A2838&amp;B2838,'raw -- CBO demo'!$A$11:$N$8141,4,FALSE)</f>
        <v>4136030</v>
      </c>
      <c r="E2838">
        <f ca="1">VLOOKUP(A2838&amp;B2838,'raw -- CBO demo'!$A$11:$N$8141,8,FALSE)+VLOOKUP(A2838&amp;B2838,'raw -- CBO demo'!$A$11:$N$8141,14,FALSE)</f>
        <v>0</v>
      </c>
    </row>
    <row r="2839" spans="1:5">
      <c r="A2839">
        <f t="shared" si="97"/>
        <v>2051</v>
      </c>
      <c r="B2839">
        <f t="shared" si="98"/>
        <v>9</v>
      </c>
      <c r="C2839" t="str">
        <f t="shared" si="98"/>
        <v>pop_6_17</v>
      </c>
      <c r="D2839">
        <f ca="1">VLOOKUP(A2839&amp;B2839,'raw -- CBO demo'!$A$11:$N$8141,4,FALSE)</f>
        <v>4166900</v>
      </c>
      <c r="E2839">
        <f ca="1">VLOOKUP(A2839&amp;B2839,'raw -- CBO demo'!$A$11:$N$8141,8,FALSE)+VLOOKUP(A2839&amp;B2839,'raw -- CBO demo'!$A$11:$N$8141,14,FALSE)</f>
        <v>0</v>
      </c>
    </row>
    <row r="2840" spans="1:5">
      <c r="A2840">
        <f t="shared" si="97"/>
        <v>2051</v>
      </c>
      <c r="B2840">
        <f t="shared" si="98"/>
        <v>10</v>
      </c>
      <c r="C2840" t="str">
        <f t="shared" si="98"/>
        <v>pop_6_17</v>
      </c>
      <c r="D2840">
        <f ca="1">VLOOKUP(A2840&amp;B2840,'raw -- CBO demo'!$A$11:$N$8141,4,FALSE)</f>
        <v>4197075</v>
      </c>
      <c r="E2840">
        <f ca="1">VLOOKUP(A2840&amp;B2840,'raw -- CBO demo'!$A$11:$N$8141,8,FALSE)+VLOOKUP(A2840&amp;B2840,'raw -- CBO demo'!$A$11:$N$8141,14,FALSE)</f>
        <v>0</v>
      </c>
    </row>
    <row r="2841" spans="1:5">
      <c r="A2841">
        <f t="shared" si="97"/>
        <v>2051</v>
      </c>
      <c r="B2841">
        <f t="shared" si="98"/>
        <v>11</v>
      </c>
      <c r="C2841" t="str">
        <f t="shared" si="98"/>
        <v>pop_6_17</v>
      </c>
      <c r="D2841">
        <f ca="1">VLOOKUP(A2841&amp;B2841,'raw -- CBO demo'!$A$11:$N$8141,4,FALSE)</f>
        <v>4225037</v>
      </c>
      <c r="E2841">
        <f ca="1">VLOOKUP(A2841&amp;B2841,'raw -- CBO demo'!$A$11:$N$8141,8,FALSE)+VLOOKUP(A2841&amp;B2841,'raw -- CBO demo'!$A$11:$N$8141,14,FALSE)</f>
        <v>0</v>
      </c>
    </row>
    <row r="2842" spans="1:5">
      <c r="A2842">
        <f t="shared" si="97"/>
        <v>2051</v>
      </c>
      <c r="B2842">
        <f t="shared" si="98"/>
        <v>12</v>
      </c>
      <c r="C2842" t="str">
        <f t="shared" si="98"/>
        <v>pop_6_17</v>
      </c>
      <c r="D2842">
        <f ca="1">VLOOKUP(A2842&amp;B2842,'raw -- CBO demo'!$A$11:$N$8141,4,FALSE)</f>
        <v>4249945</v>
      </c>
      <c r="E2842">
        <f ca="1">VLOOKUP(A2842&amp;B2842,'raw -- CBO demo'!$A$11:$N$8141,8,FALSE)+VLOOKUP(A2842&amp;B2842,'raw -- CBO demo'!$A$11:$N$8141,14,FALSE)</f>
        <v>0</v>
      </c>
    </row>
    <row r="2843" spans="1:5">
      <c r="A2843">
        <f t="shared" si="97"/>
        <v>2051</v>
      </c>
      <c r="B2843">
        <f t="shared" si="98"/>
        <v>13</v>
      </c>
      <c r="C2843" t="str">
        <f t="shared" si="98"/>
        <v>pop_6_17</v>
      </c>
      <c r="D2843">
        <f ca="1">VLOOKUP(A2843&amp;B2843,'raw -- CBO demo'!$A$11:$N$8141,4,FALSE)</f>
        <v>4271732</v>
      </c>
      <c r="E2843">
        <f ca="1">VLOOKUP(A2843&amp;B2843,'raw -- CBO demo'!$A$11:$N$8141,8,FALSE)+VLOOKUP(A2843&amp;B2843,'raw -- CBO demo'!$A$11:$N$8141,14,FALSE)</f>
        <v>0</v>
      </c>
    </row>
    <row r="2844" spans="1:5">
      <c r="A2844">
        <f t="shared" si="97"/>
        <v>2051</v>
      </c>
      <c r="B2844">
        <f t="shared" si="98"/>
        <v>14</v>
      </c>
      <c r="C2844" t="str">
        <f t="shared" si="98"/>
        <v>pop_6_17</v>
      </c>
      <c r="D2844">
        <f ca="1">VLOOKUP(A2844&amp;B2844,'raw -- CBO demo'!$A$11:$N$8141,4,FALSE)</f>
        <v>4290830</v>
      </c>
      <c r="E2844">
        <f ca="1">VLOOKUP(A2844&amp;B2844,'raw -- CBO demo'!$A$11:$N$8141,8,FALSE)+VLOOKUP(A2844&amp;B2844,'raw -- CBO demo'!$A$11:$N$8141,14,FALSE)</f>
        <v>0</v>
      </c>
    </row>
    <row r="2845" spans="1:5">
      <c r="A2845">
        <f t="shared" si="97"/>
        <v>2051</v>
      </c>
      <c r="B2845">
        <f t="shared" si="98"/>
        <v>15</v>
      </c>
      <c r="C2845" t="str">
        <f t="shared" si="98"/>
        <v>pop_6_17</v>
      </c>
      <c r="D2845">
        <f ca="1">VLOOKUP(A2845&amp;B2845,'raw -- CBO demo'!$A$11:$N$8141,4,FALSE)</f>
        <v>4309292</v>
      </c>
      <c r="E2845">
        <f ca="1">VLOOKUP(A2845&amp;B2845,'raw -- CBO demo'!$A$11:$N$8141,8,FALSE)+VLOOKUP(A2845&amp;B2845,'raw -- CBO demo'!$A$11:$N$8141,14,FALSE)</f>
        <v>0</v>
      </c>
    </row>
    <row r="2846" spans="1:5">
      <c r="A2846">
        <f t="shared" si="97"/>
        <v>2051</v>
      </c>
      <c r="B2846">
        <f t="shared" si="98"/>
        <v>16</v>
      </c>
      <c r="C2846" t="str">
        <f t="shared" si="98"/>
        <v>pop_6_17</v>
      </c>
      <c r="D2846">
        <f ca="1">VLOOKUP(A2846&amp;B2846,'raw -- CBO demo'!$A$11:$N$8141,4,FALSE)</f>
        <v>4329233</v>
      </c>
      <c r="E2846">
        <f ca="1">VLOOKUP(A2846&amp;B2846,'raw -- CBO demo'!$A$11:$N$8141,8,FALSE)+VLOOKUP(A2846&amp;B2846,'raw -- CBO demo'!$A$11:$N$8141,14,FALSE)</f>
        <v>10557</v>
      </c>
    </row>
    <row r="2847" spans="1:5">
      <c r="A2847">
        <f t="shared" si="97"/>
        <v>2051</v>
      </c>
      <c r="B2847">
        <f t="shared" si="98"/>
        <v>17</v>
      </c>
      <c r="C2847" t="str">
        <f t="shared" si="98"/>
        <v>pop_6_17</v>
      </c>
      <c r="D2847">
        <f ca="1">VLOOKUP(A2847&amp;B2847,'raw -- CBO demo'!$A$11:$N$8141,4,FALSE)</f>
        <v>4352870</v>
      </c>
      <c r="E2847">
        <f ca="1">VLOOKUP(A2847&amp;B2847,'raw -- CBO demo'!$A$11:$N$8141,8,FALSE)+VLOOKUP(A2847&amp;B2847,'raw -- CBO demo'!$A$11:$N$8141,14,FALSE)</f>
        <v>35511</v>
      </c>
    </row>
    <row r="2848" spans="1:5">
      <c r="A2848">
        <f t="shared" si="97"/>
        <v>2051</v>
      </c>
      <c r="B2848">
        <f t="shared" si="98"/>
        <v>18</v>
      </c>
      <c r="C2848" t="str">
        <f t="shared" si="98"/>
        <v>pop_18_24</v>
      </c>
      <c r="D2848">
        <f ca="1">VLOOKUP(A2848&amp;B2848,'raw -- CBO demo'!$A$11:$N$8141,4,FALSE)</f>
        <v>4380050</v>
      </c>
      <c r="E2848">
        <f ca="1">VLOOKUP(A2848&amp;B2848,'raw -- CBO demo'!$A$11:$N$8141,8,FALSE)+VLOOKUP(A2848&amp;B2848,'raw -- CBO demo'!$A$11:$N$8141,14,FALSE)</f>
        <v>37438</v>
      </c>
    </row>
    <row r="2849" spans="1:5">
      <c r="A2849">
        <f t="shared" si="97"/>
        <v>2051</v>
      </c>
      <c r="B2849">
        <f t="shared" si="98"/>
        <v>19</v>
      </c>
      <c r="C2849" t="str">
        <f t="shared" si="98"/>
        <v>pop_18_24</v>
      </c>
      <c r="D2849">
        <f ca="1">VLOOKUP(A2849&amp;B2849,'raw -- CBO demo'!$A$11:$N$8141,4,FALSE)</f>
        <v>4407288</v>
      </c>
      <c r="E2849">
        <f ca="1">VLOOKUP(A2849&amp;B2849,'raw -- CBO demo'!$A$11:$N$8141,8,FALSE)+VLOOKUP(A2849&amp;B2849,'raw -- CBO demo'!$A$11:$N$8141,14,FALSE)</f>
        <v>68192</v>
      </c>
    </row>
    <row r="2850" spans="1:5">
      <c r="A2850">
        <f t="shared" si="97"/>
        <v>2051</v>
      </c>
      <c r="B2850">
        <f t="shared" si="98"/>
        <v>20</v>
      </c>
      <c r="C2850" t="str">
        <f t="shared" si="98"/>
        <v>pop_18_24</v>
      </c>
      <c r="D2850">
        <f ca="1">VLOOKUP(A2850&amp;B2850,'raw -- CBO demo'!$A$11:$N$8141,4,FALSE)</f>
        <v>4424665</v>
      </c>
      <c r="E2850">
        <f ca="1">VLOOKUP(A2850&amp;B2850,'raw -- CBO demo'!$A$11:$N$8141,8,FALSE)+VLOOKUP(A2850&amp;B2850,'raw -- CBO demo'!$A$11:$N$8141,14,FALSE)</f>
        <v>161123</v>
      </c>
    </row>
    <row r="2851" spans="1:5">
      <c r="A2851">
        <f t="shared" si="97"/>
        <v>2051</v>
      </c>
      <c r="B2851">
        <f t="shared" si="98"/>
        <v>21</v>
      </c>
      <c r="C2851" t="str">
        <f t="shared" si="98"/>
        <v>pop_18_24</v>
      </c>
      <c r="D2851">
        <f ca="1">VLOOKUP(A2851&amp;B2851,'raw -- CBO demo'!$A$11:$N$8141,4,FALSE)</f>
        <v>4428588</v>
      </c>
      <c r="E2851">
        <f ca="1">VLOOKUP(A2851&amp;B2851,'raw -- CBO demo'!$A$11:$N$8141,8,FALSE)+VLOOKUP(A2851&amp;B2851,'raw -- CBO demo'!$A$11:$N$8141,14,FALSE)</f>
        <v>232875</v>
      </c>
    </row>
    <row r="2852" spans="1:5">
      <c r="A2852">
        <f t="shared" si="97"/>
        <v>2051</v>
      </c>
      <c r="B2852">
        <f t="shared" si="98"/>
        <v>22</v>
      </c>
      <c r="C2852" t="str">
        <f t="shared" si="98"/>
        <v>pop_18_24</v>
      </c>
      <c r="D2852">
        <f ca="1">VLOOKUP(A2852&amp;B2852,'raw -- CBO demo'!$A$11:$N$8141,4,FALSE)</f>
        <v>4418583</v>
      </c>
      <c r="E2852">
        <f ca="1">VLOOKUP(A2852&amp;B2852,'raw -- CBO demo'!$A$11:$N$8141,8,FALSE)+VLOOKUP(A2852&amp;B2852,'raw -- CBO demo'!$A$11:$N$8141,14,FALSE)</f>
        <v>318092</v>
      </c>
    </row>
    <row r="2853" spans="1:5">
      <c r="A2853">
        <f t="shared" si="97"/>
        <v>2051</v>
      </c>
      <c r="B2853">
        <f t="shared" si="98"/>
        <v>23</v>
      </c>
      <c r="C2853" t="str">
        <f t="shared" si="98"/>
        <v>pop_18_24</v>
      </c>
      <c r="D2853">
        <f ca="1">VLOOKUP(A2853&amp;B2853,'raw -- CBO demo'!$A$11:$N$8141,4,FALSE)</f>
        <v>4399516</v>
      </c>
      <c r="E2853">
        <f ca="1">VLOOKUP(A2853&amp;B2853,'raw -- CBO demo'!$A$11:$N$8141,8,FALSE)+VLOOKUP(A2853&amp;B2853,'raw -- CBO demo'!$A$11:$N$8141,14,FALSE)</f>
        <v>488936</v>
      </c>
    </row>
    <row r="2854" spans="1:5">
      <c r="A2854">
        <f t="shared" si="97"/>
        <v>2051</v>
      </c>
      <c r="B2854">
        <f t="shared" si="98"/>
        <v>24</v>
      </c>
      <c r="C2854" t="str">
        <f t="shared" si="98"/>
        <v>pop_18_24</v>
      </c>
      <c r="D2854">
        <f ca="1">VLOOKUP(A2854&amp;B2854,'raw -- CBO demo'!$A$11:$N$8141,4,FALSE)</f>
        <v>4377917</v>
      </c>
      <c r="E2854">
        <f ca="1">VLOOKUP(A2854&amp;B2854,'raw -- CBO demo'!$A$11:$N$8141,8,FALSE)+VLOOKUP(A2854&amp;B2854,'raw -- CBO demo'!$A$11:$N$8141,14,FALSE)</f>
        <v>650839</v>
      </c>
    </row>
    <row r="2855" spans="1:5">
      <c r="A2855">
        <f t="shared" si="97"/>
        <v>2051</v>
      </c>
      <c r="B2855">
        <f t="shared" si="98"/>
        <v>25</v>
      </c>
      <c r="C2855" t="str">
        <f t="shared" si="98"/>
        <v>pop_25_34</v>
      </c>
      <c r="D2855">
        <f ca="1">VLOOKUP(A2855&amp;B2855,'raw -- CBO demo'!$A$11:$N$8141,4,FALSE)</f>
        <v>4357747</v>
      </c>
      <c r="E2855">
        <f ca="1">VLOOKUP(A2855&amp;B2855,'raw -- CBO demo'!$A$11:$N$8141,8,FALSE)+VLOOKUP(A2855&amp;B2855,'raw -- CBO demo'!$A$11:$N$8141,14,FALSE)</f>
        <v>831803</v>
      </c>
    </row>
    <row r="2856" spans="1:5">
      <c r="A2856">
        <f t="shared" si="97"/>
        <v>2051</v>
      </c>
      <c r="B2856">
        <f t="shared" si="98"/>
        <v>26</v>
      </c>
      <c r="C2856" t="str">
        <f t="shared" si="98"/>
        <v>pop_25_34</v>
      </c>
      <c r="D2856">
        <f ca="1">VLOOKUP(A2856&amp;B2856,'raw -- CBO demo'!$A$11:$N$8141,4,FALSE)</f>
        <v>4343641</v>
      </c>
      <c r="E2856">
        <f ca="1">VLOOKUP(A2856&amp;B2856,'raw -- CBO demo'!$A$11:$N$8141,8,FALSE)+VLOOKUP(A2856&amp;B2856,'raw -- CBO demo'!$A$11:$N$8141,14,FALSE)</f>
        <v>1113813</v>
      </c>
    </row>
    <row r="2857" spans="1:5">
      <c r="A2857">
        <f t="shared" si="97"/>
        <v>2051</v>
      </c>
      <c r="B2857">
        <f t="shared" si="98"/>
        <v>27</v>
      </c>
      <c r="C2857" t="str">
        <f t="shared" si="98"/>
        <v>pop_25_34</v>
      </c>
      <c r="D2857">
        <f ca="1">VLOOKUP(A2857&amp;B2857,'raw -- CBO demo'!$A$11:$N$8141,4,FALSE)</f>
        <v>4340031</v>
      </c>
      <c r="E2857">
        <f ca="1">VLOOKUP(A2857&amp;B2857,'raw -- CBO demo'!$A$11:$N$8141,8,FALSE)+VLOOKUP(A2857&amp;B2857,'raw -- CBO demo'!$A$11:$N$8141,14,FALSE)</f>
        <v>1270324</v>
      </c>
    </row>
    <row r="2858" spans="1:5">
      <c r="A2858">
        <f t="shared" si="97"/>
        <v>2051</v>
      </c>
      <c r="B2858">
        <f t="shared" si="98"/>
        <v>28</v>
      </c>
      <c r="C2858" t="str">
        <f t="shared" si="98"/>
        <v>pop_25_34</v>
      </c>
      <c r="D2858">
        <f ca="1">VLOOKUP(A2858&amp;B2858,'raw -- CBO demo'!$A$11:$N$8141,4,FALSE)</f>
        <v>4335064</v>
      </c>
      <c r="E2858">
        <f ca="1">VLOOKUP(A2858&amp;B2858,'raw -- CBO demo'!$A$11:$N$8141,8,FALSE)+VLOOKUP(A2858&amp;B2858,'raw -- CBO demo'!$A$11:$N$8141,14,FALSE)</f>
        <v>1490518</v>
      </c>
    </row>
    <row r="2859" spans="1:5">
      <c r="A2859">
        <f t="shared" si="97"/>
        <v>2051</v>
      </c>
      <c r="B2859">
        <f t="shared" si="98"/>
        <v>29</v>
      </c>
      <c r="C2859" t="str">
        <f t="shared" si="98"/>
        <v>pop_25_34</v>
      </c>
      <c r="D2859">
        <f ca="1">VLOOKUP(A2859&amp;B2859,'raw -- CBO demo'!$A$11:$N$8141,4,FALSE)</f>
        <v>4339575</v>
      </c>
      <c r="E2859">
        <f ca="1">VLOOKUP(A2859&amp;B2859,'raw -- CBO demo'!$A$11:$N$8141,8,FALSE)+VLOOKUP(A2859&amp;B2859,'raw -- CBO demo'!$A$11:$N$8141,14,FALSE)</f>
        <v>1643320</v>
      </c>
    </row>
    <row r="2860" spans="1:5">
      <c r="A2860">
        <f t="shared" si="97"/>
        <v>2051</v>
      </c>
      <c r="B2860">
        <f t="shared" si="98"/>
        <v>30</v>
      </c>
      <c r="C2860" t="str">
        <f t="shared" si="98"/>
        <v>pop_25_34</v>
      </c>
      <c r="D2860">
        <f ca="1">VLOOKUP(A2860&amp;B2860,'raw -- CBO demo'!$A$11:$N$8141,4,FALSE)</f>
        <v>4290387</v>
      </c>
      <c r="E2860">
        <f ca="1">VLOOKUP(A2860&amp;B2860,'raw -- CBO demo'!$A$11:$N$8141,8,FALSE)+VLOOKUP(A2860&amp;B2860,'raw -- CBO demo'!$A$11:$N$8141,14,FALSE)</f>
        <v>1836812</v>
      </c>
    </row>
    <row r="2861" spans="1:5">
      <c r="A2861">
        <f t="shared" ref="A2861:A2924" si="99">A2760+1</f>
        <v>2051</v>
      </c>
      <c r="B2861">
        <f t="shared" ref="B2861:C2924" si="100">B2760</f>
        <v>31</v>
      </c>
      <c r="C2861" t="str">
        <f t="shared" si="100"/>
        <v>pop_25_34</v>
      </c>
      <c r="D2861">
        <f ca="1">VLOOKUP(A2861&amp;B2861,'raw -- CBO demo'!$A$11:$N$8141,4,FALSE)</f>
        <v>4421813</v>
      </c>
      <c r="E2861">
        <f ca="1">VLOOKUP(A2861&amp;B2861,'raw -- CBO demo'!$A$11:$N$8141,8,FALSE)+VLOOKUP(A2861&amp;B2861,'raw -- CBO demo'!$A$11:$N$8141,14,FALSE)</f>
        <v>1956523</v>
      </c>
    </row>
    <row r="2862" spans="1:5">
      <c r="A2862">
        <f t="shared" si="99"/>
        <v>2051</v>
      </c>
      <c r="B2862">
        <f t="shared" si="100"/>
        <v>32</v>
      </c>
      <c r="C2862" t="str">
        <f t="shared" si="100"/>
        <v>pop_25_34</v>
      </c>
      <c r="D2862">
        <f ca="1">VLOOKUP(A2862&amp;B2862,'raw -- CBO demo'!$A$11:$N$8141,4,FALSE)</f>
        <v>4484690</v>
      </c>
      <c r="E2862">
        <f ca="1">VLOOKUP(A2862&amp;B2862,'raw -- CBO demo'!$A$11:$N$8141,8,FALSE)+VLOOKUP(A2862&amp;B2862,'raw -- CBO demo'!$A$11:$N$8141,14,FALSE)</f>
        <v>2177848</v>
      </c>
    </row>
    <row r="2863" spans="1:5">
      <c r="A2863">
        <f t="shared" si="99"/>
        <v>2051</v>
      </c>
      <c r="B2863">
        <f t="shared" si="100"/>
        <v>33</v>
      </c>
      <c r="C2863" t="str">
        <f t="shared" si="100"/>
        <v>pop_25_34</v>
      </c>
      <c r="D2863">
        <f ca="1">VLOOKUP(A2863&amp;B2863,'raw -- CBO demo'!$A$11:$N$8141,4,FALSE)</f>
        <v>4558020</v>
      </c>
      <c r="E2863">
        <f ca="1">VLOOKUP(A2863&amp;B2863,'raw -- CBO demo'!$A$11:$N$8141,8,FALSE)+VLOOKUP(A2863&amp;B2863,'raw -- CBO demo'!$A$11:$N$8141,14,FALSE)</f>
        <v>2311953</v>
      </c>
    </row>
    <row r="2864" spans="1:5">
      <c r="A2864">
        <f t="shared" si="99"/>
        <v>2051</v>
      </c>
      <c r="B2864">
        <f t="shared" si="100"/>
        <v>34</v>
      </c>
      <c r="C2864" t="str">
        <f t="shared" si="100"/>
        <v>pop_25_34</v>
      </c>
      <c r="D2864">
        <f ca="1">VLOOKUP(A2864&amp;B2864,'raw -- CBO demo'!$A$11:$N$8141,4,FALSE)</f>
        <v>4655377</v>
      </c>
      <c r="E2864">
        <f ca="1">VLOOKUP(A2864&amp;B2864,'raw -- CBO demo'!$A$11:$N$8141,8,FALSE)+VLOOKUP(A2864&amp;B2864,'raw -- CBO demo'!$A$11:$N$8141,14,FALSE)</f>
        <v>2387120</v>
      </c>
    </row>
    <row r="2865" spans="1:5">
      <c r="A2865">
        <f t="shared" si="99"/>
        <v>2051</v>
      </c>
      <c r="B2865">
        <f t="shared" si="100"/>
        <v>35</v>
      </c>
      <c r="C2865" t="str">
        <f t="shared" si="100"/>
        <v>pop_35_44</v>
      </c>
      <c r="D2865">
        <f ca="1">VLOOKUP(A2865&amp;B2865,'raw -- CBO demo'!$A$11:$N$8141,4,FALSE)</f>
        <v>4693731</v>
      </c>
      <c r="E2865">
        <f ca="1">VLOOKUP(A2865&amp;B2865,'raw -- CBO demo'!$A$11:$N$8141,8,FALSE)+VLOOKUP(A2865&amp;B2865,'raw -- CBO demo'!$A$11:$N$8141,14,FALSE)</f>
        <v>2481748</v>
      </c>
    </row>
    <row r="2866" spans="1:5">
      <c r="A2866">
        <f t="shared" si="99"/>
        <v>2051</v>
      </c>
      <c r="B2866">
        <f t="shared" si="100"/>
        <v>36</v>
      </c>
      <c r="C2866" t="str">
        <f t="shared" si="100"/>
        <v>pop_35_44</v>
      </c>
      <c r="D2866">
        <f ca="1">VLOOKUP(A2866&amp;B2866,'raw -- CBO demo'!$A$11:$N$8141,4,FALSE)</f>
        <v>4708502</v>
      </c>
      <c r="E2866">
        <f ca="1">VLOOKUP(A2866&amp;B2866,'raw -- CBO demo'!$A$11:$N$8141,8,FALSE)+VLOOKUP(A2866&amp;B2866,'raw -- CBO demo'!$A$11:$N$8141,14,FALSE)</f>
        <v>2640867</v>
      </c>
    </row>
    <row r="2867" spans="1:5">
      <c r="A2867">
        <f t="shared" si="99"/>
        <v>2051</v>
      </c>
      <c r="B2867">
        <f t="shared" si="100"/>
        <v>37</v>
      </c>
      <c r="C2867" t="str">
        <f t="shared" si="100"/>
        <v>pop_35_44</v>
      </c>
      <c r="D2867">
        <f ca="1">VLOOKUP(A2867&amp;B2867,'raw -- CBO demo'!$A$11:$N$8141,4,FALSE)</f>
        <v>4657160</v>
      </c>
      <c r="E2867">
        <f ca="1">VLOOKUP(A2867&amp;B2867,'raw -- CBO demo'!$A$11:$N$8141,8,FALSE)+VLOOKUP(A2867&amp;B2867,'raw -- CBO demo'!$A$11:$N$8141,14,FALSE)</f>
        <v>2532325</v>
      </c>
    </row>
    <row r="2868" spans="1:5">
      <c r="A2868">
        <f t="shared" si="99"/>
        <v>2051</v>
      </c>
      <c r="B2868">
        <f t="shared" si="100"/>
        <v>38</v>
      </c>
      <c r="C2868" t="str">
        <f t="shared" si="100"/>
        <v>pop_35_44</v>
      </c>
      <c r="D2868">
        <f ca="1">VLOOKUP(A2868&amp;B2868,'raw -- CBO demo'!$A$11:$N$8141,4,FALSE)</f>
        <v>4675943</v>
      </c>
      <c r="E2868">
        <f ca="1">VLOOKUP(A2868&amp;B2868,'raw -- CBO demo'!$A$11:$N$8141,8,FALSE)+VLOOKUP(A2868&amp;B2868,'raw -- CBO demo'!$A$11:$N$8141,14,FALSE)</f>
        <v>2616624</v>
      </c>
    </row>
    <row r="2869" spans="1:5">
      <c r="A2869">
        <f t="shared" si="99"/>
        <v>2051</v>
      </c>
      <c r="B2869">
        <f t="shared" si="100"/>
        <v>39</v>
      </c>
      <c r="C2869" t="str">
        <f t="shared" si="100"/>
        <v>pop_35_44</v>
      </c>
      <c r="D2869">
        <f ca="1">VLOOKUP(A2869&amp;B2869,'raw -- CBO demo'!$A$11:$N$8141,4,FALSE)</f>
        <v>4670664</v>
      </c>
      <c r="E2869">
        <f ca="1">VLOOKUP(A2869&amp;B2869,'raw -- CBO demo'!$A$11:$N$8141,8,FALSE)+VLOOKUP(A2869&amp;B2869,'raw -- CBO demo'!$A$11:$N$8141,14,FALSE)</f>
        <v>2634853</v>
      </c>
    </row>
    <row r="2870" spans="1:5">
      <c r="A2870">
        <f t="shared" si="99"/>
        <v>2051</v>
      </c>
      <c r="B2870">
        <f t="shared" si="100"/>
        <v>40</v>
      </c>
      <c r="C2870" t="str">
        <f t="shared" si="100"/>
        <v>pop_35_44</v>
      </c>
      <c r="D2870">
        <f ca="1">VLOOKUP(A2870&amp;B2870,'raw -- CBO demo'!$A$11:$N$8141,4,FALSE)</f>
        <v>4755955</v>
      </c>
      <c r="E2870">
        <f ca="1">VLOOKUP(A2870&amp;B2870,'raw -- CBO demo'!$A$11:$N$8141,8,FALSE)+VLOOKUP(A2870&amp;B2870,'raw -- CBO demo'!$A$11:$N$8141,14,FALSE)</f>
        <v>2695985</v>
      </c>
    </row>
    <row r="2871" spans="1:5">
      <c r="A2871">
        <f t="shared" si="99"/>
        <v>2051</v>
      </c>
      <c r="B2871">
        <f t="shared" si="100"/>
        <v>41</v>
      </c>
      <c r="C2871" t="str">
        <f t="shared" si="100"/>
        <v>pop_35_44</v>
      </c>
      <c r="D2871">
        <f ca="1">VLOOKUP(A2871&amp;B2871,'raw -- CBO demo'!$A$11:$N$8141,4,FALSE)</f>
        <v>4827427</v>
      </c>
      <c r="E2871">
        <f ca="1">VLOOKUP(A2871&amp;B2871,'raw -- CBO demo'!$A$11:$N$8141,8,FALSE)+VLOOKUP(A2871&amp;B2871,'raw -- CBO demo'!$A$11:$N$8141,14,FALSE)</f>
        <v>2800827</v>
      </c>
    </row>
    <row r="2872" spans="1:5">
      <c r="A2872">
        <f t="shared" si="99"/>
        <v>2051</v>
      </c>
      <c r="B2872">
        <f t="shared" si="100"/>
        <v>42</v>
      </c>
      <c r="C2872" t="str">
        <f t="shared" si="100"/>
        <v>pop_35_44</v>
      </c>
      <c r="D2872">
        <f ca="1">VLOOKUP(A2872&amp;B2872,'raw -- CBO demo'!$A$11:$N$8141,4,FALSE)</f>
        <v>4983976</v>
      </c>
      <c r="E2872">
        <f ca="1">VLOOKUP(A2872&amp;B2872,'raw -- CBO demo'!$A$11:$N$8141,8,FALSE)+VLOOKUP(A2872&amp;B2872,'raw -- CBO demo'!$A$11:$N$8141,14,FALSE)</f>
        <v>2857225</v>
      </c>
    </row>
    <row r="2873" spans="1:5">
      <c r="A2873">
        <f t="shared" si="99"/>
        <v>2051</v>
      </c>
      <c r="B2873">
        <f t="shared" si="100"/>
        <v>43</v>
      </c>
      <c r="C2873" t="str">
        <f t="shared" si="100"/>
        <v>pop_35_44</v>
      </c>
      <c r="D2873">
        <f ca="1">VLOOKUP(A2873&amp;B2873,'raw -- CBO demo'!$A$11:$N$8141,4,FALSE)</f>
        <v>5003514</v>
      </c>
      <c r="E2873">
        <f ca="1">VLOOKUP(A2873&amp;B2873,'raw -- CBO demo'!$A$11:$N$8141,8,FALSE)+VLOOKUP(A2873&amp;B2873,'raw -- CBO demo'!$A$11:$N$8141,14,FALSE)</f>
        <v>2937555</v>
      </c>
    </row>
    <row r="2874" spans="1:5">
      <c r="A2874">
        <f t="shared" si="99"/>
        <v>2051</v>
      </c>
      <c r="B2874">
        <f t="shared" si="100"/>
        <v>44</v>
      </c>
      <c r="C2874" t="str">
        <f t="shared" si="100"/>
        <v>pop_35_44</v>
      </c>
      <c r="D2874">
        <f ca="1">VLOOKUP(A2874&amp;B2874,'raw -- CBO demo'!$A$11:$N$8141,4,FALSE)</f>
        <v>4936453</v>
      </c>
      <c r="E2874">
        <f ca="1">VLOOKUP(A2874&amp;B2874,'raw -- CBO demo'!$A$11:$N$8141,8,FALSE)+VLOOKUP(A2874&amp;B2874,'raw -- CBO demo'!$A$11:$N$8141,14,FALSE)</f>
        <v>2919994</v>
      </c>
    </row>
    <row r="2875" spans="1:5">
      <c r="A2875">
        <f t="shared" si="99"/>
        <v>2051</v>
      </c>
      <c r="B2875">
        <f t="shared" si="100"/>
        <v>45</v>
      </c>
      <c r="C2875" t="str">
        <f t="shared" si="100"/>
        <v>pop_45_54</v>
      </c>
      <c r="D2875">
        <f ca="1">VLOOKUP(A2875&amp;B2875,'raw -- CBO demo'!$A$11:$N$8141,4,FALSE)</f>
        <v>4825913</v>
      </c>
      <c r="E2875">
        <f ca="1">VLOOKUP(A2875&amp;B2875,'raw -- CBO demo'!$A$11:$N$8141,8,FALSE)+VLOOKUP(A2875&amp;B2875,'raw -- CBO demo'!$A$11:$N$8141,14,FALSE)</f>
        <v>2855746</v>
      </c>
    </row>
    <row r="2876" spans="1:5">
      <c r="A2876">
        <f t="shared" si="99"/>
        <v>2051</v>
      </c>
      <c r="B2876">
        <f t="shared" si="100"/>
        <v>46</v>
      </c>
      <c r="C2876" t="str">
        <f t="shared" si="100"/>
        <v>pop_45_54</v>
      </c>
      <c r="D2876">
        <f ca="1">VLOOKUP(A2876&amp;B2876,'raw -- CBO demo'!$A$11:$N$8141,4,FALSE)</f>
        <v>4773040</v>
      </c>
      <c r="E2876">
        <f ca="1">VLOOKUP(A2876&amp;B2876,'raw -- CBO demo'!$A$11:$N$8141,8,FALSE)+VLOOKUP(A2876&amp;B2876,'raw -- CBO demo'!$A$11:$N$8141,14,FALSE)</f>
        <v>2814068</v>
      </c>
    </row>
    <row r="2877" spans="1:5">
      <c r="A2877">
        <f t="shared" si="99"/>
        <v>2051</v>
      </c>
      <c r="B2877">
        <f t="shared" si="100"/>
        <v>47</v>
      </c>
      <c r="C2877" t="str">
        <f t="shared" si="100"/>
        <v>pop_45_54</v>
      </c>
      <c r="D2877">
        <f ca="1">VLOOKUP(A2877&amp;B2877,'raw -- CBO demo'!$A$11:$N$8141,4,FALSE)</f>
        <v>4732578</v>
      </c>
      <c r="E2877">
        <f ca="1">VLOOKUP(A2877&amp;B2877,'raw -- CBO demo'!$A$11:$N$8141,8,FALSE)+VLOOKUP(A2877&amp;B2877,'raw -- CBO demo'!$A$11:$N$8141,14,FALSE)</f>
        <v>2798606</v>
      </c>
    </row>
    <row r="2878" spans="1:5">
      <c r="A2878">
        <f t="shared" si="99"/>
        <v>2051</v>
      </c>
      <c r="B2878">
        <f t="shared" si="100"/>
        <v>48</v>
      </c>
      <c r="C2878" t="str">
        <f t="shared" si="100"/>
        <v>pop_45_54</v>
      </c>
      <c r="D2878">
        <f ca="1">VLOOKUP(A2878&amp;B2878,'raw -- CBO demo'!$A$11:$N$8141,4,FALSE)</f>
        <v>4673934</v>
      </c>
      <c r="E2878">
        <f ca="1">VLOOKUP(A2878&amp;B2878,'raw -- CBO demo'!$A$11:$N$8141,8,FALSE)+VLOOKUP(A2878&amp;B2878,'raw -- CBO demo'!$A$11:$N$8141,14,FALSE)</f>
        <v>2818518</v>
      </c>
    </row>
    <row r="2879" spans="1:5">
      <c r="A2879">
        <f t="shared" si="99"/>
        <v>2051</v>
      </c>
      <c r="B2879">
        <f t="shared" si="100"/>
        <v>49</v>
      </c>
      <c r="C2879" t="str">
        <f t="shared" si="100"/>
        <v>pop_45_54</v>
      </c>
      <c r="D2879">
        <f ca="1">VLOOKUP(A2879&amp;B2879,'raw -- CBO demo'!$A$11:$N$8141,4,FALSE)</f>
        <v>4663189</v>
      </c>
      <c r="E2879">
        <f ca="1">VLOOKUP(A2879&amp;B2879,'raw -- CBO demo'!$A$11:$N$8141,8,FALSE)+VLOOKUP(A2879&amp;B2879,'raw -- CBO demo'!$A$11:$N$8141,14,FALSE)</f>
        <v>2832760</v>
      </c>
    </row>
    <row r="2880" spans="1:5">
      <c r="A2880">
        <f t="shared" si="99"/>
        <v>2051</v>
      </c>
      <c r="B2880">
        <f t="shared" si="100"/>
        <v>50</v>
      </c>
      <c r="C2880" t="str">
        <f t="shared" si="100"/>
        <v>pop_45_54</v>
      </c>
      <c r="D2880">
        <f ca="1">VLOOKUP(A2880&amp;B2880,'raw -- CBO demo'!$A$11:$N$8141,4,FALSE)</f>
        <v>4735425</v>
      </c>
      <c r="E2880">
        <f ca="1">VLOOKUP(A2880&amp;B2880,'raw -- CBO demo'!$A$11:$N$8141,8,FALSE)+VLOOKUP(A2880&amp;B2880,'raw -- CBO demo'!$A$11:$N$8141,14,FALSE)</f>
        <v>2806673</v>
      </c>
    </row>
    <row r="2881" spans="1:5">
      <c r="A2881">
        <f t="shared" si="99"/>
        <v>2051</v>
      </c>
      <c r="B2881">
        <f t="shared" si="100"/>
        <v>51</v>
      </c>
      <c r="C2881" t="str">
        <f t="shared" si="100"/>
        <v>pop_45_54</v>
      </c>
      <c r="D2881">
        <f ca="1">VLOOKUP(A2881&amp;B2881,'raw -- CBO demo'!$A$11:$N$8141,4,FALSE)</f>
        <v>4654787</v>
      </c>
      <c r="E2881">
        <f ca="1">VLOOKUP(A2881&amp;B2881,'raw -- CBO demo'!$A$11:$N$8141,8,FALSE)+VLOOKUP(A2881&amp;B2881,'raw -- CBO demo'!$A$11:$N$8141,14,FALSE)</f>
        <v>2788491</v>
      </c>
    </row>
    <row r="2882" spans="1:5">
      <c r="A2882">
        <f t="shared" si="99"/>
        <v>2051</v>
      </c>
      <c r="B2882">
        <f t="shared" si="100"/>
        <v>52</v>
      </c>
      <c r="C2882" t="str">
        <f t="shared" si="100"/>
        <v>pop_45_54</v>
      </c>
      <c r="D2882">
        <f ca="1">VLOOKUP(A2882&amp;B2882,'raw -- CBO demo'!$A$11:$N$8141,4,FALSE)</f>
        <v>4633650</v>
      </c>
      <c r="E2882">
        <f ca="1">VLOOKUP(A2882&amp;B2882,'raw -- CBO demo'!$A$11:$N$8141,8,FALSE)+VLOOKUP(A2882&amp;B2882,'raw -- CBO demo'!$A$11:$N$8141,14,FALSE)</f>
        <v>2725198</v>
      </c>
    </row>
    <row r="2883" spans="1:5">
      <c r="A2883">
        <f t="shared" si="99"/>
        <v>2051</v>
      </c>
      <c r="B2883">
        <f t="shared" si="100"/>
        <v>53</v>
      </c>
      <c r="C2883" t="str">
        <f t="shared" si="100"/>
        <v>pop_45_54</v>
      </c>
      <c r="D2883">
        <f ca="1">VLOOKUP(A2883&amp;B2883,'raw -- CBO demo'!$A$11:$N$8141,4,FALSE)</f>
        <v>4550464</v>
      </c>
      <c r="E2883">
        <f ca="1">VLOOKUP(A2883&amp;B2883,'raw -- CBO demo'!$A$11:$N$8141,8,FALSE)+VLOOKUP(A2883&amp;B2883,'raw -- CBO demo'!$A$11:$N$8141,14,FALSE)</f>
        <v>2671628</v>
      </c>
    </row>
    <row r="2884" spans="1:5">
      <c r="A2884">
        <f t="shared" si="99"/>
        <v>2051</v>
      </c>
      <c r="B2884">
        <f t="shared" si="100"/>
        <v>54</v>
      </c>
      <c r="C2884" t="str">
        <f t="shared" si="100"/>
        <v>pop_45_54</v>
      </c>
      <c r="D2884">
        <f ca="1">VLOOKUP(A2884&amp;B2884,'raw -- CBO demo'!$A$11:$N$8141,4,FALSE)</f>
        <v>4543587</v>
      </c>
      <c r="E2884">
        <f ca="1">VLOOKUP(A2884&amp;B2884,'raw -- CBO demo'!$A$11:$N$8141,8,FALSE)+VLOOKUP(A2884&amp;B2884,'raw -- CBO demo'!$A$11:$N$8141,14,FALSE)</f>
        <v>2635309</v>
      </c>
    </row>
    <row r="2885" spans="1:5">
      <c r="A2885">
        <f t="shared" si="99"/>
        <v>2051</v>
      </c>
      <c r="B2885">
        <f t="shared" si="100"/>
        <v>55</v>
      </c>
      <c r="C2885" t="str">
        <f t="shared" si="100"/>
        <v>pop_55_64</v>
      </c>
      <c r="D2885">
        <f ca="1">VLOOKUP(A2885&amp;B2885,'raw -- CBO demo'!$A$11:$N$8141,4,FALSE)</f>
        <v>4539638</v>
      </c>
      <c r="E2885">
        <f ca="1">VLOOKUP(A2885&amp;B2885,'raw -- CBO demo'!$A$11:$N$8141,8,FALSE)+VLOOKUP(A2885&amp;B2885,'raw -- CBO demo'!$A$11:$N$8141,14,FALSE)</f>
        <v>2690487</v>
      </c>
    </row>
    <row r="2886" spans="1:5">
      <c r="A2886">
        <f t="shared" si="99"/>
        <v>2051</v>
      </c>
      <c r="B2886">
        <f t="shared" si="100"/>
        <v>56</v>
      </c>
      <c r="C2886" t="str">
        <f t="shared" si="100"/>
        <v>pop_55_64</v>
      </c>
      <c r="D2886">
        <f ca="1">VLOOKUP(A2886&amp;B2886,'raw -- CBO demo'!$A$11:$N$8141,4,FALSE)</f>
        <v>4546564</v>
      </c>
      <c r="E2886">
        <f ca="1">VLOOKUP(A2886&amp;B2886,'raw -- CBO demo'!$A$11:$N$8141,8,FALSE)+VLOOKUP(A2886&amp;B2886,'raw -- CBO demo'!$A$11:$N$8141,14,FALSE)</f>
        <v>2713054</v>
      </c>
    </row>
    <row r="2887" spans="1:5">
      <c r="A2887">
        <f t="shared" si="99"/>
        <v>2051</v>
      </c>
      <c r="B2887">
        <f t="shared" si="100"/>
        <v>57</v>
      </c>
      <c r="C2887" t="str">
        <f t="shared" si="100"/>
        <v>pop_55_64</v>
      </c>
      <c r="D2887">
        <f ca="1">VLOOKUP(A2887&amp;B2887,'raw -- CBO demo'!$A$11:$N$8141,4,FALSE)</f>
        <v>4575120</v>
      </c>
      <c r="E2887">
        <f ca="1">VLOOKUP(A2887&amp;B2887,'raw -- CBO demo'!$A$11:$N$8141,8,FALSE)+VLOOKUP(A2887&amp;B2887,'raw -- CBO demo'!$A$11:$N$8141,14,FALSE)</f>
        <v>2638698</v>
      </c>
    </row>
    <row r="2888" spans="1:5">
      <c r="A2888">
        <f t="shared" si="99"/>
        <v>2051</v>
      </c>
      <c r="B2888">
        <f t="shared" si="100"/>
        <v>58</v>
      </c>
      <c r="C2888" t="str">
        <f t="shared" si="100"/>
        <v>pop_55_64</v>
      </c>
      <c r="D2888">
        <f ca="1">VLOOKUP(A2888&amp;B2888,'raw -- CBO demo'!$A$11:$N$8141,4,FALSE)</f>
        <v>4635866</v>
      </c>
      <c r="E2888">
        <f ca="1">VLOOKUP(A2888&amp;B2888,'raw -- CBO demo'!$A$11:$N$8141,8,FALSE)+VLOOKUP(A2888&amp;B2888,'raw -- CBO demo'!$A$11:$N$8141,14,FALSE)</f>
        <v>2710426</v>
      </c>
    </row>
    <row r="2889" spans="1:5">
      <c r="A2889">
        <f t="shared" si="99"/>
        <v>2051</v>
      </c>
      <c r="B2889">
        <f t="shared" si="100"/>
        <v>59</v>
      </c>
      <c r="C2889" t="str">
        <f t="shared" si="100"/>
        <v>pop_55_64</v>
      </c>
      <c r="D2889">
        <f ca="1">VLOOKUP(A2889&amp;B2889,'raw -- CBO demo'!$A$11:$N$8141,4,FALSE)</f>
        <v>4653175</v>
      </c>
      <c r="E2889">
        <f ca="1">VLOOKUP(A2889&amp;B2889,'raw -- CBO demo'!$A$11:$N$8141,8,FALSE)+VLOOKUP(A2889&amp;B2889,'raw -- CBO demo'!$A$11:$N$8141,14,FALSE)</f>
        <v>2681129</v>
      </c>
    </row>
    <row r="2890" spans="1:5">
      <c r="A2890">
        <f t="shared" si="99"/>
        <v>2051</v>
      </c>
      <c r="B2890">
        <f t="shared" si="100"/>
        <v>60</v>
      </c>
      <c r="C2890" t="str">
        <f t="shared" si="100"/>
        <v>pop_55_64</v>
      </c>
      <c r="D2890">
        <f ca="1">VLOOKUP(A2890&amp;B2890,'raw -- CBO demo'!$A$11:$N$8141,4,FALSE)</f>
        <v>4673694</v>
      </c>
      <c r="E2890">
        <f ca="1">VLOOKUP(A2890&amp;B2890,'raw -- CBO demo'!$A$11:$N$8141,8,FALSE)+VLOOKUP(A2890&amp;B2890,'raw -- CBO demo'!$A$11:$N$8141,14,FALSE)</f>
        <v>2741116</v>
      </c>
    </row>
    <row r="2891" spans="1:5">
      <c r="A2891">
        <f t="shared" si="99"/>
        <v>2051</v>
      </c>
      <c r="B2891">
        <f t="shared" si="100"/>
        <v>61</v>
      </c>
      <c r="C2891" t="str">
        <f t="shared" si="100"/>
        <v>pop_55_64</v>
      </c>
      <c r="D2891">
        <f ca="1">VLOOKUP(A2891&amp;B2891,'raw -- CBO demo'!$A$11:$N$8141,4,FALSE)</f>
        <v>4514634</v>
      </c>
      <c r="E2891">
        <f ca="1">VLOOKUP(A2891&amp;B2891,'raw -- CBO demo'!$A$11:$N$8141,8,FALSE)+VLOOKUP(A2891&amp;B2891,'raw -- CBO demo'!$A$11:$N$8141,14,FALSE)</f>
        <v>2600965</v>
      </c>
    </row>
    <row r="2892" spans="1:5">
      <c r="A2892">
        <f t="shared" si="99"/>
        <v>2051</v>
      </c>
      <c r="B2892">
        <f t="shared" si="100"/>
        <v>62</v>
      </c>
      <c r="C2892" t="str">
        <f t="shared" si="100"/>
        <v>pop_55_64</v>
      </c>
      <c r="D2892">
        <f ca="1">VLOOKUP(A2892&amp;B2892,'raw -- CBO demo'!$A$11:$N$8141,4,FALSE)</f>
        <v>4378197</v>
      </c>
      <c r="E2892">
        <f ca="1">VLOOKUP(A2892&amp;B2892,'raw -- CBO demo'!$A$11:$N$8141,8,FALSE)+VLOOKUP(A2892&amp;B2892,'raw -- CBO demo'!$A$11:$N$8141,14,FALSE)</f>
        <v>2428164</v>
      </c>
    </row>
    <row r="2893" spans="1:5">
      <c r="A2893">
        <f t="shared" si="99"/>
        <v>2051</v>
      </c>
      <c r="B2893">
        <f t="shared" si="100"/>
        <v>63</v>
      </c>
      <c r="C2893" t="str">
        <f t="shared" si="100"/>
        <v>pop_55_64</v>
      </c>
      <c r="D2893">
        <f ca="1">VLOOKUP(A2893&amp;B2893,'raw -- CBO demo'!$A$11:$N$8141,4,FALSE)</f>
        <v>4238526</v>
      </c>
      <c r="E2893">
        <f ca="1">VLOOKUP(A2893&amp;B2893,'raw -- CBO demo'!$A$11:$N$8141,8,FALSE)+VLOOKUP(A2893&amp;B2893,'raw -- CBO demo'!$A$11:$N$8141,14,FALSE)</f>
        <v>2408858</v>
      </c>
    </row>
    <row r="2894" spans="1:5">
      <c r="A2894">
        <f t="shared" si="99"/>
        <v>2051</v>
      </c>
      <c r="B2894">
        <f t="shared" si="100"/>
        <v>64</v>
      </c>
      <c r="C2894" t="str">
        <f t="shared" si="100"/>
        <v>pop_55_64</v>
      </c>
      <c r="D2894">
        <f ca="1">VLOOKUP(A2894&amp;B2894,'raw -- CBO demo'!$A$11:$N$8141,4,FALSE)</f>
        <v>4160854</v>
      </c>
      <c r="E2894">
        <f ca="1">VLOOKUP(A2894&amp;B2894,'raw -- CBO demo'!$A$11:$N$8141,8,FALSE)+VLOOKUP(A2894&amp;B2894,'raw -- CBO demo'!$A$11:$N$8141,14,FALSE)</f>
        <v>2370938</v>
      </c>
    </row>
    <row r="2895" spans="1:5">
      <c r="A2895">
        <f t="shared" si="99"/>
        <v>2051</v>
      </c>
      <c r="B2895">
        <f t="shared" si="100"/>
        <v>65</v>
      </c>
      <c r="C2895" t="str">
        <f t="shared" si="100"/>
        <v>pop_65_74</v>
      </c>
      <c r="D2895">
        <f ca="1">VLOOKUP(A2895&amp;B2895,'raw -- CBO demo'!$A$11:$N$8141,4,FALSE)</f>
        <v>4133368</v>
      </c>
      <c r="E2895">
        <f ca="1">VLOOKUP(A2895&amp;B2895,'raw -- CBO demo'!$A$11:$N$8141,8,FALSE)+VLOOKUP(A2895&amp;B2895,'raw -- CBO demo'!$A$11:$N$8141,14,FALSE)</f>
        <v>2410793</v>
      </c>
    </row>
    <row r="2896" spans="1:5">
      <c r="A2896">
        <f t="shared" si="99"/>
        <v>2051</v>
      </c>
      <c r="B2896">
        <f t="shared" si="100"/>
        <v>66</v>
      </c>
      <c r="C2896" t="str">
        <f t="shared" si="100"/>
        <v>pop_65_74</v>
      </c>
      <c r="D2896">
        <f ca="1">VLOOKUP(A2896&amp;B2896,'raw -- CBO demo'!$A$11:$N$8141,4,FALSE)</f>
        <v>4014927</v>
      </c>
      <c r="E2896">
        <f ca="1">VLOOKUP(A2896&amp;B2896,'raw -- CBO demo'!$A$11:$N$8141,8,FALSE)+VLOOKUP(A2896&amp;B2896,'raw -- CBO demo'!$A$11:$N$8141,14,FALSE)</f>
        <v>2316581</v>
      </c>
    </row>
    <row r="2897" spans="1:5">
      <c r="A2897">
        <f t="shared" si="99"/>
        <v>2051</v>
      </c>
      <c r="B2897">
        <f t="shared" si="100"/>
        <v>67</v>
      </c>
      <c r="C2897" t="str">
        <f t="shared" si="100"/>
        <v>pop_65_74</v>
      </c>
      <c r="D2897">
        <f ca="1">VLOOKUP(A2897&amp;B2897,'raw -- CBO demo'!$A$11:$N$8141,4,FALSE)</f>
        <v>3955420</v>
      </c>
      <c r="E2897">
        <f ca="1">VLOOKUP(A2897&amp;B2897,'raw -- CBO demo'!$A$11:$N$8141,8,FALSE)+VLOOKUP(A2897&amp;B2897,'raw -- CBO demo'!$A$11:$N$8141,14,FALSE)</f>
        <v>2373943</v>
      </c>
    </row>
    <row r="2898" spans="1:5">
      <c r="A2898">
        <f t="shared" si="99"/>
        <v>2051</v>
      </c>
      <c r="B2898">
        <f t="shared" si="100"/>
        <v>68</v>
      </c>
      <c r="C2898" t="str">
        <f t="shared" si="100"/>
        <v>pop_65_74</v>
      </c>
      <c r="D2898">
        <f ca="1">VLOOKUP(A2898&amp;B2898,'raw -- CBO demo'!$A$11:$N$8141,4,FALSE)</f>
        <v>3981431</v>
      </c>
      <c r="E2898">
        <f ca="1">VLOOKUP(A2898&amp;B2898,'raw -- CBO demo'!$A$11:$N$8141,8,FALSE)+VLOOKUP(A2898&amp;B2898,'raw -- CBO demo'!$A$11:$N$8141,14,FALSE)</f>
        <v>2357245</v>
      </c>
    </row>
    <row r="2899" spans="1:5">
      <c r="A2899">
        <f t="shared" si="99"/>
        <v>2051</v>
      </c>
      <c r="B2899">
        <f t="shared" si="100"/>
        <v>69</v>
      </c>
      <c r="C2899" t="str">
        <f t="shared" si="100"/>
        <v>pop_65_74</v>
      </c>
      <c r="D2899">
        <f ca="1">VLOOKUP(A2899&amp;B2899,'raw -- CBO demo'!$A$11:$N$8141,4,FALSE)</f>
        <v>3864394</v>
      </c>
      <c r="E2899">
        <f ca="1">VLOOKUP(A2899&amp;B2899,'raw -- CBO demo'!$A$11:$N$8141,8,FALSE)+VLOOKUP(A2899&amp;B2899,'raw -- CBO demo'!$A$11:$N$8141,14,FALSE)</f>
        <v>2276918</v>
      </c>
    </row>
    <row r="2900" spans="1:5">
      <c r="A2900">
        <f t="shared" si="99"/>
        <v>2051</v>
      </c>
      <c r="B2900">
        <f t="shared" si="100"/>
        <v>70</v>
      </c>
      <c r="C2900" t="str">
        <f t="shared" si="100"/>
        <v>pop_65_74</v>
      </c>
      <c r="D2900">
        <f ca="1">VLOOKUP(A2900&amp;B2900,'raw -- CBO demo'!$A$11:$N$8141,4,FALSE)</f>
        <v>3864108</v>
      </c>
      <c r="E2900">
        <f ca="1">VLOOKUP(A2900&amp;B2900,'raw -- CBO demo'!$A$11:$N$8141,8,FALSE)+VLOOKUP(A2900&amp;B2900,'raw -- CBO demo'!$A$11:$N$8141,14,FALSE)</f>
        <v>2269671</v>
      </c>
    </row>
    <row r="2901" spans="1:5">
      <c r="A2901">
        <f t="shared" si="99"/>
        <v>2051</v>
      </c>
      <c r="B2901">
        <f t="shared" si="100"/>
        <v>71</v>
      </c>
      <c r="C2901" t="str">
        <f t="shared" si="100"/>
        <v>pop_65_74</v>
      </c>
      <c r="D2901">
        <f ca="1">VLOOKUP(A2901&amp;B2901,'raw -- CBO demo'!$A$11:$N$8141,4,FALSE)</f>
        <v>3666298</v>
      </c>
      <c r="E2901">
        <f ca="1">VLOOKUP(A2901&amp;B2901,'raw -- CBO demo'!$A$11:$N$8141,8,FALSE)+VLOOKUP(A2901&amp;B2901,'raw -- CBO demo'!$A$11:$N$8141,14,FALSE)</f>
        <v>2215204</v>
      </c>
    </row>
    <row r="2902" spans="1:5">
      <c r="A2902">
        <f t="shared" si="99"/>
        <v>2051</v>
      </c>
      <c r="B2902">
        <f t="shared" si="100"/>
        <v>72</v>
      </c>
      <c r="C2902" t="str">
        <f t="shared" si="100"/>
        <v>pop_65_74</v>
      </c>
      <c r="D2902">
        <f ca="1">VLOOKUP(A2902&amp;B2902,'raw -- CBO demo'!$A$11:$N$8141,4,FALSE)</f>
        <v>3495813</v>
      </c>
      <c r="E2902">
        <f ca="1">VLOOKUP(A2902&amp;B2902,'raw -- CBO demo'!$A$11:$N$8141,8,FALSE)+VLOOKUP(A2902&amp;B2902,'raw -- CBO demo'!$A$11:$N$8141,14,FALSE)</f>
        <v>2101524</v>
      </c>
    </row>
    <row r="2903" spans="1:5">
      <c r="A2903">
        <f t="shared" si="99"/>
        <v>2051</v>
      </c>
      <c r="B2903">
        <f t="shared" si="100"/>
        <v>73</v>
      </c>
      <c r="C2903" t="str">
        <f t="shared" si="100"/>
        <v>pop_65_74</v>
      </c>
      <c r="D2903">
        <f ca="1">VLOOKUP(A2903&amp;B2903,'raw -- CBO demo'!$A$11:$N$8141,4,FALSE)</f>
        <v>3416473</v>
      </c>
      <c r="E2903">
        <f ca="1">VLOOKUP(A2903&amp;B2903,'raw -- CBO demo'!$A$11:$N$8141,8,FALSE)+VLOOKUP(A2903&amp;B2903,'raw -- CBO demo'!$A$11:$N$8141,14,FALSE)</f>
        <v>2035690</v>
      </c>
    </row>
    <row r="2904" spans="1:5">
      <c r="A2904">
        <f t="shared" si="99"/>
        <v>2051</v>
      </c>
      <c r="B2904">
        <f t="shared" si="100"/>
        <v>74</v>
      </c>
      <c r="C2904" t="str">
        <f t="shared" si="100"/>
        <v>pop_65_74</v>
      </c>
      <c r="D2904">
        <f ca="1">VLOOKUP(A2904&amp;B2904,'raw -- CBO demo'!$A$11:$N$8141,4,FALSE)</f>
        <v>3234412</v>
      </c>
      <c r="E2904">
        <f ca="1">VLOOKUP(A2904&amp;B2904,'raw -- CBO demo'!$A$11:$N$8141,8,FALSE)+VLOOKUP(A2904&amp;B2904,'raw -- CBO demo'!$A$11:$N$8141,14,FALSE)</f>
        <v>1939255</v>
      </c>
    </row>
    <row r="2905" spans="1:5">
      <c r="A2905">
        <f t="shared" si="99"/>
        <v>2051</v>
      </c>
      <c r="B2905">
        <f t="shared" si="100"/>
        <v>75</v>
      </c>
      <c r="C2905" t="str">
        <f t="shared" si="100"/>
        <v>pop_75_84</v>
      </c>
      <c r="D2905">
        <f ca="1">VLOOKUP(A2905&amp;B2905,'raw -- CBO demo'!$A$11:$N$8141,4,FALSE)</f>
        <v>3143712</v>
      </c>
      <c r="E2905">
        <f ca="1">VLOOKUP(A2905&amp;B2905,'raw -- CBO demo'!$A$11:$N$8141,8,FALSE)+VLOOKUP(A2905&amp;B2905,'raw -- CBO demo'!$A$11:$N$8141,14,FALSE)</f>
        <v>1847290</v>
      </c>
    </row>
    <row r="2906" spans="1:5">
      <c r="A2906">
        <f t="shared" si="99"/>
        <v>2051</v>
      </c>
      <c r="B2906">
        <f t="shared" si="100"/>
        <v>76</v>
      </c>
      <c r="C2906" t="str">
        <f t="shared" si="100"/>
        <v>pop_75_84</v>
      </c>
      <c r="D2906">
        <f ca="1">VLOOKUP(A2906&amp;B2906,'raw -- CBO demo'!$A$11:$N$8141,4,FALSE)</f>
        <v>3063454</v>
      </c>
      <c r="E2906">
        <f ca="1">VLOOKUP(A2906&amp;B2906,'raw -- CBO demo'!$A$11:$N$8141,8,FALSE)+VLOOKUP(A2906&amp;B2906,'raw -- CBO demo'!$A$11:$N$8141,14,FALSE)</f>
        <v>1752172</v>
      </c>
    </row>
    <row r="2907" spans="1:5">
      <c r="A2907">
        <f t="shared" si="99"/>
        <v>2051</v>
      </c>
      <c r="B2907">
        <f t="shared" si="100"/>
        <v>77</v>
      </c>
      <c r="C2907" t="str">
        <f t="shared" si="100"/>
        <v>pop_75_84</v>
      </c>
      <c r="D2907">
        <f ca="1">VLOOKUP(A2907&amp;B2907,'raw -- CBO demo'!$A$11:$N$8141,4,FALSE)</f>
        <v>2936396</v>
      </c>
      <c r="E2907">
        <f ca="1">VLOOKUP(A2907&amp;B2907,'raw -- CBO demo'!$A$11:$N$8141,8,FALSE)+VLOOKUP(A2907&amp;B2907,'raw -- CBO demo'!$A$11:$N$8141,14,FALSE)</f>
        <v>1642692</v>
      </c>
    </row>
    <row r="2908" spans="1:5">
      <c r="A2908">
        <f t="shared" si="99"/>
        <v>2051</v>
      </c>
      <c r="B2908">
        <f t="shared" si="100"/>
        <v>78</v>
      </c>
      <c r="C2908" t="str">
        <f t="shared" si="100"/>
        <v>pop_75_84</v>
      </c>
      <c r="D2908">
        <f ca="1">VLOOKUP(A2908&amp;B2908,'raw -- CBO demo'!$A$11:$N$8141,4,FALSE)</f>
        <v>2969615</v>
      </c>
      <c r="E2908">
        <f ca="1">VLOOKUP(A2908&amp;B2908,'raw -- CBO demo'!$A$11:$N$8141,8,FALSE)+VLOOKUP(A2908&amp;B2908,'raw -- CBO demo'!$A$11:$N$8141,14,FALSE)</f>
        <v>1662406</v>
      </c>
    </row>
    <row r="2909" spans="1:5">
      <c r="A2909">
        <f t="shared" si="99"/>
        <v>2051</v>
      </c>
      <c r="B2909">
        <f t="shared" si="100"/>
        <v>79</v>
      </c>
      <c r="C2909" t="str">
        <f t="shared" si="100"/>
        <v>pop_75_84</v>
      </c>
      <c r="D2909">
        <f ca="1">VLOOKUP(A2909&amp;B2909,'raw -- CBO demo'!$A$11:$N$8141,4,FALSE)</f>
        <v>3007356</v>
      </c>
      <c r="E2909">
        <f ca="1">VLOOKUP(A2909&amp;B2909,'raw -- CBO demo'!$A$11:$N$8141,8,FALSE)+VLOOKUP(A2909&amp;B2909,'raw -- CBO demo'!$A$11:$N$8141,14,FALSE)</f>
        <v>1596444</v>
      </c>
    </row>
    <row r="2910" spans="1:5">
      <c r="A2910">
        <f t="shared" si="99"/>
        <v>2051</v>
      </c>
      <c r="B2910">
        <f t="shared" si="100"/>
        <v>80</v>
      </c>
      <c r="C2910" t="str">
        <f t="shared" si="100"/>
        <v>pop_75_84</v>
      </c>
      <c r="D2910">
        <f ca="1">VLOOKUP(A2910&amp;B2910,'raw -- CBO demo'!$A$11:$N$8141,4,FALSE)</f>
        <v>3023604</v>
      </c>
      <c r="E2910">
        <f ca="1">VLOOKUP(A2910&amp;B2910,'raw -- CBO demo'!$A$11:$N$8141,8,FALSE)+VLOOKUP(A2910&amp;B2910,'raw -- CBO demo'!$A$11:$N$8141,14,FALSE)</f>
        <v>1605013</v>
      </c>
    </row>
    <row r="2911" spans="1:5">
      <c r="A2911">
        <f t="shared" si="99"/>
        <v>2051</v>
      </c>
      <c r="B2911">
        <f t="shared" si="100"/>
        <v>81</v>
      </c>
      <c r="C2911" t="str">
        <f t="shared" si="100"/>
        <v>pop_75_84</v>
      </c>
      <c r="D2911">
        <f ca="1">VLOOKUP(A2911&amp;B2911,'raw -- CBO demo'!$A$11:$N$8141,4,FALSE)</f>
        <v>2774746</v>
      </c>
      <c r="E2911">
        <f ca="1">VLOOKUP(A2911&amp;B2911,'raw -- CBO demo'!$A$11:$N$8141,8,FALSE)+VLOOKUP(A2911&amp;B2911,'raw -- CBO demo'!$A$11:$N$8141,14,FALSE)</f>
        <v>1505269</v>
      </c>
    </row>
    <row r="2912" spans="1:5">
      <c r="A2912">
        <f t="shared" si="99"/>
        <v>2051</v>
      </c>
      <c r="B2912">
        <f t="shared" si="100"/>
        <v>82</v>
      </c>
      <c r="C2912" t="str">
        <f t="shared" si="100"/>
        <v>pop_75_84</v>
      </c>
      <c r="D2912">
        <f ca="1">VLOOKUP(A2912&amp;B2912,'raw -- CBO demo'!$A$11:$N$8141,4,FALSE)</f>
        <v>2573428</v>
      </c>
      <c r="E2912">
        <f ca="1">VLOOKUP(A2912&amp;B2912,'raw -- CBO demo'!$A$11:$N$8141,8,FALSE)+VLOOKUP(A2912&amp;B2912,'raw -- CBO demo'!$A$11:$N$8141,14,FALSE)</f>
        <v>1339292</v>
      </c>
    </row>
    <row r="2913" spans="1:5">
      <c r="A2913">
        <f t="shared" si="99"/>
        <v>2051</v>
      </c>
      <c r="B2913">
        <f t="shared" si="100"/>
        <v>83</v>
      </c>
      <c r="C2913" t="str">
        <f t="shared" si="100"/>
        <v>pop_75_84</v>
      </c>
      <c r="D2913">
        <f ca="1">VLOOKUP(A2913&amp;B2913,'raw -- CBO demo'!$A$11:$N$8141,4,FALSE)</f>
        <v>2413868</v>
      </c>
      <c r="E2913">
        <f ca="1">VLOOKUP(A2913&amp;B2913,'raw -- CBO demo'!$A$11:$N$8141,8,FALSE)+VLOOKUP(A2913&amp;B2913,'raw -- CBO demo'!$A$11:$N$8141,14,FALSE)</f>
        <v>1222808</v>
      </c>
    </row>
    <row r="2914" spans="1:5">
      <c r="A2914">
        <f t="shared" si="99"/>
        <v>2051</v>
      </c>
      <c r="B2914">
        <f t="shared" si="100"/>
        <v>84</v>
      </c>
      <c r="C2914" t="str">
        <f t="shared" si="100"/>
        <v>pop_75_84</v>
      </c>
      <c r="D2914">
        <f ca="1">VLOOKUP(A2914&amp;B2914,'raw -- CBO demo'!$A$11:$N$8141,4,FALSE)</f>
        <v>2303480</v>
      </c>
      <c r="E2914">
        <f ca="1">VLOOKUP(A2914&amp;B2914,'raw -- CBO demo'!$A$11:$N$8141,8,FALSE)+VLOOKUP(A2914&amp;B2914,'raw -- CBO demo'!$A$11:$N$8141,14,FALSE)</f>
        <v>1109247</v>
      </c>
    </row>
    <row r="2915" spans="1:5">
      <c r="A2915">
        <f t="shared" si="99"/>
        <v>2051</v>
      </c>
      <c r="B2915">
        <f t="shared" si="100"/>
        <v>85</v>
      </c>
      <c r="C2915" t="str">
        <f t="shared" si="100"/>
        <v>pop_85_plus</v>
      </c>
      <c r="D2915">
        <f ca="1">VLOOKUP(A2915&amp;B2915,'raw -- CBO demo'!$A$11:$N$8141,4,FALSE)</f>
        <v>2222763</v>
      </c>
      <c r="E2915">
        <f ca="1">VLOOKUP(A2915&amp;B2915,'raw -- CBO demo'!$A$11:$N$8141,8,FALSE)+VLOOKUP(A2915&amp;B2915,'raw -- CBO demo'!$A$11:$N$8141,14,FALSE)</f>
        <v>1033611</v>
      </c>
    </row>
    <row r="2916" spans="1:5">
      <c r="A2916">
        <f t="shared" si="99"/>
        <v>2051</v>
      </c>
      <c r="B2916">
        <f t="shared" si="100"/>
        <v>86</v>
      </c>
      <c r="C2916" t="str">
        <f t="shared" si="100"/>
        <v>pop_85_plus</v>
      </c>
      <c r="D2916">
        <f ca="1">VLOOKUP(A2916&amp;B2916,'raw -- CBO demo'!$A$11:$N$8141,4,FALSE)</f>
        <v>2153266</v>
      </c>
      <c r="E2916">
        <f ca="1">VLOOKUP(A2916&amp;B2916,'raw -- CBO demo'!$A$11:$N$8141,8,FALSE)+VLOOKUP(A2916&amp;B2916,'raw -- CBO demo'!$A$11:$N$8141,14,FALSE)</f>
        <v>1007960</v>
      </c>
    </row>
    <row r="2917" spans="1:5">
      <c r="A2917">
        <f t="shared" si="99"/>
        <v>2051</v>
      </c>
      <c r="B2917">
        <f t="shared" si="100"/>
        <v>87</v>
      </c>
      <c r="C2917" t="str">
        <f t="shared" si="100"/>
        <v>pop_85_plus</v>
      </c>
      <c r="D2917">
        <f ca="1">VLOOKUP(A2917&amp;B2917,'raw -- CBO demo'!$A$11:$N$8141,4,FALSE)</f>
        <v>1979460</v>
      </c>
      <c r="E2917">
        <f ca="1">VLOOKUP(A2917&amp;B2917,'raw -- CBO demo'!$A$11:$N$8141,8,FALSE)+VLOOKUP(A2917&amp;B2917,'raw -- CBO demo'!$A$11:$N$8141,14,FALSE)</f>
        <v>902718</v>
      </c>
    </row>
    <row r="2918" spans="1:5">
      <c r="A2918">
        <f t="shared" si="99"/>
        <v>2051</v>
      </c>
      <c r="B2918">
        <f t="shared" si="100"/>
        <v>88</v>
      </c>
      <c r="C2918" t="str">
        <f t="shared" si="100"/>
        <v>pop_85_plus</v>
      </c>
      <c r="D2918">
        <f ca="1">VLOOKUP(A2918&amp;B2918,'raw -- CBO demo'!$A$11:$N$8141,4,FALSE)</f>
        <v>1806872</v>
      </c>
      <c r="E2918">
        <f ca="1">VLOOKUP(A2918&amp;B2918,'raw -- CBO demo'!$A$11:$N$8141,8,FALSE)+VLOOKUP(A2918&amp;B2918,'raw -- CBO demo'!$A$11:$N$8141,14,FALSE)</f>
        <v>761868</v>
      </c>
    </row>
    <row r="2919" spans="1:5">
      <c r="A2919">
        <f t="shared" si="99"/>
        <v>2051</v>
      </c>
      <c r="B2919">
        <f t="shared" si="100"/>
        <v>89</v>
      </c>
      <c r="C2919" t="str">
        <f t="shared" si="100"/>
        <v>pop_85_plus</v>
      </c>
      <c r="D2919">
        <f ca="1">VLOOKUP(A2919&amp;B2919,'raw -- CBO demo'!$A$11:$N$8141,4,FALSE)</f>
        <v>1618856</v>
      </c>
      <c r="E2919">
        <f ca="1">VLOOKUP(A2919&amp;B2919,'raw -- CBO demo'!$A$11:$N$8141,8,FALSE)+VLOOKUP(A2919&amp;B2919,'raw -- CBO demo'!$A$11:$N$8141,14,FALSE)</f>
        <v>637794</v>
      </c>
    </row>
    <row r="2920" spans="1:5">
      <c r="A2920">
        <f t="shared" si="99"/>
        <v>2051</v>
      </c>
      <c r="B2920">
        <f t="shared" si="100"/>
        <v>90</v>
      </c>
      <c r="C2920" t="str">
        <f t="shared" si="100"/>
        <v>pop_85_plus</v>
      </c>
      <c r="D2920">
        <f ca="1">VLOOKUP(A2920&amp;B2920,'raw -- CBO demo'!$A$11:$N$8141,4,FALSE)</f>
        <v>1443292</v>
      </c>
      <c r="E2920">
        <f ca="1">VLOOKUP(A2920&amp;B2920,'raw -- CBO demo'!$A$11:$N$8141,8,FALSE)+VLOOKUP(A2920&amp;B2920,'raw -- CBO demo'!$A$11:$N$8141,14,FALSE)</f>
        <v>542982</v>
      </c>
    </row>
    <row r="2921" spans="1:5">
      <c r="A2921">
        <f t="shared" si="99"/>
        <v>2051</v>
      </c>
      <c r="B2921">
        <f t="shared" si="100"/>
        <v>91</v>
      </c>
      <c r="C2921" t="str">
        <f t="shared" si="100"/>
        <v>pop_85_plus</v>
      </c>
      <c r="D2921">
        <f ca="1">VLOOKUP(A2921&amp;B2921,'raw -- CBO demo'!$A$11:$N$8141,4,FALSE)</f>
        <v>1222481</v>
      </c>
      <c r="E2921">
        <f ca="1">VLOOKUP(A2921&amp;B2921,'raw -- CBO demo'!$A$11:$N$8141,8,FALSE)+VLOOKUP(A2921&amp;B2921,'raw -- CBO demo'!$A$11:$N$8141,14,FALSE)</f>
        <v>430319</v>
      </c>
    </row>
    <row r="2922" spans="1:5">
      <c r="A2922">
        <f t="shared" si="99"/>
        <v>2051</v>
      </c>
      <c r="B2922">
        <f t="shared" si="100"/>
        <v>92</v>
      </c>
      <c r="C2922" t="str">
        <f t="shared" si="100"/>
        <v>pop_85_plus</v>
      </c>
      <c r="D2922">
        <f ca="1">VLOOKUP(A2922&amp;B2922,'raw -- CBO demo'!$A$11:$N$8141,4,FALSE)</f>
        <v>1017752</v>
      </c>
      <c r="E2922">
        <f ca="1">VLOOKUP(A2922&amp;B2922,'raw -- CBO demo'!$A$11:$N$8141,8,FALSE)+VLOOKUP(A2922&amp;B2922,'raw -- CBO demo'!$A$11:$N$8141,14,FALSE)</f>
        <v>342339</v>
      </c>
    </row>
    <row r="2923" spans="1:5">
      <c r="A2923">
        <f t="shared" si="99"/>
        <v>2051</v>
      </c>
      <c r="B2923">
        <f t="shared" si="100"/>
        <v>93</v>
      </c>
      <c r="C2923" t="str">
        <f t="shared" si="100"/>
        <v>pop_85_plus</v>
      </c>
      <c r="D2923">
        <f ca="1">VLOOKUP(A2923&amp;B2923,'raw -- CBO demo'!$A$11:$N$8141,4,FALSE)</f>
        <v>857504</v>
      </c>
      <c r="E2923">
        <f ca="1">VLOOKUP(A2923&amp;B2923,'raw -- CBO demo'!$A$11:$N$8141,8,FALSE)+VLOOKUP(A2923&amp;B2923,'raw -- CBO demo'!$A$11:$N$8141,14,FALSE)</f>
        <v>262368</v>
      </c>
    </row>
    <row r="2924" spans="1:5">
      <c r="A2924">
        <f t="shared" si="99"/>
        <v>2051</v>
      </c>
      <c r="B2924">
        <f t="shared" si="100"/>
        <v>94</v>
      </c>
      <c r="C2924" t="str">
        <f t="shared" si="100"/>
        <v>pop_85_plus</v>
      </c>
      <c r="D2924">
        <f ca="1">VLOOKUP(A2924&amp;B2924,'raw -- CBO demo'!$A$11:$N$8141,4,FALSE)</f>
        <v>684057</v>
      </c>
      <c r="E2924">
        <f ca="1">VLOOKUP(A2924&amp;B2924,'raw -- CBO demo'!$A$11:$N$8141,8,FALSE)+VLOOKUP(A2924&amp;B2924,'raw -- CBO demo'!$A$11:$N$8141,14,FALSE)</f>
        <v>185006</v>
      </c>
    </row>
    <row r="2925" spans="1:5">
      <c r="A2925">
        <f t="shared" ref="A2925:A2988" si="101">A2824+1</f>
        <v>2051</v>
      </c>
      <c r="B2925">
        <f t="shared" ref="B2925:C2988" si="102">B2824</f>
        <v>95</v>
      </c>
      <c r="C2925" t="str">
        <f t="shared" si="102"/>
        <v>pop_85_plus</v>
      </c>
      <c r="D2925">
        <f ca="1">VLOOKUP(A2925&amp;B2925,'raw -- CBO demo'!$A$11:$N$8141,4,FALSE)</f>
        <v>530705</v>
      </c>
      <c r="E2925">
        <f ca="1">VLOOKUP(A2925&amp;B2925,'raw -- CBO demo'!$A$11:$N$8141,8,FALSE)+VLOOKUP(A2925&amp;B2925,'raw -- CBO demo'!$A$11:$N$8141,14,FALSE)</f>
        <v>123810</v>
      </c>
    </row>
    <row r="2926" spans="1:5">
      <c r="A2926">
        <f t="shared" si="101"/>
        <v>2051</v>
      </c>
      <c r="B2926">
        <f t="shared" si="102"/>
        <v>96</v>
      </c>
      <c r="C2926" t="str">
        <f t="shared" si="102"/>
        <v>pop_85_plus</v>
      </c>
      <c r="D2926">
        <f ca="1">VLOOKUP(A2926&amp;B2926,'raw -- CBO demo'!$A$11:$N$8141,4,FALSE)</f>
        <v>406609</v>
      </c>
      <c r="E2926">
        <f ca="1">VLOOKUP(A2926&amp;B2926,'raw -- CBO demo'!$A$11:$N$8141,8,FALSE)+VLOOKUP(A2926&amp;B2926,'raw -- CBO demo'!$A$11:$N$8141,14,FALSE)</f>
        <v>96708</v>
      </c>
    </row>
    <row r="2927" spans="1:5">
      <c r="A2927">
        <f t="shared" si="101"/>
        <v>2051</v>
      </c>
      <c r="B2927">
        <f t="shared" si="102"/>
        <v>97</v>
      </c>
      <c r="C2927" t="str">
        <f t="shared" si="102"/>
        <v>pop_85_plus</v>
      </c>
      <c r="D2927">
        <f ca="1">VLOOKUP(A2927&amp;B2927,'raw -- CBO demo'!$A$11:$N$8141,4,FALSE)</f>
        <v>295537</v>
      </c>
      <c r="E2927">
        <f ca="1">VLOOKUP(A2927&amp;B2927,'raw -- CBO demo'!$A$11:$N$8141,8,FALSE)+VLOOKUP(A2927&amp;B2927,'raw -- CBO demo'!$A$11:$N$8141,14,FALSE)</f>
        <v>54984</v>
      </c>
    </row>
    <row r="2928" spans="1:5">
      <c r="A2928">
        <f t="shared" si="101"/>
        <v>2051</v>
      </c>
      <c r="B2928">
        <f t="shared" si="102"/>
        <v>98</v>
      </c>
      <c r="C2928" t="str">
        <f t="shared" si="102"/>
        <v>pop_85_plus</v>
      </c>
      <c r="D2928">
        <f ca="1">VLOOKUP(A2928&amp;B2928,'raw -- CBO demo'!$A$11:$N$8141,4,FALSE)</f>
        <v>216802</v>
      </c>
      <c r="E2928">
        <f ca="1">VLOOKUP(A2928&amp;B2928,'raw -- CBO demo'!$A$11:$N$8141,8,FALSE)+VLOOKUP(A2928&amp;B2928,'raw -- CBO demo'!$A$11:$N$8141,14,FALSE)</f>
        <v>35253</v>
      </c>
    </row>
    <row r="2929" spans="1:5">
      <c r="A2929">
        <f t="shared" si="101"/>
        <v>2051</v>
      </c>
      <c r="B2929">
        <f t="shared" si="102"/>
        <v>99</v>
      </c>
      <c r="C2929" t="str">
        <f t="shared" si="102"/>
        <v>pop_85_plus</v>
      </c>
      <c r="D2929">
        <f ca="1">VLOOKUP(A2929&amp;B2929,'raw -- CBO demo'!$A$11:$N$8141,4,FALSE)</f>
        <v>151558</v>
      </c>
      <c r="E2929">
        <f ca="1">VLOOKUP(A2929&amp;B2929,'raw -- CBO demo'!$A$11:$N$8141,8,FALSE)+VLOOKUP(A2929&amp;B2929,'raw -- CBO demo'!$A$11:$N$8141,14,FALSE)</f>
        <v>21034</v>
      </c>
    </row>
    <row r="2930" spans="1:5">
      <c r="A2930">
        <f t="shared" si="101"/>
        <v>2051</v>
      </c>
      <c r="B2930">
        <f t="shared" si="102"/>
        <v>100</v>
      </c>
      <c r="C2930" t="str">
        <f t="shared" si="102"/>
        <v>pop_85_plus</v>
      </c>
      <c r="D2930">
        <f ca="1">VLOOKUP(A2930&amp;B2930,'raw -- CBO demo'!$A$11:$N$8141,4,FALSE)</f>
        <v>291103</v>
      </c>
      <c r="E2930">
        <f ca="1">VLOOKUP(A2930&amp;B2930,'raw -- CBO demo'!$A$11:$N$8141,8,FALSE)+VLOOKUP(A2930&amp;B2930,'raw -- CBO demo'!$A$11:$N$8141,14,FALSE)</f>
        <v>35685</v>
      </c>
    </row>
    <row r="2931" spans="1:5">
      <c r="A2931">
        <f t="shared" si="101"/>
        <v>2052</v>
      </c>
      <c r="B2931">
        <f t="shared" si="102"/>
        <v>0</v>
      </c>
      <c r="C2931" t="str">
        <f t="shared" si="102"/>
        <v>pop_0_5</v>
      </c>
      <c r="D2931">
        <f ca="1">VLOOKUP(A2931&amp;B2931,'raw -- CBO demo'!$A$11:$N$8141,4,FALSE)</f>
        <v>3862000</v>
      </c>
      <c r="E2931">
        <f ca="1">VLOOKUP(A2931&amp;B2931,'raw -- CBO demo'!$A$11:$N$8141,8,FALSE)+VLOOKUP(A2931&amp;B2931,'raw -- CBO demo'!$A$11:$N$8141,14,FALSE)</f>
        <v>0</v>
      </c>
    </row>
    <row r="2932" spans="1:5">
      <c r="A2932">
        <f t="shared" si="101"/>
        <v>2052</v>
      </c>
      <c r="B2932">
        <f t="shared" si="102"/>
        <v>1</v>
      </c>
      <c r="C2932" t="str">
        <f t="shared" si="102"/>
        <v>pop_0_5</v>
      </c>
      <c r="D2932">
        <f ca="1">VLOOKUP(A2932&amp;B2932,'raw -- CBO demo'!$A$11:$N$8141,4,FALSE)</f>
        <v>3883836</v>
      </c>
      <c r="E2932">
        <f ca="1">VLOOKUP(A2932&amp;B2932,'raw -- CBO demo'!$A$11:$N$8141,8,FALSE)+VLOOKUP(A2932&amp;B2932,'raw -- CBO demo'!$A$11:$N$8141,14,FALSE)</f>
        <v>0</v>
      </c>
    </row>
    <row r="2933" spans="1:5">
      <c r="A2933">
        <f t="shared" si="101"/>
        <v>2052</v>
      </c>
      <c r="B2933">
        <f t="shared" si="102"/>
        <v>2</v>
      </c>
      <c r="C2933" t="str">
        <f t="shared" si="102"/>
        <v>pop_0_5</v>
      </c>
      <c r="D2933">
        <f ca="1">VLOOKUP(A2933&amp;B2933,'raw -- CBO demo'!$A$11:$N$8141,4,FALSE)</f>
        <v>3917249</v>
      </c>
      <c r="E2933">
        <f ca="1">VLOOKUP(A2933&amp;B2933,'raw -- CBO demo'!$A$11:$N$8141,8,FALSE)+VLOOKUP(A2933&amp;B2933,'raw -- CBO demo'!$A$11:$N$8141,14,FALSE)</f>
        <v>0</v>
      </c>
    </row>
    <row r="2934" spans="1:5">
      <c r="A2934">
        <f t="shared" si="101"/>
        <v>2052</v>
      </c>
      <c r="B2934">
        <f t="shared" si="102"/>
        <v>3</v>
      </c>
      <c r="C2934" t="str">
        <f t="shared" si="102"/>
        <v>pop_0_5</v>
      </c>
      <c r="D2934">
        <f ca="1">VLOOKUP(A2934&amp;B2934,'raw -- CBO demo'!$A$11:$N$8141,4,FALSE)</f>
        <v>3953368</v>
      </c>
      <c r="E2934">
        <f ca="1">VLOOKUP(A2934&amp;B2934,'raw -- CBO demo'!$A$11:$N$8141,8,FALSE)+VLOOKUP(A2934&amp;B2934,'raw -- CBO demo'!$A$11:$N$8141,14,FALSE)</f>
        <v>0</v>
      </c>
    </row>
    <row r="2935" spans="1:5">
      <c r="A2935">
        <f t="shared" si="101"/>
        <v>2052</v>
      </c>
      <c r="B2935">
        <f t="shared" si="102"/>
        <v>4</v>
      </c>
      <c r="C2935" t="str">
        <f t="shared" si="102"/>
        <v>pop_0_5</v>
      </c>
      <c r="D2935">
        <f ca="1">VLOOKUP(A2935&amp;B2935,'raw -- CBO demo'!$A$11:$N$8141,4,FALSE)</f>
        <v>3988672</v>
      </c>
      <c r="E2935">
        <f ca="1">VLOOKUP(A2935&amp;B2935,'raw -- CBO demo'!$A$11:$N$8141,8,FALSE)+VLOOKUP(A2935&amp;B2935,'raw -- CBO demo'!$A$11:$N$8141,14,FALSE)</f>
        <v>0</v>
      </c>
    </row>
    <row r="2936" spans="1:5">
      <c r="A2936">
        <f t="shared" si="101"/>
        <v>2052</v>
      </c>
      <c r="B2936">
        <f t="shared" si="102"/>
        <v>5</v>
      </c>
      <c r="C2936" t="str">
        <f t="shared" si="102"/>
        <v>pop_0_5</v>
      </c>
      <c r="D2936">
        <f ca="1">VLOOKUP(A2936&amp;B2936,'raw -- CBO demo'!$A$11:$N$8141,4,FALSE)</f>
        <v>4023176</v>
      </c>
      <c r="E2936">
        <f ca="1">VLOOKUP(A2936&amp;B2936,'raw -- CBO demo'!$A$11:$N$8141,8,FALSE)+VLOOKUP(A2936&amp;B2936,'raw -- CBO demo'!$A$11:$N$8141,14,FALSE)</f>
        <v>0</v>
      </c>
    </row>
    <row r="2937" spans="1:5">
      <c r="A2937">
        <f t="shared" si="101"/>
        <v>2052</v>
      </c>
      <c r="B2937">
        <f t="shared" si="102"/>
        <v>6</v>
      </c>
      <c r="C2937" t="str">
        <f t="shared" si="102"/>
        <v>pop_6_17</v>
      </c>
      <c r="D2937">
        <f ca="1">VLOOKUP(A2937&amp;B2937,'raw -- CBO demo'!$A$11:$N$8141,4,FALSE)</f>
        <v>4058330</v>
      </c>
      <c r="E2937">
        <f ca="1">VLOOKUP(A2937&amp;B2937,'raw -- CBO demo'!$A$11:$N$8141,8,FALSE)+VLOOKUP(A2937&amp;B2937,'raw -- CBO demo'!$A$11:$N$8141,14,FALSE)</f>
        <v>0</v>
      </c>
    </row>
    <row r="2938" spans="1:5">
      <c r="A2938">
        <f t="shared" si="101"/>
        <v>2052</v>
      </c>
      <c r="B2938">
        <f t="shared" si="102"/>
        <v>7</v>
      </c>
      <c r="C2938" t="str">
        <f t="shared" si="102"/>
        <v>pop_6_17</v>
      </c>
      <c r="D2938">
        <f ca="1">VLOOKUP(A2938&amp;B2938,'raw -- CBO demo'!$A$11:$N$8141,4,FALSE)</f>
        <v>4091935</v>
      </c>
      <c r="E2938">
        <f ca="1">VLOOKUP(A2938&amp;B2938,'raw -- CBO demo'!$A$11:$N$8141,8,FALSE)+VLOOKUP(A2938&amp;B2938,'raw -- CBO demo'!$A$11:$N$8141,14,FALSE)</f>
        <v>0</v>
      </c>
    </row>
    <row r="2939" spans="1:5">
      <c r="A2939">
        <f t="shared" si="101"/>
        <v>2052</v>
      </c>
      <c r="B2939">
        <f t="shared" si="102"/>
        <v>8</v>
      </c>
      <c r="C2939" t="str">
        <f t="shared" si="102"/>
        <v>pop_6_17</v>
      </c>
      <c r="D2939">
        <f ca="1">VLOOKUP(A2939&amp;B2939,'raw -- CBO demo'!$A$11:$N$8141,4,FALSE)</f>
        <v>4124360</v>
      </c>
      <c r="E2939">
        <f ca="1">VLOOKUP(A2939&amp;B2939,'raw -- CBO demo'!$A$11:$N$8141,8,FALSE)+VLOOKUP(A2939&amp;B2939,'raw -- CBO demo'!$A$11:$N$8141,14,FALSE)</f>
        <v>0</v>
      </c>
    </row>
    <row r="2940" spans="1:5">
      <c r="A2940">
        <f t="shared" si="101"/>
        <v>2052</v>
      </c>
      <c r="B2940">
        <f t="shared" si="102"/>
        <v>9</v>
      </c>
      <c r="C2940" t="str">
        <f t="shared" si="102"/>
        <v>pop_6_17</v>
      </c>
      <c r="D2940">
        <f ca="1">VLOOKUP(A2940&amp;B2940,'raw -- CBO demo'!$A$11:$N$8141,4,FALSE)</f>
        <v>4156487</v>
      </c>
      <c r="E2940">
        <f ca="1">VLOOKUP(A2940&amp;B2940,'raw -- CBO demo'!$A$11:$N$8141,8,FALSE)+VLOOKUP(A2940&amp;B2940,'raw -- CBO demo'!$A$11:$N$8141,14,FALSE)</f>
        <v>0</v>
      </c>
    </row>
    <row r="2941" spans="1:5">
      <c r="A2941">
        <f t="shared" si="101"/>
        <v>2052</v>
      </c>
      <c r="B2941">
        <f t="shared" si="102"/>
        <v>10</v>
      </c>
      <c r="C2941" t="str">
        <f t="shared" si="102"/>
        <v>pop_6_17</v>
      </c>
      <c r="D2941">
        <f ca="1">VLOOKUP(A2941&amp;B2941,'raw -- CBO demo'!$A$11:$N$8141,4,FALSE)</f>
        <v>4188422</v>
      </c>
      <c r="E2941">
        <f ca="1">VLOOKUP(A2941&amp;B2941,'raw -- CBO demo'!$A$11:$N$8141,8,FALSE)+VLOOKUP(A2941&amp;B2941,'raw -- CBO demo'!$A$11:$N$8141,14,FALSE)</f>
        <v>0</v>
      </c>
    </row>
    <row r="2942" spans="1:5">
      <c r="A2942">
        <f t="shared" si="101"/>
        <v>2052</v>
      </c>
      <c r="B2942">
        <f t="shared" si="102"/>
        <v>11</v>
      </c>
      <c r="C2942" t="str">
        <f t="shared" si="102"/>
        <v>pop_6_17</v>
      </c>
      <c r="D2942">
        <f ca="1">VLOOKUP(A2942&amp;B2942,'raw -- CBO demo'!$A$11:$N$8141,4,FALSE)</f>
        <v>4219164</v>
      </c>
      <c r="E2942">
        <f ca="1">VLOOKUP(A2942&amp;B2942,'raw -- CBO demo'!$A$11:$N$8141,8,FALSE)+VLOOKUP(A2942&amp;B2942,'raw -- CBO demo'!$A$11:$N$8141,14,FALSE)</f>
        <v>0</v>
      </c>
    </row>
    <row r="2943" spans="1:5">
      <c r="A2943">
        <f t="shared" si="101"/>
        <v>2052</v>
      </c>
      <c r="B2943">
        <f t="shared" si="102"/>
        <v>12</v>
      </c>
      <c r="C2943" t="str">
        <f t="shared" si="102"/>
        <v>pop_6_17</v>
      </c>
      <c r="D2943">
        <f ca="1">VLOOKUP(A2943&amp;B2943,'raw -- CBO demo'!$A$11:$N$8141,4,FALSE)</f>
        <v>4247742</v>
      </c>
      <c r="E2943">
        <f ca="1">VLOOKUP(A2943&amp;B2943,'raw -- CBO demo'!$A$11:$N$8141,8,FALSE)+VLOOKUP(A2943&amp;B2943,'raw -- CBO demo'!$A$11:$N$8141,14,FALSE)</f>
        <v>0</v>
      </c>
    </row>
    <row r="2944" spans="1:5">
      <c r="A2944">
        <f t="shared" si="101"/>
        <v>2052</v>
      </c>
      <c r="B2944">
        <f t="shared" si="102"/>
        <v>13</v>
      </c>
      <c r="C2944" t="str">
        <f t="shared" si="102"/>
        <v>pop_6_17</v>
      </c>
      <c r="D2944">
        <f ca="1">VLOOKUP(A2944&amp;B2944,'raw -- CBO demo'!$A$11:$N$8141,4,FALSE)</f>
        <v>4273413</v>
      </c>
      <c r="E2944">
        <f ca="1">VLOOKUP(A2944&amp;B2944,'raw -- CBO demo'!$A$11:$N$8141,8,FALSE)+VLOOKUP(A2944&amp;B2944,'raw -- CBO demo'!$A$11:$N$8141,14,FALSE)</f>
        <v>0</v>
      </c>
    </row>
    <row r="2945" spans="1:5">
      <c r="A2945">
        <f t="shared" si="101"/>
        <v>2052</v>
      </c>
      <c r="B2945">
        <f t="shared" si="102"/>
        <v>14</v>
      </c>
      <c r="C2945" t="str">
        <f t="shared" si="102"/>
        <v>pop_6_17</v>
      </c>
      <c r="D2945">
        <f ca="1">VLOOKUP(A2945&amp;B2945,'raw -- CBO demo'!$A$11:$N$8141,4,FALSE)</f>
        <v>4295845</v>
      </c>
      <c r="E2945">
        <f ca="1">VLOOKUP(A2945&amp;B2945,'raw -- CBO demo'!$A$11:$N$8141,8,FALSE)+VLOOKUP(A2945&amp;B2945,'raw -- CBO demo'!$A$11:$N$8141,14,FALSE)</f>
        <v>0</v>
      </c>
    </row>
    <row r="2946" spans="1:5">
      <c r="A2946">
        <f t="shared" si="101"/>
        <v>2052</v>
      </c>
      <c r="B2946">
        <f t="shared" si="102"/>
        <v>15</v>
      </c>
      <c r="C2946" t="str">
        <f t="shared" si="102"/>
        <v>pop_6_17</v>
      </c>
      <c r="D2946">
        <f ca="1">VLOOKUP(A2946&amp;B2946,'raw -- CBO demo'!$A$11:$N$8141,4,FALSE)</f>
        <v>4316398</v>
      </c>
      <c r="E2946">
        <f ca="1">VLOOKUP(A2946&amp;B2946,'raw -- CBO demo'!$A$11:$N$8141,8,FALSE)+VLOOKUP(A2946&amp;B2946,'raw -- CBO demo'!$A$11:$N$8141,14,FALSE)</f>
        <v>0</v>
      </c>
    </row>
    <row r="2947" spans="1:5">
      <c r="A2947">
        <f t="shared" si="101"/>
        <v>2052</v>
      </c>
      <c r="B2947">
        <f t="shared" si="102"/>
        <v>16</v>
      </c>
      <c r="C2947" t="str">
        <f t="shared" si="102"/>
        <v>pop_6_17</v>
      </c>
      <c r="D2947">
        <f ca="1">VLOOKUP(A2947&amp;B2947,'raw -- CBO demo'!$A$11:$N$8141,4,FALSE)</f>
        <v>4337012</v>
      </c>
      <c r="E2947">
        <f ca="1">VLOOKUP(A2947&amp;B2947,'raw -- CBO demo'!$A$11:$N$8141,8,FALSE)+VLOOKUP(A2947&amp;B2947,'raw -- CBO demo'!$A$11:$N$8141,14,FALSE)</f>
        <v>10567</v>
      </c>
    </row>
    <row r="2948" spans="1:5">
      <c r="A2948">
        <f t="shared" si="101"/>
        <v>2052</v>
      </c>
      <c r="B2948">
        <f t="shared" si="102"/>
        <v>17</v>
      </c>
      <c r="C2948" t="str">
        <f t="shared" si="102"/>
        <v>pop_6_17</v>
      </c>
      <c r="D2948">
        <f ca="1">VLOOKUP(A2948&amp;B2948,'raw -- CBO demo'!$A$11:$N$8141,4,FALSE)</f>
        <v>4360172</v>
      </c>
      <c r="E2948">
        <f ca="1">VLOOKUP(A2948&amp;B2948,'raw -- CBO demo'!$A$11:$N$8141,8,FALSE)+VLOOKUP(A2948&amp;B2948,'raw -- CBO demo'!$A$11:$N$8141,14,FALSE)</f>
        <v>32639</v>
      </c>
    </row>
    <row r="2949" spans="1:5">
      <c r="A2949">
        <f t="shared" si="101"/>
        <v>2052</v>
      </c>
      <c r="B2949">
        <f t="shared" si="102"/>
        <v>18</v>
      </c>
      <c r="C2949" t="str">
        <f t="shared" si="102"/>
        <v>pop_18_24</v>
      </c>
      <c r="D2949">
        <f ca="1">VLOOKUP(A2949&amp;B2949,'raw -- CBO demo'!$A$11:$N$8141,4,FALSE)</f>
        <v>4386477</v>
      </c>
      <c r="E2949">
        <f ca="1">VLOOKUP(A2949&amp;B2949,'raw -- CBO demo'!$A$11:$N$8141,8,FALSE)+VLOOKUP(A2949&amp;B2949,'raw -- CBO demo'!$A$11:$N$8141,14,FALSE)</f>
        <v>50871</v>
      </c>
    </row>
    <row r="2950" spans="1:5">
      <c r="A2950">
        <f t="shared" si="101"/>
        <v>2052</v>
      </c>
      <c r="B2950">
        <f t="shared" si="102"/>
        <v>19</v>
      </c>
      <c r="C2950" t="str">
        <f t="shared" si="102"/>
        <v>pop_18_24</v>
      </c>
      <c r="D2950">
        <f ca="1">VLOOKUP(A2950&amp;B2950,'raw -- CBO demo'!$A$11:$N$8141,4,FALSE)</f>
        <v>4413218</v>
      </c>
      <c r="E2950">
        <f ca="1">VLOOKUP(A2950&amp;B2950,'raw -- CBO demo'!$A$11:$N$8141,8,FALSE)+VLOOKUP(A2950&amp;B2950,'raw -- CBO demo'!$A$11:$N$8141,14,FALSE)</f>
        <v>68168</v>
      </c>
    </row>
    <row r="2951" spans="1:5">
      <c r="A2951">
        <f t="shared" si="101"/>
        <v>2052</v>
      </c>
      <c r="B2951">
        <f t="shared" si="102"/>
        <v>20</v>
      </c>
      <c r="C2951" t="str">
        <f t="shared" si="102"/>
        <v>pop_18_24</v>
      </c>
      <c r="D2951">
        <f ca="1">VLOOKUP(A2951&amp;B2951,'raw -- CBO demo'!$A$11:$N$8141,4,FALSE)</f>
        <v>4438989</v>
      </c>
      <c r="E2951">
        <f ca="1">VLOOKUP(A2951&amp;B2951,'raw -- CBO demo'!$A$11:$N$8141,8,FALSE)+VLOOKUP(A2951&amp;B2951,'raw -- CBO demo'!$A$11:$N$8141,14,FALSE)</f>
        <v>152760</v>
      </c>
    </row>
    <row r="2952" spans="1:5">
      <c r="A2952">
        <f t="shared" si="101"/>
        <v>2052</v>
      </c>
      <c r="B2952">
        <f t="shared" si="102"/>
        <v>21</v>
      </c>
      <c r="C2952" t="str">
        <f t="shared" si="102"/>
        <v>pop_18_24</v>
      </c>
      <c r="D2952">
        <f ca="1">VLOOKUP(A2952&amp;B2952,'raw -- CBO demo'!$A$11:$N$8141,4,FALSE)</f>
        <v>4457310</v>
      </c>
      <c r="E2952">
        <f ca="1">VLOOKUP(A2952&amp;B2952,'raw -- CBO demo'!$A$11:$N$8141,8,FALSE)+VLOOKUP(A2952&amp;B2952,'raw -- CBO demo'!$A$11:$N$8141,14,FALSE)</f>
        <v>221558</v>
      </c>
    </row>
    <row r="2953" spans="1:5">
      <c r="A2953">
        <f t="shared" si="101"/>
        <v>2052</v>
      </c>
      <c r="B2953">
        <f t="shared" si="102"/>
        <v>22</v>
      </c>
      <c r="C2953" t="str">
        <f t="shared" si="102"/>
        <v>pop_18_24</v>
      </c>
      <c r="D2953">
        <f ca="1">VLOOKUP(A2953&amp;B2953,'raw -- CBO demo'!$A$11:$N$8141,4,FALSE)</f>
        <v>4457603</v>
      </c>
      <c r="E2953">
        <f ca="1">VLOOKUP(A2953&amp;B2953,'raw -- CBO demo'!$A$11:$N$8141,8,FALSE)+VLOOKUP(A2953&amp;B2953,'raw -- CBO demo'!$A$11:$N$8141,14,FALSE)</f>
        <v>325733</v>
      </c>
    </row>
    <row r="2954" spans="1:5">
      <c r="A2954">
        <f t="shared" si="101"/>
        <v>2052</v>
      </c>
      <c r="B2954">
        <f t="shared" si="102"/>
        <v>23</v>
      </c>
      <c r="C2954" t="str">
        <f t="shared" si="102"/>
        <v>pop_18_24</v>
      </c>
      <c r="D2954">
        <f ca="1">VLOOKUP(A2954&amp;B2954,'raw -- CBO demo'!$A$11:$N$8141,4,FALSE)</f>
        <v>4444454</v>
      </c>
      <c r="E2954">
        <f ca="1">VLOOKUP(A2954&amp;B2954,'raw -- CBO demo'!$A$11:$N$8141,8,FALSE)+VLOOKUP(A2954&amp;B2954,'raw -- CBO demo'!$A$11:$N$8141,14,FALSE)</f>
        <v>477185</v>
      </c>
    </row>
    <row r="2955" spans="1:5">
      <c r="A2955">
        <f t="shared" si="101"/>
        <v>2052</v>
      </c>
      <c r="B2955">
        <f t="shared" si="102"/>
        <v>24</v>
      </c>
      <c r="C2955" t="str">
        <f t="shared" si="102"/>
        <v>pop_18_24</v>
      </c>
      <c r="D2955">
        <f ca="1">VLOOKUP(A2955&amp;B2955,'raw -- CBO demo'!$A$11:$N$8141,4,FALSE)</f>
        <v>4424342</v>
      </c>
      <c r="E2955">
        <f ca="1">VLOOKUP(A2955&amp;B2955,'raw -- CBO demo'!$A$11:$N$8141,8,FALSE)+VLOOKUP(A2955&amp;B2955,'raw -- CBO demo'!$A$11:$N$8141,14,FALSE)</f>
        <v>697971</v>
      </c>
    </row>
    <row r="2956" spans="1:5">
      <c r="A2956">
        <f t="shared" si="101"/>
        <v>2052</v>
      </c>
      <c r="B2956">
        <f t="shared" si="102"/>
        <v>25</v>
      </c>
      <c r="C2956" t="str">
        <f t="shared" si="102"/>
        <v>pop_25_34</v>
      </c>
      <c r="D2956">
        <f ca="1">VLOOKUP(A2956&amp;B2956,'raw -- CBO demo'!$A$11:$N$8141,4,FALSE)</f>
        <v>4402187</v>
      </c>
      <c r="E2956">
        <f ca="1">VLOOKUP(A2956&amp;B2956,'raw -- CBO demo'!$A$11:$N$8141,8,FALSE)+VLOOKUP(A2956&amp;B2956,'raw -- CBO demo'!$A$11:$N$8141,14,FALSE)</f>
        <v>894873</v>
      </c>
    </row>
    <row r="2957" spans="1:5">
      <c r="A2957">
        <f t="shared" si="101"/>
        <v>2052</v>
      </c>
      <c r="B2957">
        <f t="shared" si="102"/>
        <v>26</v>
      </c>
      <c r="C2957" t="str">
        <f t="shared" si="102"/>
        <v>pop_25_34</v>
      </c>
      <c r="D2957">
        <f ca="1">VLOOKUP(A2957&amp;B2957,'raw -- CBO demo'!$A$11:$N$8141,4,FALSE)</f>
        <v>4380811</v>
      </c>
      <c r="E2957">
        <f ca="1">VLOOKUP(A2957&amp;B2957,'raw -- CBO demo'!$A$11:$N$8141,8,FALSE)+VLOOKUP(A2957&amp;B2957,'raw -- CBO demo'!$A$11:$N$8141,14,FALSE)</f>
        <v>1079699</v>
      </c>
    </row>
    <row r="2958" spans="1:5">
      <c r="A2958">
        <f t="shared" si="101"/>
        <v>2052</v>
      </c>
      <c r="B2958">
        <f t="shared" si="102"/>
        <v>27</v>
      </c>
      <c r="C2958" t="str">
        <f t="shared" si="102"/>
        <v>pop_25_34</v>
      </c>
      <c r="D2958">
        <f ca="1">VLOOKUP(A2958&amp;B2958,'raw -- CBO demo'!$A$11:$N$8141,4,FALSE)</f>
        <v>4365386</v>
      </c>
      <c r="E2958">
        <f ca="1">VLOOKUP(A2958&amp;B2958,'raw -- CBO demo'!$A$11:$N$8141,8,FALSE)+VLOOKUP(A2958&amp;B2958,'raw -- CBO demo'!$A$11:$N$8141,14,FALSE)</f>
        <v>1328749</v>
      </c>
    </row>
    <row r="2959" spans="1:5">
      <c r="A2959">
        <f t="shared" si="101"/>
        <v>2052</v>
      </c>
      <c r="B2959">
        <f t="shared" si="102"/>
        <v>28</v>
      </c>
      <c r="C2959" t="str">
        <f t="shared" si="102"/>
        <v>pop_25_34</v>
      </c>
      <c r="D2959">
        <f ca="1">VLOOKUP(A2959&amp;B2959,'raw -- CBO demo'!$A$11:$N$8141,4,FALSE)</f>
        <v>4360665</v>
      </c>
      <c r="E2959">
        <f ca="1">VLOOKUP(A2959&amp;B2959,'raw -- CBO demo'!$A$11:$N$8141,8,FALSE)+VLOOKUP(A2959&amp;B2959,'raw -- CBO demo'!$A$11:$N$8141,14,FALSE)</f>
        <v>1470030</v>
      </c>
    </row>
    <row r="2960" spans="1:5">
      <c r="A2960">
        <f t="shared" si="101"/>
        <v>2052</v>
      </c>
      <c r="B2960">
        <f t="shared" si="102"/>
        <v>29</v>
      </c>
      <c r="C2960" t="str">
        <f t="shared" si="102"/>
        <v>pop_25_34</v>
      </c>
      <c r="D2960">
        <f ca="1">VLOOKUP(A2960&amp;B2960,'raw -- CBO demo'!$A$11:$N$8141,4,FALSE)</f>
        <v>4354563</v>
      </c>
      <c r="E2960">
        <f ca="1">VLOOKUP(A2960&amp;B2960,'raw -- CBO demo'!$A$11:$N$8141,8,FALSE)+VLOOKUP(A2960&amp;B2960,'raw -- CBO demo'!$A$11:$N$8141,14,FALSE)</f>
        <v>1690206</v>
      </c>
    </row>
    <row r="2961" spans="1:5">
      <c r="A2961">
        <f t="shared" si="101"/>
        <v>2052</v>
      </c>
      <c r="B2961">
        <f t="shared" si="102"/>
        <v>30</v>
      </c>
      <c r="C2961" t="str">
        <f t="shared" si="102"/>
        <v>pop_25_34</v>
      </c>
      <c r="D2961">
        <f ca="1">VLOOKUP(A2961&amp;B2961,'raw -- CBO demo'!$A$11:$N$8141,4,FALSE)</f>
        <v>4359238</v>
      </c>
      <c r="E2961">
        <f ca="1">VLOOKUP(A2961&amp;B2961,'raw -- CBO demo'!$A$11:$N$8141,8,FALSE)+VLOOKUP(A2961&amp;B2961,'raw -- CBO demo'!$A$11:$N$8141,14,FALSE)</f>
        <v>1823750</v>
      </c>
    </row>
    <row r="2962" spans="1:5">
      <c r="A2962">
        <f t="shared" si="101"/>
        <v>2052</v>
      </c>
      <c r="B2962">
        <f t="shared" si="102"/>
        <v>31</v>
      </c>
      <c r="C2962" t="str">
        <f t="shared" si="102"/>
        <v>pop_25_34</v>
      </c>
      <c r="D2962">
        <f ca="1">VLOOKUP(A2962&amp;B2962,'raw -- CBO demo'!$A$11:$N$8141,4,FALSE)</f>
        <v>4308576</v>
      </c>
      <c r="E2962">
        <f ca="1">VLOOKUP(A2962&amp;B2962,'raw -- CBO demo'!$A$11:$N$8141,8,FALSE)+VLOOKUP(A2962&amp;B2962,'raw -- CBO demo'!$A$11:$N$8141,14,FALSE)</f>
        <v>2002828</v>
      </c>
    </row>
    <row r="2963" spans="1:5">
      <c r="A2963">
        <f t="shared" si="101"/>
        <v>2052</v>
      </c>
      <c r="B2963">
        <f t="shared" si="102"/>
        <v>32</v>
      </c>
      <c r="C2963" t="str">
        <f t="shared" si="102"/>
        <v>pop_25_34</v>
      </c>
      <c r="D2963">
        <f ca="1">VLOOKUP(A2963&amp;B2963,'raw -- CBO demo'!$A$11:$N$8141,4,FALSE)</f>
        <v>4437974</v>
      </c>
      <c r="E2963">
        <f ca="1">VLOOKUP(A2963&amp;B2963,'raw -- CBO demo'!$A$11:$N$8141,8,FALSE)+VLOOKUP(A2963&amp;B2963,'raw -- CBO demo'!$A$11:$N$8141,14,FALSE)</f>
        <v>2057453</v>
      </c>
    </row>
    <row r="2964" spans="1:5">
      <c r="A2964">
        <f t="shared" si="101"/>
        <v>2052</v>
      </c>
      <c r="B2964">
        <f t="shared" si="102"/>
        <v>33</v>
      </c>
      <c r="C2964" t="str">
        <f t="shared" si="102"/>
        <v>pop_25_34</v>
      </c>
      <c r="D2964">
        <f ca="1">VLOOKUP(A2964&amp;B2964,'raw -- CBO demo'!$A$11:$N$8141,4,FALSE)</f>
        <v>4498756</v>
      </c>
      <c r="E2964">
        <f ca="1">VLOOKUP(A2964&amp;B2964,'raw -- CBO demo'!$A$11:$N$8141,8,FALSE)+VLOOKUP(A2964&amp;B2964,'raw -- CBO demo'!$A$11:$N$8141,14,FALSE)</f>
        <v>2266101</v>
      </c>
    </row>
    <row r="2965" spans="1:5">
      <c r="A2965">
        <f t="shared" si="101"/>
        <v>2052</v>
      </c>
      <c r="B2965">
        <f t="shared" si="102"/>
        <v>34</v>
      </c>
      <c r="C2965" t="str">
        <f t="shared" si="102"/>
        <v>pop_25_34</v>
      </c>
      <c r="D2965">
        <f ca="1">VLOOKUP(A2965&amp;B2965,'raw -- CBO demo'!$A$11:$N$8141,4,FALSE)</f>
        <v>4569733</v>
      </c>
      <c r="E2965">
        <f ca="1">VLOOKUP(A2965&amp;B2965,'raw -- CBO demo'!$A$11:$N$8141,8,FALSE)+VLOOKUP(A2965&amp;B2965,'raw -- CBO demo'!$A$11:$N$8141,14,FALSE)</f>
        <v>2373663</v>
      </c>
    </row>
    <row r="2966" spans="1:5">
      <c r="A2966">
        <f t="shared" si="101"/>
        <v>2052</v>
      </c>
      <c r="B2966">
        <f t="shared" si="102"/>
        <v>35</v>
      </c>
      <c r="C2966" t="str">
        <f t="shared" si="102"/>
        <v>pop_35_44</v>
      </c>
      <c r="D2966">
        <f ca="1">VLOOKUP(A2966&amp;B2966,'raw -- CBO demo'!$A$11:$N$8141,4,FALSE)</f>
        <v>4665032</v>
      </c>
      <c r="E2966">
        <f ca="1">VLOOKUP(A2966&amp;B2966,'raw -- CBO demo'!$A$11:$N$8141,8,FALSE)+VLOOKUP(A2966&amp;B2966,'raw -- CBO demo'!$A$11:$N$8141,14,FALSE)</f>
        <v>2443043</v>
      </c>
    </row>
    <row r="2967" spans="1:5">
      <c r="A2967">
        <f t="shared" si="101"/>
        <v>2052</v>
      </c>
      <c r="B2967">
        <f t="shared" si="102"/>
        <v>36</v>
      </c>
      <c r="C2967" t="str">
        <f t="shared" si="102"/>
        <v>pop_35_44</v>
      </c>
      <c r="D2967">
        <f ca="1">VLOOKUP(A2967&amp;B2967,'raw -- CBO demo'!$A$11:$N$8141,4,FALSE)</f>
        <v>4701748</v>
      </c>
      <c r="E2967">
        <f ca="1">VLOOKUP(A2967&amp;B2967,'raw -- CBO demo'!$A$11:$N$8141,8,FALSE)+VLOOKUP(A2967&amp;B2967,'raw -- CBO demo'!$A$11:$N$8141,14,FALSE)</f>
        <v>2531863</v>
      </c>
    </row>
    <row r="2968" spans="1:5">
      <c r="A2968">
        <f t="shared" si="101"/>
        <v>2052</v>
      </c>
      <c r="B2968">
        <f t="shared" si="102"/>
        <v>37</v>
      </c>
      <c r="C2968" t="str">
        <f t="shared" si="102"/>
        <v>pop_35_44</v>
      </c>
      <c r="D2968">
        <f ca="1">VLOOKUP(A2968&amp;B2968,'raw -- CBO demo'!$A$11:$N$8141,4,FALSE)</f>
        <v>4715149</v>
      </c>
      <c r="E2968">
        <f ca="1">VLOOKUP(A2968&amp;B2968,'raw -- CBO demo'!$A$11:$N$8141,8,FALSE)+VLOOKUP(A2968&amp;B2968,'raw -- CBO demo'!$A$11:$N$8141,14,FALSE)</f>
        <v>2673720</v>
      </c>
    </row>
    <row r="2969" spans="1:5">
      <c r="A2969">
        <f t="shared" si="101"/>
        <v>2052</v>
      </c>
      <c r="B2969">
        <f t="shared" si="102"/>
        <v>38</v>
      </c>
      <c r="C2969" t="str">
        <f t="shared" si="102"/>
        <v>pop_35_44</v>
      </c>
      <c r="D2969">
        <f ca="1">VLOOKUP(A2969&amp;B2969,'raw -- CBO demo'!$A$11:$N$8141,4,FALSE)</f>
        <v>4662817</v>
      </c>
      <c r="E2969">
        <f ca="1">VLOOKUP(A2969&amp;B2969,'raw -- CBO demo'!$A$11:$N$8141,8,FALSE)+VLOOKUP(A2969&amp;B2969,'raw -- CBO demo'!$A$11:$N$8141,14,FALSE)</f>
        <v>2594595</v>
      </c>
    </row>
    <row r="2970" spans="1:5">
      <c r="A2970">
        <f t="shared" si="101"/>
        <v>2052</v>
      </c>
      <c r="B2970">
        <f t="shared" si="102"/>
        <v>39</v>
      </c>
      <c r="C2970" t="str">
        <f t="shared" si="102"/>
        <v>pop_35_44</v>
      </c>
      <c r="D2970">
        <f ca="1">VLOOKUP(A2970&amp;B2970,'raw -- CBO demo'!$A$11:$N$8141,4,FALSE)</f>
        <v>4680463</v>
      </c>
      <c r="E2970">
        <f ca="1">VLOOKUP(A2970&amp;B2970,'raw -- CBO demo'!$A$11:$N$8141,8,FALSE)+VLOOKUP(A2970&amp;B2970,'raw -- CBO demo'!$A$11:$N$8141,14,FALSE)</f>
        <v>2648581</v>
      </c>
    </row>
    <row r="2971" spans="1:5">
      <c r="A2971">
        <f t="shared" si="101"/>
        <v>2052</v>
      </c>
      <c r="B2971">
        <f t="shared" si="102"/>
        <v>40</v>
      </c>
      <c r="C2971" t="str">
        <f t="shared" si="102"/>
        <v>pop_35_44</v>
      </c>
      <c r="D2971">
        <f ca="1">VLOOKUP(A2971&amp;B2971,'raw -- CBO demo'!$A$11:$N$8141,4,FALSE)</f>
        <v>4674943</v>
      </c>
      <c r="E2971">
        <f ca="1">VLOOKUP(A2971&amp;B2971,'raw -- CBO demo'!$A$11:$N$8141,8,FALSE)+VLOOKUP(A2971&amp;B2971,'raw -- CBO demo'!$A$11:$N$8141,14,FALSE)</f>
        <v>2673966</v>
      </c>
    </row>
    <row r="2972" spans="1:5">
      <c r="A2972">
        <f t="shared" si="101"/>
        <v>2052</v>
      </c>
      <c r="B2972">
        <f t="shared" si="102"/>
        <v>41</v>
      </c>
      <c r="C2972" t="str">
        <f t="shared" si="102"/>
        <v>pop_35_44</v>
      </c>
      <c r="D2972">
        <f ca="1">VLOOKUP(A2972&amp;B2972,'raw -- CBO demo'!$A$11:$N$8141,4,FALSE)</f>
        <v>4759615</v>
      </c>
      <c r="E2972">
        <f ca="1">VLOOKUP(A2972&amp;B2972,'raw -- CBO demo'!$A$11:$N$8141,8,FALSE)+VLOOKUP(A2972&amp;B2972,'raw -- CBO demo'!$A$11:$N$8141,14,FALSE)</f>
        <v>2700595</v>
      </c>
    </row>
    <row r="2973" spans="1:5">
      <c r="A2973">
        <f t="shared" si="101"/>
        <v>2052</v>
      </c>
      <c r="B2973">
        <f t="shared" si="102"/>
        <v>42</v>
      </c>
      <c r="C2973" t="str">
        <f t="shared" si="102"/>
        <v>pop_35_44</v>
      </c>
      <c r="D2973">
        <f ca="1">VLOOKUP(A2973&amp;B2973,'raw -- CBO demo'!$A$11:$N$8141,4,FALSE)</f>
        <v>4829970</v>
      </c>
      <c r="E2973">
        <f ca="1">VLOOKUP(A2973&amp;B2973,'raw -- CBO demo'!$A$11:$N$8141,8,FALSE)+VLOOKUP(A2973&amp;B2973,'raw -- CBO demo'!$A$11:$N$8141,14,FALSE)</f>
        <v>2830524</v>
      </c>
    </row>
    <row r="2974" spans="1:5">
      <c r="A2974">
        <f t="shared" si="101"/>
        <v>2052</v>
      </c>
      <c r="B2974">
        <f t="shared" si="102"/>
        <v>43</v>
      </c>
      <c r="C2974" t="str">
        <f t="shared" si="102"/>
        <v>pop_35_44</v>
      </c>
      <c r="D2974">
        <f ca="1">VLOOKUP(A2974&amp;B2974,'raw -- CBO demo'!$A$11:$N$8141,4,FALSE)</f>
        <v>4985242</v>
      </c>
      <c r="E2974">
        <f ca="1">VLOOKUP(A2974&amp;B2974,'raw -- CBO demo'!$A$11:$N$8141,8,FALSE)+VLOOKUP(A2974&amp;B2974,'raw -- CBO demo'!$A$11:$N$8141,14,FALSE)</f>
        <v>2873611</v>
      </c>
    </row>
    <row r="2975" spans="1:5">
      <c r="A2975">
        <f t="shared" si="101"/>
        <v>2052</v>
      </c>
      <c r="B2975">
        <f t="shared" si="102"/>
        <v>44</v>
      </c>
      <c r="C2975" t="str">
        <f t="shared" si="102"/>
        <v>pop_35_44</v>
      </c>
      <c r="D2975">
        <f ca="1">VLOOKUP(A2975&amp;B2975,'raw -- CBO demo'!$A$11:$N$8141,4,FALSE)</f>
        <v>5003572</v>
      </c>
      <c r="E2975">
        <f ca="1">VLOOKUP(A2975&amp;B2975,'raw -- CBO demo'!$A$11:$N$8141,8,FALSE)+VLOOKUP(A2975&amp;B2975,'raw -- CBO demo'!$A$11:$N$8141,14,FALSE)</f>
        <v>2928319</v>
      </c>
    </row>
    <row r="2976" spans="1:5">
      <c r="A2976">
        <f t="shared" si="101"/>
        <v>2052</v>
      </c>
      <c r="B2976">
        <f t="shared" si="102"/>
        <v>45</v>
      </c>
      <c r="C2976" t="str">
        <f t="shared" si="102"/>
        <v>pop_45_54</v>
      </c>
      <c r="D2976">
        <f ca="1">VLOOKUP(A2976&amp;B2976,'raw -- CBO demo'!$A$11:$N$8141,4,FALSE)</f>
        <v>4935782</v>
      </c>
      <c r="E2976">
        <f ca="1">VLOOKUP(A2976&amp;B2976,'raw -- CBO demo'!$A$11:$N$8141,8,FALSE)+VLOOKUP(A2976&amp;B2976,'raw -- CBO demo'!$A$11:$N$8141,14,FALSE)</f>
        <v>2942967</v>
      </c>
    </row>
    <row r="2977" spans="1:5">
      <c r="A2977">
        <f t="shared" si="101"/>
        <v>2052</v>
      </c>
      <c r="B2977">
        <f t="shared" si="102"/>
        <v>46</v>
      </c>
      <c r="C2977" t="str">
        <f t="shared" si="102"/>
        <v>pop_45_54</v>
      </c>
      <c r="D2977">
        <f ca="1">VLOOKUP(A2977&amp;B2977,'raw -- CBO demo'!$A$11:$N$8141,4,FALSE)</f>
        <v>4824093</v>
      </c>
      <c r="E2977">
        <f ca="1">VLOOKUP(A2977&amp;B2977,'raw -- CBO demo'!$A$11:$N$8141,8,FALSE)+VLOOKUP(A2977&amp;B2977,'raw -- CBO demo'!$A$11:$N$8141,14,FALSE)</f>
        <v>2861798</v>
      </c>
    </row>
    <row r="2978" spans="1:5">
      <c r="A2978">
        <f t="shared" si="101"/>
        <v>2052</v>
      </c>
      <c r="B2978">
        <f t="shared" si="102"/>
        <v>47</v>
      </c>
      <c r="C2978" t="str">
        <f t="shared" si="102"/>
        <v>pop_45_54</v>
      </c>
      <c r="D2978">
        <f ca="1">VLOOKUP(A2978&amp;B2978,'raw -- CBO demo'!$A$11:$N$8141,4,FALSE)</f>
        <v>4769774</v>
      </c>
      <c r="E2978">
        <f ca="1">VLOOKUP(A2978&amp;B2978,'raw -- CBO demo'!$A$11:$N$8141,8,FALSE)+VLOOKUP(A2978&amp;B2978,'raw -- CBO demo'!$A$11:$N$8141,14,FALSE)</f>
        <v>2815119</v>
      </c>
    </row>
    <row r="2979" spans="1:5">
      <c r="A2979">
        <f t="shared" si="101"/>
        <v>2052</v>
      </c>
      <c r="B2979">
        <f t="shared" si="102"/>
        <v>48</v>
      </c>
      <c r="C2979" t="str">
        <f t="shared" si="102"/>
        <v>pop_45_54</v>
      </c>
      <c r="D2979">
        <f ca="1">VLOOKUP(A2979&amp;B2979,'raw -- CBO demo'!$A$11:$N$8141,4,FALSE)</f>
        <v>4728227</v>
      </c>
      <c r="E2979">
        <f ca="1">VLOOKUP(A2979&amp;B2979,'raw -- CBO demo'!$A$11:$N$8141,8,FALSE)+VLOOKUP(A2979&amp;B2979,'raw -- CBO demo'!$A$11:$N$8141,14,FALSE)</f>
        <v>2793515</v>
      </c>
    </row>
    <row r="2980" spans="1:5">
      <c r="A2980">
        <f t="shared" si="101"/>
        <v>2052</v>
      </c>
      <c r="B2980">
        <f t="shared" si="102"/>
        <v>49</v>
      </c>
      <c r="C2980" t="str">
        <f t="shared" si="102"/>
        <v>pop_45_54</v>
      </c>
      <c r="D2980">
        <f ca="1">VLOOKUP(A2980&amp;B2980,'raw -- CBO demo'!$A$11:$N$8141,4,FALSE)</f>
        <v>4668792</v>
      </c>
      <c r="E2980">
        <f ca="1">VLOOKUP(A2980&amp;B2980,'raw -- CBO demo'!$A$11:$N$8141,8,FALSE)+VLOOKUP(A2980&amp;B2980,'raw -- CBO demo'!$A$11:$N$8141,14,FALSE)</f>
        <v>2801332</v>
      </c>
    </row>
    <row r="2981" spans="1:5">
      <c r="A2981">
        <f t="shared" si="101"/>
        <v>2052</v>
      </c>
      <c r="B2981">
        <f t="shared" si="102"/>
        <v>50</v>
      </c>
      <c r="C2981" t="str">
        <f t="shared" si="102"/>
        <v>pop_45_54</v>
      </c>
      <c r="D2981">
        <f ca="1">VLOOKUP(A2981&amp;B2981,'raw -- CBO demo'!$A$11:$N$8141,4,FALSE)</f>
        <v>4657206</v>
      </c>
      <c r="E2981">
        <f ca="1">VLOOKUP(A2981&amp;B2981,'raw -- CBO demo'!$A$11:$N$8141,8,FALSE)+VLOOKUP(A2981&amp;B2981,'raw -- CBO demo'!$A$11:$N$8141,14,FALSE)</f>
        <v>2829630</v>
      </c>
    </row>
    <row r="2982" spans="1:5">
      <c r="A2982">
        <f t="shared" si="101"/>
        <v>2052</v>
      </c>
      <c r="B2982">
        <f t="shared" si="102"/>
        <v>51</v>
      </c>
      <c r="C2982" t="str">
        <f t="shared" si="102"/>
        <v>pop_45_54</v>
      </c>
      <c r="D2982">
        <f ca="1">VLOOKUP(A2982&amp;B2982,'raw -- CBO demo'!$A$11:$N$8141,4,FALSE)</f>
        <v>4727914</v>
      </c>
      <c r="E2982">
        <f ca="1">VLOOKUP(A2982&amp;B2982,'raw -- CBO demo'!$A$11:$N$8141,8,FALSE)+VLOOKUP(A2982&amp;B2982,'raw -- CBO demo'!$A$11:$N$8141,14,FALSE)</f>
        <v>2781805</v>
      </c>
    </row>
    <row r="2983" spans="1:5">
      <c r="A2983">
        <f t="shared" si="101"/>
        <v>2052</v>
      </c>
      <c r="B2983">
        <f t="shared" si="102"/>
        <v>52</v>
      </c>
      <c r="C2983" t="str">
        <f t="shared" si="102"/>
        <v>pop_45_54</v>
      </c>
      <c r="D2983">
        <f ca="1">VLOOKUP(A2983&amp;B2983,'raw -- CBO demo'!$A$11:$N$8141,4,FALSE)</f>
        <v>4646234</v>
      </c>
      <c r="E2983">
        <f ca="1">VLOOKUP(A2983&amp;B2983,'raw -- CBO demo'!$A$11:$N$8141,8,FALSE)+VLOOKUP(A2983&amp;B2983,'raw -- CBO demo'!$A$11:$N$8141,14,FALSE)</f>
        <v>2759950</v>
      </c>
    </row>
    <row r="2984" spans="1:5">
      <c r="A2984">
        <f t="shared" si="101"/>
        <v>2052</v>
      </c>
      <c r="B2984">
        <f t="shared" si="102"/>
        <v>53</v>
      </c>
      <c r="C2984" t="str">
        <f t="shared" si="102"/>
        <v>pop_45_54</v>
      </c>
      <c r="D2984">
        <f ca="1">VLOOKUP(A2984&amp;B2984,'raw -- CBO demo'!$A$11:$N$8141,4,FALSE)</f>
        <v>4623503</v>
      </c>
      <c r="E2984">
        <f ca="1">VLOOKUP(A2984&amp;B2984,'raw -- CBO demo'!$A$11:$N$8141,8,FALSE)+VLOOKUP(A2984&amp;B2984,'raw -- CBO demo'!$A$11:$N$8141,14,FALSE)</f>
        <v>2709625</v>
      </c>
    </row>
    <row r="2985" spans="1:5">
      <c r="A2985">
        <f t="shared" si="101"/>
        <v>2052</v>
      </c>
      <c r="B2985">
        <f t="shared" si="102"/>
        <v>54</v>
      </c>
      <c r="C2985" t="str">
        <f t="shared" si="102"/>
        <v>pop_45_54</v>
      </c>
      <c r="D2985">
        <f ca="1">VLOOKUP(A2985&amp;B2985,'raw -- CBO demo'!$A$11:$N$8141,4,FALSE)</f>
        <v>4538895</v>
      </c>
      <c r="E2985">
        <f ca="1">VLOOKUP(A2985&amp;B2985,'raw -- CBO demo'!$A$11:$N$8141,8,FALSE)+VLOOKUP(A2985&amp;B2985,'raw -- CBO demo'!$A$11:$N$8141,14,FALSE)</f>
        <v>2670897</v>
      </c>
    </row>
    <row r="2986" spans="1:5">
      <c r="A2986">
        <f t="shared" si="101"/>
        <v>2052</v>
      </c>
      <c r="B2986">
        <f t="shared" si="102"/>
        <v>55</v>
      </c>
      <c r="C2986" t="str">
        <f t="shared" si="102"/>
        <v>pop_55_64</v>
      </c>
      <c r="D2986">
        <f ca="1">VLOOKUP(A2986&amp;B2986,'raw -- CBO demo'!$A$11:$N$8141,4,FALSE)</f>
        <v>4529344</v>
      </c>
      <c r="E2986">
        <f ca="1">VLOOKUP(A2986&amp;B2986,'raw -- CBO demo'!$A$11:$N$8141,8,FALSE)+VLOOKUP(A2986&amp;B2986,'raw -- CBO demo'!$A$11:$N$8141,14,FALSE)</f>
        <v>2629624</v>
      </c>
    </row>
    <row r="2987" spans="1:5">
      <c r="A2987">
        <f t="shared" si="101"/>
        <v>2052</v>
      </c>
      <c r="B2987">
        <f t="shared" si="102"/>
        <v>56</v>
      </c>
      <c r="C2987" t="str">
        <f t="shared" si="102"/>
        <v>pop_55_64</v>
      </c>
      <c r="D2987">
        <f ca="1">VLOOKUP(A2987&amp;B2987,'raw -- CBO demo'!$A$11:$N$8141,4,FALSE)</f>
        <v>4522804</v>
      </c>
      <c r="E2987">
        <f ca="1">VLOOKUP(A2987&amp;B2987,'raw -- CBO demo'!$A$11:$N$8141,8,FALSE)+VLOOKUP(A2987&amp;B2987,'raw -- CBO demo'!$A$11:$N$8141,14,FALSE)</f>
        <v>2691181</v>
      </c>
    </row>
    <row r="2988" spans="1:5">
      <c r="A2988">
        <f t="shared" si="101"/>
        <v>2052</v>
      </c>
      <c r="B2988">
        <f t="shared" si="102"/>
        <v>57</v>
      </c>
      <c r="C2988" t="str">
        <f t="shared" si="102"/>
        <v>pop_55_64</v>
      </c>
      <c r="D2988">
        <f ca="1">VLOOKUP(A2988&amp;B2988,'raw -- CBO demo'!$A$11:$N$8141,4,FALSE)</f>
        <v>4527483</v>
      </c>
      <c r="E2988">
        <f ca="1">VLOOKUP(A2988&amp;B2988,'raw -- CBO demo'!$A$11:$N$8141,8,FALSE)+VLOOKUP(A2988&amp;B2988,'raw -- CBO demo'!$A$11:$N$8141,14,FALSE)</f>
        <v>2717538</v>
      </c>
    </row>
    <row r="2989" spans="1:5">
      <c r="A2989">
        <f t="shared" ref="A2989:A3052" si="103">A2888+1</f>
        <v>2052</v>
      </c>
      <c r="B2989">
        <f t="shared" ref="B2989:C3052" si="104">B2888</f>
        <v>58</v>
      </c>
      <c r="C2989" t="str">
        <f t="shared" si="104"/>
        <v>pop_55_64</v>
      </c>
      <c r="D2989">
        <f ca="1">VLOOKUP(A2989&amp;B2989,'raw -- CBO demo'!$A$11:$N$8141,4,FALSE)</f>
        <v>4553561</v>
      </c>
      <c r="E2989">
        <f ca="1">VLOOKUP(A2989&amp;B2989,'raw -- CBO demo'!$A$11:$N$8141,8,FALSE)+VLOOKUP(A2989&amp;B2989,'raw -- CBO demo'!$A$11:$N$8141,14,FALSE)</f>
        <v>2625837</v>
      </c>
    </row>
    <row r="2990" spans="1:5">
      <c r="A2990">
        <f t="shared" si="103"/>
        <v>2052</v>
      </c>
      <c r="B2990">
        <f t="shared" si="104"/>
        <v>59</v>
      </c>
      <c r="C2990" t="str">
        <f t="shared" si="104"/>
        <v>pop_55_64</v>
      </c>
      <c r="D2990">
        <f ca="1">VLOOKUP(A2990&amp;B2990,'raw -- CBO demo'!$A$11:$N$8141,4,FALSE)</f>
        <v>4611532</v>
      </c>
      <c r="E2990">
        <f ca="1">VLOOKUP(A2990&amp;B2990,'raw -- CBO demo'!$A$11:$N$8141,8,FALSE)+VLOOKUP(A2990&amp;B2990,'raw -- CBO demo'!$A$11:$N$8141,14,FALSE)</f>
        <v>2697282</v>
      </c>
    </row>
    <row r="2991" spans="1:5">
      <c r="A2991">
        <f t="shared" si="103"/>
        <v>2052</v>
      </c>
      <c r="B2991">
        <f t="shared" si="104"/>
        <v>60</v>
      </c>
      <c r="C2991" t="str">
        <f t="shared" si="104"/>
        <v>pop_55_64</v>
      </c>
      <c r="D2991">
        <f ca="1">VLOOKUP(A2991&amp;B2991,'raw -- CBO demo'!$A$11:$N$8141,4,FALSE)</f>
        <v>4626510</v>
      </c>
      <c r="E2991">
        <f ca="1">VLOOKUP(A2991&amp;B2991,'raw -- CBO demo'!$A$11:$N$8141,8,FALSE)+VLOOKUP(A2991&amp;B2991,'raw -- CBO demo'!$A$11:$N$8141,14,FALSE)</f>
        <v>2641481</v>
      </c>
    </row>
    <row r="2992" spans="1:5">
      <c r="A2992">
        <f t="shared" si="103"/>
        <v>2052</v>
      </c>
      <c r="B2992">
        <f t="shared" si="104"/>
        <v>61</v>
      </c>
      <c r="C2992" t="str">
        <f t="shared" si="104"/>
        <v>pop_55_64</v>
      </c>
      <c r="D2992">
        <f ca="1">VLOOKUP(A2992&amp;B2992,'raw -- CBO demo'!$A$11:$N$8141,4,FALSE)</f>
        <v>4644450</v>
      </c>
      <c r="E2992">
        <f ca="1">VLOOKUP(A2992&amp;B2992,'raw -- CBO demo'!$A$11:$N$8141,8,FALSE)+VLOOKUP(A2992&amp;B2992,'raw -- CBO demo'!$A$11:$N$8141,14,FALSE)</f>
        <v>2706368</v>
      </c>
    </row>
    <row r="2993" spans="1:5">
      <c r="A2993">
        <f t="shared" si="103"/>
        <v>2052</v>
      </c>
      <c r="B2993">
        <f t="shared" si="104"/>
        <v>62</v>
      </c>
      <c r="C2993" t="str">
        <f t="shared" si="104"/>
        <v>pop_55_64</v>
      </c>
      <c r="D2993">
        <f ca="1">VLOOKUP(A2993&amp;B2993,'raw -- CBO demo'!$A$11:$N$8141,4,FALSE)</f>
        <v>4484115</v>
      </c>
      <c r="E2993">
        <f ca="1">VLOOKUP(A2993&amp;B2993,'raw -- CBO demo'!$A$11:$N$8141,8,FALSE)+VLOOKUP(A2993&amp;B2993,'raw -- CBO demo'!$A$11:$N$8141,14,FALSE)</f>
        <v>2604548</v>
      </c>
    </row>
    <row r="2994" spans="1:5">
      <c r="A2994">
        <f t="shared" si="103"/>
        <v>2052</v>
      </c>
      <c r="B2994">
        <f t="shared" si="104"/>
        <v>63</v>
      </c>
      <c r="C2994" t="str">
        <f t="shared" si="104"/>
        <v>pop_55_64</v>
      </c>
      <c r="D2994">
        <f ca="1">VLOOKUP(A2994&amp;B2994,'raw -- CBO demo'!$A$11:$N$8141,4,FALSE)</f>
        <v>4346302</v>
      </c>
      <c r="E2994">
        <f ca="1">VLOOKUP(A2994&amp;B2994,'raw -- CBO demo'!$A$11:$N$8141,8,FALSE)+VLOOKUP(A2994&amp;B2994,'raw -- CBO demo'!$A$11:$N$8141,14,FALSE)</f>
        <v>2407808</v>
      </c>
    </row>
    <row r="2995" spans="1:5">
      <c r="A2995">
        <f t="shared" si="103"/>
        <v>2052</v>
      </c>
      <c r="B2995">
        <f t="shared" si="104"/>
        <v>64</v>
      </c>
      <c r="C2995" t="str">
        <f t="shared" si="104"/>
        <v>pop_55_64</v>
      </c>
      <c r="D2995">
        <f ca="1">VLOOKUP(A2995&amp;B2995,'raw -- CBO demo'!$A$11:$N$8141,4,FALSE)</f>
        <v>4205272</v>
      </c>
      <c r="E2995">
        <f ca="1">VLOOKUP(A2995&amp;B2995,'raw -- CBO demo'!$A$11:$N$8141,8,FALSE)+VLOOKUP(A2995&amp;B2995,'raw -- CBO demo'!$A$11:$N$8141,14,FALSE)</f>
        <v>2398596</v>
      </c>
    </row>
    <row r="2996" spans="1:5">
      <c r="A2996">
        <f t="shared" si="103"/>
        <v>2052</v>
      </c>
      <c r="B2996">
        <f t="shared" si="104"/>
        <v>65</v>
      </c>
      <c r="C2996" t="str">
        <f t="shared" si="104"/>
        <v>pop_65_74</v>
      </c>
      <c r="D2996">
        <f ca="1">VLOOKUP(A2996&amp;B2996,'raw -- CBO demo'!$A$11:$N$8141,4,FALSE)</f>
        <v>4127126</v>
      </c>
      <c r="E2996">
        <f ca="1">VLOOKUP(A2996&amp;B2996,'raw -- CBO demo'!$A$11:$N$8141,8,FALSE)+VLOOKUP(A2996&amp;B2996,'raw -- CBO demo'!$A$11:$N$8141,14,FALSE)</f>
        <v>2348443</v>
      </c>
    </row>
    <row r="2997" spans="1:5">
      <c r="A2997">
        <f t="shared" si="103"/>
        <v>2052</v>
      </c>
      <c r="B2997">
        <f t="shared" si="104"/>
        <v>66</v>
      </c>
      <c r="C2997" t="str">
        <f t="shared" si="104"/>
        <v>pop_65_74</v>
      </c>
      <c r="D2997">
        <f ca="1">VLOOKUP(A2997&amp;B2997,'raw -- CBO demo'!$A$11:$N$8141,4,FALSE)</f>
        <v>4098514</v>
      </c>
      <c r="E2997">
        <f ca="1">VLOOKUP(A2997&amp;B2997,'raw -- CBO demo'!$A$11:$N$8141,8,FALSE)+VLOOKUP(A2997&amp;B2997,'raw -- CBO demo'!$A$11:$N$8141,14,FALSE)</f>
        <v>2384921</v>
      </c>
    </row>
    <row r="2998" spans="1:5">
      <c r="A2998">
        <f t="shared" si="103"/>
        <v>2052</v>
      </c>
      <c r="B2998">
        <f t="shared" si="104"/>
        <v>67</v>
      </c>
      <c r="C2998" t="str">
        <f t="shared" si="104"/>
        <v>pop_65_74</v>
      </c>
      <c r="D2998">
        <f ca="1">VLOOKUP(A2998&amp;B2998,'raw -- CBO demo'!$A$11:$N$8141,4,FALSE)</f>
        <v>3978254</v>
      </c>
      <c r="E2998">
        <f ca="1">VLOOKUP(A2998&amp;B2998,'raw -- CBO demo'!$A$11:$N$8141,8,FALSE)+VLOOKUP(A2998&amp;B2998,'raw -- CBO demo'!$A$11:$N$8141,14,FALSE)</f>
        <v>2296999</v>
      </c>
    </row>
    <row r="2999" spans="1:5">
      <c r="A2999">
        <f t="shared" si="103"/>
        <v>2052</v>
      </c>
      <c r="B2999">
        <f t="shared" si="104"/>
        <v>68</v>
      </c>
      <c r="C2999" t="str">
        <f t="shared" si="104"/>
        <v>pop_65_74</v>
      </c>
      <c r="D2999">
        <f ca="1">VLOOKUP(A2999&amp;B2999,'raw -- CBO demo'!$A$11:$N$8141,4,FALSE)</f>
        <v>3916195</v>
      </c>
      <c r="E2999">
        <f ca="1">VLOOKUP(A2999&amp;B2999,'raw -- CBO demo'!$A$11:$N$8141,8,FALSE)+VLOOKUP(A2999&amp;B2999,'raw -- CBO demo'!$A$11:$N$8141,14,FALSE)</f>
        <v>2342513</v>
      </c>
    </row>
    <row r="3000" spans="1:5">
      <c r="A3000">
        <f t="shared" si="103"/>
        <v>2052</v>
      </c>
      <c r="B3000">
        <f t="shared" si="104"/>
        <v>69</v>
      </c>
      <c r="C3000" t="str">
        <f t="shared" si="104"/>
        <v>pop_65_74</v>
      </c>
      <c r="D3000">
        <f ca="1">VLOOKUP(A3000&amp;B3000,'raw -- CBO demo'!$A$11:$N$8141,4,FALSE)</f>
        <v>3938581</v>
      </c>
      <c r="E3000">
        <f ca="1">VLOOKUP(A3000&amp;B3000,'raw -- CBO demo'!$A$11:$N$8141,8,FALSE)+VLOOKUP(A3000&amp;B3000,'raw -- CBO demo'!$A$11:$N$8141,14,FALSE)</f>
        <v>2323668</v>
      </c>
    </row>
    <row r="3001" spans="1:5">
      <c r="A3001">
        <f t="shared" si="103"/>
        <v>2052</v>
      </c>
      <c r="B3001">
        <f t="shared" si="104"/>
        <v>70</v>
      </c>
      <c r="C3001" t="str">
        <f t="shared" si="104"/>
        <v>pop_65_74</v>
      </c>
      <c r="D3001">
        <f ca="1">VLOOKUP(A3001&amp;B3001,'raw -- CBO demo'!$A$11:$N$8141,4,FALSE)</f>
        <v>3819719</v>
      </c>
      <c r="E3001">
        <f ca="1">VLOOKUP(A3001&amp;B3001,'raw -- CBO demo'!$A$11:$N$8141,8,FALSE)+VLOOKUP(A3001&amp;B3001,'raw -- CBO demo'!$A$11:$N$8141,14,FALSE)</f>
        <v>2248892</v>
      </c>
    </row>
    <row r="3002" spans="1:5">
      <c r="A3002">
        <f t="shared" si="103"/>
        <v>2052</v>
      </c>
      <c r="B3002">
        <f t="shared" si="104"/>
        <v>71</v>
      </c>
      <c r="C3002" t="str">
        <f t="shared" si="104"/>
        <v>pop_65_74</v>
      </c>
      <c r="D3002">
        <f ca="1">VLOOKUP(A3002&amp;B3002,'raw -- CBO demo'!$A$11:$N$8141,4,FALSE)</f>
        <v>3815738</v>
      </c>
      <c r="E3002">
        <f ca="1">VLOOKUP(A3002&amp;B3002,'raw -- CBO demo'!$A$11:$N$8141,8,FALSE)+VLOOKUP(A3002&amp;B3002,'raw -- CBO demo'!$A$11:$N$8141,14,FALSE)</f>
        <v>2213770</v>
      </c>
    </row>
    <row r="3003" spans="1:5">
      <c r="A3003">
        <f t="shared" si="103"/>
        <v>2052</v>
      </c>
      <c r="B3003">
        <f t="shared" si="104"/>
        <v>72</v>
      </c>
      <c r="C3003" t="str">
        <f t="shared" si="104"/>
        <v>pop_65_74</v>
      </c>
      <c r="D3003">
        <f ca="1">VLOOKUP(A3003&amp;B3003,'raw -- CBO demo'!$A$11:$N$8141,4,FALSE)</f>
        <v>3615987</v>
      </c>
      <c r="E3003">
        <f ca="1">VLOOKUP(A3003&amp;B3003,'raw -- CBO demo'!$A$11:$N$8141,8,FALSE)+VLOOKUP(A3003&amp;B3003,'raw -- CBO demo'!$A$11:$N$8141,14,FALSE)</f>
        <v>2168894</v>
      </c>
    </row>
    <row r="3004" spans="1:5">
      <c r="A3004">
        <f t="shared" si="103"/>
        <v>2052</v>
      </c>
      <c r="B3004">
        <f t="shared" si="104"/>
        <v>73</v>
      </c>
      <c r="C3004" t="str">
        <f t="shared" si="104"/>
        <v>pop_65_74</v>
      </c>
      <c r="D3004">
        <f ca="1">VLOOKUP(A3004&amp;B3004,'raw -- CBO demo'!$A$11:$N$8141,4,FALSE)</f>
        <v>3443053</v>
      </c>
      <c r="E3004">
        <f ca="1">VLOOKUP(A3004&amp;B3004,'raw -- CBO demo'!$A$11:$N$8141,8,FALSE)+VLOOKUP(A3004&amp;B3004,'raw -- CBO demo'!$A$11:$N$8141,14,FALSE)</f>
        <v>2059056</v>
      </c>
    </row>
    <row r="3005" spans="1:5">
      <c r="A3005">
        <f t="shared" si="103"/>
        <v>2052</v>
      </c>
      <c r="B3005">
        <f t="shared" si="104"/>
        <v>74</v>
      </c>
      <c r="C3005" t="str">
        <f t="shared" si="104"/>
        <v>pop_65_74</v>
      </c>
      <c r="D3005">
        <f ca="1">VLOOKUP(A3005&amp;B3005,'raw -- CBO demo'!$A$11:$N$8141,4,FALSE)</f>
        <v>3359590</v>
      </c>
      <c r="E3005">
        <f ca="1">VLOOKUP(A3005&amp;B3005,'raw -- CBO demo'!$A$11:$N$8141,8,FALSE)+VLOOKUP(A3005&amp;B3005,'raw -- CBO demo'!$A$11:$N$8141,14,FALSE)</f>
        <v>1972093</v>
      </c>
    </row>
    <row r="3006" spans="1:5">
      <c r="A3006">
        <f t="shared" si="103"/>
        <v>2052</v>
      </c>
      <c r="B3006">
        <f t="shared" si="104"/>
        <v>75</v>
      </c>
      <c r="C3006" t="str">
        <f t="shared" si="104"/>
        <v>pop_75_84</v>
      </c>
      <c r="D3006">
        <f ca="1">VLOOKUP(A3006&amp;B3006,'raw -- CBO demo'!$A$11:$N$8141,4,FALSE)</f>
        <v>3174151</v>
      </c>
      <c r="E3006">
        <f ca="1">VLOOKUP(A3006&amp;B3006,'raw -- CBO demo'!$A$11:$N$8141,8,FALSE)+VLOOKUP(A3006&amp;B3006,'raw -- CBO demo'!$A$11:$N$8141,14,FALSE)</f>
        <v>1880838</v>
      </c>
    </row>
    <row r="3007" spans="1:5">
      <c r="A3007">
        <f t="shared" si="103"/>
        <v>2052</v>
      </c>
      <c r="B3007">
        <f t="shared" si="104"/>
        <v>76</v>
      </c>
      <c r="C3007" t="str">
        <f t="shared" si="104"/>
        <v>pop_75_84</v>
      </c>
      <c r="D3007">
        <f ca="1">VLOOKUP(A3007&amp;B3007,'raw -- CBO demo'!$A$11:$N$8141,4,FALSE)</f>
        <v>3077908</v>
      </c>
      <c r="E3007">
        <f ca="1">VLOOKUP(A3007&amp;B3007,'raw -- CBO demo'!$A$11:$N$8141,8,FALSE)+VLOOKUP(A3007&amp;B3007,'raw -- CBO demo'!$A$11:$N$8141,14,FALSE)</f>
        <v>1802347</v>
      </c>
    </row>
    <row r="3008" spans="1:5">
      <c r="A3008">
        <f t="shared" si="103"/>
        <v>2052</v>
      </c>
      <c r="B3008">
        <f t="shared" si="104"/>
        <v>77</v>
      </c>
      <c r="C3008" t="str">
        <f t="shared" si="104"/>
        <v>pop_75_84</v>
      </c>
      <c r="D3008">
        <f ca="1">VLOOKUP(A3008&amp;B3008,'raw -- CBO demo'!$A$11:$N$8141,4,FALSE)</f>
        <v>2992229</v>
      </c>
      <c r="E3008">
        <f ca="1">VLOOKUP(A3008&amp;B3008,'raw -- CBO demo'!$A$11:$N$8141,8,FALSE)+VLOOKUP(A3008&amp;B3008,'raw -- CBO demo'!$A$11:$N$8141,14,FALSE)</f>
        <v>1674325</v>
      </c>
    </row>
    <row r="3009" spans="1:5">
      <c r="A3009">
        <f t="shared" si="103"/>
        <v>2052</v>
      </c>
      <c r="B3009">
        <f t="shared" si="104"/>
        <v>78</v>
      </c>
      <c r="C3009" t="str">
        <f t="shared" si="104"/>
        <v>pop_75_84</v>
      </c>
      <c r="D3009">
        <f ca="1">VLOOKUP(A3009&amp;B3009,'raw -- CBO demo'!$A$11:$N$8141,4,FALSE)</f>
        <v>2860823</v>
      </c>
      <c r="E3009">
        <f ca="1">VLOOKUP(A3009&amp;B3009,'raw -- CBO demo'!$A$11:$N$8141,8,FALSE)+VLOOKUP(A3009&amp;B3009,'raw -- CBO demo'!$A$11:$N$8141,14,FALSE)</f>
        <v>1569150</v>
      </c>
    </row>
    <row r="3010" spans="1:5">
      <c r="A3010">
        <f t="shared" si="103"/>
        <v>2052</v>
      </c>
      <c r="B3010">
        <f t="shared" si="104"/>
        <v>79</v>
      </c>
      <c r="C3010" t="str">
        <f t="shared" si="104"/>
        <v>pop_75_84</v>
      </c>
      <c r="D3010">
        <f ca="1">VLOOKUP(A3010&amp;B3010,'raw -- CBO demo'!$A$11:$N$8141,4,FALSE)</f>
        <v>2885074</v>
      </c>
      <c r="E3010">
        <f ca="1">VLOOKUP(A3010&amp;B3010,'raw -- CBO demo'!$A$11:$N$8141,8,FALSE)+VLOOKUP(A3010&amp;B3010,'raw -- CBO demo'!$A$11:$N$8141,14,FALSE)</f>
        <v>1571063</v>
      </c>
    </row>
    <row r="3011" spans="1:5">
      <c r="A3011">
        <f t="shared" si="103"/>
        <v>2052</v>
      </c>
      <c r="B3011">
        <f t="shared" si="104"/>
        <v>80</v>
      </c>
      <c r="C3011" t="str">
        <f t="shared" si="104"/>
        <v>pop_75_84</v>
      </c>
      <c r="D3011">
        <f ca="1">VLOOKUP(A3011&amp;B3011,'raw -- CBO demo'!$A$11:$N$8141,4,FALSE)</f>
        <v>2908637</v>
      </c>
      <c r="E3011">
        <f ca="1">VLOOKUP(A3011&amp;B3011,'raw -- CBO demo'!$A$11:$N$8141,8,FALSE)+VLOOKUP(A3011&amp;B3011,'raw -- CBO demo'!$A$11:$N$8141,14,FALSE)</f>
        <v>1522805</v>
      </c>
    </row>
    <row r="3012" spans="1:5">
      <c r="A3012">
        <f t="shared" si="103"/>
        <v>2052</v>
      </c>
      <c r="B3012">
        <f t="shared" si="104"/>
        <v>81</v>
      </c>
      <c r="C3012" t="str">
        <f t="shared" si="104"/>
        <v>pop_75_84</v>
      </c>
      <c r="D3012">
        <f ca="1">VLOOKUP(A3012&amp;B3012,'raw -- CBO demo'!$A$11:$N$8141,4,FALSE)</f>
        <v>2909211</v>
      </c>
      <c r="E3012">
        <f ca="1">VLOOKUP(A3012&amp;B3012,'raw -- CBO demo'!$A$11:$N$8141,8,FALSE)+VLOOKUP(A3012&amp;B3012,'raw -- CBO demo'!$A$11:$N$8141,14,FALSE)</f>
        <v>1517583</v>
      </c>
    </row>
    <row r="3013" spans="1:5">
      <c r="A3013">
        <f t="shared" si="103"/>
        <v>2052</v>
      </c>
      <c r="B3013">
        <f t="shared" si="104"/>
        <v>82</v>
      </c>
      <c r="C3013" t="str">
        <f t="shared" si="104"/>
        <v>pop_75_84</v>
      </c>
      <c r="D3013">
        <f ca="1">VLOOKUP(A3013&amp;B3013,'raw -- CBO demo'!$A$11:$N$8141,4,FALSE)</f>
        <v>2657693</v>
      </c>
      <c r="E3013">
        <f ca="1">VLOOKUP(A3013&amp;B3013,'raw -- CBO demo'!$A$11:$N$8141,8,FALSE)+VLOOKUP(A3013&amp;B3013,'raw -- CBO demo'!$A$11:$N$8141,14,FALSE)</f>
        <v>1411700</v>
      </c>
    </row>
    <row r="3014" spans="1:5">
      <c r="A3014">
        <f t="shared" si="103"/>
        <v>2052</v>
      </c>
      <c r="B3014">
        <f t="shared" si="104"/>
        <v>83</v>
      </c>
      <c r="C3014" t="str">
        <f t="shared" si="104"/>
        <v>pop_75_84</v>
      </c>
      <c r="D3014">
        <f ca="1">VLOOKUP(A3014&amp;B3014,'raw -- CBO demo'!$A$11:$N$8141,4,FALSE)</f>
        <v>2452301</v>
      </c>
      <c r="E3014">
        <f ca="1">VLOOKUP(A3014&amp;B3014,'raw -- CBO demo'!$A$11:$N$8141,8,FALSE)+VLOOKUP(A3014&amp;B3014,'raw -- CBO demo'!$A$11:$N$8141,14,FALSE)</f>
        <v>1235100</v>
      </c>
    </row>
    <row r="3015" spans="1:5">
      <c r="A3015">
        <f t="shared" si="103"/>
        <v>2052</v>
      </c>
      <c r="B3015">
        <f t="shared" si="104"/>
        <v>84</v>
      </c>
      <c r="C3015" t="str">
        <f t="shared" si="104"/>
        <v>pop_75_84</v>
      </c>
      <c r="D3015">
        <f ca="1">VLOOKUP(A3015&amp;B3015,'raw -- CBO demo'!$A$11:$N$8141,4,FALSE)</f>
        <v>2287128</v>
      </c>
      <c r="E3015">
        <f ca="1">VLOOKUP(A3015&amp;B3015,'raw -- CBO demo'!$A$11:$N$8141,8,FALSE)+VLOOKUP(A3015&amp;B3015,'raw -- CBO demo'!$A$11:$N$8141,14,FALSE)</f>
        <v>1127844</v>
      </c>
    </row>
    <row r="3016" spans="1:5">
      <c r="A3016">
        <f t="shared" si="103"/>
        <v>2052</v>
      </c>
      <c r="B3016">
        <f t="shared" si="104"/>
        <v>85</v>
      </c>
      <c r="C3016" t="str">
        <f t="shared" si="104"/>
        <v>pop_85_plus</v>
      </c>
      <c r="D3016">
        <f ca="1">VLOOKUP(A3016&amp;B3016,'raw -- CBO demo'!$A$11:$N$8141,4,FALSE)</f>
        <v>2164047</v>
      </c>
      <c r="E3016">
        <f ca="1">VLOOKUP(A3016&amp;B3016,'raw -- CBO demo'!$A$11:$N$8141,8,FALSE)+VLOOKUP(A3016&amp;B3016,'raw -- CBO demo'!$A$11:$N$8141,14,FALSE)</f>
        <v>1019081</v>
      </c>
    </row>
    <row r="3017" spans="1:5">
      <c r="A3017">
        <f t="shared" si="103"/>
        <v>2052</v>
      </c>
      <c r="B3017">
        <f t="shared" si="104"/>
        <v>86</v>
      </c>
      <c r="C3017" t="str">
        <f t="shared" si="104"/>
        <v>pop_85_plus</v>
      </c>
      <c r="D3017">
        <f ca="1">VLOOKUP(A3017&amp;B3017,'raw -- CBO demo'!$A$11:$N$8141,4,FALSE)</f>
        <v>2068013</v>
      </c>
      <c r="E3017">
        <f ca="1">VLOOKUP(A3017&amp;B3017,'raw -- CBO demo'!$A$11:$N$8141,8,FALSE)+VLOOKUP(A3017&amp;B3017,'raw -- CBO demo'!$A$11:$N$8141,14,FALSE)</f>
        <v>916424</v>
      </c>
    </row>
    <row r="3018" spans="1:5">
      <c r="A3018">
        <f t="shared" si="103"/>
        <v>2052</v>
      </c>
      <c r="B3018">
        <f t="shared" si="104"/>
        <v>87</v>
      </c>
      <c r="C3018" t="str">
        <f t="shared" si="104"/>
        <v>pop_85_plus</v>
      </c>
      <c r="D3018">
        <f ca="1">VLOOKUP(A3018&amp;B3018,'raw -- CBO demo'!$A$11:$N$8141,4,FALSE)</f>
        <v>1985880</v>
      </c>
      <c r="E3018">
        <f ca="1">VLOOKUP(A3018&amp;B3018,'raw -- CBO demo'!$A$11:$N$8141,8,FALSE)+VLOOKUP(A3018&amp;B3018,'raw -- CBO demo'!$A$11:$N$8141,14,FALSE)</f>
        <v>882983</v>
      </c>
    </row>
    <row r="3019" spans="1:5">
      <c r="A3019">
        <f t="shared" si="103"/>
        <v>2052</v>
      </c>
      <c r="B3019">
        <f t="shared" si="104"/>
        <v>88</v>
      </c>
      <c r="C3019" t="str">
        <f t="shared" si="104"/>
        <v>pop_85_plus</v>
      </c>
      <c r="D3019">
        <f ca="1">VLOOKUP(A3019&amp;B3019,'raw -- CBO demo'!$A$11:$N$8141,4,FALSE)</f>
        <v>1807636</v>
      </c>
      <c r="E3019">
        <f ca="1">VLOOKUP(A3019&amp;B3019,'raw -- CBO demo'!$A$11:$N$8141,8,FALSE)+VLOOKUP(A3019&amp;B3019,'raw -- CBO demo'!$A$11:$N$8141,14,FALSE)</f>
        <v>799913</v>
      </c>
    </row>
    <row r="3020" spans="1:5">
      <c r="A3020">
        <f t="shared" si="103"/>
        <v>2052</v>
      </c>
      <c r="B3020">
        <f t="shared" si="104"/>
        <v>89</v>
      </c>
      <c r="C3020" t="str">
        <f t="shared" si="104"/>
        <v>pop_85_plus</v>
      </c>
      <c r="D3020">
        <f ca="1">VLOOKUP(A3020&amp;B3020,'raw -- CBO demo'!$A$11:$N$8141,4,FALSE)</f>
        <v>1631960</v>
      </c>
      <c r="E3020">
        <f ca="1">VLOOKUP(A3020&amp;B3020,'raw -- CBO demo'!$A$11:$N$8141,8,FALSE)+VLOOKUP(A3020&amp;B3020,'raw -- CBO demo'!$A$11:$N$8141,14,FALSE)</f>
        <v>663026</v>
      </c>
    </row>
    <row r="3021" spans="1:5">
      <c r="A3021">
        <f t="shared" si="103"/>
        <v>2052</v>
      </c>
      <c r="B3021">
        <f t="shared" si="104"/>
        <v>90</v>
      </c>
      <c r="C3021" t="str">
        <f t="shared" si="104"/>
        <v>pop_85_plus</v>
      </c>
      <c r="D3021">
        <f ca="1">VLOOKUP(A3021&amp;B3021,'raw -- CBO demo'!$A$11:$N$8141,4,FALSE)</f>
        <v>1437487</v>
      </c>
      <c r="E3021">
        <f ca="1">VLOOKUP(A3021&amp;B3021,'raw -- CBO demo'!$A$11:$N$8141,8,FALSE)+VLOOKUP(A3021&amp;B3021,'raw -- CBO demo'!$A$11:$N$8141,14,FALSE)</f>
        <v>533519</v>
      </c>
    </row>
    <row r="3022" spans="1:5">
      <c r="A3022">
        <f t="shared" si="103"/>
        <v>2052</v>
      </c>
      <c r="B3022">
        <f t="shared" si="104"/>
        <v>91</v>
      </c>
      <c r="C3022" t="str">
        <f t="shared" si="104"/>
        <v>pop_85_plus</v>
      </c>
      <c r="D3022">
        <f ca="1">VLOOKUP(A3022&amp;B3022,'raw -- CBO demo'!$A$11:$N$8141,4,FALSE)</f>
        <v>1256947</v>
      </c>
      <c r="E3022">
        <f ca="1">VLOOKUP(A3022&amp;B3022,'raw -- CBO demo'!$A$11:$N$8141,8,FALSE)+VLOOKUP(A3022&amp;B3022,'raw -- CBO demo'!$A$11:$N$8141,14,FALSE)</f>
        <v>436479</v>
      </c>
    </row>
    <row r="3023" spans="1:5">
      <c r="A3023">
        <f t="shared" si="103"/>
        <v>2052</v>
      </c>
      <c r="B3023">
        <f t="shared" si="104"/>
        <v>92</v>
      </c>
      <c r="C3023" t="str">
        <f t="shared" si="104"/>
        <v>pop_85_plus</v>
      </c>
      <c r="D3023">
        <f ca="1">VLOOKUP(A3023&amp;B3023,'raw -- CBO demo'!$A$11:$N$8141,4,FALSE)</f>
        <v>1047757</v>
      </c>
      <c r="E3023">
        <f ca="1">VLOOKUP(A3023&amp;B3023,'raw -- CBO demo'!$A$11:$N$8141,8,FALSE)+VLOOKUP(A3023&amp;B3023,'raw -- CBO demo'!$A$11:$N$8141,14,FALSE)</f>
        <v>343326</v>
      </c>
    </row>
    <row r="3024" spans="1:5">
      <c r="A3024">
        <f t="shared" si="103"/>
        <v>2052</v>
      </c>
      <c r="B3024">
        <f t="shared" si="104"/>
        <v>93</v>
      </c>
      <c r="C3024" t="str">
        <f t="shared" si="104"/>
        <v>pop_85_plus</v>
      </c>
      <c r="D3024">
        <f ca="1">VLOOKUP(A3024&amp;B3024,'raw -- CBO demo'!$A$11:$N$8141,4,FALSE)</f>
        <v>857298</v>
      </c>
      <c r="E3024">
        <f ca="1">VLOOKUP(A3024&amp;B3024,'raw -- CBO demo'!$A$11:$N$8141,8,FALSE)+VLOOKUP(A3024&amp;B3024,'raw -- CBO demo'!$A$11:$N$8141,14,FALSE)</f>
        <v>263747</v>
      </c>
    </row>
    <row r="3025" spans="1:5">
      <c r="A3025">
        <f t="shared" si="103"/>
        <v>2052</v>
      </c>
      <c r="B3025">
        <f t="shared" si="104"/>
        <v>94</v>
      </c>
      <c r="C3025" t="str">
        <f t="shared" si="104"/>
        <v>pop_85_plus</v>
      </c>
      <c r="D3025">
        <f ca="1">VLOOKUP(A3025&amp;B3025,'raw -- CBO demo'!$A$11:$N$8141,4,FALSE)</f>
        <v>708827</v>
      </c>
      <c r="E3025">
        <f ca="1">VLOOKUP(A3025&amp;B3025,'raw -- CBO demo'!$A$11:$N$8141,8,FALSE)+VLOOKUP(A3025&amp;B3025,'raw -- CBO demo'!$A$11:$N$8141,14,FALSE)</f>
        <v>186568</v>
      </c>
    </row>
    <row r="3026" spans="1:5">
      <c r="A3026">
        <f t="shared" si="103"/>
        <v>2052</v>
      </c>
      <c r="B3026">
        <f t="shared" si="104"/>
        <v>95</v>
      </c>
      <c r="C3026" t="str">
        <f t="shared" si="104"/>
        <v>pop_85_plus</v>
      </c>
      <c r="D3026">
        <f ca="1">VLOOKUP(A3026&amp;B3026,'raw -- CBO demo'!$A$11:$N$8141,4,FALSE)</f>
        <v>551555</v>
      </c>
      <c r="E3026">
        <f ca="1">VLOOKUP(A3026&amp;B3026,'raw -- CBO demo'!$A$11:$N$8141,8,FALSE)+VLOOKUP(A3026&amp;B3026,'raw -- CBO demo'!$A$11:$N$8141,14,FALSE)</f>
        <v>141156</v>
      </c>
    </row>
    <row r="3027" spans="1:5">
      <c r="A3027">
        <f t="shared" si="103"/>
        <v>2052</v>
      </c>
      <c r="B3027">
        <f t="shared" si="104"/>
        <v>96</v>
      </c>
      <c r="C3027" t="str">
        <f t="shared" si="104"/>
        <v>pop_85_plus</v>
      </c>
      <c r="D3027">
        <f ca="1">VLOOKUP(A3027&amp;B3027,'raw -- CBO demo'!$A$11:$N$8141,4,FALSE)</f>
        <v>416568</v>
      </c>
      <c r="E3027">
        <f ca="1">VLOOKUP(A3027&amp;B3027,'raw -- CBO demo'!$A$11:$N$8141,8,FALSE)+VLOOKUP(A3027&amp;B3027,'raw -- CBO demo'!$A$11:$N$8141,14,FALSE)</f>
        <v>93490</v>
      </c>
    </row>
    <row r="3028" spans="1:5">
      <c r="A3028">
        <f t="shared" si="103"/>
        <v>2052</v>
      </c>
      <c r="B3028">
        <f t="shared" si="104"/>
        <v>97</v>
      </c>
      <c r="C3028" t="str">
        <f t="shared" si="104"/>
        <v>pop_85_plus</v>
      </c>
      <c r="D3028">
        <f ca="1">VLOOKUP(A3028&amp;B3028,'raw -- CBO demo'!$A$11:$N$8141,4,FALSE)</f>
        <v>312547</v>
      </c>
      <c r="E3028">
        <f ca="1">VLOOKUP(A3028&amp;B3028,'raw -- CBO demo'!$A$11:$N$8141,8,FALSE)+VLOOKUP(A3028&amp;B3028,'raw -- CBO demo'!$A$11:$N$8141,14,FALSE)</f>
        <v>63226</v>
      </c>
    </row>
    <row r="3029" spans="1:5">
      <c r="A3029">
        <f t="shared" si="103"/>
        <v>2052</v>
      </c>
      <c r="B3029">
        <f t="shared" si="104"/>
        <v>98</v>
      </c>
      <c r="C3029" t="str">
        <f t="shared" si="104"/>
        <v>pop_85_plus</v>
      </c>
      <c r="D3029">
        <f ca="1">VLOOKUP(A3029&amp;B3029,'raw -- CBO demo'!$A$11:$N$8141,4,FALSE)</f>
        <v>222608</v>
      </c>
      <c r="E3029">
        <f ca="1">VLOOKUP(A3029&amp;B3029,'raw -- CBO demo'!$A$11:$N$8141,8,FALSE)+VLOOKUP(A3029&amp;B3029,'raw -- CBO demo'!$A$11:$N$8141,14,FALSE)</f>
        <v>38400</v>
      </c>
    </row>
    <row r="3030" spans="1:5">
      <c r="A3030">
        <f t="shared" si="103"/>
        <v>2052</v>
      </c>
      <c r="B3030">
        <f t="shared" si="104"/>
        <v>99</v>
      </c>
      <c r="C3030" t="str">
        <f t="shared" si="104"/>
        <v>pop_85_plus</v>
      </c>
      <c r="D3030">
        <f ca="1">VLOOKUP(A3030&amp;B3030,'raw -- CBO demo'!$A$11:$N$8141,4,FALSE)</f>
        <v>160181</v>
      </c>
      <c r="E3030">
        <f ca="1">VLOOKUP(A3030&amp;B3030,'raw -- CBO demo'!$A$11:$N$8141,8,FALSE)+VLOOKUP(A3030&amp;B3030,'raw -- CBO demo'!$A$11:$N$8141,14,FALSE)</f>
        <v>24042</v>
      </c>
    </row>
    <row r="3031" spans="1:5">
      <c r="A3031">
        <f t="shared" si="103"/>
        <v>2052</v>
      </c>
      <c r="B3031">
        <f t="shared" si="104"/>
        <v>100</v>
      </c>
      <c r="C3031" t="str">
        <f t="shared" si="104"/>
        <v>pop_85_plus</v>
      </c>
      <c r="D3031">
        <f ca="1">VLOOKUP(A3031&amp;B3031,'raw -- CBO demo'!$A$11:$N$8141,4,FALSE)</f>
        <v>307072</v>
      </c>
      <c r="E3031">
        <f ca="1">VLOOKUP(A3031&amp;B3031,'raw -- CBO demo'!$A$11:$N$8141,8,FALSE)+VLOOKUP(A3031&amp;B3031,'raw -- CBO demo'!$A$11:$N$8141,14,FALSE)</f>
        <v>31923</v>
      </c>
    </row>
    <row r="3032" spans="1:5">
      <c r="A3032">
        <f t="shared" si="103"/>
        <v>2053</v>
      </c>
      <c r="B3032">
        <f t="shared" si="104"/>
        <v>0</v>
      </c>
      <c r="C3032" t="str">
        <f t="shared" si="104"/>
        <v>pop_0_5</v>
      </c>
      <c r="D3032">
        <f ca="1">VLOOKUP(A3032&amp;B3032,'raw -- CBO demo'!$A$11:$N$8141,4,FALSE)</f>
        <v>3856595</v>
      </c>
      <c r="E3032">
        <f ca="1">VLOOKUP(A3032&amp;B3032,'raw -- CBO demo'!$A$11:$N$8141,8,FALSE)+VLOOKUP(A3032&amp;B3032,'raw -- CBO demo'!$A$11:$N$8141,14,FALSE)</f>
        <v>0</v>
      </c>
    </row>
    <row r="3033" spans="1:5">
      <c r="A3033">
        <f t="shared" si="103"/>
        <v>2053</v>
      </c>
      <c r="B3033">
        <f t="shared" si="104"/>
        <v>1</v>
      </c>
      <c r="C3033" t="str">
        <f t="shared" si="104"/>
        <v>pop_0_5</v>
      </c>
      <c r="D3033">
        <f ca="1">VLOOKUP(A3033&amp;B3033,'raw -- CBO demo'!$A$11:$N$8141,4,FALSE)</f>
        <v>3875228</v>
      </c>
      <c r="E3033">
        <f ca="1">VLOOKUP(A3033&amp;B3033,'raw -- CBO demo'!$A$11:$N$8141,8,FALSE)+VLOOKUP(A3033&amp;B3033,'raw -- CBO demo'!$A$11:$N$8141,14,FALSE)</f>
        <v>0</v>
      </c>
    </row>
    <row r="3034" spans="1:5">
      <c r="A3034">
        <f t="shared" si="103"/>
        <v>2053</v>
      </c>
      <c r="B3034">
        <f t="shared" si="104"/>
        <v>2</v>
      </c>
      <c r="C3034" t="str">
        <f t="shared" si="104"/>
        <v>pop_0_5</v>
      </c>
      <c r="D3034">
        <f ca="1">VLOOKUP(A3034&amp;B3034,'raw -- CBO demo'!$A$11:$N$8141,4,FALSE)</f>
        <v>3905794</v>
      </c>
      <c r="E3034">
        <f ca="1">VLOOKUP(A3034&amp;B3034,'raw -- CBO demo'!$A$11:$N$8141,8,FALSE)+VLOOKUP(A3034&amp;B3034,'raw -- CBO demo'!$A$11:$N$8141,14,FALSE)</f>
        <v>0</v>
      </c>
    </row>
    <row r="3035" spans="1:5">
      <c r="A3035">
        <f t="shared" si="103"/>
        <v>2053</v>
      </c>
      <c r="B3035">
        <f t="shared" si="104"/>
        <v>3</v>
      </c>
      <c r="C3035" t="str">
        <f t="shared" si="104"/>
        <v>pop_0_5</v>
      </c>
      <c r="D3035">
        <f ca="1">VLOOKUP(A3035&amp;B3035,'raw -- CBO demo'!$A$11:$N$8141,4,FALSE)</f>
        <v>3939789</v>
      </c>
      <c r="E3035">
        <f ca="1">VLOOKUP(A3035&amp;B3035,'raw -- CBO demo'!$A$11:$N$8141,8,FALSE)+VLOOKUP(A3035&amp;B3035,'raw -- CBO demo'!$A$11:$N$8141,14,FALSE)</f>
        <v>0</v>
      </c>
    </row>
    <row r="3036" spans="1:5">
      <c r="A3036">
        <f t="shared" si="103"/>
        <v>2053</v>
      </c>
      <c r="B3036">
        <f t="shared" si="104"/>
        <v>4</v>
      </c>
      <c r="C3036" t="str">
        <f t="shared" si="104"/>
        <v>pop_0_5</v>
      </c>
      <c r="D3036">
        <f ca="1">VLOOKUP(A3036&amp;B3036,'raw -- CBO demo'!$A$11:$N$8141,4,FALSE)</f>
        <v>3973915</v>
      </c>
      <c r="E3036">
        <f ca="1">VLOOKUP(A3036&amp;B3036,'raw -- CBO demo'!$A$11:$N$8141,8,FALSE)+VLOOKUP(A3036&amp;B3036,'raw -- CBO demo'!$A$11:$N$8141,14,FALSE)</f>
        <v>0</v>
      </c>
    </row>
    <row r="3037" spans="1:5">
      <c r="A3037">
        <f t="shared" si="103"/>
        <v>2053</v>
      </c>
      <c r="B3037">
        <f t="shared" si="104"/>
        <v>5</v>
      </c>
      <c r="C3037" t="str">
        <f t="shared" si="104"/>
        <v>pop_0_5</v>
      </c>
      <c r="D3037">
        <f ca="1">VLOOKUP(A3037&amp;B3037,'raw -- CBO demo'!$A$11:$N$8141,4,FALSE)</f>
        <v>4008041</v>
      </c>
      <c r="E3037">
        <f ca="1">VLOOKUP(A3037&amp;B3037,'raw -- CBO demo'!$A$11:$N$8141,8,FALSE)+VLOOKUP(A3037&amp;B3037,'raw -- CBO demo'!$A$11:$N$8141,14,FALSE)</f>
        <v>0</v>
      </c>
    </row>
    <row r="3038" spans="1:5">
      <c r="A3038">
        <f t="shared" si="103"/>
        <v>2053</v>
      </c>
      <c r="B3038">
        <f t="shared" si="104"/>
        <v>6</v>
      </c>
      <c r="C3038" t="str">
        <f t="shared" si="104"/>
        <v>pop_6_17</v>
      </c>
      <c r="D3038">
        <f ca="1">VLOOKUP(A3038&amp;B3038,'raw -- CBO demo'!$A$11:$N$8141,4,FALSE)</f>
        <v>4043480</v>
      </c>
      <c r="E3038">
        <f ca="1">VLOOKUP(A3038&amp;B3038,'raw -- CBO demo'!$A$11:$N$8141,8,FALSE)+VLOOKUP(A3038&amp;B3038,'raw -- CBO demo'!$A$11:$N$8141,14,FALSE)</f>
        <v>0</v>
      </c>
    </row>
    <row r="3039" spans="1:5">
      <c r="A3039">
        <f t="shared" si="103"/>
        <v>2053</v>
      </c>
      <c r="B3039">
        <f t="shared" si="104"/>
        <v>7</v>
      </c>
      <c r="C3039" t="str">
        <f t="shared" si="104"/>
        <v>pop_6_17</v>
      </c>
      <c r="D3039">
        <f ca="1">VLOOKUP(A3039&amp;B3039,'raw -- CBO demo'!$A$11:$N$8141,4,FALSE)</f>
        <v>4077840</v>
      </c>
      <c r="E3039">
        <f ca="1">VLOOKUP(A3039&amp;B3039,'raw -- CBO demo'!$A$11:$N$8141,8,FALSE)+VLOOKUP(A3039&amp;B3039,'raw -- CBO demo'!$A$11:$N$8141,14,FALSE)</f>
        <v>0</v>
      </c>
    </row>
    <row r="3040" spans="1:5">
      <c r="A3040">
        <f t="shared" si="103"/>
        <v>2053</v>
      </c>
      <c r="B3040">
        <f t="shared" si="104"/>
        <v>8</v>
      </c>
      <c r="C3040" t="str">
        <f t="shared" si="104"/>
        <v>pop_6_17</v>
      </c>
      <c r="D3040">
        <f ca="1">VLOOKUP(A3040&amp;B3040,'raw -- CBO demo'!$A$11:$N$8141,4,FALSE)</f>
        <v>4111478</v>
      </c>
      <c r="E3040">
        <f ca="1">VLOOKUP(A3040&amp;B3040,'raw -- CBO demo'!$A$11:$N$8141,8,FALSE)+VLOOKUP(A3040&amp;B3040,'raw -- CBO demo'!$A$11:$N$8141,14,FALSE)</f>
        <v>0</v>
      </c>
    </row>
    <row r="3041" spans="1:5">
      <c r="A3041">
        <f t="shared" si="103"/>
        <v>2053</v>
      </c>
      <c r="B3041">
        <f t="shared" si="104"/>
        <v>9</v>
      </c>
      <c r="C3041" t="str">
        <f t="shared" si="104"/>
        <v>pop_6_17</v>
      </c>
      <c r="D3041">
        <f ca="1">VLOOKUP(A3041&amp;B3041,'raw -- CBO demo'!$A$11:$N$8141,4,FALSE)</f>
        <v>4144864</v>
      </c>
      <c r="E3041">
        <f ca="1">VLOOKUP(A3041&amp;B3041,'raw -- CBO demo'!$A$11:$N$8141,8,FALSE)+VLOOKUP(A3041&amp;B3041,'raw -- CBO demo'!$A$11:$N$8141,14,FALSE)</f>
        <v>0</v>
      </c>
    </row>
    <row r="3042" spans="1:5">
      <c r="A3042">
        <f t="shared" si="103"/>
        <v>2053</v>
      </c>
      <c r="B3042">
        <f t="shared" si="104"/>
        <v>10</v>
      </c>
      <c r="C3042" t="str">
        <f t="shared" si="104"/>
        <v>pop_6_17</v>
      </c>
      <c r="D3042">
        <f ca="1">VLOOKUP(A3042&amp;B3042,'raw -- CBO demo'!$A$11:$N$8141,4,FALSE)</f>
        <v>4178059</v>
      </c>
      <c r="E3042">
        <f ca="1">VLOOKUP(A3042&amp;B3042,'raw -- CBO demo'!$A$11:$N$8141,8,FALSE)+VLOOKUP(A3042&amp;B3042,'raw -- CBO demo'!$A$11:$N$8141,14,FALSE)</f>
        <v>0</v>
      </c>
    </row>
    <row r="3043" spans="1:5">
      <c r="A3043">
        <f t="shared" si="103"/>
        <v>2053</v>
      </c>
      <c r="B3043">
        <f t="shared" si="104"/>
        <v>11</v>
      </c>
      <c r="C3043" t="str">
        <f t="shared" si="104"/>
        <v>pop_6_17</v>
      </c>
      <c r="D3043">
        <f ca="1">VLOOKUP(A3043&amp;B3043,'raw -- CBO demo'!$A$11:$N$8141,4,FALSE)</f>
        <v>4210563</v>
      </c>
      <c r="E3043">
        <f ca="1">VLOOKUP(A3043&amp;B3043,'raw -- CBO demo'!$A$11:$N$8141,8,FALSE)+VLOOKUP(A3043&amp;B3043,'raw -- CBO demo'!$A$11:$N$8141,14,FALSE)</f>
        <v>0</v>
      </c>
    </row>
    <row r="3044" spans="1:5">
      <c r="A3044">
        <f t="shared" si="103"/>
        <v>2053</v>
      </c>
      <c r="B3044">
        <f t="shared" si="104"/>
        <v>12</v>
      </c>
      <c r="C3044" t="str">
        <f t="shared" si="104"/>
        <v>pop_6_17</v>
      </c>
      <c r="D3044">
        <f ca="1">VLOOKUP(A3044&amp;B3044,'raw -- CBO demo'!$A$11:$N$8141,4,FALSE)</f>
        <v>4241924</v>
      </c>
      <c r="E3044">
        <f ca="1">VLOOKUP(A3044&amp;B3044,'raw -- CBO demo'!$A$11:$N$8141,8,FALSE)+VLOOKUP(A3044&amp;B3044,'raw -- CBO demo'!$A$11:$N$8141,14,FALSE)</f>
        <v>0</v>
      </c>
    </row>
    <row r="3045" spans="1:5">
      <c r="A3045">
        <f t="shared" si="103"/>
        <v>2053</v>
      </c>
      <c r="B3045">
        <f t="shared" si="104"/>
        <v>13</v>
      </c>
      <c r="C3045" t="str">
        <f t="shared" si="104"/>
        <v>pop_6_17</v>
      </c>
      <c r="D3045">
        <f ca="1">VLOOKUP(A3045&amp;B3045,'raw -- CBO demo'!$A$11:$N$8141,4,FALSE)</f>
        <v>4271269</v>
      </c>
      <c r="E3045">
        <f ca="1">VLOOKUP(A3045&amp;B3045,'raw -- CBO demo'!$A$11:$N$8141,8,FALSE)+VLOOKUP(A3045&amp;B3045,'raw -- CBO demo'!$A$11:$N$8141,14,FALSE)</f>
        <v>0</v>
      </c>
    </row>
    <row r="3046" spans="1:5">
      <c r="A3046">
        <f t="shared" si="103"/>
        <v>2053</v>
      </c>
      <c r="B3046">
        <f t="shared" si="104"/>
        <v>14</v>
      </c>
      <c r="C3046" t="str">
        <f t="shared" si="104"/>
        <v>pop_6_17</v>
      </c>
      <c r="D3046">
        <f ca="1">VLOOKUP(A3046&amp;B3046,'raw -- CBO demo'!$A$11:$N$8141,4,FALSE)</f>
        <v>4297590</v>
      </c>
      <c r="E3046">
        <f ca="1">VLOOKUP(A3046&amp;B3046,'raw -- CBO demo'!$A$11:$N$8141,8,FALSE)+VLOOKUP(A3046&amp;B3046,'raw -- CBO demo'!$A$11:$N$8141,14,FALSE)</f>
        <v>0</v>
      </c>
    </row>
    <row r="3047" spans="1:5">
      <c r="A3047">
        <f t="shared" si="103"/>
        <v>2053</v>
      </c>
      <c r="B3047">
        <f t="shared" si="104"/>
        <v>15</v>
      </c>
      <c r="C3047" t="str">
        <f t="shared" si="104"/>
        <v>pop_6_17</v>
      </c>
      <c r="D3047">
        <f ca="1">VLOOKUP(A3047&amp;B3047,'raw -- CBO demo'!$A$11:$N$8141,4,FALSE)</f>
        <v>4321482</v>
      </c>
      <c r="E3047">
        <f ca="1">VLOOKUP(A3047&amp;B3047,'raw -- CBO demo'!$A$11:$N$8141,8,FALSE)+VLOOKUP(A3047&amp;B3047,'raw -- CBO demo'!$A$11:$N$8141,14,FALSE)</f>
        <v>0</v>
      </c>
    </row>
    <row r="3048" spans="1:5">
      <c r="A3048">
        <f t="shared" si="103"/>
        <v>2053</v>
      </c>
      <c r="B3048">
        <f t="shared" si="104"/>
        <v>16</v>
      </c>
      <c r="C3048" t="str">
        <f t="shared" si="104"/>
        <v>pop_6_17</v>
      </c>
      <c r="D3048">
        <f ca="1">VLOOKUP(A3048&amp;B3048,'raw -- CBO demo'!$A$11:$N$8141,4,FALSE)</f>
        <v>4344193</v>
      </c>
      <c r="E3048">
        <f ca="1">VLOOKUP(A3048&amp;B3048,'raw -- CBO demo'!$A$11:$N$8141,8,FALSE)+VLOOKUP(A3048&amp;B3048,'raw -- CBO demo'!$A$11:$N$8141,14,FALSE)</f>
        <v>11529</v>
      </c>
    </row>
    <row r="3049" spans="1:5">
      <c r="A3049">
        <f t="shared" si="103"/>
        <v>2053</v>
      </c>
      <c r="B3049">
        <f t="shared" si="104"/>
        <v>17</v>
      </c>
      <c r="C3049" t="str">
        <f t="shared" si="104"/>
        <v>pop_6_17</v>
      </c>
      <c r="D3049">
        <f ca="1">VLOOKUP(A3049&amp;B3049,'raw -- CBO demo'!$A$11:$N$8141,4,FALSE)</f>
        <v>4368037</v>
      </c>
      <c r="E3049">
        <f ca="1">VLOOKUP(A3049&amp;B3049,'raw -- CBO demo'!$A$11:$N$8141,8,FALSE)+VLOOKUP(A3049&amp;B3049,'raw -- CBO demo'!$A$11:$N$8141,14,FALSE)</f>
        <v>27877</v>
      </c>
    </row>
    <row r="3050" spans="1:5">
      <c r="A3050">
        <f t="shared" si="103"/>
        <v>2053</v>
      </c>
      <c r="B3050">
        <f t="shared" si="104"/>
        <v>18</v>
      </c>
      <c r="C3050" t="str">
        <f t="shared" si="104"/>
        <v>pop_18_24</v>
      </c>
      <c r="D3050">
        <f ca="1">VLOOKUP(A3050&amp;B3050,'raw -- CBO demo'!$A$11:$N$8141,4,FALSE)</f>
        <v>4393874</v>
      </c>
      <c r="E3050">
        <f ca="1">VLOOKUP(A3050&amp;B3050,'raw -- CBO demo'!$A$11:$N$8141,8,FALSE)+VLOOKUP(A3050&amp;B3050,'raw -- CBO demo'!$A$11:$N$8141,14,FALSE)</f>
        <v>45137</v>
      </c>
    </row>
    <row r="3051" spans="1:5">
      <c r="A3051">
        <f t="shared" si="103"/>
        <v>2053</v>
      </c>
      <c r="B3051">
        <f t="shared" si="104"/>
        <v>19</v>
      </c>
      <c r="C3051" t="str">
        <f t="shared" si="104"/>
        <v>pop_18_24</v>
      </c>
      <c r="D3051">
        <f ca="1">VLOOKUP(A3051&amp;B3051,'raw -- CBO demo'!$A$11:$N$8141,4,FALSE)</f>
        <v>4419751</v>
      </c>
      <c r="E3051">
        <f ca="1">VLOOKUP(A3051&amp;B3051,'raw -- CBO demo'!$A$11:$N$8141,8,FALSE)+VLOOKUP(A3051&amp;B3051,'raw -- CBO demo'!$A$11:$N$8141,14,FALSE)</f>
        <v>72966</v>
      </c>
    </row>
    <row r="3052" spans="1:5">
      <c r="A3052">
        <f t="shared" si="103"/>
        <v>2053</v>
      </c>
      <c r="B3052">
        <f t="shared" si="104"/>
        <v>20</v>
      </c>
      <c r="C3052" t="str">
        <f t="shared" si="104"/>
        <v>pop_18_24</v>
      </c>
      <c r="D3052">
        <f ca="1">VLOOKUP(A3052&amp;B3052,'raw -- CBO demo'!$A$11:$N$8141,4,FALSE)</f>
        <v>4445028</v>
      </c>
      <c r="E3052">
        <f ca="1">VLOOKUP(A3052&amp;B3052,'raw -- CBO demo'!$A$11:$N$8141,8,FALSE)+VLOOKUP(A3052&amp;B3052,'raw -- CBO demo'!$A$11:$N$8141,14,FALSE)</f>
        <v>161343</v>
      </c>
    </row>
    <row r="3053" spans="1:5">
      <c r="A3053">
        <f t="shared" ref="A3053:A3116" si="105">A2952+1</f>
        <v>2053</v>
      </c>
      <c r="B3053">
        <f t="shared" ref="B3053:C3116" si="106">B2952</f>
        <v>21</v>
      </c>
      <c r="C3053" t="str">
        <f t="shared" si="106"/>
        <v>pop_18_24</v>
      </c>
      <c r="D3053">
        <f ca="1">VLOOKUP(A3053&amp;B3053,'raw -- CBO demo'!$A$11:$N$8141,4,FALSE)</f>
        <v>4471753</v>
      </c>
      <c r="E3053">
        <f ca="1">VLOOKUP(A3053&amp;B3053,'raw -- CBO demo'!$A$11:$N$8141,8,FALSE)+VLOOKUP(A3053&amp;B3053,'raw -- CBO demo'!$A$11:$N$8141,14,FALSE)</f>
        <v>195034</v>
      </c>
    </row>
    <row r="3054" spans="1:5">
      <c r="A3054">
        <f t="shared" si="105"/>
        <v>2053</v>
      </c>
      <c r="B3054">
        <f t="shared" si="106"/>
        <v>22</v>
      </c>
      <c r="C3054" t="str">
        <f t="shared" si="106"/>
        <v>pop_18_24</v>
      </c>
      <c r="D3054">
        <f ca="1">VLOOKUP(A3054&amp;B3054,'raw -- CBO demo'!$A$11:$N$8141,4,FALSE)</f>
        <v>4486451</v>
      </c>
      <c r="E3054">
        <f ca="1">VLOOKUP(A3054&amp;B3054,'raw -- CBO demo'!$A$11:$N$8141,8,FALSE)+VLOOKUP(A3054&amp;B3054,'raw -- CBO demo'!$A$11:$N$8141,14,FALSE)</f>
        <v>317584</v>
      </c>
    </row>
    <row r="3055" spans="1:5">
      <c r="A3055">
        <f t="shared" si="105"/>
        <v>2053</v>
      </c>
      <c r="B3055">
        <f t="shared" si="106"/>
        <v>23</v>
      </c>
      <c r="C3055" t="str">
        <f t="shared" si="106"/>
        <v>pop_18_24</v>
      </c>
      <c r="D3055">
        <f ca="1">VLOOKUP(A3055&amp;B3055,'raw -- CBO demo'!$A$11:$N$8141,4,FALSE)</f>
        <v>4483597</v>
      </c>
      <c r="E3055">
        <f ca="1">VLOOKUP(A3055&amp;B3055,'raw -- CBO demo'!$A$11:$N$8141,8,FALSE)+VLOOKUP(A3055&amp;B3055,'raw -- CBO demo'!$A$11:$N$8141,14,FALSE)</f>
        <v>469964</v>
      </c>
    </row>
    <row r="3056" spans="1:5">
      <c r="A3056">
        <f t="shared" si="105"/>
        <v>2053</v>
      </c>
      <c r="B3056">
        <f t="shared" si="106"/>
        <v>24</v>
      </c>
      <c r="C3056" t="str">
        <f t="shared" si="106"/>
        <v>pop_18_24</v>
      </c>
      <c r="D3056">
        <f ca="1">VLOOKUP(A3056&amp;B3056,'raw -- CBO demo'!$A$11:$N$8141,4,FALSE)</f>
        <v>4469397</v>
      </c>
      <c r="E3056">
        <f ca="1">VLOOKUP(A3056&amp;B3056,'raw -- CBO demo'!$A$11:$N$8141,8,FALSE)+VLOOKUP(A3056&amp;B3056,'raw -- CBO demo'!$A$11:$N$8141,14,FALSE)</f>
        <v>679198</v>
      </c>
    </row>
    <row r="3057" spans="1:5">
      <c r="A3057">
        <f t="shared" si="105"/>
        <v>2053</v>
      </c>
      <c r="B3057">
        <f t="shared" si="106"/>
        <v>25</v>
      </c>
      <c r="C3057" t="str">
        <f t="shared" si="106"/>
        <v>pop_25_34</v>
      </c>
      <c r="D3057">
        <f ca="1">VLOOKUP(A3057&amp;B3057,'raw -- CBO demo'!$A$11:$N$8141,4,FALSE)</f>
        <v>4448720</v>
      </c>
      <c r="E3057">
        <f ca="1">VLOOKUP(A3057&amp;B3057,'raw -- CBO demo'!$A$11:$N$8141,8,FALSE)+VLOOKUP(A3057&amp;B3057,'raw -- CBO demo'!$A$11:$N$8141,14,FALSE)</f>
        <v>894185</v>
      </c>
    </row>
    <row r="3058" spans="1:5">
      <c r="A3058">
        <f t="shared" si="105"/>
        <v>2053</v>
      </c>
      <c r="B3058">
        <f t="shared" si="106"/>
        <v>26</v>
      </c>
      <c r="C3058" t="str">
        <f t="shared" si="106"/>
        <v>pop_25_34</v>
      </c>
      <c r="D3058">
        <f ca="1">VLOOKUP(A3058&amp;B3058,'raw -- CBO demo'!$A$11:$N$8141,4,FALSE)</f>
        <v>4425434</v>
      </c>
      <c r="E3058">
        <f ca="1">VLOOKUP(A3058&amp;B3058,'raw -- CBO demo'!$A$11:$N$8141,8,FALSE)+VLOOKUP(A3058&amp;B3058,'raw -- CBO demo'!$A$11:$N$8141,14,FALSE)</f>
        <v>1100569</v>
      </c>
    </row>
    <row r="3059" spans="1:5">
      <c r="A3059">
        <f t="shared" si="105"/>
        <v>2053</v>
      </c>
      <c r="B3059">
        <f t="shared" si="106"/>
        <v>27</v>
      </c>
      <c r="C3059" t="str">
        <f t="shared" si="106"/>
        <v>pop_25_34</v>
      </c>
      <c r="D3059">
        <f ca="1">VLOOKUP(A3059&amp;B3059,'raw -- CBO demo'!$A$11:$N$8141,4,FALSE)</f>
        <v>4402763</v>
      </c>
      <c r="E3059">
        <f ca="1">VLOOKUP(A3059&amp;B3059,'raw -- CBO demo'!$A$11:$N$8141,8,FALSE)+VLOOKUP(A3059&amp;B3059,'raw -- CBO demo'!$A$11:$N$8141,14,FALSE)</f>
        <v>1299508</v>
      </c>
    </row>
    <row r="3060" spans="1:5">
      <c r="A3060">
        <f t="shared" si="105"/>
        <v>2053</v>
      </c>
      <c r="B3060">
        <f t="shared" si="106"/>
        <v>28</v>
      </c>
      <c r="C3060" t="str">
        <f t="shared" si="106"/>
        <v>pop_25_34</v>
      </c>
      <c r="D3060">
        <f ca="1">VLOOKUP(A3060&amp;B3060,'raw -- CBO demo'!$A$11:$N$8141,4,FALSE)</f>
        <v>4386197</v>
      </c>
      <c r="E3060">
        <f ca="1">VLOOKUP(A3060&amp;B3060,'raw -- CBO demo'!$A$11:$N$8141,8,FALSE)+VLOOKUP(A3060&amp;B3060,'raw -- CBO demo'!$A$11:$N$8141,14,FALSE)</f>
        <v>1527564</v>
      </c>
    </row>
    <row r="3061" spans="1:5">
      <c r="A3061">
        <f t="shared" si="105"/>
        <v>2053</v>
      </c>
      <c r="B3061">
        <f t="shared" si="106"/>
        <v>29</v>
      </c>
      <c r="C3061" t="str">
        <f t="shared" si="106"/>
        <v>pop_25_34</v>
      </c>
      <c r="D3061">
        <f ca="1">VLOOKUP(A3061&amp;B3061,'raw -- CBO demo'!$A$11:$N$8141,4,FALSE)</f>
        <v>4380261</v>
      </c>
      <c r="E3061">
        <f ca="1">VLOOKUP(A3061&amp;B3061,'raw -- CBO demo'!$A$11:$N$8141,8,FALSE)+VLOOKUP(A3061&amp;B3061,'raw -- CBO demo'!$A$11:$N$8141,14,FALSE)</f>
        <v>1672292</v>
      </c>
    </row>
    <row r="3062" spans="1:5">
      <c r="A3062">
        <f t="shared" si="105"/>
        <v>2053</v>
      </c>
      <c r="B3062">
        <f t="shared" si="106"/>
        <v>30</v>
      </c>
      <c r="C3062" t="str">
        <f t="shared" si="106"/>
        <v>pop_25_34</v>
      </c>
      <c r="D3062">
        <f ca="1">VLOOKUP(A3062&amp;B3062,'raw -- CBO demo'!$A$11:$N$8141,4,FALSE)</f>
        <v>4374239</v>
      </c>
      <c r="E3062">
        <f ca="1">VLOOKUP(A3062&amp;B3062,'raw -- CBO demo'!$A$11:$N$8141,8,FALSE)+VLOOKUP(A3062&amp;B3062,'raw -- CBO demo'!$A$11:$N$8141,14,FALSE)</f>
        <v>1853147</v>
      </c>
    </row>
    <row r="3063" spans="1:5">
      <c r="A3063">
        <f t="shared" si="105"/>
        <v>2053</v>
      </c>
      <c r="B3063">
        <f t="shared" si="106"/>
        <v>31</v>
      </c>
      <c r="C3063" t="str">
        <f t="shared" si="106"/>
        <v>pop_25_34</v>
      </c>
      <c r="D3063">
        <f ca="1">VLOOKUP(A3063&amp;B3063,'raw -- CBO demo'!$A$11:$N$8141,4,FALSE)</f>
        <v>4377370</v>
      </c>
      <c r="E3063">
        <f ca="1">VLOOKUP(A3063&amp;B3063,'raw -- CBO demo'!$A$11:$N$8141,8,FALSE)+VLOOKUP(A3063&amp;B3063,'raw -- CBO demo'!$A$11:$N$8141,14,FALSE)</f>
        <v>1979706</v>
      </c>
    </row>
    <row r="3064" spans="1:5">
      <c r="A3064">
        <f t="shared" si="105"/>
        <v>2053</v>
      </c>
      <c r="B3064">
        <f t="shared" si="106"/>
        <v>32</v>
      </c>
      <c r="C3064" t="str">
        <f t="shared" si="106"/>
        <v>pop_25_34</v>
      </c>
      <c r="D3064">
        <f ca="1">VLOOKUP(A3064&amp;B3064,'raw -- CBO demo'!$A$11:$N$8141,4,FALSE)</f>
        <v>4324883</v>
      </c>
      <c r="E3064">
        <f ca="1">VLOOKUP(A3064&amp;B3064,'raw -- CBO demo'!$A$11:$N$8141,8,FALSE)+VLOOKUP(A3064&amp;B3064,'raw -- CBO demo'!$A$11:$N$8141,14,FALSE)</f>
        <v>2129033</v>
      </c>
    </row>
    <row r="3065" spans="1:5">
      <c r="A3065">
        <f t="shared" si="105"/>
        <v>2053</v>
      </c>
      <c r="B3065">
        <f t="shared" si="106"/>
        <v>33</v>
      </c>
      <c r="C3065" t="str">
        <f t="shared" si="106"/>
        <v>pop_25_34</v>
      </c>
      <c r="D3065">
        <f ca="1">VLOOKUP(A3065&amp;B3065,'raw -- CBO demo'!$A$11:$N$8141,4,FALSE)</f>
        <v>4452098</v>
      </c>
      <c r="E3065">
        <f ca="1">VLOOKUP(A3065&amp;B3065,'raw -- CBO demo'!$A$11:$N$8141,8,FALSE)+VLOOKUP(A3065&amp;B3065,'raw -- CBO demo'!$A$11:$N$8141,14,FALSE)</f>
        <v>2169354</v>
      </c>
    </row>
    <row r="3066" spans="1:5">
      <c r="A3066">
        <f t="shared" si="105"/>
        <v>2053</v>
      </c>
      <c r="B3066">
        <f t="shared" si="106"/>
        <v>34</v>
      </c>
      <c r="C3066" t="str">
        <f t="shared" si="106"/>
        <v>pop_25_34</v>
      </c>
      <c r="D3066">
        <f ca="1">VLOOKUP(A3066&amp;B3066,'raw -- CBO demo'!$A$11:$N$8141,4,FALSE)</f>
        <v>4510563</v>
      </c>
      <c r="E3066">
        <f ca="1">VLOOKUP(A3066&amp;B3066,'raw -- CBO demo'!$A$11:$N$8141,8,FALSE)+VLOOKUP(A3066&amp;B3066,'raw -- CBO demo'!$A$11:$N$8141,14,FALSE)</f>
        <v>2367920</v>
      </c>
    </row>
    <row r="3067" spans="1:5">
      <c r="A3067">
        <f t="shared" si="105"/>
        <v>2053</v>
      </c>
      <c r="B3067">
        <f t="shared" si="106"/>
        <v>35</v>
      </c>
      <c r="C3067" t="str">
        <f t="shared" si="106"/>
        <v>pop_35_44</v>
      </c>
      <c r="D3067">
        <f ca="1">VLOOKUP(A3067&amp;B3067,'raw -- CBO demo'!$A$11:$N$8141,4,FALSE)</f>
        <v>4579544</v>
      </c>
      <c r="E3067">
        <f ca="1">VLOOKUP(A3067&amp;B3067,'raw -- CBO demo'!$A$11:$N$8141,8,FALSE)+VLOOKUP(A3067&amp;B3067,'raw -- CBO demo'!$A$11:$N$8141,14,FALSE)</f>
        <v>2435813</v>
      </c>
    </row>
    <row r="3068" spans="1:5">
      <c r="A3068">
        <f t="shared" si="105"/>
        <v>2053</v>
      </c>
      <c r="B3068">
        <f t="shared" si="106"/>
        <v>36</v>
      </c>
      <c r="C3068" t="str">
        <f t="shared" si="106"/>
        <v>pop_35_44</v>
      </c>
      <c r="D3068">
        <f ca="1">VLOOKUP(A3068&amp;B3068,'raw -- CBO demo'!$A$11:$N$8141,4,FALSE)</f>
        <v>4673140</v>
      </c>
      <c r="E3068">
        <f ca="1">VLOOKUP(A3068&amp;B3068,'raw -- CBO demo'!$A$11:$N$8141,8,FALSE)+VLOOKUP(A3068&amp;B3068,'raw -- CBO demo'!$A$11:$N$8141,14,FALSE)</f>
        <v>2498237</v>
      </c>
    </row>
    <row r="3069" spans="1:5">
      <c r="A3069">
        <f t="shared" si="105"/>
        <v>2053</v>
      </c>
      <c r="B3069">
        <f t="shared" si="106"/>
        <v>37</v>
      </c>
      <c r="C3069" t="str">
        <f t="shared" si="106"/>
        <v>pop_35_44</v>
      </c>
      <c r="D3069">
        <f ca="1">VLOOKUP(A3069&amp;B3069,'raw -- CBO demo'!$A$11:$N$8141,4,FALSE)</f>
        <v>4708454</v>
      </c>
      <c r="E3069">
        <f ca="1">VLOOKUP(A3069&amp;B3069,'raw -- CBO demo'!$A$11:$N$8141,8,FALSE)+VLOOKUP(A3069&amp;B3069,'raw -- CBO demo'!$A$11:$N$8141,14,FALSE)</f>
        <v>2547491</v>
      </c>
    </row>
    <row r="3070" spans="1:5">
      <c r="A3070">
        <f t="shared" si="105"/>
        <v>2053</v>
      </c>
      <c r="B3070">
        <f t="shared" si="106"/>
        <v>38</v>
      </c>
      <c r="C3070" t="str">
        <f t="shared" si="106"/>
        <v>pop_35_44</v>
      </c>
      <c r="D3070">
        <f ca="1">VLOOKUP(A3070&amp;B3070,'raw -- CBO demo'!$A$11:$N$8141,4,FALSE)</f>
        <v>0</v>
      </c>
      <c r="E3070">
        <f ca="1">VLOOKUP(A3070&amp;B3070,'raw -- CBO demo'!$A$11:$N$8141,8,FALSE)+VLOOKUP(A3070&amp;B3070,'raw -- CBO demo'!$A$11:$N$8141,14,FALSE)</f>
        <v>0</v>
      </c>
    </row>
    <row r="3071" spans="1:5">
      <c r="A3071">
        <f t="shared" si="105"/>
        <v>2053</v>
      </c>
      <c r="B3071">
        <f t="shared" si="106"/>
        <v>39</v>
      </c>
      <c r="C3071" t="str">
        <f t="shared" si="106"/>
        <v>pop_35_44</v>
      </c>
      <c r="D3071">
        <f ca="1">VLOOKUP(A3071&amp;B3071,'raw -- CBO demo'!$A$11:$N$8141,4,FALSE)</f>
        <v>4667384</v>
      </c>
      <c r="E3071">
        <f ca="1">VLOOKUP(A3071&amp;B3071,'raw -- CBO demo'!$A$11:$N$8141,8,FALSE)+VLOOKUP(A3071&amp;B3071,'raw -- CBO demo'!$A$11:$N$8141,14,FALSE)</f>
        <v>2665274</v>
      </c>
    </row>
    <row r="3072" spans="1:5">
      <c r="A3072">
        <f t="shared" si="105"/>
        <v>2053</v>
      </c>
      <c r="B3072">
        <f t="shared" si="106"/>
        <v>40</v>
      </c>
      <c r="C3072" t="str">
        <f t="shared" si="106"/>
        <v>pop_35_44</v>
      </c>
      <c r="D3072">
        <f ca="1">VLOOKUP(A3072&amp;B3072,'raw -- CBO demo'!$A$11:$N$8141,4,FALSE)</f>
        <v>4684764</v>
      </c>
      <c r="E3072">
        <f ca="1">VLOOKUP(A3072&amp;B3072,'raw -- CBO demo'!$A$11:$N$8141,8,FALSE)+VLOOKUP(A3072&amp;B3072,'raw -- CBO demo'!$A$11:$N$8141,14,FALSE)</f>
        <v>2677939</v>
      </c>
    </row>
    <row r="3073" spans="1:5">
      <c r="A3073">
        <f t="shared" si="105"/>
        <v>2053</v>
      </c>
      <c r="B3073">
        <f t="shared" si="106"/>
        <v>41</v>
      </c>
      <c r="C3073" t="str">
        <f t="shared" si="106"/>
        <v>pop_35_44</v>
      </c>
      <c r="D3073">
        <f ca="1">VLOOKUP(A3073&amp;B3073,'raw -- CBO demo'!$A$11:$N$8141,4,FALSE)</f>
        <v>4678863</v>
      </c>
      <c r="E3073">
        <f ca="1">VLOOKUP(A3073&amp;B3073,'raw -- CBO demo'!$A$11:$N$8141,8,FALSE)+VLOOKUP(A3073&amp;B3073,'raw -- CBO demo'!$A$11:$N$8141,14,FALSE)</f>
        <v>2697564</v>
      </c>
    </row>
    <row r="3074" spans="1:5">
      <c r="A3074">
        <f t="shared" si="105"/>
        <v>2053</v>
      </c>
      <c r="B3074">
        <f t="shared" si="106"/>
        <v>42</v>
      </c>
      <c r="C3074" t="str">
        <f t="shared" si="106"/>
        <v>pop_35_44</v>
      </c>
      <c r="D3074">
        <f ca="1">VLOOKUP(A3074&amp;B3074,'raw -- CBO demo'!$A$11:$N$8141,4,FALSE)</f>
        <v>4762401</v>
      </c>
      <c r="E3074">
        <f ca="1">VLOOKUP(A3074&amp;B3074,'raw -- CBO demo'!$A$11:$N$8141,8,FALSE)+VLOOKUP(A3074&amp;B3074,'raw -- CBO demo'!$A$11:$N$8141,14,FALSE)</f>
        <v>2728529</v>
      </c>
    </row>
    <row r="3075" spans="1:5">
      <c r="A3075">
        <f t="shared" si="105"/>
        <v>2053</v>
      </c>
      <c r="B3075">
        <f t="shared" si="106"/>
        <v>43</v>
      </c>
      <c r="C3075" t="str">
        <f t="shared" si="106"/>
        <v>pop_35_44</v>
      </c>
      <c r="D3075">
        <f ca="1">VLOOKUP(A3075&amp;B3075,'raw -- CBO demo'!$A$11:$N$8141,4,FALSE)</f>
        <v>4831636</v>
      </c>
      <c r="E3075">
        <f ca="1">VLOOKUP(A3075&amp;B3075,'raw -- CBO demo'!$A$11:$N$8141,8,FALSE)+VLOOKUP(A3075&amp;B3075,'raw -- CBO demo'!$A$11:$N$8141,14,FALSE)</f>
        <v>2829674</v>
      </c>
    </row>
    <row r="3076" spans="1:5">
      <c r="A3076">
        <f t="shared" si="105"/>
        <v>2053</v>
      </c>
      <c r="B3076">
        <f t="shared" si="106"/>
        <v>44</v>
      </c>
      <c r="C3076" t="str">
        <f t="shared" si="106"/>
        <v>pop_35_44</v>
      </c>
      <c r="D3076">
        <f ca="1">VLOOKUP(A3076&amp;B3076,'raw -- CBO demo'!$A$11:$N$8141,4,FALSE)</f>
        <v>4985464</v>
      </c>
      <c r="E3076">
        <f ca="1">VLOOKUP(A3076&amp;B3076,'raw -- CBO demo'!$A$11:$N$8141,8,FALSE)+VLOOKUP(A3076&amp;B3076,'raw -- CBO demo'!$A$11:$N$8141,14,FALSE)</f>
        <v>2910371</v>
      </c>
    </row>
    <row r="3077" spans="1:5">
      <c r="A3077">
        <f t="shared" si="105"/>
        <v>2053</v>
      </c>
      <c r="B3077">
        <f t="shared" si="106"/>
        <v>45</v>
      </c>
      <c r="C3077" t="str">
        <f t="shared" si="106"/>
        <v>pop_45_54</v>
      </c>
      <c r="D3077">
        <f ca="1">VLOOKUP(A3077&amp;B3077,'raw -- CBO demo'!$A$11:$N$8141,4,FALSE)</f>
        <v>5002926</v>
      </c>
      <c r="E3077">
        <f ca="1">VLOOKUP(A3077&amp;B3077,'raw -- CBO demo'!$A$11:$N$8141,8,FALSE)+VLOOKUP(A3077&amp;B3077,'raw -- CBO demo'!$A$11:$N$8141,14,FALSE)</f>
        <v>2924107</v>
      </c>
    </row>
    <row r="3078" spans="1:5">
      <c r="A3078">
        <f t="shared" si="105"/>
        <v>2053</v>
      </c>
      <c r="B3078">
        <f t="shared" si="106"/>
        <v>46</v>
      </c>
      <c r="C3078" t="str">
        <f t="shared" si="106"/>
        <v>pop_45_54</v>
      </c>
      <c r="D3078">
        <f ca="1">VLOOKUP(A3078&amp;B3078,'raw -- CBO demo'!$A$11:$N$8141,4,FALSE)</f>
        <v>4933909</v>
      </c>
      <c r="E3078">
        <f ca="1">VLOOKUP(A3078&amp;B3078,'raw -- CBO demo'!$A$11:$N$8141,8,FALSE)+VLOOKUP(A3078&amp;B3078,'raw -- CBO demo'!$A$11:$N$8141,14,FALSE)</f>
        <v>2940475</v>
      </c>
    </row>
    <row r="3079" spans="1:5">
      <c r="A3079">
        <f t="shared" si="105"/>
        <v>2053</v>
      </c>
      <c r="B3079">
        <f t="shared" si="106"/>
        <v>47</v>
      </c>
      <c r="C3079" t="str">
        <f t="shared" si="106"/>
        <v>pop_45_54</v>
      </c>
      <c r="D3079">
        <f ca="1">VLOOKUP(A3079&amp;B3079,'raw -- CBO demo'!$A$11:$N$8141,4,FALSE)</f>
        <v>4820892</v>
      </c>
      <c r="E3079">
        <f ca="1">VLOOKUP(A3079&amp;B3079,'raw -- CBO demo'!$A$11:$N$8141,8,FALSE)+VLOOKUP(A3079&amp;B3079,'raw -- CBO demo'!$A$11:$N$8141,14,FALSE)</f>
        <v>2847696</v>
      </c>
    </row>
    <row r="3080" spans="1:5">
      <c r="A3080">
        <f t="shared" si="105"/>
        <v>2053</v>
      </c>
      <c r="B3080">
        <f t="shared" si="106"/>
        <v>48</v>
      </c>
      <c r="C3080" t="str">
        <f t="shared" si="106"/>
        <v>pop_45_54</v>
      </c>
      <c r="D3080">
        <f ca="1">VLOOKUP(A3080&amp;B3080,'raw -- CBO demo'!$A$11:$N$8141,4,FALSE)</f>
        <v>4765495</v>
      </c>
      <c r="E3080">
        <f ca="1">VLOOKUP(A3080&amp;B3080,'raw -- CBO demo'!$A$11:$N$8141,8,FALSE)+VLOOKUP(A3080&amp;B3080,'raw -- CBO demo'!$A$11:$N$8141,14,FALSE)</f>
        <v>2812749</v>
      </c>
    </row>
    <row r="3081" spans="1:5">
      <c r="A3081">
        <f t="shared" si="105"/>
        <v>2053</v>
      </c>
      <c r="B3081">
        <f t="shared" si="106"/>
        <v>49</v>
      </c>
      <c r="C3081" t="str">
        <f t="shared" si="106"/>
        <v>pop_45_54</v>
      </c>
      <c r="D3081">
        <f ca="1">VLOOKUP(A3081&amp;B3081,'raw -- CBO demo'!$A$11:$N$8141,4,FALSE)</f>
        <v>4723048</v>
      </c>
      <c r="E3081">
        <f ca="1">VLOOKUP(A3081&amp;B3081,'raw -- CBO demo'!$A$11:$N$8141,8,FALSE)+VLOOKUP(A3081&amp;B3081,'raw -- CBO demo'!$A$11:$N$8141,14,FALSE)</f>
        <v>2781166</v>
      </c>
    </row>
    <row r="3082" spans="1:5">
      <c r="A3082">
        <f t="shared" si="105"/>
        <v>2053</v>
      </c>
      <c r="B3082">
        <f t="shared" si="106"/>
        <v>50</v>
      </c>
      <c r="C3082" t="str">
        <f t="shared" si="106"/>
        <v>pop_45_54</v>
      </c>
      <c r="D3082">
        <f ca="1">VLOOKUP(A3082&amp;B3082,'raw -- CBO demo'!$A$11:$N$8141,4,FALSE)</f>
        <v>4662921</v>
      </c>
      <c r="E3082">
        <f ca="1">VLOOKUP(A3082&amp;B3082,'raw -- CBO demo'!$A$11:$N$8141,8,FALSE)+VLOOKUP(A3082&amp;B3082,'raw -- CBO demo'!$A$11:$N$8141,14,FALSE)</f>
        <v>2801978</v>
      </c>
    </row>
    <row r="3083" spans="1:5">
      <c r="A3083">
        <f t="shared" si="105"/>
        <v>2053</v>
      </c>
      <c r="B3083">
        <f t="shared" si="106"/>
        <v>51</v>
      </c>
      <c r="C3083" t="str">
        <f t="shared" si="106"/>
        <v>pop_45_54</v>
      </c>
      <c r="D3083">
        <f ca="1">VLOOKUP(A3083&amp;B3083,'raw -- CBO demo'!$A$11:$N$8141,4,FALSE)</f>
        <v>4650018</v>
      </c>
      <c r="E3083">
        <f ca="1">VLOOKUP(A3083&amp;B3083,'raw -- CBO demo'!$A$11:$N$8141,8,FALSE)+VLOOKUP(A3083&amp;B3083,'raw -- CBO demo'!$A$11:$N$8141,14,FALSE)</f>
        <v>2811412</v>
      </c>
    </row>
    <row r="3084" spans="1:5">
      <c r="A3084">
        <f t="shared" si="105"/>
        <v>2053</v>
      </c>
      <c r="B3084">
        <f t="shared" si="106"/>
        <v>52</v>
      </c>
      <c r="C3084" t="str">
        <f t="shared" si="106"/>
        <v>pop_45_54</v>
      </c>
      <c r="D3084">
        <f ca="1">VLOOKUP(A3084&amp;B3084,'raw -- CBO demo'!$A$11:$N$8141,4,FALSE)</f>
        <v>4719241</v>
      </c>
      <c r="E3084">
        <f ca="1">VLOOKUP(A3084&amp;B3084,'raw -- CBO demo'!$A$11:$N$8141,8,FALSE)+VLOOKUP(A3084&amp;B3084,'raw -- CBO demo'!$A$11:$N$8141,14,FALSE)</f>
        <v>2788963</v>
      </c>
    </row>
    <row r="3085" spans="1:5">
      <c r="A3085">
        <f t="shared" si="105"/>
        <v>2053</v>
      </c>
      <c r="B3085">
        <f t="shared" si="106"/>
        <v>53</v>
      </c>
      <c r="C3085" t="str">
        <f t="shared" si="106"/>
        <v>pop_45_54</v>
      </c>
      <c r="D3085">
        <f ca="1">VLOOKUP(A3085&amp;B3085,'raw -- CBO demo'!$A$11:$N$8141,4,FALSE)</f>
        <v>4636194</v>
      </c>
      <c r="E3085">
        <f ca="1">VLOOKUP(A3085&amp;B3085,'raw -- CBO demo'!$A$11:$N$8141,8,FALSE)+VLOOKUP(A3085&amp;B3085,'raw -- CBO demo'!$A$11:$N$8141,14,FALSE)</f>
        <v>2758987</v>
      </c>
    </row>
    <row r="3086" spans="1:5">
      <c r="A3086">
        <f t="shared" si="105"/>
        <v>2053</v>
      </c>
      <c r="B3086">
        <f t="shared" si="106"/>
        <v>54</v>
      </c>
      <c r="C3086" t="str">
        <f t="shared" si="106"/>
        <v>pop_45_54</v>
      </c>
      <c r="D3086">
        <f ca="1">VLOOKUP(A3086&amp;B3086,'raw -- CBO demo'!$A$11:$N$8141,4,FALSE)</f>
        <v>4611835</v>
      </c>
      <c r="E3086">
        <f ca="1">VLOOKUP(A3086&amp;B3086,'raw -- CBO demo'!$A$11:$N$8141,8,FALSE)+VLOOKUP(A3086&amp;B3086,'raw -- CBO demo'!$A$11:$N$8141,14,FALSE)</f>
        <v>2686818</v>
      </c>
    </row>
    <row r="3087" spans="1:5">
      <c r="A3087">
        <f t="shared" si="105"/>
        <v>2053</v>
      </c>
      <c r="B3087">
        <f t="shared" si="106"/>
        <v>55</v>
      </c>
      <c r="C3087" t="str">
        <f t="shared" si="106"/>
        <v>pop_55_64</v>
      </c>
      <c r="D3087">
        <f ca="1">VLOOKUP(A3087&amp;B3087,'raw -- CBO demo'!$A$11:$N$8141,4,FALSE)</f>
        <v>4525038</v>
      </c>
      <c r="E3087">
        <f ca="1">VLOOKUP(A3087&amp;B3087,'raw -- CBO demo'!$A$11:$N$8141,8,FALSE)+VLOOKUP(A3087&amp;B3087,'raw -- CBO demo'!$A$11:$N$8141,14,FALSE)</f>
        <v>2659748</v>
      </c>
    </row>
    <row r="3088" spans="1:5">
      <c r="A3088">
        <f t="shared" si="105"/>
        <v>2053</v>
      </c>
      <c r="B3088">
        <f t="shared" si="106"/>
        <v>56</v>
      </c>
      <c r="C3088" t="str">
        <f t="shared" si="106"/>
        <v>pop_55_64</v>
      </c>
      <c r="D3088">
        <f ca="1">VLOOKUP(A3088&amp;B3088,'raw -- CBO demo'!$A$11:$N$8141,4,FALSE)</f>
        <v>4512864</v>
      </c>
      <c r="E3088">
        <f ca="1">VLOOKUP(A3088&amp;B3088,'raw -- CBO demo'!$A$11:$N$8141,8,FALSE)+VLOOKUP(A3088&amp;B3088,'raw -- CBO demo'!$A$11:$N$8141,14,FALSE)</f>
        <v>2612074</v>
      </c>
    </row>
    <row r="3089" spans="1:5">
      <c r="A3089">
        <f t="shared" si="105"/>
        <v>2053</v>
      </c>
      <c r="B3089">
        <f t="shared" si="106"/>
        <v>57</v>
      </c>
      <c r="C3089" t="str">
        <f t="shared" si="106"/>
        <v>pop_55_64</v>
      </c>
      <c r="D3089">
        <f ca="1">VLOOKUP(A3089&amp;B3089,'raw -- CBO demo'!$A$11:$N$8141,4,FALSE)</f>
        <v>4504134</v>
      </c>
      <c r="E3089">
        <f ca="1">VLOOKUP(A3089&amp;B3089,'raw -- CBO demo'!$A$11:$N$8141,8,FALSE)+VLOOKUP(A3089&amp;B3089,'raw -- CBO demo'!$A$11:$N$8141,14,FALSE)</f>
        <v>2674823</v>
      </c>
    </row>
    <row r="3090" spans="1:5">
      <c r="A3090">
        <f t="shared" si="105"/>
        <v>2053</v>
      </c>
      <c r="B3090">
        <f t="shared" si="106"/>
        <v>58</v>
      </c>
      <c r="C3090" t="str">
        <f t="shared" si="106"/>
        <v>pop_55_64</v>
      </c>
      <c r="D3090">
        <f ca="1">VLOOKUP(A3090&amp;B3090,'raw -- CBO demo'!$A$11:$N$8141,4,FALSE)</f>
        <v>4506492</v>
      </c>
      <c r="E3090">
        <f ca="1">VLOOKUP(A3090&amp;B3090,'raw -- CBO demo'!$A$11:$N$8141,8,FALSE)+VLOOKUP(A3090&amp;B3090,'raw -- CBO demo'!$A$11:$N$8141,14,FALSE)</f>
        <v>2701301</v>
      </c>
    </row>
    <row r="3091" spans="1:5">
      <c r="A3091">
        <f t="shared" si="105"/>
        <v>2053</v>
      </c>
      <c r="B3091">
        <f t="shared" si="106"/>
        <v>59</v>
      </c>
      <c r="C3091" t="str">
        <f t="shared" si="106"/>
        <v>pop_55_64</v>
      </c>
      <c r="D3091">
        <f ca="1">VLOOKUP(A3091&amp;B3091,'raw -- CBO demo'!$A$11:$N$8141,4,FALSE)</f>
        <v>4530021</v>
      </c>
      <c r="E3091">
        <f ca="1">VLOOKUP(A3091&amp;B3091,'raw -- CBO demo'!$A$11:$N$8141,8,FALSE)+VLOOKUP(A3091&amp;B3091,'raw -- CBO demo'!$A$11:$N$8141,14,FALSE)</f>
        <v>2603500</v>
      </c>
    </row>
    <row r="3092" spans="1:5">
      <c r="A3092">
        <f t="shared" si="105"/>
        <v>2053</v>
      </c>
      <c r="B3092">
        <f t="shared" si="106"/>
        <v>60</v>
      </c>
      <c r="C3092" t="str">
        <f t="shared" si="106"/>
        <v>pop_55_64</v>
      </c>
      <c r="D3092">
        <f ca="1">VLOOKUP(A3092&amp;B3092,'raw -- CBO demo'!$A$11:$N$8141,4,FALSE)</f>
        <v>4585325</v>
      </c>
      <c r="E3092">
        <f ca="1">VLOOKUP(A3092&amp;B3092,'raw -- CBO demo'!$A$11:$N$8141,8,FALSE)+VLOOKUP(A3092&amp;B3092,'raw -- CBO demo'!$A$11:$N$8141,14,FALSE)</f>
        <v>2667141</v>
      </c>
    </row>
    <row r="3093" spans="1:5">
      <c r="A3093">
        <f t="shared" si="105"/>
        <v>2053</v>
      </c>
      <c r="B3093">
        <f t="shared" si="106"/>
        <v>61</v>
      </c>
      <c r="C3093" t="str">
        <f t="shared" si="106"/>
        <v>pop_55_64</v>
      </c>
      <c r="D3093">
        <f ca="1">VLOOKUP(A3093&amp;B3093,'raw -- CBO demo'!$A$11:$N$8141,4,FALSE)</f>
        <v>4597825</v>
      </c>
      <c r="E3093">
        <f ca="1">VLOOKUP(A3093&amp;B3093,'raw -- CBO demo'!$A$11:$N$8141,8,FALSE)+VLOOKUP(A3093&amp;B3093,'raw -- CBO demo'!$A$11:$N$8141,14,FALSE)</f>
        <v>2618698</v>
      </c>
    </row>
    <row r="3094" spans="1:5">
      <c r="A3094">
        <f t="shared" si="105"/>
        <v>2053</v>
      </c>
      <c r="B3094">
        <f t="shared" si="106"/>
        <v>62</v>
      </c>
      <c r="C3094" t="str">
        <f t="shared" si="106"/>
        <v>pop_55_64</v>
      </c>
      <c r="D3094">
        <f ca="1">VLOOKUP(A3094&amp;B3094,'raw -- CBO demo'!$A$11:$N$8141,4,FALSE)</f>
        <v>4613203</v>
      </c>
      <c r="E3094">
        <f ca="1">VLOOKUP(A3094&amp;B3094,'raw -- CBO demo'!$A$11:$N$8141,8,FALSE)+VLOOKUP(A3094&amp;B3094,'raw -- CBO demo'!$A$11:$N$8141,14,FALSE)</f>
        <v>2675633</v>
      </c>
    </row>
    <row r="3095" spans="1:5">
      <c r="A3095">
        <f t="shared" si="105"/>
        <v>2053</v>
      </c>
      <c r="B3095">
        <f t="shared" si="106"/>
        <v>63</v>
      </c>
      <c r="C3095" t="str">
        <f t="shared" si="106"/>
        <v>pop_55_64</v>
      </c>
      <c r="D3095">
        <f ca="1">VLOOKUP(A3095&amp;B3095,'raw -- CBO demo'!$A$11:$N$8141,4,FALSE)</f>
        <v>4451687</v>
      </c>
      <c r="E3095">
        <f ca="1">VLOOKUP(A3095&amp;B3095,'raw -- CBO demo'!$A$11:$N$8141,8,FALSE)+VLOOKUP(A3095&amp;B3095,'raw -- CBO demo'!$A$11:$N$8141,14,FALSE)</f>
        <v>2568194</v>
      </c>
    </row>
    <row r="3096" spans="1:5">
      <c r="A3096">
        <f t="shared" si="105"/>
        <v>2053</v>
      </c>
      <c r="B3096">
        <f t="shared" si="106"/>
        <v>64</v>
      </c>
      <c r="C3096" t="str">
        <f t="shared" si="106"/>
        <v>pop_55_64</v>
      </c>
      <c r="D3096">
        <f ca="1">VLOOKUP(A3096&amp;B3096,'raw -- CBO demo'!$A$11:$N$8141,4,FALSE)</f>
        <v>4312537</v>
      </c>
      <c r="E3096">
        <f ca="1">VLOOKUP(A3096&amp;B3096,'raw -- CBO demo'!$A$11:$N$8141,8,FALSE)+VLOOKUP(A3096&amp;B3096,'raw -- CBO demo'!$A$11:$N$8141,14,FALSE)</f>
        <v>2387556</v>
      </c>
    </row>
    <row r="3097" spans="1:5">
      <c r="A3097">
        <f t="shared" si="105"/>
        <v>2053</v>
      </c>
      <c r="B3097">
        <f t="shared" si="106"/>
        <v>65</v>
      </c>
      <c r="C3097" t="str">
        <f t="shared" si="106"/>
        <v>pop_65_74</v>
      </c>
      <c r="D3097">
        <f ca="1">VLOOKUP(A3097&amp;B3097,'raw -- CBO demo'!$A$11:$N$8141,4,FALSE)</f>
        <v>4171592</v>
      </c>
      <c r="E3097">
        <f ca="1">VLOOKUP(A3097&amp;B3097,'raw -- CBO demo'!$A$11:$N$8141,8,FALSE)+VLOOKUP(A3097&amp;B3097,'raw -- CBO demo'!$A$11:$N$8141,14,FALSE)</f>
        <v>2372458</v>
      </c>
    </row>
    <row r="3098" spans="1:5">
      <c r="A3098">
        <f t="shared" si="105"/>
        <v>2053</v>
      </c>
      <c r="B3098">
        <f t="shared" si="106"/>
        <v>66</v>
      </c>
      <c r="C3098" t="str">
        <f t="shared" si="106"/>
        <v>pop_65_74</v>
      </c>
      <c r="D3098">
        <f ca="1">VLOOKUP(A3098&amp;B3098,'raw -- CBO demo'!$A$11:$N$8141,4,FALSE)</f>
        <v>4092801</v>
      </c>
      <c r="E3098">
        <f ca="1">VLOOKUP(A3098&amp;B3098,'raw -- CBO demo'!$A$11:$N$8141,8,FALSE)+VLOOKUP(A3098&amp;B3098,'raw -- CBO demo'!$A$11:$N$8141,14,FALSE)</f>
        <v>2324821</v>
      </c>
    </row>
    <row r="3099" spans="1:5">
      <c r="A3099">
        <f t="shared" si="105"/>
        <v>2053</v>
      </c>
      <c r="B3099">
        <f t="shared" si="106"/>
        <v>67</v>
      </c>
      <c r="C3099" t="str">
        <f t="shared" si="106"/>
        <v>pop_65_74</v>
      </c>
      <c r="D3099">
        <f ca="1">VLOOKUP(A3099&amp;B3099,'raw -- CBO demo'!$A$11:$N$8141,4,FALSE)</f>
        <v>4061476</v>
      </c>
      <c r="E3099">
        <f ca="1">VLOOKUP(A3099&amp;B3099,'raw -- CBO demo'!$A$11:$N$8141,8,FALSE)+VLOOKUP(A3099&amp;B3099,'raw -- CBO demo'!$A$11:$N$8141,14,FALSE)</f>
        <v>2356324</v>
      </c>
    </row>
    <row r="3100" spans="1:5">
      <c r="A3100">
        <f t="shared" si="105"/>
        <v>2053</v>
      </c>
      <c r="B3100">
        <f t="shared" si="106"/>
        <v>68</v>
      </c>
      <c r="C3100" t="str">
        <f t="shared" si="106"/>
        <v>pop_65_74</v>
      </c>
      <c r="D3100">
        <f ca="1">VLOOKUP(A3100&amp;B3100,'raw -- CBO demo'!$A$11:$N$8141,4,FALSE)</f>
        <v>3939327</v>
      </c>
      <c r="E3100">
        <f ca="1">VLOOKUP(A3100&amp;B3100,'raw -- CBO demo'!$A$11:$N$8141,8,FALSE)+VLOOKUP(A3100&amp;B3100,'raw -- CBO demo'!$A$11:$N$8141,14,FALSE)</f>
        <v>2257481</v>
      </c>
    </row>
    <row r="3101" spans="1:5">
      <c r="A3101">
        <f t="shared" si="105"/>
        <v>2053</v>
      </c>
      <c r="B3101">
        <f t="shared" si="106"/>
        <v>69</v>
      </c>
      <c r="C3101" t="str">
        <f t="shared" si="106"/>
        <v>pop_65_74</v>
      </c>
      <c r="D3101">
        <f ca="1">VLOOKUP(A3101&amp;B3101,'raw -- CBO demo'!$A$11:$N$8141,4,FALSE)</f>
        <v>3874612</v>
      </c>
      <c r="E3101">
        <f ca="1">VLOOKUP(A3101&amp;B3101,'raw -- CBO demo'!$A$11:$N$8141,8,FALSE)+VLOOKUP(A3101&amp;B3101,'raw -- CBO demo'!$A$11:$N$8141,14,FALSE)</f>
        <v>2304949</v>
      </c>
    </row>
    <row r="3102" spans="1:5">
      <c r="A3102">
        <f t="shared" si="105"/>
        <v>2053</v>
      </c>
      <c r="B3102">
        <f t="shared" si="106"/>
        <v>70</v>
      </c>
      <c r="C3102" t="str">
        <f t="shared" si="106"/>
        <v>pop_65_74</v>
      </c>
      <c r="D3102">
        <f ca="1">VLOOKUP(A3102&amp;B3102,'raw -- CBO demo'!$A$11:$N$8141,4,FALSE)</f>
        <v>3893552</v>
      </c>
      <c r="E3102">
        <f ca="1">VLOOKUP(A3102&amp;B3102,'raw -- CBO demo'!$A$11:$N$8141,8,FALSE)+VLOOKUP(A3102&amp;B3102,'raw -- CBO demo'!$A$11:$N$8141,14,FALSE)</f>
        <v>2282181</v>
      </c>
    </row>
    <row r="3103" spans="1:5">
      <c r="A3103">
        <f t="shared" si="105"/>
        <v>2053</v>
      </c>
      <c r="B3103">
        <f t="shared" si="106"/>
        <v>71</v>
      </c>
      <c r="C3103" t="str">
        <f t="shared" si="106"/>
        <v>pop_65_74</v>
      </c>
      <c r="D3103">
        <f ca="1">VLOOKUP(A3103&amp;B3103,'raw -- CBO demo'!$A$11:$N$8141,4,FALSE)</f>
        <v>3772533</v>
      </c>
      <c r="E3103">
        <f ca="1">VLOOKUP(A3103&amp;B3103,'raw -- CBO demo'!$A$11:$N$8141,8,FALSE)+VLOOKUP(A3103&amp;B3103,'raw -- CBO demo'!$A$11:$N$8141,14,FALSE)</f>
        <v>2208799</v>
      </c>
    </row>
    <row r="3104" spans="1:5">
      <c r="A3104">
        <f t="shared" si="105"/>
        <v>2053</v>
      </c>
      <c r="B3104">
        <f t="shared" si="106"/>
        <v>72</v>
      </c>
      <c r="C3104" t="str">
        <f t="shared" si="106"/>
        <v>pop_65_74</v>
      </c>
      <c r="D3104">
        <f ca="1">VLOOKUP(A3104&amp;B3104,'raw -- CBO demo'!$A$11:$N$8141,4,FALSE)</f>
        <v>3763955</v>
      </c>
      <c r="E3104">
        <f ca="1">VLOOKUP(A3104&amp;B3104,'raw -- CBO demo'!$A$11:$N$8141,8,FALSE)+VLOOKUP(A3104&amp;B3104,'raw -- CBO demo'!$A$11:$N$8141,14,FALSE)</f>
        <v>2183073</v>
      </c>
    </row>
    <row r="3105" spans="1:5">
      <c r="A3105">
        <f t="shared" si="105"/>
        <v>2053</v>
      </c>
      <c r="B3105">
        <f t="shared" si="106"/>
        <v>73</v>
      </c>
      <c r="C3105" t="str">
        <f t="shared" si="106"/>
        <v>pop_65_74</v>
      </c>
      <c r="D3105">
        <f ca="1">VLOOKUP(A3105&amp;B3105,'raw -- CBO demo'!$A$11:$N$8141,4,FALSE)</f>
        <v>3562037</v>
      </c>
      <c r="E3105">
        <f ca="1">VLOOKUP(A3105&amp;B3105,'raw -- CBO demo'!$A$11:$N$8141,8,FALSE)+VLOOKUP(A3105&amp;B3105,'raw -- CBO demo'!$A$11:$N$8141,14,FALSE)</f>
        <v>2114208</v>
      </c>
    </row>
    <row r="3106" spans="1:5">
      <c r="A3106">
        <f t="shared" si="105"/>
        <v>2053</v>
      </c>
      <c r="B3106">
        <f t="shared" si="106"/>
        <v>74</v>
      </c>
      <c r="C3106" t="str">
        <f t="shared" si="106"/>
        <v>pop_65_74</v>
      </c>
      <c r="D3106">
        <f ca="1">VLOOKUP(A3106&amp;B3106,'raw -- CBO demo'!$A$11:$N$8141,4,FALSE)</f>
        <v>3386422</v>
      </c>
      <c r="E3106">
        <f ca="1">VLOOKUP(A3106&amp;B3106,'raw -- CBO demo'!$A$11:$N$8141,8,FALSE)+VLOOKUP(A3106&amp;B3106,'raw -- CBO demo'!$A$11:$N$8141,14,FALSE)</f>
        <v>2001112</v>
      </c>
    </row>
    <row r="3107" spans="1:5">
      <c r="A3107">
        <f t="shared" si="105"/>
        <v>2053</v>
      </c>
      <c r="B3107">
        <f t="shared" si="106"/>
        <v>75</v>
      </c>
      <c r="C3107" t="str">
        <f t="shared" si="106"/>
        <v>pop_75_84</v>
      </c>
      <c r="D3107">
        <f ca="1">VLOOKUP(A3107&amp;B3107,'raw -- CBO demo'!$A$11:$N$8141,4,FALSE)</f>
        <v>3297683</v>
      </c>
      <c r="E3107">
        <f ca="1">VLOOKUP(A3107&amp;B3107,'raw -- CBO demo'!$A$11:$N$8141,8,FALSE)+VLOOKUP(A3107&amp;B3107,'raw -- CBO demo'!$A$11:$N$8141,14,FALSE)</f>
        <v>1907686</v>
      </c>
    </row>
    <row r="3108" spans="1:5">
      <c r="A3108">
        <f t="shared" si="105"/>
        <v>2053</v>
      </c>
      <c r="B3108">
        <f t="shared" si="106"/>
        <v>76</v>
      </c>
      <c r="C3108" t="str">
        <f t="shared" si="106"/>
        <v>pop_75_84</v>
      </c>
      <c r="D3108">
        <f ca="1">VLOOKUP(A3108&amp;B3108,'raw -- CBO demo'!$A$11:$N$8141,4,FALSE)</f>
        <v>3108457</v>
      </c>
      <c r="E3108">
        <f ca="1">VLOOKUP(A3108&amp;B3108,'raw -- CBO demo'!$A$11:$N$8141,8,FALSE)+VLOOKUP(A3108&amp;B3108,'raw -- CBO demo'!$A$11:$N$8141,14,FALSE)</f>
        <v>1823696</v>
      </c>
    </row>
    <row r="3109" spans="1:5">
      <c r="A3109">
        <f t="shared" si="105"/>
        <v>2053</v>
      </c>
      <c r="B3109">
        <f t="shared" si="106"/>
        <v>77</v>
      </c>
      <c r="C3109" t="str">
        <f t="shared" si="106"/>
        <v>pop_75_84</v>
      </c>
      <c r="D3109">
        <f ca="1">VLOOKUP(A3109&amp;B3109,'raw -- CBO demo'!$A$11:$N$8141,4,FALSE)</f>
        <v>3007142</v>
      </c>
      <c r="E3109">
        <f ca="1">VLOOKUP(A3109&amp;B3109,'raw -- CBO demo'!$A$11:$N$8141,8,FALSE)+VLOOKUP(A3109&amp;B3109,'raw -- CBO demo'!$A$11:$N$8141,14,FALSE)</f>
        <v>1742063</v>
      </c>
    </row>
    <row r="3110" spans="1:5">
      <c r="A3110">
        <f t="shared" si="105"/>
        <v>2053</v>
      </c>
      <c r="B3110">
        <f t="shared" si="106"/>
        <v>78</v>
      </c>
      <c r="C3110" t="str">
        <f t="shared" si="106"/>
        <v>pop_75_84</v>
      </c>
      <c r="D3110">
        <f ca="1">VLOOKUP(A3110&amp;B3110,'raw -- CBO demo'!$A$11:$N$8141,4,FALSE)</f>
        <v>2916023</v>
      </c>
      <c r="E3110">
        <f ca="1">VLOOKUP(A3110&amp;B3110,'raw -- CBO demo'!$A$11:$N$8141,8,FALSE)+VLOOKUP(A3110&amp;B3110,'raw -- CBO demo'!$A$11:$N$8141,14,FALSE)</f>
        <v>1612853</v>
      </c>
    </row>
    <row r="3111" spans="1:5">
      <c r="A3111">
        <f t="shared" si="105"/>
        <v>2053</v>
      </c>
      <c r="B3111">
        <f t="shared" si="106"/>
        <v>79</v>
      </c>
      <c r="C3111" t="str">
        <f t="shared" si="106"/>
        <v>pop_75_84</v>
      </c>
      <c r="D3111">
        <f ca="1">VLOOKUP(A3111&amp;B3111,'raw -- CBO demo'!$A$11:$N$8141,4,FALSE)</f>
        <v>2780296</v>
      </c>
      <c r="E3111">
        <f ca="1">VLOOKUP(A3111&amp;B3111,'raw -- CBO demo'!$A$11:$N$8141,8,FALSE)+VLOOKUP(A3111&amp;B3111,'raw -- CBO demo'!$A$11:$N$8141,14,FALSE)</f>
        <v>1506444</v>
      </c>
    </row>
    <row r="3112" spans="1:5">
      <c r="A3112">
        <f t="shared" si="105"/>
        <v>2053</v>
      </c>
      <c r="B3112">
        <f t="shared" si="106"/>
        <v>80</v>
      </c>
      <c r="C3112" t="str">
        <f t="shared" si="106"/>
        <v>pop_75_84</v>
      </c>
      <c r="D3112">
        <f ca="1">VLOOKUP(A3112&amp;B3112,'raw -- CBO demo'!$A$11:$N$8141,4,FALSE)</f>
        <v>2791334</v>
      </c>
      <c r="E3112">
        <f ca="1">VLOOKUP(A3112&amp;B3112,'raw -- CBO demo'!$A$11:$N$8141,8,FALSE)+VLOOKUP(A3112&amp;B3112,'raw -- CBO demo'!$A$11:$N$8141,14,FALSE)</f>
        <v>1490187</v>
      </c>
    </row>
    <row r="3113" spans="1:5">
      <c r="A3113">
        <f t="shared" si="105"/>
        <v>2053</v>
      </c>
      <c r="B3113">
        <f t="shared" si="106"/>
        <v>81</v>
      </c>
      <c r="C3113" t="str">
        <f t="shared" si="106"/>
        <v>pop_75_84</v>
      </c>
      <c r="D3113">
        <f ca="1">VLOOKUP(A3113&amp;B3113,'raw -- CBO demo'!$A$11:$N$8141,4,FALSE)</f>
        <v>2799592</v>
      </c>
      <c r="E3113">
        <f ca="1">VLOOKUP(A3113&amp;B3113,'raw -- CBO demo'!$A$11:$N$8141,8,FALSE)+VLOOKUP(A3113&amp;B3113,'raw -- CBO demo'!$A$11:$N$8141,14,FALSE)</f>
        <v>1429842</v>
      </c>
    </row>
    <row r="3114" spans="1:5">
      <c r="A3114">
        <f t="shared" si="105"/>
        <v>2053</v>
      </c>
      <c r="B3114">
        <f t="shared" si="106"/>
        <v>82</v>
      </c>
      <c r="C3114" t="str">
        <f t="shared" si="106"/>
        <v>pop_75_84</v>
      </c>
      <c r="D3114">
        <f ca="1">VLOOKUP(A3114&amp;B3114,'raw -- CBO demo'!$A$11:$N$8141,4,FALSE)</f>
        <v>2787531</v>
      </c>
      <c r="E3114">
        <f ca="1">VLOOKUP(A3114&amp;B3114,'raw -- CBO demo'!$A$11:$N$8141,8,FALSE)+VLOOKUP(A3114&amp;B3114,'raw -- CBO demo'!$A$11:$N$8141,14,FALSE)</f>
        <v>1415688</v>
      </c>
    </row>
    <row r="3115" spans="1:5">
      <c r="A3115">
        <f t="shared" si="105"/>
        <v>2053</v>
      </c>
      <c r="B3115">
        <f t="shared" si="106"/>
        <v>83</v>
      </c>
      <c r="C3115" t="str">
        <f t="shared" si="106"/>
        <v>pop_75_84</v>
      </c>
      <c r="D3115">
        <f ca="1">VLOOKUP(A3115&amp;B3115,'raw -- CBO demo'!$A$11:$N$8141,4,FALSE)</f>
        <v>2533706</v>
      </c>
      <c r="E3115">
        <f ca="1">VLOOKUP(A3115&amp;B3115,'raw -- CBO demo'!$A$11:$N$8141,8,FALSE)+VLOOKUP(A3115&amp;B3115,'raw -- CBO demo'!$A$11:$N$8141,14,FALSE)</f>
        <v>1317059</v>
      </c>
    </row>
    <row r="3116" spans="1:5">
      <c r="A3116">
        <f t="shared" si="105"/>
        <v>2053</v>
      </c>
      <c r="B3116">
        <f t="shared" si="106"/>
        <v>84</v>
      </c>
      <c r="C3116" t="str">
        <f t="shared" si="106"/>
        <v>pop_75_84</v>
      </c>
      <c r="D3116">
        <f ca="1">VLOOKUP(A3116&amp;B3116,'raw -- CBO demo'!$A$11:$N$8141,4,FALSE)</f>
        <v>2324657</v>
      </c>
      <c r="E3116">
        <f ca="1">VLOOKUP(A3116&amp;B3116,'raw -- CBO demo'!$A$11:$N$8141,8,FALSE)+VLOOKUP(A3116&amp;B3116,'raw -- CBO demo'!$A$11:$N$8141,14,FALSE)</f>
        <v>1141618</v>
      </c>
    </row>
    <row r="3117" spans="1:5">
      <c r="A3117">
        <f t="shared" ref="A3117:A3180" si="107">A3016+1</f>
        <v>2053</v>
      </c>
      <c r="B3117">
        <f t="shared" ref="B3117:C3180" si="108">B3016</f>
        <v>85</v>
      </c>
      <c r="C3117" t="str">
        <f t="shared" si="108"/>
        <v>pop_85_plus</v>
      </c>
      <c r="D3117">
        <f ca="1">VLOOKUP(A3117&amp;B3117,'raw -- CBO demo'!$A$11:$N$8141,4,FALSE)</f>
        <v>2149767</v>
      </c>
      <c r="E3117">
        <f ca="1">VLOOKUP(A3117&amp;B3117,'raw -- CBO demo'!$A$11:$N$8141,8,FALSE)+VLOOKUP(A3117&amp;B3117,'raw -- CBO demo'!$A$11:$N$8141,14,FALSE)</f>
        <v>1038404</v>
      </c>
    </row>
    <row r="3118" spans="1:5">
      <c r="A3118">
        <f t="shared" si="107"/>
        <v>2053</v>
      </c>
      <c r="B3118">
        <f t="shared" si="108"/>
        <v>86</v>
      </c>
      <c r="C3118" t="str">
        <f t="shared" si="108"/>
        <v>pop_85_plus</v>
      </c>
      <c r="D3118">
        <f ca="1">VLOOKUP(A3118&amp;B3118,'raw -- CBO demo'!$A$11:$N$8141,4,FALSE)</f>
        <v>2014435</v>
      </c>
      <c r="E3118">
        <f ca="1">VLOOKUP(A3118&amp;B3118,'raw -- CBO demo'!$A$11:$N$8141,8,FALSE)+VLOOKUP(A3118&amp;B3118,'raw -- CBO demo'!$A$11:$N$8141,14,FALSE)</f>
        <v>921091</v>
      </c>
    </row>
    <row r="3119" spans="1:5">
      <c r="A3119">
        <f t="shared" si="107"/>
        <v>2053</v>
      </c>
      <c r="B3119">
        <f t="shared" si="108"/>
        <v>87</v>
      </c>
      <c r="C3119" t="str">
        <f t="shared" si="108"/>
        <v>pop_85_plus</v>
      </c>
      <c r="D3119">
        <f ca="1">VLOOKUP(A3119&amp;B3119,'raw -- CBO demo'!$A$11:$N$8141,4,FALSE)</f>
        <v>1908319</v>
      </c>
      <c r="E3119">
        <f ca="1">VLOOKUP(A3119&amp;B3119,'raw -- CBO demo'!$A$11:$N$8141,8,FALSE)+VLOOKUP(A3119&amp;B3119,'raw -- CBO demo'!$A$11:$N$8141,14,FALSE)</f>
        <v>817782</v>
      </c>
    </row>
    <row r="3120" spans="1:5">
      <c r="A3120">
        <f t="shared" si="107"/>
        <v>2053</v>
      </c>
      <c r="B3120">
        <f t="shared" si="108"/>
        <v>88</v>
      </c>
      <c r="C3120" t="str">
        <f t="shared" si="108"/>
        <v>pop_85_plus</v>
      </c>
      <c r="D3120">
        <f ca="1">VLOOKUP(A3120&amp;B3120,'raw -- CBO demo'!$A$11:$N$8141,4,FALSE)</f>
        <v>1814682</v>
      </c>
      <c r="E3120">
        <f ca="1">VLOOKUP(A3120&amp;B3120,'raw -- CBO demo'!$A$11:$N$8141,8,FALSE)+VLOOKUP(A3120&amp;B3120,'raw -- CBO demo'!$A$11:$N$8141,14,FALSE)</f>
        <v>785092</v>
      </c>
    </row>
    <row r="3121" spans="1:5">
      <c r="A3121">
        <f t="shared" si="107"/>
        <v>2053</v>
      </c>
      <c r="B3121">
        <f t="shared" si="108"/>
        <v>89</v>
      </c>
      <c r="C3121" t="str">
        <f t="shared" si="108"/>
        <v>pop_85_plus</v>
      </c>
      <c r="D3121">
        <f ca="1">VLOOKUP(A3121&amp;B3121,'raw -- CBO demo'!$A$11:$N$8141,4,FALSE)</f>
        <v>1633824</v>
      </c>
      <c r="E3121">
        <f ca="1">VLOOKUP(A3121&amp;B3121,'raw -- CBO demo'!$A$11:$N$8141,8,FALSE)+VLOOKUP(A3121&amp;B3121,'raw -- CBO demo'!$A$11:$N$8141,14,FALSE)</f>
        <v>682670</v>
      </c>
    </row>
    <row r="3122" spans="1:5">
      <c r="A3122">
        <f t="shared" si="107"/>
        <v>2053</v>
      </c>
      <c r="B3122">
        <f t="shared" si="108"/>
        <v>90</v>
      </c>
      <c r="C3122" t="str">
        <f t="shared" si="108"/>
        <v>pop_85_plus</v>
      </c>
      <c r="D3122">
        <f ca="1">VLOOKUP(A3122&amp;B3122,'raw -- CBO demo'!$A$11:$N$8141,4,FALSE)</f>
        <v>1450133</v>
      </c>
      <c r="E3122">
        <f ca="1">VLOOKUP(A3122&amp;B3122,'raw -- CBO demo'!$A$11:$N$8141,8,FALSE)+VLOOKUP(A3122&amp;B3122,'raw -- CBO demo'!$A$11:$N$8141,14,FALSE)</f>
        <v>557942</v>
      </c>
    </row>
    <row r="3123" spans="1:5">
      <c r="A3123">
        <f t="shared" si="107"/>
        <v>2053</v>
      </c>
      <c r="B3123">
        <f t="shared" si="108"/>
        <v>91</v>
      </c>
      <c r="C3123" t="str">
        <f t="shared" si="108"/>
        <v>pop_85_plus</v>
      </c>
      <c r="D3123">
        <f ca="1">VLOOKUP(A3123&amp;B3123,'raw -- CBO demo'!$A$11:$N$8141,4,FALSE)</f>
        <v>1252683</v>
      </c>
      <c r="E3123">
        <f ca="1">VLOOKUP(A3123&amp;B3123,'raw -- CBO demo'!$A$11:$N$8141,8,FALSE)+VLOOKUP(A3123&amp;B3123,'raw -- CBO demo'!$A$11:$N$8141,14,FALSE)</f>
        <v>431462</v>
      </c>
    </row>
    <row r="3124" spans="1:5">
      <c r="A3124">
        <f t="shared" si="107"/>
        <v>2053</v>
      </c>
      <c r="B3124">
        <f t="shared" si="108"/>
        <v>92</v>
      </c>
      <c r="C3124" t="str">
        <f t="shared" si="108"/>
        <v>pop_85_plus</v>
      </c>
      <c r="D3124">
        <f ca="1">VLOOKUP(A3124&amp;B3124,'raw -- CBO demo'!$A$11:$N$8141,4,FALSE)</f>
        <v>1078069</v>
      </c>
      <c r="E3124">
        <f ca="1">VLOOKUP(A3124&amp;B3124,'raw -- CBO demo'!$A$11:$N$8141,8,FALSE)+VLOOKUP(A3124&amp;B3124,'raw -- CBO demo'!$A$11:$N$8141,14,FALSE)</f>
        <v>363302</v>
      </c>
    </row>
    <row r="3125" spans="1:5">
      <c r="A3125">
        <f t="shared" si="107"/>
        <v>2053</v>
      </c>
      <c r="B3125">
        <f t="shared" si="108"/>
        <v>93</v>
      </c>
      <c r="C3125" t="str">
        <f t="shared" si="108"/>
        <v>pop_85_plus</v>
      </c>
      <c r="D3125">
        <f ca="1">VLOOKUP(A3125&amp;B3125,'raw -- CBO demo'!$A$11:$N$8141,4,FALSE)</f>
        <v>883233</v>
      </c>
      <c r="E3125">
        <f ca="1">VLOOKUP(A3125&amp;B3125,'raw -- CBO demo'!$A$11:$N$8141,8,FALSE)+VLOOKUP(A3125&amp;B3125,'raw -- CBO demo'!$A$11:$N$8141,14,FALSE)</f>
        <v>273686</v>
      </c>
    </row>
    <row r="3126" spans="1:5">
      <c r="A3126">
        <f t="shared" si="107"/>
        <v>2053</v>
      </c>
      <c r="B3126">
        <f t="shared" si="108"/>
        <v>94</v>
      </c>
      <c r="C3126" t="str">
        <f t="shared" si="108"/>
        <v>pop_85_plus</v>
      </c>
      <c r="D3126">
        <f ca="1">VLOOKUP(A3126&amp;B3126,'raw -- CBO demo'!$A$11:$N$8141,4,FALSE)</f>
        <v>709324</v>
      </c>
      <c r="E3126">
        <f ca="1">VLOOKUP(A3126&amp;B3126,'raw -- CBO demo'!$A$11:$N$8141,8,FALSE)+VLOOKUP(A3126&amp;B3126,'raw -- CBO demo'!$A$11:$N$8141,14,FALSE)</f>
        <v>191108</v>
      </c>
    </row>
    <row r="3127" spans="1:5">
      <c r="A3127">
        <f t="shared" si="107"/>
        <v>2053</v>
      </c>
      <c r="B3127">
        <f t="shared" si="108"/>
        <v>95</v>
      </c>
      <c r="C3127" t="str">
        <f t="shared" si="108"/>
        <v>pop_85_plus</v>
      </c>
      <c r="D3127">
        <f ca="1">VLOOKUP(A3127&amp;B3127,'raw -- CBO demo'!$A$11:$N$8141,4,FALSE)</f>
        <v>571995</v>
      </c>
      <c r="E3127">
        <f ca="1">VLOOKUP(A3127&amp;B3127,'raw -- CBO demo'!$A$11:$N$8141,8,FALSE)+VLOOKUP(A3127&amp;B3127,'raw -- CBO demo'!$A$11:$N$8141,14,FALSE)</f>
        <v>140512</v>
      </c>
    </row>
    <row r="3128" spans="1:5">
      <c r="A3128">
        <f t="shared" si="107"/>
        <v>2053</v>
      </c>
      <c r="B3128">
        <f t="shared" si="108"/>
        <v>96</v>
      </c>
      <c r="C3128" t="str">
        <f t="shared" si="108"/>
        <v>pop_85_plus</v>
      </c>
      <c r="D3128">
        <f ca="1">VLOOKUP(A3128&amp;B3128,'raw -- CBO demo'!$A$11:$N$8141,4,FALSE)</f>
        <v>433258</v>
      </c>
      <c r="E3128">
        <f ca="1">VLOOKUP(A3128&amp;B3128,'raw -- CBO demo'!$A$11:$N$8141,8,FALSE)+VLOOKUP(A3128&amp;B3128,'raw -- CBO demo'!$A$11:$N$8141,14,FALSE)</f>
        <v>99697</v>
      </c>
    </row>
    <row r="3129" spans="1:5">
      <c r="A3129">
        <f t="shared" si="107"/>
        <v>2053</v>
      </c>
      <c r="B3129">
        <f t="shared" si="108"/>
        <v>97</v>
      </c>
      <c r="C3129" t="str">
        <f t="shared" si="108"/>
        <v>pop_85_plus</v>
      </c>
      <c r="D3129">
        <f ca="1">VLOOKUP(A3129&amp;B3129,'raw -- CBO demo'!$A$11:$N$8141,4,FALSE)</f>
        <v>320476</v>
      </c>
      <c r="E3129">
        <f ca="1">VLOOKUP(A3129&amp;B3129,'raw -- CBO demo'!$A$11:$N$8141,8,FALSE)+VLOOKUP(A3129&amp;B3129,'raw -- CBO demo'!$A$11:$N$8141,14,FALSE)</f>
        <v>60049</v>
      </c>
    </row>
    <row r="3130" spans="1:5">
      <c r="A3130">
        <f t="shared" si="107"/>
        <v>2053</v>
      </c>
      <c r="B3130">
        <f t="shared" si="108"/>
        <v>98</v>
      </c>
      <c r="C3130" t="str">
        <f t="shared" si="108"/>
        <v>pop_85_plus</v>
      </c>
      <c r="D3130">
        <f ca="1">VLOOKUP(A3130&amp;B3130,'raw -- CBO demo'!$A$11:$N$8141,4,FALSE)</f>
        <v>235626</v>
      </c>
      <c r="E3130">
        <f ca="1">VLOOKUP(A3130&amp;B3130,'raw -- CBO demo'!$A$11:$N$8141,8,FALSE)+VLOOKUP(A3130&amp;B3130,'raw -- CBO demo'!$A$11:$N$8141,14,FALSE)</f>
        <v>44802</v>
      </c>
    </row>
    <row r="3131" spans="1:5">
      <c r="A3131">
        <f t="shared" si="107"/>
        <v>2053</v>
      </c>
      <c r="B3131">
        <f t="shared" si="108"/>
        <v>99</v>
      </c>
      <c r="C3131" t="str">
        <f t="shared" si="108"/>
        <v>pop_85_plus</v>
      </c>
      <c r="D3131">
        <f ca="1">VLOOKUP(A3131&amp;B3131,'raw -- CBO demo'!$A$11:$N$8141,4,FALSE)</f>
        <v>164635</v>
      </c>
      <c r="E3131">
        <f ca="1">VLOOKUP(A3131&amp;B3131,'raw -- CBO demo'!$A$11:$N$8141,8,FALSE)+VLOOKUP(A3131&amp;B3131,'raw -- CBO demo'!$A$11:$N$8141,14,FALSE)</f>
        <v>27378</v>
      </c>
    </row>
    <row r="3132" spans="1:5">
      <c r="A3132">
        <f t="shared" si="107"/>
        <v>2053</v>
      </c>
      <c r="B3132">
        <f t="shared" si="108"/>
        <v>100</v>
      </c>
      <c r="C3132" t="str">
        <f t="shared" si="108"/>
        <v>pop_85_plus</v>
      </c>
      <c r="D3132">
        <f ca="1">VLOOKUP(A3132&amp;B3132,'raw -- CBO demo'!$A$11:$N$8141,4,FALSE)</f>
        <v>324352</v>
      </c>
      <c r="E3132">
        <f ca="1">VLOOKUP(A3132&amp;B3132,'raw -- CBO demo'!$A$11:$N$8141,8,FALSE)+VLOOKUP(A3132&amp;B3132,'raw -- CBO demo'!$A$11:$N$8141,14,FALSE)</f>
        <v>32442</v>
      </c>
    </row>
    <row r="3133" spans="1:5">
      <c r="A3133">
        <f t="shared" si="107"/>
        <v>2054</v>
      </c>
      <c r="B3133">
        <f t="shared" si="108"/>
        <v>0</v>
      </c>
      <c r="C3133" t="str">
        <f t="shared" si="108"/>
        <v>pop_0_5</v>
      </c>
      <c r="D3133">
        <f ca="1">VLOOKUP(A3133&amp;B3133,'raw -- CBO demo'!$A$11:$N$8141,4,FALSE)</f>
        <v>3854762</v>
      </c>
      <c r="E3133">
        <f ca="1">VLOOKUP(A3133&amp;B3133,'raw -- CBO demo'!$A$11:$N$8141,8,FALSE)+VLOOKUP(A3133&amp;B3133,'raw -- CBO demo'!$A$11:$N$8141,14,FALSE)</f>
        <v>0</v>
      </c>
    </row>
    <row r="3134" spans="1:5">
      <c r="A3134">
        <f t="shared" si="107"/>
        <v>2054</v>
      </c>
      <c r="B3134">
        <f t="shared" si="108"/>
        <v>1</v>
      </c>
      <c r="C3134" t="str">
        <f t="shared" si="108"/>
        <v>pop_0_5</v>
      </c>
      <c r="D3134">
        <f ca="1">VLOOKUP(A3134&amp;B3134,'raw -- CBO demo'!$A$11:$N$8141,4,FALSE)</f>
        <v>3869908</v>
      </c>
      <c r="E3134">
        <f ca="1">VLOOKUP(A3134&amp;B3134,'raw -- CBO demo'!$A$11:$N$8141,8,FALSE)+VLOOKUP(A3134&amp;B3134,'raw -- CBO demo'!$A$11:$N$8141,14,FALSE)</f>
        <v>0</v>
      </c>
    </row>
    <row r="3135" spans="1:5">
      <c r="A3135">
        <f t="shared" si="107"/>
        <v>2054</v>
      </c>
      <c r="B3135">
        <f t="shared" si="108"/>
        <v>2</v>
      </c>
      <c r="C3135" t="str">
        <f t="shared" si="108"/>
        <v>pop_0_5</v>
      </c>
      <c r="D3135">
        <f ca="1">VLOOKUP(A3135&amp;B3135,'raw -- CBO demo'!$A$11:$N$8141,4,FALSE)</f>
        <v>3897242</v>
      </c>
      <c r="E3135">
        <f ca="1">VLOOKUP(A3135&amp;B3135,'raw -- CBO demo'!$A$11:$N$8141,8,FALSE)+VLOOKUP(A3135&amp;B3135,'raw -- CBO demo'!$A$11:$N$8141,14,FALSE)</f>
        <v>0</v>
      </c>
    </row>
    <row r="3136" spans="1:5">
      <c r="A3136">
        <f t="shared" si="107"/>
        <v>2054</v>
      </c>
      <c r="B3136">
        <f t="shared" si="108"/>
        <v>3</v>
      </c>
      <c r="C3136" t="str">
        <f t="shared" si="108"/>
        <v>pop_0_5</v>
      </c>
      <c r="D3136">
        <f ca="1">VLOOKUP(A3136&amp;B3136,'raw -- CBO demo'!$A$11:$N$8141,4,FALSE)</f>
        <v>3928385</v>
      </c>
      <c r="E3136">
        <f ca="1">VLOOKUP(A3136&amp;B3136,'raw -- CBO demo'!$A$11:$N$8141,8,FALSE)+VLOOKUP(A3136&amp;B3136,'raw -- CBO demo'!$A$11:$N$8141,14,FALSE)</f>
        <v>0</v>
      </c>
    </row>
    <row r="3137" spans="1:5">
      <c r="A3137">
        <f t="shared" si="107"/>
        <v>2054</v>
      </c>
      <c r="B3137">
        <f t="shared" si="108"/>
        <v>4</v>
      </c>
      <c r="C3137" t="str">
        <f t="shared" si="108"/>
        <v>pop_0_5</v>
      </c>
      <c r="D3137">
        <f ca="1">VLOOKUP(A3137&amp;B3137,'raw -- CBO demo'!$A$11:$N$8141,4,FALSE)</f>
        <v>3960381</v>
      </c>
      <c r="E3137">
        <f ca="1">VLOOKUP(A3137&amp;B3137,'raw -- CBO demo'!$A$11:$N$8141,8,FALSE)+VLOOKUP(A3137&amp;B3137,'raw -- CBO demo'!$A$11:$N$8141,14,FALSE)</f>
        <v>0</v>
      </c>
    </row>
    <row r="3138" spans="1:5">
      <c r="A3138">
        <f t="shared" si="107"/>
        <v>2054</v>
      </c>
      <c r="B3138">
        <f t="shared" si="108"/>
        <v>5</v>
      </c>
      <c r="C3138" t="str">
        <f t="shared" si="108"/>
        <v>pop_0_5</v>
      </c>
      <c r="D3138">
        <f ca="1">VLOOKUP(A3138&amp;B3138,'raw -- CBO demo'!$A$11:$N$8141,4,FALSE)</f>
        <v>3993327</v>
      </c>
      <c r="E3138">
        <f ca="1">VLOOKUP(A3138&amp;B3138,'raw -- CBO demo'!$A$11:$N$8141,8,FALSE)+VLOOKUP(A3138&amp;B3138,'raw -- CBO demo'!$A$11:$N$8141,14,FALSE)</f>
        <v>0</v>
      </c>
    </row>
    <row r="3139" spans="1:5">
      <c r="A3139">
        <f t="shared" si="107"/>
        <v>2054</v>
      </c>
      <c r="B3139">
        <f t="shared" si="108"/>
        <v>6</v>
      </c>
      <c r="C3139" t="str">
        <f t="shared" si="108"/>
        <v>pop_6_17</v>
      </c>
      <c r="D3139">
        <f ca="1">VLOOKUP(A3139&amp;B3139,'raw -- CBO demo'!$A$11:$N$8141,4,FALSE)</f>
        <v>4028390</v>
      </c>
      <c r="E3139">
        <f ca="1">VLOOKUP(A3139&amp;B3139,'raw -- CBO demo'!$A$11:$N$8141,8,FALSE)+VLOOKUP(A3139&amp;B3139,'raw -- CBO demo'!$A$11:$N$8141,14,FALSE)</f>
        <v>0</v>
      </c>
    </row>
    <row r="3140" spans="1:5">
      <c r="A3140">
        <f t="shared" si="107"/>
        <v>2054</v>
      </c>
      <c r="B3140">
        <f t="shared" si="108"/>
        <v>7</v>
      </c>
      <c r="C3140" t="str">
        <f t="shared" si="108"/>
        <v>pop_6_17</v>
      </c>
      <c r="D3140">
        <f ca="1">VLOOKUP(A3140&amp;B3140,'raw -- CBO demo'!$A$11:$N$8141,4,FALSE)</f>
        <v>4063033</v>
      </c>
      <c r="E3140">
        <f ca="1">VLOOKUP(A3140&amp;B3140,'raw -- CBO demo'!$A$11:$N$8141,8,FALSE)+VLOOKUP(A3140&amp;B3140,'raw -- CBO demo'!$A$11:$N$8141,14,FALSE)</f>
        <v>0</v>
      </c>
    </row>
    <row r="3141" spans="1:5">
      <c r="A3141">
        <f t="shared" si="107"/>
        <v>2054</v>
      </c>
      <c r="B3141">
        <f t="shared" si="108"/>
        <v>8</v>
      </c>
      <c r="C3141" t="str">
        <f t="shared" si="108"/>
        <v>pop_6_17</v>
      </c>
      <c r="D3141">
        <f ca="1">VLOOKUP(A3141&amp;B3141,'raw -- CBO demo'!$A$11:$N$8141,4,FALSE)</f>
        <v>4097427</v>
      </c>
      <c r="E3141">
        <f ca="1">VLOOKUP(A3141&amp;B3141,'raw -- CBO demo'!$A$11:$N$8141,8,FALSE)+VLOOKUP(A3141&amp;B3141,'raw -- CBO demo'!$A$11:$N$8141,14,FALSE)</f>
        <v>0</v>
      </c>
    </row>
    <row r="3142" spans="1:5">
      <c r="A3142">
        <f t="shared" si="107"/>
        <v>2054</v>
      </c>
      <c r="B3142">
        <f t="shared" si="108"/>
        <v>9</v>
      </c>
      <c r="C3142" t="str">
        <f t="shared" si="108"/>
        <v>pop_6_17</v>
      </c>
      <c r="D3142">
        <f ca="1">VLOOKUP(A3142&amp;B3142,'raw -- CBO demo'!$A$11:$N$8141,4,FALSE)</f>
        <v>4132028</v>
      </c>
      <c r="E3142">
        <f ca="1">VLOOKUP(A3142&amp;B3142,'raw -- CBO demo'!$A$11:$N$8141,8,FALSE)+VLOOKUP(A3142&amp;B3142,'raw -- CBO demo'!$A$11:$N$8141,14,FALSE)</f>
        <v>0</v>
      </c>
    </row>
    <row r="3143" spans="1:5">
      <c r="A3143">
        <f t="shared" si="107"/>
        <v>2054</v>
      </c>
      <c r="B3143">
        <f t="shared" si="108"/>
        <v>10</v>
      </c>
      <c r="C3143" t="str">
        <f t="shared" si="108"/>
        <v>pop_6_17</v>
      </c>
      <c r="D3143">
        <f ca="1">VLOOKUP(A3143&amp;B3143,'raw -- CBO demo'!$A$11:$N$8141,4,FALSE)</f>
        <v>4166484</v>
      </c>
      <c r="E3143">
        <f ca="1">VLOOKUP(A3143&amp;B3143,'raw -- CBO demo'!$A$11:$N$8141,8,FALSE)+VLOOKUP(A3143&amp;B3143,'raw -- CBO demo'!$A$11:$N$8141,14,FALSE)</f>
        <v>0</v>
      </c>
    </row>
    <row r="3144" spans="1:5">
      <c r="A3144">
        <f t="shared" si="107"/>
        <v>2054</v>
      </c>
      <c r="B3144">
        <f t="shared" si="108"/>
        <v>11</v>
      </c>
      <c r="C3144" t="str">
        <f t="shared" si="108"/>
        <v>pop_6_17</v>
      </c>
      <c r="D3144">
        <f ca="1">VLOOKUP(A3144&amp;B3144,'raw -- CBO demo'!$A$11:$N$8141,4,FALSE)</f>
        <v>4200250</v>
      </c>
      <c r="E3144">
        <f ca="1">VLOOKUP(A3144&amp;B3144,'raw -- CBO demo'!$A$11:$N$8141,8,FALSE)+VLOOKUP(A3144&amp;B3144,'raw -- CBO demo'!$A$11:$N$8141,14,FALSE)</f>
        <v>0</v>
      </c>
    </row>
    <row r="3145" spans="1:5">
      <c r="A3145">
        <f t="shared" si="107"/>
        <v>2054</v>
      </c>
      <c r="B3145">
        <f t="shared" si="108"/>
        <v>12</v>
      </c>
      <c r="C3145" t="str">
        <f t="shared" si="108"/>
        <v>pop_6_17</v>
      </c>
      <c r="D3145">
        <f ca="1">VLOOKUP(A3145&amp;B3145,'raw -- CBO demo'!$A$11:$N$8141,4,FALSE)</f>
        <v>4233376</v>
      </c>
      <c r="E3145">
        <f ca="1">VLOOKUP(A3145&amp;B3145,'raw -- CBO demo'!$A$11:$N$8141,8,FALSE)+VLOOKUP(A3145&amp;B3145,'raw -- CBO demo'!$A$11:$N$8141,14,FALSE)</f>
        <v>0</v>
      </c>
    </row>
    <row r="3146" spans="1:5">
      <c r="A3146">
        <f t="shared" si="107"/>
        <v>2054</v>
      </c>
      <c r="B3146">
        <f t="shared" si="108"/>
        <v>13</v>
      </c>
      <c r="C3146" t="str">
        <f t="shared" si="108"/>
        <v>pop_6_17</v>
      </c>
      <c r="D3146">
        <f ca="1">VLOOKUP(A3146&amp;B3146,'raw -- CBO demo'!$A$11:$N$8141,4,FALSE)</f>
        <v>4265508</v>
      </c>
      <c r="E3146">
        <f ca="1">VLOOKUP(A3146&amp;B3146,'raw -- CBO demo'!$A$11:$N$8141,8,FALSE)+VLOOKUP(A3146&amp;B3146,'raw -- CBO demo'!$A$11:$N$8141,14,FALSE)</f>
        <v>0</v>
      </c>
    </row>
    <row r="3147" spans="1:5">
      <c r="A3147">
        <f t="shared" si="107"/>
        <v>2054</v>
      </c>
      <c r="B3147">
        <f t="shared" si="108"/>
        <v>14</v>
      </c>
      <c r="C3147" t="str">
        <f t="shared" si="108"/>
        <v>pop_6_17</v>
      </c>
      <c r="D3147">
        <f ca="1">VLOOKUP(A3147&amp;B3147,'raw -- CBO demo'!$A$11:$N$8141,4,FALSE)</f>
        <v>4295508</v>
      </c>
      <c r="E3147">
        <f ca="1">VLOOKUP(A3147&amp;B3147,'raw -- CBO demo'!$A$11:$N$8141,8,FALSE)+VLOOKUP(A3147&amp;B3147,'raw -- CBO demo'!$A$11:$N$8141,14,FALSE)</f>
        <v>0</v>
      </c>
    </row>
    <row r="3148" spans="1:5">
      <c r="A3148">
        <f t="shared" si="107"/>
        <v>2054</v>
      </c>
      <c r="B3148">
        <f t="shared" si="108"/>
        <v>15</v>
      </c>
      <c r="C3148" t="str">
        <f t="shared" si="108"/>
        <v>pop_6_17</v>
      </c>
      <c r="D3148">
        <f ca="1">VLOOKUP(A3148&amp;B3148,'raw -- CBO demo'!$A$11:$N$8141,4,FALSE)</f>
        <v>4323294</v>
      </c>
      <c r="E3148">
        <f ca="1">VLOOKUP(A3148&amp;B3148,'raw -- CBO demo'!$A$11:$N$8141,8,FALSE)+VLOOKUP(A3148&amp;B3148,'raw -- CBO demo'!$A$11:$N$8141,14,FALSE)</f>
        <v>0</v>
      </c>
    </row>
    <row r="3149" spans="1:5">
      <c r="A3149">
        <f t="shared" si="107"/>
        <v>2054</v>
      </c>
      <c r="B3149">
        <f t="shared" si="108"/>
        <v>16</v>
      </c>
      <c r="C3149" t="str">
        <f t="shared" si="108"/>
        <v>pop_6_17</v>
      </c>
      <c r="D3149">
        <f ca="1">VLOOKUP(A3149&amp;B3149,'raw -- CBO demo'!$A$11:$N$8141,4,FALSE)</f>
        <v>4349350</v>
      </c>
      <c r="E3149">
        <f ca="1">VLOOKUP(A3149&amp;B3149,'raw -- CBO demo'!$A$11:$N$8141,8,FALSE)+VLOOKUP(A3149&amp;B3149,'raw -- CBO demo'!$A$11:$N$8141,14,FALSE)</f>
        <v>12500</v>
      </c>
    </row>
    <row r="3150" spans="1:5">
      <c r="A3150">
        <f t="shared" si="107"/>
        <v>2054</v>
      </c>
      <c r="B3150">
        <f t="shared" si="108"/>
        <v>17</v>
      </c>
      <c r="C3150" t="str">
        <f t="shared" si="108"/>
        <v>pop_6_17</v>
      </c>
      <c r="D3150">
        <f ca="1">VLOOKUP(A3150&amp;B3150,'raw -- CBO demo'!$A$11:$N$8141,4,FALSE)</f>
        <v>4375300</v>
      </c>
      <c r="E3150">
        <f ca="1">VLOOKUP(A3150&amp;B3150,'raw -- CBO demo'!$A$11:$N$8141,8,FALSE)+VLOOKUP(A3150&amp;B3150,'raw -- CBO demo'!$A$11:$N$8141,14,FALSE)</f>
        <v>31729</v>
      </c>
    </row>
    <row r="3151" spans="1:5">
      <c r="A3151">
        <f t="shared" si="107"/>
        <v>2054</v>
      </c>
      <c r="B3151">
        <f t="shared" si="108"/>
        <v>18</v>
      </c>
      <c r="C3151" t="str">
        <f t="shared" si="108"/>
        <v>pop_18_24</v>
      </c>
      <c r="D3151">
        <f ca="1">VLOOKUP(A3151&amp;B3151,'raw -- CBO demo'!$A$11:$N$8141,4,FALSE)</f>
        <v>4401830</v>
      </c>
      <c r="E3151">
        <f ca="1">VLOOKUP(A3151&amp;B3151,'raw -- CBO demo'!$A$11:$N$8141,8,FALSE)+VLOOKUP(A3151&amp;B3151,'raw -- CBO demo'!$A$11:$N$8141,14,FALSE)</f>
        <v>39380</v>
      </c>
    </row>
    <row r="3152" spans="1:5">
      <c r="A3152">
        <f t="shared" si="107"/>
        <v>2054</v>
      </c>
      <c r="B3152">
        <f t="shared" si="108"/>
        <v>19</v>
      </c>
      <c r="C3152" t="str">
        <f t="shared" si="108"/>
        <v>pop_18_24</v>
      </c>
      <c r="D3152">
        <f ca="1">VLOOKUP(A3152&amp;B3152,'raw -- CBO demo'!$A$11:$N$8141,4,FALSE)</f>
        <v>4427247</v>
      </c>
      <c r="E3152">
        <f ca="1">VLOOKUP(A3152&amp;B3152,'raw -- CBO demo'!$A$11:$N$8141,8,FALSE)+VLOOKUP(A3152&amp;B3152,'raw -- CBO demo'!$A$11:$N$8141,14,FALSE)</f>
        <v>68192</v>
      </c>
    </row>
    <row r="3153" spans="1:5">
      <c r="A3153">
        <f t="shared" si="107"/>
        <v>2054</v>
      </c>
      <c r="B3153">
        <f t="shared" si="108"/>
        <v>20</v>
      </c>
      <c r="C3153" t="str">
        <f t="shared" si="108"/>
        <v>pop_18_24</v>
      </c>
      <c r="D3153">
        <f ca="1">VLOOKUP(A3153&amp;B3153,'raw -- CBO demo'!$A$11:$N$8141,4,FALSE)</f>
        <v>4451664</v>
      </c>
      <c r="E3153">
        <f ca="1">VLOOKUP(A3153&amp;B3153,'raw -- CBO demo'!$A$11:$N$8141,8,FALSE)+VLOOKUP(A3153&amp;B3153,'raw -- CBO demo'!$A$11:$N$8141,14,FALSE)</f>
        <v>175778</v>
      </c>
    </row>
    <row r="3154" spans="1:5">
      <c r="A3154">
        <f t="shared" si="107"/>
        <v>2054</v>
      </c>
      <c r="B3154">
        <f t="shared" si="108"/>
        <v>21</v>
      </c>
      <c r="C3154" t="str">
        <f t="shared" si="108"/>
        <v>pop_18_24</v>
      </c>
      <c r="D3154">
        <f ca="1">VLOOKUP(A3154&amp;B3154,'raw -- CBO demo'!$A$11:$N$8141,4,FALSE)</f>
        <v>4477909</v>
      </c>
      <c r="E3154">
        <f ca="1">VLOOKUP(A3154&amp;B3154,'raw -- CBO demo'!$A$11:$N$8141,8,FALSE)+VLOOKUP(A3154&amp;B3154,'raw -- CBO demo'!$A$11:$N$8141,14,FALSE)</f>
        <v>220901</v>
      </c>
    </row>
    <row r="3155" spans="1:5">
      <c r="A3155">
        <f t="shared" si="107"/>
        <v>2054</v>
      </c>
      <c r="B3155">
        <f t="shared" si="108"/>
        <v>22</v>
      </c>
      <c r="C3155" t="str">
        <f t="shared" si="108"/>
        <v>pop_18_24</v>
      </c>
      <c r="D3155">
        <f ca="1">VLOOKUP(A3155&amp;B3155,'raw -- CBO demo'!$A$11:$N$8141,4,FALSE)</f>
        <v>4501019</v>
      </c>
      <c r="E3155">
        <f ca="1">VLOOKUP(A3155&amp;B3155,'raw -- CBO demo'!$A$11:$N$8141,8,FALSE)+VLOOKUP(A3155&amp;B3155,'raw -- CBO demo'!$A$11:$N$8141,14,FALSE)</f>
        <v>324789</v>
      </c>
    </row>
    <row r="3156" spans="1:5">
      <c r="A3156">
        <f t="shared" si="107"/>
        <v>2054</v>
      </c>
      <c r="B3156">
        <f t="shared" si="108"/>
        <v>23</v>
      </c>
      <c r="C3156" t="str">
        <f t="shared" si="108"/>
        <v>pop_18_24</v>
      </c>
      <c r="D3156">
        <f ca="1">VLOOKUP(A3156&amp;B3156,'raw -- CBO demo'!$A$11:$N$8141,4,FALSE)</f>
        <v>4512565</v>
      </c>
      <c r="E3156">
        <f ca="1">VLOOKUP(A3156&amp;B3156,'raw -- CBO demo'!$A$11:$N$8141,8,FALSE)+VLOOKUP(A3156&amp;B3156,'raw -- CBO demo'!$A$11:$N$8141,14,FALSE)</f>
        <v>488369</v>
      </c>
    </row>
    <row r="3157" spans="1:5">
      <c r="A3157">
        <f t="shared" si="107"/>
        <v>2054</v>
      </c>
      <c r="B3157">
        <f t="shared" si="108"/>
        <v>24</v>
      </c>
      <c r="C3157" t="str">
        <f t="shared" si="108"/>
        <v>pop_18_24</v>
      </c>
      <c r="D3157">
        <f ca="1">VLOOKUP(A3157&amp;B3157,'raw -- CBO demo'!$A$11:$N$8141,4,FALSE)</f>
        <v>4508652</v>
      </c>
      <c r="E3157">
        <f ca="1">VLOOKUP(A3157&amp;B3157,'raw -- CBO demo'!$A$11:$N$8141,8,FALSE)+VLOOKUP(A3157&amp;B3157,'raw -- CBO demo'!$A$11:$N$8141,14,FALSE)</f>
        <v>644267</v>
      </c>
    </row>
    <row r="3158" spans="1:5">
      <c r="A3158">
        <f t="shared" si="107"/>
        <v>2054</v>
      </c>
      <c r="B3158">
        <f t="shared" si="108"/>
        <v>25</v>
      </c>
      <c r="C3158" t="str">
        <f t="shared" si="108"/>
        <v>pop_25_34</v>
      </c>
      <c r="D3158">
        <f ca="1">VLOOKUP(A3158&amp;B3158,'raw -- CBO demo'!$A$11:$N$8141,4,FALSE)</f>
        <v>4493876</v>
      </c>
      <c r="E3158">
        <f ca="1">VLOOKUP(A3158&amp;B3158,'raw -- CBO demo'!$A$11:$N$8141,8,FALSE)+VLOOKUP(A3158&amp;B3158,'raw -- CBO demo'!$A$11:$N$8141,14,FALSE)</f>
        <v>908900</v>
      </c>
    </row>
    <row r="3159" spans="1:5">
      <c r="A3159">
        <f t="shared" si="107"/>
        <v>2054</v>
      </c>
      <c r="B3159">
        <f t="shared" si="108"/>
        <v>26</v>
      </c>
      <c r="C3159" t="str">
        <f t="shared" si="108"/>
        <v>pop_25_34</v>
      </c>
      <c r="D3159">
        <f ca="1">VLOOKUP(A3159&amp;B3159,'raw -- CBO demo'!$A$11:$N$8141,4,FALSE)</f>
        <v>4472059</v>
      </c>
      <c r="E3159">
        <f ca="1">VLOOKUP(A3159&amp;B3159,'raw -- CBO demo'!$A$11:$N$8141,8,FALSE)+VLOOKUP(A3159&amp;B3159,'raw -- CBO demo'!$A$11:$N$8141,14,FALSE)</f>
        <v>1135980</v>
      </c>
    </row>
    <row r="3160" spans="1:5">
      <c r="A3160">
        <f t="shared" si="107"/>
        <v>2054</v>
      </c>
      <c r="B3160">
        <f t="shared" si="108"/>
        <v>27</v>
      </c>
      <c r="C3160" t="str">
        <f t="shared" si="108"/>
        <v>pop_25_34</v>
      </c>
      <c r="D3160">
        <f ca="1">VLOOKUP(A3160&amp;B3160,'raw -- CBO demo'!$A$11:$N$8141,4,FALSE)</f>
        <v>4447554</v>
      </c>
      <c r="E3160">
        <f ca="1">VLOOKUP(A3160&amp;B3160,'raw -- CBO demo'!$A$11:$N$8141,8,FALSE)+VLOOKUP(A3160&amp;B3160,'raw -- CBO demo'!$A$11:$N$8141,14,FALSE)</f>
        <v>1316169</v>
      </c>
    </row>
    <row r="3161" spans="1:5">
      <c r="A3161">
        <f t="shared" si="107"/>
        <v>2054</v>
      </c>
      <c r="B3161">
        <f t="shared" si="108"/>
        <v>28</v>
      </c>
      <c r="C3161" t="str">
        <f t="shared" si="108"/>
        <v>pop_25_34</v>
      </c>
      <c r="D3161">
        <f ca="1">VLOOKUP(A3161&amp;B3161,'raw -- CBO demo'!$A$11:$N$8141,4,FALSE)</f>
        <v>4423757</v>
      </c>
      <c r="E3161">
        <f ca="1">VLOOKUP(A3161&amp;B3161,'raw -- CBO demo'!$A$11:$N$8141,8,FALSE)+VLOOKUP(A3161&amp;B3161,'raw -- CBO demo'!$A$11:$N$8141,14,FALSE)</f>
        <v>1485765</v>
      </c>
    </row>
    <row r="3162" spans="1:5">
      <c r="A3162">
        <f t="shared" si="107"/>
        <v>2054</v>
      </c>
      <c r="B3162">
        <f t="shared" si="108"/>
        <v>29</v>
      </c>
      <c r="C3162" t="str">
        <f t="shared" si="108"/>
        <v>pop_25_34</v>
      </c>
      <c r="D3162">
        <f ca="1">VLOOKUP(A3162&amp;B3162,'raw -- CBO demo'!$A$11:$N$8141,4,FALSE)</f>
        <v>4405947</v>
      </c>
      <c r="E3162">
        <f ca="1">VLOOKUP(A3162&amp;B3162,'raw -- CBO demo'!$A$11:$N$8141,8,FALSE)+VLOOKUP(A3162&amp;B3162,'raw -- CBO demo'!$A$11:$N$8141,14,FALSE)</f>
        <v>1740536</v>
      </c>
    </row>
    <row r="3163" spans="1:5">
      <c r="A3163">
        <f t="shared" si="107"/>
        <v>2054</v>
      </c>
      <c r="B3163">
        <f t="shared" si="108"/>
        <v>30</v>
      </c>
      <c r="C3163" t="str">
        <f t="shared" si="108"/>
        <v>pop_25_34</v>
      </c>
      <c r="D3163">
        <f ca="1">VLOOKUP(A3163&amp;B3163,'raw -- CBO demo'!$A$11:$N$8141,4,FALSE)</f>
        <v>4400015</v>
      </c>
      <c r="E3163">
        <f ca="1">VLOOKUP(A3163&amp;B3163,'raw -- CBO demo'!$A$11:$N$8141,8,FALSE)+VLOOKUP(A3163&amp;B3163,'raw -- CBO demo'!$A$11:$N$8141,14,FALSE)</f>
        <v>1861392</v>
      </c>
    </row>
    <row r="3164" spans="1:5">
      <c r="A3164">
        <f t="shared" si="107"/>
        <v>2054</v>
      </c>
      <c r="B3164">
        <f t="shared" si="108"/>
        <v>31</v>
      </c>
      <c r="C3164" t="str">
        <f t="shared" si="108"/>
        <v>pop_25_34</v>
      </c>
      <c r="D3164">
        <f ca="1">VLOOKUP(A3164&amp;B3164,'raw -- CBO demo'!$A$11:$N$8141,4,FALSE)</f>
        <v>4392384</v>
      </c>
      <c r="E3164">
        <f ca="1">VLOOKUP(A3164&amp;B3164,'raw -- CBO demo'!$A$11:$N$8141,8,FALSE)+VLOOKUP(A3164&amp;B3164,'raw -- CBO demo'!$A$11:$N$8141,14,FALSE)</f>
        <v>2016339</v>
      </c>
    </row>
    <row r="3165" spans="1:5">
      <c r="A3165">
        <f t="shared" si="107"/>
        <v>2054</v>
      </c>
      <c r="B3165">
        <f t="shared" si="108"/>
        <v>32</v>
      </c>
      <c r="C3165" t="str">
        <f t="shared" si="108"/>
        <v>pop_25_34</v>
      </c>
      <c r="D3165">
        <f ca="1">VLOOKUP(A3165&amp;B3165,'raw -- CBO demo'!$A$11:$N$8141,4,FALSE)</f>
        <v>4393611</v>
      </c>
      <c r="E3165">
        <f ca="1">VLOOKUP(A3165&amp;B3165,'raw -- CBO demo'!$A$11:$N$8141,8,FALSE)+VLOOKUP(A3165&amp;B3165,'raw -- CBO demo'!$A$11:$N$8141,14,FALSE)</f>
        <v>2102139</v>
      </c>
    </row>
    <row r="3166" spans="1:5">
      <c r="A3166">
        <f t="shared" si="107"/>
        <v>2054</v>
      </c>
      <c r="B3166">
        <f t="shared" si="108"/>
        <v>33</v>
      </c>
      <c r="C3166" t="str">
        <f t="shared" si="108"/>
        <v>pop_25_34</v>
      </c>
      <c r="D3166">
        <f ca="1">VLOOKUP(A3166&amp;B3166,'raw -- CBO demo'!$A$11:$N$8141,4,FALSE)</f>
        <v>4339151</v>
      </c>
      <c r="E3166">
        <f ca="1">VLOOKUP(A3166&amp;B3166,'raw -- CBO demo'!$A$11:$N$8141,8,FALSE)+VLOOKUP(A3166&amp;B3166,'raw -- CBO demo'!$A$11:$N$8141,14,FALSE)</f>
        <v>2225944</v>
      </c>
    </row>
    <row r="3167" spans="1:5">
      <c r="A3167">
        <f t="shared" si="107"/>
        <v>2054</v>
      </c>
      <c r="B3167">
        <f t="shared" si="108"/>
        <v>34</v>
      </c>
      <c r="C3167" t="str">
        <f t="shared" si="108"/>
        <v>pop_25_34</v>
      </c>
      <c r="D3167">
        <f ca="1">VLOOKUP(A3167&amp;B3167,'raw -- CBO demo'!$A$11:$N$8141,4,FALSE)</f>
        <v>4463955</v>
      </c>
      <c r="E3167">
        <f ca="1">VLOOKUP(A3167&amp;B3167,'raw -- CBO demo'!$A$11:$N$8141,8,FALSE)+VLOOKUP(A3167&amp;B3167,'raw -- CBO demo'!$A$11:$N$8141,14,FALSE)</f>
        <v>2243609</v>
      </c>
    </row>
    <row r="3168" spans="1:5">
      <c r="A3168">
        <f t="shared" si="107"/>
        <v>2054</v>
      </c>
      <c r="B3168">
        <f t="shared" si="108"/>
        <v>35</v>
      </c>
      <c r="C3168" t="str">
        <f t="shared" si="108"/>
        <v>pop_35_44</v>
      </c>
      <c r="D3168">
        <f ca="1">VLOOKUP(A3168&amp;B3168,'raw -- CBO demo'!$A$11:$N$8141,4,FALSE)</f>
        <v>4520462</v>
      </c>
      <c r="E3168">
        <f ca="1">VLOOKUP(A3168&amp;B3168,'raw -- CBO demo'!$A$11:$N$8141,8,FALSE)+VLOOKUP(A3168&amp;B3168,'raw -- CBO demo'!$A$11:$N$8141,14,FALSE)</f>
        <v>2429548</v>
      </c>
    </row>
    <row r="3169" spans="1:5">
      <c r="A3169">
        <f t="shared" si="107"/>
        <v>2054</v>
      </c>
      <c r="B3169">
        <f t="shared" si="108"/>
        <v>36</v>
      </c>
      <c r="C3169" t="str">
        <f t="shared" si="108"/>
        <v>pop_35_44</v>
      </c>
      <c r="D3169">
        <f ca="1">VLOOKUP(A3169&amp;B3169,'raw -- CBO demo'!$A$11:$N$8141,4,FALSE)</f>
        <v>4587806</v>
      </c>
      <c r="E3169">
        <f ca="1">VLOOKUP(A3169&amp;B3169,'raw -- CBO demo'!$A$11:$N$8141,8,FALSE)+VLOOKUP(A3169&amp;B3169,'raw -- CBO demo'!$A$11:$N$8141,14,FALSE)</f>
        <v>2485351</v>
      </c>
    </row>
    <row r="3170" spans="1:5">
      <c r="A3170">
        <f t="shared" si="107"/>
        <v>2054</v>
      </c>
      <c r="B3170">
        <f t="shared" si="108"/>
        <v>37</v>
      </c>
      <c r="C3170" t="str">
        <f t="shared" si="108"/>
        <v>pop_35_44</v>
      </c>
      <c r="D3170">
        <f ca="1">VLOOKUP(A3170&amp;B3170,'raw -- CBO demo'!$A$11:$N$8141,4,FALSE)</f>
        <v>4679934</v>
      </c>
      <c r="E3170">
        <f ca="1">VLOOKUP(A3170&amp;B3170,'raw -- CBO demo'!$A$11:$N$8141,8,FALSE)+VLOOKUP(A3170&amp;B3170,'raw -- CBO demo'!$A$11:$N$8141,14,FALSE)</f>
        <v>2535819</v>
      </c>
    </row>
    <row r="3171" spans="1:5">
      <c r="A3171">
        <f t="shared" si="107"/>
        <v>2054</v>
      </c>
      <c r="B3171">
        <f t="shared" si="108"/>
        <v>38</v>
      </c>
      <c r="C3171" t="str">
        <f t="shared" si="108"/>
        <v>pop_35_44</v>
      </c>
      <c r="D3171">
        <f ca="1">VLOOKUP(A3171&amp;B3171,'raw -- CBO demo'!$A$11:$N$8141,4,FALSE)</f>
        <v>4714100</v>
      </c>
      <c r="E3171">
        <f ca="1">VLOOKUP(A3171&amp;B3171,'raw -- CBO demo'!$A$11:$N$8141,8,FALSE)+VLOOKUP(A3171&amp;B3171,'raw -- CBO demo'!$A$11:$N$8141,14,FALSE)</f>
        <v>2589003</v>
      </c>
    </row>
    <row r="3172" spans="1:5">
      <c r="A3172">
        <f t="shared" si="107"/>
        <v>2054</v>
      </c>
      <c r="B3172">
        <f t="shared" si="108"/>
        <v>39</v>
      </c>
      <c r="C3172" t="str">
        <f t="shared" si="108"/>
        <v>pop_35_44</v>
      </c>
      <c r="D3172">
        <f ca="1">VLOOKUP(A3172&amp;B3172,'raw -- CBO demo'!$A$11:$N$8141,4,FALSE)</f>
        <v>4725238</v>
      </c>
      <c r="E3172">
        <f ca="1">VLOOKUP(A3172&amp;B3172,'raw -- CBO demo'!$A$11:$N$8141,8,FALSE)+VLOOKUP(A3172&amp;B3172,'raw -- CBO demo'!$A$11:$N$8141,14,FALSE)</f>
        <v>2752505</v>
      </c>
    </row>
    <row r="3173" spans="1:5">
      <c r="A3173">
        <f t="shared" si="107"/>
        <v>2054</v>
      </c>
      <c r="B3173">
        <f t="shared" si="108"/>
        <v>40</v>
      </c>
      <c r="C3173" t="str">
        <f t="shared" si="108"/>
        <v>pop_35_44</v>
      </c>
      <c r="D3173">
        <f ca="1">VLOOKUP(A3173&amp;B3173,'raw -- CBO demo'!$A$11:$N$8141,4,FALSE)</f>
        <v>4671735</v>
      </c>
      <c r="E3173">
        <f ca="1">VLOOKUP(A3173&amp;B3173,'raw -- CBO demo'!$A$11:$N$8141,8,FALSE)+VLOOKUP(A3173&amp;B3173,'raw -- CBO demo'!$A$11:$N$8141,14,FALSE)</f>
        <v>2700527</v>
      </c>
    </row>
    <row r="3174" spans="1:5">
      <c r="A3174">
        <f t="shared" si="107"/>
        <v>2054</v>
      </c>
      <c r="B3174">
        <f t="shared" si="108"/>
        <v>41</v>
      </c>
      <c r="C3174" t="str">
        <f t="shared" si="108"/>
        <v>pop_35_44</v>
      </c>
      <c r="D3174">
        <f ca="1">VLOOKUP(A3174&amp;B3174,'raw -- CBO demo'!$A$11:$N$8141,4,FALSE)</f>
        <v>4688710</v>
      </c>
      <c r="E3174">
        <f ca="1">VLOOKUP(A3174&amp;B3174,'raw -- CBO demo'!$A$11:$N$8141,8,FALSE)+VLOOKUP(A3174&amp;B3174,'raw -- CBO demo'!$A$11:$N$8141,14,FALSE)</f>
        <v>2708179</v>
      </c>
    </row>
    <row r="3175" spans="1:5">
      <c r="A3175">
        <f t="shared" si="107"/>
        <v>2054</v>
      </c>
      <c r="B3175">
        <f t="shared" si="108"/>
        <v>42</v>
      </c>
      <c r="C3175" t="str">
        <f t="shared" si="108"/>
        <v>pop_35_44</v>
      </c>
      <c r="D3175">
        <f ca="1">VLOOKUP(A3175&amp;B3175,'raw -- CBO demo'!$A$11:$N$8141,4,FALSE)</f>
        <v>4681907</v>
      </c>
      <c r="E3175">
        <f ca="1">VLOOKUP(A3175&amp;B3175,'raw -- CBO demo'!$A$11:$N$8141,8,FALSE)+VLOOKUP(A3175&amp;B3175,'raw -- CBO demo'!$A$11:$N$8141,14,FALSE)</f>
        <v>2709972</v>
      </c>
    </row>
    <row r="3176" spans="1:5">
      <c r="A3176">
        <f t="shared" si="107"/>
        <v>2054</v>
      </c>
      <c r="B3176">
        <f t="shared" si="108"/>
        <v>43</v>
      </c>
      <c r="C3176" t="str">
        <f t="shared" si="108"/>
        <v>pop_35_44</v>
      </c>
      <c r="D3176">
        <f ca="1">VLOOKUP(A3176&amp;B3176,'raw -- CBO demo'!$A$11:$N$8141,4,FALSE)</f>
        <v>4764311</v>
      </c>
      <c r="E3176">
        <f ca="1">VLOOKUP(A3176&amp;B3176,'raw -- CBO demo'!$A$11:$N$8141,8,FALSE)+VLOOKUP(A3176&amp;B3176,'raw -- CBO demo'!$A$11:$N$8141,14,FALSE)</f>
        <v>2722893</v>
      </c>
    </row>
    <row r="3177" spans="1:5">
      <c r="A3177">
        <f t="shared" si="107"/>
        <v>2054</v>
      </c>
      <c r="B3177">
        <f t="shared" si="108"/>
        <v>44</v>
      </c>
      <c r="C3177" t="str">
        <f t="shared" si="108"/>
        <v>pop_35_44</v>
      </c>
      <c r="D3177">
        <f ca="1">VLOOKUP(A3177&amp;B3177,'raw -- CBO demo'!$A$11:$N$8141,4,FALSE)</f>
        <v>4832272</v>
      </c>
      <c r="E3177">
        <f ca="1">VLOOKUP(A3177&amp;B3177,'raw -- CBO demo'!$A$11:$N$8141,8,FALSE)+VLOOKUP(A3177&amp;B3177,'raw -- CBO demo'!$A$11:$N$8141,14,FALSE)</f>
        <v>2842557</v>
      </c>
    </row>
    <row r="3178" spans="1:5">
      <c r="A3178">
        <f t="shared" si="107"/>
        <v>2054</v>
      </c>
      <c r="B3178">
        <f t="shared" si="108"/>
        <v>45</v>
      </c>
      <c r="C3178" t="str">
        <f t="shared" si="108"/>
        <v>pop_45_54</v>
      </c>
      <c r="D3178">
        <f ca="1">VLOOKUP(A3178&amp;B3178,'raw -- CBO demo'!$A$11:$N$8141,4,FALSE)</f>
        <v>4984986</v>
      </c>
      <c r="E3178">
        <f ca="1">VLOOKUP(A3178&amp;B3178,'raw -- CBO demo'!$A$11:$N$8141,8,FALSE)+VLOOKUP(A3178&amp;B3178,'raw -- CBO demo'!$A$11:$N$8141,14,FALSE)</f>
        <v>2914803</v>
      </c>
    </row>
    <row r="3179" spans="1:5">
      <c r="A3179">
        <f t="shared" si="107"/>
        <v>2054</v>
      </c>
      <c r="B3179">
        <f t="shared" si="108"/>
        <v>46</v>
      </c>
      <c r="C3179" t="str">
        <f t="shared" si="108"/>
        <v>pop_45_54</v>
      </c>
      <c r="D3179">
        <f ca="1">VLOOKUP(A3179&amp;B3179,'raw -- CBO demo'!$A$11:$N$8141,4,FALSE)</f>
        <v>5001083</v>
      </c>
      <c r="E3179">
        <f ca="1">VLOOKUP(A3179&amp;B3179,'raw -- CBO demo'!$A$11:$N$8141,8,FALSE)+VLOOKUP(A3179&amp;B3179,'raw -- CBO demo'!$A$11:$N$8141,14,FALSE)</f>
        <v>2933588</v>
      </c>
    </row>
    <row r="3180" spans="1:5">
      <c r="A3180">
        <f t="shared" si="107"/>
        <v>2054</v>
      </c>
      <c r="B3180">
        <f t="shared" si="108"/>
        <v>47</v>
      </c>
      <c r="C3180" t="str">
        <f t="shared" si="108"/>
        <v>pop_45_54</v>
      </c>
      <c r="D3180">
        <f ca="1">VLOOKUP(A3180&amp;B3180,'raw -- CBO demo'!$A$11:$N$8141,4,FALSE)</f>
        <v>4930642</v>
      </c>
      <c r="E3180">
        <f ca="1">VLOOKUP(A3180&amp;B3180,'raw -- CBO demo'!$A$11:$N$8141,8,FALSE)+VLOOKUP(A3180&amp;B3180,'raw -- CBO demo'!$A$11:$N$8141,14,FALSE)</f>
        <v>2948209</v>
      </c>
    </row>
    <row r="3181" spans="1:5">
      <c r="A3181">
        <f t="shared" ref="A3181:A3244" si="109">A3080+1</f>
        <v>2054</v>
      </c>
      <c r="B3181">
        <f t="shared" ref="B3181:C3244" si="110">B3080</f>
        <v>48</v>
      </c>
      <c r="C3181" t="str">
        <f t="shared" si="110"/>
        <v>pop_45_54</v>
      </c>
      <c r="D3181">
        <f ca="1">VLOOKUP(A3181&amp;B3181,'raw -- CBO demo'!$A$11:$N$8141,4,FALSE)</f>
        <v>4816671</v>
      </c>
      <c r="E3181">
        <f ca="1">VLOOKUP(A3181&amp;B3181,'raw -- CBO demo'!$A$11:$N$8141,8,FALSE)+VLOOKUP(A3181&amp;B3181,'raw -- CBO demo'!$A$11:$N$8141,14,FALSE)</f>
        <v>2869307</v>
      </c>
    </row>
    <row r="3182" spans="1:5">
      <c r="A3182">
        <f t="shared" si="109"/>
        <v>2054</v>
      </c>
      <c r="B3182">
        <f t="shared" si="110"/>
        <v>49</v>
      </c>
      <c r="C3182" t="str">
        <f t="shared" si="110"/>
        <v>pop_45_54</v>
      </c>
      <c r="D3182">
        <f ca="1">VLOOKUP(A3182&amp;B3182,'raw -- CBO demo'!$A$11:$N$8141,4,FALSE)</f>
        <v>4760386</v>
      </c>
      <c r="E3182">
        <f ca="1">VLOOKUP(A3182&amp;B3182,'raw -- CBO demo'!$A$11:$N$8141,8,FALSE)+VLOOKUP(A3182&amp;B3182,'raw -- CBO demo'!$A$11:$N$8141,14,FALSE)</f>
        <v>2807656</v>
      </c>
    </row>
    <row r="3183" spans="1:5">
      <c r="A3183">
        <f t="shared" si="109"/>
        <v>2054</v>
      </c>
      <c r="B3183">
        <f t="shared" si="110"/>
        <v>50</v>
      </c>
      <c r="C3183" t="str">
        <f t="shared" si="110"/>
        <v>pop_45_54</v>
      </c>
      <c r="D3183">
        <f ca="1">VLOOKUP(A3183&amp;B3183,'raw -- CBO demo'!$A$11:$N$8141,4,FALSE)</f>
        <v>4717145</v>
      </c>
      <c r="E3183">
        <f ca="1">VLOOKUP(A3183&amp;B3183,'raw -- CBO demo'!$A$11:$N$8141,8,FALSE)+VLOOKUP(A3183&amp;B3183,'raw -- CBO demo'!$A$11:$N$8141,14,FALSE)</f>
        <v>2779400</v>
      </c>
    </row>
    <row r="3184" spans="1:5">
      <c r="A3184">
        <f t="shared" si="109"/>
        <v>2054</v>
      </c>
      <c r="B3184">
        <f t="shared" si="110"/>
        <v>51</v>
      </c>
      <c r="C3184" t="str">
        <f t="shared" si="110"/>
        <v>pop_45_54</v>
      </c>
      <c r="D3184">
        <f ca="1">VLOOKUP(A3184&amp;B3184,'raw -- CBO demo'!$A$11:$N$8141,4,FALSE)</f>
        <v>4655847</v>
      </c>
      <c r="E3184">
        <f ca="1">VLOOKUP(A3184&amp;B3184,'raw -- CBO demo'!$A$11:$N$8141,8,FALSE)+VLOOKUP(A3184&amp;B3184,'raw -- CBO demo'!$A$11:$N$8141,14,FALSE)</f>
        <v>2785867</v>
      </c>
    </row>
    <row r="3185" spans="1:5">
      <c r="A3185">
        <f t="shared" si="109"/>
        <v>2054</v>
      </c>
      <c r="B3185">
        <f t="shared" si="110"/>
        <v>52</v>
      </c>
      <c r="C3185" t="str">
        <f t="shared" si="110"/>
        <v>pop_45_54</v>
      </c>
      <c r="D3185">
        <f ca="1">VLOOKUP(A3185&amp;B3185,'raw -- CBO demo'!$A$11:$N$8141,4,FALSE)</f>
        <v>4641699</v>
      </c>
      <c r="E3185">
        <f ca="1">VLOOKUP(A3185&amp;B3185,'raw -- CBO demo'!$A$11:$N$8141,8,FALSE)+VLOOKUP(A3185&amp;B3185,'raw -- CBO demo'!$A$11:$N$8141,14,FALSE)</f>
        <v>2781349</v>
      </c>
    </row>
    <row r="3186" spans="1:5">
      <c r="A3186">
        <f t="shared" si="109"/>
        <v>2054</v>
      </c>
      <c r="B3186">
        <f t="shared" si="110"/>
        <v>53</v>
      </c>
      <c r="C3186" t="str">
        <f t="shared" si="110"/>
        <v>pop_45_54</v>
      </c>
      <c r="D3186">
        <f ca="1">VLOOKUP(A3186&amp;B3186,'raw -- CBO demo'!$A$11:$N$8141,4,FALSE)</f>
        <v>4709072</v>
      </c>
      <c r="E3186">
        <f ca="1">VLOOKUP(A3186&amp;B3186,'raw -- CBO demo'!$A$11:$N$8141,8,FALSE)+VLOOKUP(A3186&amp;B3186,'raw -- CBO demo'!$A$11:$N$8141,14,FALSE)</f>
        <v>2775347</v>
      </c>
    </row>
    <row r="3187" spans="1:5">
      <c r="A3187">
        <f t="shared" si="109"/>
        <v>2054</v>
      </c>
      <c r="B3187">
        <f t="shared" si="110"/>
        <v>54</v>
      </c>
      <c r="C3187" t="str">
        <f t="shared" si="110"/>
        <v>pop_45_54</v>
      </c>
      <c r="D3187">
        <f ca="1">VLOOKUP(A3187&amp;B3187,'raw -- CBO demo'!$A$11:$N$8141,4,FALSE)</f>
        <v>4624642</v>
      </c>
      <c r="E3187">
        <f ca="1">VLOOKUP(A3187&amp;B3187,'raw -- CBO demo'!$A$11:$N$8141,8,FALSE)+VLOOKUP(A3187&amp;B3187,'raw -- CBO demo'!$A$11:$N$8141,14,FALSE)</f>
        <v>2731581</v>
      </c>
    </row>
    <row r="3188" spans="1:5">
      <c r="A3188">
        <f t="shared" si="109"/>
        <v>2054</v>
      </c>
      <c r="B3188">
        <f t="shared" si="110"/>
        <v>55</v>
      </c>
      <c r="C3188" t="str">
        <f t="shared" si="110"/>
        <v>pop_55_64</v>
      </c>
      <c r="D3188">
        <f ca="1">VLOOKUP(A3188&amp;B3188,'raw -- CBO demo'!$A$11:$N$8141,4,FALSE)</f>
        <v>4597864</v>
      </c>
      <c r="E3188">
        <f ca="1">VLOOKUP(A3188&amp;B3188,'raw -- CBO demo'!$A$11:$N$8141,8,FALSE)+VLOOKUP(A3188&amp;B3188,'raw -- CBO demo'!$A$11:$N$8141,14,FALSE)</f>
        <v>2659944</v>
      </c>
    </row>
    <row r="3189" spans="1:5">
      <c r="A3189">
        <f t="shared" si="109"/>
        <v>2054</v>
      </c>
      <c r="B3189">
        <f t="shared" si="110"/>
        <v>56</v>
      </c>
      <c r="C3189" t="str">
        <f t="shared" si="110"/>
        <v>pop_55_64</v>
      </c>
      <c r="D3189">
        <f ca="1">VLOOKUP(A3189&amp;B3189,'raw -- CBO demo'!$A$11:$N$8141,4,FALSE)</f>
        <v>4508949</v>
      </c>
      <c r="E3189">
        <f ca="1">VLOOKUP(A3189&amp;B3189,'raw -- CBO demo'!$A$11:$N$8141,8,FALSE)+VLOOKUP(A3189&amp;B3189,'raw -- CBO demo'!$A$11:$N$8141,14,FALSE)</f>
        <v>2636322</v>
      </c>
    </row>
    <row r="3190" spans="1:5">
      <c r="A3190">
        <f t="shared" si="109"/>
        <v>2054</v>
      </c>
      <c r="B3190">
        <f t="shared" si="110"/>
        <v>57</v>
      </c>
      <c r="C3190" t="str">
        <f t="shared" si="110"/>
        <v>pop_55_64</v>
      </c>
      <c r="D3190">
        <f ca="1">VLOOKUP(A3190&amp;B3190,'raw -- CBO demo'!$A$11:$N$8141,4,FALSE)</f>
        <v>4494555</v>
      </c>
      <c r="E3190">
        <f ca="1">VLOOKUP(A3190&amp;B3190,'raw -- CBO demo'!$A$11:$N$8141,8,FALSE)+VLOOKUP(A3190&amp;B3190,'raw -- CBO demo'!$A$11:$N$8141,14,FALSE)</f>
        <v>2592449</v>
      </c>
    </row>
    <row r="3191" spans="1:5">
      <c r="A3191">
        <f t="shared" si="109"/>
        <v>2054</v>
      </c>
      <c r="B3191">
        <f t="shared" si="110"/>
        <v>58</v>
      </c>
      <c r="C3191" t="str">
        <f t="shared" si="110"/>
        <v>pop_55_64</v>
      </c>
      <c r="D3191">
        <f ca="1">VLOOKUP(A3191&amp;B3191,'raw -- CBO demo'!$A$11:$N$8141,4,FALSE)</f>
        <v>4483569</v>
      </c>
      <c r="E3191">
        <f ca="1">VLOOKUP(A3191&amp;B3191,'raw -- CBO demo'!$A$11:$N$8141,8,FALSE)+VLOOKUP(A3191&amp;B3191,'raw -- CBO demo'!$A$11:$N$8141,14,FALSE)</f>
        <v>2684512</v>
      </c>
    </row>
    <row r="3192" spans="1:5">
      <c r="A3192">
        <f t="shared" si="109"/>
        <v>2054</v>
      </c>
      <c r="B3192">
        <f t="shared" si="110"/>
        <v>59</v>
      </c>
      <c r="C3192" t="str">
        <f t="shared" si="110"/>
        <v>pop_55_64</v>
      </c>
      <c r="D3192">
        <f ca="1">VLOOKUP(A3192&amp;B3192,'raw -- CBO demo'!$A$11:$N$8141,4,FALSE)</f>
        <v>4483550</v>
      </c>
      <c r="E3192">
        <f ca="1">VLOOKUP(A3192&amp;B3192,'raw -- CBO demo'!$A$11:$N$8141,8,FALSE)+VLOOKUP(A3192&amp;B3192,'raw -- CBO demo'!$A$11:$N$8141,14,FALSE)</f>
        <v>2698046</v>
      </c>
    </row>
    <row r="3193" spans="1:5">
      <c r="A3193">
        <f t="shared" si="109"/>
        <v>2054</v>
      </c>
      <c r="B3193">
        <f t="shared" si="110"/>
        <v>60</v>
      </c>
      <c r="C3193" t="str">
        <f t="shared" si="110"/>
        <v>pop_55_64</v>
      </c>
      <c r="D3193">
        <f ca="1">VLOOKUP(A3193&amp;B3193,'raw -- CBO demo'!$A$11:$N$8141,4,FALSE)</f>
        <v>4504661</v>
      </c>
      <c r="E3193">
        <f ca="1">VLOOKUP(A3193&amp;B3193,'raw -- CBO demo'!$A$11:$N$8141,8,FALSE)+VLOOKUP(A3193&amp;B3193,'raw -- CBO demo'!$A$11:$N$8141,14,FALSE)</f>
        <v>2582665</v>
      </c>
    </row>
    <row r="3194" spans="1:5">
      <c r="A3194">
        <f t="shared" si="109"/>
        <v>2054</v>
      </c>
      <c r="B3194">
        <f t="shared" si="110"/>
        <v>61</v>
      </c>
      <c r="C3194" t="str">
        <f t="shared" si="110"/>
        <v>pop_55_64</v>
      </c>
      <c r="D3194">
        <f ca="1">VLOOKUP(A3194&amp;B3194,'raw -- CBO demo'!$A$11:$N$8141,4,FALSE)</f>
        <v>4557169</v>
      </c>
      <c r="E3194">
        <f ca="1">VLOOKUP(A3194&amp;B3194,'raw -- CBO demo'!$A$11:$N$8141,8,FALSE)+VLOOKUP(A3194&amp;B3194,'raw -- CBO demo'!$A$11:$N$8141,14,FALSE)</f>
        <v>2672547</v>
      </c>
    </row>
    <row r="3195" spans="1:5">
      <c r="A3195">
        <f t="shared" si="109"/>
        <v>2054</v>
      </c>
      <c r="B3195">
        <f t="shared" si="110"/>
        <v>62</v>
      </c>
      <c r="C3195" t="str">
        <f t="shared" si="110"/>
        <v>pop_55_64</v>
      </c>
      <c r="D3195">
        <f ca="1">VLOOKUP(A3195&amp;B3195,'raw -- CBO demo'!$A$11:$N$8141,4,FALSE)</f>
        <v>4567203</v>
      </c>
      <c r="E3195">
        <f ca="1">VLOOKUP(A3195&amp;B3195,'raw -- CBO demo'!$A$11:$N$8141,8,FALSE)+VLOOKUP(A3195&amp;B3195,'raw -- CBO demo'!$A$11:$N$8141,14,FALSE)</f>
        <v>2593479</v>
      </c>
    </row>
    <row r="3196" spans="1:5">
      <c r="A3196">
        <f t="shared" si="109"/>
        <v>2054</v>
      </c>
      <c r="B3196">
        <f t="shared" si="110"/>
        <v>63</v>
      </c>
      <c r="C3196" t="str">
        <f t="shared" si="110"/>
        <v>pop_55_64</v>
      </c>
      <c r="D3196">
        <f ca="1">VLOOKUP(A3196&amp;B3196,'raw -- CBO demo'!$A$11:$N$8141,4,FALSE)</f>
        <v>4580036</v>
      </c>
      <c r="E3196">
        <f ca="1">VLOOKUP(A3196&amp;B3196,'raw -- CBO demo'!$A$11:$N$8141,8,FALSE)+VLOOKUP(A3196&amp;B3196,'raw -- CBO demo'!$A$11:$N$8141,14,FALSE)</f>
        <v>2646714</v>
      </c>
    </row>
    <row r="3197" spans="1:5">
      <c r="A3197">
        <f t="shared" si="109"/>
        <v>2054</v>
      </c>
      <c r="B3197">
        <f t="shared" si="110"/>
        <v>64</v>
      </c>
      <c r="C3197" t="str">
        <f t="shared" si="110"/>
        <v>pop_55_64</v>
      </c>
      <c r="D3197">
        <f ca="1">VLOOKUP(A3197&amp;B3197,'raw -- CBO demo'!$A$11:$N$8141,4,FALSE)</f>
        <v>4417383</v>
      </c>
      <c r="E3197">
        <f ca="1">VLOOKUP(A3197&amp;B3197,'raw -- CBO demo'!$A$11:$N$8141,8,FALSE)+VLOOKUP(A3197&amp;B3197,'raw -- CBO demo'!$A$11:$N$8141,14,FALSE)</f>
        <v>2538627</v>
      </c>
    </row>
    <row r="3198" spans="1:5">
      <c r="A3198">
        <f t="shared" si="109"/>
        <v>2054</v>
      </c>
      <c r="B3198">
        <f t="shared" si="110"/>
        <v>65</v>
      </c>
      <c r="C3198" t="str">
        <f t="shared" si="110"/>
        <v>pop_65_74</v>
      </c>
      <c r="D3198">
        <f ca="1">VLOOKUP(A3198&amp;B3198,'raw -- CBO demo'!$A$11:$N$8141,4,FALSE)</f>
        <v>4278365</v>
      </c>
      <c r="E3198">
        <f ca="1">VLOOKUP(A3198&amp;B3198,'raw -- CBO demo'!$A$11:$N$8141,8,FALSE)+VLOOKUP(A3198&amp;B3198,'raw -- CBO demo'!$A$11:$N$8141,14,FALSE)</f>
        <v>2368670</v>
      </c>
    </row>
    <row r="3199" spans="1:5">
      <c r="A3199">
        <f t="shared" si="109"/>
        <v>2054</v>
      </c>
      <c r="B3199">
        <f t="shared" si="110"/>
        <v>66</v>
      </c>
      <c r="C3199" t="str">
        <f t="shared" si="110"/>
        <v>pop_65_74</v>
      </c>
      <c r="D3199">
        <f ca="1">VLOOKUP(A3199&amp;B3199,'raw -- CBO demo'!$A$11:$N$8141,4,FALSE)</f>
        <v>4137333</v>
      </c>
      <c r="E3199">
        <f ca="1">VLOOKUP(A3199&amp;B3199,'raw -- CBO demo'!$A$11:$N$8141,8,FALSE)+VLOOKUP(A3199&amp;B3199,'raw -- CBO demo'!$A$11:$N$8141,14,FALSE)</f>
        <v>2349691</v>
      </c>
    </row>
    <row r="3200" spans="1:5">
      <c r="A3200">
        <f t="shared" si="109"/>
        <v>2054</v>
      </c>
      <c r="B3200">
        <f t="shared" si="110"/>
        <v>67</v>
      </c>
      <c r="C3200" t="str">
        <f t="shared" si="110"/>
        <v>pop_65_74</v>
      </c>
      <c r="D3200">
        <f ca="1">VLOOKUP(A3200&amp;B3200,'raw -- CBO demo'!$A$11:$N$8141,4,FALSE)</f>
        <v>4056317</v>
      </c>
      <c r="E3200">
        <f ca="1">VLOOKUP(A3200&amp;B3200,'raw -- CBO demo'!$A$11:$N$8141,8,FALSE)+VLOOKUP(A3200&amp;B3200,'raw -- CBO demo'!$A$11:$N$8141,14,FALSE)</f>
        <v>2297133</v>
      </c>
    </row>
    <row r="3201" spans="1:5">
      <c r="A3201">
        <f t="shared" si="109"/>
        <v>2054</v>
      </c>
      <c r="B3201">
        <f t="shared" si="110"/>
        <v>68</v>
      </c>
      <c r="C3201" t="str">
        <f t="shared" si="110"/>
        <v>pop_65_74</v>
      </c>
      <c r="D3201">
        <f ca="1">VLOOKUP(A3201&amp;B3201,'raw -- CBO demo'!$A$11:$N$8141,4,FALSE)</f>
        <v>4022170</v>
      </c>
      <c r="E3201">
        <f ca="1">VLOOKUP(A3201&amp;B3201,'raw -- CBO demo'!$A$11:$N$8141,8,FALSE)+VLOOKUP(A3201&amp;B3201,'raw -- CBO demo'!$A$11:$N$8141,14,FALSE)</f>
        <v>2305962</v>
      </c>
    </row>
    <row r="3202" spans="1:5">
      <c r="A3202">
        <f t="shared" si="109"/>
        <v>2054</v>
      </c>
      <c r="B3202">
        <f t="shared" si="110"/>
        <v>69</v>
      </c>
      <c r="C3202" t="str">
        <f t="shared" si="110"/>
        <v>pop_65_74</v>
      </c>
      <c r="D3202">
        <f ca="1">VLOOKUP(A3202&amp;B3202,'raw -- CBO demo'!$A$11:$N$8141,4,FALSE)</f>
        <v>3898055</v>
      </c>
      <c r="E3202">
        <f ca="1">VLOOKUP(A3202&amp;B3202,'raw -- CBO demo'!$A$11:$N$8141,8,FALSE)+VLOOKUP(A3202&amp;B3202,'raw -- CBO demo'!$A$11:$N$8141,14,FALSE)</f>
        <v>2224921</v>
      </c>
    </row>
    <row r="3203" spans="1:5">
      <c r="A3203">
        <f t="shared" si="109"/>
        <v>2054</v>
      </c>
      <c r="B3203">
        <f t="shared" si="110"/>
        <v>70</v>
      </c>
      <c r="C3203" t="str">
        <f t="shared" si="110"/>
        <v>pop_65_74</v>
      </c>
      <c r="D3203">
        <f ca="1">VLOOKUP(A3203&amp;B3203,'raw -- CBO demo'!$A$11:$N$8141,4,FALSE)</f>
        <v>3830913</v>
      </c>
      <c r="E3203">
        <f ca="1">VLOOKUP(A3203&amp;B3203,'raw -- CBO demo'!$A$11:$N$8141,8,FALSE)+VLOOKUP(A3203&amp;B3203,'raw -- CBO demo'!$A$11:$N$8141,14,FALSE)</f>
        <v>2260061</v>
      </c>
    </row>
    <row r="3204" spans="1:5">
      <c r="A3204">
        <f t="shared" si="109"/>
        <v>2054</v>
      </c>
      <c r="B3204">
        <f t="shared" si="110"/>
        <v>71</v>
      </c>
      <c r="C3204" t="str">
        <f t="shared" si="110"/>
        <v>pop_65_74</v>
      </c>
      <c r="D3204">
        <f ca="1">VLOOKUP(A3204&amp;B3204,'raw -- CBO demo'!$A$11:$N$8141,4,FALSE)</f>
        <v>3846003</v>
      </c>
      <c r="E3204">
        <f ca="1">VLOOKUP(A3204&amp;B3204,'raw -- CBO demo'!$A$11:$N$8141,8,FALSE)+VLOOKUP(A3204&amp;B3204,'raw -- CBO demo'!$A$11:$N$8141,14,FALSE)</f>
        <v>2247864</v>
      </c>
    </row>
    <row r="3205" spans="1:5">
      <c r="A3205">
        <f t="shared" si="109"/>
        <v>2054</v>
      </c>
      <c r="B3205">
        <f t="shared" si="110"/>
        <v>72</v>
      </c>
      <c r="C3205" t="str">
        <f t="shared" si="110"/>
        <v>pop_65_74</v>
      </c>
      <c r="D3205">
        <f ca="1">VLOOKUP(A3205&amp;B3205,'raw -- CBO demo'!$A$11:$N$8141,4,FALSE)</f>
        <v>3722007</v>
      </c>
      <c r="E3205">
        <f ca="1">VLOOKUP(A3205&amp;B3205,'raw -- CBO demo'!$A$11:$N$8141,8,FALSE)+VLOOKUP(A3205&amp;B3205,'raw -- CBO demo'!$A$11:$N$8141,14,FALSE)</f>
        <v>2152546</v>
      </c>
    </row>
    <row r="3206" spans="1:5">
      <c r="A3206">
        <f t="shared" si="109"/>
        <v>2054</v>
      </c>
      <c r="B3206">
        <f t="shared" si="110"/>
        <v>73</v>
      </c>
      <c r="C3206" t="str">
        <f t="shared" si="110"/>
        <v>pop_65_74</v>
      </c>
      <c r="D3206">
        <f ca="1">VLOOKUP(A3206&amp;B3206,'raw -- CBO demo'!$A$11:$N$8141,4,FALSE)</f>
        <v>3708426</v>
      </c>
      <c r="E3206">
        <f ca="1">VLOOKUP(A3206&amp;B3206,'raw -- CBO demo'!$A$11:$N$8141,8,FALSE)+VLOOKUP(A3206&amp;B3206,'raw -- CBO demo'!$A$11:$N$8141,14,FALSE)</f>
        <v>2129760</v>
      </c>
    </row>
    <row r="3207" spans="1:5">
      <c r="A3207">
        <f t="shared" si="109"/>
        <v>2054</v>
      </c>
      <c r="B3207">
        <f t="shared" si="110"/>
        <v>74</v>
      </c>
      <c r="C3207" t="str">
        <f t="shared" si="110"/>
        <v>pop_65_74</v>
      </c>
      <c r="D3207">
        <f ca="1">VLOOKUP(A3207&amp;B3207,'raw -- CBO demo'!$A$11:$N$8141,4,FALSE)</f>
        <v>3504123</v>
      </c>
      <c r="E3207">
        <f ca="1">VLOOKUP(A3207&amp;B3207,'raw -- CBO demo'!$A$11:$N$8141,8,FALSE)+VLOOKUP(A3207&amp;B3207,'raw -- CBO demo'!$A$11:$N$8141,14,FALSE)</f>
        <v>2049678</v>
      </c>
    </row>
    <row r="3208" spans="1:5">
      <c r="A3208">
        <f t="shared" si="109"/>
        <v>2054</v>
      </c>
      <c r="B3208">
        <f t="shared" si="110"/>
        <v>75</v>
      </c>
      <c r="C3208" t="str">
        <f t="shared" si="110"/>
        <v>pop_75_84</v>
      </c>
      <c r="D3208">
        <f ca="1">VLOOKUP(A3208&amp;B3208,'raw -- CBO demo'!$A$11:$N$8141,4,FALSE)</f>
        <v>3324753</v>
      </c>
      <c r="E3208">
        <f ca="1">VLOOKUP(A3208&amp;B3208,'raw -- CBO demo'!$A$11:$N$8141,8,FALSE)+VLOOKUP(A3208&amp;B3208,'raw -- CBO demo'!$A$11:$N$8141,14,FALSE)</f>
        <v>1941448</v>
      </c>
    </row>
    <row r="3209" spans="1:5">
      <c r="A3209">
        <f t="shared" si="109"/>
        <v>2054</v>
      </c>
      <c r="B3209">
        <f t="shared" si="110"/>
        <v>76</v>
      </c>
      <c r="C3209" t="str">
        <f t="shared" si="110"/>
        <v>pop_75_84</v>
      </c>
      <c r="D3209">
        <f ca="1">VLOOKUP(A3209&amp;B3209,'raw -- CBO demo'!$A$11:$N$8141,4,FALSE)</f>
        <v>3230169</v>
      </c>
      <c r="E3209">
        <f ca="1">VLOOKUP(A3209&amp;B3209,'raw -- CBO demo'!$A$11:$N$8141,8,FALSE)+VLOOKUP(A3209&amp;B3209,'raw -- CBO demo'!$A$11:$N$8141,14,FALSE)</f>
        <v>1838762</v>
      </c>
    </row>
    <row r="3210" spans="1:5">
      <c r="A3210">
        <f t="shared" si="109"/>
        <v>2054</v>
      </c>
      <c r="B3210">
        <f t="shared" si="110"/>
        <v>77</v>
      </c>
      <c r="C3210" t="str">
        <f t="shared" si="110"/>
        <v>pop_75_84</v>
      </c>
      <c r="D3210">
        <f ca="1">VLOOKUP(A3210&amp;B3210,'raw -- CBO demo'!$A$11:$N$8141,4,FALSE)</f>
        <v>3037795</v>
      </c>
      <c r="E3210">
        <f ca="1">VLOOKUP(A3210&amp;B3210,'raw -- CBO demo'!$A$11:$N$8141,8,FALSE)+VLOOKUP(A3210&amp;B3210,'raw -- CBO demo'!$A$11:$N$8141,14,FALSE)</f>
        <v>1748866</v>
      </c>
    </row>
    <row r="3211" spans="1:5">
      <c r="A3211">
        <f t="shared" si="109"/>
        <v>2054</v>
      </c>
      <c r="B3211">
        <f t="shared" si="110"/>
        <v>78</v>
      </c>
      <c r="C3211" t="str">
        <f t="shared" si="110"/>
        <v>pop_75_84</v>
      </c>
      <c r="D3211">
        <f ca="1">VLOOKUP(A3211&amp;B3211,'raw -- CBO demo'!$A$11:$N$8141,4,FALSE)</f>
        <v>2931413</v>
      </c>
      <c r="E3211">
        <f ca="1">VLOOKUP(A3211&amp;B3211,'raw -- CBO demo'!$A$11:$N$8141,8,FALSE)+VLOOKUP(A3211&amp;B3211,'raw -- CBO demo'!$A$11:$N$8141,14,FALSE)</f>
        <v>1662434</v>
      </c>
    </row>
    <row r="3212" spans="1:5">
      <c r="A3212">
        <f t="shared" si="109"/>
        <v>2054</v>
      </c>
      <c r="B3212">
        <f t="shared" si="110"/>
        <v>79</v>
      </c>
      <c r="C3212" t="str">
        <f t="shared" si="110"/>
        <v>pop_75_84</v>
      </c>
      <c r="D3212">
        <f ca="1">VLOOKUP(A3212&amp;B3212,'raw -- CBO demo'!$A$11:$N$8141,4,FALSE)</f>
        <v>2834811</v>
      </c>
      <c r="E3212">
        <f ca="1">VLOOKUP(A3212&amp;B3212,'raw -- CBO demo'!$A$11:$N$8141,8,FALSE)+VLOOKUP(A3212&amp;B3212,'raw -- CBO demo'!$A$11:$N$8141,14,FALSE)</f>
        <v>1540219</v>
      </c>
    </row>
    <row r="3213" spans="1:5">
      <c r="A3213">
        <f t="shared" si="109"/>
        <v>2054</v>
      </c>
      <c r="B3213">
        <f t="shared" si="110"/>
        <v>80</v>
      </c>
      <c r="C3213" t="str">
        <f t="shared" si="110"/>
        <v>pop_75_84</v>
      </c>
      <c r="D3213">
        <f ca="1">VLOOKUP(A3213&amp;B3213,'raw -- CBO demo'!$A$11:$N$8141,4,FALSE)</f>
        <v>2690865</v>
      </c>
      <c r="E3213">
        <f ca="1">VLOOKUP(A3213&amp;B3213,'raw -- CBO demo'!$A$11:$N$8141,8,FALSE)+VLOOKUP(A3213&amp;B3213,'raw -- CBO demo'!$A$11:$N$8141,14,FALSE)</f>
        <v>1437562</v>
      </c>
    </row>
    <row r="3214" spans="1:5">
      <c r="A3214">
        <f t="shared" si="109"/>
        <v>2054</v>
      </c>
      <c r="B3214">
        <f t="shared" si="110"/>
        <v>81</v>
      </c>
      <c r="C3214" t="str">
        <f t="shared" si="110"/>
        <v>pop_75_84</v>
      </c>
      <c r="D3214">
        <f ca="1">VLOOKUP(A3214&amp;B3214,'raw -- CBO demo'!$A$11:$N$8141,4,FALSE)</f>
        <v>2687642</v>
      </c>
      <c r="E3214">
        <f ca="1">VLOOKUP(A3214&amp;B3214,'raw -- CBO demo'!$A$11:$N$8141,8,FALSE)+VLOOKUP(A3214&amp;B3214,'raw -- CBO demo'!$A$11:$N$8141,14,FALSE)</f>
        <v>1420188</v>
      </c>
    </row>
    <row r="3215" spans="1:5">
      <c r="A3215">
        <f t="shared" si="109"/>
        <v>2054</v>
      </c>
      <c r="B3215">
        <f t="shared" si="110"/>
        <v>82</v>
      </c>
      <c r="C3215" t="str">
        <f t="shared" si="110"/>
        <v>pop_75_84</v>
      </c>
      <c r="D3215">
        <f ca="1">VLOOKUP(A3215&amp;B3215,'raw -- CBO demo'!$A$11:$N$8141,4,FALSE)</f>
        <v>2683558</v>
      </c>
      <c r="E3215">
        <f ca="1">VLOOKUP(A3215&amp;B3215,'raw -- CBO demo'!$A$11:$N$8141,8,FALSE)+VLOOKUP(A3215&amp;B3215,'raw -- CBO demo'!$A$11:$N$8141,14,FALSE)</f>
        <v>1336720</v>
      </c>
    </row>
    <row r="3216" spans="1:5">
      <c r="A3216">
        <f t="shared" si="109"/>
        <v>2054</v>
      </c>
      <c r="B3216">
        <f t="shared" si="110"/>
        <v>83</v>
      </c>
      <c r="C3216" t="str">
        <f t="shared" si="110"/>
        <v>pop_75_84</v>
      </c>
      <c r="D3216">
        <f ca="1">VLOOKUP(A3216&amp;B3216,'raw -- CBO demo'!$A$11:$N$8141,4,FALSE)</f>
        <v>2658597</v>
      </c>
      <c r="E3216">
        <f ca="1">VLOOKUP(A3216&amp;B3216,'raw -- CBO demo'!$A$11:$N$8141,8,FALSE)+VLOOKUP(A3216&amp;B3216,'raw -- CBO demo'!$A$11:$N$8141,14,FALSE)</f>
        <v>1318883</v>
      </c>
    </row>
    <row r="3217" spans="1:5">
      <c r="A3217">
        <f t="shared" si="109"/>
        <v>2054</v>
      </c>
      <c r="B3217">
        <f t="shared" si="110"/>
        <v>84</v>
      </c>
      <c r="C3217" t="str">
        <f t="shared" si="110"/>
        <v>pop_75_84</v>
      </c>
      <c r="D3217">
        <f ca="1">VLOOKUP(A3217&amp;B3217,'raw -- CBO demo'!$A$11:$N$8141,4,FALSE)</f>
        <v>2402988</v>
      </c>
      <c r="E3217">
        <f ca="1">VLOOKUP(A3217&amp;B3217,'raw -- CBO demo'!$A$11:$N$8141,8,FALSE)+VLOOKUP(A3217&amp;B3217,'raw -- CBO demo'!$A$11:$N$8141,14,FALSE)</f>
        <v>1208043</v>
      </c>
    </row>
    <row r="3218" spans="1:5">
      <c r="A3218">
        <f t="shared" si="109"/>
        <v>2054</v>
      </c>
      <c r="B3218">
        <f t="shared" si="110"/>
        <v>85</v>
      </c>
      <c r="C3218" t="str">
        <f t="shared" si="110"/>
        <v>pop_85_plus</v>
      </c>
      <c r="D3218">
        <f ca="1">VLOOKUP(A3218&amp;B3218,'raw -- CBO demo'!$A$11:$N$8141,4,FALSE)</f>
        <v>2186108</v>
      </c>
      <c r="E3218">
        <f ca="1">VLOOKUP(A3218&amp;B3218,'raw -- CBO demo'!$A$11:$N$8141,8,FALSE)+VLOOKUP(A3218&amp;B3218,'raw -- CBO demo'!$A$11:$N$8141,14,FALSE)</f>
        <v>1035576</v>
      </c>
    </row>
    <row r="3219" spans="1:5">
      <c r="A3219">
        <f t="shared" si="109"/>
        <v>2054</v>
      </c>
      <c r="B3219">
        <f t="shared" si="110"/>
        <v>86</v>
      </c>
      <c r="C3219" t="str">
        <f t="shared" si="110"/>
        <v>pop_85_plus</v>
      </c>
      <c r="D3219">
        <f ca="1">VLOOKUP(A3219&amp;B3219,'raw -- CBO demo'!$A$11:$N$8141,4,FALSE)</f>
        <v>2002171</v>
      </c>
      <c r="E3219">
        <f ca="1">VLOOKUP(A3219&amp;B3219,'raw -- CBO demo'!$A$11:$N$8141,8,FALSE)+VLOOKUP(A3219&amp;B3219,'raw -- CBO demo'!$A$11:$N$8141,14,FALSE)</f>
        <v>932828</v>
      </c>
    </row>
    <row r="3220" spans="1:5">
      <c r="A3220">
        <f t="shared" si="109"/>
        <v>2054</v>
      </c>
      <c r="B3220">
        <f t="shared" si="110"/>
        <v>87</v>
      </c>
      <c r="C3220" t="str">
        <f t="shared" si="110"/>
        <v>pop_85_plus</v>
      </c>
      <c r="D3220">
        <f ca="1">VLOOKUP(A3220&amp;B3220,'raw -- CBO demo'!$A$11:$N$8141,4,FALSE)</f>
        <v>1859962</v>
      </c>
      <c r="E3220">
        <f ca="1">VLOOKUP(A3220&amp;B3220,'raw -- CBO demo'!$A$11:$N$8141,8,FALSE)+VLOOKUP(A3220&amp;B3220,'raw -- CBO demo'!$A$11:$N$8141,14,FALSE)</f>
        <v>816070</v>
      </c>
    </row>
    <row r="3221" spans="1:5">
      <c r="A3221">
        <f t="shared" si="109"/>
        <v>2054</v>
      </c>
      <c r="B3221">
        <f t="shared" si="110"/>
        <v>88</v>
      </c>
      <c r="C3221" t="str">
        <f t="shared" si="110"/>
        <v>pop_85_plus</v>
      </c>
      <c r="D3221">
        <f ca="1">VLOOKUP(A3221&amp;B3221,'raw -- CBO demo'!$A$11:$N$8141,4,FALSE)</f>
        <v>1744898</v>
      </c>
      <c r="E3221">
        <f ca="1">VLOOKUP(A3221&amp;B3221,'raw -- CBO demo'!$A$11:$N$8141,8,FALSE)+VLOOKUP(A3221&amp;B3221,'raw -- CBO demo'!$A$11:$N$8141,14,FALSE)</f>
        <v>704257</v>
      </c>
    </row>
    <row r="3222" spans="1:5">
      <c r="A3222">
        <f t="shared" si="109"/>
        <v>2054</v>
      </c>
      <c r="B3222">
        <f t="shared" si="110"/>
        <v>89</v>
      </c>
      <c r="C3222" t="str">
        <f t="shared" si="110"/>
        <v>pop_85_plus</v>
      </c>
      <c r="D3222">
        <f ca="1">VLOOKUP(A3222&amp;B3222,'raw -- CBO demo'!$A$11:$N$8141,4,FALSE)</f>
        <v>1641389</v>
      </c>
      <c r="E3222">
        <f ca="1">VLOOKUP(A3222&amp;B3222,'raw -- CBO demo'!$A$11:$N$8141,8,FALSE)+VLOOKUP(A3222&amp;B3222,'raw -- CBO demo'!$A$11:$N$8141,14,FALSE)</f>
        <v>672951</v>
      </c>
    </row>
    <row r="3223" spans="1:5">
      <c r="A3223">
        <f t="shared" si="109"/>
        <v>2054</v>
      </c>
      <c r="B3223">
        <f t="shared" si="110"/>
        <v>90</v>
      </c>
      <c r="C3223" t="str">
        <f t="shared" si="110"/>
        <v>pop_85_plus</v>
      </c>
      <c r="D3223">
        <f ca="1">VLOOKUP(A3223&amp;B3223,'raw -- CBO demo'!$A$11:$N$8141,4,FALSE)</f>
        <v>1452772</v>
      </c>
      <c r="E3223">
        <f ca="1">VLOOKUP(A3223&amp;B3223,'raw -- CBO demo'!$A$11:$N$8141,8,FALSE)+VLOOKUP(A3223&amp;B3223,'raw -- CBO demo'!$A$11:$N$8141,14,FALSE)</f>
        <v>574190</v>
      </c>
    </row>
    <row r="3224" spans="1:5">
      <c r="A3224">
        <f t="shared" si="109"/>
        <v>2054</v>
      </c>
      <c r="B3224">
        <f t="shared" si="110"/>
        <v>91</v>
      </c>
      <c r="C3224" t="str">
        <f t="shared" si="110"/>
        <v>pop_85_plus</v>
      </c>
      <c r="D3224">
        <f ca="1">VLOOKUP(A3224&amp;B3224,'raw -- CBO demo'!$A$11:$N$8141,4,FALSE)</f>
        <v>1264517</v>
      </c>
      <c r="E3224">
        <f ca="1">VLOOKUP(A3224&amp;B3224,'raw -- CBO demo'!$A$11:$N$8141,8,FALSE)+VLOOKUP(A3224&amp;B3224,'raw -- CBO demo'!$A$11:$N$8141,14,FALSE)</f>
        <v>459360</v>
      </c>
    </row>
    <row r="3225" spans="1:5">
      <c r="A3225">
        <f t="shared" si="109"/>
        <v>2054</v>
      </c>
      <c r="B3225">
        <f t="shared" si="110"/>
        <v>92</v>
      </c>
      <c r="C3225" t="str">
        <f t="shared" si="110"/>
        <v>pop_85_plus</v>
      </c>
      <c r="D3225">
        <f ca="1">VLOOKUP(A3225&amp;B3225,'raw -- CBO demo'!$A$11:$N$8141,4,FALSE)</f>
        <v>1075173</v>
      </c>
      <c r="E3225">
        <f ca="1">VLOOKUP(A3225&amp;B3225,'raw -- CBO demo'!$A$11:$N$8141,8,FALSE)+VLOOKUP(A3225&amp;B3225,'raw -- CBO demo'!$A$11:$N$8141,14,FALSE)</f>
        <v>364067</v>
      </c>
    </row>
    <row r="3226" spans="1:5">
      <c r="A3226">
        <f t="shared" si="109"/>
        <v>2054</v>
      </c>
      <c r="B3226">
        <f t="shared" si="110"/>
        <v>93</v>
      </c>
      <c r="C3226" t="str">
        <f t="shared" si="110"/>
        <v>pop_85_plus</v>
      </c>
      <c r="D3226">
        <f ca="1">VLOOKUP(A3226&amp;B3226,'raw -- CBO demo'!$A$11:$N$8141,4,FALSE)</f>
        <v>909512</v>
      </c>
      <c r="E3226">
        <f ca="1">VLOOKUP(A3226&amp;B3226,'raw -- CBO demo'!$A$11:$N$8141,8,FALSE)+VLOOKUP(A3226&amp;B3226,'raw -- CBO demo'!$A$11:$N$8141,14,FALSE)</f>
        <v>295920</v>
      </c>
    </row>
    <row r="3227" spans="1:5">
      <c r="A3227">
        <f t="shared" si="109"/>
        <v>2054</v>
      </c>
      <c r="B3227">
        <f t="shared" si="110"/>
        <v>94</v>
      </c>
      <c r="C3227" t="str">
        <f t="shared" si="110"/>
        <v>pop_85_plus</v>
      </c>
      <c r="D3227">
        <f ca="1">VLOOKUP(A3227&amp;B3227,'raw -- CBO demo'!$A$11:$N$8141,4,FALSE)</f>
        <v>731391</v>
      </c>
      <c r="E3227">
        <f ca="1">VLOOKUP(A3227&amp;B3227,'raw -- CBO demo'!$A$11:$N$8141,8,FALSE)+VLOOKUP(A3227&amp;B3227,'raw -- CBO demo'!$A$11:$N$8141,14,FALSE)</f>
        <v>205125</v>
      </c>
    </row>
    <row r="3228" spans="1:5">
      <c r="A3228">
        <f t="shared" si="109"/>
        <v>2054</v>
      </c>
      <c r="B3228">
        <f t="shared" si="110"/>
        <v>95</v>
      </c>
      <c r="C3228" t="str">
        <f t="shared" si="110"/>
        <v>pop_85_plus</v>
      </c>
      <c r="D3228">
        <f ca="1">VLOOKUP(A3228&amp;B3228,'raw -- CBO demo'!$A$11:$N$8141,4,FALSE)</f>
        <v>572909</v>
      </c>
      <c r="E3228">
        <f ca="1">VLOOKUP(A3228&amp;B3228,'raw -- CBO demo'!$A$11:$N$8141,8,FALSE)+VLOOKUP(A3228&amp;B3228,'raw -- CBO demo'!$A$11:$N$8141,14,FALSE)</f>
        <v>149397</v>
      </c>
    </row>
    <row r="3229" spans="1:5">
      <c r="A3229">
        <f t="shared" si="109"/>
        <v>2054</v>
      </c>
      <c r="B3229">
        <f t="shared" si="110"/>
        <v>96</v>
      </c>
      <c r="C3229" t="str">
        <f t="shared" si="110"/>
        <v>pop_85_plus</v>
      </c>
      <c r="D3229">
        <f ca="1">VLOOKUP(A3229&amp;B3229,'raw -- CBO demo'!$A$11:$N$8141,4,FALSE)</f>
        <v>449642</v>
      </c>
      <c r="E3229">
        <f ca="1">VLOOKUP(A3229&amp;B3229,'raw -- CBO demo'!$A$11:$N$8141,8,FALSE)+VLOOKUP(A3229&amp;B3229,'raw -- CBO demo'!$A$11:$N$8141,14,FALSE)</f>
        <v>101275</v>
      </c>
    </row>
    <row r="3230" spans="1:5">
      <c r="A3230">
        <f t="shared" si="109"/>
        <v>2054</v>
      </c>
      <c r="B3230">
        <f t="shared" si="110"/>
        <v>97</v>
      </c>
      <c r="C3230" t="str">
        <f t="shared" si="110"/>
        <v>pop_85_plus</v>
      </c>
      <c r="D3230">
        <f ca="1">VLOOKUP(A3230&amp;B3230,'raw -- CBO demo'!$A$11:$N$8141,4,FALSE)</f>
        <v>333591</v>
      </c>
      <c r="E3230">
        <f ca="1">VLOOKUP(A3230&amp;B3230,'raw -- CBO demo'!$A$11:$N$8141,8,FALSE)+VLOOKUP(A3230&amp;B3230,'raw -- CBO demo'!$A$11:$N$8141,14,FALSE)</f>
        <v>67114</v>
      </c>
    </row>
    <row r="3231" spans="1:5">
      <c r="A3231">
        <f t="shared" si="109"/>
        <v>2054</v>
      </c>
      <c r="B3231">
        <f t="shared" si="110"/>
        <v>98</v>
      </c>
      <c r="C3231" t="str">
        <f t="shared" si="110"/>
        <v>pop_85_plus</v>
      </c>
      <c r="D3231">
        <f ca="1">VLOOKUP(A3231&amp;B3231,'raw -- CBO demo'!$A$11:$N$8141,4,FALSE)</f>
        <v>241825</v>
      </c>
      <c r="E3231">
        <f ca="1">VLOOKUP(A3231&amp;B3231,'raw -- CBO demo'!$A$11:$N$8141,8,FALSE)+VLOOKUP(A3231&amp;B3231,'raw -- CBO demo'!$A$11:$N$8141,14,FALSE)</f>
        <v>44860</v>
      </c>
    </row>
    <row r="3232" spans="1:5">
      <c r="A3232">
        <f t="shared" si="109"/>
        <v>2054</v>
      </c>
      <c r="B3232">
        <f t="shared" si="110"/>
        <v>99</v>
      </c>
      <c r="C3232" t="str">
        <f t="shared" si="110"/>
        <v>pop_85_plus</v>
      </c>
      <c r="D3232">
        <f ca="1">VLOOKUP(A3232&amp;B3232,'raw -- CBO demo'!$A$11:$N$8141,4,FALSE)</f>
        <v>174426</v>
      </c>
      <c r="E3232">
        <f ca="1">VLOOKUP(A3232&amp;B3232,'raw -- CBO demo'!$A$11:$N$8141,8,FALSE)+VLOOKUP(A3232&amp;B3232,'raw -- CBO demo'!$A$11:$N$8141,14,FALSE)</f>
        <v>29537</v>
      </c>
    </row>
    <row r="3233" spans="1:5">
      <c r="A3233">
        <f t="shared" si="109"/>
        <v>2054</v>
      </c>
      <c r="B3233">
        <f t="shared" si="110"/>
        <v>100</v>
      </c>
      <c r="C3233" t="str">
        <f t="shared" si="110"/>
        <v>pop_85_plus</v>
      </c>
      <c r="D3233">
        <f ca="1">VLOOKUP(A3233&amp;B3233,'raw -- CBO demo'!$A$11:$N$8141,4,FALSE)</f>
        <v>339588</v>
      </c>
      <c r="E3233">
        <f ca="1">VLOOKUP(A3233&amp;B3233,'raw -- CBO demo'!$A$11:$N$8141,8,FALSE)+VLOOKUP(A3233&amp;B3233,'raw -- CBO demo'!$A$11:$N$8141,14,FALSE)</f>
        <v>43077</v>
      </c>
    </row>
    <row r="3234" spans="1:5">
      <c r="A3234">
        <f t="shared" si="109"/>
        <v>2055</v>
      </c>
      <c r="B3234">
        <f t="shared" si="110"/>
        <v>0</v>
      </c>
      <c r="C3234" t="str">
        <f t="shared" si="110"/>
        <v>pop_0_5</v>
      </c>
      <c r="D3234">
        <f ca="1">VLOOKUP(A3234&amp;B3234,'raw -- CBO demo'!$A$11:$N$8141,4,FALSE)</f>
        <v>3856544</v>
      </c>
      <c r="E3234">
        <f ca="1">VLOOKUP(A3234&amp;B3234,'raw -- CBO demo'!$A$11:$N$8141,8,FALSE)+VLOOKUP(A3234&amp;B3234,'raw -- CBO demo'!$A$11:$N$8141,14,FALSE)</f>
        <v>0</v>
      </c>
    </row>
    <row r="3235" spans="1:5">
      <c r="A3235">
        <f t="shared" si="109"/>
        <v>2055</v>
      </c>
      <c r="B3235">
        <f t="shared" si="110"/>
        <v>1</v>
      </c>
      <c r="C3235" t="str">
        <f t="shared" si="110"/>
        <v>pop_0_5</v>
      </c>
      <c r="D3235">
        <f ca="1">VLOOKUP(A3235&amp;B3235,'raw -- CBO demo'!$A$11:$N$8141,4,FALSE)</f>
        <v>3868154</v>
      </c>
      <c r="E3235">
        <f ca="1">VLOOKUP(A3235&amp;B3235,'raw -- CBO demo'!$A$11:$N$8141,8,FALSE)+VLOOKUP(A3235&amp;B3235,'raw -- CBO demo'!$A$11:$N$8141,14,FALSE)</f>
        <v>0</v>
      </c>
    </row>
    <row r="3236" spans="1:5">
      <c r="A3236">
        <f t="shared" si="109"/>
        <v>2055</v>
      </c>
      <c r="B3236">
        <f t="shared" si="110"/>
        <v>2</v>
      </c>
      <c r="C3236" t="str">
        <f t="shared" si="110"/>
        <v>pop_0_5</v>
      </c>
      <c r="D3236">
        <f ca="1">VLOOKUP(A3236&amp;B3236,'raw -- CBO demo'!$A$11:$N$8141,4,FALSE)</f>
        <v>3891976</v>
      </c>
      <c r="E3236">
        <f ca="1">VLOOKUP(A3236&amp;B3236,'raw -- CBO demo'!$A$11:$N$8141,8,FALSE)+VLOOKUP(A3236&amp;B3236,'raw -- CBO demo'!$A$11:$N$8141,14,FALSE)</f>
        <v>0</v>
      </c>
    </row>
    <row r="3237" spans="1:5">
      <c r="A3237">
        <f t="shared" si="109"/>
        <v>2055</v>
      </c>
      <c r="B3237">
        <f t="shared" si="110"/>
        <v>3</v>
      </c>
      <c r="C3237" t="str">
        <f t="shared" si="110"/>
        <v>pop_0_5</v>
      </c>
      <c r="D3237">
        <f ca="1">VLOOKUP(A3237&amp;B3237,'raw -- CBO demo'!$A$11:$N$8141,4,FALSE)</f>
        <v>3919884</v>
      </c>
      <c r="E3237">
        <f ca="1">VLOOKUP(A3237&amp;B3237,'raw -- CBO demo'!$A$11:$N$8141,8,FALSE)+VLOOKUP(A3237&amp;B3237,'raw -- CBO demo'!$A$11:$N$8141,14,FALSE)</f>
        <v>0</v>
      </c>
    </row>
    <row r="3238" spans="1:5">
      <c r="A3238">
        <f t="shared" si="109"/>
        <v>2055</v>
      </c>
      <c r="B3238">
        <f t="shared" si="110"/>
        <v>4</v>
      </c>
      <c r="C3238" t="str">
        <f t="shared" si="110"/>
        <v>pop_0_5</v>
      </c>
      <c r="D3238">
        <f ca="1">VLOOKUP(A3238&amp;B3238,'raw -- CBO demo'!$A$11:$N$8141,4,FALSE)</f>
        <v>3949022</v>
      </c>
      <c r="E3238">
        <f ca="1">VLOOKUP(A3238&amp;B3238,'raw -- CBO demo'!$A$11:$N$8141,8,FALSE)+VLOOKUP(A3238&amp;B3238,'raw -- CBO demo'!$A$11:$N$8141,14,FALSE)</f>
        <v>0</v>
      </c>
    </row>
    <row r="3239" spans="1:5">
      <c r="A3239">
        <f t="shared" si="109"/>
        <v>2055</v>
      </c>
      <c r="B3239">
        <f t="shared" si="110"/>
        <v>5</v>
      </c>
      <c r="C3239" t="str">
        <f t="shared" si="110"/>
        <v>pop_0_5</v>
      </c>
      <c r="D3239">
        <f ca="1">VLOOKUP(A3239&amp;B3239,'raw -- CBO demo'!$A$11:$N$8141,4,FALSE)</f>
        <v>3979835</v>
      </c>
      <c r="E3239">
        <f ca="1">VLOOKUP(A3239&amp;B3239,'raw -- CBO demo'!$A$11:$N$8141,8,FALSE)+VLOOKUP(A3239&amp;B3239,'raw -- CBO demo'!$A$11:$N$8141,14,FALSE)</f>
        <v>0</v>
      </c>
    </row>
    <row r="3240" spans="1:5">
      <c r="A3240">
        <f t="shared" si="109"/>
        <v>2055</v>
      </c>
      <c r="B3240">
        <f t="shared" si="110"/>
        <v>6</v>
      </c>
      <c r="C3240" t="str">
        <f t="shared" si="110"/>
        <v>pop_6_17</v>
      </c>
      <c r="D3240">
        <f ca="1">VLOOKUP(A3240&amp;B3240,'raw -- CBO demo'!$A$11:$N$8141,4,FALSE)</f>
        <v>4013720</v>
      </c>
      <c r="E3240">
        <f ca="1">VLOOKUP(A3240&amp;B3240,'raw -- CBO demo'!$A$11:$N$8141,8,FALSE)+VLOOKUP(A3240&amp;B3240,'raw -- CBO demo'!$A$11:$N$8141,14,FALSE)</f>
        <v>0</v>
      </c>
    </row>
    <row r="3241" spans="1:5">
      <c r="A3241">
        <f t="shared" si="109"/>
        <v>2055</v>
      </c>
      <c r="B3241">
        <f t="shared" si="110"/>
        <v>7</v>
      </c>
      <c r="C3241" t="str">
        <f t="shared" si="110"/>
        <v>pop_6_17</v>
      </c>
      <c r="D3241">
        <f ca="1">VLOOKUP(A3241&amp;B3241,'raw -- CBO demo'!$A$11:$N$8141,4,FALSE)</f>
        <v>4047986</v>
      </c>
      <c r="E3241">
        <f ca="1">VLOOKUP(A3241&amp;B3241,'raw -- CBO demo'!$A$11:$N$8141,8,FALSE)+VLOOKUP(A3241&amp;B3241,'raw -- CBO demo'!$A$11:$N$8141,14,FALSE)</f>
        <v>0</v>
      </c>
    </row>
    <row r="3242" spans="1:5">
      <c r="A3242">
        <f t="shared" si="109"/>
        <v>2055</v>
      </c>
      <c r="B3242">
        <f t="shared" si="110"/>
        <v>8</v>
      </c>
      <c r="C3242" t="str">
        <f t="shared" si="110"/>
        <v>pop_6_17</v>
      </c>
      <c r="D3242">
        <f ca="1">VLOOKUP(A3242&amp;B3242,'raw -- CBO demo'!$A$11:$N$8141,4,FALSE)</f>
        <v>4082663</v>
      </c>
      <c r="E3242">
        <f ca="1">VLOOKUP(A3242&amp;B3242,'raw -- CBO demo'!$A$11:$N$8141,8,FALSE)+VLOOKUP(A3242&amp;B3242,'raw -- CBO demo'!$A$11:$N$8141,14,FALSE)</f>
        <v>0</v>
      </c>
    </row>
    <row r="3243" spans="1:5">
      <c r="A3243">
        <f t="shared" si="109"/>
        <v>2055</v>
      </c>
      <c r="B3243">
        <f t="shared" si="110"/>
        <v>9</v>
      </c>
      <c r="C3243" t="str">
        <f t="shared" si="110"/>
        <v>pop_6_17</v>
      </c>
      <c r="D3243">
        <f ca="1">VLOOKUP(A3243&amp;B3243,'raw -- CBO demo'!$A$11:$N$8141,4,FALSE)</f>
        <v>4118021</v>
      </c>
      <c r="E3243">
        <f ca="1">VLOOKUP(A3243&amp;B3243,'raw -- CBO demo'!$A$11:$N$8141,8,FALSE)+VLOOKUP(A3243&amp;B3243,'raw -- CBO demo'!$A$11:$N$8141,14,FALSE)</f>
        <v>0</v>
      </c>
    </row>
    <row r="3244" spans="1:5">
      <c r="A3244">
        <f t="shared" si="109"/>
        <v>2055</v>
      </c>
      <c r="B3244">
        <f t="shared" si="110"/>
        <v>10</v>
      </c>
      <c r="C3244" t="str">
        <f t="shared" si="110"/>
        <v>pop_6_17</v>
      </c>
      <c r="D3244">
        <f ca="1">VLOOKUP(A3244&amp;B3244,'raw -- CBO demo'!$A$11:$N$8141,4,FALSE)</f>
        <v>4153694</v>
      </c>
      <c r="E3244">
        <f ca="1">VLOOKUP(A3244&amp;B3244,'raw -- CBO demo'!$A$11:$N$8141,8,FALSE)+VLOOKUP(A3244&amp;B3244,'raw -- CBO demo'!$A$11:$N$8141,14,FALSE)</f>
        <v>0</v>
      </c>
    </row>
    <row r="3245" spans="1:5">
      <c r="A3245">
        <f t="shared" ref="A3245:A3308" si="111">A3144+1</f>
        <v>2055</v>
      </c>
      <c r="B3245">
        <f t="shared" ref="B3245:C3308" si="112">B3144</f>
        <v>11</v>
      </c>
      <c r="C3245" t="str">
        <f t="shared" si="112"/>
        <v>pop_6_17</v>
      </c>
      <c r="D3245">
        <f ca="1">VLOOKUP(A3245&amp;B3245,'raw -- CBO demo'!$A$11:$N$8141,4,FALSE)</f>
        <v>4188723</v>
      </c>
      <c r="E3245">
        <f ca="1">VLOOKUP(A3245&amp;B3245,'raw -- CBO demo'!$A$11:$N$8141,8,FALSE)+VLOOKUP(A3245&amp;B3245,'raw -- CBO demo'!$A$11:$N$8141,14,FALSE)</f>
        <v>0</v>
      </c>
    </row>
    <row r="3246" spans="1:5">
      <c r="A3246">
        <f t="shared" si="111"/>
        <v>2055</v>
      </c>
      <c r="B3246">
        <f t="shared" si="112"/>
        <v>12</v>
      </c>
      <c r="C3246" t="str">
        <f t="shared" si="112"/>
        <v>pop_6_17</v>
      </c>
      <c r="D3246">
        <f ca="1">VLOOKUP(A3246&amp;B3246,'raw -- CBO demo'!$A$11:$N$8141,4,FALSE)</f>
        <v>4223114</v>
      </c>
      <c r="E3246">
        <f ca="1">VLOOKUP(A3246&amp;B3246,'raw -- CBO demo'!$A$11:$N$8141,8,FALSE)+VLOOKUP(A3246&amp;B3246,'raw -- CBO demo'!$A$11:$N$8141,14,FALSE)</f>
        <v>0</v>
      </c>
    </row>
    <row r="3247" spans="1:5">
      <c r="A3247">
        <f t="shared" si="111"/>
        <v>2055</v>
      </c>
      <c r="B3247">
        <f t="shared" si="112"/>
        <v>13</v>
      </c>
      <c r="C3247" t="str">
        <f t="shared" si="112"/>
        <v>pop_6_17</v>
      </c>
      <c r="D3247">
        <f ca="1">VLOOKUP(A3247&amp;B3247,'raw -- CBO demo'!$A$11:$N$8141,4,FALSE)</f>
        <v>4257015</v>
      </c>
      <c r="E3247">
        <f ca="1">VLOOKUP(A3247&amp;B3247,'raw -- CBO demo'!$A$11:$N$8141,8,FALSE)+VLOOKUP(A3247&amp;B3247,'raw -- CBO demo'!$A$11:$N$8141,14,FALSE)</f>
        <v>0</v>
      </c>
    </row>
    <row r="3248" spans="1:5">
      <c r="A3248">
        <f t="shared" si="111"/>
        <v>2055</v>
      </c>
      <c r="B3248">
        <f t="shared" si="112"/>
        <v>14</v>
      </c>
      <c r="C3248" t="str">
        <f t="shared" si="112"/>
        <v>pop_6_17</v>
      </c>
      <c r="D3248">
        <f ca="1">VLOOKUP(A3248&amp;B3248,'raw -- CBO demo'!$A$11:$N$8141,4,FALSE)</f>
        <v>4289807</v>
      </c>
      <c r="E3248">
        <f ca="1">VLOOKUP(A3248&amp;B3248,'raw -- CBO demo'!$A$11:$N$8141,8,FALSE)+VLOOKUP(A3248&amp;B3248,'raw -- CBO demo'!$A$11:$N$8141,14,FALSE)</f>
        <v>0</v>
      </c>
    </row>
    <row r="3249" spans="1:5">
      <c r="A3249">
        <f t="shared" si="111"/>
        <v>2055</v>
      </c>
      <c r="B3249">
        <f t="shared" si="112"/>
        <v>15</v>
      </c>
      <c r="C3249" t="str">
        <f t="shared" si="112"/>
        <v>pop_6_17</v>
      </c>
      <c r="D3249">
        <f ca="1">VLOOKUP(A3249&amp;B3249,'raw -- CBO demo'!$A$11:$N$8141,4,FALSE)</f>
        <v>4321277</v>
      </c>
      <c r="E3249">
        <f ca="1">VLOOKUP(A3249&amp;B3249,'raw -- CBO demo'!$A$11:$N$8141,8,FALSE)+VLOOKUP(A3249&amp;B3249,'raw -- CBO demo'!$A$11:$N$8141,14,FALSE)</f>
        <v>0</v>
      </c>
    </row>
    <row r="3250" spans="1:5">
      <c r="A3250">
        <f t="shared" si="111"/>
        <v>2055</v>
      </c>
      <c r="B3250">
        <f t="shared" si="112"/>
        <v>16</v>
      </c>
      <c r="C3250" t="str">
        <f t="shared" si="112"/>
        <v>pop_6_17</v>
      </c>
      <c r="D3250">
        <f ca="1">VLOOKUP(A3250&amp;B3250,'raw -- CBO demo'!$A$11:$N$8141,4,FALSE)</f>
        <v>4351232</v>
      </c>
      <c r="E3250">
        <f ca="1">VLOOKUP(A3250&amp;B3250,'raw -- CBO demo'!$A$11:$N$8141,8,FALSE)+VLOOKUP(A3250&amp;B3250,'raw -- CBO demo'!$A$11:$N$8141,14,FALSE)</f>
        <v>9616</v>
      </c>
    </row>
    <row r="3251" spans="1:5">
      <c r="A3251">
        <f t="shared" si="111"/>
        <v>2055</v>
      </c>
      <c r="B3251">
        <f t="shared" si="112"/>
        <v>17</v>
      </c>
      <c r="C3251" t="str">
        <f t="shared" si="112"/>
        <v>pop_6_17</v>
      </c>
      <c r="D3251">
        <f ca="1">VLOOKUP(A3251&amp;B3251,'raw -- CBO demo'!$A$11:$N$8141,4,FALSE)</f>
        <v>4380535</v>
      </c>
      <c r="E3251">
        <f ca="1">VLOOKUP(A3251&amp;B3251,'raw -- CBO demo'!$A$11:$N$8141,8,FALSE)+VLOOKUP(A3251&amp;B3251,'raw -- CBO demo'!$A$11:$N$8141,14,FALSE)</f>
        <v>36511</v>
      </c>
    </row>
    <row r="3252" spans="1:5">
      <c r="A3252">
        <f t="shared" si="111"/>
        <v>2055</v>
      </c>
      <c r="B3252">
        <f t="shared" si="112"/>
        <v>18</v>
      </c>
      <c r="C3252" t="str">
        <f t="shared" si="112"/>
        <v>pop_18_24</v>
      </c>
      <c r="D3252">
        <f ca="1">VLOOKUP(A3252&amp;B3252,'raw -- CBO demo'!$A$11:$N$8141,4,FALSE)</f>
        <v>4409181</v>
      </c>
      <c r="E3252">
        <f ca="1">VLOOKUP(A3252&amp;B3252,'raw -- CBO demo'!$A$11:$N$8141,8,FALSE)+VLOOKUP(A3252&amp;B3252,'raw -- CBO demo'!$A$11:$N$8141,14,FALSE)</f>
        <v>41332</v>
      </c>
    </row>
    <row r="3253" spans="1:5">
      <c r="A3253">
        <f t="shared" si="111"/>
        <v>2055</v>
      </c>
      <c r="B3253">
        <f t="shared" si="112"/>
        <v>19</v>
      </c>
      <c r="C3253" t="str">
        <f t="shared" si="112"/>
        <v>pop_18_24</v>
      </c>
      <c r="D3253">
        <f ca="1">VLOOKUP(A3253&amp;B3253,'raw -- CBO demo'!$A$11:$N$8141,4,FALSE)</f>
        <v>4435298</v>
      </c>
      <c r="E3253">
        <f ca="1">VLOOKUP(A3253&amp;B3253,'raw -- CBO demo'!$A$11:$N$8141,8,FALSE)+VLOOKUP(A3253&amp;B3253,'raw -- CBO demo'!$A$11:$N$8141,14,FALSE)</f>
        <v>69168</v>
      </c>
    </row>
    <row r="3254" spans="1:5">
      <c r="A3254">
        <f t="shared" si="111"/>
        <v>2055</v>
      </c>
      <c r="B3254">
        <f t="shared" si="112"/>
        <v>20</v>
      </c>
      <c r="C3254" t="str">
        <f t="shared" si="112"/>
        <v>pop_18_24</v>
      </c>
      <c r="D3254">
        <f ca="1">VLOOKUP(A3254&amp;B3254,'raw -- CBO demo'!$A$11:$N$8141,4,FALSE)</f>
        <v>4459257</v>
      </c>
      <c r="E3254">
        <f ca="1">VLOOKUP(A3254&amp;B3254,'raw -- CBO demo'!$A$11:$N$8141,8,FALSE)+VLOOKUP(A3254&amp;B3254,'raw -- CBO demo'!$A$11:$N$8141,14,FALSE)</f>
        <v>159490</v>
      </c>
    </row>
    <row r="3255" spans="1:5">
      <c r="A3255">
        <f t="shared" si="111"/>
        <v>2055</v>
      </c>
      <c r="B3255">
        <f t="shared" si="112"/>
        <v>21</v>
      </c>
      <c r="C3255" t="str">
        <f t="shared" si="112"/>
        <v>pop_18_24</v>
      </c>
      <c r="D3255">
        <f ca="1">VLOOKUP(A3255&amp;B3255,'raw -- CBO demo'!$A$11:$N$8141,4,FALSE)</f>
        <v>4484654</v>
      </c>
      <c r="E3255">
        <f ca="1">VLOOKUP(A3255&amp;B3255,'raw -- CBO demo'!$A$11:$N$8141,8,FALSE)+VLOOKUP(A3255&amp;B3255,'raw -- CBO demo'!$A$11:$N$8141,14,FALSE)</f>
        <v>225647</v>
      </c>
    </row>
    <row r="3256" spans="1:5">
      <c r="A3256">
        <f t="shared" si="111"/>
        <v>2055</v>
      </c>
      <c r="B3256">
        <f t="shared" si="112"/>
        <v>22</v>
      </c>
      <c r="C3256" t="str">
        <f t="shared" si="112"/>
        <v>pop_18_24</v>
      </c>
      <c r="D3256">
        <f ca="1">VLOOKUP(A3256&amp;B3256,'raw -- CBO demo'!$A$11:$N$8141,4,FALSE)</f>
        <v>4507297</v>
      </c>
      <c r="E3256">
        <f ca="1">VLOOKUP(A3256&amp;B3256,'raw -- CBO demo'!$A$11:$N$8141,8,FALSE)+VLOOKUP(A3256&amp;B3256,'raw -- CBO demo'!$A$11:$N$8141,14,FALSE)</f>
        <v>313335</v>
      </c>
    </row>
    <row r="3257" spans="1:5">
      <c r="A3257">
        <f t="shared" si="111"/>
        <v>2055</v>
      </c>
      <c r="B3257">
        <f t="shared" si="112"/>
        <v>23</v>
      </c>
      <c r="C3257" t="str">
        <f t="shared" si="112"/>
        <v>pop_18_24</v>
      </c>
      <c r="D3257">
        <f ca="1">VLOOKUP(A3257&amp;B3257,'raw -- CBO demo'!$A$11:$N$8141,4,FALSE)</f>
        <v>4527251</v>
      </c>
      <c r="E3257">
        <f ca="1">VLOOKUP(A3257&amp;B3257,'raw -- CBO demo'!$A$11:$N$8141,8,FALSE)+VLOOKUP(A3257&amp;B3257,'raw -- CBO demo'!$A$11:$N$8141,14,FALSE)</f>
        <v>488213</v>
      </c>
    </row>
    <row r="3258" spans="1:5">
      <c r="A3258">
        <f t="shared" si="111"/>
        <v>2055</v>
      </c>
      <c r="B3258">
        <f t="shared" si="112"/>
        <v>24</v>
      </c>
      <c r="C3258" t="str">
        <f t="shared" si="112"/>
        <v>pop_18_24</v>
      </c>
      <c r="D3258">
        <f ca="1">VLOOKUP(A3258&amp;B3258,'raw -- CBO demo'!$A$11:$N$8141,4,FALSE)</f>
        <v>4537726</v>
      </c>
      <c r="E3258">
        <f ca="1">VLOOKUP(A3258&amp;B3258,'raw -- CBO demo'!$A$11:$N$8141,8,FALSE)+VLOOKUP(A3258&amp;B3258,'raw -- CBO demo'!$A$11:$N$8141,14,FALSE)</f>
        <v>668599</v>
      </c>
    </row>
    <row r="3259" spans="1:5">
      <c r="A3259">
        <f t="shared" si="111"/>
        <v>2055</v>
      </c>
      <c r="B3259">
        <f t="shared" si="112"/>
        <v>25</v>
      </c>
      <c r="C3259" t="str">
        <f t="shared" si="112"/>
        <v>pop_25_34</v>
      </c>
      <c r="D3259">
        <f ca="1">VLOOKUP(A3259&amp;B3259,'raw -- CBO demo'!$A$11:$N$8141,4,FALSE)</f>
        <v>4533223</v>
      </c>
      <c r="E3259">
        <f ca="1">VLOOKUP(A3259&amp;B3259,'raw -- CBO demo'!$A$11:$N$8141,8,FALSE)+VLOOKUP(A3259&amp;B3259,'raw -- CBO demo'!$A$11:$N$8141,14,FALSE)</f>
        <v>869659</v>
      </c>
    </row>
    <row r="3260" spans="1:5">
      <c r="A3260">
        <f t="shared" si="111"/>
        <v>2055</v>
      </c>
      <c r="B3260">
        <f t="shared" si="112"/>
        <v>26</v>
      </c>
      <c r="C3260" t="str">
        <f t="shared" si="112"/>
        <v>pop_25_34</v>
      </c>
      <c r="D3260">
        <f ca="1">VLOOKUP(A3260&amp;B3260,'raw -- CBO demo'!$A$11:$N$8141,4,FALSE)</f>
        <v>4517298</v>
      </c>
      <c r="E3260">
        <f ca="1">VLOOKUP(A3260&amp;B3260,'raw -- CBO demo'!$A$11:$N$8141,8,FALSE)+VLOOKUP(A3260&amp;B3260,'raw -- CBO demo'!$A$11:$N$8141,14,FALSE)</f>
        <v>1142360</v>
      </c>
    </row>
    <row r="3261" spans="1:5">
      <c r="A3261">
        <f t="shared" si="111"/>
        <v>2055</v>
      </c>
      <c r="B3261">
        <f t="shared" si="112"/>
        <v>27</v>
      </c>
      <c r="C3261" t="str">
        <f t="shared" si="112"/>
        <v>pop_25_34</v>
      </c>
      <c r="D3261">
        <f ca="1">VLOOKUP(A3261&amp;B3261,'raw -- CBO demo'!$A$11:$N$8141,4,FALSE)</f>
        <v>4494257</v>
      </c>
      <c r="E3261">
        <f ca="1">VLOOKUP(A3261&amp;B3261,'raw -- CBO demo'!$A$11:$N$8141,8,FALSE)+VLOOKUP(A3261&amp;B3261,'raw -- CBO demo'!$A$11:$N$8141,14,FALSE)</f>
        <v>1352618</v>
      </c>
    </row>
    <row r="3262" spans="1:5">
      <c r="A3262">
        <f t="shared" si="111"/>
        <v>2055</v>
      </c>
      <c r="B3262">
        <f t="shared" si="112"/>
        <v>28</v>
      </c>
      <c r="C3262" t="str">
        <f t="shared" si="112"/>
        <v>pop_25_34</v>
      </c>
      <c r="D3262">
        <f ca="1">VLOOKUP(A3262&amp;B3262,'raw -- CBO demo'!$A$11:$N$8141,4,FALSE)</f>
        <v>4468691</v>
      </c>
      <c r="E3262">
        <f ca="1">VLOOKUP(A3262&amp;B3262,'raw -- CBO demo'!$A$11:$N$8141,8,FALSE)+VLOOKUP(A3262&amp;B3262,'raw -- CBO demo'!$A$11:$N$8141,14,FALSE)</f>
        <v>1540256</v>
      </c>
    </row>
    <row r="3263" spans="1:5">
      <c r="A3263">
        <f t="shared" si="111"/>
        <v>2055</v>
      </c>
      <c r="B3263">
        <f t="shared" si="112"/>
        <v>29</v>
      </c>
      <c r="C3263" t="str">
        <f t="shared" si="112"/>
        <v>pop_25_34</v>
      </c>
      <c r="D3263">
        <f ca="1">VLOOKUP(A3263&amp;B3263,'raw -- CBO demo'!$A$11:$N$8141,4,FALSE)</f>
        <v>4443661</v>
      </c>
      <c r="E3263">
        <f ca="1">VLOOKUP(A3263&amp;B3263,'raw -- CBO demo'!$A$11:$N$8141,8,FALSE)+VLOOKUP(A3263&amp;B3263,'raw -- CBO demo'!$A$11:$N$8141,14,FALSE)</f>
        <v>1666258</v>
      </c>
    </row>
    <row r="3264" spans="1:5">
      <c r="A3264">
        <f t="shared" si="111"/>
        <v>2055</v>
      </c>
      <c r="B3264">
        <f t="shared" si="112"/>
        <v>30</v>
      </c>
      <c r="C3264" t="str">
        <f t="shared" si="112"/>
        <v>pop_25_34</v>
      </c>
      <c r="D3264">
        <f ca="1">VLOOKUP(A3264&amp;B3264,'raw -- CBO demo'!$A$11:$N$8141,4,FALSE)</f>
        <v>4425824</v>
      </c>
      <c r="E3264">
        <f ca="1">VLOOKUP(A3264&amp;B3264,'raw -- CBO demo'!$A$11:$N$8141,8,FALSE)+VLOOKUP(A3264&amp;B3264,'raw -- CBO demo'!$A$11:$N$8141,14,FALSE)</f>
        <v>1927225</v>
      </c>
    </row>
    <row r="3265" spans="1:5">
      <c r="A3265">
        <f t="shared" si="111"/>
        <v>2055</v>
      </c>
      <c r="B3265">
        <f t="shared" si="112"/>
        <v>31</v>
      </c>
      <c r="C3265" t="str">
        <f t="shared" si="112"/>
        <v>pop_25_34</v>
      </c>
      <c r="D3265">
        <f ca="1">VLOOKUP(A3265&amp;B3265,'raw -- CBO demo'!$A$11:$N$8141,4,FALSE)</f>
        <v>4418224</v>
      </c>
      <c r="E3265">
        <f ca="1">VLOOKUP(A3265&amp;B3265,'raw -- CBO demo'!$A$11:$N$8141,8,FALSE)+VLOOKUP(A3265&amp;B3265,'raw -- CBO demo'!$A$11:$N$8141,14,FALSE)</f>
        <v>2027366</v>
      </c>
    </row>
    <row r="3266" spans="1:5">
      <c r="A3266">
        <f t="shared" si="111"/>
        <v>2055</v>
      </c>
      <c r="B3266">
        <f t="shared" si="112"/>
        <v>32</v>
      </c>
      <c r="C3266" t="str">
        <f t="shared" si="112"/>
        <v>pop_25_34</v>
      </c>
      <c r="D3266">
        <f ca="1">VLOOKUP(A3266&amp;B3266,'raw -- CBO demo'!$A$11:$N$8141,4,FALSE)</f>
        <v>4408628</v>
      </c>
      <c r="E3266">
        <f ca="1">VLOOKUP(A3266&amp;B3266,'raw -- CBO demo'!$A$11:$N$8141,8,FALSE)+VLOOKUP(A3266&amp;B3266,'raw -- CBO demo'!$A$11:$N$8141,14,FALSE)</f>
        <v>2175285</v>
      </c>
    </row>
    <row r="3267" spans="1:5">
      <c r="A3267">
        <f t="shared" si="111"/>
        <v>2055</v>
      </c>
      <c r="B3267">
        <f t="shared" si="112"/>
        <v>33</v>
      </c>
      <c r="C3267" t="str">
        <f t="shared" si="112"/>
        <v>pop_25_34</v>
      </c>
      <c r="D3267">
        <f ca="1">VLOOKUP(A3267&amp;B3267,'raw -- CBO demo'!$A$11:$N$8141,4,FALSE)</f>
        <v>4407801</v>
      </c>
      <c r="E3267">
        <f ca="1">VLOOKUP(A3267&amp;B3267,'raw -- CBO demo'!$A$11:$N$8141,8,FALSE)+VLOOKUP(A3267&amp;B3267,'raw -- CBO demo'!$A$11:$N$8141,14,FALSE)</f>
        <v>2220414</v>
      </c>
    </row>
    <row r="3268" spans="1:5">
      <c r="A3268">
        <f t="shared" si="111"/>
        <v>2055</v>
      </c>
      <c r="B3268">
        <f t="shared" si="112"/>
        <v>34</v>
      </c>
      <c r="C3268" t="str">
        <f t="shared" si="112"/>
        <v>pop_25_34</v>
      </c>
      <c r="D3268">
        <f ca="1">VLOOKUP(A3268&amp;B3268,'raw -- CBO demo'!$A$11:$N$8141,4,FALSE)</f>
        <v>4351148</v>
      </c>
      <c r="E3268">
        <f ca="1">VLOOKUP(A3268&amp;B3268,'raw -- CBO demo'!$A$11:$N$8141,8,FALSE)+VLOOKUP(A3268&amp;B3268,'raw -- CBO demo'!$A$11:$N$8141,14,FALSE)</f>
        <v>2298123</v>
      </c>
    </row>
    <row r="3269" spans="1:5">
      <c r="A3269">
        <f t="shared" si="111"/>
        <v>2055</v>
      </c>
      <c r="B3269">
        <f t="shared" si="112"/>
        <v>35</v>
      </c>
      <c r="C3269" t="str">
        <f t="shared" si="112"/>
        <v>pop_35_44</v>
      </c>
      <c r="D3269">
        <f ca="1">VLOOKUP(A3269&amp;B3269,'raw -- CBO demo'!$A$11:$N$8141,4,FALSE)</f>
        <v>4473904</v>
      </c>
      <c r="E3269">
        <f ca="1">VLOOKUP(A3269&amp;B3269,'raw -- CBO demo'!$A$11:$N$8141,8,FALSE)+VLOOKUP(A3269&amp;B3269,'raw -- CBO demo'!$A$11:$N$8141,14,FALSE)</f>
        <v>2316271</v>
      </c>
    </row>
    <row r="3270" spans="1:5">
      <c r="A3270">
        <f t="shared" si="111"/>
        <v>2055</v>
      </c>
      <c r="B3270">
        <f t="shared" si="112"/>
        <v>36</v>
      </c>
      <c r="C3270" t="str">
        <f t="shared" si="112"/>
        <v>pop_35_44</v>
      </c>
      <c r="D3270">
        <f ca="1">VLOOKUP(A3270&amp;B3270,'raw -- CBO demo'!$A$11:$N$8141,4,FALSE)</f>
        <v>4528814</v>
      </c>
      <c r="E3270">
        <f ca="1">VLOOKUP(A3270&amp;B3270,'raw -- CBO demo'!$A$11:$N$8141,8,FALSE)+VLOOKUP(A3270&amp;B3270,'raw -- CBO demo'!$A$11:$N$8141,14,FALSE)</f>
        <v>2479766</v>
      </c>
    </row>
    <row r="3271" spans="1:5">
      <c r="A3271">
        <f t="shared" si="111"/>
        <v>2055</v>
      </c>
      <c r="B3271">
        <f t="shared" si="112"/>
        <v>37</v>
      </c>
      <c r="C3271" t="str">
        <f t="shared" si="112"/>
        <v>pop_35_44</v>
      </c>
      <c r="D3271">
        <f ca="1">VLOOKUP(A3271&amp;B3271,'raw -- CBO demo'!$A$11:$N$8141,4,FALSE)</f>
        <v>4594751</v>
      </c>
      <c r="E3271">
        <f ca="1">VLOOKUP(A3271&amp;B3271,'raw -- CBO demo'!$A$11:$N$8141,8,FALSE)+VLOOKUP(A3271&amp;B3271,'raw -- CBO demo'!$A$11:$N$8141,14,FALSE)</f>
        <v>2533755</v>
      </c>
    </row>
    <row r="3272" spans="1:5">
      <c r="A3272">
        <f t="shared" si="111"/>
        <v>2055</v>
      </c>
      <c r="B3272">
        <f t="shared" si="112"/>
        <v>38</v>
      </c>
      <c r="C3272" t="str">
        <f t="shared" si="112"/>
        <v>pop_35_44</v>
      </c>
      <c r="D3272">
        <f ca="1">VLOOKUP(A3272&amp;B3272,'raw -- CBO demo'!$A$11:$N$8141,4,FALSE)</f>
        <v>4685665</v>
      </c>
      <c r="E3272">
        <f ca="1">VLOOKUP(A3272&amp;B3272,'raw -- CBO demo'!$A$11:$N$8141,8,FALSE)+VLOOKUP(A3272&amp;B3272,'raw -- CBO demo'!$A$11:$N$8141,14,FALSE)</f>
        <v>2573107</v>
      </c>
    </row>
    <row r="3273" spans="1:5">
      <c r="A3273">
        <f t="shared" si="111"/>
        <v>2055</v>
      </c>
      <c r="B3273">
        <f t="shared" si="112"/>
        <v>39</v>
      </c>
      <c r="C3273" t="str">
        <f t="shared" si="112"/>
        <v>pop_35_44</v>
      </c>
      <c r="D3273">
        <f ca="1">VLOOKUP(A3273&amp;B3273,'raw -- CBO demo'!$A$11:$N$8141,4,FALSE)</f>
        <v>4718646</v>
      </c>
      <c r="E3273">
        <f ca="1">VLOOKUP(A3273&amp;B3273,'raw -- CBO demo'!$A$11:$N$8141,8,FALSE)+VLOOKUP(A3273&amp;B3273,'raw -- CBO demo'!$A$11:$N$8141,14,FALSE)</f>
        <v>2638098</v>
      </c>
    </row>
    <row r="3274" spans="1:5">
      <c r="A3274">
        <f t="shared" si="111"/>
        <v>2055</v>
      </c>
      <c r="B3274">
        <f t="shared" si="112"/>
        <v>40</v>
      </c>
      <c r="C3274" t="str">
        <f t="shared" si="112"/>
        <v>pop_35_44</v>
      </c>
      <c r="D3274">
        <f ca="1">VLOOKUP(A3274&amp;B3274,'raw -- CBO demo'!$A$11:$N$8141,4,FALSE)</f>
        <v>4729527</v>
      </c>
      <c r="E3274">
        <f ca="1">VLOOKUP(A3274&amp;B3274,'raw -- CBO demo'!$A$11:$N$8141,8,FALSE)+VLOOKUP(A3274&amp;B3274,'raw -- CBO demo'!$A$11:$N$8141,14,FALSE)</f>
        <v>2788146</v>
      </c>
    </row>
    <row r="3275" spans="1:5">
      <c r="A3275">
        <f t="shared" si="111"/>
        <v>2055</v>
      </c>
      <c r="B3275">
        <f t="shared" si="112"/>
        <v>41</v>
      </c>
      <c r="C3275" t="str">
        <f t="shared" si="112"/>
        <v>pop_35_44</v>
      </c>
      <c r="D3275">
        <f ca="1">VLOOKUP(A3275&amp;B3275,'raw -- CBO demo'!$A$11:$N$8141,4,FALSE)</f>
        <v>4675736</v>
      </c>
      <c r="E3275">
        <f ca="1">VLOOKUP(A3275&amp;B3275,'raw -- CBO demo'!$A$11:$N$8141,8,FALSE)+VLOOKUP(A3275&amp;B3275,'raw -- CBO demo'!$A$11:$N$8141,14,FALSE)</f>
        <v>2720855</v>
      </c>
    </row>
    <row r="3276" spans="1:5">
      <c r="A3276">
        <f t="shared" si="111"/>
        <v>2055</v>
      </c>
      <c r="B3276">
        <f t="shared" si="112"/>
        <v>42</v>
      </c>
      <c r="C3276" t="str">
        <f t="shared" si="112"/>
        <v>pop_35_44</v>
      </c>
      <c r="D3276">
        <f ca="1">VLOOKUP(A3276&amp;B3276,'raw -- CBO demo'!$A$11:$N$8141,4,FALSE)</f>
        <v>4691783</v>
      </c>
      <c r="E3276">
        <f ca="1">VLOOKUP(A3276&amp;B3276,'raw -- CBO demo'!$A$11:$N$8141,8,FALSE)+VLOOKUP(A3276&amp;B3276,'raw -- CBO demo'!$A$11:$N$8141,14,FALSE)</f>
        <v>2719745</v>
      </c>
    </row>
    <row r="3277" spans="1:5">
      <c r="A3277">
        <f t="shared" si="111"/>
        <v>2055</v>
      </c>
      <c r="B3277">
        <f t="shared" si="112"/>
        <v>43</v>
      </c>
      <c r="C3277" t="str">
        <f t="shared" si="112"/>
        <v>pop_35_44</v>
      </c>
      <c r="D3277">
        <f ca="1">VLOOKUP(A3277&amp;B3277,'raw -- CBO demo'!$A$11:$N$8141,4,FALSE)</f>
        <v>4684079</v>
      </c>
      <c r="E3277">
        <f ca="1">VLOOKUP(A3277&amp;B3277,'raw -- CBO demo'!$A$11:$N$8141,8,FALSE)+VLOOKUP(A3277&amp;B3277,'raw -- CBO demo'!$A$11:$N$8141,14,FALSE)</f>
        <v>2740645</v>
      </c>
    </row>
    <row r="3278" spans="1:5">
      <c r="A3278">
        <f t="shared" si="111"/>
        <v>2055</v>
      </c>
      <c r="B3278">
        <f t="shared" si="112"/>
        <v>44</v>
      </c>
      <c r="C3278" t="str">
        <f t="shared" si="112"/>
        <v>pop_35_44</v>
      </c>
      <c r="D3278">
        <f ca="1">VLOOKUP(A3278&amp;B3278,'raw -- CBO demo'!$A$11:$N$8141,4,FALSE)</f>
        <v>4765193</v>
      </c>
      <c r="E3278">
        <f ca="1">VLOOKUP(A3278&amp;B3278,'raw -- CBO demo'!$A$11:$N$8141,8,FALSE)+VLOOKUP(A3278&amp;B3278,'raw -- CBO demo'!$A$11:$N$8141,14,FALSE)</f>
        <v>2756991</v>
      </c>
    </row>
    <row r="3279" spans="1:5">
      <c r="A3279">
        <f t="shared" si="111"/>
        <v>2055</v>
      </c>
      <c r="B3279">
        <f t="shared" si="112"/>
        <v>45</v>
      </c>
      <c r="C3279" t="str">
        <f t="shared" si="112"/>
        <v>pop_45_54</v>
      </c>
      <c r="D3279">
        <f ca="1">VLOOKUP(A3279&amp;B3279,'raw -- CBO demo'!$A$11:$N$8141,4,FALSE)</f>
        <v>4832202</v>
      </c>
      <c r="E3279">
        <f ca="1">VLOOKUP(A3279&amp;B3279,'raw -- CBO demo'!$A$11:$N$8141,8,FALSE)+VLOOKUP(A3279&amp;B3279,'raw -- CBO demo'!$A$11:$N$8141,14,FALSE)</f>
        <v>2863886</v>
      </c>
    </row>
    <row r="3280" spans="1:5">
      <c r="A3280">
        <f t="shared" si="111"/>
        <v>2055</v>
      </c>
      <c r="B3280">
        <f t="shared" si="112"/>
        <v>46</v>
      </c>
      <c r="C3280" t="str">
        <f t="shared" si="112"/>
        <v>pop_45_54</v>
      </c>
      <c r="D3280">
        <f ca="1">VLOOKUP(A3280&amp;B3280,'raw -- CBO demo'!$A$11:$N$8141,4,FALSE)</f>
        <v>4983312</v>
      </c>
      <c r="E3280">
        <f ca="1">VLOOKUP(A3280&amp;B3280,'raw -- CBO demo'!$A$11:$N$8141,8,FALSE)+VLOOKUP(A3280&amp;B3280,'raw -- CBO demo'!$A$11:$N$8141,14,FALSE)</f>
        <v>2919790</v>
      </c>
    </row>
    <row r="3281" spans="1:5">
      <c r="A3281">
        <f t="shared" si="111"/>
        <v>2055</v>
      </c>
      <c r="B3281">
        <f t="shared" si="112"/>
        <v>47</v>
      </c>
      <c r="C3281" t="str">
        <f t="shared" si="112"/>
        <v>pop_45_54</v>
      </c>
      <c r="D3281">
        <f ca="1">VLOOKUP(A3281&amp;B3281,'raw -- CBO demo'!$A$11:$N$8141,4,FALSE)</f>
        <v>4997839</v>
      </c>
      <c r="E3281">
        <f ca="1">VLOOKUP(A3281&amp;B3281,'raw -- CBO demo'!$A$11:$N$8141,8,FALSE)+VLOOKUP(A3281&amp;B3281,'raw -- CBO demo'!$A$11:$N$8141,14,FALSE)</f>
        <v>2928533</v>
      </c>
    </row>
    <row r="3282" spans="1:5">
      <c r="A3282">
        <f t="shared" si="111"/>
        <v>2055</v>
      </c>
      <c r="B3282">
        <f t="shared" si="112"/>
        <v>48</v>
      </c>
      <c r="C3282" t="str">
        <f t="shared" si="112"/>
        <v>pop_45_54</v>
      </c>
      <c r="D3282">
        <f ca="1">VLOOKUP(A3282&amp;B3282,'raw -- CBO demo'!$A$11:$N$8141,4,FALSE)</f>
        <v>4926338</v>
      </c>
      <c r="E3282">
        <f ca="1">VLOOKUP(A3282&amp;B3282,'raw -- CBO demo'!$A$11:$N$8141,8,FALSE)+VLOOKUP(A3282&amp;B3282,'raw -- CBO demo'!$A$11:$N$8141,14,FALSE)</f>
        <v>2933976</v>
      </c>
    </row>
    <row r="3283" spans="1:5">
      <c r="A3283">
        <f t="shared" si="111"/>
        <v>2055</v>
      </c>
      <c r="B3283">
        <f t="shared" si="112"/>
        <v>49</v>
      </c>
      <c r="C3283" t="str">
        <f t="shared" si="112"/>
        <v>pop_45_54</v>
      </c>
      <c r="D3283">
        <f ca="1">VLOOKUP(A3283&amp;B3283,'raw -- CBO demo'!$A$11:$N$8141,4,FALSE)</f>
        <v>4811612</v>
      </c>
      <c r="E3283">
        <f ca="1">VLOOKUP(A3283&amp;B3283,'raw -- CBO demo'!$A$11:$N$8141,8,FALSE)+VLOOKUP(A3283&amp;B3283,'raw -- CBO demo'!$A$11:$N$8141,14,FALSE)</f>
        <v>2859450</v>
      </c>
    </row>
    <row r="3284" spans="1:5">
      <c r="A3284">
        <f t="shared" si="111"/>
        <v>2055</v>
      </c>
      <c r="B3284">
        <f t="shared" si="112"/>
        <v>50</v>
      </c>
      <c r="C3284" t="str">
        <f t="shared" si="112"/>
        <v>pop_45_54</v>
      </c>
      <c r="D3284">
        <f ca="1">VLOOKUP(A3284&amp;B3284,'raw -- CBO demo'!$A$11:$N$8141,4,FALSE)</f>
        <v>4754545</v>
      </c>
      <c r="E3284">
        <f ca="1">VLOOKUP(A3284&amp;B3284,'raw -- CBO demo'!$A$11:$N$8141,8,FALSE)+VLOOKUP(A3284&amp;B3284,'raw -- CBO demo'!$A$11:$N$8141,14,FALSE)</f>
        <v>2820447</v>
      </c>
    </row>
    <row r="3285" spans="1:5">
      <c r="A3285">
        <f t="shared" si="111"/>
        <v>2055</v>
      </c>
      <c r="B3285">
        <f t="shared" si="112"/>
        <v>51</v>
      </c>
      <c r="C3285" t="str">
        <f t="shared" si="112"/>
        <v>pop_45_54</v>
      </c>
      <c r="D3285">
        <f ca="1">VLOOKUP(A3285&amp;B3285,'raw -- CBO demo'!$A$11:$N$8141,4,FALSE)</f>
        <v>4710031</v>
      </c>
      <c r="E3285">
        <f ca="1">VLOOKUP(A3285&amp;B3285,'raw -- CBO demo'!$A$11:$N$8141,8,FALSE)+VLOOKUP(A3285&amp;B3285,'raw -- CBO demo'!$A$11:$N$8141,14,FALSE)</f>
        <v>2771009</v>
      </c>
    </row>
    <row r="3286" spans="1:5">
      <c r="A3286">
        <f t="shared" si="111"/>
        <v>2055</v>
      </c>
      <c r="B3286">
        <f t="shared" si="112"/>
        <v>52</v>
      </c>
      <c r="C3286" t="str">
        <f t="shared" si="112"/>
        <v>pop_45_54</v>
      </c>
      <c r="D3286">
        <f ca="1">VLOOKUP(A3286&amp;B3286,'raw -- CBO demo'!$A$11:$N$8141,4,FALSE)</f>
        <v>4647646</v>
      </c>
      <c r="E3286">
        <f ca="1">VLOOKUP(A3286&amp;B3286,'raw -- CBO demo'!$A$11:$N$8141,8,FALSE)+VLOOKUP(A3286&amp;B3286,'raw -- CBO demo'!$A$11:$N$8141,14,FALSE)</f>
        <v>2770740</v>
      </c>
    </row>
    <row r="3287" spans="1:5">
      <c r="A3287">
        <f t="shared" si="111"/>
        <v>2055</v>
      </c>
      <c r="B3287">
        <f t="shared" si="112"/>
        <v>53</v>
      </c>
      <c r="C3287" t="str">
        <f t="shared" si="112"/>
        <v>pop_45_54</v>
      </c>
      <c r="D3287">
        <f ca="1">VLOOKUP(A3287&amp;B3287,'raw -- CBO demo'!$A$11:$N$8141,4,FALSE)</f>
        <v>4631907</v>
      </c>
      <c r="E3287">
        <f ca="1">VLOOKUP(A3287&amp;B3287,'raw -- CBO demo'!$A$11:$N$8141,8,FALSE)+VLOOKUP(A3287&amp;B3287,'raw -- CBO demo'!$A$11:$N$8141,14,FALSE)</f>
        <v>2757323</v>
      </c>
    </row>
    <row r="3288" spans="1:5">
      <c r="A3288">
        <f t="shared" si="111"/>
        <v>2055</v>
      </c>
      <c r="B3288">
        <f t="shared" si="112"/>
        <v>54</v>
      </c>
      <c r="C3288" t="str">
        <f t="shared" si="112"/>
        <v>pop_45_54</v>
      </c>
      <c r="D3288">
        <f ca="1">VLOOKUP(A3288&amp;B3288,'raw -- CBO demo'!$A$11:$N$8141,4,FALSE)</f>
        <v>4697384</v>
      </c>
      <c r="E3288">
        <f ca="1">VLOOKUP(A3288&amp;B3288,'raw -- CBO demo'!$A$11:$N$8141,8,FALSE)+VLOOKUP(A3288&amp;B3288,'raw -- CBO demo'!$A$11:$N$8141,14,FALSE)</f>
        <v>2769769</v>
      </c>
    </row>
    <row r="3289" spans="1:5">
      <c r="A3289">
        <f t="shared" si="111"/>
        <v>2055</v>
      </c>
      <c r="B3289">
        <f t="shared" si="112"/>
        <v>55</v>
      </c>
      <c r="C3289" t="str">
        <f t="shared" si="112"/>
        <v>pop_55_64</v>
      </c>
      <c r="D3289">
        <f ca="1">VLOOKUP(A3289&amp;B3289,'raw -- CBO demo'!$A$11:$N$8141,4,FALSE)</f>
        <v>4610788</v>
      </c>
      <c r="E3289">
        <f ca="1">VLOOKUP(A3289&amp;B3289,'raw -- CBO demo'!$A$11:$N$8141,8,FALSE)+VLOOKUP(A3289&amp;B3289,'raw -- CBO demo'!$A$11:$N$8141,14,FALSE)</f>
        <v>2712379</v>
      </c>
    </row>
    <row r="3290" spans="1:5">
      <c r="A3290">
        <f t="shared" si="111"/>
        <v>2055</v>
      </c>
      <c r="B3290">
        <f t="shared" si="112"/>
        <v>56</v>
      </c>
      <c r="C3290" t="str">
        <f t="shared" si="112"/>
        <v>pop_55_64</v>
      </c>
      <c r="D3290">
        <f ca="1">VLOOKUP(A3290&amp;B3290,'raw -- CBO demo'!$A$11:$N$8141,4,FALSE)</f>
        <v>4581641</v>
      </c>
      <c r="E3290">
        <f ca="1">VLOOKUP(A3290&amp;B3290,'raw -- CBO demo'!$A$11:$N$8141,8,FALSE)+VLOOKUP(A3290&amp;B3290,'raw -- CBO demo'!$A$11:$N$8141,14,FALSE)</f>
        <v>2633586</v>
      </c>
    </row>
    <row r="3291" spans="1:5">
      <c r="A3291">
        <f t="shared" si="111"/>
        <v>2055</v>
      </c>
      <c r="B3291">
        <f t="shared" si="112"/>
        <v>57</v>
      </c>
      <c r="C3291" t="str">
        <f t="shared" si="112"/>
        <v>pop_55_64</v>
      </c>
      <c r="D3291">
        <f ca="1">VLOOKUP(A3291&amp;B3291,'raw -- CBO demo'!$A$11:$N$8141,4,FALSE)</f>
        <v>4491031</v>
      </c>
      <c r="E3291">
        <f ca="1">VLOOKUP(A3291&amp;B3291,'raw -- CBO demo'!$A$11:$N$8141,8,FALSE)+VLOOKUP(A3291&amp;B3291,'raw -- CBO demo'!$A$11:$N$8141,14,FALSE)</f>
        <v>2619729</v>
      </c>
    </row>
    <row r="3292" spans="1:5">
      <c r="A3292">
        <f t="shared" si="111"/>
        <v>2055</v>
      </c>
      <c r="B3292">
        <f t="shared" si="112"/>
        <v>58</v>
      </c>
      <c r="C3292" t="str">
        <f t="shared" si="112"/>
        <v>pop_55_64</v>
      </c>
      <c r="D3292">
        <f ca="1">VLOOKUP(A3292&amp;B3292,'raw -- CBO demo'!$A$11:$N$8141,4,FALSE)</f>
        <v>4474362</v>
      </c>
      <c r="E3292">
        <f ca="1">VLOOKUP(A3292&amp;B3292,'raw -- CBO demo'!$A$11:$N$8141,8,FALSE)+VLOOKUP(A3292&amp;B3292,'raw -- CBO demo'!$A$11:$N$8141,14,FALSE)</f>
        <v>2575500</v>
      </c>
    </row>
    <row r="3293" spans="1:5">
      <c r="A3293">
        <f t="shared" si="111"/>
        <v>2055</v>
      </c>
      <c r="B3293">
        <f t="shared" si="112"/>
        <v>59</v>
      </c>
      <c r="C3293" t="str">
        <f t="shared" si="112"/>
        <v>pop_55_64</v>
      </c>
      <c r="D3293">
        <f ca="1">VLOOKUP(A3293&amp;B3293,'raw -- CBO demo'!$A$11:$N$8141,4,FALSE)</f>
        <v>4461066</v>
      </c>
      <c r="E3293">
        <f ca="1">VLOOKUP(A3293&amp;B3293,'raw -- CBO demo'!$A$11:$N$8141,8,FALSE)+VLOOKUP(A3293&amp;B3293,'raw -- CBO demo'!$A$11:$N$8141,14,FALSE)</f>
        <v>2683490</v>
      </c>
    </row>
    <row r="3294" spans="1:5">
      <c r="A3294">
        <f t="shared" si="111"/>
        <v>2055</v>
      </c>
      <c r="B3294">
        <f t="shared" si="112"/>
        <v>60</v>
      </c>
      <c r="C3294" t="str">
        <f t="shared" si="112"/>
        <v>pop_55_64</v>
      </c>
      <c r="D3294">
        <f ca="1">VLOOKUP(A3294&amp;B3294,'raw -- CBO demo'!$A$11:$N$8141,4,FALSE)</f>
        <v>4458819</v>
      </c>
      <c r="E3294">
        <f ca="1">VLOOKUP(A3294&amp;B3294,'raw -- CBO demo'!$A$11:$N$8141,8,FALSE)+VLOOKUP(A3294&amp;B3294,'raw -- CBO demo'!$A$11:$N$8141,14,FALSE)</f>
        <v>2680681</v>
      </c>
    </row>
    <row r="3295" spans="1:5">
      <c r="A3295">
        <f t="shared" si="111"/>
        <v>2055</v>
      </c>
      <c r="B3295">
        <f t="shared" si="112"/>
        <v>61</v>
      </c>
      <c r="C3295" t="str">
        <f t="shared" si="112"/>
        <v>pop_55_64</v>
      </c>
      <c r="D3295">
        <f ca="1">VLOOKUP(A3295&amp;B3295,'raw -- CBO demo'!$A$11:$N$8141,4,FALSE)</f>
        <v>4477429</v>
      </c>
      <c r="E3295">
        <f ca="1">VLOOKUP(A3295&amp;B3295,'raw -- CBO demo'!$A$11:$N$8141,8,FALSE)+VLOOKUP(A3295&amp;B3295,'raw -- CBO demo'!$A$11:$N$8141,14,FALSE)</f>
        <v>2556452</v>
      </c>
    </row>
    <row r="3296" spans="1:5">
      <c r="A3296">
        <f t="shared" si="111"/>
        <v>2055</v>
      </c>
      <c r="B3296">
        <f t="shared" si="112"/>
        <v>62</v>
      </c>
      <c r="C3296" t="str">
        <f t="shared" si="112"/>
        <v>pop_55_64</v>
      </c>
      <c r="D3296">
        <f ca="1">VLOOKUP(A3296&amp;B3296,'raw -- CBO demo'!$A$11:$N$8141,4,FALSE)</f>
        <v>4527133</v>
      </c>
      <c r="E3296">
        <f ca="1">VLOOKUP(A3296&amp;B3296,'raw -- CBO demo'!$A$11:$N$8141,8,FALSE)+VLOOKUP(A3296&amp;B3296,'raw -- CBO demo'!$A$11:$N$8141,14,FALSE)</f>
        <v>2643208</v>
      </c>
    </row>
    <row r="3297" spans="1:5">
      <c r="A3297">
        <f t="shared" si="111"/>
        <v>2055</v>
      </c>
      <c r="B3297">
        <f t="shared" si="112"/>
        <v>63</v>
      </c>
      <c r="C3297" t="str">
        <f t="shared" si="112"/>
        <v>pop_55_64</v>
      </c>
      <c r="D3297">
        <f ca="1">VLOOKUP(A3297&amp;B3297,'raw -- CBO demo'!$A$11:$N$8141,4,FALSE)</f>
        <v>4534715</v>
      </c>
      <c r="E3297">
        <f ca="1">VLOOKUP(A3297&amp;B3297,'raw -- CBO demo'!$A$11:$N$8141,8,FALSE)+VLOOKUP(A3297&amp;B3297,'raw -- CBO demo'!$A$11:$N$8141,14,FALSE)</f>
        <v>2572620</v>
      </c>
    </row>
    <row r="3298" spans="1:5">
      <c r="A3298">
        <f t="shared" si="111"/>
        <v>2055</v>
      </c>
      <c r="B3298">
        <f t="shared" si="112"/>
        <v>64</v>
      </c>
      <c r="C3298" t="str">
        <f t="shared" si="112"/>
        <v>pop_55_64</v>
      </c>
      <c r="D3298">
        <f ca="1">VLOOKUP(A3298&amp;B3298,'raw -- CBO demo'!$A$11:$N$8141,4,FALSE)</f>
        <v>4544987</v>
      </c>
      <c r="E3298">
        <f ca="1">VLOOKUP(A3298&amp;B3298,'raw -- CBO demo'!$A$11:$N$8141,8,FALSE)+VLOOKUP(A3298&amp;B3298,'raw -- CBO demo'!$A$11:$N$8141,14,FALSE)</f>
        <v>2618342</v>
      </c>
    </row>
    <row r="3299" spans="1:5">
      <c r="A3299">
        <f t="shared" si="111"/>
        <v>2055</v>
      </c>
      <c r="B3299">
        <f t="shared" si="112"/>
        <v>65</v>
      </c>
      <c r="C3299" t="str">
        <f t="shared" si="112"/>
        <v>pop_65_74</v>
      </c>
      <c r="D3299">
        <f ca="1">VLOOKUP(A3299&amp;B3299,'raw -- CBO demo'!$A$11:$N$8141,4,FALSE)</f>
        <v>4382690</v>
      </c>
      <c r="E3299">
        <f ca="1">VLOOKUP(A3299&amp;B3299,'raw -- CBO demo'!$A$11:$N$8141,8,FALSE)+VLOOKUP(A3299&amp;B3299,'raw -- CBO demo'!$A$11:$N$8141,14,FALSE)</f>
        <v>2511708</v>
      </c>
    </row>
    <row r="3300" spans="1:5">
      <c r="A3300">
        <f t="shared" si="111"/>
        <v>2055</v>
      </c>
      <c r="B3300">
        <f t="shared" si="112"/>
        <v>66</v>
      </c>
      <c r="C3300" t="str">
        <f t="shared" si="112"/>
        <v>pop_65_74</v>
      </c>
      <c r="D3300">
        <f ca="1">VLOOKUP(A3300&amp;B3300,'raw -- CBO demo'!$A$11:$N$8141,4,FALSE)</f>
        <v>4243619</v>
      </c>
      <c r="E3300">
        <f ca="1">VLOOKUP(A3300&amp;B3300,'raw -- CBO demo'!$A$11:$N$8141,8,FALSE)+VLOOKUP(A3300&amp;B3300,'raw -- CBO demo'!$A$11:$N$8141,14,FALSE)</f>
        <v>2338368</v>
      </c>
    </row>
    <row r="3301" spans="1:5">
      <c r="A3301">
        <f t="shared" si="111"/>
        <v>2055</v>
      </c>
      <c r="B3301">
        <f t="shared" si="112"/>
        <v>67</v>
      </c>
      <c r="C3301" t="str">
        <f t="shared" si="112"/>
        <v>pop_65_74</v>
      </c>
      <c r="D3301">
        <f ca="1">VLOOKUP(A3301&amp;B3301,'raw -- CBO demo'!$A$11:$N$8141,4,FALSE)</f>
        <v>4100910</v>
      </c>
      <c r="E3301">
        <f ca="1">VLOOKUP(A3301&amp;B3301,'raw -- CBO demo'!$A$11:$N$8141,8,FALSE)+VLOOKUP(A3301&amp;B3301,'raw -- CBO demo'!$A$11:$N$8141,14,FALSE)</f>
        <v>2323072</v>
      </c>
    </row>
    <row r="3302" spans="1:5">
      <c r="A3302">
        <f t="shared" si="111"/>
        <v>2055</v>
      </c>
      <c r="B3302">
        <f t="shared" si="112"/>
        <v>68</v>
      </c>
      <c r="C3302" t="str">
        <f t="shared" si="112"/>
        <v>pop_65_74</v>
      </c>
      <c r="D3302">
        <f ca="1">VLOOKUP(A3302&amp;B3302,'raw -- CBO demo'!$A$11:$N$8141,4,FALSE)</f>
        <v>4017584</v>
      </c>
      <c r="E3302">
        <f ca="1">VLOOKUP(A3302&amp;B3302,'raw -- CBO demo'!$A$11:$N$8141,8,FALSE)+VLOOKUP(A3302&amp;B3302,'raw -- CBO demo'!$A$11:$N$8141,14,FALSE)</f>
        <v>2260729</v>
      </c>
    </row>
    <row r="3303" spans="1:5">
      <c r="A3303">
        <f t="shared" si="111"/>
        <v>2055</v>
      </c>
      <c r="B3303">
        <f t="shared" si="112"/>
        <v>69</v>
      </c>
      <c r="C3303" t="str">
        <f t="shared" si="112"/>
        <v>pop_65_74</v>
      </c>
      <c r="D3303">
        <f ca="1">VLOOKUP(A3303&amp;B3303,'raw -- CBO demo'!$A$11:$N$8141,4,FALSE)</f>
        <v>3980489</v>
      </c>
      <c r="E3303">
        <f ca="1">VLOOKUP(A3303&amp;B3303,'raw -- CBO demo'!$A$11:$N$8141,8,FALSE)+VLOOKUP(A3303&amp;B3303,'raw -- CBO demo'!$A$11:$N$8141,14,FALSE)</f>
        <v>2262056</v>
      </c>
    </row>
    <row r="3304" spans="1:5">
      <c r="A3304">
        <f t="shared" si="111"/>
        <v>2055</v>
      </c>
      <c r="B3304">
        <f t="shared" si="112"/>
        <v>70</v>
      </c>
      <c r="C3304" t="str">
        <f t="shared" si="112"/>
        <v>pop_65_74</v>
      </c>
      <c r="D3304">
        <f ca="1">VLOOKUP(A3304&amp;B3304,'raw -- CBO demo'!$A$11:$N$8141,4,FALSE)</f>
        <v>3854672</v>
      </c>
      <c r="E3304">
        <f ca="1">VLOOKUP(A3304&amp;B3304,'raw -- CBO demo'!$A$11:$N$8141,8,FALSE)+VLOOKUP(A3304&amp;B3304,'raw -- CBO demo'!$A$11:$N$8141,14,FALSE)</f>
        <v>2199231</v>
      </c>
    </row>
    <row r="3305" spans="1:5">
      <c r="A3305">
        <f t="shared" si="111"/>
        <v>2055</v>
      </c>
      <c r="B3305">
        <f t="shared" si="112"/>
        <v>71</v>
      </c>
      <c r="C3305" t="str">
        <f t="shared" si="112"/>
        <v>pop_65_74</v>
      </c>
      <c r="D3305">
        <f ca="1">VLOOKUP(A3305&amp;B3305,'raw -- CBO demo'!$A$11:$N$8141,4,FALSE)</f>
        <v>3784752</v>
      </c>
      <c r="E3305">
        <f ca="1">VLOOKUP(A3305&amp;B3305,'raw -- CBO demo'!$A$11:$N$8141,8,FALSE)+VLOOKUP(A3305&amp;B3305,'raw -- CBO demo'!$A$11:$N$8141,14,FALSE)</f>
        <v>2218026</v>
      </c>
    </row>
    <row r="3306" spans="1:5">
      <c r="A3306">
        <f t="shared" si="111"/>
        <v>2055</v>
      </c>
      <c r="B3306">
        <f t="shared" si="112"/>
        <v>72</v>
      </c>
      <c r="C3306" t="str">
        <f t="shared" si="112"/>
        <v>pop_65_74</v>
      </c>
      <c r="D3306">
        <f ca="1">VLOOKUP(A3306&amp;B3306,'raw -- CBO demo'!$A$11:$N$8141,4,FALSE)</f>
        <v>3795078</v>
      </c>
      <c r="E3306">
        <f ca="1">VLOOKUP(A3306&amp;B3306,'raw -- CBO demo'!$A$11:$N$8141,8,FALSE)+VLOOKUP(A3306&amp;B3306,'raw -- CBO demo'!$A$11:$N$8141,14,FALSE)</f>
        <v>2203699</v>
      </c>
    </row>
    <row r="3307" spans="1:5">
      <c r="A3307">
        <f t="shared" si="111"/>
        <v>2055</v>
      </c>
      <c r="B3307">
        <f t="shared" si="112"/>
        <v>73</v>
      </c>
      <c r="C3307" t="str">
        <f t="shared" si="112"/>
        <v>pop_65_74</v>
      </c>
      <c r="D3307">
        <f ca="1">VLOOKUP(A3307&amp;B3307,'raw -- CBO demo'!$A$11:$N$8141,4,FALSE)</f>
        <v>3667805</v>
      </c>
      <c r="E3307">
        <f ca="1">VLOOKUP(A3307&amp;B3307,'raw -- CBO demo'!$A$11:$N$8141,8,FALSE)+VLOOKUP(A3307&amp;B3307,'raw -- CBO demo'!$A$11:$N$8141,14,FALSE)</f>
        <v>2106502</v>
      </c>
    </row>
    <row r="3308" spans="1:5">
      <c r="A3308">
        <f t="shared" si="111"/>
        <v>2055</v>
      </c>
      <c r="B3308">
        <f t="shared" si="112"/>
        <v>74</v>
      </c>
      <c r="C3308" t="str">
        <f t="shared" si="112"/>
        <v>pop_65_74</v>
      </c>
      <c r="D3308">
        <f ca="1">VLOOKUP(A3308&amp;B3308,'raw -- CBO demo'!$A$11:$N$8141,4,FALSE)</f>
        <v>3648809</v>
      </c>
      <c r="E3308">
        <f ca="1">VLOOKUP(A3308&amp;B3308,'raw -- CBO demo'!$A$11:$N$8141,8,FALSE)+VLOOKUP(A3308&amp;B3308,'raw -- CBO demo'!$A$11:$N$8141,14,FALSE)</f>
        <v>2079652</v>
      </c>
    </row>
    <row r="3309" spans="1:5">
      <c r="A3309">
        <f t="shared" ref="A3309:A3372" si="113">A3208+1</f>
        <v>2055</v>
      </c>
      <c r="B3309">
        <f t="shared" ref="B3309:C3372" si="114">B3208</f>
        <v>75</v>
      </c>
      <c r="C3309" t="str">
        <f t="shared" si="114"/>
        <v>pop_75_84</v>
      </c>
      <c r="D3309">
        <f ca="1">VLOOKUP(A3309&amp;B3309,'raw -- CBO demo'!$A$11:$N$8141,4,FALSE)</f>
        <v>3441019</v>
      </c>
      <c r="E3309">
        <f ca="1">VLOOKUP(A3309&amp;B3309,'raw -- CBO demo'!$A$11:$N$8141,8,FALSE)+VLOOKUP(A3309&amp;B3309,'raw -- CBO demo'!$A$11:$N$8141,14,FALSE)</f>
        <v>1971340</v>
      </c>
    </row>
    <row r="3310" spans="1:5">
      <c r="A3310">
        <f t="shared" si="113"/>
        <v>2055</v>
      </c>
      <c r="B3310">
        <f t="shared" si="114"/>
        <v>76</v>
      </c>
      <c r="C3310" t="str">
        <f t="shared" si="114"/>
        <v>pop_75_84</v>
      </c>
      <c r="D3310">
        <f ca="1">VLOOKUP(A3310&amp;B3310,'raw -- CBO demo'!$A$11:$N$8141,4,FALSE)</f>
        <v>3257450</v>
      </c>
      <c r="E3310">
        <f ca="1">VLOOKUP(A3310&amp;B3310,'raw -- CBO demo'!$A$11:$N$8141,8,FALSE)+VLOOKUP(A3310&amp;B3310,'raw -- CBO demo'!$A$11:$N$8141,14,FALSE)</f>
        <v>1876338</v>
      </c>
    </row>
    <row r="3311" spans="1:5">
      <c r="A3311">
        <f t="shared" si="113"/>
        <v>2055</v>
      </c>
      <c r="B3311">
        <f t="shared" si="114"/>
        <v>77</v>
      </c>
      <c r="C3311" t="str">
        <f t="shared" si="114"/>
        <v>pop_75_84</v>
      </c>
      <c r="D3311">
        <f ca="1">VLOOKUP(A3311&amp;B3311,'raw -- CBO demo'!$A$11:$N$8141,4,FALSE)</f>
        <v>3157528</v>
      </c>
      <c r="E3311">
        <f ca="1">VLOOKUP(A3311&amp;B3311,'raw -- CBO demo'!$A$11:$N$8141,8,FALSE)+VLOOKUP(A3311&amp;B3311,'raw -- CBO demo'!$A$11:$N$8141,14,FALSE)</f>
        <v>1766880</v>
      </c>
    </row>
    <row r="3312" spans="1:5">
      <c r="A3312">
        <f t="shared" si="113"/>
        <v>2055</v>
      </c>
      <c r="B3312">
        <f t="shared" si="114"/>
        <v>78</v>
      </c>
      <c r="C3312" t="str">
        <f t="shared" si="114"/>
        <v>pop_75_84</v>
      </c>
      <c r="D3312">
        <f ca="1">VLOOKUP(A3312&amp;B3312,'raw -- CBO demo'!$A$11:$N$8141,4,FALSE)</f>
        <v>2962146</v>
      </c>
      <c r="E3312">
        <f ca="1">VLOOKUP(A3312&amp;B3312,'raw -- CBO demo'!$A$11:$N$8141,8,FALSE)+VLOOKUP(A3312&amp;B3312,'raw -- CBO demo'!$A$11:$N$8141,14,FALSE)</f>
        <v>1666976</v>
      </c>
    </row>
    <row r="3313" spans="1:5">
      <c r="A3313">
        <f t="shared" si="113"/>
        <v>2055</v>
      </c>
      <c r="B3313">
        <f t="shared" si="114"/>
        <v>79</v>
      </c>
      <c r="C3313" t="str">
        <f t="shared" si="114"/>
        <v>pop_75_84</v>
      </c>
      <c r="D3313">
        <f ca="1">VLOOKUP(A3313&amp;B3313,'raw -- CBO demo'!$A$11:$N$8141,4,FALSE)</f>
        <v>2850674</v>
      </c>
      <c r="E3313">
        <f ca="1">VLOOKUP(A3313&amp;B3313,'raw -- CBO demo'!$A$11:$N$8141,8,FALSE)+VLOOKUP(A3313&amp;B3313,'raw -- CBO demo'!$A$11:$N$8141,14,FALSE)</f>
        <v>1589332</v>
      </c>
    </row>
    <row r="3314" spans="1:5">
      <c r="A3314">
        <f t="shared" si="113"/>
        <v>2055</v>
      </c>
      <c r="B3314">
        <f t="shared" si="114"/>
        <v>80</v>
      </c>
      <c r="C3314" t="str">
        <f t="shared" si="114"/>
        <v>pop_75_84</v>
      </c>
      <c r="D3314">
        <f ca="1">VLOOKUP(A3314&amp;B3314,'raw -- CBO demo'!$A$11:$N$8141,4,FALSE)</f>
        <v>2744478</v>
      </c>
      <c r="E3314">
        <f ca="1">VLOOKUP(A3314&amp;B3314,'raw -- CBO demo'!$A$11:$N$8141,8,FALSE)+VLOOKUP(A3314&amp;B3314,'raw -- CBO demo'!$A$11:$N$8141,14,FALSE)</f>
        <v>1462505</v>
      </c>
    </row>
    <row r="3315" spans="1:5">
      <c r="A3315">
        <f t="shared" si="113"/>
        <v>2055</v>
      </c>
      <c r="B3315">
        <f t="shared" si="114"/>
        <v>81</v>
      </c>
      <c r="C3315" t="str">
        <f t="shared" si="114"/>
        <v>pop_75_84</v>
      </c>
      <c r="D3315">
        <f ca="1">VLOOKUP(A3315&amp;B3315,'raw -- CBO demo'!$A$11:$N$8141,4,FALSE)</f>
        <v>2591797</v>
      </c>
      <c r="E3315">
        <f ca="1">VLOOKUP(A3315&amp;B3315,'raw -- CBO demo'!$A$11:$N$8141,8,FALSE)+VLOOKUP(A3315&amp;B3315,'raw -- CBO demo'!$A$11:$N$8141,14,FALSE)</f>
        <v>1367207</v>
      </c>
    </row>
    <row r="3316" spans="1:5">
      <c r="A3316">
        <f t="shared" si="113"/>
        <v>2055</v>
      </c>
      <c r="B3316">
        <f t="shared" si="114"/>
        <v>82</v>
      </c>
      <c r="C3316" t="str">
        <f t="shared" si="114"/>
        <v>pop_75_84</v>
      </c>
      <c r="D3316">
        <f ca="1">VLOOKUP(A3316&amp;B3316,'raw -- CBO demo'!$A$11:$N$8141,4,FALSE)</f>
        <v>2577257</v>
      </c>
      <c r="E3316">
        <f ca="1">VLOOKUP(A3316&amp;B3316,'raw -- CBO demo'!$A$11:$N$8141,8,FALSE)+VLOOKUP(A3316&amp;B3316,'raw -- CBO demo'!$A$11:$N$8141,14,FALSE)</f>
        <v>1313664</v>
      </c>
    </row>
    <row r="3317" spans="1:5">
      <c r="A3317">
        <f t="shared" si="113"/>
        <v>2055</v>
      </c>
      <c r="B3317">
        <f t="shared" si="114"/>
        <v>83</v>
      </c>
      <c r="C3317" t="str">
        <f t="shared" si="114"/>
        <v>pop_75_84</v>
      </c>
      <c r="D3317">
        <f ca="1">VLOOKUP(A3317&amp;B3317,'raw -- CBO demo'!$A$11:$N$8141,4,FALSE)</f>
        <v>2560549</v>
      </c>
      <c r="E3317">
        <f ca="1">VLOOKUP(A3317&amp;B3317,'raw -- CBO demo'!$A$11:$N$8141,8,FALSE)+VLOOKUP(A3317&amp;B3317,'raw -- CBO demo'!$A$11:$N$8141,14,FALSE)</f>
        <v>1262174</v>
      </c>
    </row>
    <row r="3318" spans="1:5">
      <c r="A3318">
        <f t="shared" si="113"/>
        <v>2055</v>
      </c>
      <c r="B3318">
        <f t="shared" si="114"/>
        <v>84</v>
      </c>
      <c r="C3318" t="str">
        <f t="shared" si="114"/>
        <v>pop_75_84</v>
      </c>
      <c r="D3318">
        <f ca="1">VLOOKUP(A3318&amp;B3318,'raw -- CBO demo'!$A$11:$N$8141,4,FALSE)</f>
        <v>2522610</v>
      </c>
      <c r="E3318">
        <f ca="1">VLOOKUP(A3318&amp;B3318,'raw -- CBO demo'!$A$11:$N$8141,8,FALSE)+VLOOKUP(A3318&amp;B3318,'raw -- CBO demo'!$A$11:$N$8141,14,FALSE)</f>
        <v>1224337</v>
      </c>
    </row>
    <row r="3319" spans="1:5">
      <c r="A3319">
        <f t="shared" si="113"/>
        <v>2055</v>
      </c>
      <c r="B3319">
        <f t="shared" si="114"/>
        <v>85</v>
      </c>
      <c r="C3319" t="str">
        <f t="shared" si="114"/>
        <v>pop_85_plus</v>
      </c>
      <c r="D3319">
        <f ca="1">VLOOKUP(A3319&amp;B3319,'raw -- CBO demo'!$A$11:$N$8141,4,FALSE)</f>
        <v>2260884</v>
      </c>
      <c r="E3319">
        <f ca="1">VLOOKUP(A3319&amp;B3319,'raw -- CBO demo'!$A$11:$N$8141,8,FALSE)+VLOOKUP(A3319&amp;B3319,'raw -- CBO demo'!$A$11:$N$8141,14,FALSE)</f>
        <v>1114078</v>
      </c>
    </row>
    <row r="3320" spans="1:5">
      <c r="A3320">
        <f t="shared" si="113"/>
        <v>2055</v>
      </c>
      <c r="B3320">
        <f t="shared" si="114"/>
        <v>86</v>
      </c>
      <c r="C3320" t="str">
        <f t="shared" si="114"/>
        <v>pop_85_plus</v>
      </c>
      <c r="D3320">
        <f ca="1">VLOOKUP(A3320&amp;B3320,'raw -- CBO demo'!$A$11:$N$8141,4,FALSE)</f>
        <v>2037024</v>
      </c>
      <c r="E3320">
        <f ca="1">VLOOKUP(A3320&amp;B3320,'raw -- CBO demo'!$A$11:$N$8141,8,FALSE)+VLOOKUP(A3320&amp;B3320,'raw -- CBO demo'!$A$11:$N$8141,14,FALSE)</f>
        <v>920843</v>
      </c>
    </row>
    <row r="3321" spans="1:5">
      <c r="A3321">
        <f t="shared" si="113"/>
        <v>2055</v>
      </c>
      <c r="B3321">
        <f t="shared" si="114"/>
        <v>87</v>
      </c>
      <c r="C3321" t="str">
        <f t="shared" si="114"/>
        <v>pop_85_plus</v>
      </c>
      <c r="D3321">
        <f ca="1">VLOOKUP(A3321&amp;B3321,'raw -- CBO demo'!$A$11:$N$8141,4,FALSE)</f>
        <v>1849697</v>
      </c>
      <c r="E3321">
        <f ca="1">VLOOKUP(A3321&amp;B3321,'raw -- CBO demo'!$A$11:$N$8141,8,FALSE)+VLOOKUP(A3321&amp;B3321,'raw -- CBO demo'!$A$11:$N$8141,14,FALSE)</f>
        <v>822821</v>
      </c>
    </row>
    <row r="3322" spans="1:5">
      <c r="A3322">
        <f t="shared" si="113"/>
        <v>2055</v>
      </c>
      <c r="B3322">
        <f t="shared" si="114"/>
        <v>88</v>
      </c>
      <c r="C3322" t="str">
        <f t="shared" si="114"/>
        <v>pop_85_plus</v>
      </c>
      <c r="D3322">
        <f ca="1">VLOOKUP(A3322&amp;B3322,'raw -- CBO demo'!$A$11:$N$8141,4,FALSE)</f>
        <v>1701786</v>
      </c>
      <c r="E3322">
        <f ca="1">VLOOKUP(A3322&amp;B3322,'raw -- CBO demo'!$A$11:$N$8141,8,FALSE)+VLOOKUP(A3322&amp;B3322,'raw -- CBO demo'!$A$11:$N$8141,14,FALSE)</f>
        <v>716194</v>
      </c>
    </row>
    <row r="3323" spans="1:5">
      <c r="A3323">
        <f t="shared" si="113"/>
        <v>2055</v>
      </c>
      <c r="B3323">
        <f t="shared" si="114"/>
        <v>89</v>
      </c>
      <c r="C3323" t="str">
        <f t="shared" si="114"/>
        <v>pop_85_plus</v>
      </c>
      <c r="D3323">
        <f ca="1">VLOOKUP(A3323&amp;B3323,'raw -- CBO demo'!$A$11:$N$8141,4,FALSE)</f>
        <v>1579372</v>
      </c>
      <c r="E3323">
        <f ca="1">VLOOKUP(A3323&amp;B3323,'raw -- CBO demo'!$A$11:$N$8141,8,FALSE)+VLOOKUP(A3323&amp;B3323,'raw -- CBO demo'!$A$11:$N$8141,14,FALSE)</f>
        <v>601569</v>
      </c>
    </row>
    <row r="3324" spans="1:5">
      <c r="A3324">
        <f t="shared" si="113"/>
        <v>2055</v>
      </c>
      <c r="B3324">
        <f t="shared" si="114"/>
        <v>90</v>
      </c>
      <c r="C3324" t="str">
        <f t="shared" si="114"/>
        <v>pop_85_plus</v>
      </c>
      <c r="D3324">
        <f ca="1">VLOOKUP(A3324&amp;B3324,'raw -- CBO demo'!$A$11:$N$8141,4,FALSE)</f>
        <v>1460505</v>
      </c>
      <c r="E3324">
        <f ca="1">VLOOKUP(A3324&amp;B3324,'raw -- CBO demo'!$A$11:$N$8141,8,FALSE)+VLOOKUP(A3324&amp;B3324,'raw -- CBO demo'!$A$11:$N$8141,14,FALSE)</f>
        <v>555829</v>
      </c>
    </row>
    <row r="3325" spans="1:5">
      <c r="A3325">
        <f t="shared" si="113"/>
        <v>2055</v>
      </c>
      <c r="B3325">
        <f t="shared" si="114"/>
        <v>91</v>
      </c>
      <c r="C3325" t="str">
        <f t="shared" si="114"/>
        <v>pop_85_plus</v>
      </c>
      <c r="D3325">
        <f ca="1">VLOOKUP(A3325&amp;B3325,'raw -- CBO demo'!$A$11:$N$8141,4,FALSE)</f>
        <v>1267603</v>
      </c>
      <c r="E3325">
        <f ca="1">VLOOKUP(A3325&amp;B3325,'raw -- CBO demo'!$A$11:$N$8141,8,FALSE)+VLOOKUP(A3325&amp;B3325,'raw -- CBO demo'!$A$11:$N$8141,14,FALSE)</f>
        <v>464526</v>
      </c>
    </row>
    <row r="3326" spans="1:5">
      <c r="A3326">
        <f t="shared" si="113"/>
        <v>2055</v>
      </c>
      <c r="B3326">
        <f t="shared" si="114"/>
        <v>92</v>
      </c>
      <c r="C3326" t="str">
        <f t="shared" si="114"/>
        <v>pop_85_plus</v>
      </c>
      <c r="D3326">
        <f ca="1">VLOOKUP(A3326&amp;B3326,'raw -- CBO demo'!$A$11:$N$8141,4,FALSE)</f>
        <v>1086108</v>
      </c>
      <c r="E3326">
        <f ca="1">VLOOKUP(A3326&amp;B3326,'raw -- CBO demo'!$A$11:$N$8141,8,FALSE)+VLOOKUP(A3326&amp;B3326,'raw -- CBO demo'!$A$11:$N$8141,14,FALSE)</f>
        <v>369160</v>
      </c>
    </row>
    <row r="3327" spans="1:5">
      <c r="A3327">
        <f t="shared" si="113"/>
        <v>2055</v>
      </c>
      <c r="B3327">
        <f t="shared" si="114"/>
        <v>93</v>
      </c>
      <c r="C3327" t="str">
        <f t="shared" si="114"/>
        <v>pop_85_plus</v>
      </c>
      <c r="D3327">
        <f ca="1">VLOOKUP(A3327&amp;B3327,'raw -- CBO demo'!$A$11:$N$8141,4,FALSE)</f>
        <v>907786</v>
      </c>
      <c r="E3327">
        <f ca="1">VLOOKUP(A3327&amp;B3327,'raw -- CBO demo'!$A$11:$N$8141,8,FALSE)+VLOOKUP(A3327&amp;B3327,'raw -- CBO demo'!$A$11:$N$8141,14,FALSE)</f>
        <v>278514</v>
      </c>
    </row>
    <row r="3328" spans="1:5">
      <c r="A3328">
        <f t="shared" si="113"/>
        <v>2055</v>
      </c>
      <c r="B3328">
        <f t="shared" si="114"/>
        <v>94</v>
      </c>
      <c r="C3328" t="str">
        <f t="shared" si="114"/>
        <v>pop_85_plus</v>
      </c>
      <c r="D3328">
        <f ca="1">VLOOKUP(A3328&amp;B3328,'raw -- CBO demo'!$A$11:$N$8141,4,FALSE)</f>
        <v>753825</v>
      </c>
      <c r="E3328">
        <f ca="1">VLOOKUP(A3328&amp;B3328,'raw -- CBO demo'!$A$11:$N$8141,8,FALSE)+VLOOKUP(A3328&amp;B3328,'raw -- CBO demo'!$A$11:$N$8141,14,FALSE)</f>
        <v>219388</v>
      </c>
    </row>
    <row r="3329" spans="1:5">
      <c r="A3329">
        <f t="shared" si="113"/>
        <v>2055</v>
      </c>
      <c r="B3329">
        <f t="shared" si="114"/>
        <v>95</v>
      </c>
      <c r="C3329" t="str">
        <f t="shared" si="114"/>
        <v>pop_85_plus</v>
      </c>
      <c r="D3329">
        <f ca="1">VLOOKUP(A3329&amp;B3329,'raw -- CBO demo'!$A$11:$N$8141,4,FALSE)</f>
        <v>591191</v>
      </c>
      <c r="E3329">
        <f ca="1">VLOOKUP(A3329&amp;B3329,'raw -- CBO demo'!$A$11:$N$8141,8,FALSE)+VLOOKUP(A3329&amp;B3329,'raw -- CBO demo'!$A$11:$N$8141,14,FALSE)</f>
        <v>146128</v>
      </c>
    </row>
    <row r="3330" spans="1:5">
      <c r="A3330">
        <f t="shared" si="113"/>
        <v>2055</v>
      </c>
      <c r="B3330">
        <f t="shared" si="114"/>
        <v>96</v>
      </c>
      <c r="C3330" t="str">
        <f t="shared" si="114"/>
        <v>pop_85_plus</v>
      </c>
      <c r="D3330">
        <f ca="1">VLOOKUP(A3330&amp;B3330,'raw -- CBO demo'!$A$11:$N$8141,4,FALSE)</f>
        <v>450723</v>
      </c>
      <c r="E3330">
        <f ca="1">VLOOKUP(A3330&amp;B3330,'raw -- CBO demo'!$A$11:$N$8141,8,FALSE)+VLOOKUP(A3330&amp;B3330,'raw -- CBO demo'!$A$11:$N$8141,14,FALSE)</f>
        <v>105135</v>
      </c>
    </row>
    <row r="3331" spans="1:5">
      <c r="A3331">
        <f t="shared" si="113"/>
        <v>2055</v>
      </c>
      <c r="B3331">
        <f t="shared" si="114"/>
        <v>97</v>
      </c>
      <c r="C3331" t="str">
        <f t="shared" si="114"/>
        <v>pop_85_plus</v>
      </c>
      <c r="D3331">
        <f ca="1">VLOOKUP(A3331&amp;B3331,'raw -- CBO demo'!$A$11:$N$8141,4,FALSE)</f>
        <v>346481</v>
      </c>
      <c r="E3331">
        <f ca="1">VLOOKUP(A3331&amp;B3331,'raw -- CBO demo'!$A$11:$N$8141,8,FALSE)+VLOOKUP(A3331&amp;B3331,'raw -- CBO demo'!$A$11:$N$8141,14,FALSE)</f>
        <v>74092</v>
      </c>
    </row>
    <row r="3332" spans="1:5">
      <c r="A3332">
        <f t="shared" si="113"/>
        <v>2055</v>
      </c>
      <c r="B3332">
        <f t="shared" si="114"/>
        <v>98</v>
      </c>
      <c r="C3332" t="str">
        <f t="shared" si="114"/>
        <v>pop_85_plus</v>
      </c>
      <c r="D3332">
        <f ca="1">VLOOKUP(A3332&amp;B3332,'raw -- CBO demo'!$A$11:$N$8141,4,FALSE)</f>
        <v>251947</v>
      </c>
      <c r="E3332">
        <f ca="1">VLOOKUP(A3332&amp;B3332,'raw -- CBO demo'!$A$11:$N$8141,8,FALSE)+VLOOKUP(A3332&amp;B3332,'raw -- CBO demo'!$A$11:$N$8141,14,FALSE)</f>
        <v>44547</v>
      </c>
    </row>
    <row r="3333" spans="1:5">
      <c r="A3333">
        <f t="shared" si="113"/>
        <v>2055</v>
      </c>
      <c r="B3333">
        <f t="shared" si="114"/>
        <v>99</v>
      </c>
      <c r="C3333" t="str">
        <f t="shared" si="114"/>
        <v>pop_85_plus</v>
      </c>
      <c r="D3333">
        <f ca="1">VLOOKUP(A3333&amp;B3333,'raw -- CBO demo'!$A$11:$N$8141,4,FALSE)</f>
        <v>179193</v>
      </c>
      <c r="E3333">
        <f ca="1">VLOOKUP(A3333&amp;B3333,'raw -- CBO demo'!$A$11:$N$8141,8,FALSE)+VLOOKUP(A3333&amp;B3333,'raw -- CBO demo'!$A$11:$N$8141,14,FALSE)</f>
        <v>29334</v>
      </c>
    </row>
    <row r="3334" spans="1:5">
      <c r="A3334">
        <f t="shared" si="113"/>
        <v>2055</v>
      </c>
      <c r="B3334">
        <f t="shared" si="114"/>
        <v>100</v>
      </c>
      <c r="C3334" t="str">
        <f t="shared" si="114"/>
        <v>pop_85_plus</v>
      </c>
      <c r="D3334">
        <f ca="1">VLOOKUP(A3334&amp;B3334,'raw -- CBO demo'!$A$11:$N$8141,4,FALSE)</f>
        <v>357275</v>
      </c>
      <c r="E3334">
        <f ca="1">VLOOKUP(A3334&amp;B3334,'raw -- CBO demo'!$A$11:$N$8141,8,FALSE)+VLOOKUP(A3334&amp;B3334,'raw -- CBO demo'!$A$11:$N$8141,14,FALSE)</f>
        <v>45940</v>
      </c>
    </row>
    <row r="3335" spans="1:5">
      <c r="A3335">
        <f t="shared" si="113"/>
        <v>2056</v>
      </c>
      <c r="B3335">
        <f t="shared" si="114"/>
        <v>0</v>
      </c>
      <c r="C3335" t="str">
        <f t="shared" si="114"/>
        <v>pop_0_5</v>
      </c>
      <c r="D3335">
        <f ca="1">VLOOKUP(A3335&amp;B3335,'raw -- CBO demo'!$A$11:$N$8141,4,FALSE)</f>
        <v>3861958</v>
      </c>
      <c r="E3335">
        <f ca="1">VLOOKUP(A3335&amp;B3335,'raw -- CBO demo'!$A$11:$N$8141,8,FALSE)+VLOOKUP(A3335&amp;B3335,'raw -- CBO demo'!$A$11:$N$8141,14,FALSE)</f>
        <v>0</v>
      </c>
    </row>
    <row r="3336" spans="1:5">
      <c r="A3336">
        <f t="shared" si="113"/>
        <v>2056</v>
      </c>
      <c r="B3336">
        <f t="shared" si="114"/>
        <v>1</v>
      </c>
      <c r="C3336" t="str">
        <f t="shared" si="114"/>
        <v>pop_0_5</v>
      </c>
      <c r="D3336">
        <f ca="1">VLOOKUP(A3336&amp;B3336,'raw -- CBO demo'!$A$11:$N$8141,4,FALSE)</f>
        <v>3870013</v>
      </c>
      <c r="E3336">
        <f ca="1">VLOOKUP(A3336&amp;B3336,'raw -- CBO demo'!$A$11:$N$8141,8,FALSE)+VLOOKUP(A3336&amp;B3336,'raw -- CBO demo'!$A$11:$N$8141,14,FALSE)</f>
        <v>0</v>
      </c>
    </row>
    <row r="3337" spans="1:5">
      <c r="A3337">
        <f t="shared" si="113"/>
        <v>2056</v>
      </c>
      <c r="B3337">
        <f t="shared" si="114"/>
        <v>2</v>
      </c>
      <c r="C3337" t="str">
        <f t="shared" si="114"/>
        <v>pop_0_5</v>
      </c>
      <c r="D3337">
        <f ca="1">VLOOKUP(A3337&amp;B3337,'raw -- CBO demo'!$A$11:$N$8141,4,FALSE)</f>
        <v>3890275</v>
      </c>
      <c r="E3337">
        <f ca="1">VLOOKUP(A3337&amp;B3337,'raw -- CBO demo'!$A$11:$N$8141,8,FALSE)+VLOOKUP(A3337&amp;B3337,'raw -- CBO demo'!$A$11:$N$8141,14,FALSE)</f>
        <v>0</v>
      </c>
    </row>
    <row r="3338" spans="1:5">
      <c r="A3338">
        <f t="shared" si="113"/>
        <v>2056</v>
      </c>
      <c r="B3338">
        <f t="shared" si="114"/>
        <v>3</v>
      </c>
      <c r="C3338" t="str">
        <f t="shared" si="114"/>
        <v>pop_0_5</v>
      </c>
      <c r="D3338">
        <f ca="1">VLOOKUP(A3338&amp;B3338,'raw -- CBO demo'!$A$11:$N$8141,4,FALSE)</f>
        <v>3914666</v>
      </c>
      <c r="E3338">
        <f ca="1">VLOOKUP(A3338&amp;B3338,'raw -- CBO demo'!$A$11:$N$8141,8,FALSE)+VLOOKUP(A3338&amp;B3338,'raw -- CBO demo'!$A$11:$N$8141,14,FALSE)</f>
        <v>0</v>
      </c>
    </row>
    <row r="3339" spans="1:5">
      <c r="A3339">
        <f t="shared" si="113"/>
        <v>2056</v>
      </c>
      <c r="B3339">
        <f t="shared" si="114"/>
        <v>4</v>
      </c>
      <c r="C3339" t="str">
        <f t="shared" si="114"/>
        <v>pop_0_5</v>
      </c>
      <c r="D3339">
        <f ca="1">VLOOKUP(A3339&amp;B3339,'raw -- CBO demo'!$A$11:$N$8141,4,FALSE)</f>
        <v>3940564</v>
      </c>
      <c r="E3339">
        <f ca="1">VLOOKUP(A3339&amp;B3339,'raw -- CBO demo'!$A$11:$N$8141,8,FALSE)+VLOOKUP(A3339&amp;B3339,'raw -- CBO demo'!$A$11:$N$8141,14,FALSE)</f>
        <v>0</v>
      </c>
    </row>
    <row r="3340" spans="1:5">
      <c r="A3340">
        <f t="shared" si="113"/>
        <v>2056</v>
      </c>
      <c r="B3340">
        <f t="shared" si="114"/>
        <v>5</v>
      </c>
      <c r="C3340" t="str">
        <f t="shared" si="114"/>
        <v>pop_0_5</v>
      </c>
      <c r="D3340">
        <f ca="1">VLOOKUP(A3340&amp;B3340,'raw -- CBO demo'!$A$11:$N$8141,4,FALSE)</f>
        <v>3968517</v>
      </c>
      <c r="E3340">
        <f ca="1">VLOOKUP(A3340&amp;B3340,'raw -- CBO demo'!$A$11:$N$8141,8,FALSE)+VLOOKUP(A3340&amp;B3340,'raw -- CBO demo'!$A$11:$N$8141,14,FALSE)</f>
        <v>0</v>
      </c>
    </row>
    <row r="3341" spans="1:5">
      <c r="A3341">
        <f t="shared" si="113"/>
        <v>2056</v>
      </c>
      <c r="B3341">
        <f t="shared" si="114"/>
        <v>6</v>
      </c>
      <c r="C3341" t="str">
        <f t="shared" si="114"/>
        <v>pop_6_17</v>
      </c>
      <c r="D3341">
        <f ca="1">VLOOKUP(A3341&amp;B3341,'raw -- CBO demo'!$A$11:$N$8141,4,FALSE)</f>
        <v>4000271</v>
      </c>
      <c r="E3341">
        <f ca="1">VLOOKUP(A3341&amp;B3341,'raw -- CBO demo'!$A$11:$N$8141,8,FALSE)+VLOOKUP(A3341&amp;B3341,'raw -- CBO demo'!$A$11:$N$8141,14,FALSE)</f>
        <v>0</v>
      </c>
    </row>
    <row r="3342" spans="1:5">
      <c r="A3342">
        <f t="shared" si="113"/>
        <v>2056</v>
      </c>
      <c r="B3342">
        <f t="shared" si="114"/>
        <v>7</v>
      </c>
      <c r="C3342" t="str">
        <f t="shared" si="114"/>
        <v>pop_6_17</v>
      </c>
      <c r="D3342">
        <f ca="1">VLOOKUP(A3342&amp;B3342,'raw -- CBO demo'!$A$11:$N$8141,4,FALSE)</f>
        <v>4033358</v>
      </c>
      <c r="E3342">
        <f ca="1">VLOOKUP(A3342&amp;B3342,'raw -- CBO demo'!$A$11:$N$8141,8,FALSE)+VLOOKUP(A3342&amp;B3342,'raw -- CBO demo'!$A$11:$N$8141,14,FALSE)</f>
        <v>0</v>
      </c>
    </row>
    <row r="3343" spans="1:5">
      <c r="A3343">
        <f t="shared" si="113"/>
        <v>2056</v>
      </c>
      <c r="B3343">
        <f t="shared" si="114"/>
        <v>8</v>
      </c>
      <c r="C3343" t="str">
        <f t="shared" si="114"/>
        <v>pop_6_17</v>
      </c>
      <c r="D3343">
        <f ca="1">VLOOKUP(A3343&amp;B3343,'raw -- CBO demo'!$A$11:$N$8141,4,FALSE)</f>
        <v>4067657</v>
      </c>
      <c r="E3343">
        <f ca="1">VLOOKUP(A3343&amp;B3343,'raw -- CBO demo'!$A$11:$N$8141,8,FALSE)+VLOOKUP(A3343&amp;B3343,'raw -- CBO demo'!$A$11:$N$8141,14,FALSE)</f>
        <v>0</v>
      </c>
    </row>
    <row r="3344" spans="1:5">
      <c r="A3344">
        <f t="shared" si="113"/>
        <v>2056</v>
      </c>
      <c r="B3344">
        <f t="shared" si="114"/>
        <v>9</v>
      </c>
      <c r="C3344" t="str">
        <f t="shared" si="114"/>
        <v>pop_6_17</v>
      </c>
      <c r="D3344">
        <f ca="1">VLOOKUP(A3344&amp;B3344,'raw -- CBO demo'!$A$11:$N$8141,4,FALSE)</f>
        <v>4103300</v>
      </c>
      <c r="E3344">
        <f ca="1">VLOOKUP(A3344&amp;B3344,'raw -- CBO demo'!$A$11:$N$8141,8,FALSE)+VLOOKUP(A3344&amp;B3344,'raw -- CBO demo'!$A$11:$N$8141,14,FALSE)</f>
        <v>0</v>
      </c>
    </row>
    <row r="3345" spans="1:5">
      <c r="A3345">
        <f t="shared" si="113"/>
        <v>2056</v>
      </c>
      <c r="B3345">
        <f t="shared" si="114"/>
        <v>10</v>
      </c>
      <c r="C3345" t="str">
        <f t="shared" si="114"/>
        <v>pop_6_17</v>
      </c>
      <c r="D3345">
        <f ca="1">VLOOKUP(A3345&amp;B3345,'raw -- CBO demo'!$A$11:$N$8141,4,FALSE)</f>
        <v>4139733</v>
      </c>
      <c r="E3345">
        <f ca="1">VLOOKUP(A3345&amp;B3345,'raw -- CBO demo'!$A$11:$N$8141,8,FALSE)+VLOOKUP(A3345&amp;B3345,'raw -- CBO demo'!$A$11:$N$8141,14,FALSE)</f>
        <v>0</v>
      </c>
    </row>
    <row r="3346" spans="1:5">
      <c r="A3346">
        <f t="shared" si="113"/>
        <v>2056</v>
      </c>
      <c r="B3346">
        <f t="shared" si="114"/>
        <v>11</v>
      </c>
      <c r="C3346" t="str">
        <f t="shared" si="114"/>
        <v>pop_6_17</v>
      </c>
      <c r="D3346">
        <f ca="1">VLOOKUP(A3346&amp;B3346,'raw -- CBO demo'!$A$11:$N$8141,4,FALSE)</f>
        <v>4175980</v>
      </c>
      <c r="E3346">
        <f ca="1">VLOOKUP(A3346&amp;B3346,'raw -- CBO demo'!$A$11:$N$8141,8,FALSE)+VLOOKUP(A3346&amp;B3346,'raw -- CBO demo'!$A$11:$N$8141,14,FALSE)</f>
        <v>0</v>
      </c>
    </row>
    <row r="3347" spans="1:5">
      <c r="A3347">
        <f t="shared" si="113"/>
        <v>2056</v>
      </c>
      <c r="B3347">
        <f t="shared" si="114"/>
        <v>12</v>
      </c>
      <c r="C3347" t="str">
        <f t="shared" si="114"/>
        <v>pop_6_17</v>
      </c>
      <c r="D3347">
        <f ca="1">VLOOKUP(A3347&amp;B3347,'raw -- CBO demo'!$A$11:$N$8141,4,FALSE)</f>
        <v>4211636</v>
      </c>
      <c r="E3347">
        <f ca="1">VLOOKUP(A3347&amp;B3347,'raw -- CBO demo'!$A$11:$N$8141,8,FALSE)+VLOOKUP(A3347&amp;B3347,'raw -- CBO demo'!$A$11:$N$8141,14,FALSE)</f>
        <v>0</v>
      </c>
    </row>
    <row r="3348" spans="1:5">
      <c r="A3348">
        <f t="shared" si="113"/>
        <v>2056</v>
      </c>
      <c r="B3348">
        <f t="shared" si="114"/>
        <v>13</v>
      </c>
      <c r="C3348" t="str">
        <f t="shared" si="114"/>
        <v>pop_6_17</v>
      </c>
      <c r="D3348">
        <f ca="1">VLOOKUP(A3348&amp;B3348,'raw -- CBO demo'!$A$11:$N$8141,4,FALSE)</f>
        <v>4246805</v>
      </c>
      <c r="E3348">
        <f ca="1">VLOOKUP(A3348&amp;B3348,'raw -- CBO demo'!$A$11:$N$8141,8,FALSE)+VLOOKUP(A3348&amp;B3348,'raw -- CBO demo'!$A$11:$N$8141,14,FALSE)</f>
        <v>0</v>
      </c>
    </row>
    <row r="3349" spans="1:5">
      <c r="A3349">
        <f t="shared" si="113"/>
        <v>2056</v>
      </c>
      <c r="B3349">
        <f t="shared" si="114"/>
        <v>14</v>
      </c>
      <c r="C3349" t="str">
        <f t="shared" si="114"/>
        <v>pop_6_17</v>
      </c>
      <c r="D3349">
        <f ca="1">VLOOKUP(A3349&amp;B3349,'raw -- CBO demo'!$A$11:$N$8141,4,FALSE)</f>
        <v>4281372</v>
      </c>
      <c r="E3349">
        <f ca="1">VLOOKUP(A3349&amp;B3349,'raw -- CBO demo'!$A$11:$N$8141,8,FALSE)+VLOOKUP(A3349&amp;B3349,'raw -- CBO demo'!$A$11:$N$8141,14,FALSE)</f>
        <v>0</v>
      </c>
    </row>
    <row r="3350" spans="1:5">
      <c r="A3350">
        <f t="shared" si="113"/>
        <v>2056</v>
      </c>
      <c r="B3350">
        <f t="shared" si="114"/>
        <v>15</v>
      </c>
      <c r="C3350" t="str">
        <f t="shared" si="114"/>
        <v>pop_6_17</v>
      </c>
      <c r="D3350">
        <f ca="1">VLOOKUP(A3350&amp;B3350,'raw -- CBO demo'!$A$11:$N$8141,4,FALSE)</f>
        <v>4315639</v>
      </c>
      <c r="E3350">
        <f ca="1">VLOOKUP(A3350&amp;B3350,'raw -- CBO demo'!$A$11:$N$8141,8,FALSE)+VLOOKUP(A3350&amp;B3350,'raw -- CBO demo'!$A$11:$N$8141,14,FALSE)</f>
        <v>0</v>
      </c>
    </row>
    <row r="3351" spans="1:5">
      <c r="A3351">
        <f t="shared" si="113"/>
        <v>2056</v>
      </c>
      <c r="B3351">
        <f t="shared" si="114"/>
        <v>16</v>
      </c>
      <c r="C3351" t="str">
        <f t="shared" si="114"/>
        <v>pop_6_17</v>
      </c>
      <c r="D3351">
        <f ca="1">VLOOKUP(A3351&amp;B3351,'raw -- CBO demo'!$A$11:$N$8141,4,FALSE)</f>
        <v>4349285</v>
      </c>
      <c r="E3351">
        <f ca="1">VLOOKUP(A3351&amp;B3351,'raw -- CBO demo'!$A$11:$N$8141,8,FALSE)+VLOOKUP(A3351&amp;B3351,'raw -- CBO demo'!$A$11:$N$8141,14,FALSE)</f>
        <v>21178</v>
      </c>
    </row>
    <row r="3352" spans="1:5">
      <c r="A3352">
        <f t="shared" si="113"/>
        <v>2056</v>
      </c>
      <c r="B3352">
        <f t="shared" si="114"/>
        <v>17</v>
      </c>
      <c r="C3352" t="str">
        <f t="shared" si="114"/>
        <v>pop_6_17</v>
      </c>
      <c r="D3352">
        <f ca="1">VLOOKUP(A3352&amp;B3352,'raw -- CBO demo'!$A$11:$N$8141,4,FALSE)</f>
        <v>4382496</v>
      </c>
      <c r="E3352">
        <f ca="1">VLOOKUP(A3352&amp;B3352,'raw -- CBO demo'!$A$11:$N$8141,8,FALSE)+VLOOKUP(A3352&amp;B3352,'raw -- CBO demo'!$A$11:$N$8141,14,FALSE)</f>
        <v>24062</v>
      </c>
    </row>
    <row r="3353" spans="1:5">
      <c r="A3353">
        <f t="shared" si="113"/>
        <v>2056</v>
      </c>
      <c r="B3353">
        <f t="shared" si="114"/>
        <v>18</v>
      </c>
      <c r="C3353" t="str">
        <f t="shared" si="114"/>
        <v>pop_18_24</v>
      </c>
      <c r="D3353">
        <f ca="1">VLOOKUP(A3353&amp;B3353,'raw -- CBO demo'!$A$11:$N$8141,4,FALSE)</f>
        <v>4414504</v>
      </c>
      <c r="E3353">
        <f ca="1">VLOOKUP(A3353&amp;B3353,'raw -- CBO demo'!$A$11:$N$8141,8,FALSE)+VLOOKUP(A3353&amp;B3353,'raw -- CBO demo'!$A$11:$N$8141,14,FALSE)</f>
        <v>49049</v>
      </c>
    </row>
    <row r="3354" spans="1:5">
      <c r="A3354">
        <f t="shared" si="113"/>
        <v>2056</v>
      </c>
      <c r="B3354">
        <f t="shared" si="114"/>
        <v>19</v>
      </c>
      <c r="C3354" t="str">
        <f t="shared" si="114"/>
        <v>pop_18_24</v>
      </c>
      <c r="D3354">
        <f ca="1">VLOOKUP(A3354&amp;B3354,'raw -- CBO demo'!$A$11:$N$8141,4,FALSE)</f>
        <v>4442741</v>
      </c>
      <c r="E3354">
        <f ca="1">VLOOKUP(A3354&amp;B3354,'raw -- CBO demo'!$A$11:$N$8141,8,FALSE)+VLOOKUP(A3354&amp;B3354,'raw -- CBO demo'!$A$11:$N$8141,14,FALSE)</f>
        <v>71149</v>
      </c>
    </row>
    <row r="3355" spans="1:5">
      <c r="A3355">
        <f t="shared" si="113"/>
        <v>2056</v>
      </c>
      <c r="B3355">
        <f t="shared" si="114"/>
        <v>20</v>
      </c>
      <c r="C3355" t="str">
        <f t="shared" si="114"/>
        <v>pop_18_24</v>
      </c>
      <c r="D3355">
        <f ca="1">VLOOKUP(A3355&amp;B3355,'raw -- CBO demo'!$A$11:$N$8141,4,FALSE)</f>
        <v>4467402</v>
      </c>
      <c r="E3355">
        <f ca="1">VLOOKUP(A3355&amp;B3355,'raw -- CBO demo'!$A$11:$N$8141,8,FALSE)+VLOOKUP(A3355&amp;B3355,'raw -- CBO demo'!$A$11:$N$8141,14,FALSE)</f>
        <v>172012</v>
      </c>
    </row>
    <row r="3356" spans="1:5">
      <c r="A3356">
        <f t="shared" si="113"/>
        <v>2056</v>
      </c>
      <c r="B3356">
        <f t="shared" si="114"/>
        <v>21</v>
      </c>
      <c r="C3356" t="str">
        <f t="shared" si="114"/>
        <v>pop_18_24</v>
      </c>
      <c r="D3356">
        <f ca="1">VLOOKUP(A3356&amp;B3356,'raw -- CBO demo'!$A$11:$N$8141,4,FALSE)</f>
        <v>4492352</v>
      </c>
      <c r="E3356">
        <f ca="1">VLOOKUP(A3356&amp;B3356,'raw -- CBO demo'!$A$11:$N$8141,8,FALSE)+VLOOKUP(A3356&amp;B3356,'raw -- CBO demo'!$A$11:$N$8141,14,FALSE)</f>
        <v>226758</v>
      </c>
    </row>
    <row r="3357" spans="1:5">
      <c r="A3357">
        <f t="shared" si="113"/>
        <v>2056</v>
      </c>
      <c r="B3357">
        <f t="shared" si="114"/>
        <v>22</v>
      </c>
      <c r="C3357" t="str">
        <f t="shared" si="114"/>
        <v>pop_18_24</v>
      </c>
      <c r="D3357">
        <f ca="1">VLOOKUP(A3357&amp;B3357,'raw -- CBO demo'!$A$11:$N$8141,4,FALSE)</f>
        <v>4514155</v>
      </c>
      <c r="E3357">
        <f ca="1">VLOOKUP(A3357&amp;B3357,'raw -- CBO demo'!$A$11:$N$8141,8,FALSE)+VLOOKUP(A3357&amp;B3357,'raw -- CBO demo'!$A$11:$N$8141,14,FALSE)</f>
        <v>350695</v>
      </c>
    </row>
    <row r="3358" spans="1:5">
      <c r="A3358">
        <f t="shared" si="113"/>
        <v>2056</v>
      </c>
      <c r="B3358">
        <f t="shared" si="114"/>
        <v>23</v>
      </c>
      <c r="C3358" t="str">
        <f t="shared" si="114"/>
        <v>pop_18_24</v>
      </c>
      <c r="D3358">
        <f ca="1">VLOOKUP(A3358&amp;B3358,'raw -- CBO demo'!$A$11:$N$8141,4,FALSE)</f>
        <v>4533646</v>
      </c>
      <c r="E3358">
        <f ca="1">VLOOKUP(A3358&amp;B3358,'raw -- CBO demo'!$A$11:$N$8141,8,FALSE)+VLOOKUP(A3358&amp;B3358,'raw -- CBO demo'!$A$11:$N$8141,14,FALSE)</f>
        <v>455780</v>
      </c>
    </row>
    <row r="3359" spans="1:5">
      <c r="A3359">
        <f t="shared" si="113"/>
        <v>2056</v>
      </c>
      <c r="B3359">
        <f t="shared" si="114"/>
        <v>24</v>
      </c>
      <c r="C3359" t="str">
        <f t="shared" si="114"/>
        <v>pop_18_24</v>
      </c>
      <c r="D3359">
        <f ca="1">VLOOKUP(A3359&amp;B3359,'raw -- CBO demo'!$A$11:$N$8141,4,FALSE)</f>
        <v>4552523</v>
      </c>
      <c r="E3359">
        <f ca="1">VLOOKUP(A3359&amp;B3359,'raw -- CBO demo'!$A$11:$N$8141,8,FALSE)+VLOOKUP(A3359&amp;B3359,'raw -- CBO demo'!$A$11:$N$8141,14,FALSE)</f>
        <v>701983</v>
      </c>
    </row>
    <row r="3360" spans="1:5">
      <c r="A3360">
        <f t="shared" si="113"/>
        <v>2056</v>
      </c>
      <c r="B3360">
        <f t="shared" si="114"/>
        <v>25</v>
      </c>
      <c r="C3360" t="str">
        <f t="shared" si="114"/>
        <v>pop_25_34</v>
      </c>
      <c r="D3360">
        <f ca="1">VLOOKUP(A3360&amp;B3360,'raw -- CBO demo'!$A$11:$N$8141,4,FALSE)</f>
        <v>4562390</v>
      </c>
      <c r="E3360">
        <f ca="1">VLOOKUP(A3360&amp;B3360,'raw -- CBO demo'!$A$11:$N$8141,8,FALSE)+VLOOKUP(A3360&amp;B3360,'raw -- CBO demo'!$A$11:$N$8141,14,FALSE)</f>
        <v>882050</v>
      </c>
    </row>
    <row r="3361" spans="1:5">
      <c r="A3361">
        <f t="shared" si="113"/>
        <v>2056</v>
      </c>
      <c r="B3361">
        <f t="shared" si="114"/>
        <v>26</v>
      </c>
      <c r="C3361" t="str">
        <f t="shared" si="114"/>
        <v>pop_25_34</v>
      </c>
      <c r="D3361">
        <f ca="1">VLOOKUP(A3361&amp;B3361,'raw -- CBO demo'!$A$11:$N$8141,4,FALSE)</f>
        <v>4556723</v>
      </c>
      <c r="E3361">
        <f ca="1">VLOOKUP(A3361&amp;B3361,'raw -- CBO demo'!$A$11:$N$8141,8,FALSE)+VLOOKUP(A3361&amp;B3361,'raw -- CBO demo'!$A$11:$N$8141,14,FALSE)</f>
        <v>1118382</v>
      </c>
    </row>
    <row r="3362" spans="1:5">
      <c r="A3362">
        <f t="shared" si="113"/>
        <v>2056</v>
      </c>
      <c r="B3362">
        <f t="shared" si="114"/>
        <v>27</v>
      </c>
      <c r="C3362" t="str">
        <f t="shared" si="114"/>
        <v>pop_25_34</v>
      </c>
      <c r="D3362">
        <f ca="1">VLOOKUP(A3362&amp;B3362,'raw -- CBO demo'!$A$11:$N$8141,4,FALSE)</f>
        <v>4539566</v>
      </c>
      <c r="E3362">
        <f ca="1">VLOOKUP(A3362&amp;B3362,'raw -- CBO demo'!$A$11:$N$8141,8,FALSE)+VLOOKUP(A3362&amp;B3362,'raw -- CBO demo'!$A$11:$N$8141,14,FALSE)</f>
        <v>1360651</v>
      </c>
    </row>
    <row r="3363" spans="1:5">
      <c r="A3363">
        <f t="shared" si="113"/>
        <v>2056</v>
      </c>
      <c r="B3363">
        <f t="shared" si="114"/>
        <v>28</v>
      </c>
      <c r="C3363" t="str">
        <f t="shared" si="114"/>
        <v>pop_25_34</v>
      </c>
      <c r="D3363">
        <f ca="1">VLOOKUP(A3363&amp;B3363,'raw -- CBO demo'!$A$11:$N$8141,4,FALSE)</f>
        <v>4515459</v>
      </c>
      <c r="E3363">
        <f ca="1">VLOOKUP(A3363&amp;B3363,'raw -- CBO demo'!$A$11:$N$8141,8,FALSE)+VLOOKUP(A3363&amp;B3363,'raw -- CBO demo'!$A$11:$N$8141,14,FALSE)</f>
        <v>1564839</v>
      </c>
    </row>
    <row r="3364" spans="1:5">
      <c r="A3364">
        <f t="shared" si="113"/>
        <v>2056</v>
      </c>
      <c r="B3364">
        <f t="shared" si="114"/>
        <v>29</v>
      </c>
      <c r="C3364" t="str">
        <f t="shared" si="114"/>
        <v>pop_25_34</v>
      </c>
      <c r="D3364">
        <f ca="1">VLOOKUP(A3364&amp;B3364,'raw -- CBO demo'!$A$11:$N$8141,4,FALSE)</f>
        <v>4488716</v>
      </c>
      <c r="E3364">
        <f ca="1">VLOOKUP(A3364&amp;B3364,'raw -- CBO demo'!$A$11:$N$8141,8,FALSE)+VLOOKUP(A3364&amp;B3364,'raw -- CBO demo'!$A$11:$N$8141,14,FALSE)</f>
        <v>1734056</v>
      </c>
    </row>
    <row r="3365" spans="1:5">
      <c r="A3365">
        <f t="shared" si="113"/>
        <v>2056</v>
      </c>
      <c r="B3365">
        <f t="shared" si="114"/>
        <v>30</v>
      </c>
      <c r="C3365" t="str">
        <f t="shared" si="114"/>
        <v>pop_25_34</v>
      </c>
      <c r="D3365">
        <f ca="1">VLOOKUP(A3365&amp;B3365,'raw -- CBO demo'!$A$11:$N$8141,4,FALSE)</f>
        <v>4463659</v>
      </c>
      <c r="E3365">
        <f ca="1">VLOOKUP(A3365&amp;B3365,'raw -- CBO demo'!$A$11:$N$8141,8,FALSE)+VLOOKUP(A3365&amp;B3365,'raw -- CBO demo'!$A$11:$N$8141,14,FALSE)</f>
        <v>1874151</v>
      </c>
    </row>
    <row r="3366" spans="1:5">
      <c r="A3366">
        <f t="shared" si="113"/>
        <v>2056</v>
      </c>
      <c r="B3366">
        <f t="shared" si="114"/>
        <v>31</v>
      </c>
      <c r="C3366" t="str">
        <f t="shared" si="114"/>
        <v>pop_25_34</v>
      </c>
      <c r="D3366">
        <f ca="1">VLOOKUP(A3366&amp;B3366,'raw -- CBO demo'!$A$11:$N$8141,4,FALSE)</f>
        <v>4444135</v>
      </c>
      <c r="E3366">
        <f ca="1">VLOOKUP(A3366&amp;B3366,'raw -- CBO demo'!$A$11:$N$8141,8,FALSE)+VLOOKUP(A3366&amp;B3366,'raw -- CBO demo'!$A$11:$N$8141,14,FALSE)</f>
        <v>2112070</v>
      </c>
    </row>
    <row r="3367" spans="1:5">
      <c r="A3367">
        <f t="shared" si="113"/>
        <v>2056</v>
      </c>
      <c r="B3367">
        <f t="shared" si="114"/>
        <v>32</v>
      </c>
      <c r="C3367" t="str">
        <f t="shared" si="114"/>
        <v>pop_25_34</v>
      </c>
      <c r="D3367">
        <f ca="1">VLOOKUP(A3367&amp;B3367,'raw -- CBO demo'!$A$11:$N$8141,4,FALSE)</f>
        <v>4434523</v>
      </c>
      <c r="E3367">
        <f ca="1">VLOOKUP(A3367&amp;B3367,'raw -- CBO demo'!$A$11:$N$8141,8,FALSE)+VLOOKUP(A3367&amp;B3367,'raw -- CBO demo'!$A$11:$N$8141,14,FALSE)</f>
        <v>2179481</v>
      </c>
    </row>
    <row r="3368" spans="1:5">
      <c r="A3368">
        <f t="shared" si="113"/>
        <v>2056</v>
      </c>
      <c r="B3368">
        <f t="shared" si="114"/>
        <v>33</v>
      </c>
      <c r="C3368" t="str">
        <f t="shared" si="114"/>
        <v>pop_25_34</v>
      </c>
      <c r="D3368">
        <f ca="1">VLOOKUP(A3368&amp;B3368,'raw -- CBO demo'!$A$11:$N$8141,4,FALSE)</f>
        <v>4422818</v>
      </c>
      <c r="E3368">
        <f ca="1">VLOOKUP(A3368&amp;B3368,'raw -- CBO demo'!$A$11:$N$8141,8,FALSE)+VLOOKUP(A3368&amp;B3368,'raw -- CBO demo'!$A$11:$N$8141,14,FALSE)</f>
        <v>2286051</v>
      </c>
    </row>
    <row r="3369" spans="1:5">
      <c r="A3369">
        <f t="shared" si="113"/>
        <v>2056</v>
      </c>
      <c r="B3369">
        <f t="shared" si="114"/>
        <v>34</v>
      </c>
      <c r="C3369" t="str">
        <f t="shared" si="114"/>
        <v>pop_25_34</v>
      </c>
      <c r="D3369">
        <f ca="1">VLOOKUP(A3369&amp;B3369,'raw -- CBO demo'!$A$11:$N$8141,4,FALSE)</f>
        <v>4419710</v>
      </c>
      <c r="E3369">
        <f ca="1">VLOOKUP(A3369&amp;B3369,'raw -- CBO demo'!$A$11:$N$8141,8,FALSE)+VLOOKUP(A3369&amp;B3369,'raw -- CBO demo'!$A$11:$N$8141,14,FALSE)</f>
        <v>2334438</v>
      </c>
    </row>
    <row r="3370" spans="1:5">
      <c r="A3370">
        <f t="shared" si="113"/>
        <v>2056</v>
      </c>
      <c r="B3370">
        <f t="shared" si="114"/>
        <v>35</v>
      </c>
      <c r="C3370" t="str">
        <f t="shared" si="114"/>
        <v>pop_35_44</v>
      </c>
      <c r="D3370">
        <f ca="1">VLOOKUP(A3370&amp;B3370,'raw -- CBO demo'!$A$11:$N$8141,4,FALSE)</f>
        <v>4361234</v>
      </c>
      <c r="E3370">
        <f ca="1">VLOOKUP(A3370&amp;B3370,'raw -- CBO demo'!$A$11:$N$8141,8,FALSE)+VLOOKUP(A3370&amp;B3370,'raw -- CBO demo'!$A$11:$N$8141,14,FALSE)</f>
        <v>2343115</v>
      </c>
    </row>
    <row r="3371" spans="1:5">
      <c r="A3371">
        <f t="shared" si="113"/>
        <v>2056</v>
      </c>
      <c r="B3371">
        <f t="shared" si="114"/>
        <v>36</v>
      </c>
      <c r="C3371" t="str">
        <f t="shared" si="114"/>
        <v>pop_35_44</v>
      </c>
      <c r="D3371">
        <f ca="1">VLOOKUP(A3371&amp;B3371,'raw -- CBO demo'!$A$11:$N$8141,4,FALSE)</f>
        <v>4482302</v>
      </c>
      <c r="E3371">
        <f ca="1">VLOOKUP(A3371&amp;B3371,'raw -- CBO demo'!$A$11:$N$8141,8,FALSE)+VLOOKUP(A3371&amp;B3371,'raw -- CBO demo'!$A$11:$N$8141,14,FALSE)</f>
        <v>2378063</v>
      </c>
    </row>
    <row r="3372" spans="1:5">
      <c r="A3372">
        <f t="shared" si="113"/>
        <v>2056</v>
      </c>
      <c r="B3372">
        <f t="shared" si="114"/>
        <v>37</v>
      </c>
      <c r="C3372" t="str">
        <f t="shared" si="114"/>
        <v>pop_35_44</v>
      </c>
      <c r="D3372">
        <f ca="1">VLOOKUP(A3372&amp;B3372,'raw -- CBO demo'!$A$11:$N$8141,4,FALSE)</f>
        <v>4535851</v>
      </c>
      <c r="E3372">
        <f ca="1">VLOOKUP(A3372&amp;B3372,'raw -- CBO demo'!$A$11:$N$8141,8,FALSE)+VLOOKUP(A3372&amp;B3372,'raw -- CBO demo'!$A$11:$N$8141,14,FALSE)</f>
        <v>2521621</v>
      </c>
    </row>
    <row r="3373" spans="1:5">
      <c r="A3373">
        <f t="shared" ref="A3373:A3436" si="115">A3272+1</f>
        <v>2056</v>
      </c>
      <c r="B3373">
        <f t="shared" ref="B3373:C3436" si="116">B3272</f>
        <v>38</v>
      </c>
      <c r="C3373" t="str">
        <f t="shared" si="116"/>
        <v>pop_35_44</v>
      </c>
      <c r="D3373">
        <f ca="1">VLOOKUP(A3373&amp;B3373,'raw -- CBO demo'!$A$11:$N$8141,4,FALSE)</f>
        <v>4600639</v>
      </c>
      <c r="E3373">
        <f ca="1">VLOOKUP(A3373&amp;B3373,'raw -- CBO demo'!$A$11:$N$8141,8,FALSE)+VLOOKUP(A3373&amp;B3373,'raw -- CBO demo'!$A$11:$N$8141,14,FALSE)</f>
        <v>2585073</v>
      </c>
    </row>
    <row r="3374" spans="1:5">
      <c r="A3374">
        <f t="shared" si="115"/>
        <v>2056</v>
      </c>
      <c r="B3374">
        <f t="shared" si="116"/>
        <v>39</v>
      </c>
      <c r="C3374" t="str">
        <f t="shared" si="116"/>
        <v>pop_35_44</v>
      </c>
      <c r="D3374">
        <f ca="1">VLOOKUP(A3374&amp;B3374,'raw -- CBO demo'!$A$11:$N$8141,4,FALSE)</f>
        <v>4690292</v>
      </c>
      <c r="E3374">
        <f ca="1">VLOOKUP(A3374&amp;B3374,'raw -- CBO demo'!$A$11:$N$8141,8,FALSE)+VLOOKUP(A3374&amp;B3374,'raw -- CBO demo'!$A$11:$N$8141,14,FALSE)</f>
        <v>2610180</v>
      </c>
    </row>
    <row r="3375" spans="1:5">
      <c r="A3375">
        <f t="shared" si="115"/>
        <v>2056</v>
      </c>
      <c r="B3375">
        <f t="shared" si="116"/>
        <v>40</v>
      </c>
      <c r="C3375" t="str">
        <f t="shared" si="116"/>
        <v>pop_35_44</v>
      </c>
      <c r="D3375">
        <f ca="1">VLOOKUP(A3375&amp;B3375,'raw -- CBO demo'!$A$11:$N$8141,4,FALSE)</f>
        <v>4722987</v>
      </c>
      <c r="E3375">
        <f ca="1">VLOOKUP(A3375&amp;B3375,'raw -- CBO demo'!$A$11:$N$8141,8,FALSE)+VLOOKUP(A3375&amp;B3375,'raw -- CBO demo'!$A$11:$N$8141,14,FALSE)</f>
        <v>2662952</v>
      </c>
    </row>
    <row r="3376" spans="1:5">
      <c r="A3376">
        <f t="shared" si="115"/>
        <v>2056</v>
      </c>
      <c r="B3376">
        <f t="shared" si="116"/>
        <v>41</v>
      </c>
      <c r="C3376" t="str">
        <f t="shared" si="116"/>
        <v>pop_35_44</v>
      </c>
      <c r="D3376">
        <f ca="1">VLOOKUP(A3376&amp;B3376,'raw -- CBO demo'!$A$11:$N$8141,4,FALSE)</f>
        <v>4733470</v>
      </c>
      <c r="E3376">
        <f ca="1">VLOOKUP(A3376&amp;B3376,'raw -- CBO demo'!$A$11:$N$8141,8,FALSE)+VLOOKUP(A3376&amp;B3376,'raw -- CBO demo'!$A$11:$N$8141,14,FALSE)</f>
        <v>2803112</v>
      </c>
    </row>
    <row r="3377" spans="1:5">
      <c r="A3377">
        <f t="shared" si="115"/>
        <v>2056</v>
      </c>
      <c r="B3377">
        <f t="shared" si="116"/>
        <v>42</v>
      </c>
      <c r="C3377" t="str">
        <f t="shared" si="116"/>
        <v>pop_35_44</v>
      </c>
      <c r="D3377">
        <f ca="1">VLOOKUP(A3377&amp;B3377,'raw -- CBO demo'!$A$11:$N$8141,4,FALSE)</f>
        <v>4678866</v>
      </c>
      <c r="E3377">
        <f ca="1">VLOOKUP(A3377&amp;B3377,'raw -- CBO demo'!$A$11:$N$8141,8,FALSE)+VLOOKUP(A3377&amp;B3377,'raw -- CBO demo'!$A$11:$N$8141,14,FALSE)</f>
        <v>2743044</v>
      </c>
    </row>
    <row r="3378" spans="1:5">
      <c r="A3378">
        <f t="shared" si="115"/>
        <v>2056</v>
      </c>
      <c r="B3378">
        <f t="shared" si="116"/>
        <v>43</v>
      </c>
      <c r="C3378" t="str">
        <f t="shared" si="116"/>
        <v>pop_35_44</v>
      </c>
      <c r="D3378">
        <f ca="1">VLOOKUP(A3378&amp;B3378,'raw -- CBO demo'!$A$11:$N$8141,4,FALSE)</f>
        <v>4693984</v>
      </c>
      <c r="E3378">
        <f ca="1">VLOOKUP(A3378&amp;B3378,'raw -- CBO demo'!$A$11:$N$8141,8,FALSE)+VLOOKUP(A3378&amp;B3378,'raw -- CBO demo'!$A$11:$N$8141,14,FALSE)</f>
        <v>2725420</v>
      </c>
    </row>
    <row r="3379" spans="1:5">
      <c r="A3379">
        <f t="shared" si="115"/>
        <v>2056</v>
      </c>
      <c r="B3379">
        <f t="shared" si="116"/>
        <v>44</v>
      </c>
      <c r="C3379" t="str">
        <f t="shared" si="116"/>
        <v>pop_35_44</v>
      </c>
      <c r="D3379">
        <f ca="1">VLOOKUP(A3379&amp;B3379,'raw -- CBO demo'!$A$11:$N$8141,4,FALSE)</f>
        <v>4685227</v>
      </c>
      <c r="E3379">
        <f ca="1">VLOOKUP(A3379&amp;B3379,'raw -- CBO demo'!$A$11:$N$8141,8,FALSE)+VLOOKUP(A3379&amp;B3379,'raw -- CBO demo'!$A$11:$N$8141,14,FALSE)</f>
        <v>2738037</v>
      </c>
    </row>
    <row r="3380" spans="1:5">
      <c r="A3380">
        <f t="shared" si="115"/>
        <v>2056</v>
      </c>
      <c r="B3380">
        <f t="shared" si="116"/>
        <v>45</v>
      </c>
      <c r="C3380" t="str">
        <f t="shared" si="116"/>
        <v>pop_45_54</v>
      </c>
      <c r="D3380">
        <f ca="1">VLOOKUP(A3380&amp;B3380,'raw -- CBO demo'!$A$11:$N$8141,4,FALSE)</f>
        <v>4765370</v>
      </c>
      <c r="E3380">
        <f ca="1">VLOOKUP(A3380&amp;B3380,'raw -- CBO demo'!$A$11:$N$8141,8,FALSE)+VLOOKUP(A3380&amp;B3380,'raw -- CBO demo'!$A$11:$N$8141,14,FALSE)</f>
        <v>2759932</v>
      </c>
    </row>
    <row r="3381" spans="1:5">
      <c r="A3381">
        <f t="shared" si="115"/>
        <v>2056</v>
      </c>
      <c r="B3381">
        <f t="shared" si="116"/>
        <v>46</v>
      </c>
      <c r="C3381" t="str">
        <f t="shared" si="116"/>
        <v>pop_45_54</v>
      </c>
      <c r="D3381">
        <f ca="1">VLOOKUP(A3381&amp;B3381,'raw -- CBO demo'!$A$11:$N$8141,4,FALSE)</f>
        <v>4830931</v>
      </c>
      <c r="E3381">
        <f ca="1">VLOOKUP(A3381&amp;B3381,'raw -- CBO demo'!$A$11:$N$8141,8,FALSE)+VLOOKUP(A3381&amp;B3381,'raw -- CBO demo'!$A$11:$N$8141,14,FALSE)</f>
        <v>2870623</v>
      </c>
    </row>
    <row r="3382" spans="1:5">
      <c r="A3382">
        <f t="shared" si="115"/>
        <v>2056</v>
      </c>
      <c r="B3382">
        <f t="shared" si="116"/>
        <v>47</v>
      </c>
      <c r="C3382" t="str">
        <f t="shared" si="116"/>
        <v>pop_45_54</v>
      </c>
      <c r="D3382">
        <f ca="1">VLOOKUP(A3382&amp;B3382,'raw -- CBO demo'!$A$11:$N$8141,4,FALSE)</f>
        <v>4980237</v>
      </c>
      <c r="E3382">
        <f ca="1">VLOOKUP(A3382&amp;B3382,'raw -- CBO demo'!$A$11:$N$8141,8,FALSE)+VLOOKUP(A3382&amp;B3382,'raw -- CBO demo'!$A$11:$N$8141,14,FALSE)</f>
        <v>2904325</v>
      </c>
    </row>
    <row r="3383" spans="1:5">
      <c r="A3383">
        <f t="shared" si="115"/>
        <v>2056</v>
      </c>
      <c r="B3383">
        <f t="shared" si="116"/>
        <v>48</v>
      </c>
      <c r="C3383" t="str">
        <f t="shared" si="116"/>
        <v>pop_45_54</v>
      </c>
      <c r="D3383">
        <f ca="1">VLOOKUP(A3383&amp;B3383,'raw -- CBO demo'!$A$11:$N$8141,4,FALSE)</f>
        <v>4993552</v>
      </c>
      <c r="E3383">
        <f ca="1">VLOOKUP(A3383&amp;B3383,'raw -- CBO demo'!$A$11:$N$8141,8,FALSE)+VLOOKUP(A3383&amp;B3383,'raw -- CBO demo'!$A$11:$N$8141,14,FALSE)</f>
        <v>2934101</v>
      </c>
    </row>
    <row r="3384" spans="1:5">
      <c r="A3384">
        <f t="shared" si="115"/>
        <v>2056</v>
      </c>
      <c r="B3384">
        <f t="shared" si="116"/>
        <v>49</v>
      </c>
      <c r="C3384" t="str">
        <f t="shared" si="116"/>
        <v>pop_45_54</v>
      </c>
      <c r="D3384">
        <f ca="1">VLOOKUP(A3384&amp;B3384,'raw -- CBO demo'!$A$11:$N$8141,4,FALSE)</f>
        <v>4921182</v>
      </c>
      <c r="E3384">
        <f ca="1">VLOOKUP(A3384&amp;B3384,'raw -- CBO demo'!$A$11:$N$8141,8,FALSE)+VLOOKUP(A3384&amp;B3384,'raw -- CBO demo'!$A$11:$N$8141,14,FALSE)</f>
        <v>2904930</v>
      </c>
    </row>
    <row r="3385" spans="1:5">
      <c r="A3385">
        <f t="shared" si="115"/>
        <v>2056</v>
      </c>
      <c r="B3385">
        <f t="shared" si="116"/>
        <v>50</v>
      </c>
      <c r="C3385" t="str">
        <f t="shared" si="116"/>
        <v>pop_45_54</v>
      </c>
      <c r="D3385">
        <f ca="1">VLOOKUP(A3385&amp;B3385,'raw -- CBO demo'!$A$11:$N$8141,4,FALSE)</f>
        <v>4805814</v>
      </c>
      <c r="E3385">
        <f ca="1">VLOOKUP(A3385&amp;B3385,'raw -- CBO demo'!$A$11:$N$8141,8,FALSE)+VLOOKUP(A3385&amp;B3385,'raw -- CBO demo'!$A$11:$N$8141,14,FALSE)</f>
        <v>2848843</v>
      </c>
    </row>
    <row r="3386" spans="1:5">
      <c r="A3386">
        <f t="shared" si="115"/>
        <v>2056</v>
      </c>
      <c r="B3386">
        <f t="shared" si="116"/>
        <v>51</v>
      </c>
      <c r="C3386" t="str">
        <f t="shared" si="116"/>
        <v>pop_45_54</v>
      </c>
      <c r="D3386">
        <f ca="1">VLOOKUP(A3386&amp;B3386,'raw -- CBO demo'!$A$11:$N$8141,4,FALSE)</f>
        <v>4747492</v>
      </c>
      <c r="E3386">
        <f ca="1">VLOOKUP(A3386&amp;B3386,'raw -- CBO demo'!$A$11:$N$8141,8,FALSE)+VLOOKUP(A3386&amp;B3386,'raw -- CBO demo'!$A$11:$N$8141,14,FALSE)</f>
        <v>2807786</v>
      </c>
    </row>
    <row r="3387" spans="1:5">
      <c r="A3387">
        <f t="shared" si="115"/>
        <v>2056</v>
      </c>
      <c r="B3387">
        <f t="shared" si="116"/>
        <v>52</v>
      </c>
      <c r="C3387" t="str">
        <f t="shared" si="116"/>
        <v>pop_45_54</v>
      </c>
      <c r="D3387">
        <f ca="1">VLOOKUP(A3387&amp;B3387,'raw -- CBO demo'!$A$11:$N$8141,4,FALSE)</f>
        <v>4701789</v>
      </c>
      <c r="E3387">
        <f ca="1">VLOOKUP(A3387&amp;B3387,'raw -- CBO demo'!$A$11:$N$8141,8,FALSE)+VLOOKUP(A3387&amp;B3387,'raw -- CBO demo'!$A$11:$N$8141,14,FALSE)</f>
        <v>2745526</v>
      </c>
    </row>
    <row r="3388" spans="1:5">
      <c r="A3388">
        <f t="shared" si="115"/>
        <v>2056</v>
      </c>
      <c r="B3388">
        <f t="shared" si="116"/>
        <v>53</v>
      </c>
      <c r="C3388" t="str">
        <f t="shared" si="116"/>
        <v>pop_45_54</v>
      </c>
      <c r="D3388">
        <f ca="1">VLOOKUP(A3388&amp;B3388,'raw -- CBO demo'!$A$11:$N$8141,4,FALSE)</f>
        <v>4637979</v>
      </c>
      <c r="E3388">
        <f ca="1">VLOOKUP(A3388&amp;B3388,'raw -- CBO demo'!$A$11:$N$8141,8,FALSE)+VLOOKUP(A3388&amp;B3388,'raw -- CBO demo'!$A$11:$N$8141,14,FALSE)</f>
        <v>2756319</v>
      </c>
    </row>
    <row r="3389" spans="1:5">
      <c r="A3389">
        <f t="shared" si="115"/>
        <v>2056</v>
      </c>
      <c r="B3389">
        <f t="shared" si="116"/>
        <v>54</v>
      </c>
      <c r="C3389" t="str">
        <f t="shared" si="116"/>
        <v>pop_45_54</v>
      </c>
      <c r="D3389">
        <f ca="1">VLOOKUP(A3389&amp;B3389,'raw -- CBO demo'!$A$11:$N$8141,4,FALSE)</f>
        <v>4620630</v>
      </c>
      <c r="E3389">
        <f ca="1">VLOOKUP(A3389&amp;B3389,'raw -- CBO demo'!$A$11:$N$8141,8,FALSE)+VLOOKUP(A3389&amp;B3389,'raw -- CBO demo'!$A$11:$N$8141,14,FALSE)</f>
        <v>2754057</v>
      </c>
    </row>
    <row r="3390" spans="1:5">
      <c r="A3390">
        <f t="shared" si="115"/>
        <v>2056</v>
      </c>
      <c r="B3390">
        <f t="shared" si="116"/>
        <v>55</v>
      </c>
      <c r="C3390" t="str">
        <f t="shared" si="116"/>
        <v>pop_55_64</v>
      </c>
      <c r="D3390">
        <f ca="1">VLOOKUP(A3390&amp;B3390,'raw -- CBO demo'!$A$11:$N$8141,4,FALSE)</f>
        <v>4683380</v>
      </c>
      <c r="E3390">
        <f ca="1">VLOOKUP(A3390&amp;B3390,'raw -- CBO demo'!$A$11:$N$8141,8,FALSE)+VLOOKUP(A3390&amp;B3390,'raw -- CBO demo'!$A$11:$N$8141,14,FALSE)</f>
        <v>2755360</v>
      </c>
    </row>
    <row r="3391" spans="1:5">
      <c r="A3391">
        <f t="shared" si="115"/>
        <v>2056</v>
      </c>
      <c r="B3391">
        <f t="shared" si="116"/>
        <v>56</v>
      </c>
      <c r="C3391" t="str">
        <f t="shared" si="116"/>
        <v>pop_55_64</v>
      </c>
      <c r="D3391">
        <f ca="1">VLOOKUP(A3391&amp;B3391,'raw -- CBO demo'!$A$11:$N$8141,4,FALSE)</f>
        <v>4594690</v>
      </c>
      <c r="E3391">
        <f ca="1">VLOOKUP(A3391&amp;B3391,'raw -- CBO demo'!$A$11:$N$8141,8,FALSE)+VLOOKUP(A3391&amp;B3391,'raw -- CBO demo'!$A$11:$N$8141,14,FALSE)</f>
        <v>2696813</v>
      </c>
    </row>
    <row r="3392" spans="1:5">
      <c r="A3392">
        <f t="shared" si="115"/>
        <v>2056</v>
      </c>
      <c r="B3392">
        <f t="shared" si="116"/>
        <v>57</v>
      </c>
      <c r="C3392" t="str">
        <f t="shared" si="116"/>
        <v>pop_55_64</v>
      </c>
      <c r="D3392">
        <f ca="1">VLOOKUP(A3392&amp;B3392,'raw -- CBO demo'!$A$11:$N$8141,4,FALSE)</f>
        <v>4563578</v>
      </c>
      <c r="E3392">
        <f ca="1">VLOOKUP(A3392&amp;B3392,'raw -- CBO demo'!$A$11:$N$8141,8,FALSE)+VLOOKUP(A3392&amp;B3392,'raw -- CBO demo'!$A$11:$N$8141,14,FALSE)</f>
        <v>2618185</v>
      </c>
    </row>
    <row r="3393" spans="1:5">
      <c r="A3393">
        <f t="shared" si="115"/>
        <v>2056</v>
      </c>
      <c r="B3393">
        <f t="shared" si="116"/>
        <v>58</v>
      </c>
      <c r="C3393" t="str">
        <f t="shared" si="116"/>
        <v>pop_55_64</v>
      </c>
      <c r="D3393">
        <f ca="1">VLOOKUP(A3393&amp;B3393,'raw -- CBO demo'!$A$11:$N$8141,4,FALSE)</f>
        <v>4471234</v>
      </c>
      <c r="E3393">
        <f ca="1">VLOOKUP(A3393&amp;B3393,'raw -- CBO demo'!$A$11:$N$8141,8,FALSE)+VLOOKUP(A3393&amp;B3393,'raw -- CBO demo'!$A$11:$N$8141,14,FALSE)</f>
        <v>2611964</v>
      </c>
    </row>
    <row r="3394" spans="1:5">
      <c r="A3394">
        <f t="shared" si="115"/>
        <v>2056</v>
      </c>
      <c r="B3394">
        <f t="shared" si="116"/>
        <v>59</v>
      </c>
      <c r="C3394" t="str">
        <f t="shared" si="116"/>
        <v>pop_55_64</v>
      </c>
      <c r="D3394">
        <f ca="1">VLOOKUP(A3394&amp;B3394,'raw -- CBO demo'!$A$11:$N$8141,4,FALSE)</f>
        <v>4452241</v>
      </c>
      <c r="E3394">
        <f ca="1">VLOOKUP(A3394&amp;B3394,'raw -- CBO demo'!$A$11:$N$8141,8,FALSE)+VLOOKUP(A3394&amp;B3394,'raw -- CBO demo'!$A$11:$N$8141,14,FALSE)</f>
        <v>2560982</v>
      </c>
    </row>
    <row r="3395" spans="1:5">
      <c r="A3395">
        <f t="shared" si="115"/>
        <v>2056</v>
      </c>
      <c r="B3395">
        <f t="shared" si="116"/>
        <v>60</v>
      </c>
      <c r="C3395" t="str">
        <f t="shared" si="116"/>
        <v>pop_55_64</v>
      </c>
      <c r="D3395">
        <f ca="1">VLOOKUP(A3395&amp;B3395,'raw -- CBO demo'!$A$11:$N$8141,4,FALSE)</f>
        <v>4436800</v>
      </c>
      <c r="E3395">
        <f ca="1">VLOOKUP(A3395&amp;B3395,'raw -- CBO demo'!$A$11:$N$8141,8,FALSE)+VLOOKUP(A3395&amp;B3395,'raw -- CBO demo'!$A$11:$N$8141,14,FALSE)</f>
        <v>2665370</v>
      </c>
    </row>
    <row r="3396" spans="1:5">
      <c r="A3396">
        <f t="shared" si="115"/>
        <v>2056</v>
      </c>
      <c r="B3396">
        <f t="shared" si="116"/>
        <v>61</v>
      </c>
      <c r="C3396" t="str">
        <f t="shared" si="116"/>
        <v>pop_55_64</v>
      </c>
      <c r="D3396">
        <f ca="1">VLOOKUP(A3396&amp;B3396,'raw -- CBO demo'!$A$11:$N$8141,4,FALSE)</f>
        <v>4432277</v>
      </c>
      <c r="E3396">
        <f ca="1">VLOOKUP(A3396&amp;B3396,'raw -- CBO demo'!$A$11:$N$8141,8,FALSE)+VLOOKUP(A3396&amp;B3396,'raw -- CBO demo'!$A$11:$N$8141,14,FALSE)</f>
        <v>2644609</v>
      </c>
    </row>
    <row r="3397" spans="1:5">
      <c r="A3397">
        <f t="shared" si="115"/>
        <v>2056</v>
      </c>
      <c r="B3397">
        <f t="shared" si="116"/>
        <v>62</v>
      </c>
      <c r="C3397" t="str">
        <f t="shared" si="116"/>
        <v>pop_55_64</v>
      </c>
      <c r="D3397">
        <f ca="1">VLOOKUP(A3397&amp;B3397,'raw -- CBO demo'!$A$11:$N$8141,4,FALSE)</f>
        <v>4448387</v>
      </c>
      <c r="E3397">
        <f ca="1">VLOOKUP(A3397&amp;B3397,'raw -- CBO demo'!$A$11:$N$8141,8,FALSE)+VLOOKUP(A3397&amp;B3397,'raw -- CBO demo'!$A$11:$N$8141,14,FALSE)</f>
        <v>2536684</v>
      </c>
    </row>
    <row r="3398" spans="1:5">
      <c r="A3398">
        <f t="shared" si="115"/>
        <v>2056</v>
      </c>
      <c r="B3398">
        <f t="shared" si="116"/>
        <v>63</v>
      </c>
      <c r="C3398" t="str">
        <f t="shared" si="116"/>
        <v>pop_55_64</v>
      </c>
      <c r="D3398">
        <f ca="1">VLOOKUP(A3398&amp;B3398,'raw -- CBO demo'!$A$11:$N$8141,4,FALSE)</f>
        <v>4495286</v>
      </c>
      <c r="E3398">
        <f ca="1">VLOOKUP(A3398&amp;B3398,'raw -- CBO demo'!$A$11:$N$8141,8,FALSE)+VLOOKUP(A3398&amp;B3398,'raw -- CBO demo'!$A$11:$N$8141,14,FALSE)</f>
        <v>2648109</v>
      </c>
    </row>
    <row r="3399" spans="1:5">
      <c r="A3399">
        <f t="shared" si="115"/>
        <v>2056</v>
      </c>
      <c r="B3399">
        <f t="shared" si="116"/>
        <v>64</v>
      </c>
      <c r="C3399" t="str">
        <f t="shared" si="116"/>
        <v>pop_55_64</v>
      </c>
      <c r="D3399">
        <f ca="1">VLOOKUP(A3399&amp;B3399,'raw -- CBO demo'!$A$11:$N$8141,4,FALSE)</f>
        <v>4500394</v>
      </c>
      <c r="E3399">
        <f ca="1">VLOOKUP(A3399&amp;B3399,'raw -- CBO demo'!$A$11:$N$8141,8,FALSE)+VLOOKUP(A3399&amp;B3399,'raw -- CBO demo'!$A$11:$N$8141,14,FALSE)</f>
        <v>2556164</v>
      </c>
    </row>
    <row r="3400" spans="1:5">
      <c r="A3400">
        <f t="shared" si="115"/>
        <v>2056</v>
      </c>
      <c r="B3400">
        <f t="shared" si="116"/>
        <v>65</v>
      </c>
      <c r="C3400" t="str">
        <f t="shared" si="116"/>
        <v>pop_65_74</v>
      </c>
      <c r="D3400">
        <f ca="1">VLOOKUP(A3400&amp;B3400,'raw -- CBO demo'!$A$11:$N$8141,4,FALSE)</f>
        <v>4509571</v>
      </c>
      <c r="E3400">
        <f ca="1">VLOOKUP(A3400&amp;B3400,'raw -- CBO demo'!$A$11:$N$8141,8,FALSE)+VLOOKUP(A3400&amp;B3400,'raw -- CBO demo'!$A$11:$N$8141,14,FALSE)</f>
        <v>2585182</v>
      </c>
    </row>
    <row r="3401" spans="1:5">
      <c r="A3401">
        <f t="shared" si="115"/>
        <v>2056</v>
      </c>
      <c r="B3401">
        <f t="shared" si="116"/>
        <v>66</v>
      </c>
      <c r="C3401" t="str">
        <f t="shared" si="116"/>
        <v>pop_65_74</v>
      </c>
      <c r="D3401">
        <f ca="1">VLOOKUP(A3401&amp;B3401,'raw -- CBO demo'!$A$11:$N$8141,4,FALSE)</f>
        <v>4347437</v>
      </c>
      <c r="E3401">
        <f ca="1">VLOOKUP(A3401&amp;B3401,'raw -- CBO demo'!$A$11:$N$8141,8,FALSE)+VLOOKUP(A3401&amp;B3401,'raw -- CBO demo'!$A$11:$N$8141,14,FALSE)</f>
        <v>2488212</v>
      </c>
    </row>
    <row r="3402" spans="1:5">
      <c r="A3402">
        <f t="shared" si="115"/>
        <v>2056</v>
      </c>
      <c r="B3402">
        <f t="shared" si="116"/>
        <v>67</v>
      </c>
      <c r="C3402" t="str">
        <f t="shared" si="116"/>
        <v>pop_65_74</v>
      </c>
      <c r="D3402">
        <f ca="1">VLOOKUP(A3402&amp;B3402,'raw -- CBO demo'!$A$11:$N$8141,4,FALSE)</f>
        <v>4206688</v>
      </c>
      <c r="E3402">
        <f ca="1">VLOOKUP(A3402&amp;B3402,'raw -- CBO demo'!$A$11:$N$8141,8,FALSE)+VLOOKUP(A3402&amp;B3402,'raw -- CBO demo'!$A$11:$N$8141,14,FALSE)</f>
        <v>2316517</v>
      </c>
    </row>
    <row r="3403" spans="1:5">
      <c r="A3403">
        <f t="shared" si="115"/>
        <v>2056</v>
      </c>
      <c r="B3403">
        <f t="shared" si="116"/>
        <v>68</v>
      </c>
      <c r="C3403" t="str">
        <f t="shared" si="116"/>
        <v>pop_65_74</v>
      </c>
      <c r="D3403">
        <f ca="1">VLOOKUP(A3403&amp;B3403,'raw -- CBO demo'!$A$11:$N$8141,4,FALSE)</f>
        <v>4062240</v>
      </c>
      <c r="E3403">
        <f ca="1">VLOOKUP(A3403&amp;B3403,'raw -- CBO demo'!$A$11:$N$8141,8,FALSE)+VLOOKUP(A3403&amp;B3403,'raw -- CBO demo'!$A$11:$N$8141,14,FALSE)</f>
        <v>2299088</v>
      </c>
    </row>
    <row r="3404" spans="1:5">
      <c r="A3404">
        <f t="shared" si="115"/>
        <v>2056</v>
      </c>
      <c r="B3404">
        <f t="shared" si="116"/>
        <v>69</v>
      </c>
      <c r="C3404" t="str">
        <f t="shared" si="116"/>
        <v>pop_65_74</v>
      </c>
      <c r="D3404">
        <f ca="1">VLOOKUP(A3404&amp;B3404,'raw -- CBO demo'!$A$11:$N$8141,4,FALSE)</f>
        <v>3976505</v>
      </c>
      <c r="E3404">
        <f ca="1">VLOOKUP(A3404&amp;B3404,'raw -- CBO demo'!$A$11:$N$8141,8,FALSE)+VLOOKUP(A3404&amp;B3404,'raw -- CBO demo'!$A$11:$N$8141,14,FALSE)</f>
        <v>2239054</v>
      </c>
    </row>
    <row r="3405" spans="1:5">
      <c r="A3405">
        <f t="shared" si="115"/>
        <v>2056</v>
      </c>
      <c r="B3405">
        <f t="shared" si="116"/>
        <v>70</v>
      </c>
      <c r="C3405" t="str">
        <f t="shared" si="116"/>
        <v>pop_65_74</v>
      </c>
      <c r="D3405">
        <f ca="1">VLOOKUP(A3405&amp;B3405,'raw -- CBO demo'!$A$11:$N$8141,4,FALSE)</f>
        <v>3936688</v>
      </c>
      <c r="E3405">
        <f ca="1">VLOOKUP(A3405&amp;B3405,'raw -- CBO demo'!$A$11:$N$8141,8,FALSE)+VLOOKUP(A3405&amp;B3405,'raw -- CBO demo'!$A$11:$N$8141,14,FALSE)</f>
        <v>2240026</v>
      </c>
    </row>
    <row r="3406" spans="1:5">
      <c r="A3406">
        <f t="shared" si="115"/>
        <v>2056</v>
      </c>
      <c r="B3406">
        <f t="shared" si="116"/>
        <v>71</v>
      </c>
      <c r="C3406" t="str">
        <f t="shared" si="116"/>
        <v>pop_65_74</v>
      </c>
      <c r="D3406">
        <f ca="1">VLOOKUP(A3406&amp;B3406,'raw -- CBO demo'!$A$11:$N$8141,4,FALSE)</f>
        <v>3808845</v>
      </c>
      <c r="E3406">
        <f ca="1">VLOOKUP(A3406&amp;B3406,'raw -- CBO demo'!$A$11:$N$8141,8,FALSE)+VLOOKUP(A3406&amp;B3406,'raw -- CBO demo'!$A$11:$N$8141,14,FALSE)</f>
        <v>2159795</v>
      </c>
    </row>
    <row r="3407" spans="1:5">
      <c r="A3407">
        <f t="shared" si="115"/>
        <v>2056</v>
      </c>
      <c r="B3407">
        <f t="shared" si="116"/>
        <v>72</v>
      </c>
      <c r="C3407" t="str">
        <f t="shared" si="116"/>
        <v>pop_65_74</v>
      </c>
      <c r="D3407">
        <f ca="1">VLOOKUP(A3407&amp;B3407,'raw -- CBO demo'!$A$11:$N$8141,4,FALSE)</f>
        <v>3735305</v>
      </c>
      <c r="E3407">
        <f ca="1">VLOOKUP(A3407&amp;B3407,'raw -- CBO demo'!$A$11:$N$8141,8,FALSE)+VLOOKUP(A3407&amp;B3407,'raw -- CBO demo'!$A$11:$N$8141,14,FALSE)</f>
        <v>2159399</v>
      </c>
    </row>
    <row r="3408" spans="1:5">
      <c r="A3408">
        <f t="shared" si="115"/>
        <v>2056</v>
      </c>
      <c r="B3408">
        <f t="shared" si="116"/>
        <v>73</v>
      </c>
      <c r="C3408" t="str">
        <f t="shared" si="116"/>
        <v>pop_65_74</v>
      </c>
      <c r="D3408">
        <f ca="1">VLOOKUP(A3408&amp;B3408,'raw -- CBO demo'!$A$11:$N$8141,4,FALSE)</f>
        <v>3740450</v>
      </c>
      <c r="E3408">
        <f ca="1">VLOOKUP(A3408&amp;B3408,'raw -- CBO demo'!$A$11:$N$8141,8,FALSE)+VLOOKUP(A3408&amp;B3408,'raw -- CBO demo'!$A$11:$N$8141,14,FALSE)</f>
        <v>2151045</v>
      </c>
    </row>
    <row r="3409" spans="1:5">
      <c r="A3409">
        <f t="shared" si="115"/>
        <v>2056</v>
      </c>
      <c r="B3409">
        <f t="shared" si="116"/>
        <v>74</v>
      </c>
      <c r="C3409" t="str">
        <f t="shared" si="116"/>
        <v>pop_65_74</v>
      </c>
      <c r="D3409">
        <f ca="1">VLOOKUP(A3409&amp;B3409,'raw -- CBO demo'!$A$11:$N$8141,4,FALSE)</f>
        <v>3609595</v>
      </c>
      <c r="E3409">
        <f ca="1">VLOOKUP(A3409&amp;B3409,'raw -- CBO demo'!$A$11:$N$8141,8,FALSE)+VLOOKUP(A3409&amp;B3409,'raw -- CBO demo'!$A$11:$N$8141,14,FALSE)</f>
        <v>2055302</v>
      </c>
    </row>
    <row r="3410" spans="1:5">
      <c r="A3410">
        <f t="shared" si="115"/>
        <v>2056</v>
      </c>
      <c r="B3410">
        <f t="shared" si="116"/>
        <v>75</v>
      </c>
      <c r="C3410" t="str">
        <f t="shared" si="116"/>
        <v>pop_75_84</v>
      </c>
      <c r="D3410">
        <f ca="1">VLOOKUP(A3410&amp;B3410,'raw -- CBO demo'!$A$11:$N$8141,4,FALSE)</f>
        <v>3583826</v>
      </c>
      <c r="E3410">
        <f ca="1">VLOOKUP(A3410&amp;B3410,'raw -- CBO demo'!$A$11:$N$8141,8,FALSE)+VLOOKUP(A3410&amp;B3410,'raw -- CBO demo'!$A$11:$N$8141,14,FALSE)</f>
        <v>2018295</v>
      </c>
    </row>
    <row r="3411" spans="1:5">
      <c r="A3411">
        <f t="shared" si="115"/>
        <v>2056</v>
      </c>
      <c r="B3411">
        <f t="shared" si="116"/>
        <v>76</v>
      </c>
      <c r="C3411" t="str">
        <f t="shared" si="116"/>
        <v>pop_75_84</v>
      </c>
      <c r="D3411">
        <f ca="1">VLOOKUP(A3411&amp;B3411,'raw -- CBO demo'!$A$11:$N$8141,4,FALSE)</f>
        <v>3372125</v>
      </c>
      <c r="E3411">
        <f ca="1">VLOOKUP(A3411&amp;B3411,'raw -- CBO demo'!$A$11:$N$8141,8,FALSE)+VLOOKUP(A3411&amp;B3411,'raw -- CBO demo'!$A$11:$N$8141,14,FALSE)</f>
        <v>1911047</v>
      </c>
    </row>
    <row r="3412" spans="1:5">
      <c r="A3412">
        <f t="shared" si="115"/>
        <v>2056</v>
      </c>
      <c r="B3412">
        <f t="shared" si="116"/>
        <v>77</v>
      </c>
      <c r="C3412" t="str">
        <f t="shared" si="116"/>
        <v>pop_75_84</v>
      </c>
      <c r="D3412">
        <f ca="1">VLOOKUP(A3412&amp;B3412,'raw -- CBO demo'!$A$11:$N$8141,4,FALSE)</f>
        <v>3185018</v>
      </c>
      <c r="E3412">
        <f ca="1">VLOOKUP(A3412&amp;B3412,'raw -- CBO demo'!$A$11:$N$8141,8,FALSE)+VLOOKUP(A3412&amp;B3412,'raw -- CBO demo'!$A$11:$N$8141,14,FALSE)</f>
        <v>1818676</v>
      </c>
    </row>
    <row r="3413" spans="1:5">
      <c r="A3413">
        <f t="shared" si="115"/>
        <v>2056</v>
      </c>
      <c r="B3413">
        <f t="shared" si="116"/>
        <v>78</v>
      </c>
      <c r="C3413" t="str">
        <f t="shared" si="116"/>
        <v>pop_75_84</v>
      </c>
      <c r="D3413">
        <f ca="1">VLOOKUP(A3413&amp;B3413,'raw -- CBO demo'!$A$11:$N$8141,4,FALSE)</f>
        <v>3079750</v>
      </c>
      <c r="E3413">
        <f ca="1">VLOOKUP(A3413&amp;B3413,'raw -- CBO demo'!$A$11:$N$8141,8,FALSE)+VLOOKUP(A3413&amp;B3413,'raw -- CBO demo'!$A$11:$N$8141,14,FALSE)</f>
        <v>1702589</v>
      </c>
    </row>
    <row r="3414" spans="1:5">
      <c r="A3414">
        <f t="shared" si="115"/>
        <v>2056</v>
      </c>
      <c r="B3414">
        <f t="shared" si="116"/>
        <v>79</v>
      </c>
      <c r="C3414" t="str">
        <f t="shared" si="116"/>
        <v>pop_75_84</v>
      </c>
      <c r="D3414">
        <f ca="1">VLOOKUP(A3414&amp;B3414,'raw -- CBO demo'!$A$11:$N$8141,4,FALSE)</f>
        <v>2881475</v>
      </c>
      <c r="E3414">
        <f ca="1">VLOOKUP(A3414&amp;B3414,'raw -- CBO demo'!$A$11:$N$8141,8,FALSE)+VLOOKUP(A3414&amp;B3414,'raw -- CBO demo'!$A$11:$N$8141,14,FALSE)</f>
        <v>1589137</v>
      </c>
    </row>
    <row r="3415" spans="1:5">
      <c r="A3415">
        <f t="shared" si="115"/>
        <v>2056</v>
      </c>
      <c r="B3415">
        <f t="shared" si="116"/>
        <v>80</v>
      </c>
      <c r="C3415" t="str">
        <f t="shared" si="116"/>
        <v>pop_75_84</v>
      </c>
      <c r="D3415">
        <f ca="1">VLOOKUP(A3415&amp;B3415,'raw -- CBO demo'!$A$11:$N$8141,4,FALSE)</f>
        <v>2760731</v>
      </c>
      <c r="E3415">
        <f ca="1">VLOOKUP(A3415&amp;B3415,'raw -- CBO demo'!$A$11:$N$8141,8,FALSE)+VLOOKUP(A3415&amp;B3415,'raw -- CBO demo'!$A$11:$N$8141,14,FALSE)</f>
        <v>1508728</v>
      </c>
    </row>
    <row r="3416" spans="1:5">
      <c r="A3416">
        <f t="shared" si="115"/>
        <v>2056</v>
      </c>
      <c r="B3416">
        <f t="shared" si="116"/>
        <v>81</v>
      </c>
      <c r="C3416" t="str">
        <f t="shared" si="116"/>
        <v>pop_75_84</v>
      </c>
      <c r="D3416">
        <f ca="1">VLOOKUP(A3416&amp;B3416,'raw -- CBO demo'!$A$11:$N$8141,4,FALSE)</f>
        <v>2644280</v>
      </c>
      <c r="E3416">
        <f ca="1">VLOOKUP(A3416&amp;B3416,'raw -- CBO demo'!$A$11:$N$8141,8,FALSE)+VLOOKUP(A3416&amp;B3416,'raw -- CBO demo'!$A$11:$N$8141,14,FALSE)</f>
        <v>1395488</v>
      </c>
    </row>
    <row r="3417" spans="1:5">
      <c r="A3417">
        <f t="shared" si="115"/>
        <v>2056</v>
      </c>
      <c r="B3417">
        <f t="shared" si="116"/>
        <v>82</v>
      </c>
      <c r="C3417" t="str">
        <f t="shared" si="116"/>
        <v>pop_75_84</v>
      </c>
      <c r="D3417">
        <f ca="1">VLOOKUP(A3417&amp;B3417,'raw -- CBO demo'!$A$11:$N$8141,4,FALSE)</f>
        <v>2486300</v>
      </c>
      <c r="E3417">
        <f ca="1">VLOOKUP(A3417&amp;B3417,'raw -- CBO demo'!$A$11:$N$8141,8,FALSE)+VLOOKUP(A3417&amp;B3417,'raw -- CBO demo'!$A$11:$N$8141,14,FALSE)</f>
        <v>1281441</v>
      </c>
    </row>
    <row r="3418" spans="1:5">
      <c r="A3418">
        <f t="shared" si="115"/>
        <v>2056</v>
      </c>
      <c r="B3418">
        <f t="shared" si="116"/>
        <v>83</v>
      </c>
      <c r="C3418" t="str">
        <f t="shared" si="116"/>
        <v>pop_75_84</v>
      </c>
      <c r="D3418">
        <f ca="1">VLOOKUP(A3418&amp;B3418,'raw -- CBO demo'!$A$11:$N$8141,4,FALSE)</f>
        <v>2460189</v>
      </c>
      <c r="E3418">
        <f ca="1">VLOOKUP(A3418&amp;B3418,'raw -- CBO demo'!$A$11:$N$8141,8,FALSE)+VLOOKUP(A3418&amp;B3418,'raw -- CBO demo'!$A$11:$N$8141,14,FALSE)</f>
        <v>1243170</v>
      </c>
    </row>
    <row r="3419" spans="1:5">
      <c r="A3419">
        <f t="shared" si="115"/>
        <v>2056</v>
      </c>
      <c r="B3419">
        <f t="shared" si="116"/>
        <v>84</v>
      </c>
      <c r="C3419" t="str">
        <f t="shared" si="116"/>
        <v>pop_75_84</v>
      </c>
      <c r="D3419">
        <f ca="1">VLOOKUP(A3419&amp;B3419,'raw -- CBO demo'!$A$11:$N$8141,4,FALSE)</f>
        <v>2430751</v>
      </c>
      <c r="E3419">
        <f ca="1">VLOOKUP(A3419&amp;B3419,'raw -- CBO demo'!$A$11:$N$8141,8,FALSE)+VLOOKUP(A3419&amp;B3419,'raw -- CBO demo'!$A$11:$N$8141,14,FALSE)</f>
        <v>1164054</v>
      </c>
    </row>
    <row r="3420" spans="1:5">
      <c r="A3420">
        <f t="shared" si="115"/>
        <v>2056</v>
      </c>
      <c r="B3420">
        <f t="shared" si="116"/>
        <v>85</v>
      </c>
      <c r="C3420" t="str">
        <f t="shared" si="116"/>
        <v>pop_85_plus</v>
      </c>
      <c r="D3420">
        <f ca="1">VLOOKUP(A3420&amp;B3420,'raw -- CBO demo'!$A$11:$N$8141,4,FALSE)</f>
        <v>2374557</v>
      </c>
      <c r="E3420">
        <f ca="1">VLOOKUP(A3420&amp;B3420,'raw -- CBO demo'!$A$11:$N$8141,8,FALSE)+VLOOKUP(A3420&amp;B3420,'raw -- CBO demo'!$A$11:$N$8141,14,FALSE)</f>
        <v>1121573</v>
      </c>
    </row>
    <row r="3421" spans="1:5">
      <c r="A3421">
        <f t="shared" si="115"/>
        <v>2056</v>
      </c>
      <c r="B3421">
        <f t="shared" si="116"/>
        <v>86</v>
      </c>
      <c r="C3421" t="str">
        <f t="shared" si="116"/>
        <v>pop_85_plus</v>
      </c>
      <c r="D3421">
        <f ca="1">VLOOKUP(A3421&amp;B3421,'raw -- CBO demo'!$A$11:$N$8141,4,FALSE)</f>
        <v>2107761</v>
      </c>
      <c r="E3421">
        <f ca="1">VLOOKUP(A3421&amp;B3421,'raw -- CBO demo'!$A$11:$N$8141,8,FALSE)+VLOOKUP(A3421&amp;B3421,'raw -- CBO demo'!$A$11:$N$8141,14,FALSE)</f>
        <v>1000196</v>
      </c>
    </row>
    <row r="3422" spans="1:5">
      <c r="A3422">
        <f t="shared" si="115"/>
        <v>2056</v>
      </c>
      <c r="B3422">
        <f t="shared" si="116"/>
        <v>87</v>
      </c>
      <c r="C3422" t="str">
        <f t="shared" si="116"/>
        <v>pop_85_plus</v>
      </c>
      <c r="D3422">
        <f ca="1">VLOOKUP(A3422&amp;B3422,'raw -- CBO demo'!$A$11:$N$8141,4,FALSE)</f>
        <v>1882935</v>
      </c>
      <c r="E3422">
        <f ca="1">VLOOKUP(A3422&amp;B3422,'raw -- CBO demo'!$A$11:$N$8141,8,FALSE)+VLOOKUP(A3422&amp;B3422,'raw -- CBO demo'!$A$11:$N$8141,14,FALSE)</f>
        <v>815576</v>
      </c>
    </row>
    <row r="3423" spans="1:5">
      <c r="A3423">
        <f t="shared" si="115"/>
        <v>2056</v>
      </c>
      <c r="B3423">
        <f t="shared" si="116"/>
        <v>88</v>
      </c>
      <c r="C3423" t="str">
        <f t="shared" si="116"/>
        <v>pop_85_plus</v>
      </c>
      <c r="D3423">
        <f ca="1">VLOOKUP(A3423&amp;B3423,'raw -- CBO demo'!$A$11:$N$8141,4,FALSE)</f>
        <v>1693479</v>
      </c>
      <c r="E3423">
        <f ca="1">VLOOKUP(A3423&amp;B3423,'raw -- CBO demo'!$A$11:$N$8141,8,FALSE)+VLOOKUP(A3423&amp;B3423,'raw -- CBO demo'!$A$11:$N$8141,14,FALSE)</f>
        <v>721914</v>
      </c>
    </row>
    <row r="3424" spans="1:5">
      <c r="A3424">
        <f t="shared" si="115"/>
        <v>2056</v>
      </c>
      <c r="B3424">
        <f t="shared" si="116"/>
        <v>89</v>
      </c>
      <c r="C3424" t="str">
        <f t="shared" si="116"/>
        <v>pop_85_plus</v>
      </c>
      <c r="D3424">
        <f ca="1">VLOOKUP(A3424&amp;B3424,'raw -- CBO demo'!$A$11:$N$8141,4,FALSE)</f>
        <v>1541466</v>
      </c>
      <c r="E3424">
        <f ca="1">VLOOKUP(A3424&amp;B3424,'raw -- CBO demo'!$A$11:$N$8141,8,FALSE)+VLOOKUP(A3424&amp;B3424,'raw -- CBO demo'!$A$11:$N$8141,14,FALSE)</f>
        <v>612994</v>
      </c>
    </row>
    <row r="3425" spans="1:5">
      <c r="A3425">
        <f t="shared" si="115"/>
        <v>2056</v>
      </c>
      <c r="B3425">
        <f t="shared" si="116"/>
        <v>90</v>
      </c>
      <c r="C3425" t="str">
        <f t="shared" si="116"/>
        <v>pop_85_plus</v>
      </c>
      <c r="D3425">
        <f ca="1">VLOOKUP(A3425&amp;B3425,'raw -- CBO demo'!$A$11:$N$8141,4,FALSE)</f>
        <v>1406245</v>
      </c>
      <c r="E3425">
        <f ca="1">VLOOKUP(A3425&amp;B3425,'raw -- CBO demo'!$A$11:$N$8141,8,FALSE)+VLOOKUP(A3425&amp;B3425,'raw -- CBO demo'!$A$11:$N$8141,14,FALSE)</f>
        <v>503466</v>
      </c>
    </row>
    <row r="3426" spans="1:5">
      <c r="A3426">
        <f t="shared" si="115"/>
        <v>2056</v>
      </c>
      <c r="B3426">
        <f t="shared" si="116"/>
        <v>91</v>
      </c>
      <c r="C3426" t="str">
        <f t="shared" si="116"/>
        <v>pop_85_plus</v>
      </c>
      <c r="D3426">
        <f ca="1">VLOOKUP(A3426&amp;B3426,'raw -- CBO demo'!$A$11:$N$8141,4,FALSE)</f>
        <v>1275159</v>
      </c>
      <c r="E3426">
        <f ca="1">VLOOKUP(A3426&amp;B3426,'raw -- CBO demo'!$A$11:$N$8141,8,FALSE)+VLOOKUP(A3426&amp;B3426,'raw -- CBO demo'!$A$11:$N$8141,14,FALSE)</f>
        <v>448916</v>
      </c>
    </row>
    <row r="3427" spans="1:5">
      <c r="A3427">
        <f t="shared" si="115"/>
        <v>2056</v>
      </c>
      <c r="B3427">
        <f t="shared" si="116"/>
        <v>92</v>
      </c>
      <c r="C3427" t="str">
        <f t="shared" si="116"/>
        <v>pop_85_plus</v>
      </c>
      <c r="D3427">
        <f ca="1">VLOOKUP(A3427&amp;B3427,'raw -- CBO demo'!$A$11:$N$8141,4,FALSE)</f>
        <v>1089514</v>
      </c>
      <c r="E3427">
        <f ca="1">VLOOKUP(A3427&amp;B3427,'raw -- CBO demo'!$A$11:$N$8141,8,FALSE)+VLOOKUP(A3427&amp;B3427,'raw -- CBO demo'!$A$11:$N$8141,14,FALSE)</f>
        <v>384363</v>
      </c>
    </row>
    <row r="3428" spans="1:5">
      <c r="A3428">
        <f t="shared" si="115"/>
        <v>2056</v>
      </c>
      <c r="B3428">
        <f t="shared" si="116"/>
        <v>93</v>
      </c>
      <c r="C3428" t="str">
        <f t="shared" si="116"/>
        <v>pop_85_plus</v>
      </c>
      <c r="D3428">
        <f ca="1">VLOOKUP(A3428&amp;B3428,'raw -- CBO demo'!$A$11:$N$8141,4,FALSE)</f>
        <v>917752</v>
      </c>
      <c r="E3428">
        <f ca="1">VLOOKUP(A3428&amp;B3428,'raw -- CBO demo'!$A$11:$N$8141,8,FALSE)+VLOOKUP(A3428&amp;B3428,'raw -- CBO demo'!$A$11:$N$8141,14,FALSE)</f>
        <v>289992</v>
      </c>
    </row>
    <row r="3429" spans="1:5">
      <c r="A3429">
        <f t="shared" si="115"/>
        <v>2056</v>
      </c>
      <c r="B3429">
        <f t="shared" si="116"/>
        <v>94</v>
      </c>
      <c r="C3429" t="str">
        <f t="shared" si="116"/>
        <v>pop_85_plus</v>
      </c>
      <c r="D3429">
        <f ca="1">VLOOKUP(A3429&amp;B3429,'raw -- CBO demo'!$A$11:$N$8141,4,FALSE)</f>
        <v>753056</v>
      </c>
      <c r="E3429">
        <f ca="1">VLOOKUP(A3429&amp;B3429,'raw -- CBO demo'!$A$11:$N$8141,8,FALSE)+VLOOKUP(A3429&amp;B3429,'raw -- CBO demo'!$A$11:$N$8141,14,FALSE)</f>
        <v>203039</v>
      </c>
    </row>
    <row r="3430" spans="1:5">
      <c r="A3430">
        <f t="shared" si="115"/>
        <v>2056</v>
      </c>
      <c r="B3430">
        <f t="shared" si="116"/>
        <v>95</v>
      </c>
      <c r="C3430" t="str">
        <f t="shared" si="116"/>
        <v>pop_85_plus</v>
      </c>
      <c r="D3430">
        <f ca="1">VLOOKUP(A3430&amp;B3430,'raw -- CBO demo'!$A$11:$N$8141,4,FALSE)</f>
        <v>609837</v>
      </c>
      <c r="E3430">
        <f ca="1">VLOOKUP(A3430&amp;B3430,'raw -- CBO demo'!$A$11:$N$8141,8,FALSE)+VLOOKUP(A3430&amp;B3430,'raw -- CBO demo'!$A$11:$N$8141,14,FALSE)</f>
        <v>174189</v>
      </c>
    </row>
    <row r="3431" spans="1:5">
      <c r="A3431">
        <f t="shared" si="115"/>
        <v>2056</v>
      </c>
      <c r="B3431">
        <f t="shared" si="116"/>
        <v>96</v>
      </c>
      <c r="C3431" t="str">
        <f t="shared" si="116"/>
        <v>pop_85_plus</v>
      </c>
      <c r="D3431">
        <f ca="1">VLOOKUP(A3431&amp;B3431,'raw -- CBO demo'!$A$11:$N$8141,4,FALSE)</f>
        <v>465426</v>
      </c>
      <c r="E3431">
        <f ca="1">VLOOKUP(A3431&amp;B3431,'raw -- CBO demo'!$A$11:$N$8141,8,FALSE)+VLOOKUP(A3431&amp;B3431,'raw -- CBO demo'!$A$11:$N$8141,14,FALSE)</f>
        <v>102061</v>
      </c>
    </row>
    <row r="3432" spans="1:5">
      <c r="A3432">
        <f t="shared" si="115"/>
        <v>2056</v>
      </c>
      <c r="B3432">
        <f t="shared" si="116"/>
        <v>97</v>
      </c>
      <c r="C3432" t="str">
        <f t="shared" si="116"/>
        <v>pop_85_plus</v>
      </c>
      <c r="D3432">
        <f ca="1">VLOOKUP(A3432&amp;B3432,'raw -- CBO demo'!$A$11:$N$8141,4,FALSE)</f>
        <v>347620</v>
      </c>
      <c r="E3432">
        <f ca="1">VLOOKUP(A3432&amp;B3432,'raw -- CBO demo'!$A$11:$N$8141,8,FALSE)+VLOOKUP(A3432&amp;B3432,'raw -- CBO demo'!$A$11:$N$8141,14,FALSE)</f>
        <v>72827</v>
      </c>
    </row>
    <row r="3433" spans="1:5">
      <c r="A3433">
        <f t="shared" si="115"/>
        <v>2056</v>
      </c>
      <c r="B3433">
        <f t="shared" si="116"/>
        <v>98</v>
      </c>
      <c r="C3433" t="str">
        <f t="shared" si="116"/>
        <v>pop_85_plus</v>
      </c>
      <c r="D3433">
        <f ca="1">VLOOKUP(A3433&amp;B3433,'raw -- CBO demo'!$A$11:$N$8141,4,FALSE)</f>
        <v>261910</v>
      </c>
      <c r="E3433">
        <f ca="1">VLOOKUP(A3433&amp;B3433,'raw -- CBO demo'!$A$11:$N$8141,8,FALSE)+VLOOKUP(A3433&amp;B3433,'raw -- CBO demo'!$A$11:$N$8141,14,FALSE)</f>
        <v>53077</v>
      </c>
    </row>
    <row r="3434" spans="1:5">
      <c r="A3434">
        <f t="shared" si="115"/>
        <v>2056</v>
      </c>
      <c r="B3434">
        <f t="shared" si="116"/>
        <v>99</v>
      </c>
      <c r="C3434" t="str">
        <f t="shared" si="116"/>
        <v>pop_85_plus</v>
      </c>
      <c r="D3434">
        <f ca="1">VLOOKUP(A3434&amp;B3434,'raw -- CBO demo'!$A$11:$N$8141,4,FALSE)</f>
        <v>186872</v>
      </c>
      <c r="E3434">
        <f ca="1">VLOOKUP(A3434&amp;B3434,'raw -- CBO demo'!$A$11:$N$8141,8,FALSE)+VLOOKUP(A3434&amp;B3434,'raw -- CBO demo'!$A$11:$N$8141,14,FALSE)</f>
        <v>25319</v>
      </c>
    </row>
    <row r="3435" spans="1:5">
      <c r="A3435">
        <f t="shared" si="115"/>
        <v>2056</v>
      </c>
      <c r="B3435">
        <f t="shared" si="116"/>
        <v>100</v>
      </c>
      <c r="C3435" t="str">
        <f t="shared" si="116"/>
        <v>pop_85_plus</v>
      </c>
      <c r="D3435">
        <f ca="1">VLOOKUP(A3435&amp;B3435,'raw -- CBO demo'!$A$11:$N$8141,4,FALSE)</f>
        <v>373107</v>
      </c>
      <c r="E3435">
        <f ca="1">VLOOKUP(A3435&amp;B3435,'raw -- CBO demo'!$A$11:$N$8141,8,FALSE)+VLOOKUP(A3435&amp;B3435,'raw -- CBO demo'!$A$11:$N$8141,14,FALSE)</f>
        <v>53575</v>
      </c>
    </row>
    <row r="3436" spans="1:5">
      <c r="A3436">
        <f t="shared" si="115"/>
        <v>2057</v>
      </c>
      <c r="B3436">
        <f t="shared" si="116"/>
        <v>0</v>
      </c>
      <c r="C3436" t="str">
        <f t="shared" si="116"/>
        <v>pop_0_5</v>
      </c>
      <c r="D3436">
        <f ca="1">VLOOKUP(A3436&amp;B3436,'raw -- CBO demo'!$A$11:$N$8141,4,FALSE)</f>
        <v>3870838</v>
      </c>
      <c r="E3436">
        <f ca="1">VLOOKUP(A3436&amp;B3436,'raw -- CBO demo'!$A$11:$N$8141,8,FALSE)+VLOOKUP(A3436&amp;B3436,'raw -- CBO demo'!$A$11:$N$8141,14,FALSE)</f>
        <v>0</v>
      </c>
    </row>
    <row r="3437" spans="1:5">
      <c r="A3437">
        <f t="shared" ref="A3437:A3500" si="117">A3336+1</f>
        <v>2057</v>
      </c>
      <c r="B3437">
        <f t="shared" ref="B3437:C3500" si="118">B3336</f>
        <v>1</v>
      </c>
      <c r="C3437" t="str">
        <f t="shared" si="118"/>
        <v>pop_0_5</v>
      </c>
      <c r="D3437">
        <f ca="1">VLOOKUP(A3437&amp;B3437,'raw -- CBO demo'!$A$11:$N$8141,4,FALSE)</f>
        <v>3875501</v>
      </c>
      <c r="E3437">
        <f ca="1">VLOOKUP(A3437&amp;B3437,'raw -- CBO demo'!$A$11:$N$8141,8,FALSE)+VLOOKUP(A3437&amp;B3437,'raw -- CBO demo'!$A$11:$N$8141,14,FALSE)</f>
        <v>0</v>
      </c>
    </row>
    <row r="3438" spans="1:5">
      <c r="A3438">
        <f t="shared" si="117"/>
        <v>2057</v>
      </c>
      <c r="B3438">
        <f t="shared" si="118"/>
        <v>2</v>
      </c>
      <c r="C3438" t="str">
        <f t="shared" si="118"/>
        <v>pop_0_5</v>
      </c>
      <c r="D3438">
        <f ca="1">VLOOKUP(A3438&amp;B3438,'raw -- CBO demo'!$A$11:$N$8141,4,FALSE)</f>
        <v>3892186</v>
      </c>
      <c r="E3438">
        <f ca="1">VLOOKUP(A3438&amp;B3438,'raw -- CBO demo'!$A$11:$N$8141,8,FALSE)+VLOOKUP(A3438&amp;B3438,'raw -- CBO demo'!$A$11:$N$8141,14,FALSE)</f>
        <v>0</v>
      </c>
    </row>
    <row r="3439" spans="1:5">
      <c r="A3439">
        <f t="shared" si="117"/>
        <v>2057</v>
      </c>
      <c r="B3439">
        <f t="shared" si="118"/>
        <v>3</v>
      </c>
      <c r="C3439" t="str">
        <f t="shared" si="118"/>
        <v>pop_0_5</v>
      </c>
      <c r="D3439">
        <f ca="1">VLOOKUP(A3439&amp;B3439,'raw -- CBO demo'!$A$11:$N$8141,4,FALSE)</f>
        <v>3913014</v>
      </c>
      <c r="E3439">
        <f ca="1">VLOOKUP(A3439&amp;B3439,'raw -- CBO demo'!$A$11:$N$8141,8,FALSE)+VLOOKUP(A3439&amp;B3439,'raw -- CBO demo'!$A$11:$N$8141,14,FALSE)</f>
        <v>0</v>
      </c>
    </row>
    <row r="3440" spans="1:5">
      <c r="A3440">
        <f t="shared" si="117"/>
        <v>2057</v>
      </c>
      <c r="B3440">
        <f t="shared" si="118"/>
        <v>4</v>
      </c>
      <c r="C3440" t="str">
        <f t="shared" si="118"/>
        <v>pop_0_5</v>
      </c>
      <c r="D3440">
        <f ca="1">VLOOKUP(A3440&amp;B3440,'raw -- CBO demo'!$A$11:$N$8141,4,FALSE)</f>
        <v>3935390</v>
      </c>
      <c r="E3440">
        <f ca="1">VLOOKUP(A3440&amp;B3440,'raw -- CBO demo'!$A$11:$N$8141,8,FALSE)+VLOOKUP(A3440&amp;B3440,'raw -- CBO demo'!$A$11:$N$8141,14,FALSE)</f>
        <v>0</v>
      </c>
    </row>
    <row r="3441" spans="1:5">
      <c r="A3441">
        <f t="shared" si="117"/>
        <v>2057</v>
      </c>
      <c r="B3441">
        <f t="shared" si="118"/>
        <v>5</v>
      </c>
      <c r="C3441" t="str">
        <f t="shared" si="118"/>
        <v>pop_0_5</v>
      </c>
      <c r="D3441">
        <f ca="1">VLOOKUP(A3441&amp;B3441,'raw -- CBO demo'!$A$11:$N$8141,4,FALSE)</f>
        <v>3960100</v>
      </c>
      <c r="E3441">
        <f ca="1">VLOOKUP(A3441&amp;B3441,'raw -- CBO demo'!$A$11:$N$8141,8,FALSE)+VLOOKUP(A3441&amp;B3441,'raw -- CBO demo'!$A$11:$N$8141,14,FALSE)</f>
        <v>0</v>
      </c>
    </row>
    <row r="3442" spans="1:5">
      <c r="A3442">
        <f t="shared" si="117"/>
        <v>2057</v>
      </c>
      <c r="B3442">
        <f t="shared" si="118"/>
        <v>6</v>
      </c>
      <c r="C3442" t="str">
        <f t="shared" si="118"/>
        <v>pop_6_17</v>
      </c>
      <c r="D3442">
        <f ca="1">VLOOKUP(A3442&amp;B3442,'raw -- CBO demo'!$A$11:$N$8141,4,FALSE)</f>
        <v>3988996</v>
      </c>
      <c r="E3442">
        <f ca="1">VLOOKUP(A3442&amp;B3442,'raw -- CBO demo'!$A$11:$N$8141,8,FALSE)+VLOOKUP(A3442&amp;B3442,'raw -- CBO demo'!$A$11:$N$8141,14,FALSE)</f>
        <v>0</v>
      </c>
    </row>
    <row r="3443" spans="1:5">
      <c r="A3443">
        <f t="shared" si="117"/>
        <v>2057</v>
      </c>
      <c r="B3443">
        <f t="shared" si="118"/>
        <v>7</v>
      </c>
      <c r="C3443" t="str">
        <f t="shared" si="118"/>
        <v>pop_6_17</v>
      </c>
      <c r="D3443">
        <f ca="1">VLOOKUP(A3443&amp;B3443,'raw -- CBO demo'!$A$11:$N$8141,4,FALSE)</f>
        <v>4019950</v>
      </c>
      <c r="E3443">
        <f ca="1">VLOOKUP(A3443&amp;B3443,'raw -- CBO demo'!$A$11:$N$8141,8,FALSE)+VLOOKUP(A3443&amp;B3443,'raw -- CBO demo'!$A$11:$N$8141,14,FALSE)</f>
        <v>0</v>
      </c>
    </row>
    <row r="3444" spans="1:5">
      <c r="A3444">
        <f t="shared" si="117"/>
        <v>2057</v>
      </c>
      <c r="B3444">
        <f t="shared" si="118"/>
        <v>8</v>
      </c>
      <c r="C3444" t="str">
        <f t="shared" si="118"/>
        <v>pop_6_17</v>
      </c>
      <c r="D3444">
        <f ca="1">VLOOKUP(A3444&amp;B3444,'raw -- CBO demo'!$A$11:$N$8141,4,FALSE)</f>
        <v>4053069</v>
      </c>
      <c r="E3444">
        <f ca="1">VLOOKUP(A3444&amp;B3444,'raw -- CBO demo'!$A$11:$N$8141,8,FALSE)+VLOOKUP(A3444&amp;B3444,'raw -- CBO demo'!$A$11:$N$8141,14,FALSE)</f>
        <v>0</v>
      </c>
    </row>
    <row r="3445" spans="1:5">
      <c r="A3445">
        <f t="shared" si="117"/>
        <v>2057</v>
      </c>
      <c r="B3445">
        <f t="shared" si="118"/>
        <v>9</v>
      </c>
      <c r="C3445" t="str">
        <f t="shared" si="118"/>
        <v>pop_6_17</v>
      </c>
      <c r="D3445">
        <f ca="1">VLOOKUP(A3445&amp;B3445,'raw -- CBO demo'!$A$11:$N$8141,4,FALSE)</f>
        <v>4088337</v>
      </c>
      <c r="E3445">
        <f ca="1">VLOOKUP(A3445&amp;B3445,'raw -- CBO demo'!$A$11:$N$8141,8,FALSE)+VLOOKUP(A3445&amp;B3445,'raw -- CBO demo'!$A$11:$N$8141,14,FALSE)</f>
        <v>0</v>
      </c>
    </row>
    <row r="3446" spans="1:5">
      <c r="A3446">
        <f t="shared" si="117"/>
        <v>2057</v>
      </c>
      <c r="B3446">
        <f t="shared" si="118"/>
        <v>10</v>
      </c>
      <c r="C3446" t="str">
        <f t="shared" si="118"/>
        <v>pop_6_17</v>
      </c>
      <c r="D3446">
        <f ca="1">VLOOKUP(A3446&amp;B3446,'raw -- CBO demo'!$A$11:$N$8141,4,FALSE)</f>
        <v>4125057</v>
      </c>
      <c r="E3446">
        <f ca="1">VLOOKUP(A3446&amp;B3446,'raw -- CBO demo'!$A$11:$N$8141,8,FALSE)+VLOOKUP(A3446&amp;B3446,'raw -- CBO demo'!$A$11:$N$8141,14,FALSE)</f>
        <v>0</v>
      </c>
    </row>
    <row r="3447" spans="1:5">
      <c r="A3447">
        <f t="shared" si="117"/>
        <v>2057</v>
      </c>
      <c r="B3447">
        <f t="shared" si="118"/>
        <v>11</v>
      </c>
      <c r="C3447" t="str">
        <f t="shared" si="118"/>
        <v>pop_6_17</v>
      </c>
      <c r="D3447">
        <f ca="1">VLOOKUP(A3447&amp;B3447,'raw -- CBO demo'!$A$11:$N$8141,4,FALSE)</f>
        <v>4162065</v>
      </c>
      <c r="E3447">
        <f ca="1">VLOOKUP(A3447&amp;B3447,'raw -- CBO demo'!$A$11:$N$8141,8,FALSE)+VLOOKUP(A3447&amp;B3447,'raw -- CBO demo'!$A$11:$N$8141,14,FALSE)</f>
        <v>0</v>
      </c>
    </row>
    <row r="3448" spans="1:5">
      <c r="A3448">
        <f t="shared" si="117"/>
        <v>2057</v>
      </c>
      <c r="B3448">
        <f t="shared" si="118"/>
        <v>12</v>
      </c>
      <c r="C3448" t="str">
        <f t="shared" si="118"/>
        <v>pop_6_17</v>
      </c>
      <c r="D3448">
        <f ca="1">VLOOKUP(A3448&amp;B3448,'raw -- CBO demo'!$A$11:$N$8141,4,FALSE)</f>
        <v>4198942</v>
      </c>
      <c r="E3448">
        <f ca="1">VLOOKUP(A3448&amp;B3448,'raw -- CBO demo'!$A$11:$N$8141,8,FALSE)+VLOOKUP(A3448&amp;B3448,'raw -- CBO demo'!$A$11:$N$8141,14,FALSE)</f>
        <v>0</v>
      </c>
    </row>
    <row r="3449" spans="1:5">
      <c r="A3449">
        <f t="shared" si="117"/>
        <v>2057</v>
      </c>
      <c r="B3449">
        <f t="shared" si="118"/>
        <v>13</v>
      </c>
      <c r="C3449" t="str">
        <f t="shared" si="118"/>
        <v>pop_6_17</v>
      </c>
      <c r="D3449">
        <f ca="1">VLOOKUP(A3449&amp;B3449,'raw -- CBO demo'!$A$11:$N$8141,4,FALSE)</f>
        <v>4235381</v>
      </c>
      <c r="E3449">
        <f ca="1">VLOOKUP(A3449&amp;B3449,'raw -- CBO demo'!$A$11:$N$8141,8,FALSE)+VLOOKUP(A3449&amp;B3449,'raw -- CBO demo'!$A$11:$N$8141,14,FALSE)</f>
        <v>0</v>
      </c>
    </row>
    <row r="3450" spans="1:5">
      <c r="A3450">
        <f t="shared" si="117"/>
        <v>2057</v>
      </c>
      <c r="B3450">
        <f t="shared" si="118"/>
        <v>14</v>
      </c>
      <c r="C3450" t="str">
        <f t="shared" si="118"/>
        <v>pop_6_17</v>
      </c>
      <c r="D3450">
        <f ca="1">VLOOKUP(A3450&amp;B3450,'raw -- CBO demo'!$A$11:$N$8141,4,FALSE)</f>
        <v>4271221</v>
      </c>
      <c r="E3450">
        <f ca="1">VLOOKUP(A3450&amp;B3450,'raw -- CBO demo'!$A$11:$N$8141,8,FALSE)+VLOOKUP(A3450&amp;B3450,'raw -- CBO demo'!$A$11:$N$8141,14,FALSE)</f>
        <v>0</v>
      </c>
    </row>
    <row r="3451" spans="1:5">
      <c r="A3451">
        <f t="shared" si="117"/>
        <v>2057</v>
      </c>
      <c r="B3451">
        <f t="shared" si="118"/>
        <v>15</v>
      </c>
      <c r="C3451" t="str">
        <f t="shared" si="118"/>
        <v>pop_6_17</v>
      </c>
      <c r="D3451">
        <f ca="1">VLOOKUP(A3451&amp;B3451,'raw -- CBO demo'!$A$11:$N$8141,4,FALSE)</f>
        <v>4307268</v>
      </c>
      <c r="E3451">
        <f ca="1">VLOOKUP(A3451&amp;B3451,'raw -- CBO demo'!$A$11:$N$8141,8,FALSE)+VLOOKUP(A3451&amp;B3451,'raw -- CBO demo'!$A$11:$N$8141,14,FALSE)</f>
        <v>0</v>
      </c>
    </row>
    <row r="3452" spans="1:5">
      <c r="A3452">
        <f t="shared" si="117"/>
        <v>2057</v>
      </c>
      <c r="B3452">
        <f t="shared" si="118"/>
        <v>16</v>
      </c>
      <c r="C3452" t="str">
        <f t="shared" si="118"/>
        <v>pop_6_17</v>
      </c>
      <c r="D3452">
        <f ca="1">VLOOKUP(A3452&amp;B3452,'raw -- CBO demo'!$A$11:$N$8141,4,FALSE)</f>
        <v>4343717</v>
      </c>
      <c r="E3452">
        <f ca="1">VLOOKUP(A3452&amp;B3452,'raw -- CBO demo'!$A$11:$N$8141,8,FALSE)+VLOOKUP(A3452&amp;B3452,'raw -- CBO demo'!$A$11:$N$8141,14,FALSE)</f>
        <v>14446</v>
      </c>
    </row>
    <row r="3453" spans="1:5">
      <c r="A3453">
        <f t="shared" si="117"/>
        <v>2057</v>
      </c>
      <c r="B3453">
        <f t="shared" si="118"/>
        <v>17</v>
      </c>
      <c r="C3453" t="str">
        <f t="shared" si="118"/>
        <v>pop_6_17</v>
      </c>
      <c r="D3453">
        <f ca="1">VLOOKUP(A3453&amp;B3453,'raw -- CBO demo'!$A$11:$N$8141,4,FALSE)</f>
        <v>4380627</v>
      </c>
      <c r="E3453">
        <f ca="1">VLOOKUP(A3453&amp;B3453,'raw -- CBO demo'!$A$11:$N$8141,8,FALSE)+VLOOKUP(A3453&amp;B3453,'raw -- CBO demo'!$A$11:$N$8141,14,FALSE)</f>
        <v>46238</v>
      </c>
    </row>
    <row r="3454" spans="1:5">
      <c r="A3454">
        <f t="shared" si="117"/>
        <v>2057</v>
      </c>
      <c r="B3454">
        <f t="shared" si="118"/>
        <v>18</v>
      </c>
      <c r="C3454" t="str">
        <f t="shared" si="118"/>
        <v>pop_18_24</v>
      </c>
      <c r="D3454">
        <f ca="1">VLOOKUP(A3454&amp;B3454,'raw -- CBO demo'!$A$11:$N$8141,4,FALSE)</f>
        <v>4416551</v>
      </c>
      <c r="E3454">
        <f ca="1">VLOOKUP(A3454&amp;B3454,'raw -- CBO demo'!$A$11:$N$8141,8,FALSE)+VLOOKUP(A3454&amp;B3454,'raw -- CBO demo'!$A$11:$N$8141,14,FALSE)</f>
        <v>32713</v>
      </c>
    </row>
    <row r="3455" spans="1:5">
      <c r="A3455">
        <f t="shared" si="117"/>
        <v>2057</v>
      </c>
      <c r="B3455">
        <f t="shared" si="118"/>
        <v>19</v>
      </c>
      <c r="C3455" t="str">
        <f t="shared" si="118"/>
        <v>pop_18_24</v>
      </c>
      <c r="D3455">
        <f ca="1">VLOOKUP(A3455&amp;B3455,'raw -- CBO demo'!$A$11:$N$8141,4,FALSE)</f>
        <v>4448155</v>
      </c>
      <c r="E3455">
        <f ca="1">VLOOKUP(A3455&amp;B3455,'raw -- CBO demo'!$A$11:$N$8141,8,FALSE)+VLOOKUP(A3455&amp;B3455,'raw -- CBO demo'!$A$11:$N$8141,14,FALSE)</f>
        <v>76966</v>
      </c>
    </row>
    <row r="3456" spans="1:5">
      <c r="A3456">
        <f t="shared" si="117"/>
        <v>2057</v>
      </c>
      <c r="B3456">
        <f t="shared" si="118"/>
        <v>20</v>
      </c>
      <c r="C3456" t="str">
        <f t="shared" si="118"/>
        <v>pop_18_24</v>
      </c>
      <c r="D3456">
        <f ca="1">VLOOKUP(A3456&amp;B3456,'raw -- CBO demo'!$A$11:$N$8141,4,FALSE)</f>
        <v>4474937</v>
      </c>
      <c r="E3456">
        <f ca="1">VLOOKUP(A3456&amp;B3456,'raw -- CBO demo'!$A$11:$N$8141,8,FALSE)+VLOOKUP(A3456&amp;B3456,'raw -- CBO demo'!$A$11:$N$8141,14,FALSE)</f>
        <v>160569</v>
      </c>
    </row>
    <row r="3457" spans="1:5">
      <c r="A3457">
        <f t="shared" si="117"/>
        <v>2057</v>
      </c>
      <c r="B3457">
        <f t="shared" si="118"/>
        <v>21</v>
      </c>
      <c r="C3457" t="str">
        <f t="shared" si="118"/>
        <v>pop_18_24</v>
      </c>
      <c r="D3457">
        <f ca="1">VLOOKUP(A3457&amp;B3457,'raw -- CBO demo'!$A$11:$N$8141,4,FALSE)</f>
        <v>4500597</v>
      </c>
      <c r="E3457">
        <f ca="1">VLOOKUP(A3457&amp;B3457,'raw -- CBO demo'!$A$11:$N$8141,8,FALSE)+VLOOKUP(A3457&amp;B3457,'raw -- CBO demo'!$A$11:$N$8141,14,FALSE)</f>
        <v>237359</v>
      </c>
    </row>
    <row r="3458" spans="1:5">
      <c r="A3458">
        <f t="shared" si="117"/>
        <v>2057</v>
      </c>
      <c r="B3458">
        <f t="shared" si="118"/>
        <v>22</v>
      </c>
      <c r="C3458" t="str">
        <f t="shared" si="118"/>
        <v>pop_18_24</v>
      </c>
      <c r="D3458">
        <f ca="1">VLOOKUP(A3458&amp;B3458,'raw -- CBO demo'!$A$11:$N$8141,4,FALSE)</f>
        <v>4521962</v>
      </c>
      <c r="E3458">
        <f ca="1">VLOOKUP(A3458&amp;B3458,'raw -- CBO demo'!$A$11:$N$8141,8,FALSE)+VLOOKUP(A3458&amp;B3458,'raw -- CBO demo'!$A$11:$N$8141,14,FALSE)</f>
        <v>344064</v>
      </c>
    </row>
    <row r="3459" spans="1:5">
      <c r="A3459">
        <f t="shared" si="117"/>
        <v>2057</v>
      </c>
      <c r="B3459">
        <f t="shared" si="118"/>
        <v>23</v>
      </c>
      <c r="C3459" t="str">
        <f t="shared" si="118"/>
        <v>pop_18_24</v>
      </c>
      <c r="D3459">
        <f ca="1">VLOOKUP(A3459&amp;B3459,'raw -- CBO demo'!$A$11:$N$8141,4,FALSE)</f>
        <v>4540616</v>
      </c>
      <c r="E3459">
        <f ca="1">VLOOKUP(A3459&amp;B3459,'raw -- CBO demo'!$A$11:$N$8141,8,FALSE)+VLOOKUP(A3459&amp;B3459,'raw -- CBO demo'!$A$11:$N$8141,14,FALSE)</f>
        <v>492919</v>
      </c>
    </row>
    <row r="3460" spans="1:5">
      <c r="A3460">
        <f t="shared" si="117"/>
        <v>2057</v>
      </c>
      <c r="B3460">
        <f t="shared" si="118"/>
        <v>24</v>
      </c>
      <c r="C3460" t="str">
        <f t="shared" si="118"/>
        <v>pop_18_24</v>
      </c>
      <c r="D3460">
        <f ca="1">VLOOKUP(A3460&amp;B3460,'raw -- CBO demo'!$A$11:$N$8141,4,FALSE)</f>
        <v>4559030</v>
      </c>
      <c r="E3460">
        <f ca="1">VLOOKUP(A3460&amp;B3460,'raw -- CBO demo'!$A$11:$N$8141,8,FALSE)+VLOOKUP(A3460&amp;B3460,'raw -- CBO demo'!$A$11:$N$8141,14,FALSE)</f>
        <v>663084</v>
      </c>
    </row>
    <row r="3461" spans="1:5">
      <c r="A3461">
        <f t="shared" si="117"/>
        <v>2057</v>
      </c>
      <c r="B3461">
        <f t="shared" si="118"/>
        <v>25</v>
      </c>
      <c r="C3461" t="str">
        <f t="shared" si="118"/>
        <v>pop_25_34</v>
      </c>
      <c r="D3461">
        <f ca="1">VLOOKUP(A3461&amp;B3461,'raw -- CBO demo'!$A$11:$N$8141,4,FALSE)</f>
        <v>4577291</v>
      </c>
      <c r="E3461">
        <f ca="1">VLOOKUP(A3461&amp;B3461,'raw -- CBO demo'!$A$11:$N$8141,8,FALSE)+VLOOKUP(A3461&amp;B3461,'raw -- CBO demo'!$A$11:$N$8141,14,FALSE)</f>
        <v>930857</v>
      </c>
    </row>
    <row r="3462" spans="1:5">
      <c r="A3462">
        <f t="shared" si="117"/>
        <v>2057</v>
      </c>
      <c r="B3462">
        <f t="shared" si="118"/>
        <v>26</v>
      </c>
      <c r="C3462" t="str">
        <f t="shared" si="118"/>
        <v>pop_25_34</v>
      </c>
      <c r="D3462">
        <f ca="1">VLOOKUP(A3462&amp;B3462,'raw -- CBO demo'!$A$11:$N$8141,4,FALSE)</f>
        <v>4585976</v>
      </c>
      <c r="E3462">
        <f ca="1">VLOOKUP(A3462&amp;B3462,'raw -- CBO demo'!$A$11:$N$8141,8,FALSE)+VLOOKUP(A3462&amp;B3462,'raw -- CBO demo'!$A$11:$N$8141,14,FALSE)</f>
        <v>1158397</v>
      </c>
    </row>
    <row r="3463" spans="1:5">
      <c r="A3463">
        <f t="shared" si="117"/>
        <v>2057</v>
      </c>
      <c r="B3463">
        <f t="shared" si="118"/>
        <v>27</v>
      </c>
      <c r="C3463" t="str">
        <f t="shared" si="118"/>
        <v>pop_25_34</v>
      </c>
      <c r="D3463">
        <f ca="1">VLOOKUP(A3463&amp;B3463,'raw -- CBO demo'!$A$11:$N$8141,4,FALSE)</f>
        <v>4579064</v>
      </c>
      <c r="E3463">
        <f ca="1">VLOOKUP(A3463&amp;B3463,'raw -- CBO demo'!$A$11:$N$8141,8,FALSE)+VLOOKUP(A3463&amp;B3463,'raw -- CBO demo'!$A$11:$N$8141,14,FALSE)</f>
        <v>1332949</v>
      </c>
    </row>
    <row r="3464" spans="1:5">
      <c r="A3464">
        <f t="shared" si="117"/>
        <v>2057</v>
      </c>
      <c r="B3464">
        <f t="shared" si="118"/>
        <v>28</v>
      </c>
      <c r="C3464" t="str">
        <f t="shared" si="118"/>
        <v>pop_25_34</v>
      </c>
      <c r="D3464">
        <f ca="1">VLOOKUP(A3464&amp;B3464,'raw -- CBO demo'!$A$11:$N$8141,4,FALSE)</f>
        <v>4560832</v>
      </c>
      <c r="E3464">
        <f ca="1">VLOOKUP(A3464&amp;B3464,'raw -- CBO demo'!$A$11:$N$8141,8,FALSE)+VLOOKUP(A3464&amp;B3464,'raw -- CBO demo'!$A$11:$N$8141,14,FALSE)</f>
        <v>1565981</v>
      </c>
    </row>
    <row r="3465" spans="1:5">
      <c r="A3465">
        <f t="shared" si="117"/>
        <v>2057</v>
      </c>
      <c r="B3465">
        <f t="shared" si="118"/>
        <v>29</v>
      </c>
      <c r="C3465" t="str">
        <f t="shared" si="118"/>
        <v>pop_25_34</v>
      </c>
      <c r="D3465">
        <f ca="1">VLOOKUP(A3465&amp;B3465,'raw -- CBO demo'!$A$11:$N$8141,4,FALSE)</f>
        <v>4535541</v>
      </c>
      <c r="E3465">
        <f ca="1">VLOOKUP(A3465&amp;B3465,'raw -- CBO demo'!$A$11:$N$8141,8,FALSE)+VLOOKUP(A3465&amp;B3465,'raw -- CBO demo'!$A$11:$N$8141,14,FALSE)</f>
        <v>1772191</v>
      </c>
    </row>
    <row r="3466" spans="1:5">
      <c r="A3466">
        <f t="shared" si="117"/>
        <v>2057</v>
      </c>
      <c r="B3466">
        <f t="shared" si="118"/>
        <v>30</v>
      </c>
      <c r="C3466" t="str">
        <f t="shared" si="118"/>
        <v>pop_25_34</v>
      </c>
      <c r="D3466">
        <f ca="1">VLOOKUP(A3466&amp;B3466,'raw -- CBO demo'!$A$11:$N$8141,4,FALSE)</f>
        <v>4508811</v>
      </c>
      <c r="E3466">
        <f ca="1">VLOOKUP(A3466&amp;B3466,'raw -- CBO demo'!$A$11:$N$8141,8,FALSE)+VLOOKUP(A3466&amp;B3466,'raw -- CBO demo'!$A$11:$N$8141,14,FALSE)</f>
        <v>1888261</v>
      </c>
    </row>
    <row r="3467" spans="1:5">
      <c r="A3467">
        <f t="shared" si="117"/>
        <v>2057</v>
      </c>
      <c r="B3467">
        <f t="shared" si="118"/>
        <v>31</v>
      </c>
      <c r="C3467" t="str">
        <f t="shared" si="118"/>
        <v>pop_25_34</v>
      </c>
      <c r="D3467">
        <f ca="1">VLOOKUP(A3467&amp;B3467,'raw -- CBO demo'!$A$11:$N$8141,4,FALSE)</f>
        <v>4482074</v>
      </c>
      <c r="E3467">
        <f ca="1">VLOOKUP(A3467&amp;B3467,'raw -- CBO demo'!$A$11:$N$8141,8,FALSE)+VLOOKUP(A3467&amp;B3467,'raw -- CBO demo'!$A$11:$N$8141,14,FALSE)</f>
        <v>2015444</v>
      </c>
    </row>
    <row r="3468" spans="1:5">
      <c r="A3468">
        <f t="shared" si="117"/>
        <v>2057</v>
      </c>
      <c r="B3468">
        <f t="shared" si="118"/>
        <v>32</v>
      </c>
      <c r="C3468" t="str">
        <f t="shared" si="118"/>
        <v>pop_25_34</v>
      </c>
      <c r="D3468">
        <f ca="1">VLOOKUP(A3468&amp;B3468,'raw -- CBO demo'!$A$11:$N$8141,4,FALSE)</f>
        <v>4460527</v>
      </c>
      <c r="E3468">
        <f ca="1">VLOOKUP(A3468&amp;B3468,'raw -- CBO demo'!$A$11:$N$8141,8,FALSE)+VLOOKUP(A3468&amp;B3468,'raw -- CBO demo'!$A$11:$N$8141,14,FALSE)</f>
        <v>2236163</v>
      </c>
    </row>
    <row r="3469" spans="1:5">
      <c r="A3469">
        <f t="shared" si="117"/>
        <v>2057</v>
      </c>
      <c r="B3469">
        <f t="shared" si="118"/>
        <v>33</v>
      </c>
      <c r="C3469" t="str">
        <f t="shared" si="118"/>
        <v>pop_25_34</v>
      </c>
      <c r="D3469">
        <f ca="1">VLOOKUP(A3469&amp;B3469,'raw -- CBO demo'!$A$11:$N$8141,4,FALSE)</f>
        <v>4448762</v>
      </c>
      <c r="E3469">
        <f ca="1">VLOOKUP(A3469&amp;B3469,'raw -- CBO demo'!$A$11:$N$8141,8,FALSE)+VLOOKUP(A3469&amp;B3469,'raw -- CBO demo'!$A$11:$N$8141,14,FALSE)</f>
        <v>2291718</v>
      </c>
    </row>
    <row r="3470" spans="1:5">
      <c r="A3470">
        <f t="shared" si="117"/>
        <v>2057</v>
      </c>
      <c r="B3470">
        <f t="shared" si="118"/>
        <v>34</v>
      </c>
      <c r="C3470" t="str">
        <f t="shared" si="118"/>
        <v>pop_25_34</v>
      </c>
      <c r="D3470">
        <f ca="1">VLOOKUP(A3470&amp;B3470,'raw -- CBO demo'!$A$11:$N$8141,4,FALSE)</f>
        <v>4434720</v>
      </c>
      <c r="E3470">
        <f ca="1">VLOOKUP(A3470&amp;B3470,'raw -- CBO demo'!$A$11:$N$8141,8,FALSE)+VLOOKUP(A3470&amp;B3470,'raw -- CBO demo'!$A$11:$N$8141,14,FALSE)</f>
        <v>2351247</v>
      </c>
    </row>
    <row r="3471" spans="1:5">
      <c r="A3471">
        <f t="shared" si="117"/>
        <v>2057</v>
      </c>
      <c r="B3471">
        <f t="shared" si="118"/>
        <v>35</v>
      </c>
      <c r="C3471" t="str">
        <f t="shared" si="118"/>
        <v>pop_35_44</v>
      </c>
      <c r="D3471">
        <f ca="1">VLOOKUP(A3471&amp;B3471,'raw -- CBO demo'!$A$11:$N$8141,4,FALSE)</f>
        <v>4429708</v>
      </c>
      <c r="E3471">
        <f ca="1">VLOOKUP(A3471&amp;B3471,'raw -- CBO demo'!$A$11:$N$8141,8,FALSE)+VLOOKUP(A3471&amp;B3471,'raw -- CBO demo'!$A$11:$N$8141,14,FALSE)</f>
        <v>2409081</v>
      </c>
    </row>
    <row r="3472" spans="1:5">
      <c r="A3472">
        <f t="shared" si="117"/>
        <v>2057</v>
      </c>
      <c r="B3472">
        <f t="shared" si="118"/>
        <v>36</v>
      </c>
      <c r="C3472" t="str">
        <f t="shared" si="118"/>
        <v>pop_35_44</v>
      </c>
      <c r="D3472">
        <f ca="1">VLOOKUP(A3472&amp;B3472,'raw -- CBO demo'!$A$11:$N$8141,4,FALSE)</f>
        <v>4369773</v>
      </c>
      <c r="E3472">
        <f ca="1">VLOOKUP(A3472&amp;B3472,'raw -- CBO demo'!$A$11:$N$8141,8,FALSE)+VLOOKUP(A3472&amp;B3472,'raw -- CBO demo'!$A$11:$N$8141,14,FALSE)</f>
        <v>2399474</v>
      </c>
    </row>
    <row r="3473" spans="1:5">
      <c r="A3473">
        <f t="shared" si="117"/>
        <v>2057</v>
      </c>
      <c r="B3473">
        <f t="shared" si="118"/>
        <v>37</v>
      </c>
      <c r="C3473" t="str">
        <f t="shared" si="118"/>
        <v>pop_35_44</v>
      </c>
      <c r="D3473">
        <f ca="1">VLOOKUP(A3473&amp;B3473,'raw -- CBO demo'!$A$11:$N$8141,4,FALSE)</f>
        <v>4489393</v>
      </c>
      <c r="E3473">
        <f ca="1">VLOOKUP(A3473&amp;B3473,'raw -- CBO demo'!$A$11:$N$8141,8,FALSE)+VLOOKUP(A3473&amp;B3473,'raw -- CBO demo'!$A$11:$N$8141,14,FALSE)</f>
        <v>2409707</v>
      </c>
    </row>
    <row r="3474" spans="1:5">
      <c r="A3474">
        <f t="shared" si="117"/>
        <v>2057</v>
      </c>
      <c r="B3474">
        <f t="shared" si="118"/>
        <v>38</v>
      </c>
      <c r="C3474" t="str">
        <f t="shared" si="118"/>
        <v>pop_35_44</v>
      </c>
      <c r="D3474">
        <f ca="1">VLOOKUP(A3474&amp;B3474,'raw -- CBO demo'!$A$11:$N$8141,4,FALSE)</f>
        <v>4541834</v>
      </c>
      <c r="E3474">
        <f ca="1">VLOOKUP(A3474&amp;B3474,'raw -- CBO demo'!$A$11:$N$8141,8,FALSE)+VLOOKUP(A3474&amp;B3474,'raw -- CBO demo'!$A$11:$N$8141,14,FALSE)</f>
        <v>2570717</v>
      </c>
    </row>
    <row r="3475" spans="1:5">
      <c r="A3475">
        <f t="shared" si="117"/>
        <v>2057</v>
      </c>
      <c r="B3475">
        <f t="shared" si="118"/>
        <v>39</v>
      </c>
      <c r="C3475" t="str">
        <f t="shared" si="118"/>
        <v>pop_35_44</v>
      </c>
      <c r="D3475">
        <f ca="1">VLOOKUP(A3475&amp;B3475,'raw -- CBO demo'!$A$11:$N$8141,4,FALSE)</f>
        <v>4605427</v>
      </c>
      <c r="E3475">
        <f ca="1">VLOOKUP(A3475&amp;B3475,'raw -- CBO demo'!$A$11:$N$8141,8,FALSE)+VLOOKUP(A3475&amp;B3475,'raw -- CBO demo'!$A$11:$N$8141,14,FALSE)</f>
        <v>2616732</v>
      </c>
    </row>
    <row r="3476" spans="1:5">
      <c r="A3476">
        <f t="shared" si="117"/>
        <v>2057</v>
      </c>
      <c r="B3476">
        <f t="shared" si="118"/>
        <v>40</v>
      </c>
      <c r="C3476" t="str">
        <f t="shared" si="118"/>
        <v>pop_35_44</v>
      </c>
      <c r="D3476">
        <f ca="1">VLOOKUP(A3476&amp;B3476,'raw -- CBO demo'!$A$11:$N$8141,4,FALSE)</f>
        <v>4694724</v>
      </c>
      <c r="E3476">
        <f ca="1">VLOOKUP(A3476&amp;B3476,'raw -- CBO demo'!$A$11:$N$8141,8,FALSE)+VLOOKUP(A3476&amp;B3476,'raw -- CBO demo'!$A$11:$N$8141,14,FALSE)</f>
        <v>2637154</v>
      </c>
    </row>
    <row r="3477" spans="1:5">
      <c r="A3477">
        <f t="shared" si="117"/>
        <v>2057</v>
      </c>
      <c r="B3477">
        <f t="shared" si="118"/>
        <v>41</v>
      </c>
      <c r="C3477" t="str">
        <f t="shared" si="118"/>
        <v>pop_35_44</v>
      </c>
      <c r="D3477">
        <f ca="1">VLOOKUP(A3477&amp;B3477,'raw -- CBO demo'!$A$11:$N$8141,4,FALSE)</f>
        <v>4726988</v>
      </c>
      <c r="E3477">
        <f ca="1">VLOOKUP(A3477&amp;B3477,'raw -- CBO demo'!$A$11:$N$8141,8,FALSE)+VLOOKUP(A3477&amp;B3477,'raw -- CBO demo'!$A$11:$N$8141,14,FALSE)</f>
        <v>2700568</v>
      </c>
    </row>
    <row r="3478" spans="1:5">
      <c r="A3478">
        <f t="shared" si="117"/>
        <v>2057</v>
      </c>
      <c r="B3478">
        <f t="shared" si="118"/>
        <v>42</v>
      </c>
      <c r="C3478" t="str">
        <f t="shared" si="118"/>
        <v>pop_35_44</v>
      </c>
      <c r="D3478">
        <f ca="1">VLOOKUP(A3478&amp;B3478,'raw -- CBO demo'!$A$11:$N$8141,4,FALSE)</f>
        <v>4736546</v>
      </c>
      <c r="E3478">
        <f ca="1">VLOOKUP(A3478&amp;B3478,'raw -- CBO demo'!$A$11:$N$8141,8,FALSE)+VLOOKUP(A3478&amp;B3478,'raw -- CBO demo'!$A$11:$N$8141,14,FALSE)</f>
        <v>2820246</v>
      </c>
    </row>
    <row r="3479" spans="1:5">
      <c r="A3479">
        <f t="shared" si="117"/>
        <v>2057</v>
      </c>
      <c r="B3479">
        <f t="shared" si="118"/>
        <v>43</v>
      </c>
      <c r="C3479" t="str">
        <f t="shared" si="118"/>
        <v>pop_35_44</v>
      </c>
      <c r="D3479">
        <f ca="1">VLOOKUP(A3479&amp;B3479,'raw -- CBO demo'!$A$11:$N$8141,4,FALSE)</f>
        <v>4681128</v>
      </c>
      <c r="E3479">
        <f ca="1">VLOOKUP(A3479&amp;B3479,'raw -- CBO demo'!$A$11:$N$8141,8,FALSE)+VLOOKUP(A3479&amp;B3479,'raw -- CBO demo'!$A$11:$N$8141,14,FALSE)</f>
        <v>2769148</v>
      </c>
    </row>
    <row r="3480" spans="1:5">
      <c r="A3480">
        <f t="shared" si="117"/>
        <v>2057</v>
      </c>
      <c r="B3480">
        <f t="shared" si="118"/>
        <v>44</v>
      </c>
      <c r="C3480" t="str">
        <f t="shared" si="118"/>
        <v>pop_35_44</v>
      </c>
      <c r="D3480">
        <f ca="1">VLOOKUP(A3480&amp;B3480,'raw -- CBO demo'!$A$11:$N$8141,4,FALSE)</f>
        <v>4695164</v>
      </c>
      <c r="E3480">
        <f ca="1">VLOOKUP(A3480&amp;B3480,'raw -- CBO demo'!$A$11:$N$8141,8,FALSE)+VLOOKUP(A3480&amp;B3480,'raw -- CBO demo'!$A$11:$N$8141,14,FALSE)</f>
        <v>2759163</v>
      </c>
    </row>
    <row r="3481" spans="1:5">
      <c r="A3481">
        <f t="shared" si="117"/>
        <v>2057</v>
      </c>
      <c r="B3481">
        <f t="shared" si="118"/>
        <v>45</v>
      </c>
      <c r="C3481" t="str">
        <f t="shared" si="118"/>
        <v>pop_45_54</v>
      </c>
      <c r="D3481">
        <f ca="1">VLOOKUP(A3481&amp;B3481,'raw -- CBO demo'!$A$11:$N$8141,4,FALSE)</f>
        <v>4685670</v>
      </c>
      <c r="E3481">
        <f ca="1">VLOOKUP(A3481&amp;B3481,'raw -- CBO demo'!$A$11:$N$8141,8,FALSE)+VLOOKUP(A3481&amp;B3481,'raw -- CBO demo'!$A$11:$N$8141,14,FALSE)</f>
        <v>2765804</v>
      </c>
    </row>
    <row r="3482" spans="1:5">
      <c r="A3482">
        <f t="shared" si="117"/>
        <v>2057</v>
      </c>
      <c r="B3482">
        <f t="shared" si="118"/>
        <v>46</v>
      </c>
      <c r="C3482" t="str">
        <f t="shared" si="118"/>
        <v>pop_45_54</v>
      </c>
      <c r="D3482">
        <f ca="1">VLOOKUP(A3482&amp;B3482,'raw -- CBO demo'!$A$11:$N$8141,4,FALSE)</f>
        <v>4764349</v>
      </c>
      <c r="E3482">
        <f ca="1">VLOOKUP(A3482&amp;B3482,'raw -- CBO demo'!$A$11:$N$8141,8,FALSE)+VLOOKUP(A3482&amp;B3482,'raw -- CBO demo'!$A$11:$N$8141,14,FALSE)</f>
        <v>2758807</v>
      </c>
    </row>
    <row r="3483" spans="1:5">
      <c r="A3483">
        <f t="shared" si="117"/>
        <v>2057</v>
      </c>
      <c r="B3483">
        <f t="shared" si="118"/>
        <v>47</v>
      </c>
      <c r="C3483" t="str">
        <f t="shared" si="118"/>
        <v>pop_45_54</v>
      </c>
      <c r="D3483">
        <f ca="1">VLOOKUP(A3483&amp;B3483,'raw -- CBO demo'!$A$11:$N$8141,4,FALSE)</f>
        <v>4828283</v>
      </c>
      <c r="E3483">
        <f ca="1">VLOOKUP(A3483&amp;B3483,'raw -- CBO demo'!$A$11:$N$8141,8,FALSE)+VLOOKUP(A3483&amp;B3483,'raw -- CBO demo'!$A$11:$N$8141,14,FALSE)</f>
        <v>2878054</v>
      </c>
    </row>
    <row r="3484" spans="1:5">
      <c r="A3484">
        <f t="shared" si="117"/>
        <v>2057</v>
      </c>
      <c r="B3484">
        <f t="shared" si="118"/>
        <v>48</v>
      </c>
      <c r="C3484" t="str">
        <f t="shared" si="118"/>
        <v>pop_45_54</v>
      </c>
      <c r="D3484">
        <f ca="1">VLOOKUP(A3484&amp;B3484,'raw -- CBO demo'!$A$11:$N$8141,4,FALSE)</f>
        <v>4976127</v>
      </c>
      <c r="E3484">
        <f ca="1">VLOOKUP(A3484&amp;B3484,'raw -- CBO demo'!$A$11:$N$8141,8,FALSE)+VLOOKUP(A3484&amp;B3484,'raw -- CBO demo'!$A$11:$N$8141,14,FALSE)</f>
        <v>2921571</v>
      </c>
    </row>
    <row r="3485" spans="1:5">
      <c r="A3485">
        <f t="shared" si="117"/>
        <v>2057</v>
      </c>
      <c r="B3485">
        <f t="shared" si="118"/>
        <v>49</v>
      </c>
      <c r="C3485" t="str">
        <f t="shared" si="118"/>
        <v>pop_45_54</v>
      </c>
      <c r="D3485">
        <f ca="1">VLOOKUP(A3485&amp;B3485,'raw -- CBO demo'!$A$11:$N$8141,4,FALSE)</f>
        <v>4988407</v>
      </c>
      <c r="E3485">
        <f ca="1">VLOOKUP(A3485&amp;B3485,'raw -- CBO demo'!$A$11:$N$8141,8,FALSE)+VLOOKUP(A3485&amp;B3485,'raw -- CBO demo'!$A$11:$N$8141,14,FALSE)</f>
        <v>2946612</v>
      </c>
    </row>
    <row r="3486" spans="1:5">
      <c r="A3486">
        <f t="shared" si="117"/>
        <v>2057</v>
      </c>
      <c r="B3486">
        <f t="shared" si="118"/>
        <v>50</v>
      </c>
      <c r="C3486" t="str">
        <f t="shared" si="118"/>
        <v>pop_45_54</v>
      </c>
      <c r="D3486">
        <f ca="1">VLOOKUP(A3486&amp;B3486,'raw -- CBO demo'!$A$11:$N$8141,4,FALSE)</f>
        <v>4915275</v>
      </c>
      <c r="E3486">
        <f ca="1">VLOOKUP(A3486&amp;B3486,'raw -- CBO demo'!$A$11:$N$8141,8,FALSE)+VLOOKUP(A3486&amp;B3486,'raw -- CBO demo'!$A$11:$N$8141,14,FALSE)</f>
        <v>2912837</v>
      </c>
    </row>
    <row r="3487" spans="1:5">
      <c r="A3487">
        <f t="shared" si="117"/>
        <v>2057</v>
      </c>
      <c r="B3487">
        <f t="shared" si="118"/>
        <v>51</v>
      </c>
      <c r="C3487" t="str">
        <f t="shared" si="118"/>
        <v>pop_45_54</v>
      </c>
      <c r="D3487">
        <f ca="1">VLOOKUP(A3487&amp;B3487,'raw -- CBO demo'!$A$11:$N$8141,4,FALSE)</f>
        <v>4798801</v>
      </c>
      <c r="E3487">
        <f ca="1">VLOOKUP(A3487&amp;B3487,'raw -- CBO demo'!$A$11:$N$8141,8,FALSE)+VLOOKUP(A3487&amp;B3487,'raw -- CBO demo'!$A$11:$N$8141,14,FALSE)</f>
        <v>2840706</v>
      </c>
    </row>
    <row r="3488" spans="1:5">
      <c r="A3488">
        <f t="shared" si="117"/>
        <v>2057</v>
      </c>
      <c r="B3488">
        <f t="shared" si="118"/>
        <v>52</v>
      </c>
      <c r="C3488" t="str">
        <f t="shared" si="118"/>
        <v>pop_45_54</v>
      </c>
      <c r="D3488">
        <f ca="1">VLOOKUP(A3488&amp;B3488,'raw -- CBO demo'!$A$11:$N$8141,4,FALSE)</f>
        <v>4739314</v>
      </c>
      <c r="E3488">
        <f ca="1">VLOOKUP(A3488&amp;B3488,'raw -- CBO demo'!$A$11:$N$8141,8,FALSE)+VLOOKUP(A3488&amp;B3488,'raw -- CBO demo'!$A$11:$N$8141,14,FALSE)</f>
        <v>2790150</v>
      </c>
    </row>
    <row r="3489" spans="1:5">
      <c r="A3489">
        <f t="shared" si="117"/>
        <v>2057</v>
      </c>
      <c r="B3489">
        <f t="shared" si="118"/>
        <v>53</v>
      </c>
      <c r="C3489" t="str">
        <f t="shared" si="118"/>
        <v>pop_45_54</v>
      </c>
      <c r="D3489">
        <f ca="1">VLOOKUP(A3489&amp;B3489,'raw -- CBO demo'!$A$11:$N$8141,4,FALSE)</f>
        <v>4692079</v>
      </c>
      <c r="E3489">
        <f ca="1">VLOOKUP(A3489&amp;B3489,'raw -- CBO demo'!$A$11:$N$8141,8,FALSE)+VLOOKUP(A3489&amp;B3489,'raw -- CBO demo'!$A$11:$N$8141,14,FALSE)</f>
        <v>2735288</v>
      </c>
    </row>
    <row r="3490" spans="1:5">
      <c r="A3490">
        <f t="shared" si="117"/>
        <v>2057</v>
      </c>
      <c r="B3490">
        <f t="shared" si="118"/>
        <v>54</v>
      </c>
      <c r="C3490" t="str">
        <f t="shared" si="118"/>
        <v>pop_45_54</v>
      </c>
      <c r="D3490">
        <f ca="1">VLOOKUP(A3490&amp;B3490,'raw -- CBO demo'!$A$11:$N$8141,4,FALSE)</f>
        <v>4626839</v>
      </c>
      <c r="E3490">
        <f ca="1">VLOOKUP(A3490&amp;B3490,'raw -- CBO demo'!$A$11:$N$8141,8,FALSE)+VLOOKUP(A3490&amp;B3490,'raw -- CBO demo'!$A$11:$N$8141,14,FALSE)</f>
        <v>2723475</v>
      </c>
    </row>
    <row r="3491" spans="1:5">
      <c r="A3491">
        <f t="shared" si="117"/>
        <v>2057</v>
      </c>
      <c r="B3491">
        <f t="shared" si="118"/>
        <v>55</v>
      </c>
      <c r="C3491" t="str">
        <f t="shared" si="118"/>
        <v>pop_55_64</v>
      </c>
      <c r="D3491">
        <f ca="1">VLOOKUP(A3491&amp;B3491,'raw -- CBO demo'!$A$11:$N$8141,4,FALSE)</f>
        <v>4607079</v>
      </c>
      <c r="E3491">
        <f ca="1">VLOOKUP(A3491&amp;B3491,'raw -- CBO demo'!$A$11:$N$8141,8,FALSE)+VLOOKUP(A3491&amp;B3491,'raw -- CBO demo'!$A$11:$N$8141,14,FALSE)</f>
        <v>2750375</v>
      </c>
    </row>
    <row r="3492" spans="1:5">
      <c r="A3492">
        <f t="shared" si="117"/>
        <v>2057</v>
      </c>
      <c r="B3492">
        <f t="shared" si="118"/>
        <v>56</v>
      </c>
      <c r="C3492" t="str">
        <f t="shared" si="118"/>
        <v>pop_55_64</v>
      </c>
      <c r="D3492">
        <f ca="1">VLOOKUP(A3492&amp;B3492,'raw -- CBO demo'!$A$11:$N$8141,4,FALSE)</f>
        <v>4667121</v>
      </c>
      <c r="E3492">
        <f ca="1">VLOOKUP(A3492&amp;B3492,'raw -- CBO demo'!$A$11:$N$8141,8,FALSE)+VLOOKUP(A3492&amp;B3492,'raw -- CBO demo'!$A$11:$N$8141,14,FALSE)</f>
        <v>2746890</v>
      </c>
    </row>
    <row r="3493" spans="1:5">
      <c r="A3493">
        <f t="shared" si="117"/>
        <v>2057</v>
      </c>
      <c r="B3493">
        <f t="shared" si="118"/>
        <v>57</v>
      </c>
      <c r="C3493" t="str">
        <f t="shared" si="118"/>
        <v>pop_55_64</v>
      </c>
      <c r="D3493">
        <f ca="1">VLOOKUP(A3493&amp;B3493,'raw -- CBO demo'!$A$11:$N$8141,4,FALSE)</f>
        <v>4576763</v>
      </c>
      <c r="E3493">
        <f ca="1">VLOOKUP(A3493&amp;B3493,'raw -- CBO demo'!$A$11:$N$8141,8,FALSE)+VLOOKUP(A3493&amp;B3493,'raw -- CBO demo'!$A$11:$N$8141,14,FALSE)</f>
        <v>2675853</v>
      </c>
    </row>
    <row r="3494" spans="1:5">
      <c r="A3494">
        <f t="shared" si="117"/>
        <v>2057</v>
      </c>
      <c r="B3494">
        <f t="shared" si="118"/>
        <v>58</v>
      </c>
      <c r="C3494" t="str">
        <f t="shared" si="118"/>
        <v>pop_55_64</v>
      </c>
      <c r="D3494">
        <f ca="1">VLOOKUP(A3494&amp;B3494,'raw -- CBO demo'!$A$11:$N$8141,4,FALSE)</f>
        <v>4543624</v>
      </c>
      <c r="E3494">
        <f ca="1">VLOOKUP(A3494&amp;B3494,'raw -- CBO demo'!$A$11:$N$8141,8,FALSE)+VLOOKUP(A3494&amp;B3494,'raw -- CBO demo'!$A$11:$N$8141,14,FALSE)</f>
        <v>2602764</v>
      </c>
    </row>
    <row r="3495" spans="1:5">
      <c r="A3495">
        <f t="shared" si="117"/>
        <v>2057</v>
      </c>
      <c r="B3495">
        <f t="shared" si="118"/>
        <v>59</v>
      </c>
      <c r="C3495" t="str">
        <f t="shared" si="118"/>
        <v>pop_55_64</v>
      </c>
      <c r="D3495">
        <f ca="1">VLOOKUP(A3495&amp;B3495,'raw -- CBO demo'!$A$11:$N$8141,4,FALSE)</f>
        <v>4449509</v>
      </c>
      <c r="E3495">
        <f ca="1">VLOOKUP(A3495&amp;B3495,'raw -- CBO demo'!$A$11:$N$8141,8,FALSE)+VLOOKUP(A3495&amp;B3495,'raw -- CBO demo'!$A$11:$N$8141,14,FALSE)</f>
        <v>2591568</v>
      </c>
    </row>
    <row r="3496" spans="1:5">
      <c r="A3496">
        <f t="shared" si="117"/>
        <v>2057</v>
      </c>
      <c r="B3496">
        <f t="shared" si="118"/>
        <v>60</v>
      </c>
      <c r="C3496" t="str">
        <f t="shared" si="118"/>
        <v>pop_55_64</v>
      </c>
      <c r="D3496">
        <f ca="1">VLOOKUP(A3496&amp;B3496,'raw -- CBO demo'!$A$11:$N$8141,4,FALSE)</f>
        <v>4428374</v>
      </c>
      <c r="E3496">
        <f ca="1">VLOOKUP(A3496&amp;B3496,'raw -- CBO demo'!$A$11:$N$8141,8,FALSE)+VLOOKUP(A3496&amp;B3496,'raw -- CBO demo'!$A$11:$N$8141,14,FALSE)</f>
        <v>2536554</v>
      </c>
    </row>
    <row r="3497" spans="1:5">
      <c r="A3497">
        <f t="shared" si="117"/>
        <v>2057</v>
      </c>
      <c r="B3497">
        <f t="shared" si="118"/>
        <v>61</v>
      </c>
      <c r="C3497" t="str">
        <f t="shared" si="118"/>
        <v>pop_55_64</v>
      </c>
      <c r="D3497">
        <f ca="1">VLOOKUP(A3497&amp;B3497,'raw -- CBO demo'!$A$11:$N$8141,4,FALSE)</f>
        <v>4410759</v>
      </c>
      <c r="E3497">
        <f ca="1">VLOOKUP(A3497&amp;B3497,'raw -- CBO demo'!$A$11:$N$8141,8,FALSE)+VLOOKUP(A3497&amp;B3497,'raw -- CBO demo'!$A$11:$N$8141,14,FALSE)</f>
        <v>2637875</v>
      </c>
    </row>
    <row r="3498" spans="1:5">
      <c r="A3498">
        <f t="shared" si="117"/>
        <v>2057</v>
      </c>
      <c r="B3498">
        <f t="shared" si="118"/>
        <v>62</v>
      </c>
      <c r="C3498" t="str">
        <f t="shared" si="118"/>
        <v>pop_55_64</v>
      </c>
      <c r="D3498">
        <f ca="1">VLOOKUP(A3498&amp;B3498,'raw -- CBO demo'!$A$11:$N$8141,4,FALSE)</f>
        <v>4403962</v>
      </c>
      <c r="E3498">
        <f ca="1">VLOOKUP(A3498&amp;B3498,'raw -- CBO demo'!$A$11:$N$8141,8,FALSE)+VLOOKUP(A3498&amp;B3498,'raw -- CBO demo'!$A$11:$N$8141,14,FALSE)</f>
        <v>2624743</v>
      </c>
    </row>
    <row r="3499" spans="1:5">
      <c r="A3499">
        <f t="shared" si="117"/>
        <v>2057</v>
      </c>
      <c r="B3499">
        <f t="shared" si="118"/>
        <v>63</v>
      </c>
      <c r="C3499" t="str">
        <f t="shared" si="118"/>
        <v>pop_55_64</v>
      </c>
      <c r="D3499">
        <f ca="1">VLOOKUP(A3499&amp;B3499,'raw -- CBO demo'!$A$11:$N$8141,4,FALSE)</f>
        <v>4417578</v>
      </c>
      <c r="E3499">
        <f ca="1">VLOOKUP(A3499&amp;B3499,'raw -- CBO demo'!$A$11:$N$8141,8,FALSE)+VLOOKUP(A3499&amp;B3499,'raw -- CBO demo'!$A$11:$N$8141,14,FALSE)</f>
        <v>2509300</v>
      </c>
    </row>
    <row r="3500" spans="1:5">
      <c r="A3500">
        <f t="shared" si="117"/>
        <v>2057</v>
      </c>
      <c r="B3500">
        <f t="shared" si="118"/>
        <v>64</v>
      </c>
      <c r="C3500" t="str">
        <f t="shared" si="118"/>
        <v>pop_55_64</v>
      </c>
      <c r="D3500">
        <f ca="1">VLOOKUP(A3500&amp;B3500,'raw -- CBO demo'!$A$11:$N$8141,4,FALSE)</f>
        <v>4461636</v>
      </c>
      <c r="E3500">
        <f ca="1">VLOOKUP(A3500&amp;B3500,'raw -- CBO demo'!$A$11:$N$8141,8,FALSE)+VLOOKUP(A3500&amp;B3500,'raw -- CBO demo'!$A$11:$N$8141,14,FALSE)</f>
        <v>2623389</v>
      </c>
    </row>
    <row r="3501" spans="1:5">
      <c r="A3501">
        <f t="shared" ref="A3501:A3564" si="119">A3400+1</f>
        <v>2057</v>
      </c>
      <c r="B3501">
        <f t="shared" ref="B3501:C3564" si="120">B3400</f>
        <v>65</v>
      </c>
      <c r="C3501" t="str">
        <f t="shared" si="120"/>
        <v>pop_65_74</v>
      </c>
      <c r="D3501">
        <f ca="1">VLOOKUP(A3501&amp;B3501,'raw -- CBO demo'!$A$11:$N$8141,4,FALSE)</f>
        <v>4465723</v>
      </c>
      <c r="E3501">
        <f ca="1">VLOOKUP(A3501&amp;B3501,'raw -- CBO demo'!$A$11:$N$8141,8,FALSE)+VLOOKUP(A3501&amp;B3501,'raw -- CBO demo'!$A$11:$N$8141,14,FALSE)</f>
        <v>2540791</v>
      </c>
    </row>
    <row r="3502" spans="1:5">
      <c r="A3502">
        <f t="shared" si="119"/>
        <v>2057</v>
      </c>
      <c r="B3502">
        <f t="shared" si="120"/>
        <v>66</v>
      </c>
      <c r="C3502" t="str">
        <f t="shared" si="120"/>
        <v>pop_65_74</v>
      </c>
      <c r="D3502">
        <f ca="1">VLOOKUP(A3502&amp;B3502,'raw -- CBO demo'!$A$11:$N$8141,4,FALSE)</f>
        <v>4473605</v>
      </c>
      <c r="E3502">
        <f ca="1">VLOOKUP(A3502&amp;B3502,'raw -- CBO demo'!$A$11:$N$8141,8,FALSE)+VLOOKUP(A3502&amp;B3502,'raw -- CBO demo'!$A$11:$N$8141,14,FALSE)</f>
        <v>2549050</v>
      </c>
    </row>
    <row r="3503" spans="1:5">
      <c r="A3503">
        <f t="shared" si="119"/>
        <v>2057</v>
      </c>
      <c r="B3503">
        <f t="shared" si="120"/>
        <v>67</v>
      </c>
      <c r="C3503" t="str">
        <f t="shared" si="120"/>
        <v>pop_65_74</v>
      </c>
      <c r="D3503">
        <f ca="1">VLOOKUP(A3503&amp;B3503,'raw -- CBO demo'!$A$11:$N$8141,4,FALSE)</f>
        <v>4309975</v>
      </c>
      <c r="E3503">
        <f ca="1">VLOOKUP(A3503&amp;B3503,'raw -- CBO demo'!$A$11:$N$8141,8,FALSE)+VLOOKUP(A3503&amp;B3503,'raw -- CBO demo'!$A$11:$N$8141,14,FALSE)</f>
        <v>2472585</v>
      </c>
    </row>
    <row r="3504" spans="1:5">
      <c r="A3504">
        <f t="shared" si="119"/>
        <v>2057</v>
      </c>
      <c r="B3504">
        <f t="shared" si="120"/>
        <v>68</v>
      </c>
      <c r="C3504" t="str">
        <f t="shared" si="120"/>
        <v>pop_65_74</v>
      </c>
      <c r="D3504">
        <f ca="1">VLOOKUP(A3504&amp;B3504,'raw -- CBO demo'!$A$11:$N$8141,4,FALSE)</f>
        <v>4167478</v>
      </c>
      <c r="E3504">
        <f ca="1">VLOOKUP(A3504&amp;B3504,'raw -- CBO demo'!$A$11:$N$8141,8,FALSE)+VLOOKUP(A3504&amp;B3504,'raw -- CBO demo'!$A$11:$N$8141,14,FALSE)</f>
        <v>2296212</v>
      </c>
    </row>
    <row r="3505" spans="1:5">
      <c r="A3505">
        <f t="shared" si="119"/>
        <v>2057</v>
      </c>
      <c r="B3505">
        <f t="shared" si="120"/>
        <v>69</v>
      </c>
      <c r="C3505" t="str">
        <f t="shared" si="120"/>
        <v>pop_65_74</v>
      </c>
      <c r="D3505">
        <f ca="1">VLOOKUP(A3505&amp;B3505,'raw -- CBO demo'!$A$11:$N$8141,4,FALSE)</f>
        <v>4021221</v>
      </c>
      <c r="E3505">
        <f ca="1">VLOOKUP(A3505&amp;B3505,'raw -- CBO demo'!$A$11:$N$8141,8,FALSE)+VLOOKUP(A3505&amp;B3505,'raw -- CBO demo'!$A$11:$N$8141,14,FALSE)</f>
        <v>2268909</v>
      </c>
    </row>
    <row r="3506" spans="1:5">
      <c r="A3506">
        <f t="shared" si="119"/>
        <v>2057</v>
      </c>
      <c r="B3506">
        <f t="shared" si="120"/>
        <v>70</v>
      </c>
      <c r="C3506" t="str">
        <f t="shared" si="120"/>
        <v>pop_65_74</v>
      </c>
      <c r="D3506">
        <f ca="1">VLOOKUP(A3506&amp;B3506,'raw -- CBO demo'!$A$11:$N$8141,4,FALSE)</f>
        <v>3933328</v>
      </c>
      <c r="E3506">
        <f ca="1">VLOOKUP(A3506&amp;B3506,'raw -- CBO demo'!$A$11:$N$8141,8,FALSE)+VLOOKUP(A3506&amp;B3506,'raw -- CBO demo'!$A$11:$N$8141,14,FALSE)</f>
        <v>2215109</v>
      </c>
    </row>
    <row r="3507" spans="1:5">
      <c r="A3507">
        <f t="shared" si="119"/>
        <v>2057</v>
      </c>
      <c r="B3507">
        <f t="shared" si="120"/>
        <v>71</v>
      </c>
      <c r="C3507" t="str">
        <f t="shared" si="120"/>
        <v>pop_65_74</v>
      </c>
      <c r="D3507">
        <f ca="1">VLOOKUP(A3507&amp;B3507,'raw -- CBO demo'!$A$11:$N$8141,4,FALSE)</f>
        <v>3890423</v>
      </c>
      <c r="E3507">
        <f ca="1">VLOOKUP(A3507&amp;B3507,'raw -- CBO demo'!$A$11:$N$8141,8,FALSE)+VLOOKUP(A3507&amp;B3507,'raw -- CBO demo'!$A$11:$N$8141,14,FALSE)</f>
        <v>2204861</v>
      </c>
    </row>
    <row r="3508" spans="1:5">
      <c r="A3508">
        <f t="shared" si="119"/>
        <v>2057</v>
      </c>
      <c r="B3508">
        <f t="shared" si="120"/>
        <v>72</v>
      </c>
      <c r="C3508" t="str">
        <f t="shared" si="120"/>
        <v>pop_65_74</v>
      </c>
      <c r="D3508">
        <f ca="1">VLOOKUP(A3508&amp;B3508,'raw -- CBO demo'!$A$11:$N$8141,4,FALSE)</f>
        <v>3759738</v>
      </c>
      <c r="E3508">
        <f ca="1">VLOOKUP(A3508&amp;B3508,'raw -- CBO demo'!$A$11:$N$8141,8,FALSE)+VLOOKUP(A3508&amp;B3508,'raw -- CBO demo'!$A$11:$N$8141,14,FALSE)</f>
        <v>2126621</v>
      </c>
    </row>
    <row r="3509" spans="1:5">
      <c r="A3509">
        <f t="shared" si="119"/>
        <v>2057</v>
      </c>
      <c r="B3509">
        <f t="shared" si="120"/>
        <v>73</v>
      </c>
      <c r="C3509" t="str">
        <f t="shared" si="120"/>
        <v>pop_65_74</v>
      </c>
      <c r="D3509">
        <f ca="1">VLOOKUP(A3509&amp;B3509,'raw -- CBO demo'!$A$11:$N$8141,4,FALSE)</f>
        <v>3682241</v>
      </c>
      <c r="E3509">
        <f ca="1">VLOOKUP(A3509&amp;B3509,'raw -- CBO demo'!$A$11:$N$8141,8,FALSE)+VLOOKUP(A3509&amp;B3509,'raw -- CBO demo'!$A$11:$N$8141,14,FALSE)</f>
        <v>2120059</v>
      </c>
    </row>
    <row r="3510" spans="1:5">
      <c r="A3510">
        <f t="shared" si="119"/>
        <v>2057</v>
      </c>
      <c r="B3510">
        <f t="shared" si="120"/>
        <v>74</v>
      </c>
      <c r="C3510" t="str">
        <f t="shared" si="120"/>
        <v>pop_65_74</v>
      </c>
      <c r="D3510">
        <f ca="1">VLOOKUP(A3510&amp;B3510,'raw -- CBO demo'!$A$11:$N$8141,4,FALSE)</f>
        <v>3681778</v>
      </c>
      <c r="E3510">
        <f ca="1">VLOOKUP(A3510&amp;B3510,'raw -- CBO demo'!$A$11:$N$8141,8,FALSE)+VLOOKUP(A3510&amp;B3510,'raw -- CBO demo'!$A$11:$N$8141,14,FALSE)</f>
        <v>2092444</v>
      </c>
    </row>
    <row r="3511" spans="1:5">
      <c r="A3511">
        <f t="shared" si="119"/>
        <v>2057</v>
      </c>
      <c r="B3511">
        <f t="shared" si="120"/>
        <v>75</v>
      </c>
      <c r="C3511" t="str">
        <f t="shared" si="120"/>
        <v>pop_75_84</v>
      </c>
      <c r="D3511">
        <f ca="1">VLOOKUP(A3511&amp;B3511,'raw -- CBO demo'!$A$11:$N$8141,4,FALSE)</f>
        <v>3546106</v>
      </c>
      <c r="E3511">
        <f ca="1">VLOOKUP(A3511&amp;B3511,'raw -- CBO demo'!$A$11:$N$8141,8,FALSE)+VLOOKUP(A3511&amp;B3511,'raw -- CBO demo'!$A$11:$N$8141,14,FALSE)</f>
        <v>1996955</v>
      </c>
    </row>
    <row r="3512" spans="1:5">
      <c r="A3512">
        <f t="shared" si="119"/>
        <v>2057</v>
      </c>
      <c r="B3512">
        <f t="shared" si="120"/>
        <v>76</v>
      </c>
      <c r="C3512" t="str">
        <f t="shared" si="120"/>
        <v>pop_75_84</v>
      </c>
      <c r="D3512">
        <f ca="1">VLOOKUP(A3512&amp;B3512,'raw -- CBO demo'!$A$11:$N$8141,4,FALSE)</f>
        <v>3512851</v>
      </c>
      <c r="E3512">
        <f ca="1">VLOOKUP(A3512&amp;B3512,'raw -- CBO demo'!$A$11:$N$8141,8,FALSE)+VLOOKUP(A3512&amp;B3512,'raw -- CBO demo'!$A$11:$N$8141,14,FALSE)</f>
        <v>1943327</v>
      </c>
    </row>
    <row r="3513" spans="1:5">
      <c r="A3513">
        <f t="shared" si="119"/>
        <v>2057</v>
      </c>
      <c r="B3513">
        <f t="shared" si="120"/>
        <v>77</v>
      </c>
      <c r="C3513" t="str">
        <f t="shared" si="120"/>
        <v>pop_75_84</v>
      </c>
      <c r="D3513">
        <f ca="1">VLOOKUP(A3513&amp;B3513,'raw -- CBO demo'!$A$11:$N$8141,4,FALSE)</f>
        <v>3297968</v>
      </c>
      <c r="E3513">
        <f ca="1">VLOOKUP(A3513&amp;B3513,'raw -- CBO demo'!$A$11:$N$8141,8,FALSE)+VLOOKUP(A3513&amp;B3513,'raw -- CBO demo'!$A$11:$N$8141,14,FALSE)</f>
        <v>1842334</v>
      </c>
    </row>
    <row r="3514" spans="1:5">
      <c r="A3514">
        <f t="shared" si="119"/>
        <v>2057</v>
      </c>
      <c r="B3514">
        <f t="shared" si="120"/>
        <v>78</v>
      </c>
      <c r="C3514" t="str">
        <f t="shared" si="120"/>
        <v>pop_75_84</v>
      </c>
      <c r="D3514">
        <f ca="1">VLOOKUP(A3514&amp;B3514,'raw -- CBO demo'!$A$11:$N$8141,4,FALSE)</f>
        <v>3107443</v>
      </c>
      <c r="E3514">
        <f ca="1">VLOOKUP(A3514&amp;B3514,'raw -- CBO demo'!$A$11:$N$8141,8,FALSE)+VLOOKUP(A3514&amp;B3514,'raw -- CBO demo'!$A$11:$N$8141,14,FALSE)</f>
        <v>1732585</v>
      </c>
    </row>
    <row r="3515" spans="1:5">
      <c r="A3515">
        <f t="shared" si="119"/>
        <v>2057</v>
      </c>
      <c r="B3515">
        <f t="shared" si="120"/>
        <v>79</v>
      </c>
      <c r="C3515" t="str">
        <f t="shared" si="120"/>
        <v>pop_75_84</v>
      </c>
      <c r="D3515">
        <f ca="1">VLOOKUP(A3515&amp;B3515,'raw -- CBO demo'!$A$11:$N$8141,4,FALSE)</f>
        <v>2996789</v>
      </c>
      <c r="E3515">
        <f ca="1">VLOOKUP(A3515&amp;B3515,'raw -- CBO demo'!$A$11:$N$8141,8,FALSE)+VLOOKUP(A3515&amp;B3515,'raw -- CBO demo'!$A$11:$N$8141,14,FALSE)</f>
        <v>1641792</v>
      </c>
    </row>
    <row r="3516" spans="1:5">
      <c r="A3516">
        <f t="shared" si="119"/>
        <v>2057</v>
      </c>
      <c r="B3516">
        <f t="shared" si="120"/>
        <v>80</v>
      </c>
      <c r="C3516" t="str">
        <f t="shared" si="120"/>
        <v>pop_75_84</v>
      </c>
      <c r="D3516">
        <f ca="1">VLOOKUP(A3516&amp;B3516,'raw -- CBO demo'!$A$11:$N$8141,4,FALSE)</f>
        <v>2791461</v>
      </c>
      <c r="E3516">
        <f ca="1">VLOOKUP(A3516&amp;B3516,'raw -- CBO demo'!$A$11:$N$8141,8,FALSE)+VLOOKUP(A3516&amp;B3516,'raw -- CBO demo'!$A$11:$N$8141,14,FALSE)</f>
        <v>1515363</v>
      </c>
    </row>
    <row r="3517" spans="1:5">
      <c r="A3517">
        <f t="shared" si="119"/>
        <v>2057</v>
      </c>
      <c r="B3517">
        <f t="shared" si="120"/>
        <v>81</v>
      </c>
      <c r="C3517" t="str">
        <f t="shared" si="120"/>
        <v>pop_75_84</v>
      </c>
      <c r="D3517">
        <f ca="1">VLOOKUP(A3517&amp;B3517,'raw -- CBO demo'!$A$11:$N$8141,4,FALSE)</f>
        <v>2660830</v>
      </c>
      <c r="E3517">
        <f ca="1">VLOOKUP(A3517&amp;B3517,'raw -- CBO demo'!$A$11:$N$8141,8,FALSE)+VLOOKUP(A3517&amp;B3517,'raw -- CBO demo'!$A$11:$N$8141,14,FALSE)</f>
        <v>1442359</v>
      </c>
    </row>
    <row r="3518" spans="1:5">
      <c r="A3518">
        <f t="shared" si="119"/>
        <v>2057</v>
      </c>
      <c r="B3518">
        <f t="shared" si="120"/>
        <v>82</v>
      </c>
      <c r="C3518" t="str">
        <f t="shared" si="120"/>
        <v>pop_75_84</v>
      </c>
      <c r="D3518">
        <f ca="1">VLOOKUP(A3518&amp;B3518,'raw -- CBO demo'!$A$11:$N$8141,4,FALSE)</f>
        <v>2537554</v>
      </c>
      <c r="E3518">
        <f ca="1">VLOOKUP(A3518&amp;B3518,'raw -- CBO demo'!$A$11:$N$8141,8,FALSE)+VLOOKUP(A3518&amp;B3518,'raw -- CBO demo'!$A$11:$N$8141,14,FALSE)</f>
        <v>1302743</v>
      </c>
    </row>
    <row r="3519" spans="1:5">
      <c r="A3519">
        <f t="shared" si="119"/>
        <v>2057</v>
      </c>
      <c r="B3519">
        <f t="shared" si="120"/>
        <v>83</v>
      </c>
      <c r="C3519" t="str">
        <f t="shared" si="120"/>
        <v>pop_75_84</v>
      </c>
      <c r="D3519">
        <f ca="1">VLOOKUP(A3519&amp;B3519,'raw -- CBO demo'!$A$11:$N$8141,4,FALSE)</f>
        <v>2374375</v>
      </c>
      <c r="E3519">
        <f ca="1">VLOOKUP(A3519&amp;B3519,'raw -- CBO demo'!$A$11:$N$8141,8,FALSE)+VLOOKUP(A3519&amp;B3519,'raw -- CBO demo'!$A$11:$N$8141,14,FALSE)</f>
        <v>1192196</v>
      </c>
    </row>
    <row r="3520" spans="1:5">
      <c r="A3520">
        <f t="shared" si="119"/>
        <v>2057</v>
      </c>
      <c r="B3520">
        <f t="shared" si="120"/>
        <v>84</v>
      </c>
      <c r="C3520" t="str">
        <f t="shared" si="120"/>
        <v>pop_75_84</v>
      </c>
      <c r="D3520">
        <f ca="1">VLOOKUP(A3520&amp;B3520,'raw -- CBO demo'!$A$11:$N$8141,4,FALSE)</f>
        <v>2336605</v>
      </c>
      <c r="E3520">
        <f ca="1">VLOOKUP(A3520&amp;B3520,'raw -- CBO demo'!$A$11:$N$8141,8,FALSE)+VLOOKUP(A3520&amp;B3520,'raw -- CBO demo'!$A$11:$N$8141,14,FALSE)</f>
        <v>1147484</v>
      </c>
    </row>
    <row r="3521" spans="1:5">
      <c r="A3521">
        <f t="shared" si="119"/>
        <v>2057</v>
      </c>
      <c r="B3521">
        <f t="shared" si="120"/>
        <v>85</v>
      </c>
      <c r="C3521" t="str">
        <f t="shared" si="120"/>
        <v>pop_85_plus</v>
      </c>
      <c r="D3521">
        <f ca="1">VLOOKUP(A3521&amp;B3521,'raw -- CBO demo'!$A$11:$N$8141,4,FALSE)</f>
        <v>2289221</v>
      </c>
      <c r="E3521">
        <f ca="1">VLOOKUP(A3521&amp;B3521,'raw -- CBO demo'!$A$11:$N$8141,8,FALSE)+VLOOKUP(A3521&amp;B3521,'raw -- CBO demo'!$A$11:$N$8141,14,FALSE)</f>
        <v>1071230</v>
      </c>
    </row>
    <row r="3522" spans="1:5">
      <c r="A3522">
        <f t="shared" si="119"/>
        <v>2057</v>
      </c>
      <c r="B3522">
        <f t="shared" si="120"/>
        <v>86</v>
      </c>
      <c r="C3522" t="str">
        <f t="shared" si="120"/>
        <v>pop_85_plus</v>
      </c>
      <c r="D3522">
        <f ca="1">VLOOKUP(A3522&amp;B3522,'raw -- CBO demo'!$A$11:$N$8141,4,FALSE)</f>
        <v>2214811</v>
      </c>
      <c r="E3522">
        <f ca="1">VLOOKUP(A3522&amp;B3522,'raw -- CBO demo'!$A$11:$N$8141,8,FALSE)+VLOOKUP(A3522&amp;B3522,'raw -- CBO demo'!$A$11:$N$8141,14,FALSE)</f>
        <v>1018244</v>
      </c>
    </row>
    <row r="3523" spans="1:5">
      <c r="A3523">
        <f t="shared" si="119"/>
        <v>2057</v>
      </c>
      <c r="B3523">
        <f t="shared" si="120"/>
        <v>87</v>
      </c>
      <c r="C3523" t="str">
        <f t="shared" si="120"/>
        <v>pop_85_plus</v>
      </c>
      <c r="D3523">
        <f ca="1">VLOOKUP(A3523&amp;B3523,'raw -- CBO demo'!$A$11:$N$8141,4,FALSE)</f>
        <v>1949420</v>
      </c>
      <c r="E3523">
        <f ca="1">VLOOKUP(A3523&amp;B3523,'raw -- CBO demo'!$A$11:$N$8141,8,FALSE)+VLOOKUP(A3523&amp;B3523,'raw -- CBO demo'!$A$11:$N$8141,14,FALSE)</f>
        <v>901345</v>
      </c>
    </row>
    <row r="3524" spans="1:5">
      <c r="A3524">
        <f t="shared" si="119"/>
        <v>2057</v>
      </c>
      <c r="B3524">
        <f t="shared" si="120"/>
        <v>88</v>
      </c>
      <c r="C3524" t="str">
        <f t="shared" si="120"/>
        <v>pop_85_plus</v>
      </c>
      <c r="D3524">
        <f ca="1">VLOOKUP(A3524&amp;B3524,'raw -- CBO demo'!$A$11:$N$8141,4,FALSE)</f>
        <v>1724977</v>
      </c>
      <c r="E3524">
        <f ca="1">VLOOKUP(A3524&amp;B3524,'raw -- CBO demo'!$A$11:$N$8141,8,FALSE)+VLOOKUP(A3524&amp;B3524,'raw -- CBO demo'!$A$11:$N$8141,14,FALSE)</f>
        <v>719665</v>
      </c>
    </row>
    <row r="3525" spans="1:5">
      <c r="A3525">
        <f t="shared" si="119"/>
        <v>2057</v>
      </c>
      <c r="B3525">
        <f t="shared" si="120"/>
        <v>89</v>
      </c>
      <c r="C3525" t="str">
        <f t="shared" si="120"/>
        <v>pop_85_plus</v>
      </c>
      <c r="D3525">
        <f ca="1">VLOOKUP(A3525&amp;B3525,'raw -- CBO demo'!$A$11:$N$8141,4,FALSE)</f>
        <v>1535042</v>
      </c>
      <c r="E3525">
        <f ca="1">VLOOKUP(A3525&amp;B3525,'raw -- CBO demo'!$A$11:$N$8141,8,FALSE)+VLOOKUP(A3525&amp;B3525,'raw -- CBO demo'!$A$11:$N$8141,14,FALSE)</f>
        <v>630928</v>
      </c>
    </row>
    <row r="3526" spans="1:5">
      <c r="A3526">
        <f t="shared" si="119"/>
        <v>2057</v>
      </c>
      <c r="B3526">
        <f t="shared" si="120"/>
        <v>90</v>
      </c>
      <c r="C3526" t="str">
        <f t="shared" si="120"/>
        <v>pop_85_plus</v>
      </c>
      <c r="D3526">
        <f ca="1">VLOOKUP(A3526&amp;B3526,'raw -- CBO demo'!$A$11:$N$8141,4,FALSE)</f>
        <v>1373444</v>
      </c>
      <c r="E3526">
        <f ca="1">VLOOKUP(A3526&amp;B3526,'raw -- CBO demo'!$A$11:$N$8141,8,FALSE)+VLOOKUP(A3526&amp;B3526,'raw -- CBO demo'!$A$11:$N$8141,14,FALSE)</f>
        <v>516023</v>
      </c>
    </row>
    <row r="3527" spans="1:5">
      <c r="A3527">
        <f t="shared" si="119"/>
        <v>2057</v>
      </c>
      <c r="B3527">
        <f t="shared" si="120"/>
        <v>91</v>
      </c>
      <c r="C3527" t="str">
        <f t="shared" si="120"/>
        <v>pop_85_plus</v>
      </c>
      <c r="D3527">
        <f ca="1">VLOOKUP(A3527&amp;B3527,'raw -- CBO demo'!$A$11:$N$8141,4,FALSE)</f>
        <v>1228527</v>
      </c>
      <c r="E3527">
        <f ca="1">VLOOKUP(A3527&amp;B3527,'raw -- CBO demo'!$A$11:$N$8141,8,FALSE)+VLOOKUP(A3527&amp;B3527,'raw -- CBO demo'!$A$11:$N$8141,14,FALSE)</f>
        <v>403662</v>
      </c>
    </row>
    <row r="3528" spans="1:5">
      <c r="A3528">
        <f t="shared" si="119"/>
        <v>2057</v>
      </c>
      <c r="B3528">
        <f t="shared" si="120"/>
        <v>92</v>
      </c>
      <c r="C3528" t="str">
        <f t="shared" si="120"/>
        <v>pop_85_plus</v>
      </c>
      <c r="D3528">
        <f ca="1">VLOOKUP(A3528&amp;B3528,'raw -- CBO demo'!$A$11:$N$8141,4,FALSE)</f>
        <v>1096792</v>
      </c>
      <c r="E3528">
        <f ca="1">VLOOKUP(A3528&amp;B3528,'raw -- CBO demo'!$A$11:$N$8141,8,FALSE)+VLOOKUP(A3528&amp;B3528,'raw -- CBO demo'!$A$11:$N$8141,14,FALSE)</f>
        <v>356859</v>
      </c>
    </row>
    <row r="3529" spans="1:5">
      <c r="A3529">
        <f t="shared" si="119"/>
        <v>2057</v>
      </c>
      <c r="B3529">
        <f t="shared" si="120"/>
        <v>93</v>
      </c>
      <c r="C3529" t="str">
        <f t="shared" si="120"/>
        <v>pop_85_plus</v>
      </c>
      <c r="D3529">
        <f ca="1">VLOOKUP(A3529&amp;B3529,'raw -- CBO demo'!$A$11:$N$8141,4,FALSE)</f>
        <v>921345</v>
      </c>
      <c r="E3529">
        <f ca="1">VLOOKUP(A3529&amp;B3529,'raw -- CBO demo'!$A$11:$N$8141,8,FALSE)+VLOOKUP(A3529&amp;B3529,'raw -- CBO demo'!$A$11:$N$8141,14,FALSE)</f>
        <v>303955</v>
      </c>
    </row>
    <row r="3530" spans="1:5">
      <c r="A3530">
        <f t="shared" si="119"/>
        <v>2057</v>
      </c>
      <c r="B3530">
        <f t="shared" si="120"/>
        <v>94</v>
      </c>
      <c r="C3530" t="str">
        <f t="shared" si="120"/>
        <v>pop_85_plus</v>
      </c>
      <c r="D3530">
        <f ca="1">VLOOKUP(A3530&amp;B3530,'raw -- CBO demo'!$A$11:$N$8141,4,FALSE)</f>
        <v>762003</v>
      </c>
      <c r="E3530">
        <f ca="1">VLOOKUP(A3530&amp;B3530,'raw -- CBO demo'!$A$11:$N$8141,8,FALSE)+VLOOKUP(A3530&amp;B3530,'raw -- CBO demo'!$A$11:$N$8141,14,FALSE)</f>
        <v>229283</v>
      </c>
    </row>
    <row r="3531" spans="1:5">
      <c r="A3531">
        <f t="shared" si="119"/>
        <v>2057</v>
      </c>
      <c r="B3531">
        <f t="shared" si="120"/>
        <v>95</v>
      </c>
      <c r="C3531" t="str">
        <f t="shared" si="120"/>
        <v>pop_85_plus</v>
      </c>
      <c r="D3531">
        <f ca="1">VLOOKUP(A3531&amp;B3531,'raw -- CBO demo'!$A$11:$N$8141,4,FALSE)</f>
        <v>609723</v>
      </c>
      <c r="E3531">
        <f ca="1">VLOOKUP(A3531&amp;B3531,'raw -- CBO demo'!$A$11:$N$8141,8,FALSE)+VLOOKUP(A3531&amp;B3531,'raw -- CBO demo'!$A$11:$N$8141,14,FALSE)</f>
        <v>148851</v>
      </c>
    </row>
    <row r="3532" spans="1:5">
      <c r="A3532">
        <f t="shared" si="119"/>
        <v>2057</v>
      </c>
      <c r="B3532">
        <f t="shared" si="120"/>
        <v>96</v>
      </c>
      <c r="C3532" t="str">
        <f t="shared" si="120"/>
        <v>pop_85_plus</v>
      </c>
      <c r="D3532">
        <f ca="1">VLOOKUP(A3532&amp;B3532,'raw -- CBO demo'!$A$11:$N$8141,4,FALSE)</f>
        <v>480468</v>
      </c>
      <c r="E3532">
        <f ca="1">VLOOKUP(A3532&amp;B3532,'raw -- CBO demo'!$A$11:$N$8141,8,FALSE)+VLOOKUP(A3532&amp;B3532,'raw -- CBO demo'!$A$11:$N$8141,14,FALSE)</f>
        <v>114140</v>
      </c>
    </row>
    <row r="3533" spans="1:5">
      <c r="A3533">
        <f t="shared" si="119"/>
        <v>2057</v>
      </c>
      <c r="B3533">
        <f t="shared" si="120"/>
        <v>97</v>
      </c>
      <c r="C3533" t="str">
        <f t="shared" si="120"/>
        <v>pop_85_plus</v>
      </c>
      <c r="D3533">
        <f ca="1">VLOOKUP(A3533&amp;B3533,'raw -- CBO demo'!$A$11:$N$8141,4,FALSE)</f>
        <v>359232</v>
      </c>
      <c r="E3533">
        <f ca="1">VLOOKUP(A3533&amp;B3533,'raw -- CBO demo'!$A$11:$N$8141,8,FALSE)+VLOOKUP(A3533&amp;B3533,'raw -- CBO demo'!$A$11:$N$8141,14,FALSE)</f>
        <v>71023</v>
      </c>
    </row>
    <row r="3534" spans="1:5">
      <c r="A3534">
        <f t="shared" si="119"/>
        <v>2057</v>
      </c>
      <c r="B3534">
        <f t="shared" si="120"/>
        <v>98</v>
      </c>
      <c r="C3534" t="str">
        <f t="shared" si="120"/>
        <v>pop_85_plus</v>
      </c>
      <c r="D3534">
        <f ca="1">VLOOKUP(A3534&amp;B3534,'raw -- CBO demo'!$A$11:$N$8141,4,FALSE)</f>
        <v>263023</v>
      </c>
      <c r="E3534">
        <f ca="1">VLOOKUP(A3534&amp;B3534,'raw -- CBO demo'!$A$11:$N$8141,8,FALSE)+VLOOKUP(A3534&amp;B3534,'raw -- CBO demo'!$A$11:$N$8141,14,FALSE)</f>
        <v>50681</v>
      </c>
    </row>
    <row r="3535" spans="1:5">
      <c r="A3535">
        <f t="shared" si="119"/>
        <v>2057</v>
      </c>
      <c r="B3535">
        <f t="shared" si="120"/>
        <v>99</v>
      </c>
      <c r="C3535" t="str">
        <f t="shared" si="120"/>
        <v>pop_85_plus</v>
      </c>
      <c r="D3535">
        <f ca="1">VLOOKUP(A3535&amp;B3535,'raw -- CBO demo'!$A$11:$N$8141,4,FALSE)</f>
        <v>194445</v>
      </c>
      <c r="E3535">
        <f ca="1">VLOOKUP(A3535&amp;B3535,'raw -- CBO demo'!$A$11:$N$8141,8,FALSE)+VLOOKUP(A3535&amp;B3535,'raw -- CBO demo'!$A$11:$N$8141,14,FALSE)</f>
        <v>28270</v>
      </c>
    </row>
    <row r="3536" spans="1:5">
      <c r="A3536">
        <f t="shared" si="119"/>
        <v>2057</v>
      </c>
      <c r="B3536">
        <f t="shared" si="120"/>
        <v>100</v>
      </c>
      <c r="C3536" t="str">
        <f t="shared" si="120"/>
        <v>pop_85_plus</v>
      </c>
      <c r="D3536">
        <f ca="1">VLOOKUP(A3536&amp;B3536,'raw -- CBO demo'!$A$11:$N$8141,4,FALSE)</f>
        <v>389754</v>
      </c>
      <c r="E3536">
        <f ca="1">VLOOKUP(A3536&amp;B3536,'raw -- CBO demo'!$A$11:$N$8141,8,FALSE)+VLOOKUP(A3536&amp;B3536,'raw -- CBO demo'!$A$11:$N$8141,14,FALSE)</f>
        <v>54946</v>
      </c>
    </row>
    <row r="3537" spans="1:5">
      <c r="A3537">
        <f t="shared" si="119"/>
        <v>2058</v>
      </c>
      <c r="B3537">
        <f t="shared" si="120"/>
        <v>0</v>
      </c>
      <c r="C3537" t="str">
        <f t="shared" si="120"/>
        <v>pop_0_5</v>
      </c>
      <c r="D3537">
        <f ca="1">VLOOKUP(A3537&amp;B3537,'raw -- CBO demo'!$A$11:$N$8141,4,FALSE)</f>
        <v>3882799</v>
      </c>
      <c r="E3537">
        <f ca="1">VLOOKUP(A3537&amp;B3537,'raw -- CBO demo'!$A$11:$N$8141,8,FALSE)+VLOOKUP(A3537&amp;B3537,'raw -- CBO demo'!$A$11:$N$8141,14,FALSE)</f>
        <v>0</v>
      </c>
    </row>
    <row r="3538" spans="1:5">
      <c r="A3538">
        <f t="shared" si="119"/>
        <v>2058</v>
      </c>
      <c r="B3538">
        <f t="shared" si="120"/>
        <v>1</v>
      </c>
      <c r="C3538" t="str">
        <f t="shared" si="120"/>
        <v>pop_0_5</v>
      </c>
      <c r="D3538">
        <f ca="1">VLOOKUP(A3538&amp;B3538,'raw -- CBO demo'!$A$11:$N$8141,4,FALSE)</f>
        <v>3884451</v>
      </c>
      <c r="E3538">
        <f ca="1">VLOOKUP(A3538&amp;B3538,'raw -- CBO demo'!$A$11:$N$8141,8,FALSE)+VLOOKUP(A3538&amp;B3538,'raw -- CBO demo'!$A$11:$N$8141,14,FALSE)</f>
        <v>0</v>
      </c>
    </row>
    <row r="3539" spans="1:5">
      <c r="A3539">
        <f t="shared" si="119"/>
        <v>2058</v>
      </c>
      <c r="B3539">
        <f t="shared" si="120"/>
        <v>2</v>
      </c>
      <c r="C3539" t="str">
        <f t="shared" si="120"/>
        <v>pop_0_5</v>
      </c>
      <c r="D3539">
        <f ca="1">VLOOKUP(A3539&amp;B3539,'raw -- CBO demo'!$A$11:$N$8141,4,FALSE)</f>
        <v>3897725</v>
      </c>
      <c r="E3539">
        <f ca="1">VLOOKUP(A3539&amp;B3539,'raw -- CBO demo'!$A$11:$N$8141,8,FALSE)+VLOOKUP(A3539&amp;B3539,'raw -- CBO demo'!$A$11:$N$8141,14,FALSE)</f>
        <v>0</v>
      </c>
    </row>
    <row r="3540" spans="1:5">
      <c r="A3540">
        <f t="shared" si="119"/>
        <v>2058</v>
      </c>
      <c r="B3540">
        <f t="shared" si="120"/>
        <v>3</v>
      </c>
      <c r="C3540" t="str">
        <f t="shared" si="120"/>
        <v>pop_0_5</v>
      </c>
      <c r="D3540">
        <f ca="1">VLOOKUP(A3540&amp;B3540,'raw -- CBO demo'!$A$11:$N$8141,4,FALSE)</f>
        <v>3914973</v>
      </c>
      <c r="E3540">
        <f ca="1">VLOOKUP(A3540&amp;B3540,'raw -- CBO demo'!$A$11:$N$8141,8,FALSE)+VLOOKUP(A3540&amp;B3540,'raw -- CBO demo'!$A$11:$N$8141,14,FALSE)</f>
        <v>0</v>
      </c>
    </row>
    <row r="3541" spans="1:5">
      <c r="A3541">
        <f t="shared" si="119"/>
        <v>2058</v>
      </c>
      <c r="B3541">
        <f t="shared" si="120"/>
        <v>4</v>
      </c>
      <c r="C3541" t="str">
        <f t="shared" si="120"/>
        <v>pop_0_5</v>
      </c>
      <c r="D3541">
        <f ca="1">VLOOKUP(A3541&amp;B3541,'raw -- CBO demo'!$A$11:$N$8141,4,FALSE)</f>
        <v>3933780</v>
      </c>
      <c r="E3541">
        <f ca="1">VLOOKUP(A3541&amp;B3541,'raw -- CBO demo'!$A$11:$N$8141,8,FALSE)+VLOOKUP(A3541&amp;B3541,'raw -- CBO demo'!$A$11:$N$8141,14,FALSE)</f>
        <v>0</v>
      </c>
    </row>
    <row r="3542" spans="1:5">
      <c r="A3542">
        <f t="shared" si="119"/>
        <v>2058</v>
      </c>
      <c r="B3542">
        <f t="shared" si="120"/>
        <v>5</v>
      </c>
      <c r="C3542" t="str">
        <f t="shared" si="120"/>
        <v>pop_0_5</v>
      </c>
      <c r="D3542">
        <f ca="1">VLOOKUP(A3542&amp;B3542,'raw -- CBO demo'!$A$11:$N$8141,4,FALSE)</f>
        <v>3954965</v>
      </c>
      <c r="E3542">
        <f ca="1">VLOOKUP(A3542&amp;B3542,'raw -- CBO demo'!$A$11:$N$8141,8,FALSE)+VLOOKUP(A3542&amp;B3542,'raw -- CBO demo'!$A$11:$N$8141,14,FALSE)</f>
        <v>0</v>
      </c>
    </row>
    <row r="3543" spans="1:5">
      <c r="A3543">
        <f t="shared" si="119"/>
        <v>2058</v>
      </c>
      <c r="B3543">
        <f t="shared" si="120"/>
        <v>6</v>
      </c>
      <c r="C3543" t="str">
        <f t="shared" si="120"/>
        <v>pop_6_17</v>
      </c>
      <c r="D3543">
        <f ca="1">VLOOKUP(A3543&amp;B3543,'raw -- CBO demo'!$A$11:$N$8141,4,FALSE)</f>
        <v>3980620</v>
      </c>
      <c r="E3543">
        <f ca="1">VLOOKUP(A3543&amp;B3543,'raw -- CBO demo'!$A$11:$N$8141,8,FALSE)+VLOOKUP(A3543&amp;B3543,'raw -- CBO demo'!$A$11:$N$8141,14,FALSE)</f>
        <v>0</v>
      </c>
    </row>
    <row r="3544" spans="1:5">
      <c r="A3544">
        <f t="shared" si="119"/>
        <v>2058</v>
      </c>
      <c r="B3544">
        <f t="shared" si="120"/>
        <v>7</v>
      </c>
      <c r="C3544" t="str">
        <f t="shared" si="120"/>
        <v>pop_6_17</v>
      </c>
      <c r="D3544">
        <f ca="1">VLOOKUP(A3544&amp;B3544,'raw -- CBO demo'!$A$11:$N$8141,4,FALSE)</f>
        <v>4008713</v>
      </c>
      <c r="E3544">
        <f ca="1">VLOOKUP(A3544&amp;B3544,'raw -- CBO demo'!$A$11:$N$8141,8,FALSE)+VLOOKUP(A3544&amp;B3544,'raw -- CBO demo'!$A$11:$N$8141,14,FALSE)</f>
        <v>0</v>
      </c>
    </row>
    <row r="3545" spans="1:5">
      <c r="A3545">
        <f t="shared" si="119"/>
        <v>2058</v>
      </c>
      <c r="B3545">
        <f t="shared" si="120"/>
        <v>8</v>
      </c>
      <c r="C3545" t="str">
        <f t="shared" si="120"/>
        <v>pop_6_17</v>
      </c>
      <c r="D3545">
        <f ca="1">VLOOKUP(A3545&amp;B3545,'raw -- CBO demo'!$A$11:$N$8141,4,FALSE)</f>
        <v>4039702</v>
      </c>
      <c r="E3545">
        <f ca="1">VLOOKUP(A3545&amp;B3545,'raw -- CBO demo'!$A$11:$N$8141,8,FALSE)+VLOOKUP(A3545&amp;B3545,'raw -- CBO demo'!$A$11:$N$8141,14,FALSE)</f>
        <v>0</v>
      </c>
    </row>
    <row r="3546" spans="1:5">
      <c r="A3546">
        <f t="shared" si="119"/>
        <v>2058</v>
      </c>
      <c r="B3546">
        <f t="shared" si="120"/>
        <v>9</v>
      </c>
      <c r="C3546" t="str">
        <f t="shared" si="120"/>
        <v>pop_6_17</v>
      </c>
      <c r="D3546">
        <f ca="1">VLOOKUP(A3546&amp;B3546,'raw -- CBO demo'!$A$11:$N$8141,4,FALSE)</f>
        <v>4073792</v>
      </c>
      <c r="E3546">
        <f ca="1">VLOOKUP(A3546&amp;B3546,'raw -- CBO demo'!$A$11:$N$8141,8,FALSE)+VLOOKUP(A3546&amp;B3546,'raw -- CBO demo'!$A$11:$N$8141,14,FALSE)</f>
        <v>0</v>
      </c>
    </row>
    <row r="3547" spans="1:5">
      <c r="A3547">
        <f t="shared" si="119"/>
        <v>2058</v>
      </c>
      <c r="B3547">
        <f t="shared" si="120"/>
        <v>10</v>
      </c>
      <c r="C3547" t="str">
        <f t="shared" si="120"/>
        <v>pop_6_17</v>
      </c>
      <c r="D3547">
        <f ca="1">VLOOKUP(A3547&amp;B3547,'raw -- CBO demo'!$A$11:$N$8141,4,FALSE)</f>
        <v>4110138</v>
      </c>
      <c r="E3547">
        <f ca="1">VLOOKUP(A3547&amp;B3547,'raw -- CBO demo'!$A$11:$N$8141,8,FALSE)+VLOOKUP(A3547&amp;B3547,'raw -- CBO demo'!$A$11:$N$8141,14,FALSE)</f>
        <v>0</v>
      </c>
    </row>
    <row r="3548" spans="1:5">
      <c r="A3548">
        <f t="shared" si="119"/>
        <v>2058</v>
      </c>
      <c r="B3548">
        <f t="shared" si="120"/>
        <v>11</v>
      </c>
      <c r="C3548" t="str">
        <f t="shared" si="120"/>
        <v>pop_6_17</v>
      </c>
      <c r="D3548">
        <f ca="1">VLOOKUP(A3548&amp;B3548,'raw -- CBO demo'!$A$11:$N$8141,4,FALSE)</f>
        <v>4147435</v>
      </c>
      <c r="E3548">
        <f ca="1">VLOOKUP(A3548&amp;B3548,'raw -- CBO demo'!$A$11:$N$8141,8,FALSE)+VLOOKUP(A3548&amp;B3548,'raw -- CBO demo'!$A$11:$N$8141,14,FALSE)</f>
        <v>0</v>
      </c>
    </row>
    <row r="3549" spans="1:5">
      <c r="A3549">
        <f t="shared" si="119"/>
        <v>2058</v>
      </c>
      <c r="B3549">
        <f t="shared" si="120"/>
        <v>12</v>
      </c>
      <c r="C3549" t="str">
        <f t="shared" si="120"/>
        <v>pop_6_17</v>
      </c>
      <c r="D3549">
        <f ca="1">VLOOKUP(A3549&amp;B3549,'raw -- CBO demo'!$A$11:$N$8141,4,FALSE)</f>
        <v>4185075</v>
      </c>
      <c r="E3549">
        <f ca="1">VLOOKUP(A3549&amp;B3549,'raw -- CBO demo'!$A$11:$N$8141,8,FALSE)+VLOOKUP(A3549&amp;B3549,'raw -- CBO demo'!$A$11:$N$8141,14,FALSE)</f>
        <v>0</v>
      </c>
    </row>
    <row r="3550" spans="1:5">
      <c r="A3550">
        <f t="shared" si="119"/>
        <v>2058</v>
      </c>
      <c r="B3550">
        <f t="shared" si="120"/>
        <v>13</v>
      </c>
      <c r="C3550" t="str">
        <f t="shared" si="120"/>
        <v>pop_6_17</v>
      </c>
      <c r="D3550">
        <f ca="1">VLOOKUP(A3550&amp;B3550,'raw -- CBO demo'!$A$11:$N$8141,4,FALSE)</f>
        <v>4222739</v>
      </c>
      <c r="E3550">
        <f ca="1">VLOOKUP(A3550&amp;B3550,'raw -- CBO demo'!$A$11:$N$8141,8,FALSE)+VLOOKUP(A3550&amp;B3550,'raw -- CBO demo'!$A$11:$N$8141,14,FALSE)</f>
        <v>0</v>
      </c>
    </row>
    <row r="3551" spans="1:5">
      <c r="A3551">
        <f t="shared" si="119"/>
        <v>2058</v>
      </c>
      <c r="B3551">
        <f t="shared" si="120"/>
        <v>14</v>
      </c>
      <c r="C3551" t="str">
        <f t="shared" si="120"/>
        <v>pop_6_17</v>
      </c>
      <c r="D3551">
        <f ca="1">VLOOKUP(A3551&amp;B3551,'raw -- CBO demo'!$A$11:$N$8141,4,FALSE)</f>
        <v>4259853</v>
      </c>
      <c r="E3551">
        <f ca="1">VLOOKUP(A3551&amp;B3551,'raw -- CBO demo'!$A$11:$N$8141,8,FALSE)+VLOOKUP(A3551&amp;B3551,'raw -- CBO demo'!$A$11:$N$8141,14,FALSE)</f>
        <v>0</v>
      </c>
    </row>
    <row r="3552" spans="1:5">
      <c r="A3552">
        <f t="shared" si="119"/>
        <v>2058</v>
      </c>
      <c r="B3552">
        <f t="shared" si="120"/>
        <v>15</v>
      </c>
      <c r="C3552" t="str">
        <f t="shared" si="120"/>
        <v>pop_6_17</v>
      </c>
      <c r="D3552">
        <f ca="1">VLOOKUP(A3552&amp;B3552,'raw -- CBO demo'!$A$11:$N$8141,4,FALSE)</f>
        <v>4297179</v>
      </c>
      <c r="E3552">
        <f ca="1">VLOOKUP(A3552&amp;B3552,'raw -- CBO demo'!$A$11:$N$8141,8,FALSE)+VLOOKUP(A3552&amp;B3552,'raw -- CBO demo'!$A$11:$N$8141,14,FALSE)</f>
        <v>0</v>
      </c>
    </row>
    <row r="3553" spans="1:5">
      <c r="A3553">
        <f t="shared" si="119"/>
        <v>2058</v>
      </c>
      <c r="B3553">
        <f t="shared" si="120"/>
        <v>16</v>
      </c>
      <c r="C3553" t="str">
        <f t="shared" si="120"/>
        <v>pop_6_17</v>
      </c>
      <c r="D3553">
        <f ca="1">VLOOKUP(A3553&amp;B3553,'raw -- CBO demo'!$A$11:$N$8141,4,FALSE)</f>
        <v>4335414</v>
      </c>
      <c r="E3553">
        <f ca="1">VLOOKUP(A3553&amp;B3553,'raw -- CBO demo'!$A$11:$N$8141,8,FALSE)+VLOOKUP(A3553&amp;B3553,'raw -- CBO demo'!$A$11:$N$8141,14,FALSE)</f>
        <v>14449</v>
      </c>
    </row>
    <row r="3554" spans="1:5">
      <c r="A3554">
        <f t="shared" si="119"/>
        <v>2058</v>
      </c>
      <c r="B3554">
        <f t="shared" si="120"/>
        <v>17</v>
      </c>
      <c r="C3554" t="str">
        <f t="shared" si="120"/>
        <v>pop_6_17</v>
      </c>
      <c r="D3554">
        <f ca="1">VLOOKUP(A3554&amp;B3554,'raw -- CBO demo'!$A$11:$N$8141,4,FALSE)</f>
        <v>4375137</v>
      </c>
      <c r="E3554">
        <f ca="1">VLOOKUP(A3554&amp;B3554,'raw -- CBO demo'!$A$11:$N$8141,8,FALSE)+VLOOKUP(A3554&amp;B3554,'raw -- CBO demo'!$A$11:$N$8141,14,FALSE)</f>
        <v>33749</v>
      </c>
    </row>
    <row r="3555" spans="1:5">
      <c r="A3555">
        <f t="shared" si="119"/>
        <v>2058</v>
      </c>
      <c r="B3555">
        <f t="shared" si="120"/>
        <v>18</v>
      </c>
      <c r="C3555" t="str">
        <f t="shared" si="120"/>
        <v>pop_18_24</v>
      </c>
      <c r="D3555">
        <f ca="1">VLOOKUP(A3555&amp;B3555,'raw -- CBO demo'!$A$11:$N$8141,4,FALSE)</f>
        <v>4414769</v>
      </c>
      <c r="E3555">
        <f ca="1">VLOOKUP(A3555&amp;B3555,'raw -- CBO demo'!$A$11:$N$8141,8,FALSE)+VLOOKUP(A3555&amp;B3555,'raw -- CBO demo'!$A$11:$N$8141,14,FALSE)</f>
        <v>59680</v>
      </c>
    </row>
    <row r="3556" spans="1:5">
      <c r="A3556">
        <f t="shared" si="119"/>
        <v>2058</v>
      </c>
      <c r="B3556">
        <f t="shared" si="120"/>
        <v>19</v>
      </c>
      <c r="C3556" t="str">
        <f t="shared" si="120"/>
        <v>pop_18_24</v>
      </c>
      <c r="D3556">
        <f ca="1">VLOOKUP(A3556&amp;B3556,'raw -- CBO demo'!$A$11:$N$8141,4,FALSE)</f>
        <v>4450294</v>
      </c>
      <c r="E3556">
        <f ca="1">VLOOKUP(A3556&amp;B3556,'raw -- CBO demo'!$A$11:$N$8141,8,FALSE)+VLOOKUP(A3556&amp;B3556,'raw -- CBO demo'!$A$11:$N$8141,14,FALSE)</f>
        <v>56789</v>
      </c>
    </row>
    <row r="3557" spans="1:5">
      <c r="A3557">
        <f t="shared" si="119"/>
        <v>2058</v>
      </c>
      <c r="B3557">
        <f t="shared" si="120"/>
        <v>20</v>
      </c>
      <c r="C3557" t="str">
        <f t="shared" si="120"/>
        <v>pop_18_24</v>
      </c>
      <c r="D3557">
        <f ca="1">VLOOKUP(A3557&amp;B3557,'raw -- CBO demo'!$A$11:$N$8141,4,FALSE)</f>
        <v>4480441</v>
      </c>
      <c r="E3557">
        <f ca="1">VLOOKUP(A3557&amp;B3557,'raw -- CBO demo'!$A$11:$N$8141,8,FALSE)+VLOOKUP(A3557&amp;B3557,'raw -- CBO demo'!$A$11:$N$8141,14,FALSE)</f>
        <v>165482</v>
      </c>
    </row>
    <row r="3558" spans="1:5">
      <c r="A3558">
        <f t="shared" si="119"/>
        <v>2058</v>
      </c>
      <c r="B3558">
        <f t="shared" si="120"/>
        <v>21</v>
      </c>
      <c r="C3558" t="str">
        <f t="shared" si="120"/>
        <v>pop_18_24</v>
      </c>
      <c r="D3558">
        <f ca="1">VLOOKUP(A3558&amp;B3558,'raw -- CBO demo'!$A$11:$N$8141,4,FALSE)</f>
        <v>4508229</v>
      </c>
      <c r="E3558">
        <f ca="1">VLOOKUP(A3558&amp;B3558,'raw -- CBO demo'!$A$11:$N$8141,8,FALSE)+VLOOKUP(A3558&amp;B3558,'raw -- CBO demo'!$A$11:$N$8141,14,FALSE)</f>
        <v>242260</v>
      </c>
    </row>
    <row r="3559" spans="1:5">
      <c r="A3559">
        <f t="shared" si="119"/>
        <v>2058</v>
      </c>
      <c r="B3559">
        <f t="shared" si="120"/>
        <v>22</v>
      </c>
      <c r="C3559" t="str">
        <f t="shared" si="120"/>
        <v>pop_18_24</v>
      </c>
      <c r="D3559">
        <f ca="1">VLOOKUP(A3559&amp;B3559,'raw -- CBO demo'!$A$11:$N$8141,4,FALSE)</f>
        <v>4530308</v>
      </c>
      <c r="E3559">
        <f ca="1">VLOOKUP(A3559&amp;B3559,'raw -- CBO demo'!$A$11:$N$8141,8,FALSE)+VLOOKUP(A3559&amp;B3559,'raw -- CBO demo'!$A$11:$N$8141,14,FALSE)</f>
        <v>338347</v>
      </c>
    </row>
    <row r="3560" spans="1:5">
      <c r="A3560">
        <f t="shared" si="119"/>
        <v>2058</v>
      </c>
      <c r="B3560">
        <f t="shared" si="120"/>
        <v>23</v>
      </c>
      <c r="C3560" t="str">
        <f t="shared" si="120"/>
        <v>pop_18_24</v>
      </c>
      <c r="D3560">
        <f ca="1">VLOOKUP(A3560&amp;B3560,'raw -- CBO demo'!$A$11:$N$8141,4,FALSE)</f>
        <v>4548526</v>
      </c>
      <c r="E3560">
        <f ca="1">VLOOKUP(A3560&amp;B3560,'raw -- CBO demo'!$A$11:$N$8141,8,FALSE)+VLOOKUP(A3560&amp;B3560,'raw -- CBO demo'!$A$11:$N$8141,14,FALSE)</f>
        <v>483582</v>
      </c>
    </row>
    <row r="3561" spans="1:5">
      <c r="A3561">
        <f t="shared" si="119"/>
        <v>2058</v>
      </c>
      <c r="B3561">
        <f t="shared" si="120"/>
        <v>24</v>
      </c>
      <c r="C3561" t="str">
        <f t="shared" si="120"/>
        <v>pop_18_24</v>
      </c>
      <c r="D3561">
        <f ca="1">VLOOKUP(A3561&amp;B3561,'raw -- CBO demo'!$A$11:$N$8141,4,FALSE)</f>
        <v>4566104</v>
      </c>
      <c r="E3561">
        <f ca="1">VLOOKUP(A3561&amp;B3561,'raw -- CBO demo'!$A$11:$N$8141,8,FALSE)+VLOOKUP(A3561&amp;B3561,'raw -- CBO demo'!$A$11:$N$8141,14,FALSE)</f>
        <v>698217</v>
      </c>
    </row>
    <row r="3562" spans="1:5">
      <c r="A3562">
        <f t="shared" si="119"/>
        <v>2058</v>
      </c>
      <c r="B3562">
        <f t="shared" si="120"/>
        <v>25</v>
      </c>
      <c r="C3562" t="str">
        <f t="shared" si="120"/>
        <v>pop_25_34</v>
      </c>
      <c r="D3562">
        <f ca="1">VLOOKUP(A3562&amp;B3562,'raw -- CBO demo'!$A$11:$N$8141,4,FALSE)</f>
        <v>4583899</v>
      </c>
      <c r="E3562">
        <f ca="1">VLOOKUP(A3562&amp;B3562,'raw -- CBO demo'!$A$11:$N$8141,8,FALSE)+VLOOKUP(A3562&amp;B3562,'raw -- CBO demo'!$A$11:$N$8141,14,FALSE)</f>
        <v>912212</v>
      </c>
    </row>
    <row r="3563" spans="1:5">
      <c r="A3563">
        <f t="shared" si="119"/>
        <v>2058</v>
      </c>
      <c r="B3563">
        <f t="shared" si="120"/>
        <v>26</v>
      </c>
      <c r="C3563" t="str">
        <f t="shared" si="120"/>
        <v>pop_25_34</v>
      </c>
      <c r="D3563">
        <f ca="1">VLOOKUP(A3563&amp;B3563,'raw -- CBO demo'!$A$11:$N$8141,4,FALSE)</f>
        <v>4600967</v>
      </c>
      <c r="E3563">
        <f ca="1">VLOOKUP(A3563&amp;B3563,'raw -- CBO demo'!$A$11:$N$8141,8,FALSE)+VLOOKUP(A3563&amp;B3563,'raw -- CBO demo'!$A$11:$N$8141,14,FALSE)</f>
        <v>1166543</v>
      </c>
    </row>
    <row r="3564" spans="1:5">
      <c r="A3564">
        <f t="shared" si="119"/>
        <v>2058</v>
      </c>
      <c r="B3564">
        <f t="shared" si="120"/>
        <v>27</v>
      </c>
      <c r="C3564" t="str">
        <f t="shared" si="120"/>
        <v>pop_25_34</v>
      </c>
      <c r="D3564">
        <f ca="1">VLOOKUP(A3564&amp;B3564,'raw -- CBO demo'!$A$11:$N$8141,4,FALSE)</f>
        <v>4608391</v>
      </c>
      <c r="E3564">
        <f ca="1">VLOOKUP(A3564&amp;B3564,'raw -- CBO demo'!$A$11:$N$8141,8,FALSE)+VLOOKUP(A3564&amp;B3564,'raw -- CBO demo'!$A$11:$N$8141,14,FALSE)</f>
        <v>1350872</v>
      </c>
    </row>
    <row r="3565" spans="1:5">
      <c r="A3565">
        <f t="shared" ref="A3565:A3628" si="121">A3464+1</f>
        <v>2058</v>
      </c>
      <c r="B3565">
        <f t="shared" ref="B3565:C3628" si="122">B3464</f>
        <v>28</v>
      </c>
      <c r="C3565" t="str">
        <f t="shared" si="122"/>
        <v>pop_25_34</v>
      </c>
      <c r="D3565">
        <f ca="1">VLOOKUP(A3565&amp;B3565,'raw -- CBO demo'!$A$11:$N$8141,4,FALSE)</f>
        <v>4600388</v>
      </c>
      <c r="E3565">
        <f ca="1">VLOOKUP(A3565&amp;B3565,'raw -- CBO demo'!$A$11:$N$8141,8,FALSE)+VLOOKUP(A3565&amp;B3565,'raw -- CBO demo'!$A$11:$N$8141,14,FALSE)</f>
        <v>1553701</v>
      </c>
    </row>
    <row r="3566" spans="1:5">
      <c r="A3566">
        <f t="shared" si="121"/>
        <v>2058</v>
      </c>
      <c r="B3566">
        <f t="shared" si="122"/>
        <v>29</v>
      </c>
      <c r="C3566" t="str">
        <f t="shared" si="122"/>
        <v>pop_25_34</v>
      </c>
      <c r="D3566">
        <f ca="1">VLOOKUP(A3566&amp;B3566,'raw -- CBO demo'!$A$11:$N$8141,4,FALSE)</f>
        <v>4580964</v>
      </c>
      <c r="E3566">
        <f ca="1">VLOOKUP(A3566&amp;B3566,'raw -- CBO demo'!$A$11:$N$8141,8,FALSE)+VLOOKUP(A3566&amp;B3566,'raw -- CBO demo'!$A$11:$N$8141,14,FALSE)</f>
        <v>1749521</v>
      </c>
    </row>
    <row r="3567" spans="1:5">
      <c r="A3567">
        <f t="shared" si="121"/>
        <v>2058</v>
      </c>
      <c r="B3567">
        <f t="shared" si="122"/>
        <v>30</v>
      </c>
      <c r="C3567" t="str">
        <f t="shared" si="122"/>
        <v>pop_25_34</v>
      </c>
      <c r="D3567">
        <f ca="1">VLOOKUP(A3567&amp;B3567,'raw -- CBO demo'!$A$11:$N$8141,4,FALSE)</f>
        <v>4555674</v>
      </c>
      <c r="E3567">
        <f ca="1">VLOOKUP(A3567&amp;B3567,'raw -- CBO demo'!$A$11:$N$8141,8,FALSE)+VLOOKUP(A3567&amp;B3567,'raw -- CBO demo'!$A$11:$N$8141,14,FALSE)</f>
        <v>1958911</v>
      </c>
    </row>
    <row r="3568" spans="1:5">
      <c r="A3568">
        <f t="shared" si="121"/>
        <v>2058</v>
      </c>
      <c r="B3568">
        <f t="shared" si="122"/>
        <v>31</v>
      </c>
      <c r="C3568" t="str">
        <f t="shared" si="122"/>
        <v>pop_25_34</v>
      </c>
      <c r="D3568">
        <f ca="1">VLOOKUP(A3568&amp;B3568,'raw -- CBO demo'!$A$11:$N$8141,4,FALSE)</f>
        <v>4527302</v>
      </c>
      <c r="E3568">
        <f ca="1">VLOOKUP(A3568&amp;B3568,'raw -- CBO demo'!$A$11:$N$8141,8,FALSE)+VLOOKUP(A3568&amp;B3568,'raw -- CBO demo'!$A$11:$N$8141,14,FALSE)</f>
        <v>2020453</v>
      </c>
    </row>
    <row r="3569" spans="1:5">
      <c r="A3569">
        <f t="shared" si="121"/>
        <v>2058</v>
      </c>
      <c r="B3569">
        <f t="shared" si="122"/>
        <v>32</v>
      </c>
      <c r="C3569" t="str">
        <f t="shared" si="122"/>
        <v>pop_25_34</v>
      </c>
      <c r="D3569">
        <f ca="1">VLOOKUP(A3569&amp;B3569,'raw -- CBO demo'!$A$11:$N$8141,4,FALSE)</f>
        <v>4498556</v>
      </c>
      <c r="E3569">
        <f ca="1">VLOOKUP(A3569&amp;B3569,'raw -- CBO demo'!$A$11:$N$8141,8,FALSE)+VLOOKUP(A3569&amp;B3569,'raw -- CBO demo'!$A$11:$N$8141,14,FALSE)</f>
        <v>2142394</v>
      </c>
    </row>
    <row r="3570" spans="1:5">
      <c r="A3570">
        <f t="shared" si="121"/>
        <v>2058</v>
      </c>
      <c r="B3570">
        <f t="shared" si="122"/>
        <v>33</v>
      </c>
      <c r="C3570" t="str">
        <f t="shared" si="122"/>
        <v>pop_25_34</v>
      </c>
      <c r="D3570">
        <f ca="1">VLOOKUP(A3570&amp;B3570,'raw -- CBO demo'!$A$11:$N$8141,4,FALSE)</f>
        <v>4474849</v>
      </c>
      <c r="E3570">
        <f ca="1">VLOOKUP(A3570&amp;B3570,'raw -- CBO demo'!$A$11:$N$8141,8,FALSE)+VLOOKUP(A3570&amp;B3570,'raw -- CBO demo'!$A$11:$N$8141,14,FALSE)</f>
        <v>2339884</v>
      </c>
    </row>
    <row r="3571" spans="1:5">
      <c r="A3571">
        <f t="shared" si="121"/>
        <v>2058</v>
      </c>
      <c r="B3571">
        <f t="shared" si="122"/>
        <v>34</v>
      </c>
      <c r="C3571" t="str">
        <f t="shared" si="122"/>
        <v>pop_25_34</v>
      </c>
      <c r="D3571">
        <f ca="1">VLOOKUP(A3571&amp;B3571,'raw -- CBO demo'!$A$11:$N$8141,4,FALSE)</f>
        <v>4460705</v>
      </c>
      <c r="E3571">
        <f ca="1">VLOOKUP(A3571&amp;B3571,'raw -- CBO demo'!$A$11:$N$8141,8,FALSE)+VLOOKUP(A3571&amp;B3571,'raw -- CBO demo'!$A$11:$N$8141,14,FALSE)</f>
        <v>2368422</v>
      </c>
    </row>
    <row r="3572" spans="1:5">
      <c r="A3572">
        <f t="shared" si="121"/>
        <v>2058</v>
      </c>
      <c r="B3572">
        <f t="shared" si="122"/>
        <v>35</v>
      </c>
      <c r="C3572" t="str">
        <f t="shared" si="122"/>
        <v>pop_35_44</v>
      </c>
      <c r="D3572">
        <f ca="1">VLOOKUP(A3572&amp;B3572,'raw -- CBO demo'!$A$11:$N$8141,4,FALSE)</f>
        <v>4444709</v>
      </c>
      <c r="E3572">
        <f ca="1">VLOOKUP(A3572&amp;B3572,'raw -- CBO demo'!$A$11:$N$8141,8,FALSE)+VLOOKUP(A3572&amp;B3572,'raw -- CBO demo'!$A$11:$N$8141,14,FALSE)</f>
        <v>2403989</v>
      </c>
    </row>
    <row r="3573" spans="1:5">
      <c r="A3573">
        <f t="shared" si="121"/>
        <v>2058</v>
      </c>
      <c r="B3573">
        <f t="shared" si="122"/>
        <v>36</v>
      </c>
      <c r="C3573" t="str">
        <f t="shared" si="122"/>
        <v>pop_35_44</v>
      </c>
      <c r="D3573">
        <f ca="1">VLOOKUP(A3573&amp;B3573,'raw -- CBO demo'!$A$11:$N$8141,4,FALSE)</f>
        <v>4438161</v>
      </c>
      <c r="E3573">
        <f ca="1">VLOOKUP(A3573&amp;B3573,'raw -- CBO demo'!$A$11:$N$8141,8,FALSE)+VLOOKUP(A3573&amp;B3573,'raw -- CBO demo'!$A$11:$N$8141,14,FALSE)</f>
        <v>2437434</v>
      </c>
    </row>
    <row r="3574" spans="1:5">
      <c r="A3574">
        <f t="shared" si="121"/>
        <v>2058</v>
      </c>
      <c r="B3574">
        <f t="shared" si="122"/>
        <v>37</v>
      </c>
      <c r="C3574" t="str">
        <f t="shared" si="122"/>
        <v>pop_35_44</v>
      </c>
      <c r="D3574">
        <f ca="1">VLOOKUP(A3574&amp;B3574,'raw -- CBO demo'!$A$11:$N$8141,4,FALSE)</f>
        <v>4377011</v>
      </c>
      <c r="E3574">
        <f ca="1">VLOOKUP(A3574&amp;B3574,'raw -- CBO demo'!$A$11:$N$8141,8,FALSE)+VLOOKUP(A3574&amp;B3574,'raw -- CBO demo'!$A$11:$N$8141,14,FALSE)</f>
        <v>2421879</v>
      </c>
    </row>
    <row r="3575" spans="1:5">
      <c r="A3575">
        <f t="shared" si="121"/>
        <v>2058</v>
      </c>
      <c r="B3575">
        <f t="shared" si="122"/>
        <v>38</v>
      </c>
      <c r="C3575" t="str">
        <f t="shared" si="122"/>
        <v>pop_35_44</v>
      </c>
      <c r="D3575">
        <f ca="1">VLOOKUP(A3575&amp;B3575,'raw -- CBO demo'!$A$11:$N$8141,4,FALSE)</f>
        <v>4495430</v>
      </c>
      <c r="E3575">
        <f ca="1">VLOOKUP(A3575&amp;B3575,'raw -- CBO demo'!$A$11:$N$8141,8,FALSE)+VLOOKUP(A3575&amp;B3575,'raw -- CBO demo'!$A$11:$N$8141,14,FALSE)</f>
        <v>2477014</v>
      </c>
    </row>
    <row r="3576" spans="1:5">
      <c r="A3576">
        <f t="shared" si="121"/>
        <v>2058</v>
      </c>
      <c r="B3576">
        <f t="shared" si="122"/>
        <v>39</v>
      </c>
      <c r="C3576" t="str">
        <f t="shared" si="122"/>
        <v>pop_35_44</v>
      </c>
      <c r="D3576">
        <f ca="1">VLOOKUP(A3576&amp;B3576,'raw -- CBO demo'!$A$11:$N$8141,4,FALSE)</f>
        <v>4546719</v>
      </c>
      <c r="E3576">
        <f ca="1">VLOOKUP(A3576&amp;B3576,'raw -- CBO demo'!$A$11:$N$8141,8,FALSE)+VLOOKUP(A3576&amp;B3576,'raw -- CBO demo'!$A$11:$N$8141,14,FALSE)</f>
        <v>2619121</v>
      </c>
    </row>
    <row r="3577" spans="1:5">
      <c r="A3577">
        <f t="shared" si="121"/>
        <v>2058</v>
      </c>
      <c r="B3577">
        <f t="shared" si="122"/>
        <v>40</v>
      </c>
      <c r="C3577" t="str">
        <f t="shared" si="122"/>
        <v>pop_35_44</v>
      </c>
      <c r="D3577">
        <f ca="1">VLOOKUP(A3577&amp;B3577,'raw -- CBO demo'!$A$11:$N$8141,4,FALSE)</f>
        <v>4610016</v>
      </c>
      <c r="E3577">
        <f ca="1">VLOOKUP(A3577&amp;B3577,'raw -- CBO demo'!$A$11:$N$8141,8,FALSE)+VLOOKUP(A3577&amp;B3577,'raw -- CBO demo'!$A$11:$N$8141,14,FALSE)</f>
        <v>2630826</v>
      </c>
    </row>
    <row r="3578" spans="1:5">
      <c r="A3578">
        <f t="shared" si="121"/>
        <v>2058</v>
      </c>
      <c r="B3578">
        <f t="shared" si="122"/>
        <v>41</v>
      </c>
      <c r="C3578" t="str">
        <f t="shared" si="122"/>
        <v>pop_35_44</v>
      </c>
      <c r="D3578">
        <f ca="1">VLOOKUP(A3578&amp;B3578,'raw -- CBO demo'!$A$11:$N$8141,4,FALSE)</f>
        <v>4698813</v>
      </c>
      <c r="E3578">
        <f ca="1">VLOOKUP(A3578&amp;B3578,'raw -- CBO demo'!$A$11:$N$8141,8,FALSE)+VLOOKUP(A3578&amp;B3578,'raw -- CBO demo'!$A$11:$N$8141,14,FALSE)</f>
        <v>2646217</v>
      </c>
    </row>
    <row r="3579" spans="1:5">
      <c r="A3579">
        <f t="shared" si="121"/>
        <v>2058</v>
      </c>
      <c r="B3579">
        <f t="shared" si="122"/>
        <v>42</v>
      </c>
      <c r="C3579" t="str">
        <f t="shared" si="122"/>
        <v>pop_35_44</v>
      </c>
      <c r="D3579">
        <f ca="1">VLOOKUP(A3579&amp;B3579,'raw -- CBO demo'!$A$11:$N$8141,4,FALSE)</f>
        <v>4730123</v>
      </c>
      <c r="E3579">
        <f ca="1">VLOOKUP(A3579&amp;B3579,'raw -- CBO demo'!$A$11:$N$8141,8,FALSE)+VLOOKUP(A3579&amp;B3579,'raw -- CBO demo'!$A$11:$N$8141,14,FALSE)</f>
        <v>2717953</v>
      </c>
    </row>
    <row r="3580" spans="1:5">
      <c r="A3580">
        <f t="shared" si="121"/>
        <v>2058</v>
      </c>
      <c r="B3580">
        <f t="shared" si="122"/>
        <v>43</v>
      </c>
      <c r="C3580" t="str">
        <f t="shared" si="122"/>
        <v>pop_35_44</v>
      </c>
      <c r="D3580">
        <f ca="1">VLOOKUP(A3580&amp;B3580,'raw -- CBO demo'!$A$11:$N$8141,4,FALSE)</f>
        <v>4738754</v>
      </c>
      <c r="E3580">
        <f ca="1">VLOOKUP(A3580&amp;B3580,'raw -- CBO demo'!$A$11:$N$8141,8,FALSE)+VLOOKUP(A3580&amp;B3580,'raw -- CBO demo'!$A$11:$N$8141,14,FALSE)</f>
        <v>2808771</v>
      </c>
    </row>
    <row r="3581" spans="1:5">
      <c r="A3581">
        <f t="shared" si="121"/>
        <v>2058</v>
      </c>
      <c r="B3581">
        <f t="shared" si="122"/>
        <v>44</v>
      </c>
      <c r="C3581" t="str">
        <f t="shared" si="122"/>
        <v>pop_35_44</v>
      </c>
      <c r="D3581">
        <f ca="1">VLOOKUP(A3581&amp;B3581,'raw -- CBO demo'!$A$11:$N$8141,4,FALSE)</f>
        <v>4682378</v>
      </c>
      <c r="E3581">
        <f ca="1">VLOOKUP(A3581&amp;B3581,'raw -- CBO demo'!$A$11:$N$8141,8,FALSE)+VLOOKUP(A3581&amp;B3581,'raw -- CBO demo'!$A$11:$N$8141,14,FALSE)</f>
        <v>2771884</v>
      </c>
    </row>
    <row r="3582" spans="1:5">
      <c r="A3582">
        <f t="shared" si="121"/>
        <v>2058</v>
      </c>
      <c r="B3582">
        <f t="shared" si="122"/>
        <v>45</v>
      </c>
      <c r="C3582" t="str">
        <f t="shared" si="122"/>
        <v>pop_45_54</v>
      </c>
      <c r="D3582">
        <f ca="1">VLOOKUP(A3582&amp;B3582,'raw -- CBO demo'!$A$11:$N$8141,4,FALSE)</f>
        <v>4695642</v>
      </c>
      <c r="E3582">
        <f ca="1">VLOOKUP(A3582&amp;B3582,'raw -- CBO demo'!$A$11:$N$8141,8,FALSE)+VLOOKUP(A3582&amp;B3582,'raw -- CBO demo'!$A$11:$N$8141,14,FALSE)</f>
        <v>2783050</v>
      </c>
    </row>
    <row r="3583" spans="1:5">
      <c r="A3583">
        <f t="shared" si="121"/>
        <v>2058</v>
      </c>
      <c r="B3583">
        <f t="shared" si="122"/>
        <v>46</v>
      </c>
      <c r="C3583" t="str">
        <f t="shared" si="122"/>
        <v>pop_45_54</v>
      </c>
      <c r="D3583">
        <f ca="1">VLOOKUP(A3583&amp;B3583,'raw -- CBO demo'!$A$11:$N$8141,4,FALSE)</f>
        <v>4684914</v>
      </c>
      <c r="E3583">
        <f ca="1">VLOOKUP(A3583&amp;B3583,'raw -- CBO demo'!$A$11:$N$8141,8,FALSE)+VLOOKUP(A3583&amp;B3583,'raw -- CBO demo'!$A$11:$N$8141,14,FALSE)</f>
        <v>2761440</v>
      </c>
    </row>
    <row r="3584" spans="1:5">
      <c r="A3584">
        <f t="shared" si="121"/>
        <v>2058</v>
      </c>
      <c r="B3584">
        <f t="shared" si="122"/>
        <v>47</v>
      </c>
      <c r="C3584" t="str">
        <f t="shared" si="122"/>
        <v>pop_45_54</v>
      </c>
      <c r="D3584">
        <f ca="1">VLOOKUP(A3584&amp;B3584,'raw -- CBO demo'!$A$11:$N$8141,4,FALSE)</f>
        <v>4761960</v>
      </c>
      <c r="E3584">
        <f ca="1">VLOOKUP(A3584&amp;B3584,'raw -- CBO demo'!$A$11:$N$8141,8,FALSE)+VLOOKUP(A3584&amp;B3584,'raw -- CBO demo'!$A$11:$N$8141,14,FALSE)</f>
        <v>2769539</v>
      </c>
    </row>
    <row r="3585" spans="1:5">
      <c r="A3585">
        <f t="shared" si="121"/>
        <v>2058</v>
      </c>
      <c r="B3585">
        <f t="shared" si="122"/>
        <v>48</v>
      </c>
      <c r="C3585" t="str">
        <f t="shared" si="122"/>
        <v>pop_45_54</v>
      </c>
      <c r="D3585">
        <f ca="1">VLOOKUP(A3585&amp;B3585,'raw -- CBO demo'!$A$11:$N$8141,4,FALSE)</f>
        <v>4824622</v>
      </c>
      <c r="E3585">
        <f ca="1">VLOOKUP(A3585&amp;B3585,'raw -- CBO demo'!$A$11:$N$8141,8,FALSE)+VLOOKUP(A3585&amp;B3585,'raw -- CBO demo'!$A$11:$N$8141,14,FALSE)</f>
        <v>2869125</v>
      </c>
    </row>
    <row r="3586" spans="1:5">
      <c r="A3586">
        <f t="shared" si="121"/>
        <v>2058</v>
      </c>
      <c r="B3586">
        <f t="shared" si="122"/>
        <v>49</v>
      </c>
      <c r="C3586" t="str">
        <f t="shared" si="122"/>
        <v>pop_45_54</v>
      </c>
      <c r="D3586">
        <f ca="1">VLOOKUP(A3586&amp;B3586,'raw -- CBO demo'!$A$11:$N$8141,4,FALSE)</f>
        <v>4971167</v>
      </c>
      <c r="E3586">
        <f ca="1">VLOOKUP(A3586&amp;B3586,'raw -- CBO demo'!$A$11:$N$8141,8,FALSE)+VLOOKUP(A3586&amp;B3586,'raw -- CBO demo'!$A$11:$N$8141,14,FALSE)</f>
        <v>2904825</v>
      </c>
    </row>
    <row r="3587" spans="1:5">
      <c r="A3587">
        <f t="shared" si="121"/>
        <v>2058</v>
      </c>
      <c r="B3587">
        <f t="shared" si="122"/>
        <v>50</v>
      </c>
      <c r="C3587" t="str">
        <f t="shared" si="122"/>
        <v>pop_45_54</v>
      </c>
      <c r="D3587">
        <f ca="1">VLOOKUP(A3587&amp;B3587,'raw -- CBO demo'!$A$11:$N$8141,4,FALSE)</f>
        <v>4982502</v>
      </c>
      <c r="E3587">
        <f ca="1">VLOOKUP(A3587&amp;B3587,'raw -- CBO demo'!$A$11:$N$8141,8,FALSE)+VLOOKUP(A3587&amp;B3587,'raw -- CBO demo'!$A$11:$N$8141,14,FALSE)</f>
        <v>2945521</v>
      </c>
    </row>
    <row r="3588" spans="1:5">
      <c r="A3588">
        <f t="shared" si="121"/>
        <v>2058</v>
      </c>
      <c r="B3588">
        <f t="shared" si="122"/>
        <v>51</v>
      </c>
      <c r="C3588" t="str">
        <f t="shared" si="122"/>
        <v>pop_45_54</v>
      </c>
      <c r="D3588">
        <f ca="1">VLOOKUP(A3588&amp;B3588,'raw -- CBO demo'!$A$11:$N$8141,4,FALSE)</f>
        <v>4908135</v>
      </c>
      <c r="E3588">
        <f ca="1">VLOOKUP(A3588&amp;B3588,'raw -- CBO demo'!$A$11:$N$8141,8,FALSE)+VLOOKUP(A3588&amp;B3588,'raw -- CBO demo'!$A$11:$N$8141,14,FALSE)</f>
        <v>2910331</v>
      </c>
    </row>
    <row r="3589" spans="1:5">
      <c r="A3589">
        <f t="shared" si="121"/>
        <v>2058</v>
      </c>
      <c r="B3589">
        <f t="shared" si="122"/>
        <v>52</v>
      </c>
      <c r="C3589" t="str">
        <f t="shared" si="122"/>
        <v>pop_45_54</v>
      </c>
      <c r="D3589">
        <f ca="1">VLOOKUP(A3589&amp;B3589,'raw -- CBO demo'!$A$11:$N$8141,4,FALSE)</f>
        <v>4790655</v>
      </c>
      <c r="E3589">
        <f ca="1">VLOOKUP(A3589&amp;B3589,'raw -- CBO demo'!$A$11:$N$8141,8,FALSE)+VLOOKUP(A3589&amp;B3589,'raw -- CBO demo'!$A$11:$N$8141,14,FALSE)</f>
        <v>2833949</v>
      </c>
    </row>
    <row r="3590" spans="1:5">
      <c r="A3590">
        <f t="shared" si="121"/>
        <v>2058</v>
      </c>
      <c r="B3590">
        <f t="shared" si="122"/>
        <v>53</v>
      </c>
      <c r="C3590" t="str">
        <f t="shared" si="122"/>
        <v>pop_45_54</v>
      </c>
      <c r="D3590">
        <f ca="1">VLOOKUP(A3590&amp;B3590,'raw -- CBO demo'!$A$11:$N$8141,4,FALSE)</f>
        <v>4729664</v>
      </c>
      <c r="E3590">
        <f ca="1">VLOOKUP(A3590&amp;B3590,'raw -- CBO demo'!$A$11:$N$8141,8,FALSE)+VLOOKUP(A3590&amp;B3590,'raw -- CBO demo'!$A$11:$N$8141,14,FALSE)</f>
        <v>2776966</v>
      </c>
    </row>
    <row r="3591" spans="1:5">
      <c r="A3591">
        <f t="shared" si="121"/>
        <v>2058</v>
      </c>
      <c r="B3591">
        <f t="shared" si="122"/>
        <v>54</v>
      </c>
      <c r="C3591" t="str">
        <f t="shared" si="122"/>
        <v>pop_45_54</v>
      </c>
      <c r="D3591">
        <f ca="1">VLOOKUP(A3591&amp;B3591,'raw -- CBO demo'!$A$11:$N$8141,4,FALSE)</f>
        <v>4680891</v>
      </c>
      <c r="E3591">
        <f ca="1">VLOOKUP(A3591&amp;B3591,'raw -- CBO demo'!$A$11:$N$8141,8,FALSE)+VLOOKUP(A3591&amp;B3591,'raw -- CBO demo'!$A$11:$N$8141,14,FALSE)</f>
        <v>2701712</v>
      </c>
    </row>
    <row r="3592" spans="1:5">
      <c r="A3592">
        <f t="shared" si="121"/>
        <v>2058</v>
      </c>
      <c r="B3592">
        <f t="shared" si="122"/>
        <v>55</v>
      </c>
      <c r="C3592" t="str">
        <f t="shared" si="122"/>
        <v>pop_55_64</v>
      </c>
      <c r="D3592">
        <f ca="1">VLOOKUP(A3592&amp;B3592,'raw -- CBO demo'!$A$11:$N$8141,4,FALSE)</f>
        <v>4613432</v>
      </c>
      <c r="E3592">
        <f ca="1">VLOOKUP(A3592&amp;B3592,'raw -- CBO demo'!$A$11:$N$8141,8,FALSE)+VLOOKUP(A3592&amp;B3592,'raw -- CBO demo'!$A$11:$N$8141,14,FALSE)</f>
        <v>2730119</v>
      </c>
    </row>
    <row r="3593" spans="1:5">
      <c r="A3593">
        <f t="shared" si="121"/>
        <v>2058</v>
      </c>
      <c r="B3593">
        <f t="shared" si="122"/>
        <v>56</v>
      </c>
      <c r="C3593" t="str">
        <f t="shared" si="122"/>
        <v>pop_55_64</v>
      </c>
      <c r="D3593">
        <f ca="1">VLOOKUP(A3593&amp;B3593,'raw -- CBO demo'!$A$11:$N$8141,4,FALSE)</f>
        <v>4591319</v>
      </c>
      <c r="E3593">
        <f ca="1">VLOOKUP(A3593&amp;B3593,'raw -- CBO demo'!$A$11:$N$8141,8,FALSE)+VLOOKUP(A3593&amp;B3593,'raw -- CBO demo'!$A$11:$N$8141,14,FALSE)</f>
        <v>2722204</v>
      </c>
    </row>
    <row r="3594" spans="1:5">
      <c r="A3594">
        <f t="shared" si="121"/>
        <v>2058</v>
      </c>
      <c r="B3594">
        <f t="shared" si="122"/>
        <v>57</v>
      </c>
      <c r="C3594" t="str">
        <f t="shared" si="122"/>
        <v>pop_55_64</v>
      </c>
      <c r="D3594">
        <f ca="1">VLOOKUP(A3594&amp;B3594,'raw -- CBO demo'!$A$11:$N$8141,4,FALSE)</f>
        <v>4649019</v>
      </c>
      <c r="E3594">
        <f ca="1">VLOOKUP(A3594&amp;B3594,'raw -- CBO demo'!$A$11:$N$8141,8,FALSE)+VLOOKUP(A3594&amp;B3594,'raw -- CBO demo'!$A$11:$N$8141,14,FALSE)</f>
        <v>2728281</v>
      </c>
    </row>
    <row r="3595" spans="1:5">
      <c r="A3595">
        <f t="shared" si="121"/>
        <v>2058</v>
      </c>
      <c r="B3595">
        <f t="shared" si="122"/>
        <v>58</v>
      </c>
      <c r="C3595" t="str">
        <f t="shared" si="122"/>
        <v>pop_55_64</v>
      </c>
      <c r="D3595">
        <f ca="1">VLOOKUP(A3595&amp;B3595,'raw -- CBO demo'!$A$11:$N$8141,4,FALSE)</f>
        <v>4556952</v>
      </c>
      <c r="E3595">
        <f ca="1">VLOOKUP(A3595&amp;B3595,'raw -- CBO demo'!$A$11:$N$8141,8,FALSE)+VLOOKUP(A3595&amp;B3595,'raw -- CBO demo'!$A$11:$N$8141,14,FALSE)</f>
        <v>2659526</v>
      </c>
    </row>
    <row r="3596" spans="1:5">
      <c r="A3596">
        <f t="shared" si="121"/>
        <v>2058</v>
      </c>
      <c r="B3596">
        <f t="shared" si="122"/>
        <v>59</v>
      </c>
      <c r="C3596" t="str">
        <f t="shared" si="122"/>
        <v>pop_55_64</v>
      </c>
      <c r="D3596">
        <f ca="1">VLOOKUP(A3596&amp;B3596,'raw -- CBO demo'!$A$11:$N$8141,4,FALSE)</f>
        <v>4521731</v>
      </c>
      <c r="E3596">
        <f ca="1">VLOOKUP(A3596&amp;B3596,'raw -- CBO demo'!$A$11:$N$8141,8,FALSE)+VLOOKUP(A3596&amp;B3596,'raw -- CBO demo'!$A$11:$N$8141,14,FALSE)</f>
        <v>2593254</v>
      </c>
    </row>
    <row r="3597" spans="1:5">
      <c r="A3597">
        <f t="shared" si="121"/>
        <v>2058</v>
      </c>
      <c r="B3597">
        <f t="shared" si="122"/>
        <v>60</v>
      </c>
      <c r="C3597" t="str">
        <f t="shared" si="122"/>
        <v>pop_55_64</v>
      </c>
      <c r="D3597">
        <f ca="1">VLOOKUP(A3597&amp;B3597,'raw -- CBO demo'!$A$11:$N$8141,4,FALSE)</f>
        <v>4426047</v>
      </c>
      <c r="E3597">
        <f ca="1">VLOOKUP(A3597&amp;B3597,'raw -- CBO demo'!$A$11:$N$8141,8,FALSE)+VLOOKUP(A3597&amp;B3597,'raw -- CBO demo'!$A$11:$N$8141,14,FALSE)</f>
        <v>2563669</v>
      </c>
    </row>
    <row r="3598" spans="1:5">
      <c r="A3598">
        <f t="shared" si="121"/>
        <v>2058</v>
      </c>
      <c r="B3598">
        <f t="shared" si="122"/>
        <v>61</v>
      </c>
      <c r="C3598" t="str">
        <f t="shared" si="122"/>
        <v>pop_55_64</v>
      </c>
      <c r="D3598">
        <f ca="1">VLOOKUP(A3598&amp;B3598,'raw -- CBO demo'!$A$11:$N$8141,4,FALSE)</f>
        <v>4402777</v>
      </c>
      <c r="E3598">
        <f ca="1">VLOOKUP(A3598&amp;B3598,'raw -- CBO demo'!$A$11:$N$8141,8,FALSE)+VLOOKUP(A3598&amp;B3598,'raw -- CBO demo'!$A$11:$N$8141,14,FALSE)</f>
        <v>2514944</v>
      </c>
    </row>
    <row r="3599" spans="1:5">
      <c r="A3599">
        <f t="shared" si="121"/>
        <v>2058</v>
      </c>
      <c r="B3599">
        <f t="shared" si="122"/>
        <v>62</v>
      </c>
      <c r="C3599" t="str">
        <f t="shared" si="122"/>
        <v>pop_55_64</v>
      </c>
      <c r="D3599">
        <f ca="1">VLOOKUP(A3599&amp;B3599,'raw -- CBO demo'!$A$11:$N$8141,4,FALSE)</f>
        <v>4382989</v>
      </c>
      <c r="E3599">
        <f ca="1">VLOOKUP(A3599&amp;B3599,'raw -- CBO demo'!$A$11:$N$8141,8,FALSE)+VLOOKUP(A3599&amp;B3599,'raw -- CBO demo'!$A$11:$N$8141,14,FALSE)</f>
        <v>2622766</v>
      </c>
    </row>
    <row r="3600" spans="1:5">
      <c r="A3600">
        <f t="shared" si="121"/>
        <v>2058</v>
      </c>
      <c r="B3600">
        <f t="shared" si="122"/>
        <v>63</v>
      </c>
      <c r="C3600" t="str">
        <f t="shared" si="122"/>
        <v>pop_55_64</v>
      </c>
      <c r="D3600">
        <f ca="1">VLOOKUP(A3600&amp;B3600,'raw -- CBO demo'!$A$11:$N$8141,4,FALSE)</f>
        <v>4373926</v>
      </c>
      <c r="E3600">
        <f ca="1">VLOOKUP(A3600&amp;B3600,'raw -- CBO demo'!$A$11:$N$8141,8,FALSE)+VLOOKUP(A3600&amp;B3600,'raw -- CBO demo'!$A$11:$N$8141,14,FALSE)</f>
        <v>2610698</v>
      </c>
    </row>
    <row r="3601" spans="1:5">
      <c r="A3601">
        <f t="shared" si="121"/>
        <v>2058</v>
      </c>
      <c r="B3601">
        <f t="shared" si="122"/>
        <v>64</v>
      </c>
      <c r="C3601" t="str">
        <f t="shared" si="122"/>
        <v>pop_55_64</v>
      </c>
      <c r="D3601">
        <f ca="1">VLOOKUP(A3601&amp;B3601,'raw -- CBO demo'!$A$11:$N$8141,4,FALSE)</f>
        <v>4385020</v>
      </c>
      <c r="E3601">
        <f ca="1">VLOOKUP(A3601&amp;B3601,'raw -- CBO demo'!$A$11:$N$8141,8,FALSE)+VLOOKUP(A3601&amp;B3601,'raw -- CBO demo'!$A$11:$N$8141,14,FALSE)</f>
        <v>2490731</v>
      </c>
    </row>
    <row r="3602" spans="1:5">
      <c r="A3602">
        <f t="shared" si="121"/>
        <v>2058</v>
      </c>
      <c r="B3602">
        <f t="shared" si="122"/>
        <v>65</v>
      </c>
      <c r="C3602" t="str">
        <f t="shared" si="122"/>
        <v>pop_65_74</v>
      </c>
      <c r="D3602">
        <f ca="1">VLOOKUP(A3602&amp;B3602,'raw -- CBO demo'!$A$11:$N$8141,4,FALSE)</f>
        <v>4427663</v>
      </c>
      <c r="E3602">
        <f ca="1">VLOOKUP(A3602&amp;B3602,'raw -- CBO demo'!$A$11:$N$8141,8,FALSE)+VLOOKUP(A3602&amp;B3602,'raw -- CBO demo'!$A$11:$N$8141,14,FALSE)</f>
        <v>2586250</v>
      </c>
    </row>
    <row r="3603" spans="1:5">
      <c r="A3603">
        <f t="shared" si="121"/>
        <v>2058</v>
      </c>
      <c r="B3603">
        <f t="shared" si="122"/>
        <v>66</v>
      </c>
      <c r="C3603" t="str">
        <f t="shared" si="122"/>
        <v>pop_65_74</v>
      </c>
      <c r="D3603">
        <f ca="1">VLOOKUP(A3603&amp;B3603,'raw -- CBO demo'!$A$11:$N$8141,4,FALSE)</f>
        <v>4430531</v>
      </c>
      <c r="E3603">
        <f ca="1">VLOOKUP(A3603&amp;B3603,'raw -- CBO demo'!$A$11:$N$8141,8,FALSE)+VLOOKUP(A3603&amp;B3603,'raw -- CBO demo'!$A$11:$N$8141,14,FALSE)</f>
        <v>2515070</v>
      </c>
    </row>
    <row r="3604" spans="1:5">
      <c r="A3604">
        <f t="shared" si="121"/>
        <v>2058</v>
      </c>
      <c r="B3604">
        <f t="shared" si="122"/>
        <v>67</v>
      </c>
      <c r="C3604" t="str">
        <f t="shared" si="122"/>
        <v>pop_65_74</v>
      </c>
      <c r="D3604">
        <f ca="1">VLOOKUP(A3604&amp;B3604,'raw -- CBO demo'!$A$11:$N$8141,4,FALSE)</f>
        <v>4435410</v>
      </c>
      <c r="E3604">
        <f ca="1">VLOOKUP(A3604&amp;B3604,'raw -- CBO demo'!$A$11:$N$8141,8,FALSE)+VLOOKUP(A3604&amp;B3604,'raw -- CBO demo'!$A$11:$N$8141,14,FALSE)</f>
        <v>2510524</v>
      </c>
    </row>
    <row r="3605" spans="1:5">
      <c r="A3605">
        <f t="shared" si="121"/>
        <v>2058</v>
      </c>
      <c r="B3605">
        <f t="shared" si="122"/>
        <v>68</v>
      </c>
      <c r="C3605" t="str">
        <f t="shared" si="122"/>
        <v>pop_65_74</v>
      </c>
      <c r="D3605">
        <f ca="1">VLOOKUP(A3605&amp;B3605,'raw -- CBO demo'!$A$11:$N$8141,4,FALSE)</f>
        <v>4270216</v>
      </c>
      <c r="E3605">
        <f ca="1">VLOOKUP(A3605&amp;B3605,'raw -- CBO demo'!$A$11:$N$8141,8,FALSE)+VLOOKUP(A3605&amp;B3605,'raw -- CBO demo'!$A$11:$N$8141,14,FALSE)</f>
        <v>2439132</v>
      </c>
    </row>
    <row r="3606" spans="1:5">
      <c r="A3606">
        <f t="shared" si="121"/>
        <v>2058</v>
      </c>
      <c r="B3606">
        <f t="shared" si="122"/>
        <v>69</v>
      </c>
      <c r="C3606" t="str">
        <f t="shared" si="122"/>
        <v>pop_65_74</v>
      </c>
      <c r="D3606">
        <f ca="1">VLOOKUP(A3606&amp;B3606,'raw -- CBO demo'!$A$11:$N$8141,4,FALSE)</f>
        <v>4125889</v>
      </c>
      <c r="E3606">
        <f ca="1">VLOOKUP(A3606&amp;B3606,'raw -- CBO demo'!$A$11:$N$8141,8,FALSE)+VLOOKUP(A3606&amp;B3606,'raw -- CBO demo'!$A$11:$N$8141,14,FALSE)</f>
        <v>2266689</v>
      </c>
    </row>
    <row r="3607" spans="1:5">
      <c r="A3607">
        <f t="shared" si="121"/>
        <v>2058</v>
      </c>
      <c r="B3607">
        <f t="shared" si="122"/>
        <v>70</v>
      </c>
      <c r="C3607" t="str">
        <f t="shared" si="122"/>
        <v>pop_65_74</v>
      </c>
      <c r="D3607">
        <f ca="1">VLOOKUP(A3607&amp;B3607,'raw -- CBO demo'!$A$11:$N$8141,4,FALSE)</f>
        <v>3978108</v>
      </c>
      <c r="E3607">
        <f ca="1">VLOOKUP(A3607&amp;B3607,'raw -- CBO demo'!$A$11:$N$8141,8,FALSE)+VLOOKUP(A3607&amp;B3607,'raw -- CBO demo'!$A$11:$N$8141,14,FALSE)</f>
        <v>2233676</v>
      </c>
    </row>
    <row r="3608" spans="1:5">
      <c r="A3608">
        <f t="shared" si="121"/>
        <v>2058</v>
      </c>
      <c r="B3608">
        <f t="shared" si="122"/>
        <v>71</v>
      </c>
      <c r="C3608" t="str">
        <f t="shared" si="122"/>
        <v>pop_65_74</v>
      </c>
      <c r="D3608">
        <f ca="1">VLOOKUP(A3608&amp;B3608,'raw -- CBO demo'!$A$11:$N$8141,4,FALSE)</f>
        <v>3887717</v>
      </c>
      <c r="E3608">
        <f ca="1">VLOOKUP(A3608&amp;B3608,'raw -- CBO demo'!$A$11:$N$8141,8,FALSE)+VLOOKUP(A3608&amp;B3608,'raw -- CBO demo'!$A$11:$N$8141,14,FALSE)</f>
        <v>2193092</v>
      </c>
    </row>
    <row r="3609" spans="1:5">
      <c r="A3609">
        <f t="shared" si="121"/>
        <v>2058</v>
      </c>
      <c r="B3609">
        <f t="shared" si="122"/>
        <v>72</v>
      </c>
      <c r="C3609" t="str">
        <f t="shared" si="122"/>
        <v>pop_65_74</v>
      </c>
      <c r="D3609">
        <f ca="1">VLOOKUP(A3609&amp;B3609,'raw -- CBO demo'!$A$11:$N$8141,4,FALSE)</f>
        <v>3840850</v>
      </c>
      <c r="E3609">
        <f ca="1">VLOOKUP(A3609&amp;B3609,'raw -- CBO demo'!$A$11:$N$8141,8,FALSE)+VLOOKUP(A3609&amp;B3609,'raw -- CBO demo'!$A$11:$N$8141,14,FALSE)</f>
        <v>2167571</v>
      </c>
    </row>
    <row r="3610" spans="1:5">
      <c r="A3610">
        <f t="shared" si="121"/>
        <v>2058</v>
      </c>
      <c r="B3610">
        <f t="shared" si="122"/>
        <v>73</v>
      </c>
      <c r="C3610" t="str">
        <f t="shared" si="122"/>
        <v>pop_65_74</v>
      </c>
      <c r="D3610">
        <f ca="1">VLOOKUP(A3610&amp;B3610,'raw -- CBO demo'!$A$11:$N$8141,4,FALSE)</f>
        <v>3707031</v>
      </c>
      <c r="E3610">
        <f ca="1">VLOOKUP(A3610&amp;B3610,'raw -- CBO demo'!$A$11:$N$8141,8,FALSE)+VLOOKUP(A3610&amp;B3610,'raw -- CBO demo'!$A$11:$N$8141,14,FALSE)</f>
        <v>2080494</v>
      </c>
    </row>
    <row r="3611" spans="1:5">
      <c r="A3611">
        <f t="shared" si="121"/>
        <v>2058</v>
      </c>
      <c r="B3611">
        <f t="shared" si="122"/>
        <v>74</v>
      </c>
      <c r="C3611" t="str">
        <f t="shared" si="122"/>
        <v>pop_65_74</v>
      </c>
      <c r="D3611">
        <f ca="1">VLOOKUP(A3611&amp;B3611,'raw -- CBO demo'!$A$11:$N$8141,4,FALSE)</f>
        <v>3625237</v>
      </c>
      <c r="E3611">
        <f ca="1">VLOOKUP(A3611&amp;B3611,'raw -- CBO demo'!$A$11:$N$8141,8,FALSE)+VLOOKUP(A3611&amp;B3611,'raw -- CBO demo'!$A$11:$N$8141,14,FALSE)</f>
        <v>2075557</v>
      </c>
    </row>
    <row r="3612" spans="1:5">
      <c r="A3612">
        <f t="shared" si="121"/>
        <v>2058</v>
      </c>
      <c r="B3612">
        <f t="shared" si="122"/>
        <v>75</v>
      </c>
      <c r="C3612" t="str">
        <f t="shared" si="122"/>
        <v>pop_75_84</v>
      </c>
      <c r="D3612">
        <f ca="1">VLOOKUP(A3612&amp;B3612,'raw -- CBO demo'!$A$11:$N$8141,4,FALSE)</f>
        <v>3617759</v>
      </c>
      <c r="E3612">
        <f ca="1">VLOOKUP(A3612&amp;B3612,'raw -- CBO demo'!$A$11:$N$8141,8,FALSE)+VLOOKUP(A3612&amp;B3612,'raw -- CBO demo'!$A$11:$N$8141,14,FALSE)</f>
        <v>2040248</v>
      </c>
    </row>
    <row r="3613" spans="1:5">
      <c r="A3613">
        <f t="shared" si="121"/>
        <v>2058</v>
      </c>
      <c r="B3613">
        <f t="shared" si="122"/>
        <v>76</v>
      </c>
      <c r="C3613" t="str">
        <f t="shared" si="122"/>
        <v>pop_75_84</v>
      </c>
      <c r="D3613">
        <f ca="1">VLOOKUP(A3613&amp;B3613,'raw -- CBO demo'!$A$11:$N$8141,4,FALSE)</f>
        <v>3476727</v>
      </c>
      <c r="E3613">
        <f ca="1">VLOOKUP(A3613&amp;B3613,'raw -- CBO demo'!$A$11:$N$8141,8,FALSE)+VLOOKUP(A3613&amp;B3613,'raw -- CBO demo'!$A$11:$N$8141,14,FALSE)</f>
        <v>1936445</v>
      </c>
    </row>
    <row r="3614" spans="1:5">
      <c r="A3614">
        <f t="shared" si="121"/>
        <v>2058</v>
      </c>
      <c r="B3614">
        <f t="shared" si="122"/>
        <v>77</v>
      </c>
      <c r="C3614" t="str">
        <f t="shared" si="122"/>
        <v>pop_75_84</v>
      </c>
      <c r="D3614">
        <f ca="1">VLOOKUP(A3614&amp;B3614,'raw -- CBO demo'!$A$11:$N$8141,4,FALSE)</f>
        <v>3436441</v>
      </c>
      <c r="E3614">
        <f ca="1">VLOOKUP(A3614&amp;B3614,'raw -- CBO demo'!$A$11:$N$8141,8,FALSE)+VLOOKUP(A3614&amp;B3614,'raw -- CBO demo'!$A$11:$N$8141,14,FALSE)</f>
        <v>1872587</v>
      </c>
    </row>
    <row r="3615" spans="1:5">
      <c r="A3615">
        <f t="shared" si="121"/>
        <v>2058</v>
      </c>
      <c r="B3615">
        <f t="shared" si="122"/>
        <v>78</v>
      </c>
      <c r="C3615" t="str">
        <f t="shared" si="122"/>
        <v>pop_75_84</v>
      </c>
      <c r="D3615">
        <f ca="1">VLOOKUP(A3615&amp;B3615,'raw -- CBO demo'!$A$11:$N$8141,4,FALSE)</f>
        <v>3218527</v>
      </c>
      <c r="E3615">
        <f ca="1">VLOOKUP(A3615&amp;B3615,'raw -- CBO demo'!$A$11:$N$8141,8,FALSE)+VLOOKUP(A3615&amp;B3615,'raw -- CBO demo'!$A$11:$N$8141,14,FALSE)</f>
        <v>1778317</v>
      </c>
    </row>
    <row r="3616" spans="1:5">
      <c r="A3616">
        <f t="shared" si="121"/>
        <v>2058</v>
      </c>
      <c r="B3616">
        <f t="shared" si="122"/>
        <v>79</v>
      </c>
      <c r="C3616" t="str">
        <f t="shared" si="122"/>
        <v>pop_75_84</v>
      </c>
      <c r="D3616">
        <f ca="1">VLOOKUP(A3616&amp;B3616,'raw -- CBO demo'!$A$11:$N$8141,4,FALSE)</f>
        <v>3024674</v>
      </c>
      <c r="E3616">
        <f ca="1">VLOOKUP(A3616&amp;B3616,'raw -- CBO demo'!$A$11:$N$8141,8,FALSE)+VLOOKUP(A3616&amp;B3616,'raw -- CBO demo'!$A$11:$N$8141,14,FALSE)</f>
        <v>1663223</v>
      </c>
    </row>
    <row r="3617" spans="1:5">
      <c r="A3617">
        <f t="shared" si="121"/>
        <v>2058</v>
      </c>
      <c r="B3617">
        <f t="shared" si="122"/>
        <v>80</v>
      </c>
      <c r="C3617" t="str">
        <f t="shared" si="122"/>
        <v>pop_75_84</v>
      </c>
      <c r="D3617">
        <f ca="1">VLOOKUP(A3617&amp;B3617,'raw -- CBO demo'!$A$11:$N$8141,4,FALSE)</f>
        <v>2904083</v>
      </c>
      <c r="E3617">
        <f ca="1">VLOOKUP(A3617&amp;B3617,'raw -- CBO demo'!$A$11:$N$8141,8,FALSE)+VLOOKUP(A3617&amp;B3617,'raw -- CBO demo'!$A$11:$N$8141,14,FALSE)</f>
        <v>1560206</v>
      </c>
    </row>
    <row r="3618" spans="1:5">
      <c r="A3618">
        <f t="shared" si="121"/>
        <v>2058</v>
      </c>
      <c r="B3618">
        <f t="shared" si="122"/>
        <v>81</v>
      </c>
      <c r="C3618" t="str">
        <f t="shared" si="122"/>
        <v>pop_75_84</v>
      </c>
      <c r="D3618">
        <f ca="1">VLOOKUP(A3618&amp;B3618,'raw -- CBO demo'!$A$11:$N$8141,4,FALSE)</f>
        <v>2691346</v>
      </c>
      <c r="E3618">
        <f ca="1">VLOOKUP(A3618&amp;B3618,'raw -- CBO demo'!$A$11:$N$8141,8,FALSE)+VLOOKUP(A3618&amp;B3618,'raw -- CBO demo'!$A$11:$N$8141,14,FALSE)</f>
        <v>1431488</v>
      </c>
    </row>
    <row r="3619" spans="1:5">
      <c r="A3619">
        <f t="shared" si="121"/>
        <v>2058</v>
      </c>
      <c r="B3619">
        <f t="shared" si="122"/>
        <v>82</v>
      </c>
      <c r="C3619" t="str">
        <f t="shared" si="122"/>
        <v>pop_75_84</v>
      </c>
      <c r="D3619">
        <f ca="1">VLOOKUP(A3619&amp;B3619,'raw -- CBO demo'!$A$11:$N$8141,4,FALSE)</f>
        <v>2554386</v>
      </c>
      <c r="E3619">
        <f ca="1">VLOOKUP(A3619&amp;B3619,'raw -- CBO demo'!$A$11:$N$8141,8,FALSE)+VLOOKUP(A3619&amp;B3619,'raw -- CBO demo'!$A$11:$N$8141,14,FALSE)</f>
        <v>1351810</v>
      </c>
    </row>
    <row r="3620" spans="1:5">
      <c r="A3620">
        <f t="shared" si="121"/>
        <v>2058</v>
      </c>
      <c r="B3620">
        <f t="shared" si="122"/>
        <v>83</v>
      </c>
      <c r="C3620" t="str">
        <f t="shared" si="122"/>
        <v>pop_75_84</v>
      </c>
      <c r="D3620">
        <f ca="1">VLOOKUP(A3620&amp;B3620,'raw -- CBO demo'!$A$11:$N$8141,4,FALSE)</f>
        <v>2424290</v>
      </c>
      <c r="E3620">
        <f ca="1">VLOOKUP(A3620&amp;B3620,'raw -- CBO demo'!$A$11:$N$8141,8,FALSE)+VLOOKUP(A3620&amp;B3620,'raw -- CBO demo'!$A$11:$N$8141,14,FALSE)</f>
        <v>1203715</v>
      </c>
    </row>
    <row r="3621" spans="1:5">
      <c r="A3621">
        <f t="shared" si="121"/>
        <v>2058</v>
      </c>
      <c r="B3621">
        <f t="shared" si="122"/>
        <v>84</v>
      </c>
      <c r="C3621" t="str">
        <f t="shared" si="122"/>
        <v>pop_75_84</v>
      </c>
      <c r="D3621">
        <f ca="1">VLOOKUP(A3621&amp;B3621,'raw -- CBO demo'!$A$11:$N$8141,4,FALSE)</f>
        <v>2256169</v>
      </c>
      <c r="E3621">
        <f ca="1">VLOOKUP(A3621&amp;B3621,'raw -- CBO demo'!$A$11:$N$8141,8,FALSE)+VLOOKUP(A3621&amp;B3621,'raw -- CBO demo'!$A$11:$N$8141,14,FALSE)</f>
        <v>1113629</v>
      </c>
    </row>
    <row r="3622" spans="1:5">
      <c r="A3622">
        <f t="shared" si="121"/>
        <v>2058</v>
      </c>
      <c r="B3622">
        <f t="shared" si="122"/>
        <v>85</v>
      </c>
      <c r="C3622" t="str">
        <f t="shared" si="122"/>
        <v>pop_85_plus</v>
      </c>
      <c r="D3622">
        <f ca="1">VLOOKUP(A3622&amp;B3622,'raw -- CBO demo'!$A$11:$N$8141,4,FALSE)</f>
        <v>2201648</v>
      </c>
      <c r="E3622">
        <f ca="1">VLOOKUP(A3622&amp;B3622,'raw -- CBO demo'!$A$11:$N$8141,8,FALSE)+VLOOKUP(A3622&amp;B3622,'raw -- CBO demo'!$A$11:$N$8141,14,FALSE)</f>
        <v>1044941</v>
      </c>
    </row>
    <row r="3623" spans="1:5">
      <c r="A3623">
        <f t="shared" si="121"/>
        <v>2058</v>
      </c>
      <c r="B3623">
        <f t="shared" si="122"/>
        <v>86</v>
      </c>
      <c r="C3623" t="str">
        <f t="shared" si="122"/>
        <v>pop_85_plus</v>
      </c>
      <c r="D3623">
        <f ca="1">VLOOKUP(A3623&amp;B3623,'raw -- CBO demo'!$A$11:$N$8141,4,FALSE)</f>
        <v>2136301</v>
      </c>
      <c r="E3623">
        <f ca="1">VLOOKUP(A3623&amp;B3623,'raw -- CBO demo'!$A$11:$N$8141,8,FALSE)+VLOOKUP(A3623&amp;B3623,'raw -- CBO demo'!$A$11:$N$8141,14,FALSE)</f>
        <v>967943</v>
      </c>
    </row>
    <row r="3624" spans="1:5">
      <c r="A3624">
        <f t="shared" si="121"/>
        <v>2058</v>
      </c>
      <c r="B3624">
        <f t="shared" si="122"/>
        <v>87</v>
      </c>
      <c r="C3624" t="str">
        <f t="shared" si="122"/>
        <v>pop_85_plus</v>
      </c>
      <c r="D3624">
        <f ca="1">VLOOKUP(A3624&amp;B3624,'raw -- CBO demo'!$A$11:$N$8141,4,FALSE)</f>
        <v>2049544</v>
      </c>
      <c r="E3624">
        <f ca="1">VLOOKUP(A3624&amp;B3624,'raw -- CBO demo'!$A$11:$N$8141,8,FALSE)+VLOOKUP(A3624&amp;B3624,'raw -- CBO demo'!$A$11:$N$8141,14,FALSE)</f>
        <v>907148</v>
      </c>
    </row>
    <row r="3625" spans="1:5">
      <c r="A3625">
        <f t="shared" si="121"/>
        <v>2058</v>
      </c>
      <c r="B3625">
        <f t="shared" si="122"/>
        <v>88</v>
      </c>
      <c r="C3625" t="str">
        <f t="shared" si="122"/>
        <v>pop_85_plus</v>
      </c>
      <c r="D3625">
        <f ca="1">VLOOKUP(A3625&amp;B3625,'raw -- CBO demo'!$A$11:$N$8141,4,FALSE)</f>
        <v>1787011</v>
      </c>
      <c r="E3625">
        <f ca="1">VLOOKUP(A3625&amp;B3625,'raw -- CBO demo'!$A$11:$N$8141,8,FALSE)+VLOOKUP(A3625&amp;B3625,'raw -- CBO demo'!$A$11:$N$8141,14,FALSE)</f>
        <v>781207</v>
      </c>
    </row>
    <row r="3626" spans="1:5">
      <c r="A3626">
        <f t="shared" si="121"/>
        <v>2058</v>
      </c>
      <c r="B3626">
        <f t="shared" si="122"/>
        <v>89</v>
      </c>
      <c r="C3626" t="str">
        <f t="shared" si="122"/>
        <v>pop_85_plus</v>
      </c>
      <c r="D3626">
        <f ca="1">VLOOKUP(A3626&amp;B3626,'raw -- CBO demo'!$A$11:$N$8141,4,FALSE)</f>
        <v>1564677</v>
      </c>
      <c r="E3626">
        <f ca="1">VLOOKUP(A3626&amp;B3626,'raw -- CBO demo'!$A$11:$N$8141,8,FALSE)+VLOOKUP(A3626&amp;B3626,'raw -- CBO demo'!$A$11:$N$8141,14,FALSE)</f>
        <v>617077</v>
      </c>
    </row>
    <row r="3627" spans="1:5">
      <c r="A3627">
        <f t="shared" si="121"/>
        <v>2058</v>
      </c>
      <c r="B3627">
        <f t="shared" si="122"/>
        <v>90</v>
      </c>
      <c r="C3627" t="str">
        <f t="shared" si="122"/>
        <v>pop_85_plus</v>
      </c>
      <c r="D3627">
        <f ca="1">VLOOKUP(A3627&amp;B3627,'raw -- CBO demo'!$A$11:$N$8141,4,FALSE)</f>
        <v>1368653</v>
      </c>
      <c r="E3627">
        <f ca="1">VLOOKUP(A3627&amp;B3627,'raw -- CBO demo'!$A$11:$N$8141,8,FALSE)+VLOOKUP(A3627&amp;B3627,'raw -- CBO demo'!$A$11:$N$8141,14,FALSE)</f>
        <v>531300</v>
      </c>
    </row>
    <row r="3628" spans="1:5">
      <c r="A3628">
        <f t="shared" si="121"/>
        <v>2058</v>
      </c>
      <c r="B3628">
        <f t="shared" si="122"/>
        <v>91</v>
      </c>
      <c r="C3628" t="str">
        <f t="shared" si="122"/>
        <v>pop_85_plus</v>
      </c>
      <c r="D3628">
        <f ca="1">VLOOKUP(A3628&amp;B3628,'raw -- CBO demo'!$A$11:$N$8141,4,FALSE)</f>
        <v>1200643</v>
      </c>
      <c r="E3628">
        <f ca="1">VLOOKUP(A3628&amp;B3628,'raw -- CBO demo'!$A$11:$N$8141,8,FALSE)+VLOOKUP(A3628&amp;B3628,'raw -- CBO demo'!$A$11:$N$8141,14,FALSE)</f>
        <v>431361</v>
      </c>
    </row>
    <row r="3629" spans="1:5">
      <c r="A3629">
        <f t="shared" ref="A3629:A3692" si="123">A3528+1</f>
        <v>2058</v>
      </c>
      <c r="B3629">
        <f t="shared" ref="B3629:C3692" si="124">B3528</f>
        <v>92</v>
      </c>
      <c r="C3629" t="str">
        <f t="shared" si="124"/>
        <v>pop_85_plus</v>
      </c>
      <c r="D3629">
        <f ca="1">VLOOKUP(A3629&amp;B3629,'raw -- CBO demo'!$A$11:$N$8141,4,FALSE)</f>
        <v>1057397</v>
      </c>
      <c r="E3629">
        <f ca="1">VLOOKUP(A3629&amp;B3629,'raw -- CBO demo'!$A$11:$N$8141,8,FALSE)+VLOOKUP(A3629&amp;B3629,'raw -- CBO demo'!$A$11:$N$8141,14,FALSE)</f>
        <v>335605</v>
      </c>
    </row>
    <row r="3630" spans="1:5">
      <c r="A3630">
        <f t="shared" si="123"/>
        <v>2058</v>
      </c>
      <c r="B3630">
        <f t="shared" si="124"/>
        <v>93</v>
      </c>
      <c r="C3630" t="str">
        <f t="shared" si="124"/>
        <v>pop_85_plus</v>
      </c>
      <c r="D3630">
        <f ca="1">VLOOKUP(A3630&amp;B3630,'raw -- CBO demo'!$A$11:$N$8141,4,FALSE)</f>
        <v>928236</v>
      </c>
      <c r="E3630">
        <f ca="1">VLOOKUP(A3630&amp;B3630,'raw -- CBO demo'!$A$11:$N$8141,8,FALSE)+VLOOKUP(A3630&amp;B3630,'raw -- CBO demo'!$A$11:$N$8141,14,FALSE)</f>
        <v>270297</v>
      </c>
    </row>
    <row r="3631" spans="1:5">
      <c r="A3631">
        <f t="shared" si="123"/>
        <v>2058</v>
      </c>
      <c r="B3631">
        <f t="shared" si="124"/>
        <v>94</v>
      </c>
      <c r="C3631" t="str">
        <f t="shared" si="124"/>
        <v>pop_85_plus</v>
      </c>
      <c r="D3631">
        <f ca="1">VLOOKUP(A3631&amp;B3631,'raw -- CBO demo'!$A$11:$N$8141,4,FALSE)</f>
        <v>765648</v>
      </c>
      <c r="E3631">
        <f ca="1">VLOOKUP(A3631&amp;B3631,'raw -- CBO demo'!$A$11:$N$8141,8,FALSE)+VLOOKUP(A3631&amp;B3631,'raw -- CBO demo'!$A$11:$N$8141,14,FALSE)</f>
        <v>225189</v>
      </c>
    </row>
    <row r="3632" spans="1:5">
      <c r="A3632">
        <f t="shared" si="123"/>
        <v>2058</v>
      </c>
      <c r="B3632">
        <f t="shared" si="124"/>
        <v>95</v>
      </c>
      <c r="C3632" t="str">
        <f t="shared" si="124"/>
        <v>pop_85_plus</v>
      </c>
      <c r="D3632">
        <f ca="1">VLOOKUP(A3632&amp;B3632,'raw -- CBO demo'!$A$11:$N$8141,4,FALSE)</f>
        <v>617489</v>
      </c>
      <c r="E3632">
        <f ca="1">VLOOKUP(A3632&amp;B3632,'raw -- CBO demo'!$A$11:$N$8141,8,FALSE)+VLOOKUP(A3632&amp;B3632,'raw -- CBO demo'!$A$11:$N$8141,14,FALSE)</f>
        <v>177434</v>
      </c>
    </row>
    <row r="3633" spans="1:5">
      <c r="A3633">
        <f t="shared" si="123"/>
        <v>2058</v>
      </c>
      <c r="B3633">
        <f t="shared" si="124"/>
        <v>96</v>
      </c>
      <c r="C3633" t="str">
        <f t="shared" si="124"/>
        <v>pop_85_plus</v>
      </c>
      <c r="D3633">
        <f ca="1">VLOOKUP(A3633&amp;B3633,'raw -- CBO demo'!$A$11:$N$8141,4,FALSE)</f>
        <v>480738</v>
      </c>
      <c r="E3633">
        <f ca="1">VLOOKUP(A3633&amp;B3633,'raw -- CBO demo'!$A$11:$N$8141,8,FALSE)+VLOOKUP(A3633&amp;B3633,'raw -- CBO demo'!$A$11:$N$8141,14,FALSE)</f>
        <v>103928</v>
      </c>
    </row>
    <row r="3634" spans="1:5">
      <c r="A3634">
        <f t="shared" si="123"/>
        <v>2058</v>
      </c>
      <c r="B3634">
        <f t="shared" si="124"/>
        <v>97</v>
      </c>
      <c r="C3634" t="str">
        <f t="shared" si="124"/>
        <v>pop_85_plus</v>
      </c>
      <c r="D3634">
        <f ca="1">VLOOKUP(A3634&amp;B3634,'raw -- CBO demo'!$A$11:$N$8141,4,FALSE)</f>
        <v>371149</v>
      </c>
      <c r="E3634">
        <f ca="1">VLOOKUP(A3634&amp;B3634,'raw -- CBO demo'!$A$11:$N$8141,8,FALSE)+VLOOKUP(A3634&amp;B3634,'raw -- CBO demo'!$A$11:$N$8141,14,FALSE)</f>
        <v>82047</v>
      </c>
    </row>
    <row r="3635" spans="1:5">
      <c r="A3635">
        <f t="shared" si="123"/>
        <v>2058</v>
      </c>
      <c r="B3635">
        <f t="shared" si="124"/>
        <v>98</v>
      </c>
      <c r="C3635" t="str">
        <f t="shared" si="124"/>
        <v>pop_85_plus</v>
      </c>
      <c r="D3635">
        <f ca="1">VLOOKUP(A3635&amp;B3635,'raw -- CBO demo'!$A$11:$N$8141,4,FALSE)</f>
        <v>272032</v>
      </c>
      <c r="E3635">
        <f ca="1">VLOOKUP(A3635&amp;B3635,'raw -- CBO demo'!$A$11:$N$8141,8,FALSE)+VLOOKUP(A3635&amp;B3635,'raw -- CBO demo'!$A$11:$N$8141,14,FALSE)</f>
        <v>45310</v>
      </c>
    </row>
    <row r="3636" spans="1:5">
      <c r="A3636">
        <f t="shared" si="123"/>
        <v>2058</v>
      </c>
      <c r="B3636">
        <f t="shared" si="124"/>
        <v>99</v>
      </c>
      <c r="C3636" t="str">
        <f t="shared" si="124"/>
        <v>pop_85_plus</v>
      </c>
      <c r="D3636">
        <f ca="1">VLOOKUP(A3636&amp;B3636,'raw -- CBO demo'!$A$11:$N$8141,4,FALSE)</f>
        <v>195472</v>
      </c>
      <c r="E3636">
        <f ca="1">VLOOKUP(A3636&amp;B3636,'raw -- CBO demo'!$A$11:$N$8141,8,FALSE)+VLOOKUP(A3636&amp;B3636,'raw -- CBO demo'!$A$11:$N$8141,14,FALSE)</f>
        <v>28032</v>
      </c>
    </row>
    <row r="3637" spans="1:5">
      <c r="A3637">
        <f t="shared" si="123"/>
        <v>2058</v>
      </c>
      <c r="B3637">
        <f t="shared" si="124"/>
        <v>100</v>
      </c>
      <c r="C3637" t="str">
        <f t="shared" si="124"/>
        <v>pop_85_plus</v>
      </c>
      <c r="D3637">
        <f ca="1">VLOOKUP(A3637&amp;B3637,'raw -- CBO demo'!$A$11:$N$8141,4,FALSE)</f>
        <v>406935</v>
      </c>
      <c r="E3637">
        <f ca="1">VLOOKUP(A3637&amp;B3637,'raw -- CBO demo'!$A$11:$N$8141,8,FALSE)+VLOOKUP(A3637&amp;B3637,'raw -- CBO demo'!$A$11:$N$8141,14,FALSE)</f>
        <v>58781</v>
      </c>
    </row>
    <row r="3638" spans="1:5">
      <c r="A3638">
        <f t="shared" si="123"/>
        <v>2059</v>
      </c>
      <c r="B3638">
        <f t="shared" si="124"/>
        <v>0</v>
      </c>
      <c r="C3638" t="str">
        <f t="shared" si="124"/>
        <v>pop_0_5</v>
      </c>
      <c r="D3638">
        <f ca="1">VLOOKUP(A3638&amp;B3638,'raw -- CBO demo'!$A$11:$N$8141,4,FALSE)</f>
        <v>3897153</v>
      </c>
      <c r="E3638">
        <f ca="1">VLOOKUP(A3638&amp;B3638,'raw -- CBO demo'!$A$11:$N$8141,8,FALSE)+VLOOKUP(A3638&amp;B3638,'raw -- CBO demo'!$A$11:$N$8141,14,FALSE)</f>
        <v>0</v>
      </c>
    </row>
    <row r="3639" spans="1:5">
      <c r="A3639">
        <f t="shared" si="123"/>
        <v>2059</v>
      </c>
      <c r="B3639">
        <f t="shared" si="124"/>
        <v>1</v>
      </c>
      <c r="C3639" t="str">
        <f t="shared" si="124"/>
        <v>pop_0_5</v>
      </c>
      <c r="D3639">
        <f ca="1">VLOOKUP(A3639&amp;B3639,'raw -- CBO demo'!$A$11:$N$8141,4,FALSE)</f>
        <v>3896482</v>
      </c>
      <c r="E3639">
        <f ca="1">VLOOKUP(A3639&amp;B3639,'raw -- CBO demo'!$A$11:$N$8141,8,FALSE)+VLOOKUP(A3639&amp;B3639,'raw -- CBO demo'!$A$11:$N$8141,14,FALSE)</f>
        <v>0</v>
      </c>
    </row>
    <row r="3640" spans="1:5">
      <c r="A3640">
        <f t="shared" si="123"/>
        <v>2059</v>
      </c>
      <c r="B3640">
        <f t="shared" si="124"/>
        <v>2</v>
      </c>
      <c r="C3640" t="str">
        <f t="shared" si="124"/>
        <v>pop_0_5</v>
      </c>
      <c r="D3640">
        <f ca="1">VLOOKUP(A3640&amp;B3640,'raw -- CBO demo'!$A$11:$N$8141,4,FALSE)</f>
        <v>3906728</v>
      </c>
      <c r="E3640">
        <f ca="1">VLOOKUP(A3640&amp;B3640,'raw -- CBO demo'!$A$11:$N$8141,8,FALSE)+VLOOKUP(A3640&amp;B3640,'raw -- CBO demo'!$A$11:$N$8141,14,FALSE)</f>
        <v>0</v>
      </c>
    </row>
    <row r="3641" spans="1:5">
      <c r="A3641">
        <f t="shared" si="123"/>
        <v>2059</v>
      </c>
      <c r="B3641">
        <f t="shared" si="124"/>
        <v>3</v>
      </c>
      <c r="C3641" t="str">
        <f t="shared" si="124"/>
        <v>pop_0_5</v>
      </c>
      <c r="D3641">
        <f ca="1">VLOOKUP(A3641&amp;B3641,'raw -- CBO demo'!$A$11:$N$8141,4,FALSE)</f>
        <v>3920562</v>
      </c>
      <c r="E3641">
        <f ca="1">VLOOKUP(A3641&amp;B3641,'raw -- CBO demo'!$A$11:$N$8141,8,FALSE)+VLOOKUP(A3641&amp;B3641,'raw -- CBO demo'!$A$11:$N$8141,14,FALSE)</f>
        <v>0</v>
      </c>
    </row>
    <row r="3642" spans="1:5">
      <c r="A3642">
        <f t="shared" si="123"/>
        <v>2059</v>
      </c>
      <c r="B3642">
        <f t="shared" si="124"/>
        <v>4</v>
      </c>
      <c r="C3642" t="str">
        <f t="shared" si="124"/>
        <v>pop_0_5</v>
      </c>
      <c r="D3642">
        <f ca="1">VLOOKUP(A3642&amp;B3642,'raw -- CBO demo'!$A$11:$N$8141,4,FALSE)</f>
        <v>3935783</v>
      </c>
      <c r="E3642">
        <f ca="1">VLOOKUP(A3642&amp;B3642,'raw -- CBO demo'!$A$11:$N$8141,8,FALSE)+VLOOKUP(A3642&amp;B3642,'raw -- CBO demo'!$A$11:$N$8141,14,FALSE)</f>
        <v>0</v>
      </c>
    </row>
    <row r="3643" spans="1:5">
      <c r="A3643">
        <f t="shared" si="123"/>
        <v>2059</v>
      </c>
      <c r="B3643">
        <f t="shared" si="124"/>
        <v>5</v>
      </c>
      <c r="C3643" t="str">
        <f t="shared" si="124"/>
        <v>pop_0_5</v>
      </c>
      <c r="D3643">
        <f ca="1">VLOOKUP(A3643&amp;B3643,'raw -- CBO demo'!$A$11:$N$8141,4,FALSE)</f>
        <v>3953397</v>
      </c>
      <c r="E3643">
        <f ca="1">VLOOKUP(A3643&amp;B3643,'raw -- CBO demo'!$A$11:$N$8141,8,FALSE)+VLOOKUP(A3643&amp;B3643,'raw -- CBO demo'!$A$11:$N$8141,14,FALSE)</f>
        <v>0</v>
      </c>
    </row>
    <row r="3644" spans="1:5">
      <c r="A3644">
        <f t="shared" si="123"/>
        <v>2059</v>
      </c>
      <c r="B3644">
        <f t="shared" si="124"/>
        <v>6</v>
      </c>
      <c r="C3644" t="str">
        <f t="shared" si="124"/>
        <v>pop_6_17</v>
      </c>
      <c r="D3644">
        <f ca="1">VLOOKUP(A3644&amp;B3644,'raw -- CBO demo'!$A$11:$N$8141,4,FALSE)</f>
        <v>3975529</v>
      </c>
      <c r="E3644">
        <f ca="1">VLOOKUP(A3644&amp;B3644,'raw -- CBO demo'!$A$11:$N$8141,8,FALSE)+VLOOKUP(A3644&amp;B3644,'raw -- CBO demo'!$A$11:$N$8141,14,FALSE)</f>
        <v>0</v>
      </c>
    </row>
    <row r="3645" spans="1:5">
      <c r="A3645">
        <f t="shared" si="123"/>
        <v>2059</v>
      </c>
      <c r="B3645">
        <f t="shared" si="124"/>
        <v>7</v>
      </c>
      <c r="C3645" t="str">
        <f t="shared" si="124"/>
        <v>pop_6_17</v>
      </c>
      <c r="D3645">
        <f ca="1">VLOOKUP(A3645&amp;B3645,'raw -- CBO demo'!$A$11:$N$8141,4,FALSE)</f>
        <v>4000380</v>
      </c>
      <c r="E3645">
        <f ca="1">VLOOKUP(A3645&amp;B3645,'raw -- CBO demo'!$A$11:$N$8141,8,FALSE)+VLOOKUP(A3645&amp;B3645,'raw -- CBO demo'!$A$11:$N$8141,14,FALSE)</f>
        <v>0</v>
      </c>
    </row>
    <row r="3646" spans="1:5">
      <c r="A3646">
        <f t="shared" si="123"/>
        <v>2059</v>
      </c>
      <c r="B3646">
        <f t="shared" si="124"/>
        <v>8</v>
      </c>
      <c r="C3646" t="str">
        <f t="shared" si="124"/>
        <v>pop_6_17</v>
      </c>
      <c r="D3646">
        <f ca="1">VLOOKUP(A3646&amp;B3646,'raw -- CBO demo'!$A$11:$N$8141,4,FALSE)</f>
        <v>4028508</v>
      </c>
      <c r="E3646">
        <f ca="1">VLOOKUP(A3646&amp;B3646,'raw -- CBO demo'!$A$11:$N$8141,8,FALSE)+VLOOKUP(A3646&amp;B3646,'raw -- CBO demo'!$A$11:$N$8141,14,FALSE)</f>
        <v>0</v>
      </c>
    </row>
    <row r="3647" spans="1:5">
      <c r="A3647">
        <f t="shared" si="123"/>
        <v>2059</v>
      </c>
      <c r="B3647">
        <f t="shared" si="124"/>
        <v>9</v>
      </c>
      <c r="C3647" t="str">
        <f t="shared" si="124"/>
        <v>pop_6_17</v>
      </c>
      <c r="D3647">
        <f ca="1">VLOOKUP(A3647&amp;B3647,'raw -- CBO demo'!$A$11:$N$8141,4,FALSE)</f>
        <v>4060469</v>
      </c>
      <c r="E3647">
        <f ca="1">VLOOKUP(A3647&amp;B3647,'raw -- CBO demo'!$A$11:$N$8141,8,FALSE)+VLOOKUP(A3647&amp;B3647,'raw -- CBO demo'!$A$11:$N$8141,14,FALSE)</f>
        <v>0</v>
      </c>
    </row>
    <row r="3648" spans="1:5">
      <c r="A3648">
        <f t="shared" si="123"/>
        <v>2059</v>
      </c>
      <c r="B3648">
        <f t="shared" si="124"/>
        <v>10</v>
      </c>
      <c r="C3648" t="str">
        <f t="shared" si="124"/>
        <v>pop_6_17</v>
      </c>
      <c r="D3648">
        <f ca="1">VLOOKUP(A3648&amp;B3648,'raw -- CBO demo'!$A$11:$N$8141,4,FALSE)</f>
        <v>4095640</v>
      </c>
      <c r="E3648">
        <f ca="1">VLOOKUP(A3648&amp;B3648,'raw -- CBO demo'!$A$11:$N$8141,8,FALSE)+VLOOKUP(A3648&amp;B3648,'raw -- CBO demo'!$A$11:$N$8141,14,FALSE)</f>
        <v>0</v>
      </c>
    </row>
    <row r="3649" spans="1:5">
      <c r="A3649">
        <f t="shared" si="123"/>
        <v>2059</v>
      </c>
      <c r="B3649">
        <f t="shared" si="124"/>
        <v>11</v>
      </c>
      <c r="C3649" t="str">
        <f t="shared" si="124"/>
        <v>pop_6_17</v>
      </c>
      <c r="D3649">
        <f ca="1">VLOOKUP(A3649&amp;B3649,'raw -- CBO demo'!$A$11:$N$8141,4,FALSE)</f>
        <v>4132565</v>
      </c>
      <c r="E3649">
        <f ca="1">VLOOKUP(A3649&amp;B3649,'raw -- CBO demo'!$A$11:$N$8141,8,FALSE)+VLOOKUP(A3649&amp;B3649,'raw -- CBO demo'!$A$11:$N$8141,14,FALSE)</f>
        <v>0</v>
      </c>
    </row>
    <row r="3650" spans="1:5">
      <c r="A3650">
        <f t="shared" si="123"/>
        <v>2059</v>
      </c>
      <c r="B3650">
        <f t="shared" si="124"/>
        <v>12</v>
      </c>
      <c r="C3650" t="str">
        <f t="shared" si="124"/>
        <v>pop_6_17</v>
      </c>
      <c r="D3650">
        <f ca="1">VLOOKUP(A3650&amp;B3650,'raw -- CBO demo'!$A$11:$N$8141,4,FALSE)</f>
        <v>4170496</v>
      </c>
      <c r="E3650">
        <f ca="1">VLOOKUP(A3650&amp;B3650,'raw -- CBO demo'!$A$11:$N$8141,8,FALSE)+VLOOKUP(A3650&amp;B3650,'raw -- CBO demo'!$A$11:$N$8141,14,FALSE)</f>
        <v>0</v>
      </c>
    </row>
    <row r="3651" spans="1:5">
      <c r="A3651">
        <f t="shared" si="123"/>
        <v>2059</v>
      </c>
      <c r="B3651">
        <f t="shared" si="124"/>
        <v>13</v>
      </c>
      <c r="C3651" t="str">
        <f t="shared" si="124"/>
        <v>pop_6_17</v>
      </c>
      <c r="D3651">
        <f ca="1">VLOOKUP(A3651&amp;B3651,'raw -- CBO demo'!$A$11:$N$8141,4,FALSE)</f>
        <v>4208928</v>
      </c>
      <c r="E3651">
        <f ca="1">VLOOKUP(A3651&amp;B3651,'raw -- CBO demo'!$A$11:$N$8141,8,FALSE)+VLOOKUP(A3651&amp;B3651,'raw -- CBO demo'!$A$11:$N$8141,14,FALSE)</f>
        <v>0</v>
      </c>
    </row>
    <row r="3652" spans="1:5">
      <c r="A3652">
        <f t="shared" si="123"/>
        <v>2059</v>
      </c>
      <c r="B3652">
        <f t="shared" si="124"/>
        <v>14</v>
      </c>
      <c r="C3652" t="str">
        <f t="shared" si="124"/>
        <v>pop_6_17</v>
      </c>
      <c r="D3652">
        <f ca="1">VLOOKUP(A3652&amp;B3652,'raw -- CBO demo'!$A$11:$N$8141,4,FALSE)</f>
        <v>4247272</v>
      </c>
      <c r="E3652">
        <f ca="1">VLOOKUP(A3652&amp;B3652,'raw -- CBO demo'!$A$11:$N$8141,8,FALSE)+VLOOKUP(A3652&amp;B3652,'raw -- CBO demo'!$A$11:$N$8141,14,FALSE)</f>
        <v>0</v>
      </c>
    </row>
    <row r="3653" spans="1:5">
      <c r="A3653">
        <f t="shared" si="123"/>
        <v>2059</v>
      </c>
      <c r="B3653">
        <f t="shared" si="124"/>
        <v>15</v>
      </c>
      <c r="C3653" t="str">
        <f t="shared" si="124"/>
        <v>pop_6_17</v>
      </c>
      <c r="D3653">
        <f ca="1">VLOOKUP(A3653&amp;B3653,'raw -- CBO demo'!$A$11:$N$8141,4,FALSE)</f>
        <v>4285878</v>
      </c>
      <c r="E3653">
        <f ca="1">VLOOKUP(A3653&amp;B3653,'raw -- CBO demo'!$A$11:$N$8141,8,FALSE)+VLOOKUP(A3653&amp;B3653,'raw -- CBO demo'!$A$11:$N$8141,14,FALSE)</f>
        <v>0</v>
      </c>
    </row>
    <row r="3654" spans="1:5">
      <c r="A3654">
        <f t="shared" si="123"/>
        <v>2059</v>
      </c>
      <c r="B3654">
        <f t="shared" si="124"/>
        <v>16</v>
      </c>
      <c r="C3654" t="str">
        <f t="shared" si="124"/>
        <v>pop_6_17</v>
      </c>
      <c r="D3654">
        <f ca="1">VLOOKUP(A3654&amp;B3654,'raw -- CBO demo'!$A$11:$N$8141,4,FALSE)</f>
        <v>4325399</v>
      </c>
      <c r="E3654">
        <f ca="1">VLOOKUP(A3654&amp;B3654,'raw -- CBO demo'!$A$11:$N$8141,8,FALSE)+VLOOKUP(A3654&amp;B3654,'raw -- CBO demo'!$A$11:$N$8141,14,FALSE)</f>
        <v>12559</v>
      </c>
    </row>
    <row r="3655" spans="1:5">
      <c r="A3655">
        <f t="shared" si="123"/>
        <v>2059</v>
      </c>
      <c r="B3655">
        <f t="shared" si="124"/>
        <v>17</v>
      </c>
      <c r="C3655" t="str">
        <f t="shared" si="124"/>
        <v>pop_6_17</v>
      </c>
      <c r="D3655">
        <f ca="1">VLOOKUP(A3655&amp;B3655,'raw -- CBO demo'!$A$11:$N$8141,4,FALSE)</f>
        <v>4366919</v>
      </c>
      <c r="E3655">
        <f ca="1">VLOOKUP(A3655&amp;B3655,'raw -- CBO demo'!$A$11:$N$8141,8,FALSE)+VLOOKUP(A3655&amp;B3655,'raw -- CBO demo'!$A$11:$N$8141,14,FALSE)</f>
        <v>31839</v>
      </c>
    </row>
    <row r="3656" spans="1:5">
      <c r="A3656">
        <f t="shared" si="123"/>
        <v>2059</v>
      </c>
      <c r="B3656">
        <f t="shared" si="124"/>
        <v>18</v>
      </c>
      <c r="C3656" t="str">
        <f t="shared" si="124"/>
        <v>pop_18_24</v>
      </c>
      <c r="D3656">
        <f ca="1">VLOOKUP(A3656&amp;B3656,'raw -- CBO demo'!$A$11:$N$8141,4,FALSE)</f>
        <v>4409373</v>
      </c>
      <c r="E3656">
        <f ca="1">VLOOKUP(A3656&amp;B3656,'raw -- CBO demo'!$A$11:$N$8141,8,FALSE)+VLOOKUP(A3656&amp;B3656,'raw -- CBO demo'!$A$11:$N$8141,14,FALSE)</f>
        <v>51058</v>
      </c>
    </row>
    <row r="3657" spans="1:5">
      <c r="A3657">
        <f t="shared" si="123"/>
        <v>2059</v>
      </c>
      <c r="B3657">
        <f t="shared" si="124"/>
        <v>19</v>
      </c>
      <c r="C3657" t="str">
        <f t="shared" si="124"/>
        <v>pop_18_24</v>
      </c>
      <c r="D3657">
        <f ca="1">VLOOKUP(A3657&amp;B3657,'raw -- CBO demo'!$A$11:$N$8141,4,FALSE)</f>
        <v>4448611</v>
      </c>
      <c r="E3657">
        <f ca="1">VLOOKUP(A3657&amp;B3657,'raw -- CBO demo'!$A$11:$N$8141,8,FALSE)+VLOOKUP(A3657&amp;B3657,'raw -- CBO demo'!$A$11:$N$8141,14,FALSE)</f>
        <v>87622</v>
      </c>
    </row>
    <row r="3658" spans="1:5">
      <c r="A3658">
        <f t="shared" si="123"/>
        <v>2059</v>
      </c>
      <c r="B3658">
        <f t="shared" si="124"/>
        <v>20</v>
      </c>
      <c r="C3658" t="str">
        <f t="shared" si="124"/>
        <v>pop_18_24</v>
      </c>
      <c r="D3658">
        <f ca="1">VLOOKUP(A3658&amp;B3658,'raw -- CBO demo'!$A$11:$N$8141,4,FALSE)</f>
        <v>4482680</v>
      </c>
      <c r="E3658">
        <f ca="1">VLOOKUP(A3658&amp;B3658,'raw -- CBO demo'!$A$11:$N$8141,8,FALSE)+VLOOKUP(A3658&amp;B3658,'raw -- CBO demo'!$A$11:$N$8141,14,FALSE)</f>
        <v>169382</v>
      </c>
    </row>
    <row r="3659" spans="1:5">
      <c r="A3659">
        <f t="shared" si="123"/>
        <v>2059</v>
      </c>
      <c r="B3659">
        <f t="shared" si="124"/>
        <v>21</v>
      </c>
      <c r="C3659" t="str">
        <f t="shared" si="124"/>
        <v>pop_18_24</v>
      </c>
      <c r="D3659">
        <f ca="1">VLOOKUP(A3659&amp;B3659,'raw -- CBO demo'!$A$11:$N$8141,4,FALSE)</f>
        <v>4513845</v>
      </c>
      <c r="E3659">
        <f ca="1">VLOOKUP(A3659&amp;B3659,'raw -- CBO demo'!$A$11:$N$8141,8,FALSE)+VLOOKUP(A3659&amp;B3659,'raw -- CBO demo'!$A$11:$N$8141,14,FALSE)</f>
        <v>235783</v>
      </c>
    </row>
    <row r="3660" spans="1:5">
      <c r="A3660">
        <f t="shared" si="123"/>
        <v>2059</v>
      </c>
      <c r="B3660">
        <f t="shared" si="124"/>
        <v>22</v>
      </c>
      <c r="C3660" t="str">
        <f t="shared" si="124"/>
        <v>pop_18_24</v>
      </c>
      <c r="D3660">
        <f ca="1">VLOOKUP(A3660&amp;B3660,'raw -- CBO demo'!$A$11:$N$8141,4,FALSE)</f>
        <v>4538060</v>
      </c>
      <c r="E3660">
        <f ca="1">VLOOKUP(A3660&amp;B3660,'raw -- CBO demo'!$A$11:$N$8141,8,FALSE)+VLOOKUP(A3660&amp;B3660,'raw -- CBO demo'!$A$11:$N$8141,14,FALSE)</f>
        <v>346220</v>
      </c>
    </row>
    <row r="3661" spans="1:5">
      <c r="A3661">
        <f t="shared" si="123"/>
        <v>2059</v>
      </c>
      <c r="B3661">
        <f t="shared" si="124"/>
        <v>23</v>
      </c>
      <c r="C3661" t="str">
        <f t="shared" si="124"/>
        <v>pop_18_24</v>
      </c>
      <c r="D3661">
        <f ca="1">VLOOKUP(A3661&amp;B3661,'raw -- CBO demo'!$A$11:$N$8141,4,FALSE)</f>
        <v>4556997</v>
      </c>
      <c r="E3661">
        <f ca="1">VLOOKUP(A3661&amp;B3661,'raw -- CBO demo'!$A$11:$N$8141,8,FALSE)+VLOOKUP(A3661&amp;B3661,'raw -- CBO demo'!$A$11:$N$8141,14,FALSE)</f>
        <v>485391</v>
      </c>
    </row>
    <row r="3662" spans="1:5">
      <c r="A3662">
        <f t="shared" si="123"/>
        <v>2059</v>
      </c>
      <c r="B3662">
        <f t="shared" si="124"/>
        <v>24</v>
      </c>
      <c r="C3662" t="str">
        <f t="shared" si="124"/>
        <v>pop_18_24</v>
      </c>
      <c r="D3662">
        <f ca="1">VLOOKUP(A3662&amp;B3662,'raw -- CBO demo'!$A$11:$N$8141,4,FALSE)</f>
        <v>4574140</v>
      </c>
      <c r="E3662">
        <f ca="1">VLOOKUP(A3662&amp;B3662,'raw -- CBO demo'!$A$11:$N$8141,8,FALSE)+VLOOKUP(A3662&amp;B3662,'raw -- CBO demo'!$A$11:$N$8141,14,FALSE)</f>
        <v>687616</v>
      </c>
    </row>
    <row r="3663" spans="1:5">
      <c r="A3663">
        <f t="shared" si="123"/>
        <v>2059</v>
      </c>
      <c r="B3663">
        <f t="shared" si="124"/>
        <v>25</v>
      </c>
      <c r="C3663" t="str">
        <f t="shared" si="124"/>
        <v>pop_25_34</v>
      </c>
      <c r="D3663">
        <f ca="1">VLOOKUP(A3663&amp;B3663,'raw -- CBO demo'!$A$11:$N$8141,4,FALSE)</f>
        <v>4591097</v>
      </c>
      <c r="E3663">
        <f ca="1">VLOOKUP(A3663&amp;B3663,'raw -- CBO demo'!$A$11:$N$8141,8,FALSE)+VLOOKUP(A3663&amp;B3663,'raw -- CBO demo'!$A$11:$N$8141,14,FALSE)</f>
        <v>927567</v>
      </c>
    </row>
    <row r="3664" spans="1:5">
      <c r="A3664">
        <f t="shared" si="123"/>
        <v>2059</v>
      </c>
      <c r="B3664">
        <f t="shared" si="124"/>
        <v>26</v>
      </c>
      <c r="C3664" t="str">
        <f t="shared" si="124"/>
        <v>pop_25_34</v>
      </c>
      <c r="D3664">
        <f ca="1">VLOOKUP(A3664&amp;B3664,'raw -- CBO demo'!$A$11:$N$8141,4,FALSE)</f>
        <v>4607693</v>
      </c>
      <c r="E3664">
        <f ca="1">VLOOKUP(A3664&amp;B3664,'raw -- CBO demo'!$A$11:$N$8141,8,FALSE)+VLOOKUP(A3664&amp;B3664,'raw -- CBO demo'!$A$11:$N$8141,14,FALSE)</f>
        <v>1162825</v>
      </c>
    </row>
    <row r="3665" spans="1:5">
      <c r="A3665">
        <f t="shared" si="123"/>
        <v>2059</v>
      </c>
      <c r="B3665">
        <f t="shared" si="124"/>
        <v>27</v>
      </c>
      <c r="C3665" t="str">
        <f t="shared" si="124"/>
        <v>pop_25_34</v>
      </c>
      <c r="D3665">
        <f ca="1">VLOOKUP(A3665&amp;B3665,'raw -- CBO demo'!$A$11:$N$8141,4,FALSE)</f>
        <v>4623494</v>
      </c>
      <c r="E3665">
        <f ca="1">VLOOKUP(A3665&amp;B3665,'raw -- CBO demo'!$A$11:$N$8141,8,FALSE)+VLOOKUP(A3665&amp;B3665,'raw -- CBO demo'!$A$11:$N$8141,14,FALSE)</f>
        <v>1400281</v>
      </c>
    </row>
    <row r="3666" spans="1:5">
      <c r="A3666">
        <f t="shared" si="123"/>
        <v>2059</v>
      </c>
      <c r="B3666">
        <f t="shared" si="124"/>
        <v>28</v>
      </c>
      <c r="C3666" t="str">
        <f t="shared" si="124"/>
        <v>pop_25_34</v>
      </c>
      <c r="D3666">
        <f ca="1">VLOOKUP(A3666&amp;B3666,'raw -- CBO demo'!$A$11:$N$8141,4,FALSE)</f>
        <v>4629809</v>
      </c>
      <c r="E3666">
        <f ca="1">VLOOKUP(A3666&amp;B3666,'raw -- CBO demo'!$A$11:$N$8141,8,FALSE)+VLOOKUP(A3666&amp;B3666,'raw -- CBO demo'!$A$11:$N$8141,14,FALSE)</f>
        <v>1560214</v>
      </c>
    </row>
    <row r="3667" spans="1:5">
      <c r="A3667">
        <f t="shared" si="123"/>
        <v>2059</v>
      </c>
      <c r="B3667">
        <f t="shared" si="124"/>
        <v>29</v>
      </c>
      <c r="C3667" t="str">
        <f t="shared" si="124"/>
        <v>pop_25_34</v>
      </c>
      <c r="D3667">
        <f ca="1">VLOOKUP(A3667&amp;B3667,'raw -- CBO demo'!$A$11:$N$8141,4,FALSE)</f>
        <v>4620596</v>
      </c>
      <c r="E3667">
        <f ca="1">VLOOKUP(A3667&amp;B3667,'raw -- CBO demo'!$A$11:$N$8141,8,FALSE)+VLOOKUP(A3667&amp;B3667,'raw -- CBO demo'!$A$11:$N$8141,14,FALSE)</f>
        <v>1766887</v>
      </c>
    </row>
    <row r="3668" spans="1:5">
      <c r="A3668">
        <f t="shared" si="123"/>
        <v>2059</v>
      </c>
      <c r="B3668">
        <f t="shared" si="124"/>
        <v>30</v>
      </c>
      <c r="C3668" t="str">
        <f t="shared" si="124"/>
        <v>pop_25_34</v>
      </c>
      <c r="D3668">
        <f ca="1">VLOOKUP(A3668&amp;B3668,'raw -- CBO demo'!$A$11:$N$8141,4,FALSE)</f>
        <v>4601156</v>
      </c>
      <c r="E3668">
        <f ca="1">VLOOKUP(A3668&amp;B3668,'raw -- CBO demo'!$A$11:$N$8141,8,FALSE)+VLOOKUP(A3668&amp;B3668,'raw -- CBO demo'!$A$11:$N$8141,14,FALSE)</f>
        <v>1940836</v>
      </c>
    </row>
    <row r="3669" spans="1:5">
      <c r="A3669">
        <f t="shared" si="123"/>
        <v>2059</v>
      </c>
      <c r="B3669">
        <f t="shared" si="124"/>
        <v>31</v>
      </c>
      <c r="C3669" t="str">
        <f t="shared" si="124"/>
        <v>pop_25_34</v>
      </c>
      <c r="D3669">
        <f ca="1">VLOOKUP(A3669&amp;B3669,'raw -- CBO demo'!$A$11:$N$8141,4,FALSE)</f>
        <v>4574213</v>
      </c>
      <c r="E3669">
        <f ca="1">VLOOKUP(A3669&amp;B3669,'raw -- CBO demo'!$A$11:$N$8141,8,FALSE)+VLOOKUP(A3669&amp;B3669,'raw -- CBO demo'!$A$11:$N$8141,14,FALSE)</f>
        <v>2125308</v>
      </c>
    </row>
    <row r="3670" spans="1:5">
      <c r="A3670">
        <f t="shared" si="123"/>
        <v>2059</v>
      </c>
      <c r="B3670">
        <f t="shared" si="124"/>
        <v>32</v>
      </c>
      <c r="C3670" t="str">
        <f t="shared" si="124"/>
        <v>pop_25_34</v>
      </c>
      <c r="D3670">
        <f ca="1">VLOOKUP(A3670&amp;B3670,'raw -- CBO demo'!$A$11:$N$8141,4,FALSE)</f>
        <v>4543866</v>
      </c>
      <c r="E3670">
        <f ca="1">VLOOKUP(A3670&amp;B3670,'raw -- CBO demo'!$A$11:$N$8141,8,FALSE)+VLOOKUP(A3670&amp;B3670,'raw -- CBO demo'!$A$11:$N$8141,14,FALSE)</f>
        <v>2175463</v>
      </c>
    </row>
    <row r="3671" spans="1:5">
      <c r="A3671">
        <f t="shared" si="123"/>
        <v>2059</v>
      </c>
      <c r="B3671">
        <f t="shared" si="124"/>
        <v>33</v>
      </c>
      <c r="C3671" t="str">
        <f t="shared" si="124"/>
        <v>pop_25_34</v>
      </c>
      <c r="D3671">
        <f ca="1">VLOOKUP(A3671&amp;B3671,'raw -- CBO demo'!$A$11:$N$8141,4,FALSE)</f>
        <v>4512976</v>
      </c>
      <c r="E3671">
        <f ca="1">VLOOKUP(A3671&amp;B3671,'raw -- CBO demo'!$A$11:$N$8141,8,FALSE)+VLOOKUP(A3671&amp;B3671,'raw -- CBO demo'!$A$11:$N$8141,14,FALSE)</f>
        <v>2242208</v>
      </c>
    </row>
    <row r="3672" spans="1:5">
      <c r="A3672">
        <f t="shared" si="123"/>
        <v>2059</v>
      </c>
      <c r="B3672">
        <f t="shared" si="124"/>
        <v>34</v>
      </c>
      <c r="C3672" t="str">
        <f t="shared" si="124"/>
        <v>pop_25_34</v>
      </c>
      <c r="D3672">
        <f ca="1">VLOOKUP(A3672&amp;B3672,'raw -- CBO demo'!$A$11:$N$8141,4,FALSE)</f>
        <v>4486887</v>
      </c>
      <c r="E3672">
        <f ca="1">VLOOKUP(A3672&amp;B3672,'raw -- CBO demo'!$A$11:$N$8141,8,FALSE)+VLOOKUP(A3672&amp;B3672,'raw -- CBO demo'!$A$11:$N$8141,14,FALSE)</f>
        <v>2401213</v>
      </c>
    </row>
    <row r="3673" spans="1:5">
      <c r="A3673">
        <f t="shared" si="123"/>
        <v>2059</v>
      </c>
      <c r="B3673">
        <f t="shared" si="124"/>
        <v>35</v>
      </c>
      <c r="C3673" t="str">
        <f t="shared" si="124"/>
        <v>pop_35_44</v>
      </c>
      <c r="D3673">
        <f ca="1">VLOOKUP(A3673&amp;B3673,'raw -- CBO demo'!$A$11:$N$8141,4,FALSE)</f>
        <v>4470753</v>
      </c>
      <c r="E3673">
        <f ca="1">VLOOKUP(A3673&amp;B3673,'raw -- CBO demo'!$A$11:$N$8141,8,FALSE)+VLOOKUP(A3673&amp;B3673,'raw -- CBO demo'!$A$11:$N$8141,14,FALSE)</f>
        <v>2391019</v>
      </c>
    </row>
    <row r="3674" spans="1:5">
      <c r="A3674">
        <f t="shared" si="123"/>
        <v>2059</v>
      </c>
      <c r="B3674">
        <f t="shared" si="124"/>
        <v>36</v>
      </c>
      <c r="C3674" t="str">
        <f t="shared" si="124"/>
        <v>pop_35_44</v>
      </c>
      <c r="D3674">
        <f ca="1">VLOOKUP(A3674&amp;B3674,'raw -- CBO demo'!$A$11:$N$8141,4,FALSE)</f>
        <v>4453173</v>
      </c>
      <c r="E3674">
        <f ca="1">VLOOKUP(A3674&amp;B3674,'raw -- CBO demo'!$A$11:$N$8141,8,FALSE)+VLOOKUP(A3674&amp;B3674,'raw -- CBO demo'!$A$11:$N$8141,14,FALSE)</f>
        <v>2431233</v>
      </c>
    </row>
    <row r="3675" spans="1:5">
      <c r="A3675">
        <f t="shared" si="123"/>
        <v>2059</v>
      </c>
      <c r="B3675">
        <f t="shared" si="124"/>
        <v>37</v>
      </c>
      <c r="C3675" t="str">
        <f t="shared" si="124"/>
        <v>pop_35_44</v>
      </c>
      <c r="D3675">
        <f ca="1">VLOOKUP(A3675&amp;B3675,'raw -- CBO demo'!$A$11:$N$8141,4,FALSE)</f>
        <v>4445322</v>
      </c>
      <c r="E3675">
        <f ca="1">VLOOKUP(A3675&amp;B3675,'raw -- CBO demo'!$A$11:$N$8141,8,FALSE)+VLOOKUP(A3675&amp;B3675,'raw -- CBO demo'!$A$11:$N$8141,14,FALSE)</f>
        <v>2481359</v>
      </c>
    </row>
    <row r="3676" spans="1:5">
      <c r="A3676">
        <f t="shared" si="123"/>
        <v>2059</v>
      </c>
      <c r="B3676">
        <f t="shared" si="124"/>
        <v>38</v>
      </c>
      <c r="C3676" t="str">
        <f t="shared" si="124"/>
        <v>pop_35_44</v>
      </c>
      <c r="D3676">
        <f ca="1">VLOOKUP(A3676&amp;B3676,'raw -- CBO demo'!$A$11:$N$8141,4,FALSE)</f>
        <v>4383219</v>
      </c>
      <c r="E3676">
        <f ca="1">VLOOKUP(A3676&amp;B3676,'raw -- CBO demo'!$A$11:$N$8141,8,FALSE)+VLOOKUP(A3676&amp;B3676,'raw -- CBO demo'!$A$11:$N$8141,14,FALSE)</f>
        <v>2482678</v>
      </c>
    </row>
    <row r="3677" spans="1:5">
      <c r="A3677">
        <f t="shared" si="123"/>
        <v>2059</v>
      </c>
      <c r="B3677">
        <f t="shared" si="124"/>
        <v>39</v>
      </c>
      <c r="C3677" t="str">
        <f t="shared" si="124"/>
        <v>pop_35_44</v>
      </c>
      <c r="D3677">
        <f ca="1">VLOOKUP(A3677&amp;B3677,'raw -- CBO demo'!$A$11:$N$8141,4,FALSE)</f>
        <v>4500388</v>
      </c>
      <c r="E3677">
        <f ca="1">VLOOKUP(A3677&amp;B3677,'raw -- CBO demo'!$A$11:$N$8141,8,FALSE)+VLOOKUP(A3677&amp;B3677,'raw -- CBO demo'!$A$11:$N$8141,14,FALSE)</f>
        <v>2496346</v>
      </c>
    </row>
    <row r="3678" spans="1:5">
      <c r="A3678">
        <f t="shared" si="123"/>
        <v>2059</v>
      </c>
      <c r="B3678">
        <f t="shared" si="124"/>
        <v>40</v>
      </c>
      <c r="C3678" t="str">
        <f t="shared" si="124"/>
        <v>pop_35_44</v>
      </c>
      <c r="D3678">
        <f ca="1">VLOOKUP(A3678&amp;B3678,'raw -- CBO demo'!$A$11:$N$8141,4,FALSE)</f>
        <v>4551422</v>
      </c>
      <c r="E3678">
        <f ca="1">VLOOKUP(A3678&amp;B3678,'raw -- CBO demo'!$A$11:$N$8141,8,FALSE)+VLOOKUP(A3678&amp;B3678,'raw -- CBO demo'!$A$11:$N$8141,14,FALSE)</f>
        <v>2629953</v>
      </c>
    </row>
    <row r="3679" spans="1:5">
      <c r="A3679">
        <f t="shared" si="123"/>
        <v>2059</v>
      </c>
      <c r="B3679">
        <f t="shared" si="124"/>
        <v>41</v>
      </c>
      <c r="C3679" t="str">
        <f t="shared" si="124"/>
        <v>pop_35_44</v>
      </c>
      <c r="D3679">
        <f ca="1">VLOOKUP(A3679&amp;B3679,'raw -- CBO demo'!$A$11:$N$8141,4,FALSE)</f>
        <v>4614277</v>
      </c>
      <c r="E3679">
        <f ca="1">VLOOKUP(A3679&amp;B3679,'raw -- CBO demo'!$A$11:$N$8141,8,FALSE)+VLOOKUP(A3679&amp;B3679,'raw -- CBO demo'!$A$11:$N$8141,14,FALSE)</f>
        <v>2663507</v>
      </c>
    </row>
    <row r="3680" spans="1:5">
      <c r="A3680">
        <f t="shared" si="123"/>
        <v>2059</v>
      </c>
      <c r="B3680">
        <f t="shared" si="124"/>
        <v>42</v>
      </c>
      <c r="C3680" t="str">
        <f t="shared" si="124"/>
        <v>pop_35_44</v>
      </c>
      <c r="D3680">
        <f ca="1">VLOOKUP(A3680&amp;B3680,'raw -- CBO demo'!$A$11:$N$8141,4,FALSE)</f>
        <v>4702053</v>
      </c>
      <c r="E3680">
        <f ca="1">VLOOKUP(A3680&amp;B3680,'raw -- CBO demo'!$A$11:$N$8141,8,FALSE)+VLOOKUP(A3680&amp;B3680,'raw -- CBO demo'!$A$11:$N$8141,14,FALSE)</f>
        <v>2677374</v>
      </c>
    </row>
    <row r="3681" spans="1:5">
      <c r="A3681">
        <f t="shared" si="123"/>
        <v>2059</v>
      </c>
      <c r="B3681">
        <f t="shared" si="124"/>
        <v>43</v>
      </c>
      <c r="C3681" t="str">
        <f t="shared" si="124"/>
        <v>pop_35_44</v>
      </c>
      <c r="D3681">
        <f ca="1">VLOOKUP(A3681&amp;B3681,'raw -- CBO demo'!$A$11:$N$8141,4,FALSE)</f>
        <v>4732407</v>
      </c>
      <c r="E3681">
        <f ca="1">VLOOKUP(A3681&amp;B3681,'raw -- CBO demo'!$A$11:$N$8141,8,FALSE)+VLOOKUP(A3681&amp;B3681,'raw -- CBO demo'!$A$11:$N$8141,14,FALSE)</f>
        <v>2739729</v>
      </c>
    </row>
    <row r="3682" spans="1:5">
      <c r="A3682">
        <f t="shared" si="123"/>
        <v>2059</v>
      </c>
      <c r="B3682">
        <f t="shared" si="124"/>
        <v>44</v>
      </c>
      <c r="C3682" t="str">
        <f t="shared" si="124"/>
        <v>pop_35_44</v>
      </c>
      <c r="D3682">
        <f ca="1">VLOOKUP(A3682&amp;B3682,'raw -- CBO demo'!$A$11:$N$8141,4,FALSE)</f>
        <v>4739959</v>
      </c>
      <c r="E3682">
        <f ca="1">VLOOKUP(A3682&amp;B3682,'raw -- CBO demo'!$A$11:$N$8141,8,FALSE)+VLOOKUP(A3682&amp;B3682,'raw -- CBO demo'!$A$11:$N$8141,14,FALSE)</f>
        <v>2819138</v>
      </c>
    </row>
    <row r="3683" spans="1:5">
      <c r="A3683">
        <f t="shared" si="123"/>
        <v>2059</v>
      </c>
      <c r="B3683">
        <f t="shared" si="124"/>
        <v>45</v>
      </c>
      <c r="C3683" t="str">
        <f t="shared" si="124"/>
        <v>pop_45_54</v>
      </c>
      <c r="D3683">
        <f ca="1">VLOOKUP(A3683&amp;B3683,'raw -- CBO demo'!$A$11:$N$8141,4,FALSE)</f>
        <v>4682936</v>
      </c>
      <c r="E3683">
        <f ca="1">VLOOKUP(A3683&amp;B3683,'raw -- CBO demo'!$A$11:$N$8141,8,FALSE)+VLOOKUP(A3683&amp;B3683,'raw -- CBO demo'!$A$11:$N$8141,14,FALSE)</f>
        <v>2777163</v>
      </c>
    </row>
    <row r="3684" spans="1:5">
      <c r="A3684">
        <f t="shared" si="123"/>
        <v>2059</v>
      </c>
      <c r="B3684">
        <f t="shared" si="124"/>
        <v>46</v>
      </c>
      <c r="C3684" t="str">
        <f t="shared" si="124"/>
        <v>pop_45_54</v>
      </c>
      <c r="D3684">
        <f ca="1">VLOOKUP(A3684&amp;B3684,'raw -- CBO demo'!$A$11:$N$8141,4,FALSE)</f>
        <v>4694928</v>
      </c>
      <c r="E3684">
        <f ca="1">VLOOKUP(A3684&amp;B3684,'raw -- CBO demo'!$A$11:$N$8141,8,FALSE)+VLOOKUP(A3684&amp;B3684,'raw -- CBO demo'!$A$11:$N$8141,14,FALSE)</f>
        <v>2790192</v>
      </c>
    </row>
    <row r="3685" spans="1:5">
      <c r="A3685">
        <f t="shared" si="123"/>
        <v>2059</v>
      </c>
      <c r="B3685">
        <f t="shared" si="124"/>
        <v>47</v>
      </c>
      <c r="C3685" t="str">
        <f t="shared" si="124"/>
        <v>pop_45_54</v>
      </c>
      <c r="D3685">
        <f ca="1">VLOOKUP(A3685&amp;B3685,'raw -- CBO demo'!$A$11:$N$8141,4,FALSE)</f>
        <v>4682814</v>
      </c>
      <c r="E3685">
        <f ca="1">VLOOKUP(A3685&amp;B3685,'raw -- CBO demo'!$A$11:$N$8141,8,FALSE)+VLOOKUP(A3685&amp;B3685,'raw -- CBO demo'!$A$11:$N$8141,14,FALSE)</f>
        <v>2780610</v>
      </c>
    </row>
    <row r="3686" spans="1:5">
      <c r="A3686">
        <f t="shared" si="123"/>
        <v>2059</v>
      </c>
      <c r="B3686">
        <f t="shared" si="124"/>
        <v>48</v>
      </c>
      <c r="C3686" t="str">
        <f t="shared" si="124"/>
        <v>pop_45_54</v>
      </c>
      <c r="D3686">
        <f ca="1">VLOOKUP(A3686&amp;B3686,'raw -- CBO demo'!$A$11:$N$8141,4,FALSE)</f>
        <v>4758581</v>
      </c>
      <c r="E3686">
        <f ca="1">VLOOKUP(A3686&amp;B3686,'raw -- CBO demo'!$A$11:$N$8141,8,FALSE)+VLOOKUP(A3686&amp;B3686,'raw -- CBO demo'!$A$11:$N$8141,14,FALSE)</f>
        <v>2772260</v>
      </c>
    </row>
    <row r="3687" spans="1:5">
      <c r="A3687">
        <f t="shared" si="123"/>
        <v>2059</v>
      </c>
      <c r="B3687">
        <f t="shared" si="124"/>
        <v>49</v>
      </c>
      <c r="C3687" t="str">
        <f t="shared" si="124"/>
        <v>pop_45_54</v>
      </c>
      <c r="D3687">
        <f ca="1">VLOOKUP(A3687&amp;B3687,'raw -- CBO demo'!$A$11:$N$8141,4,FALSE)</f>
        <v>4820151</v>
      </c>
      <c r="E3687">
        <f ca="1">VLOOKUP(A3687&amp;B3687,'raw -- CBO demo'!$A$11:$N$8141,8,FALSE)+VLOOKUP(A3687&amp;B3687,'raw -- CBO demo'!$A$11:$N$8141,14,FALSE)</f>
        <v>2870028</v>
      </c>
    </row>
    <row r="3688" spans="1:5">
      <c r="A3688">
        <f t="shared" si="123"/>
        <v>2059</v>
      </c>
      <c r="B3688">
        <f t="shared" si="124"/>
        <v>50</v>
      </c>
      <c r="C3688" t="str">
        <f t="shared" si="124"/>
        <v>pop_45_54</v>
      </c>
      <c r="D3688">
        <f ca="1">VLOOKUP(A3688&amp;B3688,'raw -- CBO demo'!$A$11:$N$8141,4,FALSE)</f>
        <v>4965462</v>
      </c>
      <c r="E3688">
        <f ca="1">VLOOKUP(A3688&amp;B3688,'raw -- CBO demo'!$A$11:$N$8141,8,FALSE)+VLOOKUP(A3688&amp;B3688,'raw -- CBO demo'!$A$11:$N$8141,14,FALSE)</f>
        <v>2902932</v>
      </c>
    </row>
    <row r="3689" spans="1:5">
      <c r="A3689">
        <f t="shared" si="123"/>
        <v>2059</v>
      </c>
      <c r="B3689">
        <f t="shared" si="124"/>
        <v>51</v>
      </c>
      <c r="C3689" t="str">
        <f t="shared" si="124"/>
        <v>pop_45_54</v>
      </c>
      <c r="D3689">
        <f ca="1">VLOOKUP(A3689&amp;B3689,'raw -- CBO demo'!$A$11:$N$8141,4,FALSE)</f>
        <v>4975364</v>
      </c>
      <c r="E3689">
        <f ca="1">VLOOKUP(A3689&amp;B3689,'raw -- CBO demo'!$A$11:$N$8141,8,FALSE)+VLOOKUP(A3689&amp;B3689,'raw -- CBO demo'!$A$11:$N$8141,14,FALSE)</f>
        <v>2943427</v>
      </c>
    </row>
    <row r="3690" spans="1:5">
      <c r="A3690">
        <f t="shared" si="123"/>
        <v>2059</v>
      </c>
      <c r="B3690">
        <f t="shared" si="124"/>
        <v>52</v>
      </c>
      <c r="C3690" t="str">
        <f t="shared" si="124"/>
        <v>pop_45_54</v>
      </c>
      <c r="D3690">
        <f ca="1">VLOOKUP(A3690&amp;B3690,'raw -- CBO demo'!$A$11:$N$8141,4,FALSE)</f>
        <v>4899860</v>
      </c>
      <c r="E3690">
        <f ca="1">VLOOKUP(A3690&amp;B3690,'raw -- CBO demo'!$A$11:$N$8141,8,FALSE)+VLOOKUP(A3690&amp;B3690,'raw -- CBO demo'!$A$11:$N$8141,14,FALSE)</f>
        <v>2891753</v>
      </c>
    </row>
    <row r="3691" spans="1:5">
      <c r="A3691">
        <f t="shared" si="123"/>
        <v>2059</v>
      </c>
      <c r="B3691">
        <f t="shared" si="124"/>
        <v>53</v>
      </c>
      <c r="C3691" t="str">
        <f t="shared" si="124"/>
        <v>pop_45_54</v>
      </c>
      <c r="D3691">
        <f ca="1">VLOOKUP(A3691&amp;B3691,'raw -- CBO demo'!$A$11:$N$8141,4,FALSE)</f>
        <v>4781045</v>
      </c>
      <c r="E3691">
        <f ca="1">VLOOKUP(A3691&amp;B3691,'raw -- CBO demo'!$A$11:$N$8141,8,FALSE)+VLOOKUP(A3691&amp;B3691,'raw -- CBO demo'!$A$11:$N$8141,14,FALSE)</f>
        <v>2819180</v>
      </c>
    </row>
    <row r="3692" spans="1:5">
      <c r="A3692">
        <f t="shared" si="123"/>
        <v>2059</v>
      </c>
      <c r="B3692">
        <f t="shared" si="124"/>
        <v>54</v>
      </c>
      <c r="C3692" t="str">
        <f t="shared" si="124"/>
        <v>pop_45_54</v>
      </c>
      <c r="D3692">
        <f ca="1">VLOOKUP(A3692&amp;B3692,'raw -- CBO demo'!$A$11:$N$8141,4,FALSE)</f>
        <v>4718546</v>
      </c>
      <c r="E3692">
        <f ca="1">VLOOKUP(A3692&amp;B3692,'raw -- CBO demo'!$A$11:$N$8141,8,FALSE)+VLOOKUP(A3692&amp;B3692,'raw -- CBO demo'!$A$11:$N$8141,14,FALSE)</f>
        <v>2766795</v>
      </c>
    </row>
    <row r="3693" spans="1:5">
      <c r="A3693">
        <f t="shared" ref="A3693:A3756" si="125">A3592+1</f>
        <v>2059</v>
      </c>
      <c r="B3693">
        <f t="shared" ref="B3693:C3756" si="126">B3592</f>
        <v>55</v>
      </c>
      <c r="C3693" t="str">
        <f t="shared" si="126"/>
        <v>pop_55_64</v>
      </c>
      <c r="D3693">
        <f ca="1">VLOOKUP(A3693&amp;B3693,'raw -- CBO demo'!$A$11:$N$8141,4,FALSE)</f>
        <v>4667438</v>
      </c>
      <c r="E3693">
        <f ca="1">VLOOKUP(A3693&amp;B3693,'raw -- CBO demo'!$A$11:$N$8141,8,FALSE)+VLOOKUP(A3693&amp;B3693,'raw -- CBO demo'!$A$11:$N$8141,14,FALSE)</f>
        <v>2707962</v>
      </c>
    </row>
    <row r="3694" spans="1:5">
      <c r="A3694">
        <f t="shared" si="125"/>
        <v>2059</v>
      </c>
      <c r="B3694">
        <f t="shared" si="126"/>
        <v>56</v>
      </c>
      <c r="C3694" t="str">
        <f t="shared" si="126"/>
        <v>pop_55_64</v>
      </c>
      <c r="D3694">
        <f ca="1">VLOOKUP(A3694&amp;B3694,'raw -- CBO demo'!$A$11:$N$8141,4,FALSE)</f>
        <v>4597836</v>
      </c>
      <c r="E3694">
        <f ca="1">VLOOKUP(A3694&amp;B3694,'raw -- CBO demo'!$A$11:$N$8141,8,FALSE)+VLOOKUP(A3694&amp;B3694,'raw -- CBO demo'!$A$11:$N$8141,14,FALSE)</f>
        <v>2707451</v>
      </c>
    </row>
    <row r="3695" spans="1:5">
      <c r="A3695">
        <f t="shared" si="125"/>
        <v>2059</v>
      </c>
      <c r="B3695">
        <f t="shared" si="126"/>
        <v>57</v>
      </c>
      <c r="C3695" t="str">
        <f t="shared" si="126"/>
        <v>pop_55_64</v>
      </c>
      <c r="D3695">
        <f ca="1">VLOOKUP(A3695&amp;B3695,'raw -- CBO demo'!$A$11:$N$8141,4,FALSE)</f>
        <v>4573763</v>
      </c>
      <c r="E3695">
        <f ca="1">VLOOKUP(A3695&amp;B3695,'raw -- CBO demo'!$A$11:$N$8141,8,FALSE)+VLOOKUP(A3695&amp;B3695,'raw -- CBO demo'!$A$11:$N$8141,14,FALSE)</f>
        <v>2703283</v>
      </c>
    </row>
    <row r="3696" spans="1:5">
      <c r="A3696">
        <f t="shared" si="125"/>
        <v>2059</v>
      </c>
      <c r="B3696">
        <f t="shared" si="126"/>
        <v>58</v>
      </c>
      <c r="C3696" t="str">
        <f t="shared" si="126"/>
        <v>pop_55_64</v>
      </c>
      <c r="D3696">
        <f ca="1">VLOOKUP(A3696&amp;B3696,'raw -- CBO demo'!$A$11:$N$8141,4,FALSE)</f>
        <v>4629035</v>
      </c>
      <c r="E3696">
        <f ca="1">VLOOKUP(A3696&amp;B3696,'raw -- CBO demo'!$A$11:$N$8141,8,FALSE)+VLOOKUP(A3696&amp;B3696,'raw -- CBO demo'!$A$11:$N$8141,14,FALSE)</f>
        <v>2704830</v>
      </c>
    </row>
    <row r="3697" spans="1:5">
      <c r="A3697">
        <f t="shared" si="125"/>
        <v>2059</v>
      </c>
      <c r="B3697">
        <f t="shared" si="126"/>
        <v>59</v>
      </c>
      <c r="C3697" t="str">
        <f t="shared" si="126"/>
        <v>pop_55_64</v>
      </c>
      <c r="D3697">
        <f ca="1">VLOOKUP(A3697&amp;B3697,'raw -- CBO demo'!$A$11:$N$8141,4,FALSE)</f>
        <v>4535215</v>
      </c>
      <c r="E3697">
        <f ca="1">VLOOKUP(A3697&amp;B3697,'raw -- CBO demo'!$A$11:$N$8141,8,FALSE)+VLOOKUP(A3697&amp;B3697,'raw -- CBO demo'!$A$11:$N$8141,14,FALSE)</f>
        <v>2654669</v>
      </c>
    </row>
    <row r="3698" spans="1:5">
      <c r="A3698">
        <f t="shared" si="125"/>
        <v>2059</v>
      </c>
      <c r="B3698">
        <f t="shared" si="126"/>
        <v>60</v>
      </c>
      <c r="C3698" t="str">
        <f t="shared" si="126"/>
        <v>pop_55_64</v>
      </c>
      <c r="D3698">
        <f ca="1">VLOOKUP(A3698&amp;B3698,'raw -- CBO demo'!$A$11:$N$8141,4,FALSE)</f>
        <v>4498100</v>
      </c>
      <c r="E3698">
        <f ca="1">VLOOKUP(A3698&amp;B3698,'raw -- CBO demo'!$A$11:$N$8141,8,FALSE)+VLOOKUP(A3698&amp;B3698,'raw -- CBO demo'!$A$11:$N$8141,14,FALSE)</f>
        <v>2584913</v>
      </c>
    </row>
    <row r="3699" spans="1:5">
      <c r="A3699">
        <f t="shared" si="125"/>
        <v>2059</v>
      </c>
      <c r="B3699">
        <f t="shared" si="126"/>
        <v>61</v>
      </c>
      <c r="C3699" t="str">
        <f t="shared" si="126"/>
        <v>pop_55_64</v>
      </c>
      <c r="D3699">
        <f ca="1">VLOOKUP(A3699&amp;B3699,'raw -- CBO demo'!$A$11:$N$8141,4,FALSE)</f>
        <v>4400795</v>
      </c>
      <c r="E3699">
        <f ca="1">VLOOKUP(A3699&amp;B3699,'raw -- CBO demo'!$A$11:$N$8141,8,FALSE)+VLOOKUP(A3699&amp;B3699,'raw -- CBO demo'!$A$11:$N$8141,14,FALSE)</f>
        <v>2536451</v>
      </c>
    </row>
    <row r="3700" spans="1:5">
      <c r="A3700">
        <f t="shared" si="125"/>
        <v>2059</v>
      </c>
      <c r="B3700">
        <f t="shared" si="126"/>
        <v>62</v>
      </c>
      <c r="C3700" t="str">
        <f t="shared" si="126"/>
        <v>pop_55_64</v>
      </c>
      <c r="D3700">
        <f ca="1">VLOOKUP(A3700&amp;B3700,'raw -- CBO demo'!$A$11:$N$8141,4,FALSE)</f>
        <v>4375405</v>
      </c>
      <c r="E3700">
        <f ca="1">VLOOKUP(A3700&amp;B3700,'raw -- CBO demo'!$A$11:$N$8141,8,FALSE)+VLOOKUP(A3700&amp;B3700,'raw -- CBO demo'!$A$11:$N$8141,14,FALSE)</f>
        <v>2502693</v>
      </c>
    </row>
    <row r="3701" spans="1:5">
      <c r="A3701">
        <f t="shared" si="125"/>
        <v>2059</v>
      </c>
      <c r="B3701">
        <f t="shared" si="126"/>
        <v>63</v>
      </c>
      <c r="C3701" t="str">
        <f t="shared" si="126"/>
        <v>pop_55_64</v>
      </c>
      <c r="D3701">
        <f ca="1">VLOOKUP(A3701&amp;B3701,'raw -- CBO demo'!$A$11:$N$8141,4,FALSE)</f>
        <v>4353461</v>
      </c>
      <c r="E3701">
        <f ca="1">VLOOKUP(A3701&amp;B3701,'raw -- CBO demo'!$A$11:$N$8141,8,FALSE)+VLOOKUP(A3701&amp;B3701,'raw -- CBO demo'!$A$11:$N$8141,14,FALSE)</f>
        <v>2605270</v>
      </c>
    </row>
    <row r="3702" spans="1:5">
      <c r="A3702">
        <f t="shared" si="125"/>
        <v>2059</v>
      </c>
      <c r="B3702">
        <f t="shared" si="126"/>
        <v>64</v>
      </c>
      <c r="C3702" t="str">
        <f t="shared" si="126"/>
        <v>pop_55_64</v>
      </c>
      <c r="D3702">
        <f ca="1">VLOOKUP(A3702&amp;B3702,'raw -- CBO demo'!$A$11:$N$8141,4,FALSE)</f>
        <v>4342114</v>
      </c>
      <c r="E3702">
        <f ca="1">VLOOKUP(A3702&amp;B3702,'raw -- CBO demo'!$A$11:$N$8141,8,FALSE)+VLOOKUP(A3702&amp;B3702,'raw -- CBO demo'!$A$11:$N$8141,14,FALSE)</f>
        <v>2584981</v>
      </c>
    </row>
    <row r="3703" spans="1:5">
      <c r="A3703">
        <f t="shared" si="125"/>
        <v>2059</v>
      </c>
      <c r="B3703">
        <f t="shared" si="126"/>
        <v>65</v>
      </c>
      <c r="C3703" t="str">
        <f t="shared" si="126"/>
        <v>pop_65_74</v>
      </c>
      <c r="D3703">
        <f ca="1">VLOOKUP(A3703&amp;B3703,'raw -- CBO demo'!$A$11:$N$8141,4,FALSE)</f>
        <v>4352097</v>
      </c>
      <c r="E3703">
        <f ca="1">VLOOKUP(A3703&amp;B3703,'raw -- CBO demo'!$A$11:$N$8141,8,FALSE)+VLOOKUP(A3703&amp;B3703,'raw -- CBO demo'!$A$11:$N$8141,14,FALSE)</f>
        <v>2464072</v>
      </c>
    </row>
    <row r="3704" spans="1:5">
      <c r="A3704">
        <f t="shared" si="125"/>
        <v>2059</v>
      </c>
      <c r="B3704">
        <f t="shared" si="126"/>
        <v>66</v>
      </c>
      <c r="C3704" t="str">
        <f t="shared" si="126"/>
        <v>pop_65_74</v>
      </c>
      <c r="D3704">
        <f ca="1">VLOOKUP(A3704&amp;B3704,'raw -- CBO demo'!$A$11:$N$8141,4,FALSE)</f>
        <v>4393144</v>
      </c>
      <c r="E3704">
        <f ca="1">VLOOKUP(A3704&amp;B3704,'raw -- CBO demo'!$A$11:$N$8141,8,FALSE)+VLOOKUP(A3704&amp;B3704,'raw -- CBO demo'!$A$11:$N$8141,14,FALSE)</f>
        <v>2573836</v>
      </c>
    </row>
    <row r="3705" spans="1:5">
      <c r="A3705">
        <f t="shared" si="125"/>
        <v>2059</v>
      </c>
      <c r="B3705">
        <f t="shared" si="126"/>
        <v>67</v>
      </c>
      <c r="C3705" t="str">
        <f t="shared" si="126"/>
        <v>pop_65_74</v>
      </c>
      <c r="D3705">
        <f ca="1">VLOOKUP(A3705&amp;B3705,'raw -- CBO demo'!$A$11:$N$8141,4,FALSE)</f>
        <v>4393118</v>
      </c>
      <c r="E3705">
        <f ca="1">VLOOKUP(A3705&amp;B3705,'raw -- CBO demo'!$A$11:$N$8141,8,FALSE)+VLOOKUP(A3705&amp;B3705,'raw -- CBO demo'!$A$11:$N$8141,14,FALSE)</f>
        <v>2482958</v>
      </c>
    </row>
    <row r="3706" spans="1:5">
      <c r="A3706">
        <f t="shared" si="125"/>
        <v>2059</v>
      </c>
      <c r="B3706">
        <f t="shared" si="126"/>
        <v>68</v>
      </c>
      <c r="C3706" t="str">
        <f t="shared" si="126"/>
        <v>pop_65_74</v>
      </c>
      <c r="D3706">
        <f ca="1">VLOOKUP(A3706&amp;B3706,'raw -- CBO demo'!$A$11:$N$8141,4,FALSE)</f>
        <v>4394852</v>
      </c>
      <c r="E3706">
        <f ca="1">VLOOKUP(A3706&amp;B3706,'raw -- CBO demo'!$A$11:$N$8141,8,FALSE)+VLOOKUP(A3706&amp;B3706,'raw -- CBO demo'!$A$11:$N$8141,14,FALSE)</f>
        <v>2494649</v>
      </c>
    </row>
    <row r="3707" spans="1:5">
      <c r="A3707">
        <f t="shared" si="125"/>
        <v>2059</v>
      </c>
      <c r="B3707">
        <f t="shared" si="126"/>
        <v>69</v>
      </c>
      <c r="C3707" t="str">
        <f t="shared" si="126"/>
        <v>pop_65_74</v>
      </c>
      <c r="D3707">
        <f ca="1">VLOOKUP(A3707&amp;B3707,'raw -- CBO demo'!$A$11:$N$8141,4,FALSE)</f>
        <v>4228019</v>
      </c>
      <c r="E3707">
        <f ca="1">VLOOKUP(A3707&amp;B3707,'raw -- CBO demo'!$A$11:$N$8141,8,FALSE)+VLOOKUP(A3707&amp;B3707,'raw -- CBO demo'!$A$11:$N$8141,14,FALSE)</f>
        <v>2410210</v>
      </c>
    </row>
    <row r="3708" spans="1:5">
      <c r="A3708">
        <f t="shared" si="125"/>
        <v>2059</v>
      </c>
      <c r="B3708">
        <f t="shared" si="126"/>
        <v>70</v>
      </c>
      <c r="C3708" t="str">
        <f t="shared" si="126"/>
        <v>pop_65_74</v>
      </c>
      <c r="D3708">
        <f ca="1">VLOOKUP(A3708&amp;B3708,'raw -- CBO demo'!$A$11:$N$8141,4,FALSE)</f>
        <v>4082155</v>
      </c>
      <c r="E3708">
        <f ca="1">VLOOKUP(A3708&amp;B3708,'raw -- CBO demo'!$A$11:$N$8141,8,FALSE)+VLOOKUP(A3708&amp;B3708,'raw -- CBO demo'!$A$11:$N$8141,14,FALSE)</f>
        <v>2228222</v>
      </c>
    </row>
    <row r="3709" spans="1:5">
      <c r="A3709">
        <f t="shared" si="125"/>
        <v>2059</v>
      </c>
      <c r="B3709">
        <f t="shared" si="126"/>
        <v>71</v>
      </c>
      <c r="C3709" t="str">
        <f t="shared" si="126"/>
        <v>pop_65_74</v>
      </c>
      <c r="D3709">
        <f ca="1">VLOOKUP(A3709&amp;B3709,'raw -- CBO demo'!$A$11:$N$8141,4,FALSE)</f>
        <v>3932540</v>
      </c>
      <c r="E3709">
        <f ca="1">VLOOKUP(A3709&amp;B3709,'raw -- CBO demo'!$A$11:$N$8141,8,FALSE)+VLOOKUP(A3709&amp;B3709,'raw -- CBO demo'!$A$11:$N$8141,14,FALSE)</f>
        <v>2186849</v>
      </c>
    </row>
    <row r="3710" spans="1:5">
      <c r="A3710">
        <f t="shared" si="125"/>
        <v>2059</v>
      </c>
      <c r="B3710">
        <f t="shared" si="126"/>
        <v>72</v>
      </c>
      <c r="C3710" t="str">
        <f t="shared" si="126"/>
        <v>pop_65_74</v>
      </c>
      <c r="D3710">
        <f ca="1">VLOOKUP(A3710&amp;B3710,'raw -- CBO demo'!$A$11:$N$8141,4,FALSE)</f>
        <v>3838811</v>
      </c>
      <c r="E3710">
        <f ca="1">VLOOKUP(A3710&amp;B3710,'raw -- CBO demo'!$A$11:$N$8141,8,FALSE)+VLOOKUP(A3710&amp;B3710,'raw -- CBO demo'!$A$11:$N$8141,14,FALSE)</f>
        <v>2152733</v>
      </c>
    </row>
    <row r="3711" spans="1:5">
      <c r="A3711">
        <f t="shared" si="125"/>
        <v>2059</v>
      </c>
      <c r="B3711">
        <f t="shared" si="126"/>
        <v>73</v>
      </c>
      <c r="C3711" t="str">
        <f t="shared" si="126"/>
        <v>pop_65_74</v>
      </c>
      <c r="D3711">
        <f ca="1">VLOOKUP(A3711&amp;B3711,'raw -- CBO demo'!$A$11:$N$8141,4,FALSE)</f>
        <v>3787621</v>
      </c>
      <c r="E3711">
        <f ca="1">VLOOKUP(A3711&amp;B3711,'raw -- CBO demo'!$A$11:$N$8141,8,FALSE)+VLOOKUP(A3711&amp;B3711,'raw -- CBO demo'!$A$11:$N$8141,14,FALSE)</f>
        <v>2108076</v>
      </c>
    </row>
    <row r="3712" spans="1:5">
      <c r="A3712">
        <f t="shared" si="125"/>
        <v>2059</v>
      </c>
      <c r="B3712">
        <f t="shared" si="126"/>
        <v>74</v>
      </c>
      <c r="C3712" t="str">
        <f t="shared" si="126"/>
        <v>pop_65_74</v>
      </c>
      <c r="D3712">
        <f ca="1">VLOOKUP(A3712&amp;B3712,'raw -- CBO demo'!$A$11:$N$8141,4,FALSE)</f>
        <v>3650378</v>
      </c>
      <c r="E3712">
        <f ca="1">VLOOKUP(A3712&amp;B3712,'raw -- CBO demo'!$A$11:$N$8141,8,FALSE)+VLOOKUP(A3712&amp;B3712,'raw -- CBO demo'!$A$11:$N$8141,14,FALSE)</f>
        <v>2038168</v>
      </c>
    </row>
    <row r="3713" spans="1:5">
      <c r="A3713">
        <f t="shared" si="125"/>
        <v>2059</v>
      </c>
      <c r="B3713">
        <f t="shared" si="126"/>
        <v>75</v>
      </c>
      <c r="C3713" t="str">
        <f t="shared" si="126"/>
        <v>pop_75_84</v>
      </c>
      <c r="D3713">
        <f ca="1">VLOOKUP(A3713&amp;B3713,'raw -- CBO demo'!$A$11:$N$8141,4,FALSE)</f>
        <v>3562985</v>
      </c>
      <c r="E3713">
        <f ca="1">VLOOKUP(A3713&amp;B3713,'raw -- CBO demo'!$A$11:$N$8141,8,FALSE)+VLOOKUP(A3713&amp;B3713,'raw -- CBO demo'!$A$11:$N$8141,14,FALSE)</f>
        <v>2017418</v>
      </c>
    </row>
    <row r="3714" spans="1:5">
      <c r="A3714">
        <f t="shared" si="125"/>
        <v>2059</v>
      </c>
      <c r="B3714">
        <f t="shared" si="126"/>
        <v>76</v>
      </c>
      <c r="C3714" t="str">
        <f t="shared" si="126"/>
        <v>pop_75_84</v>
      </c>
      <c r="D3714">
        <f ca="1">VLOOKUP(A3714&amp;B3714,'raw -- CBO demo'!$A$11:$N$8141,4,FALSE)</f>
        <v>3547761</v>
      </c>
      <c r="E3714">
        <f ca="1">VLOOKUP(A3714&amp;B3714,'raw -- CBO demo'!$A$11:$N$8141,8,FALSE)+VLOOKUP(A3714&amp;B3714,'raw -- CBO demo'!$A$11:$N$8141,14,FALSE)</f>
        <v>1950698</v>
      </c>
    </row>
    <row r="3715" spans="1:5">
      <c r="A3715">
        <f t="shared" si="125"/>
        <v>2059</v>
      </c>
      <c r="B3715">
        <f t="shared" si="126"/>
        <v>77</v>
      </c>
      <c r="C3715" t="str">
        <f t="shared" si="126"/>
        <v>pop_75_84</v>
      </c>
      <c r="D3715">
        <f ca="1">VLOOKUP(A3715&amp;B3715,'raw -- CBO demo'!$A$11:$N$8141,4,FALSE)</f>
        <v>3402007</v>
      </c>
      <c r="E3715">
        <f ca="1">VLOOKUP(A3715&amp;B3715,'raw -- CBO demo'!$A$11:$N$8141,8,FALSE)+VLOOKUP(A3715&amp;B3715,'raw -- CBO demo'!$A$11:$N$8141,14,FALSE)</f>
        <v>1865546</v>
      </c>
    </row>
    <row r="3716" spans="1:5">
      <c r="A3716">
        <f t="shared" si="125"/>
        <v>2059</v>
      </c>
      <c r="B3716">
        <f t="shared" si="126"/>
        <v>78</v>
      </c>
      <c r="C3716" t="str">
        <f t="shared" si="126"/>
        <v>pop_75_84</v>
      </c>
      <c r="D3716">
        <f ca="1">VLOOKUP(A3716&amp;B3716,'raw -- CBO demo'!$A$11:$N$8141,4,FALSE)</f>
        <v>3354565</v>
      </c>
      <c r="E3716">
        <f ca="1">VLOOKUP(A3716&amp;B3716,'raw -- CBO demo'!$A$11:$N$8141,8,FALSE)+VLOOKUP(A3716&amp;B3716,'raw -- CBO demo'!$A$11:$N$8141,14,FALSE)</f>
        <v>1826632</v>
      </c>
    </row>
    <row r="3717" spans="1:5">
      <c r="A3717">
        <f t="shared" si="125"/>
        <v>2059</v>
      </c>
      <c r="B3717">
        <f t="shared" si="126"/>
        <v>79</v>
      </c>
      <c r="C3717" t="str">
        <f t="shared" si="126"/>
        <v>pop_75_84</v>
      </c>
      <c r="D3717">
        <f ca="1">VLOOKUP(A3717&amp;B3717,'raw -- CBO demo'!$A$11:$N$8141,4,FALSE)</f>
        <v>3133740</v>
      </c>
      <c r="E3717">
        <f ca="1">VLOOKUP(A3717&amp;B3717,'raw -- CBO demo'!$A$11:$N$8141,8,FALSE)+VLOOKUP(A3717&amp;B3717,'raw -- CBO demo'!$A$11:$N$8141,14,FALSE)</f>
        <v>1711830</v>
      </c>
    </row>
    <row r="3718" spans="1:5">
      <c r="A3718">
        <f t="shared" si="125"/>
        <v>2059</v>
      </c>
      <c r="B3718">
        <f t="shared" si="126"/>
        <v>80</v>
      </c>
      <c r="C3718" t="str">
        <f t="shared" si="126"/>
        <v>pop_75_84</v>
      </c>
      <c r="D3718">
        <f ca="1">VLOOKUP(A3718&amp;B3718,'raw -- CBO demo'!$A$11:$N$8141,4,FALSE)</f>
        <v>2932027</v>
      </c>
      <c r="E3718">
        <f ca="1">VLOOKUP(A3718&amp;B3718,'raw -- CBO demo'!$A$11:$N$8141,8,FALSE)+VLOOKUP(A3718&amp;B3718,'raw -- CBO demo'!$A$11:$N$8141,14,FALSE)</f>
        <v>1593645</v>
      </c>
    </row>
    <row r="3719" spans="1:5">
      <c r="A3719">
        <f t="shared" si="125"/>
        <v>2059</v>
      </c>
      <c r="B3719">
        <f t="shared" si="126"/>
        <v>81</v>
      </c>
      <c r="C3719" t="str">
        <f t="shared" si="126"/>
        <v>pop_75_84</v>
      </c>
      <c r="D3719">
        <f ca="1">VLOOKUP(A3719&amp;B3719,'raw -- CBO demo'!$A$11:$N$8141,4,FALSE)</f>
        <v>2800826</v>
      </c>
      <c r="E3719">
        <f ca="1">VLOOKUP(A3719&amp;B3719,'raw -- CBO demo'!$A$11:$N$8141,8,FALSE)+VLOOKUP(A3719&amp;B3719,'raw -- CBO demo'!$A$11:$N$8141,14,FALSE)</f>
        <v>1478674</v>
      </c>
    </row>
    <row r="3720" spans="1:5">
      <c r="A3720">
        <f t="shared" si="125"/>
        <v>2059</v>
      </c>
      <c r="B3720">
        <f t="shared" si="126"/>
        <v>82</v>
      </c>
      <c r="C3720" t="str">
        <f t="shared" si="126"/>
        <v>pop_75_84</v>
      </c>
      <c r="D3720">
        <f ca="1">VLOOKUP(A3720&amp;B3720,'raw -- CBO demo'!$A$11:$N$8141,4,FALSE)</f>
        <v>2584634</v>
      </c>
      <c r="E3720">
        <f ca="1">VLOOKUP(A3720&amp;B3720,'raw -- CBO demo'!$A$11:$N$8141,8,FALSE)+VLOOKUP(A3720&amp;B3720,'raw -- CBO demo'!$A$11:$N$8141,14,FALSE)</f>
        <v>1348308</v>
      </c>
    </row>
    <row r="3721" spans="1:5">
      <c r="A3721">
        <f t="shared" si="125"/>
        <v>2059</v>
      </c>
      <c r="B3721">
        <f t="shared" si="126"/>
        <v>83</v>
      </c>
      <c r="C3721" t="str">
        <f t="shared" si="126"/>
        <v>pop_75_84</v>
      </c>
      <c r="D3721">
        <f ca="1">VLOOKUP(A3721&amp;B3721,'raw -- CBO demo'!$A$11:$N$8141,4,FALSE)</f>
        <v>2441375</v>
      </c>
      <c r="E3721">
        <f ca="1">VLOOKUP(A3721&amp;B3721,'raw -- CBO demo'!$A$11:$N$8141,8,FALSE)+VLOOKUP(A3721&amp;B3721,'raw -- CBO demo'!$A$11:$N$8141,14,FALSE)</f>
        <v>1262916</v>
      </c>
    </row>
    <row r="3722" spans="1:5">
      <c r="A3722">
        <f t="shared" si="125"/>
        <v>2059</v>
      </c>
      <c r="B3722">
        <f t="shared" si="126"/>
        <v>84</v>
      </c>
      <c r="C3722" t="str">
        <f t="shared" si="126"/>
        <v>pop_75_84</v>
      </c>
      <c r="D3722">
        <f ca="1">VLOOKUP(A3722&amp;B3722,'raw -- CBO demo'!$A$11:$N$8141,4,FALSE)</f>
        <v>2304622</v>
      </c>
      <c r="E3722">
        <f ca="1">VLOOKUP(A3722&amp;B3722,'raw -- CBO demo'!$A$11:$N$8141,8,FALSE)+VLOOKUP(A3722&amp;B3722,'raw -- CBO demo'!$A$11:$N$8141,14,FALSE)</f>
        <v>1113293</v>
      </c>
    </row>
    <row r="3723" spans="1:5">
      <c r="A3723">
        <f t="shared" si="125"/>
        <v>2059</v>
      </c>
      <c r="B3723">
        <f t="shared" si="126"/>
        <v>85</v>
      </c>
      <c r="C3723" t="str">
        <f t="shared" si="126"/>
        <v>pop_85_plus</v>
      </c>
      <c r="D3723">
        <f ca="1">VLOOKUP(A3723&amp;B3723,'raw -- CBO demo'!$A$11:$N$8141,4,FALSE)</f>
        <v>2126884</v>
      </c>
      <c r="E3723">
        <f ca="1">VLOOKUP(A3723&amp;B3723,'raw -- CBO demo'!$A$11:$N$8141,8,FALSE)+VLOOKUP(A3723&amp;B3723,'raw -- CBO demo'!$A$11:$N$8141,14,FALSE)</f>
        <v>1035996</v>
      </c>
    </row>
    <row r="3724" spans="1:5">
      <c r="A3724">
        <f t="shared" si="125"/>
        <v>2059</v>
      </c>
      <c r="B3724">
        <f t="shared" si="126"/>
        <v>86</v>
      </c>
      <c r="C3724" t="str">
        <f t="shared" si="126"/>
        <v>pop_85_plus</v>
      </c>
      <c r="D3724">
        <f ca="1">VLOOKUP(A3724&amp;B3724,'raw -- CBO demo'!$A$11:$N$8141,4,FALSE)</f>
        <v>2055624</v>
      </c>
      <c r="E3724">
        <f ca="1">VLOOKUP(A3724&amp;B3724,'raw -- CBO demo'!$A$11:$N$8141,8,FALSE)+VLOOKUP(A3724&amp;B3724,'raw -- CBO demo'!$A$11:$N$8141,14,FALSE)</f>
        <v>953447</v>
      </c>
    </row>
    <row r="3725" spans="1:5">
      <c r="A3725">
        <f t="shared" si="125"/>
        <v>2059</v>
      </c>
      <c r="B3725">
        <f t="shared" si="126"/>
        <v>87</v>
      </c>
      <c r="C3725" t="str">
        <f t="shared" si="126"/>
        <v>pop_85_plus</v>
      </c>
      <c r="D3725">
        <f ca="1">VLOOKUP(A3725&amp;B3725,'raw -- CBO demo'!$A$11:$N$8141,4,FALSE)</f>
        <v>1978013</v>
      </c>
      <c r="E3725">
        <f ca="1">VLOOKUP(A3725&amp;B3725,'raw -- CBO demo'!$A$11:$N$8141,8,FALSE)+VLOOKUP(A3725&amp;B3725,'raw -- CBO demo'!$A$11:$N$8141,14,FALSE)</f>
        <v>849298</v>
      </c>
    </row>
    <row r="3726" spans="1:5">
      <c r="A3726">
        <f t="shared" si="125"/>
        <v>2059</v>
      </c>
      <c r="B3726">
        <f t="shared" si="126"/>
        <v>88</v>
      </c>
      <c r="C3726" t="str">
        <f t="shared" si="126"/>
        <v>pop_85_plus</v>
      </c>
      <c r="D3726">
        <f ca="1">VLOOKUP(A3726&amp;B3726,'raw -- CBO demo'!$A$11:$N$8141,4,FALSE)</f>
        <v>1879936</v>
      </c>
      <c r="E3726">
        <f ca="1">VLOOKUP(A3726&amp;B3726,'raw -- CBO demo'!$A$11:$N$8141,8,FALSE)+VLOOKUP(A3726&amp;B3726,'raw -- CBO demo'!$A$11:$N$8141,14,FALSE)</f>
        <v>779658</v>
      </c>
    </row>
    <row r="3727" spans="1:5">
      <c r="A3727">
        <f t="shared" si="125"/>
        <v>2059</v>
      </c>
      <c r="B3727">
        <f t="shared" si="126"/>
        <v>89</v>
      </c>
      <c r="C3727" t="str">
        <f t="shared" si="126"/>
        <v>pop_85_plus</v>
      </c>
      <c r="D3727">
        <f ca="1">VLOOKUP(A3727&amp;B3727,'raw -- CBO demo'!$A$11:$N$8141,4,FALSE)</f>
        <v>1622088</v>
      </c>
      <c r="E3727">
        <f ca="1">VLOOKUP(A3727&amp;B3727,'raw -- CBO demo'!$A$11:$N$8141,8,FALSE)+VLOOKUP(A3727&amp;B3727,'raw -- CBO demo'!$A$11:$N$8141,14,FALSE)</f>
        <v>681258</v>
      </c>
    </row>
    <row r="3728" spans="1:5">
      <c r="A3728">
        <f t="shared" si="125"/>
        <v>2059</v>
      </c>
      <c r="B3728">
        <f t="shared" si="126"/>
        <v>90</v>
      </c>
      <c r="C3728" t="str">
        <f t="shared" si="126"/>
        <v>pop_85_plus</v>
      </c>
      <c r="D3728">
        <f ca="1">VLOOKUP(A3728&amp;B3728,'raw -- CBO demo'!$A$11:$N$8141,4,FALSE)</f>
        <v>1395990</v>
      </c>
      <c r="E3728">
        <f ca="1">VLOOKUP(A3728&amp;B3728,'raw -- CBO demo'!$A$11:$N$8141,8,FALSE)+VLOOKUP(A3728&amp;B3728,'raw -- CBO demo'!$A$11:$N$8141,14,FALSE)</f>
        <v>544264</v>
      </c>
    </row>
    <row r="3729" spans="1:5">
      <c r="A3729">
        <f t="shared" si="125"/>
        <v>2059</v>
      </c>
      <c r="B3729">
        <f t="shared" si="126"/>
        <v>91</v>
      </c>
      <c r="C3729" t="str">
        <f t="shared" si="126"/>
        <v>pop_85_plus</v>
      </c>
      <c r="D3729">
        <f ca="1">VLOOKUP(A3729&amp;B3729,'raw -- CBO demo'!$A$11:$N$8141,4,FALSE)</f>
        <v>1197213</v>
      </c>
      <c r="E3729">
        <f ca="1">VLOOKUP(A3729&amp;B3729,'raw -- CBO demo'!$A$11:$N$8141,8,FALSE)+VLOOKUP(A3729&amp;B3729,'raw -- CBO demo'!$A$11:$N$8141,14,FALSE)</f>
        <v>437093</v>
      </c>
    </row>
    <row r="3730" spans="1:5">
      <c r="A3730">
        <f t="shared" si="125"/>
        <v>2059</v>
      </c>
      <c r="B3730">
        <f t="shared" si="126"/>
        <v>92</v>
      </c>
      <c r="C3730" t="str">
        <f t="shared" si="126"/>
        <v>pop_85_plus</v>
      </c>
      <c r="D3730">
        <f ca="1">VLOOKUP(A3730&amp;B3730,'raw -- CBO demo'!$A$11:$N$8141,4,FALSE)</f>
        <v>1034136</v>
      </c>
      <c r="E3730">
        <f ca="1">VLOOKUP(A3730&amp;B3730,'raw -- CBO demo'!$A$11:$N$8141,8,FALSE)+VLOOKUP(A3730&amp;B3730,'raw -- CBO demo'!$A$11:$N$8141,14,FALSE)</f>
        <v>363550</v>
      </c>
    </row>
    <row r="3731" spans="1:5">
      <c r="A3731">
        <f t="shared" si="125"/>
        <v>2059</v>
      </c>
      <c r="B3731">
        <f t="shared" si="126"/>
        <v>93</v>
      </c>
      <c r="C3731" t="str">
        <f t="shared" si="126"/>
        <v>pop_85_plus</v>
      </c>
      <c r="D3731">
        <f ca="1">VLOOKUP(A3731&amp;B3731,'raw -- CBO demo'!$A$11:$N$8141,4,FALSE)</f>
        <v>895572</v>
      </c>
      <c r="E3731">
        <f ca="1">VLOOKUP(A3731&amp;B3731,'raw -- CBO demo'!$A$11:$N$8141,8,FALSE)+VLOOKUP(A3731&amp;B3731,'raw -- CBO demo'!$A$11:$N$8141,14,FALSE)</f>
        <v>258935</v>
      </c>
    </row>
    <row r="3732" spans="1:5">
      <c r="A3732">
        <f t="shared" si="125"/>
        <v>2059</v>
      </c>
      <c r="B3732">
        <f t="shared" si="126"/>
        <v>94</v>
      </c>
      <c r="C3732" t="str">
        <f t="shared" si="126"/>
        <v>pop_85_plus</v>
      </c>
      <c r="D3732">
        <f ca="1">VLOOKUP(A3732&amp;B3732,'raw -- CBO demo'!$A$11:$N$8141,4,FALSE)</f>
        <v>772056</v>
      </c>
      <c r="E3732">
        <f ca="1">VLOOKUP(A3732&amp;B3732,'raw -- CBO demo'!$A$11:$N$8141,8,FALSE)+VLOOKUP(A3732&amp;B3732,'raw -- CBO demo'!$A$11:$N$8141,14,FALSE)</f>
        <v>199090</v>
      </c>
    </row>
    <row r="3733" spans="1:5">
      <c r="A3733">
        <f t="shared" si="125"/>
        <v>2059</v>
      </c>
      <c r="B3733">
        <f t="shared" si="126"/>
        <v>95</v>
      </c>
      <c r="C3733" t="str">
        <f t="shared" si="126"/>
        <v>pop_85_plus</v>
      </c>
      <c r="D3733">
        <f ca="1">VLOOKUP(A3733&amp;B3733,'raw -- CBO demo'!$A$11:$N$8141,4,FALSE)</f>
        <v>620950</v>
      </c>
      <c r="E3733">
        <f ca="1">VLOOKUP(A3733&amp;B3733,'raw -- CBO demo'!$A$11:$N$8141,8,FALSE)+VLOOKUP(A3733&amp;B3733,'raw -- CBO demo'!$A$11:$N$8141,14,FALSE)</f>
        <v>160346</v>
      </c>
    </row>
    <row r="3734" spans="1:5">
      <c r="A3734">
        <f t="shared" si="125"/>
        <v>2059</v>
      </c>
      <c r="B3734">
        <f t="shared" si="126"/>
        <v>96</v>
      </c>
      <c r="C3734" t="str">
        <f t="shared" si="126"/>
        <v>pop_85_plus</v>
      </c>
      <c r="D3734">
        <f ca="1">VLOOKUP(A3734&amp;B3734,'raw -- CBO demo'!$A$11:$N$8141,4,FALSE)</f>
        <v>487232</v>
      </c>
      <c r="E3734">
        <f ca="1">VLOOKUP(A3734&amp;B3734,'raw -- CBO demo'!$A$11:$N$8141,8,FALSE)+VLOOKUP(A3734&amp;B3734,'raw -- CBO demo'!$A$11:$N$8141,14,FALSE)</f>
        <v>108302</v>
      </c>
    </row>
    <row r="3735" spans="1:5">
      <c r="A3735">
        <f t="shared" si="125"/>
        <v>2059</v>
      </c>
      <c r="B3735">
        <f t="shared" si="126"/>
        <v>97</v>
      </c>
      <c r="C3735" t="str">
        <f t="shared" si="126"/>
        <v>pop_85_plus</v>
      </c>
      <c r="D3735">
        <f ca="1">VLOOKUP(A3735&amp;B3735,'raw -- CBO demo'!$A$11:$N$8141,4,FALSE)</f>
        <v>371663</v>
      </c>
      <c r="E3735">
        <f ca="1">VLOOKUP(A3735&amp;B3735,'raw -- CBO demo'!$A$11:$N$8141,8,FALSE)+VLOOKUP(A3735&amp;B3735,'raw -- CBO demo'!$A$11:$N$8141,14,FALSE)</f>
        <v>67570</v>
      </c>
    </row>
    <row r="3736" spans="1:5">
      <c r="A3736">
        <f t="shared" si="125"/>
        <v>2059</v>
      </c>
      <c r="B3736">
        <f t="shared" si="126"/>
        <v>98</v>
      </c>
      <c r="C3736" t="str">
        <f t="shared" si="126"/>
        <v>pop_85_plus</v>
      </c>
      <c r="D3736">
        <f ca="1">VLOOKUP(A3736&amp;B3736,'raw -- CBO demo'!$A$11:$N$8141,4,FALSE)</f>
        <v>281309</v>
      </c>
      <c r="E3736">
        <f ca="1">VLOOKUP(A3736&amp;B3736,'raw -- CBO demo'!$A$11:$N$8141,8,FALSE)+VLOOKUP(A3736&amp;B3736,'raw -- CBO demo'!$A$11:$N$8141,14,FALSE)</f>
        <v>51569</v>
      </c>
    </row>
    <row r="3737" spans="1:5">
      <c r="A3737">
        <f t="shared" si="125"/>
        <v>2059</v>
      </c>
      <c r="B3737">
        <f t="shared" si="126"/>
        <v>99</v>
      </c>
      <c r="C3737" t="str">
        <f t="shared" si="126"/>
        <v>pop_85_plus</v>
      </c>
      <c r="D3737">
        <f ca="1">VLOOKUP(A3737&amp;B3737,'raw -- CBO demo'!$A$11:$N$8141,4,FALSE)</f>
        <v>202349</v>
      </c>
      <c r="E3737">
        <f ca="1">VLOOKUP(A3737&amp;B3737,'raw -- CBO demo'!$A$11:$N$8141,8,FALSE)+VLOOKUP(A3737&amp;B3737,'raw -- CBO demo'!$A$11:$N$8141,14,FALSE)</f>
        <v>27171</v>
      </c>
    </row>
    <row r="3738" spans="1:5">
      <c r="A3738">
        <f t="shared" si="125"/>
        <v>2059</v>
      </c>
      <c r="B3738">
        <f t="shared" si="126"/>
        <v>100</v>
      </c>
      <c r="C3738" t="str">
        <f t="shared" si="126"/>
        <v>pop_85_plus</v>
      </c>
      <c r="D3738">
        <f ca="1">VLOOKUP(A3738&amp;B3738,'raw -- CBO demo'!$A$11:$N$8141,4,FALSE)</f>
        <v>419771</v>
      </c>
      <c r="E3738">
        <f ca="1">VLOOKUP(A3738&amp;B3738,'raw -- CBO demo'!$A$11:$N$8141,8,FALSE)+VLOOKUP(A3738&amp;B3738,'raw -- CBO demo'!$A$11:$N$8141,14,FALSE)</f>
        <v>56089</v>
      </c>
    </row>
    <row r="3739" spans="1:5">
      <c r="A3739">
        <f t="shared" si="125"/>
        <v>2060</v>
      </c>
      <c r="B3739">
        <f t="shared" si="126"/>
        <v>0</v>
      </c>
      <c r="C3739" t="str">
        <f t="shared" si="126"/>
        <v>pop_0_5</v>
      </c>
      <c r="D3739">
        <f ca="1">VLOOKUP(A3739&amp;B3739,'raw -- CBO demo'!$A$11:$N$8141,4,FALSE)</f>
        <v>3913076</v>
      </c>
      <c r="E3739">
        <f ca="1">VLOOKUP(A3739&amp;B3739,'raw -- CBO demo'!$A$11:$N$8141,8,FALSE)+VLOOKUP(A3739&amp;B3739,'raw -- CBO demo'!$A$11:$N$8141,14,FALSE)</f>
        <v>0</v>
      </c>
    </row>
    <row r="3740" spans="1:5">
      <c r="A3740">
        <f t="shared" si="125"/>
        <v>2060</v>
      </c>
      <c r="B3740">
        <f t="shared" si="126"/>
        <v>1</v>
      </c>
      <c r="C3740" t="str">
        <f t="shared" si="126"/>
        <v>pop_0_5</v>
      </c>
      <c r="D3740">
        <f ca="1">VLOOKUP(A3740&amp;B3740,'raw -- CBO demo'!$A$11:$N$8141,4,FALSE)</f>
        <v>3910904</v>
      </c>
      <c r="E3740">
        <f ca="1">VLOOKUP(A3740&amp;B3740,'raw -- CBO demo'!$A$11:$N$8141,8,FALSE)+VLOOKUP(A3740&amp;B3740,'raw -- CBO demo'!$A$11:$N$8141,14,FALSE)</f>
        <v>0</v>
      </c>
    </row>
    <row r="3741" spans="1:5">
      <c r="A3741">
        <f t="shared" si="125"/>
        <v>2060</v>
      </c>
      <c r="B3741">
        <f t="shared" si="126"/>
        <v>2</v>
      </c>
      <c r="C3741" t="str">
        <f t="shared" si="126"/>
        <v>pop_0_5</v>
      </c>
      <c r="D3741">
        <f ca="1">VLOOKUP(A3741&amp;B3741,'raw -- CBO demo'!$A$11:$N$8141,4,FALSE)</f>
        <v>3918812</v>
      </c>
      <c r="E3741">
        <f ca="1">VLOOKUP(A3741&amp;B3741,'raw -- CBO demo'!$A$11:$N$8141,8,FALSE)+VLOOKUP(A3741&amp;B3741,'raw -- CBO demo'!$A$11:$N$8141,14,FALSE)</f>
        <v>0</v>
      </c>
    </row>
    <row r="3742" spans="1:5">
      <c r="A3742">
        <f t="shared" si="125"/>
        <v>2060</v>
      </c>
      <c r="B3742">
        <f t="shared" si="126"/>
        <v>3</v>
      </c>
      <c r="C3742" t="str">
        <f t="shared" si="126"/>
        <v>pop_0_5</v>
      </c>
      <c r="D3742">
        <f ca="1">VLOOKUP(A3742&amp;B3742,'raw -- CBO demo'!$A$11:$N$8141,4,FALSE)</f>
        <v>3929615</v>
      </c>
      <c r="E3742">
        <f ca="1">VLOOKUP(A3742&amp;B3742,'raw -- CBO demo'!$A$11:$N$8141,8,FALSE)+VLOOKUP(A3742&amp;B3742,'raw -- CBO demo'!$A$11:$N$8141,14,FALSE)</f>
        <v>0</v>
      </c>
    </row>
    <row r="3743" spans="1:5">
      <c r="A3743">
        <f t="shared" si="125"/>
        <v>2060</v>
      </c>
      <c r="B3743">
        <f t="shared" si="126"/>
        <v>4</v>
      </c>
      <c r="C3743" t="str">
        <f t="shared" si="126"/>
        <v>pop_0_5</v>
      </c>
      <c r="D3743">
        <f ca="1">VLOOKUP(A3743&amp;B3743,'raw -- CBO demo'!$A$11:$N$8141,4,FALSE)</f>
        <v>3941417</v>
      </c>
      <c r="E3743">
        <f ca="1">VLOOKUP(A3743&amp;B3743,'raw -- CBO demo'!$A$11:$N$8141,8,FALSE)+VLOOKUP(A3743&amp;B3743,'raw -- CBO demo'!$A$11:$N$8141,14,FALSE)</f>
        <v>0</v>
      </c>
    </row>
    <row r="3744" spans="1:5">
      <c r="A3744">
        <f t="shared" si="125"/>
        <v>2060</v>
      </c>
      <c r="B3744">
        <f t="shared" si="126"/>
        <v>5</v>
      </c>
      <c r="C3744" t="str">
        <f t="shared" si="126"/>
        <v>pop_0_5</v>
      </c>
      <c r="D3744">
        <f ca="1">VLOOKUP(A3744&amp;B3744,'raw -- CBO demo'!$A$11:$N$8141,4,FALSE)</f>
        <v>3955442</v>
      </c>
      <c r="E3744">
        <f ca="1">VLOOKUP(A3744&amp;B3744,'raw -- CBO demo'!$A$11:$N$8141,8,FALSE)+VLOOKUP(A3744&amp;B3744,'raw -- CBO demo'!$A$11:$N$8141,14,FALSE)</f>
        <v>0</v>
      </c>
    </row>
    <row r="3745" spans="1:5">
      <c r="A3745">
        <f t="shared" si="125"/>
        <v>2060</v>
      </c>
      <c r="B3745">
        <f t="shared" si="126"/>
        <v>6</v>
      </c>
      <c r="C3745" t="str">
        <f t="shared" si="126"/>
        <v>pop_6_17</v>
      </c>
      <c r="D3745">
        <f ca="1">VLOOKUP(A3745&amp;B3745,'raw -- CBO demo'!$A$11:$N$8141,4,FALSE)</f>
        <v>3974005</v>
      </c>
      <c r="E3745">
        <f ca="1">VLOOKUP(A3745&amp;B3745,'raw -- CBO demo'!$A$11:$N$8141,8,FALSE)+VLOOKUP(A3745&amp;B3745,'raw -- CBO demo'!$A$11:$N$8141,14,FALSE)</f>
        <v>0</v>
      </c>
    </row>
    <row r="3746" spans="1:5">
      <c r="A3746">
        <f t="shared" si="125"/>
        <v>2060</v>
      </c>
      <c r="B3746">
        <f t="shared" si="126"/>
        <v>7</v>
      </c>
      <c r="C3746" t="str">
        <f t="shared" si="126"/>
        <v>pop_6_17</v>
      </c>
      <c r="D3746">
        <f ca="1">VLOOKUP(A3746&amp;B3746,'raw -- CBO demo'!$A$11:$N$8141,4,FALSE)</f>
        <v>3995332</v>
      </c>
      <c r="E3746">
        <f ca="1">VLOOKUP(A3746&amp;B3746,'raw -- CBO demo'!$A$11:$N$8141,8,FALSE)+VLOOKUP(A3746&amp;B3746,'raw -- CBO demo'!$A$11:$N$8141,14,FALSE)</f>
        <v>0</v>
      </c>
    </row>
    <row r="3747" spans="1:5">
      <c r="A3747">
        <f t="shared" si="125"/>
        <v>2060</v>
      </c>
      <c r="B3747">
        <f t="shared" si="126"/>
        <v>8</v>
      </c>
      <c r="C3747" t="str">
        <f t="shared" si="126"/>
        <v>pop_6_17</v>
      </c>
      <c r="D3747">
        <f ca="1">VLOOKUP(A3747&amp;B3747,'raw -- CBO demo'!$A$11:$N$8141,4,FALSE)</f>
        <v>4020218</v>
      </c>
      <c r="E3747">
        <f ca="1">VLOOKUP(A3747&amp;B3747,'raw -- CBO demo'!$A$11:$N$8141,8,FALSE)+VLOOKUP(A3747&amp;B3747,'raw -- CBO demo'!$A$11:$N$8141,14,FALSE)</f>
        <v>0</v>
      </c>
    </row>
    <row r="3748" spans="1:5">
      <c r="A3748">
        <f t="shared" si="125"/>
        <v>2060</v>
      </c>
      <c r="B3748">
        <f t="shared" si="126"/>
        <v>9</v>
      </c>
      <c r="C3748" t="str">
        <f t="shared" si="126"/>
        <v>pop_6_17</v>
      </c>
      <c r="D3748">
        <f ca="1">VLOOKUP(A3748&amp;B3748,'raw -- CBO demo'!$A$11:$N$8141,4,FALSE)</f>
        <v>4049321</v>
      </c>
      <c r="E3748">
        <f ca="1">VLOOKUP(A3748&amp;B3748,'raw -- CBO demo'!$A$11:$N$8141,8,FALSE)+VLOOKUP(A3748&amp;B3748,'raw -- CBO demo'!$A$11:$N$8141,14,FALSE)</f>
        <v>0</v>
      </c>
    </row>
    <row r="3749" spans="1:5">
      <c r="A3749">
        <f t="shared" si="125"/>
        <v>2060</v>
      </c>
      <c r="B3749">
        <f t="shared" si="126"/>
        <v>10</v>
      </c>
      <c r="C3749" t="str">
        <f t="shared" si="126"/>
        <v>pop_6_17</v>
      </c>
      <c r="D3749">
        <f ca="1">VLOOKUP(A3749&amp;B3749,'raw -- CBO demo'!$A$11:$N$8141,4,FALSE)</f>
        <v>4082364</v>
      </c>
      <c r="E3749">
        <f ca="1">VLOOKUP(A3749&amp;B3749,'raw -- CBO demo'!$A$11:$N$8141,8,FALSE)+VLOOKUP(A3749&amp;B3749,'raw -- CBO demo'!$A$11:$N$8141,14,FALSE)</f>
        <v>0</v>
      </c>
    </row>
    <row r="3750" spans="1:5">
      <c r="A3750">
        <f t="shared" si="125"/>
        <v>2060</v>
      </c>
      <c r="B3750">
        <f t="shared" si="126"/>
        <v>11</v>
      </c>
      <c r="C3750" t="str">
        <f t="shared" si="126"/>
        <v>pop_6_17</v>
      </c>
      <c r="D3750">
        <f ca="1">VLOOKUP(A3750&amp;B3750,'raw -- CBO demo'!$A$11:$N$8141,4,FALSE)</f>
        <v>4118116</v>
      </c>
      <c r="E3750">
        <f ca="1">VLOOKUP(A3750&amp;B3750,'raw -- CBO demo'!$A$11:$N$8141,8,FALSE)+VLOOKUP(A3750&amp;B3750,'raw -- CBO demo'!$A$11:$N$8141,14,FALSE)</f>
        <v>0</v>
      </c>
    </row>
    <row r="3751" spans="1:5">
      <c r="A3751">
        <f t="shared" si="125"/>
        <v>2060</v>
      </c>
      <c r="B3751">
        <f t="shared" si="126"/>
        <v>12</v>
      </c>
      <c r="C3751" t="str">
        <f t="shared" si="126"/>
        <v>pop_6_17</v>
      </c>
      <c r="D3751">
        <f ca="1">VLOOKUP(A3751&amp;B3751,'raw -- CBO demo'!$A$11:$N$8141,4,FALSE)</f>
        <v>4155679</v>
      </c>
      <c r="E3751">
        <f ca="1">VLOOKUP(A3751&amp;B3751,'raw -- CBO demo'!$A$11:$N$8141,8,FALSE)+VLOOKUP(A3751&amp;B3751,'raw -- CBO demo'!$A$11:$N$8141,14,FALSE)</f>
        <v>0</v>
      </c>
    </row>
    <row r="3752" spans="1:5">
      <c r="A3752">
        <f t="shared" si="125"/>
        <v>2060</v>
      </c>
      <c r="B3752">
        <f t="shared" si="126"/>
        <v>13</v>
      </c>
      <c r="C3752" t="str">
        <f t="shared" si="126"/>
        <v>pop_6_17</v>
      </c>
      <c r="D3752">
        <f ca="1">VLOOKUP(A3752&amp;B3752,'raw -- CBO demo'!$A$11:$N$8141,4,FALSE)</f>
        <v>4194406</v>
      </c>
      <c r="E3752">
        <f ca="1">VLOOKUP(A3752&amp;B3752,'raw -- CBO demo'!$A$11:$N$8141,8,FALSE)+VLOOKUP(A3752&amp;B3752,'raw -- CBO demo'!$A$11:$N$8141,14,FALSE)</f>
        <v>0</v>
      </c>
    </row>
    <row r="3753" spans="1:5">
      <c r="A3753">
        <f t="shared" si="125"/>
        <v>2060</v>
      </c>
      <c r="B3753">
        <f t="shared" si="126"/>
        <v>14</v>
      </c>
      <c r="C3753" t="str">
        <f t="shared" si="126"/>
        <v>pop_6_17</v>
      </c>
      <c r="D3753">
        <f ca="1">VLOOKUP(A3753&amp;B3753,'raw -- CBO demo'!$A$11:$N$8141,4,FALSE)</f>
        <v>4233523</v>
      </c>
      <c r="E3753">
        <f ca="1">VLOOKUP(A3753&amp;B3753,'raw -- CBO demo'!$A$11:$N$8141,8,FALSE)+VLOOKUP(A3753&amp;B3753,'raw -- CBO demo'!$A$11:$N$8141,14,FALSE)</f>
        <v>0</v>
      </c>
    </row>
    <row r="3754" spans="1:5">
      <c r="A3754">
        <f t="shared" si="125"/>
        <v>2060</v>
      </c>
      <c r="B3754">
        <f t="shared" si="126"/>
        <v>15</v>
      </c>
      <c r="C3754" t="str">
        <f t="shared" si="126"/>
        <v>pop_6_17</v>
      </c>
      <c r="D3754">
        <f ca="1">VLOOKUP(A3754&amp;B3754,'raw -- CBO demo'!$A$11:$N$8141,4,FALSE)</f>
        <v>4273365</v>
      </c>
      <c r="E3754">
        <f ca="1">VLOOKUP(A3754&amp;B3754,'raw -- CBO demo'!$A$11:$N$8141,8,FALSE)+VLOOKUP(A3754&amp;B3754,'raw -- CBO demo'!$A$11:$N$8141,14,FALSE)</f>
        <v>0</v>
      </c>
    </row>
    <row r="3755" spans="1:5">
      <c r="A3755">
        <f t="shared" si="125"/>
        <v>2060</v>
      </c>
      <c r="B3755">
        <f t="shared" si="126"/>
        <v>16</v>
      </c>
      <c r="C3755" t="str">
        <f t="shared" si="126"/>
        <v>pop_6_17</v>
      </c>
      <c r="D3755">
        <f ca="1">VLOOKUP(A3755&amp;B3755,'raw -- CBO demo'!$A$11:$N$8141,4,FALSE)</f>
        <v>4314174</v>
      </c>
      <c r="E3755">
        <f ca="1">VLOOKUP(A3755&amp;B3755,'raw -- CBO demo'!$A$11:$N$8141,8,FALSE)+VLOOKUP(A3755&amp;B3755,'raw -- CBO demo'!$A$11:$N$8141,14,FALSE)</f>
        <v>17405</v>
      </c>
    </row>
    <row r="3756" spans="1:5">
      <c r="A3756">
        <f t="shared" si="125"/>
        <v>2060</v>
      </c>
      <c r="B3756">
        <f t="shared" si="126"/>
        <v>17</v>
      </c>
      <c r="C3756" t="str">
        <f t="shared" si="126"/>
        <v>pop_6_17</v>
      </c>
      <c r="D3756">
        <f ca="1">VLOOKUP(A3756&amp;B3756,'raw -- CBO demo'!$A$11:$N$8141,4,FALSE)</f>
        <v>4356989</v>
      </c>
      <c r="E3756">
        <f ca="1">VLOOKUP(A3756&amp;B3756,'raw -- CBO demo'!$A$11:$N$8141,8,FALSE)+VLOOKUP(A3756&amp;B3756,'raw -- CBO demo'!$A$11:$N$8141,14,FALSE)</f>
        <v>27040</v>
      </c>
    </row>
    <row r="3757" spans="1:5">
      <c r="A3757">
        <f t="shared" ref="A3757:A3820" si="127">A3656+1</f>
        <v>2060</v>
      </c>
      <c r="B3757">
        <f t="shared" ref="B3757:C3820" si="128">B3656</f>
        <v>18</v>
      </c>
      <c r="C3757" t="str">
        <f t="shared" si="128"/>
        <v>pop_18_24</v>
      </c>
      <c r="D3757">
        <f ca="1">VLOOKUP(A3757&amp;B3757,'raw -- CBO demo'!$A$11:$N$8141,4,FALSE)</f>
        <v>4401250</v>
      </c>
      <c r="E3757">
        <f ca="1">VLOOKUP(A3757&amp;B3757,'raw -- CBO demo'!$A$11:$N$8141,8,FALSE)+VLOOKUP(A3757&amp;B3757,'raw -- CBO demo'!$A$11:$N$8141,14,FALSE)</f>
        <v>40502</v>
      </c>
    </row>
    <row r="3758" spans="1:5">
      <c r="A3758">
        <f t="shared" si="127"/>
        <v>2060</v>
      </c>
      <c r="B3758">
        <f t="shared" si="128"/>
        <v>19</v>
      </c>
      <c r="C3758" t="str">
        <f t="shared" si="128"/>
        <v>pop_18_24</v>
      </c>
      <c r="D3758">
        <f ca="1">VLOOKUP(A3758&amp;B3758,'raw -- CBO demo'!$A$11:$N$8141,4,FALSE)</f>
        <v>4443317</v>
      </c>
      <c r="E3758">
        <f ca="1">VLOOKUP(A3758&amp;B3758,'raw -- CBO demo'!$A$11:$N$8141,8,FALSE)+VLOOKUP(A3758&amp;B3758,'raw -- CBO demo'!$A$11:$N$8141,14,FALSE)</f>
        <v>74199</v>
      </c>
    </row>
    <row r="3759" spans="1:5">
      <c r="A3759">
        <f t="shared" si="127"/>
        <v>2060</v>
      </c>
      <c r="B3759">
        <f t="shared" si="128"/>
        <v>20</v>
      </c>
      <c r="C3759" t="str">
        <f t="shared" si="128"/>
        <v>pop_18_24</v>
      </c>
      <c r="D3759">
        <f ca="1">VLOOKUP(A3759&amp;B3759,'raw -- CBO demo'!$A$11:$N$8141,4,FALSE)</f>
        <v>4481101</v>
      </c>
      <c r="E3759">
        <f ca="1">VLOOKUP(A3759&amp;B3759,'raw -- CBO demo'!$A$11:$N$8141,8,FALSE)+VLOOKUP(A3759&amp;B3759,'raw -- CBO demo'!$A$11:$N$8141,14,FALSE)</f>
        <v>194532</v>
      </c>
    </row>
    <row r="3760" spans="1:5">
      <c r="A3760">
        <f t="shared" si="127"/>
        <v>2060</v>
      </c>
      <c r="B3760">
        <f t="shared" si="128"/>
        <v>21</v>
      </c>
      <c r="C3760" t="str">
        <f t="shared" si="128"/>
        <v>pop_18_24</v>
      </c>
      <c r="D3760">
        <f ca="1">VLOOKUP(A3760&amp;B3760,'raw -- CBO demo'!$A$11:$N$8141,4,FALSE)</f>
        <v>4516198</v>
      </c>
      <c r="E3760">
        <f ca="1">VLOOKUP(A3760&amp;B3760,'raw -- CBO demo'!$A$11:$N$8141,8,FALSE)+VLOOKUP(A3760&amp;B3760,'raw -- CBO demo'!$A$11:$N$8141,14,FALSE)</f>
        <v>230089</v>
      </c>
    </row>
    <row r="3761" spans="1:5">
      <c r="A3761">
        <f t="shared" si="127"/>
        <v>2060</v>
      </c>
      <c r="B3761">
        <f t="shared" si="128"/>
        <v>22</v>
      </c>
      <c r="C3761" t="str">
        <f t="shared" si="128"/>
        <v>pop_18_24</v>
      </c>
      <c r="D3761">
        <f ca="1">VLOOKUP(A3761&amp;B3761,'raw -- CBO demo'!$A$11:$N$8141,4,FALSE)</f>
        <v>4543798</v>
      </c>
      <c r="E3761">
        <f ca="1">VLOOKUP(A3761&amp;B3761,'raw -- CBO demo'!$A$11:$N$8141,8,FALSE)+VLOOKUP(A3761&amp;B3761,'raw -- CBO demo'!$A$11:$N$8141,14,FALSE)</f>
        <v>360944</v>
      </c>
    </row>
    <row r="3762" spans="1:5">
      <c r="A3762">
        <f t="shared" si="127"/>
        <v>2060</v>
      </c>
      <c r="B3762">
        <f t="shared" si="128"/>
        <v>23</v>
      </c>
      <c r="C3762" t="str">
        <f t="shared" si="128"/>
        <v>pop_18_24</v>
      </c>
      <c r="D3762">
        <f ca="1">VLOOKUP(A3762&amp;B3762,'raw -- CBO demo'!$A$11:$N$8141,4,FALSE)</f>
        <v>4564872</v>
      </c>
      <c r="E3762">
        <f ca="1">VLOOKUP(A3762&amp;B3762,'raw -- CBO demo'!$A$11:$N$8141,8,FALSE)+VLOOKUP(A3762&amp;B3762,'raw -- CBO demo'!$A$11:$N$8141,14,FALSE)</f>
        <v>514800</v>
      </c>
    </row>
    <row r="3763" spans="1:5">
      <c r="A3763">
        <f t="shared" si="127"/>
        <v>2060</v>
      </c>
      <c r="B3763">
        <f t="shared" si="128"/>
        <v>24</v>
      </c>
      <c r="C3763" t="str">
        <f t="shared" si="128"/>
        <v>pop_18_24</v>
      </c>
      <c r="D3763">
        <f ca="1">VLOOKUP(A3763&amp;B3763,'raw -- CBO demo'!$A$11:$N$8141,4,FALSE)</f>
        <v>4582734</v>
      </c>
      <c r="E3763">
        <f ca="1">VLOOKUP(A3763&amp;B3763,'raw -- CBO demo'!$A$11:$N$8141,8,FALSE)+VLOOKUP(A3763&amp;B3763,'raw -- CBO demo'!$A$11:$N$8141,14,FALSE)</f>
        <v>666781</v>
      </c>
    </row>
    <row r="3764" spans="1:5">
      <c r="A3764">
        <f t="shared" si="127"/>
        <v>2060</v>
      </c>
      <c r="B3764">
        <f t="shared" si="128"/>
        <v>25</v>
      </c>
      <c r="C3764" t="str">
        <f t="shared" si="128"/>
        <v>pop_25_34</v>
      </c>
      <c r="D3764">
        <f ca="1">VLOOKUP(A3764&amp;B3764,'raw -- CBO demo'!$A$11:$N$8141,4,FALSE)</f>
        <v>4599252</v>
      </c>
      <c r="E3764">
        <f ca="1">VLOOKUP(A3764&amp;B3764,'raw -- CBO demo'!$A$11:$N$8141,8,FALSE)+VLOOKUP(A3764&amp;B3764,'raw -- CBO demo'!$A$11:$N$8141,14,FALSE)</f>
        <v>895861</v>
      </c>
    </row>
    <row r="3765" spans="1:5">
      <c r="A3765">
        <f t="shared" si="127"/>
        <v>2060</v>
      </c>
      <c r="B3765">
        <f t="shared" si="128"/>
        <v>26</v>
      </c>
      <c r="C3765" t="str">
        <f t="shared" si="128"/>
        <v>pop_25_34</v>
      </c>
      <c r="D3765">
        <f ca="1">VLOOKUP(A3765&amp;B3765,'raw -- CBO demo'!$A$11:$N$8141,4,FALSE)</f>
        <v>4615011</v>
      </c>
      <c r="E3765">
        <f ca="1">VLOOKUP(A3765&amp;B3765,'raw -- CBO demo'!$A$11:$N$8141,8,FALSE)+VLOOKUP(A3765&amp;B3765,'raw -- CBO demo'!$A$11:$N$8141,14,FALSE)</f>
        <v>1168700</v>
      </c>
    </row>
    <row r="3766" spans="1:5">
      <c r="A3766">
        <f t="shared" si="127"/>
        <v>2060</v>
      </c>
      <c r="B3766">
        <f t="shared" si="128"/>
        <v>27</v>
      </c>
      <c r="C3766" t="str">
        <f t="shared" si="128"/>
        <v>pop_25_34</v>
      </c>
      <c r="D3766">
        <f ca="1">VLOOKUP(A3766&amp;B3766,'raw -- CBO demo'!$A$11:$N$8141,4,FALSE)</f>
        <v>4630339</v>
      </c>
      <c r="E3766">
        <f ca="1">VLOOKUP(A3766&amp;B3766,'raw -- CBO demo'!$A$11:$N$8141,8,FALSE)+VLOOKUP(A3766&amp;B3766,'raw -- CBO demo'!$A$11:$N$8141,14,FALSE)</f>
        <v>1388016</v>
      </c>
    </row>
    <row r="3767" spans="1:5">
      <c r="A3767">
        <f t="shared" si="127"/>
        <v>2060</v>
      </c>
      <c r="B3767">
        <f t="shared" si="128"/>
        <v>28</v>
      </c>
      <c r="C3767" t="str">
        <f t="shared" si="128"/>
        <v>pop_25_34</v>
      </c>
      <c r="D3767">
        <f ca="1">VLOOKUP(A3767&amp;B3767,'raw -- CBO demo'!$A$11:$N$8141,4,FALSE)</f>
        <v>4645018</v>
      </c>
      <c r="E3767">
        <f ca="1">VLOOKUP(A3767&amp;B3767,'raw -- CBO demo'!$A$11:$N$8141,8,FALSE)+VLOOKUP(A3767&amp;B3767,'raw -- CBO demo'!$A$11:$N$8141,14,FALSE)</f>
        <v>1617384</v>
      </c>
    </row>
    <row r="3768" spans="1:5">
      <c r="A3768">
        <f t="shared" si="127"/>
        <v>2060</v>
      </c>
      <c r="B3768">
        <f t="shared" si="128"/>
        <v>29</v>
      </c>
      <c r="C3768" t="str">
        <f t="shared" si="128"/>
        <v>pop_25_34</v>
      </c>
      <c r="D3768">
        <f ca="1">VLOOKUP(A3768&amp;B3768,'raw -- CBO demo'!$A$11:$N$8141,4,FALSE)</f>
        <v>4650103</v>
      </c>
      <c r="E3768">
        <f ca="1">VLOOKUP(A3768&amp;B3768,'raw -- CBO demo'!$A$11:$N$8141,8,FALSE)+VLOOKUP(A3768&amp;B3768,'raw -- CBO demo'!$A$11:$N$8141,14,FALSE)</f>
        <v>1782575</v>
      </c>
    </row>
    <row r="3769" spans="1:5">
      <c r="A3769">
        <f t="shared" si="127"/>
        <v>2060</v>
      </c>
      <c r="B3769">
        <f t="shared" si="128"/>
        <v>30</v>
      </c>
      <c r="C3769" t="str">
        <f t="shared" si="128"/>
        <v>pop_25_34</v>
      </c>
      <c r="D3769">
        <f ca="1">VLOOKUP(A3769&amp;B3769,'raw -- CBO demo'!$A$11:$N$8141,4,FALSE)</f>
        <v>4640854</v>
      </c>
      <c r="E3769">
        <f ca="1">VLOOKUP(A3769&amp;B3769,'raw -- CBO demo'!$A$11:$N$8141,8,FALSE)+VLOOKUP(A3769&amp;B3769,'raw -- CBO demo'!$A$11:$N$8141,14,FALSE)</f>
        <v>1917988</v>
      </c>
    </row>
    <row r="3770" spans="1:5">
      <c r="A3770">
        <f t="shared" si="127"/>
        <v>2060</v>
      </c>
      <c r="B3770">
        <f t="shared" si="128"/>
        <v>31</v>
      </c>
      <c r="C3770" t="str">
        <f t="shared" si="128"/>
        <v>pop_25_34</v>
      </c>
      <c r="D3770">
        <f ca="1">VLOOKUP(A3770&amp;B3770,'raw -- CBO demo'!$A$11:$N$8141,4,FALSE)</f>
        <v>4619746</v>
      </c>
      <c r="E3770">
        <f ca="1">VLOOKUP(A3770&amp;B3770,'raw -- CBO demo'!$A$11:$N$8141,8,FALSE)+VLOOKUP(A3770&amp;B3770,'raw -- CBO demo'!$A$11:$N$8141,14,FALSE)</f>
        <v>2075881</v>
      </c>
    </row>
    <row r="3771" spans="1:5">
      <c r="A3771">
        <f t="shared" si="127"/>
        <v>2060</v>
      </c>
      <c r="B3771">
        <f t="shared" si="128"/>
        <v>32</v>
      </c>
      <c r="C3771" t="str">
        <f t="shared" si="128"/>
        <v>pop_25_34</v>
      </c>
      <c r="D3771">
        <f ca="1">VLOOKUP(A3771&amp;B3771,'raw -- CBO demo'!$A$11:$N$8141,4,FALSE)</f>
        <v>4590820</v>
      </c>
      <c r="E3771">
        <f ca="1">VLOOKUP(A3771&amp;B3771,'raw -- CBO demo'!$A$11:$N$8141,8,FALSE)+VLOOKUP(A3771&amp;B3771,'raw -- CBO demo'!$A$11:$N$8141,14,FALSE)</f>
        <v>2237936</v>
      </c>
    </row>
    <row r="3772" spans="1:5">
      <c r="A3772">
        <f t="shared" si="127"/>
        <v>2060</v>
      </c>
      <c r="B3772">
        <f t="shared" si="128"/>
        <v>33</v>
      </c>
      <c r="C3772" t="str">
        <f t="shared" si="128"/>
        <v>pop_25_34</v>
      </c>
      <c r="D3772">
        <f ca="1">VLOOKUP(A3772&amp;B3772,'raw -- CBO demo'!$A$11:$N$8141,4,FALSE)</f>
        <v>4558363</v>
      </c>
      <c r="E3772">
        <f ca="1">VLOOKUP(A3772&amp;B3772,'raw -- CBO demo'!$A$11:$N$8141,8,FALSE)+VLOOKUP(A3772&amp;B3772,'raw -- CBO demo'!$A$11:$N$8141,14,FALSE)</f>
        <v>2288002</v>
      </c>
    </row>
    <row r="3773" spans="1:5">
      <c r="A3773">
        <f t="shared" si="127"/>
        <v>2060</v>
      </c>
      <c r="B3773">
        <f t="shared" si="128"/>
        <v>34</v>
      </c>
      <c r="C3773" t="str">
        <f t="shared" si="128"/>
        <v>pop_25_34</v>
      </c>
      <c r="D3773">
        <f ca="1">VLOOKUP(A3773&amp;B3773,'raw -- CBO demo'!$A$11:$N$8141,4,FALSE)</f>
        <v>4525107</v>
      </c>
      <c r="E3773">
        <f ca="1">VLOOKUP(A3773&amp;B3773,'raw -- CBO demo'!$A$11:$N$8141,8,FALSE)+VLOOKUP(A3773&amp;B3773,'raw -- CBO demo'!$A$11:$N$8141,14,FALSE)</f>
        <v>2294681</v>
      </c>
    </row>
    <row r="3774" spans="1:5">
      <c r="A3774">
        <f t="shared" si="127"/>
        <v>2060</v>
      </c>
      <c r="B3774">
        <f t="shared" si="128"/>
        <v>35</v>
      </c>
      <c r="C3774" t="str">
        <f t="shared" si="128"/>
        <v>pop_35_44</v>
      </c>
      <c r="D3774">
        <f ca="1">VLOOKUP(A3774&amp;B3774,'raw -- CBO demo'!$A$11:$N$8141,4,FALSE)</f>
        <v>4497031</v>
      </c>
      <c r="E3774">
        <f ca="1">VLOOKUP(A3774&amp;B3774,'raw -- CBO demo'!$A$11:$N$8141,8,FALSE)+VLOOKUP(A3774&amp;B3774,'raw -- CBO demo'!$A$11:$N$8141,14,FALSE)</f>
        <v>2435581</v>
      </c>
    </row>
    <row r="3775" spans="1:5">
      <c r="A3775">
        <f t="shared" si="127"/>
        <v>2060</v>
      </c>
      <c r="B3775">
        <f t="shared" si="128"/>
        <v>36</v>
      </c>
      <c r="C3775" t="str">
        <f t="shared" si="128"/>
        <v>pop_35_44</v>
      </c>
      <c r="D3775">
        <f ca="1">VLOOKUP(A3775&amp;B3775,'raw -- CBO demo'!$A$11:$N$8141,4,FALSE)</f>
        <v>4479276</v>
      </c>
      <c r="E3775">
        <f ca="1">VLOOKUP(A3775&amp;B3775,'raw -- CBO demo'!$A$11:$N$8141,8,FALSE)+VLOOKUP(A3775&amp;B3775,'raw -- CBO demo'!$A$11:$N$8141,14,FALSE)</f>
        <v>2452800</v>
      </c>
    </row>
    <row r="3776" spans="1:5">
      <c r="A3776">
        <f t="shared" si="127"/>
        <v>2060</v>
      </c>
      <c r="B3776">
        <f t="shared" si="128"/>
        <v>37</v>
      </c>
      <c r="C3776" t="str">
        <f t="shared" si="128"/>
        <v>pop_35_44</v>
      </c>
      <c r="D3776">
        <f ca="1">VLOOKUP(A3776&amp;B3776,'raw -- CBO demo'!$A$11:$N$8141,4,FALSE)</f>
        <v>4460346</v>
      </c>
      <c r="E3776">
        <f ca="1">VLOOKUP(A3776&amp;B3776,'raw -- CBO demo'!$A$11:$N$8141,8,FALSE)+VLOOKUP(A3776&amp;B3776,'raw -- CBO demo'!$A$11:$N$8141,14,FALSE)</f>
        <v>2474674</v>
      </c>
    </row>
    <row r="3777" spans="1:5">
      <c r="A3777">
        <f t="shared" si="127"/>
        <v>2060</v>
      </c>
      <c r="B3777">
        <f t="shared" si="128"/>
        <v>38</v>
      </c>
      <c r="C3777" t="str">
        <f t="shared" si="128"/>
        <v>pop_35_44</v>
      </c>
      <c r="D3777">
        <f ca="1">VLOOKUP(A3777&amp;B3777,'raw -- CBO demo'!$A$11:$N$8141,4,FALSE)</f>
        <v>4451454</v>
      </c>
      <c r="E3777">
        <f ca="1">VLOOKUP(A3777&amp;B3777,'raw -- CBO demo'!$A$11:$N$8141,8,FALSE)+VLOOKUP(A3777&amp;B3777,'raw -- CBO demo'!$A$11:$N$8141,14,FALSE)</f>
        <v>2512185</v>
      </c>
    </row>
    <row r="3778" spans="1:5">
      <c r="A3778">
        <f t="shared" si="127"/>
        <v>2060</v>
      </c>
      <c r="B3778">
        <f t="shared" si="128"/>
        <v>39</v>
      </c>
      <c r="C3778" t="str">
        <f t="shared" si="128"/>
        <v>pop_35_44</v>
      </c>
      <c r="D3778">
        <f ca="1">VLOOKUP(A3778&amp;B3778,'raw -- CBO demo'!$A$11:$N$8141,4,FALSE)</f>
        <v>4388353</v>
      </c>
      <c r="E3778">
        <f ca="1">VLOOKUP(A3778&amp;B3778,'raw -- CBO demo'!$A$11:$N$8141,8,FALSE)+VLOOKUP(A3778&amp;B3778,'raw -- CBO demo'!$A$11:$N$8141,14,FALSE)</f>
        <v>2521053</v>
      </c>
    </row>
    <row r="3779" spans="1:5">
      <c r="A3779">
        <f t="shared" si="127"/>
        <v>2060</v>
      </c>
      <c r="B3779">
        <f t="shared" si="128"/>
        <v>40</v>
      </c>
      <c r="C3779" t="str">
        <f t="shared" si="128"/>
        <v>pop_35_44</v>
      </c>
      <c r="D3779">
        <f ca="1">VLOOKUP(A3779&amp;B3779,'raw -- CBO demo'!$A$11:$N$8141,4,FALSE)</f>
        <v>4505170</v>
      </c>
      <c r="E3779">
        <f ca="1">VLOOKUP(A3779&amp;B3779,'raw -- CBO demo'!$A$11:$N$8141,8,FALSE)+VLOOKUP(A3779&amp;B3779,'raw -- CBO demo'!$A$11:$N$8141,14,FALSE)</f>
        <v>2528783</v>
      </c>
    </row>
    <row r="3780" spans="1:5">
      <c r="A3780">
        <f t="shared" si="127"/>
        <v>2060</v>
      </c>
      <c r="B3780">
        <f t="shared" si="128"/>
        <v>41</v>
      </c>
      <c r="C3780" t="str">
        <f t="shared" si="128"/>
        <v>pop_35_44</v>
      </c>
      <c r="D3780">
        <f ca="1">VLOOKUP(A3780&amp;B3780,'raw -- CBO demo'!$A$11:$N$8141,4,FALSE)</f>
        <v>4555799</v>
      </c>
      <c r="E3780">
        <f ca="1">VLOOKUP(A3780&amp;B3780,'raw -- CBO demo'!$A$11:$N$8141,8,FALSE)+VLOOKUP(A3780&amp;B3780,'raw -- CBO demo'!$A$11:$N$8141,14,FALSE)</f>
        <v>2645488</v>
      </c>
    </row>
    <row r="3781" spans="1:5">
      <c r="A3781">
        <f t="shared" si="127"/>
        <v>2060</v>
      </c>
      <c r="B3781">
        <f t="shared" si="128"/>
        <v>42</v>
      </c>
      <c r="C3781" t="str">
        <f t="shared" si="128"/>
        <v>pop_35_44</v>
      </c>
      <c r="D3781">
        <f ca="1">VLOOKUP(A3781&amp;B3781,'raw -- CBO demo'!$A$11:$N$8141,4,FALSE)</f>
        <v>4617698</v>
      </c>
      <c r="E3781">
        <f ca="1">VLOOKUP(A3781&amp;B3781,'raw -- CBO demo'!$A$11:$N$8141,8,FALSE)+VLOOKUP(A3781&amp;B3781,'raw -- CBO demo'!$A$11:$N$8141,14,FALSE)</f>
        <v>2703420</v>
      </c>
    </row>
    <row r="3782" spans="1:5">
      <c r="A3782">
        <f t="shared" si="127"/>
        <v>2060</v>
      </c>
      <c r="B3782">
        <f t="shared" si="128"/>
        <v>43</v>
      </c>
      <c r="C3782" t="str">
        <f t="shared" si="128"/>
        <v>pop_35_44</v>
      </c>
      <c r="D3782">
        <f ca="1">VLOOKUP(A3782&amp;B3782,'raw -- CBO demo'!$A$11:$N$8141,4,FALSE)</f>
        <v>4704448</v>
      </c>
      <c r="E3782">
        <f ca="1">VLOOKUP(A3782&amp;B3782,'raw -- CBO demo'!$A$11:$N$8141,8,FALSE)+VLOOKUP(A3782&amp;B3782,'raw -- CBO demo'!$A$11:$N$8141,14,FALSE)</f>
        <v>2699805</v>
      </c>
    </row>
    <row r="3783" spans="1:5">
      <c r="A3783">
        <f t="shared" si="127"/>
        <v>2060</v>
      </c>
      <c r="B3783">
        <f t="shared" si="128"/>
        <v>44</v>
      </c>
      <c r="C3783" t="str">
        <f t="shared" si="128"/>
        <v>pop_35_44</v>
      </c>
      <c r="D3783">
        <f ca="1">VLOOKUP(A3783&amp;B3783,'raw -- CBO demo'!$A$11:$N$8141,4,FALSE)</f>
        <v>4733692</v>
      </c>
      <c r="E3783">
        <f ca="1">VLOOKUP(A3783&amp;B3783,'raw -- CBO demo'!$A$11:$N$8141,8,FALSE)+VLOOKUP(A3783&amp;B3783,'raw -- CBO demo'!$A$11:$N$8141,14,FALSE)</f>
        <v>2762409</v>
      </c>
    </row>
    <row r="3784" spans="1:5">
      <c r="A3784">
        <f t="shared" si="127"/>
        <v>2060</v>
      </c>
      <c r="B3784">
        <f t="shared" si="128"/>
        <v>45</v>
      </c>
      <c r="C3784" t="str">
        <f t="shared" si="128"/>
        <v>pop_45_54</v>
      </c>
      <c r="D3784">
        <f ca="1">VLOOKUP(A3784&amp;B3784,'raw -- CBO demo'!$A$11:$N$8141,4,FALSE)</f>
        <v>4740474</v>
      </c>
      <c r="E3784">
        <f ca="1">VLOOKUP(A3784&amp;B3784,'raw -- CBO demo'!$A$11:$N$8141,8,FALSE)+VLOOKUP(A3784&amp;B3784,'raw -- CBO demo'!$A$11:$N$8141,14,FALSE)</f>
        <v>2831291</v>
      </c>
    </row>
    <row r="3785" spans="1:5">
      <c r="A3785">
        <f t="shared" si="127"/>
        <v>2060</v>
      </c>
      <c r="B3785">
        <f t="shared" si="128"/>
        <v>46</v>
      </c>
      <c r="C3785" t="str">
        <f t="shared" si="128"/>
        <v>pop_45_54</v>
      </c>
      <c r="D3785">
        <f ca="1">VLOOKUP(A3785&amp;B3785,'raw -- CBO demo'!$A$11:$N$8141,4,FALSE)</f>
        <v>4682296</v>
      </c>
      <c r="E3785">
        <f ca="1">VLOOKUP(A3785&amp;B3785,'raw -- CBO demo'!$A$11:$N$8141,8,FALSE)+VLOOKUP(A3785&amp;B3785,'raw -- CBO demo'!$A$11:$N$8141,14,FALSE)</f>
        <v>2774551</v>
      </c>
    </row>
    <row r="3786" spans="1:5">
      <c r="A3786">
        <f t="shared" si="127"/>
        <v>2060</v>
      </c>
      <c r="B3786">
        <f t="shared" si="128"/>
        <v>47</v>
      </c>
      <c r="C3786" t="str">
        <f t="shared" si="128"/>
        <v>pop_45_54</v>
      </c>
      <c r="D3786">
        <f ca="1">VLOOKUP(A3786&amp;B3786,'raw -- CBO demo'!$A$11:$N$8141,4,FALSE)</f>
        <v>4692869</v>
      </c>
      <c r="E3786">
        <f ca="1">VLOOKUP(A3786&amp;B3786,'raw -- CBO demo'!$A$11:$N$8141,8,FALSE)+VLOOKUP(A3786&amp;B3786,'raw -- CBO demo'!$A$11:$N$8141,14,FALSE)</f>
        <v>2793513</v>
      </c>
    </row>
    <row r="3787" spans="1:5">
      <c r="A3787">
        <f t="shared" si="127"/>
        <v>2060</v>
      </c>
      <c r="B3787">
        <f t="shared" si="128"/>
        <v>48</v>
      </c>
      <c r="C3787" t="str">
        <f t="shared" si="128"/>
        <v>pop_45_54</v>
      </c>
      <c r="D3787">
        <f ca="1">VLOOKUP(A3787&amp;B3787,'raw -- CBO demo'!$A$11:$N$8141,4,FALSE)</f>
        <v>4679741</v>
      </c>
      <c r="E3787">
        <f ca="1">VLOOKUP(A3787&amp;B3787,'raw -- CBO demo'!$A$11:$N$8141,8,FALSE)+VLOOKUP(A3787&amp;B3787,'raw -- CBO demo'!$A$11:$N$8141,14,FALSE)</f>
        <v>2775022</v>
      </c>
    </row>
    <row r="3788" spans="1:5">
      <c r="A3788">
        <f t="shared" si="127"/>
        <v>2060</v>
      </c>
      <c r="B3788">
        <f t="shared" si="128"/>
        <v>49</v>
      </c>
      <c r="C3788" t="str">
        <f t="shared" si="128"/>
        <v>pop_45_54</v>
      </c>
      <c r="D3788">
        <f ca="1">VLOOKUP(A3788&amp;B3788,'raw -- CBO demo'!$A$11:$N$8141,4,FALSE)</f>
        <v>4754407</v>
      </c>
      <c r="E3788">
        <f ca="1">VLOOKUP(A3788&amp;B3788,'raw -- CBO demo'!$A$11:$N$8141,8,FALSE)+VLOOKUP(A3788&amp;B3788,'raw -- CBO demo'!$A$11:$N$8141,14,FALSE)</f>
        <v>2773352</v>
      </c>
    </row>
    <row r="3789" spans="1:5">
      <c r="A3789">
        <f t="shared" si="127"/>
        <v>2060</v>
      </c>
      <c r="B3789">
        <f t="shared" si="128"/>
        <v>50</v>
      </c>
      <c r="C3789" t="str">
        <f t="shared" si="128"/>
        <v>pop_45_54</v>
      </c>
      <c r="D3789">
        <f ca="1">VLOOKUP(A3789&amp;B3789,'raw -- CBO demo'!$A$11:$N$8141,4,FALSE)</f>
        <v>4814969</v>
      </c>
      <c r="E3789">
        <f ca="1">VLOOKUP(A3789&amp;B3789,'raw -- CBO demo'!$A$11:$N$8141,8,FALSE)+VLOOKUP(A3789&amp;B3789,'raw -- CBO demo'!$A$11:$N$8141,14,FALSE)</f>
        <v>2862579</v>
      </c>
    </row>
    <row r="3790" spans="1:5">
      <c r="A3790">
        <f t="shared" si="127"/>
        <v>2060</v>
      </c>
      <c r="B3790">
        <f t="shared" si="128"/>
        <v>51</v>
      </c>
      <c r="C3790" t="str">
        <f t="shared" si="128"/>
        <v>pop_45_54</v>
      </c>
      <c r="D3790">
        <f ca="1">VLOOKUP(A3790&amp;B3790,'raw -- CBO demo'!$A$11:$N$8141,4,FALSE)</f>
        <v>4958537</v>
      </c>
      <c r="E3790">
        <f ca="1">VLOOKUP(A3790&amp;B3790,'raw -- CBO demo'!$A$11:$N$8141,8,FALSE)+VLOOKUP(A3790&amp;B3790,'raw -- CBO demo'!$A$11:$N$8141,14,FALSE)</f>
        <v>2903615</v>
      </c>
    </row>
    <row r="3791" spans="1:5">
      <c r="A3791">
        <f t="shared" si="127"/>
        <v>2060</v>
      </c>
      <c r="B3791">
        <f t="shared" si="128"/>
        <v>52</v>
      </c>
      <c r="C3791" t="str">
        <f t="shared" si="128"/>
        <v>pop_45_54</v>
      </c>
      <c r="D3791">
        <f ca="1">VLOOKUP(A3791&amp;B3791,'raw -- CBO demo'!$A$11:$N$8141,4,FALSE)</f>
        <v>4967088</v>
      </c>
      <c r="E3791">
        <f ca="1">VLOOKUP(A3791&amp;B3791,'raw -- CBO demo'!$A$11:$N$8141,8,FALSE)+VLOOKUP(A3791&amp;B3791,'raw -- CBO demo'!$A$11:$N$8141,14,FALSE)</f>
        <v>2931124</v>
      </c>
    </row>
    <row r="3792" spans="1:5">
      <c r="A3792">
        <f t="shared" si="127"/>
        <v>2060</v>
      </c>
      <c r="B3792">
        <f t="shared" si="128"/>
        <v>53</v>
      </c>
      <c r="C3792" t="str">
        <f t="shared" si="128"/>
        <v>pop_45_54</v>
      </c>
      <c r="D3792">
        <f ca="1">VLOOKUP(A3792&amp;B3792,'raw -- CBO demo'!$A$11:$N$8141,4,FALSE)</f>
        <v>4890105</v>
      </c>
      <c r="E3792">
        <f ca="1">VLOOKUP(A3792&amp;B3792,'raw -- CBO demo'!$A$11:$N$8141,8,FALSE)+VLOOKUP(A3792&amp;B3792,'raw -- CBO demo'!$A$11:$N$8141,14,FALSE)</f>
        <v>2874549</v>
      </c>
    </row>
    <row r="3793" spans="1:5">
      <c r="A3793">
        <f t="shared" si="127"/>
        <v>2060</v>
      </c>
      <c r="B3793">
        <f t="shared" si="128"/>
        <v>54</v>
      </c>
      <c r="C3793" t="str">
        <f t="shared" si="128"/>
        <v>pop_45_54</v>
      </c>
      <c r="D3793">
        <f ca="1">VLOOKUP(A3793&amp;B3793,'raw -- CBO demo'!$A$11:$N$8141,4,FALSE)</f>
        <v>4769966</v>
      </c>
      <c r="E3793">
        <f ca="1">VLOOKUP(A3793&amp;B3793,'raw -- CBO demo'!$A$11:$N$8141,8,FALSE)+VLOOKUP(A3793&amp;B3793,'raw -- CBO demo'!$A$11:$N$8141,14,FALSE)</f>
        <v>2784486</v>
      </c>
    </row>
    <row r="3794" spans="1:5">
      <c r="A3794">
        <f t="shared" si="127"/>
        <v>2060</v>
      </c>
      <c r="B3794">
        <f t="shared" si="128"/>
        <v>55</v>
      </c>
      <c r="C3794" t="str">
        <f t="shared" si="128"/>
        <v>pop_55_64</v>
      </c>
      <c r="D3794">
        <f ca="1">VLOOKUP(A3794&amp;B3794,'raw -- CBO demo'!$A$11:$N$8141,4,FALSE)</f>
        <v>4705163</v>
      </c>
      <c r="E3794">
        <f ca="1">VLOOKUP(A3794&amp;B3794,'raw -- CBO demo'!$A$11:$N$8141,8,FALSE)+VLOOKUP(A3794&amp;B3794,'raw -- CBO demo'!$A$11:$N$8141,14,FALSE)</f>
        <v>2765132</v>
      </c>
    </row>
    <row r="3795" spans="1:5">
      <c r="A3795">
        <f t="shared" si="127"/>
        <v>2060</v>
      </c>
      <c r="B3795">
        <f t="shared" si="128"/>
        <v>56</v>
      </c>
      <c r="C3795" t="str">
        <f t="shared" si="128"/>
        <v>pop_55_64</v>
      </c>
      <c r="D3795">
        <f ca="1">VLOOKUP(A3795&amp;B3795,'raw -- CBO demo'!$A$11:$N$8141,4,FALSE)</f>
        <v>4651791</v>
      </c>
      <c r="E3795">
        <f ca="1">VLOOKUP(A3795&amp;B3795,'raw -- CBO demo'!$A$11:$N$8141,8,FALSE)+VLOOKUP(A3795&amp;B3795,'raw -- CBO demo'!$A$11:$N$8141,14,FALSE)</f>
        <v>2708972</v>
      </c>
    </row>
    <row r="3796" spans="1:5">
      <c r="A3796">
        <f t="shared" si="127"/>
        <v>2060</v>
      </c>
      <c r="B3796">
        <f t="shared" si="128"/>
        <v>57</v>
      </c>
      <c r="C3796" t="str">
        <f t="shared" si="128"/>
        <v>pop_55_64</v>
      </c>
      <c r="D3796">
        <f ca="1">VLOOKUP(A3796&amp;B3796,'raw -- CBO demo'!$A$11:$N$8141,4,FALSE)</f>
        <v>4580458</v>
      </c>
      <c r="E3796">
        <f ca="1">VLOOKUP(A3796&amp;B3796,'raw -- CBO demo'!$A$11:$N$8141,8,FALSE)+VLOOKUP(A3796&amp;B3796,'raw -- CBO demo'!$A$11:$N$8141,14,FALSE)</f>
        <v>2706373</v>
      </c>
    </row>
    <row r="3797" spans="1:5">
      <c r="A3797">
        <f t="shared" si="127"/>
        <v>2060</v>
      </c>
      <c r="B3797">
        <f t="shared" si="128"/>
        <v>58</v>
      </c>
      <c r="C3797" t="str">
        <f t="shared" si="128"/>
        <v>pop_55_64</v>
      </c>
      <c r="D3797">
        <f ca="1">VLOOKUP(A3797&amp;B3797,'raw -- CBO demo'!$A$11:$N$8141,4,FALSE)</f>
        <v>4554365</v>
      </c>
      <c r="E3797">
        <f ca="1">VLOOKUP(A3797&amp;B3797,'raw -- CBO demo'!$A$11:$N$8141,8,FALSE)+VLOOKUP(A3797&amp;B3797,'raw -- CBO demo'!$A$11:$N$8141,14,FALSE)</f>
        <v>2690904</v>
      </c>
    </row>
    <row r="3798" spans="1:5">
      <c r="A3798">
        <f t="shared" si="127"/>
        <v>2060</v>
      </c>
      <c r="B3798">
        <f t="shared" si="128"/>
        <v>59</v>
      </c>
      <c r="C3798" t="str">
        <f t="shared" si="128"/>
        <v>pop_55_64</v>
      </c>
      <c r="D3798">
        <f ca="1">VLOOKUP(A3798&amp;B3798,'raw -- CBO demo'!$A$11:$N$8141,4,FALSE)</f>
        <v>4607114</v>
      </c>
      <c r="E3798">
        <f ca="1">VLOOKUP(A3798&amp;B3798,'raw -- CBO demo'!$A$11:$N$8141,8,FALSE)+VLOOKUP(A3798&amp;B3798,'raw -- CBO demo'!$A$11:$N$8141,14,FALSE)</f>
        <v>2680681</v>
      </c>
    </row>
    <row r="3799" spans="1:5">
      <c r="A3799">
        <f t="shared" si="127"/>
        <v>2060</v>
      </c>
      <c r="B3799">
        <f t="shared" si="128"/>
        <v>60</v>
      </c>
      <c r="C3799" t="str">
        <f t="shared" si="128"/>
        <v>pop_55_64</v>
      </c>
      <c r="D3799">
        <f ca="1">VLOOKUP(A3799&amp;B3799,'raw -- CBO demo'!$A$11:$N$8141,4,FALSE)</f>
        <v>4511755</v>
      </c>
      <c r="E3799">
        <f ca="1">VLOOKUP(A3799&amp;B3799,'raw -- CBO demo'!$A$11:$N$8141,8,FALSE)+VLOOKUP(A3799&amp;B3799,'raw -- CBO demo'!$A$11:$N$8141,14,FALSE)</f>
        <v>2621760</v>
      </c>
    </row>
    <row r="3800" spans="1:5">
      <c r="A3800">
        <f t="shared" si="127"/>
        <v>2060</v>
      </c>
      <c r="B3800">
        <f t="shared" si="128"/>
        <v>61</v>
      </c>
      <c r="C3800" t="str">
        <f t="shared" si="128"/>
        <v>pop_55_64</v>
      </c>
      <c r="D3800">
        <f ca="1">VLOOKUP(A3800&amp;B3800,'raw -- CBO demo'!$A$11:$N$8141,4,FALSE)</f>
        <v>4472668</v>
      </c>
      <c r="E3800">
        <f ca="1">VLOOKUP(A3800&amp;B3800,'raw -- CBO demo'!$A$11:$N$8141,8,FALSE)+VLOOKUP(A3800&amp;B3800,'raw -- CBO demo'!$A$11:$N$8141,14,FALSE)</f>
        <v>2564282</v>
      </c>
    </row>
    <row r="3801" spans="1:5">
      <c r="A3801">
        <f t="shared" si="127"/>
        <v>2060</v>
      </c>
      <c r="B3801">
        <f t="shared" si="128"/>
        <v>62</v>
      </c>
      <c r="C3801" t="str">
        <f t="shared" si="128"/>
        <v>pop_55_64</v>
      </c>
      <c r="D3801">
        <f ca="1">VLOOKUP(A3801&amp;B3801,'raw -- CBO demo'!$A$11:$N$8141,4,FALSE)</f>
        <v>4373776</v>
      </c>
      <c r="E3801">
        <f ca="1">VLOOKUP(A3801&amp;B3801,'raw -- CBO demo'!$A$11:$N$8141,8,FALSE)+VLOOKUP(A3801&amp;B3801,'raw -- CBO demo'!$A$11:$N$8141,14,FALSE)</f>
        <v>2528979</v>
      </c>
    </row>
    <row r="3802" spans="1:5">
      <c r="A3802">
        <f t="shared" si="127"/>
        <v>2060</v>
      </c>
      <c r="B3802">
        <f t="shared" si="128"/>
        <v>63</v>
      </c>
      <c r="C3802" t="str">
        <f t="shared" si="128"/>
        <v>pop_55_64</v>
      </c>
      <c r="D3802">
        <f ca="1">VLOOKUP(A3802&amp;B3802,'raw -- CBO demo'!$A$11:$N$8141,4,FALSE)</f>
        <v>4346292</v>
      </c>
      <c r="E3802">
        <f ca="1">VLOOKUP(A3802&amp;B3802,'raw -- CBO demo'!$A$11:$N$8141,8,FALSE)+VLOOKUP(A3802&amp;B3802,'raw -- CBO demo'!$A$11:$N$8141,14,FALSE)</f>
        <v>2473954</v>
      </c>
    </row>
    <row r="3803" spans="1:5">
      <c r="A3803">
        <f t="shared" si="127"/>
        <v>2060</v>
      </c>
      <c r="B3803">
        <f t="shared" si="128"/>
        <v>64</v>
      </c>
      <c r="C3803" t="str">
        <f t="shared" si="128"/>
        <v>pop_55_64</v>
      </c>
      <c r="D3803">
        <f ca="1">VLOOKUP(A3803&amp;B3803,'raw -- CBO demo'!$A$11:$N$8141,4,FALSE)</f>
        <v>4322177</v>
      </c>
      <c r="E3803">
        <f ca="1">VLOOKUP(A3803&amp;B3803,'raw -- CBO demo'!$A$11:$N$8141,8,FALSE)+VLOOKUP(A3803&amp;B3803,'raw -- CBO demo'!$A$11:$N$8141,14,FALSE)</f>
        <v>2577944</v>
      </c>
    </row>
    <row r="3804" spans="1:5">
      <c r="A3804">
        <f t="shared" si="127"/>
        <v>2060</v>
      </c>
      <c r="B3804">
        <f t="shared" si="128"/>
        <v>65</v>
      </c>
      <c r="C3804" t="str">
        <f t="shared" si="128"/>
        <v>pop_65_74</v>
      </c>
      <c r="D3804">
        <f ca="1">VLOOKUP(A3804&amp;B3804,'raw -- CBO demo'!$A$11:$N$8141,4,FALSE)</f>
        <v>4309946</v>
      </c>
      <c r="E3804">
        <f ca="1">VLOOKUP(A3804&amp;B3804,'raw -- CBO demo'!$A$11:$N$8141,8,FALSE)+VLOOKUP(A3804&amp;B3804,'raw -- CBO demo'!$A$11:$N$8141,14,FALSE)</f>
        <v>2574306</v>
      </c>
    </row>
    <row r="3805" spans="1:5">
      <c r="A3805">
        <f t="shared" si="127"/>
        <v>2060</v>
      </c>
      <c r="B3805">
        <f t="shared" si="128"/>
        <v>66</v>
      </c>
      <c r="C3805" t="str">
        <f t="shared" si="128"/>
        <v>pop_65_74</v>
      </c>
      <c r="D3805">
        <f ca="1">VLOOKUP(A3805&amp;B3805,'raw -- CBO demo'!$A$11:$N$8141,4,FALSE)</f>
        <v>4318642</v>
      </c>
      <c r="E3805">
        <f ca="1">VLOOKUP(A3805&amp;B3805,'raw -- CBO demo'!$A$11:$N$8141,8,FALSE)+VLOOKUP(A3805&amp;B3805,'raw -- CBO demo'!$A$11:$N$8141,14,FALSE)</f>
        <v>2460998</v>
      </c>
    </row>
    <row r="3806" spans="1:5">
      <c r="A3806">
        <f t="shared" si="127"/>
        <v>2060</v>
      </c>
      <c r="B3806">
        <f t="shared" si="128"/>
        <v>67</v>
      </c>
      <c r="C3806" t="str">
        <f t="shared" si="128"/>
        <v>pop_65_74</v>
      </c>
      <c r="D3806">
        <f ca="1">VLOOKUP(A3806&amp;B3806,'raw -- CBO demo'!$A$11:$N$8141,4,FALSE)</f>
        <v>4356440</v>
      </c>
      <c r="E3806">
        <f ca="1">VLOOKUP(A3806&amp;B3806,'raw -- CBO demo'!$A$11:$N$8141,8,FALSE)+VLOOKUP(A3806&amp;B3806,'raw -- CBO demo'!$A$11:$N$8141,14,FALSE)</f>
        <v>2531001</v>
      </c>
    </row>
    <row r="3807" spans="1:5">
      <c r="A3807">
        <f t="shared" si="127"/>
        <v>2060</v>
      </c>
      <c r="B3807">
        <f t="shared" si="128"/>
        <v>68</v>
      </c>
      <c r="C3807" t="str">
        <f t="shared" si="128"/>
        <v>pop_65_74</v>
      </c>
      <c r="D3807">
        <f ca="1">VLOOKUP(A3807&amp;B3807,'raw -- CBO demo'!$A$11:$N$8141,4,FALSE)</f>
        <v>4353385</v>
      </c>
      <c r="E3807">
        <f ca="1">VLOOKUP(A3807&amp;B3807,'raw -- CBO demo'!$A$11:$N$8141,8,FALSE)+VLOOKUP(A3807&amp;B3807,'raw -- CBO demo'!$A$11:$N$8141,14,FALSE)</f>
        <v>2454669</v>
      </c>
    </row>
    <row r="3808" spans="1:5">
      <c r="A3808">
        <f t="shared" si="127"/>
        <v>2060</v>
      </c>
      <c r="B3808">
        <f t="shared" si="128"/>
        <v>69</v>
      </c>
      <c r="C3808" t="str">
        <f t="shared" si="128"/>
        <v>pop_65_74</v>
      </c>
      <c r="D3808">
        <f ca="1">VLOOKUP(A3808&amp;B3808,'raw -- CBO demo'!$A$11:$N$8141,4,FALSE)</f>
        <v>4351816</v>
      </c>
      <c r="E3808">
        <f ca="1">VLOOKUP(A3808&amp;B3808,'raw -- CBO demo'!$A$11:$N$8141,8,FALSE)+VLOOKUP(A3808&amp;B3808,'raw -- CBO demo'!$A$11:$N$8141,14,FALSE)</f>
        <v>2466987</v>
      </c>
    </row>
    <row r="3809" spans="1:5">
      <c r="A3809">
        <f t="shared" si="127"/>
        <v>2060</v>
      </c>
      <c r="B3809">
        <f t="shared" si="128"/>
        <v>70</v>
      </c>
      <c r="C3809" t="str">
        <f t="shared" si="128"/>
        <v>pop_65_74</v>
      </c>
      <c r="D3809">
        <f ca="1">VLOOKUP(A3809&amp;B3809,'raw -- CBO demo'!$A$11:$N$8141,4,FALSE)</f>
        <v>4183657</v>
      </c>
      <c r="E3809">
        <f ca="1">VLOOKUP(A3809&amp;B3809,'raw -- CBO demo'!$A$11:$N$8141,8,FALSE)+VLOOKUP(A3809&amp;B3809,'raw -- CBO demo'!$A$11:$N$8141,14,FALSE)</f>
        <v>2375579</v>
      </c>
    </row>
    <row r="3810" spans="1:5">
      <c r="A3810">
        <f t="shared" si="127"/>
        <v>2060</v>
      </c>
      <c r="B3810">
        <f t="shared" si="128"/>
        <v>71</v>
      </c>
      <c r="C3810" t="str">
        <f t="shared" si="128"/>
        <v>pop_65_74</v>
      </c>
      <c r="D3810">
        <f ca="1">VLOOKUP(A3810&amp;B3810,'raw -- CBO demo'!$A$11:$N$8141,4,FALSE)</f>
        <v>4035933</v>
      </c>
      <c r="E3810">
        <f ca="1">VLOOKUP(A3810&amp;B3810,'raw -- CBO demo'!$A$11:$N$8141,8,FALSE)+VLOOKUP(A3810&amp;B3810,'raw -- CBO demo'!$A$11:$N$8141,14,FALSE)</f>
        <v>2188683</v>
      </c>
    </row>
    <row r="3811" spans="1:5">
      <c r="A3811">
        <f t="shared" si="127"/>
        <v>2060</v>
      </c>
      <c r="B3811">
        <f t="shared" si="128"/>
        <v>72</v>
      </c>
      <c r="C3811" t="str">
        <f t="shared" si="128"/>
        <v>pop_65_74</v>
      </c>
      <c r="D3811">
        <f ca="1">VLOOKUP(A3811&amp;B3811,'raw -- CBO demo'!$A$11:$N$8141,4,FALSE)</f>
        <v>3883668</v>
      </c>
      <c r="E3811">
        <f ca="1">VLOOKUP(A3811&amp;B3811,'raw -- CBO demo'!$A$11:$N$8141,8,FALSE)+VLOOKUP(A3811&amp;B3811,'raw -- CBO demo'!$A$11:$N$8141,14,FALSE)</f>
        <v>2142513</v>
      </c>
    </row>
    <row r="3812" spans="1:5">
      <c r="A3812">
        <f t="shared" si="127"/>
        <v>2060</v>
      </c>
      <c r="B3812">
        <f t="shared" si="128"/>
        <v>73</v>
      </c>
      <c r="C3812" t="str">
        <f t="shared" si="128"/>
        <v>pop_65_74</v>
      </c>
      <c r="D3812">
        <f ca="1">VLOOKUP(A3812&amp;B3812,'raw -- CBO demo'!$A$11:$N$8141,4,FALSE)</f>
        <v>3786281</v>
      </c>
      <c r="E3812">
        <f ca="1">VLOOKUP(A3812&amp;B3812,'raw -- CBO demo'!$A$11:$N$8141,8,FALSE)+VLOOKUP(A3812&amp;B3812,'raw -- CBO demo'!$A$11:$N$8141,14,FALSE)</f>
        <v>2111256</v>
      </c>
    </row>
    <row r="3813" spans="1:5">
      <c r="A3813">
        <f t="shared" si="127"/>
        <v>2060</v>
      </c>
      <c r="B3813">
        <f t="shared" si="128"/>
        <v>74</v>
      </c>
      <c r="C3813" t="str">
        <f t="shared" si="128"/>
        <v>pop_65_74</v>
      </c>
      <c r="D3813">
        <f ca="1">VLOOKUP(A3813&amp;B3813,'raw -- CBO demo'!$A$11:$N$8141,4,FALSE)</f>
        <v>3730396</v>
      </c>
      <c r="E3813">
        <f ca="1">VLOOKUP(A3813&amp;B3813,'raw -- CBO demo'!$A$11:$N$8141,8,FALSE)+VLOOKUP(A3813&amp;B3813,'raw -- CBO demo'!$A$11:$N$8141,14,FALSE)</f>
        <v>2059485</v>
      </c>
    </row>
    <row r="3814" spans="1:5">
      <c r="A3814">
        <f t="shared" si="127"/>
        <v>2060</v>
      </c>
      <c r="B3814">
        <f t="shared" si="128"/>
        <v>75</v>
      </c>
      <c r="C3814" t="str">
        <f t="shared" si="128"/>
        <v>pop_75_84</v>
      </c>
      <c r="D3814">
        <f ca="1">VLOOKUP(A3814&amp;B3814,'raw -- CBO demo'!$A$11:$N$8141,4,FALSE)</f>
        <v>3588471</v>
      </c>
      <c r="E3814">
        <f ca="1">VLOOKUP(A3814&amp;B3814,'raw -- CBO demo'!$A$11:$N$8141,8,FALSE)+VLOOKUP(A3814&amp;B3814,'raw -- CBO demo'!$A$11:$N$8141,14,FALSE)</f>
        <v>1988831</v>
      </c>
    </row>
    <row r="3815" spans="1:5">
      <c r="A3815">
        <f t="shared" si="127"/>
        <v>2060</v>
      </c>
      <c r="B3815">
        <f t="shared" si="128"/>
        <v>76</v>
      </c>
      <c r="C3815" t="str">
        <f t="shared" si="128"/>
        <v>pop_75_84</v>
      </c>
      <c r="D3815">
        <f ca="1">VLOOKUP(A3815&amp;B3815,'raw -- CBO demo'!$A$11:$N$8141,4,FALSE)</f>
        <v>3494874</v>
      </c>
      <c r="E3815">
        <f ca="1">VLOOKUP(A3815&amp;B3815,'raw -- CBO demo'!$A$11:$N$8141,8,FALSE)+VLOOKUP(A3815&amp;B3815,'raw -- CBO demo'!$A$11:$N$8141,14,FALSE)</f>
        <v>1961510</v>
      </c>
    </row>
    <row r="3816" spans="1:5">
      <c r="A3816">
        <f t="shared" si="127"/>
        <v>2060</v>
      </c>
      <c r="B3816">
        <f t="shared" si="128"/>
        <v>77</v>
      </c>
      <c r="C3816" t="str">
        <f t="shared" si="128"/>
        <v>pop_75_84</v>
      </c>
      <c r="D3816">
        <f ca="1">VLOOKUP(A3816&amp;B3816,'raw -- CBO demo'!$A$11:$N$8141,4,FALSE)</f>
        <v>3472360</v>
      </c>
      <c r="E3816">
        <f ca="1">VLOOKUP(A3816&amp;B3816,'raw -- CBO demo'!$A$11:$N$8141,8,FALSE)+VLOOKUP(A3816&amp;B3816,'raw -- CBO demo'!$A$11:$N$8141,14,FALSE)</f>
        <v>1878904</v>
      </c>
    </row>
    <row r="3817" spans="1:5">
      <c r="A3817">
        <f t="shared" si="127"/>
        <v>2060</v>
      </c>
      <c r="B3817">
        <f t="shared" si="128"/>
        <v>78</v>
      </c>
      <c r="C3817" t="str">
        <f t="shared" si="128"/>
        <v>pop_75_84</v>
      </c>
      <c r="D3817">
        <f ca="1">VLOOKUP(A3817&amp;B3817,'raw -- CBO demo'!$A$11:$N$8141,4,FALSE)</f>
        <v>3321913</v>
      </c>
      <c r="E3817">
        <f ca="1">VLOOKUP(A3817&amp;B3817,'raw -- CBO demo'!$A$11:$N$8141,8,FALSE)+VLOOKUP(A3817&amp;B3817,'raw -- CBO demo'!$A$11:$N$8141,14,FALSE)</f>
        <v>1782400</v>
      </c>
    </row>
    <row r="3818" spans="1:5">
      <c r="A3818">
        <f t="shared" si="127"/>
        <v>2060</v>
      </c>
      <c r="B3818">
        <f t="shared" si="128"/>
        <v>79</v>
      </c>
      <c r="C3818" t="str">
        <f t="shared" si="128"/>
        <v>pop_75_84</v>
      </c>
      <c r="D3818">
        <f ca="1">VLOOKUP(A3818&amp;B3818,'raw -- CBO demo'!$A$11:$N$8141,4,FALSE)</f>
        <v>3267157</v>
      </c>
      <c r="E3818">
        <f ca="1">VLOOKUP(A3818&amp;B3818,'raw -- CBO demo'!$A$11:$N$8141,8,FALSE)+VLOOKUP(A3818&amp;B3818,'raw -- CBO demo'!$A$11:$N$8141,14,FALSE)</f>
        <v>1760079</v>
      </c>
    </row>
    <row r="3819" spans="1:5">
      <c r="A3819">
        <f t="shared" si="127"/>
        <v>2060</v>
      </c>
      <c r="B3819">
        <f t="shared" si="128"/>
        <v>80</v>
      </c>
      <c r="C3819" t="str">
        <f t="shared" si="128"/>
        <v>pop_75_84</v>
      </c>
      <c r="D3819">
        <f ca="1">VLOOKUP(A3819&amp;B3819,'raw -- CBO demo'!$A$11:$N$8141,4,FALSE)</f>
        <v>3038685</v>
      </c>
      <c r="E3819">
        <f ca="1">VLOOKUP(A3819&amp;B3819,'raw -- CBO demo'!$A$11:$N$8141,8,FALSE)+VLOOKUP(A3819&amp;B3819,'raw -- CBO demo'!$A$11:$N$8141,14,FALSE)</f>
        <v>1634671</v>
      </c>
    </row>
    <row r="3820" spans="1:5">
      <c r="A3820">
        <f t="shared" si="127"/>
        <v>2060</v>
      </c>
      <c r="B3820">
        <f t="shared" si="128"/>
        <v>81</v>
      </c>
      <c r="C3820" t="str">
        <f t="shared" si="128"/>
        <v>pop_75_84</v>
      </c>
      <c r="D3820">
        <f ca="1">VLOOKUP(A3820&amp;B3820,'raw -- CBO demo'!$A$11:$N$8141,4,FALSE)</f>
        <v>2828692</v>
      </c>
      <c r="E3820">
        <f ca="1">VLOOKUP(A3820&amp;B3820,'raw -- CBO demo'!$A$11:$N$8141,8,FALSE)+VLOOKUP(A3820&amp;B3820,'raw -- CBO demo'!$A$11:$N$8141,14,FALSE)</f>
        <v>1501647</v>
      </c>
    </row>
    <row r="3821" spans="1:5">
      <c r="A3821">
        <f t="shared" ref="A3821:A3839" si="129">A3720+1</f>
        <v>2060</v>
      </c>
      <c r="B3821">
        <f t="shared" ref="B3821:C3839" si="130">B3720</f>
        <v>82</v>
      </c>
      <c r="C3821" t="str">
        <f t="shared" si="130"/>
        <v>pop_75_84</v>
      </c>
      <c r="D3821">
        <f ca="1">VLOOKUP(A3821&amp;B3821,'raw -- CBO demo'!$A$11:$N$8141,4,FALSE)</f>
        <v>2690734</v>
      </c>
      <c r="E3821">
        <f ca="1">VLOOKUP(A3821&amp;B3821,'raw -- CBO demo'!$A$11:$N$8141,8,FALSE)+VLOOKUP(A3821&amp;B3821,'raw -- CBO demo'!$A$11:$N$8141,14,FALSE)</f>
        <v>1385776</v>
      </c>
    </row>
    <row r="3822" spans="1:5">
      <c r="A3822">
        <f t="shared" si="129"/>
        <v>2060</v>
      </c>
      <c r="B3822">
        <f t="shared" si="130"/>
        <v>83</v>
      </c>
      <c r="C3822" t="str">
        <f t="shared" si="130"/>
        <v>pop_75_84</v>
      </c>
      <c r="D3822">
        <f ca="1">VLOOKUP(A3822&amp;B3822,'raw -- CBO demo'!$A$11:$N$8141,4,FALSE)</f>
        <v>2471297</v>
      </c>
      <c r="E3822">
        <f ca="1">VLOOKUP(A3822&amp;B3822,'raw -- CBO demo'!$A$11:$N$8141,8,FALSE)+VLOOKUP(A3822&amp;B3822,'raw -- CBO demo'!$A$11:$N$8141,14,FALSE)</f>
        <v>1275667</v>
      </c>
    </row>
    <row r="3823" spans="1:5">
      <c r="A3823">
        <f t="shared" si="129"/>
        <v>2060</v>
      </c>
      <c r="B3823">
        <f t="shared" si="130"/>
        <v>84</v>
      </c>
      <c r="C3823" t="str">
        <f t="shared" si="130"/>
        <v>pop_75_84</v>
      </c>
      <c r="D3823">
        <f ca="1">VLOOKUP(A3823&amp;B3823,'raw -- CBO demo'!$A$11:$N$8141,4,FALSE)</f>
        <v>2321927</v>
      </c>
      <c r="E3823">
        <f ca="1">VLOOKUP(A3823&amp;B3823,'raw -- CBO demo'!$A$11:$N$8141,8,FALSE)+VLOOKUP(A3823&amp;B3823,'raw -- CBO demo'!$A$11:$N$8141,14,FALSE)</f>
        <v>1153559</v>
      </c>
    </row>
    <row r="3824" spans="1:5">
      <c r="A3824">
        <f t="shared" si="129"/>
        <v>2060</v>
      </c>
      <c r="B3824">
        <f t="shared" si="130"/>
        <v>85</v>
      </c>
      <c r="C3824" t="str">
        <f t="shared" si="130"/>
        <v>pop_85_plus</v>
      </c>
      <c r="D3824">
        <f ca="1">VLOOKUP(A3824&amp;B3824,'raw -- CBO demo'!$A$11:$N$8141,4,FALSE)</f>
        <v>2173550</v>
      </c>
      <c r="E3824">
        <f ca="1">VLOOKUP(A3824&amp;B3824,'raw -- CBO demo'!$A$11:$N$8141,8,FALSE)+VLOOKUP(A3824&amp;B3824,'raw -- CBO demo'!$A$11:$N$8141,14,FALSE)</f>
        <v>1018601</v>
      </c>
    </row>
    <row r="3825" spans="1:5">
      <c r="A3825">
        <f t="shared" si="129"/>
        <v>2060</v>
      </c>
      <c r="B3825">
        <f t="shared" si="130"/>
        <v>86</v>
      </c>
      <c r="C3825" t="str">
        <f t="shared" si="130"/>
        <v>pop_85_plus</v>
      </c>
      <c r="D3825">
        <f ca="1">VLOOKUP(A3825&amp;B3825,'raw -- CBO demo'!$A$11:$N$8141,4,FALSE)</f>
        <v>1986808</v>
      </c>
      <c r="E3825">
        <f ca="1">VLOOKUP(A3825&amp;B3825,'raw -- CBO demo'!$A$11:$N$8141,8,FALSE)+VLOOKUP(A3825&amp;B3825,'raw -- CBO demo'!$A$11:$N$8141,14,FALSE)</f>
        <v>926480</v>
      </c>
    </row>
    <row r="3826" spans="1:5">
      <c r="A3826">
        <f t="shared" si="129"/>
        <v>2060</v>
      </c>
      <c r="B3826">
        <f t="shared" si="130"/>
        <v>87</v>
      </c>
      <c r="C3826" t="str">
        <f t="shared" si="130"/>
        <v>pop_85_plus</v>
      </c>
      <c r="D3826">
        <f ca="1">VLOOKUP(A3826&amp;B3826,'raw -- CBO demo'!$A$11:$N$8141,4,FALSE)</f>
        <v>1904394</v>
      </c>
      <c r="E3826">
        <f ca="1">VLOOKUP(A3826&amp;B3826,'raw -- CBO demo'!$A$11:$N$8141,8,FALSE)+VLOOKUP(A3826&amp;B3826,'raw -- CBO demo'!$A$11:$N$8141,14,FALSE)</f>
        <v>857365</v>
      </c>
    </row>
    <row r="3827" spans="1:5">
      <c r="A3827">
        <f t="shared" si="129"/>
        <v>2060</v>
      </c>
      <c r="B3827">
        <f t="shared" si="130"/>
        <v>88</v>
      </c>
      <c r="C3827" t="str">
        <f t="shared" si="130"/>
        <v>pop_85_plus</v>
      </c>
      <c r="D3827">
        <f ca="1">VLOOKUP(A3827&amp;B3827,'raw -- CBO demo'!$A$11:$N$8141,4,FALSE)</f>
        <v>1815473</v>
      </c>
      <c r="E3827">
        <f ca="1">VLOOKUP(A3827&amp;B3827,'raw -- CBO demo'!$A$11:$N$8141,8,FALSE)+VLOOKUP(A3827&amp;B3827,'raw -- CBO demo'!$A$11:$N$8141,14,FALSE)</f>
        <v>740587</v>
      </c>
    </row>
    <row r="3828" spans="1:5">
      <c r="A3828">
        <f t="shared" si="129"/>
        <v>2060</v>
      </c>
      <c r="B3828">
        <f t="shared" si="130"/>
        <v>89</v>
      </c>
      <c r="C3828" t="str">
        <f t="shared" si="130"/>
        <v>pop_85_plus</v>
      </c>
      <c r="D3828">
        <f ca="1">VLOOKUP(A3828&amp;B3828,'raw -- CBO demo'!$A$11:$N$8141,4,FALSE)</f>
        <v>1707601</v>
      </c>
      <c r="E3828">
        <f ca="1">VLOOKUP(A3828&amp;B3828,'raw -- CBO demo'!$A$11:$N$8141,8,FALSE)+VLOOKUP(A3828&amp;B3828,'raw -- CBO demo'!$A$11:$N$8141,14,FALSE)</f>
        <v>668873</v>
      </c>
    </row>
    <row r="3829" spans="1:5">
      <c r="A3829">
        <f t="shared" si="129"/>
        <v>2060</v>
      </c>
      <c r="B3829">
        <f t="shared" si="130"/>
        <v>90</v>
      </c>
      <c r="C3829" t="str">
        <f t="shared" si="130"/>
        <v>pop_85_plus</v>
      </c>
      <c r="D3829">
        <f ca="1">VLOOKUP(A3829&amp;B3829,'raw -- CBO demo'!$A$11:$N$8141,4,FALSE)</f>
        <v>1448182</v>
      </c>
      <c r="E3829">
        <f ca="1">VLOOKUP(A3829&amp;B3829,'raw -- CBO demo'!$A$11:$N$8141,8,FALSE)+VLOOKUP(A3829&amp;B3829,'raw -- CBO demo'!$A$11:$N$8141,14,FALSE)</f>
        <v>565450</v>
      </c>
    </row>
    <row r="3830" spans="1:5">
      <c r="A3830">
        <f t="shared" si="129"/>
        <v>2060</v>
      </c>
      <c r="B3830">
        <f t="shared" si="130"/>
        <v>91</v>
      </c>
      <c r="C3830" t="str">
        <f t="shared" si="130"/>
        <v>pop_85_plus</v>
      </c>
      <c r="D3830">
        <f ca="1">VLOOKUP(A3830&amp;B3830,'raw -- CBO demo'!$A$11:$N$8141,4,FALSE)</f>
        <v>1221865</v>
      </c>
      <c r="E3830">
        <f ca="1">VLOOKUP(A3830&amp;B3830,'raw -- CBO demo'!$A$11:$N$8141,8,FALSE)+VLOOKUP(A3830&amp;B3830,'raw -- CBO demo'!$A$11:$N$8141,14,FALSE)</f>
        <v>438771</v>
      </c>
    </row>
    <row r="3831" spans="1:5">
      <c r="A3831">
        <f t="shared" si="129"/>
        <v>2060</v>
      </c>
      <c r="B3831">
        <f t="shared" si="130"/>
        <v>92</v>
      </c>
      <c r="C3831" t="str">
        <f t="shared" si="130"/>
        <v>pop_85_plus</v>
      </c>
      <c r="D3831">
        <f ca="1">VLOOKUP(A3831&amp;B3831,'raw -- CBO demo'!$A$11:$N$8141,4,FALSE)</f>
        <v>1031914</v>
      </c>
      <c r="E3831">
        <f ca="1">VLOOKUP(A3831&amp;B3831,'raw -- CBO demo'!$A$11:$N$8141,8,FALSE)+VLOOKUP(A3831&amp;B3831,'raw -- CBO demo'!$A$11:$N$8141,14,FALSE)</f>
        <v>354894</v>
      </c>
    </row>
    <row r="3832" spans="1:5">
      <c r="A3832">
        <f t="shared" si="129"/>
        <v>2060</v>
      </c>
      <c r="B3832">
        <f t="shared" si="130"/>
        <v>93</v>
      </c>
      <c r="C3832" t="str">
        <f t="shared" si="130"/>
        <v>pop_85_plus</v>
      </c>
      <c r="D3832">
        <f ca="1">VLOOKUP(A3832&amp;B3832,'raw -- CBO demo'!$A$11:$N$8141,4,FALSE)</f>
        <v>876573</v>
      </c>
      <c r="E3832">
        <f ca="1">VLOOKUP(A3832&amp;B3832,'raw -- CBO demo'!$A$11:$N$8141,8,FALSE)+VLOOKUP(A3832&amp;B3832,'raw -- CBO demo'!$A$11:$N$8141,14,FALSE)</f>
        <v>279701</v>
      </c>
    </row>
    <row r="3833" spans="1:5">
      <c r="A3833">
        <f t="shared" si="129"/>
        <v>2060</v>
      </c>
      <c r="B3833">
        <f t="shared" si="130"/>
        <v>94</v>
      </c>
      <c r="C3833" t="str">
        <f t="shared" si="130"/>
        <v>pop_85_plus</v>
      </c>
      <c r="D3833">
        <f ca="1">VLOOKUP(A3833&amp;B3833,'raw -- CBO demo'!$A$11:$N$8141,4,FALSE)</f>
        <v>745516</v>
      </c>
      <c r="E3833">
        <f ca="1">VLOOKUP(A3833&amp;B3833,'raw -- CBO demo'!$A$11:$N$8141,8,FALSE)+VLOOKUP(A3833&amp;B3833,'raw -- CBO demo'!$A$11:$N$8141,14,FALSE)</f>
        <v>181793</v>
      </c>
    </row>
    <row r="3834" spans="1:5">
      <c r="A3834">
        <f t="shared" si="129"/>
        <v>2060</v>
      </c>
      <c r="B3834">
        <f t="shared" si="130"/>
        <v>95</v>
      </c>
      <c r="C3834" t="str">
        <f t="shared" si="130"/>
        <v>pop_85_plus</v>
      </c>
      <c r="D3834">
        <f ca="1">VLOOKUP(A3834&amp;B3834,'raw -- CBO demo'!$A$11:$N$8141,4,FALSE)</f>
        <v>626673</v>
      </c>
      <c r="E3834">
        <f ca="1">VLOOKUP(A3834&amp;B3834,'raw -- CBO demo'!$A$11:$N$8141,8,FALSE)+VLOOKUP(A3834&amp;B3834,'raw -- CBO demo'!$A$11:$N$8141,14,FALSE)</f>
        <v>155285</v>
      </c>
    </row>
    <row r="3835" spans="1:5">
      <c r="A3835">
        <f t="shared" si="129"/>
        <v>2060</v>
      </c>
      <c r="B3835">
        <f t="shared" si="130"/>
        <v>96</v>
      </c>
      <c r="C3835" t="str">
        <f t="shared" si="130"/>
        <v>pop_85_plus</v>
      </c>
      <c r="D3835">
        <f ca="1">VLOOKUP(A3835&amp;B3835,'raw -- CBO demo'!$A$11:$N$8141,4,FALSE)</f>
        <v>490321</v>
      </c>
      <c r="E3835">
        <f ca="1">VLOOKUP(A3835&amp;B3835,'raw -- CBO demo'!$A$11:$N$8141,8,FALSE)+VLOOKUP(A3835&amp;B3835,'raw -- CBO demo'!$A$11:$N$8141,14,FALSE)</f>
        <v>107252</v>
      </c>
    </row>
    <row r="3836" spans="1:5">
      <c r="A3836">
        <f t="shared" si="129"/>
        <v>2060</v>
      </c>
      <c r="B3836">
        <f t="shared" si="130"/>
        <v>97</v>
      </c>
      <c r="C3836" t="str">
        <f t="shared" si="130"/>
        <v>pop_85_plus</v>
      </c>
      <c r="D3836">
        <f ca="1">VLOOKUP(A3836&amp;B3836,'raw -- CBO demo'!$A$11:$N$8141,4,FALSE)</f>
        <v>376998</v>
      </c>
      <c r="E3836">
        <f ca="1">VLOOKUP(A3836&amp;B3836,'raw -- CBO demo'!$A$11:$N$8141,8,FALSE)+VLOOKUP(A3836&amp;B3836,'raw -- CBO demo'!$A$11:$N$8141,14,FALSE)</f>
        <v>76864</v>
      </c>
    </row>
    <row r="3837" spans="1:5">
      <c r="A3837">
        <f t="shared" si="129"/>
        <v>2060</v>
      </c>
      <c r="B3837">
        <f t="shared" si="130"/>
        <v>98</v>
      </c>
      <c r="C3837" t="str">
        <f t="shared" si="130"/>
        <v>pop_85_plus</v>
      </c>
      <c r="D3837">
        <f ca="1">VLOOKUP(A3837&amp;B3837,'raw -- CBO demo'!$A$11:$N$8141,4,FALSE)</f>
        <v>281950</v>
      </c>
      <c r="E3837">
        <f ca="1">VLOOKUP(A3837&amp;B3837,'raw -- CBO demo'!$A$11:$N$8141,8,FALSE)+VLOOKUP(A3837&amp;B3837,'raw -- CBO demo'!$A$11:$N$8141,14,FALSE)</f>
        <v>40415</v>
      </c>
    </row>
    <row r="3838" spans="1:5">
      <c r="A3838">
        <f t="shared" si="129"/>
        <v>2060</v>
      </c>
      <c r="B3838">
        <f t="shared" si="130"/>
        <v>99</v>
      </c>
      <c r="C3838" t="str">
        <f t="shared" si="130"/>
        <v>pop_85_plus</v>
      </c>
      <c r="D3838">
        <f ca="1">VLOOKUP(A3838&amp;B3838,'raw -- CBO demo'!$A$11:$N$8141,4,FALSE)</f>
        <v>209452</v>
      </c>
      <c r="E3838">
        <f ca="1">VLOOKUP(A3838&amp;B3838,'raw -- CBO demo'!$A$11:$N$8141,8,FALSE)+VLOOKUP(A3838&amp;B3838,'raw -- CBO demo'!$A$11:$N$8141,14,FALSE)</f>
        <v>27981</v>
      </c>
    </row>
    <row r="3839" spans="1:5">
      <c r="A3839">
        <f t="shared" si="129"/>
        <v>2060</v>
      </c>
      <c r="B3839">
        <f t="shared" si="130"/>
        <v>100</v>
      </c>
      <c r="C3839" t="str">
        <f t="shared" si="130"/>
        <v>pop_85_plus</v>
      </c>
      <c r="D3839">
        <f ca="1">VLOOKUP(A3839&amp;B3839,'raw -- CBO demo'!$A$11:$N$8141,4,FALSE)</f>
        <v>433782</v>
      </c>
      <c r="E3839">
        <f ca="1">VLOOKUP(A3839&amp;B3839,'raw -- CBO demo'!$A$11:$N$8141,8,FALSE)+VLOOKUP(A3839&amp;B3839,'raw -- CBO demo'!$A$11:$N$8141,14,FALSE)</f>
        <v>54394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B59E2-277D-4D4D-932D-0DA9ABED2731}">
  <sheetPr>
    <tabColor rgb="FFC00000"/>
    <pageSetUpPr fitToPage="1"/>
  </sheetPr>
  <dimension ref="A1:V178"/>
  <sheetViews>
    <sheetView topLeftCell="D1" workbookViewId="0">
      <pane ySplit="7" topLeftCell="A95" activePane="bottomLeft" state="frozen"/>
      <selection activeCell="C25" sqref="C25"/>
      <selection pane="bottomLeft" activeCell="H110" sqref="H110:J110"/>
    </sheetView>
  </sheetViews>
  <sheetFormatPr defaultColWidth="9.1796875" defaultRowHeight="15" customHeight="1"/>
  <cols>
    <col min="1" max="2" width="2.7265625" style="49" customWidth="1"/>
    <col min="3" max="3" width="56" style="49" customWidth="1"/>
    <col min="4" max="4" width="63.81640625" style="49" bestFit="1" customWidth="1"/>
    <col min="5" max="14" width="8.26953125" style="49" customWidth="1"/>
    <col min="15" max="16384" width="9.1796875" style="49"/>
  </cols>
  <sheetData>
    <row r="1" spans="1:18" ht="15" customHeight="1">
      <c r="A1" s="49" t="s">
        <v>208</v>
      </c>
    </row>
    <row r="2" spans="1:18" ht="15" customHeight="1">
      <c r="A2" s="50" t="s">
        <v>209</v>
      </c>
      <c r="B2" s="51"/>
      <c r="C2" s="51"/>
      <c r="D2" s="51"/>
      <c r="E2" s="51"/>
    </row>
    <row r="3" spans="1:18" ht="15" customHeight="1">
      <c r="A3" s="52"/>
    </row>
    <row r="5" spans="1:18" ht="15" customHeight="1">
      <c r="A5" s="53" t="s">
        <v>210</v>
      </c>
      <c r="B5" s="53"/>
      <c r="C5" s="53"/>
      <c r="D5" s="53"/>
      <c r="E5" s="54"/>
      <c r="F5" s="54"/>
      <c r="G5" s="54"/>
      <c r="H5" s="54"/>
      <c r="I5" s="54"/>
      <c r="J5" s="54"/>
      <c r="K5" s="54"/>
      <c r="L5" s="54"/>
      <c r="M5" s="54"/>
      <c r="N5" s="54"/>
      <c r="O5" s="54"/>
    </row>
    <row r="6" spans="1:18" ht="15" customHeight="1">
      <c r="P6" s="55"/>
      <c r="Q6" s="55"/>
      <c r="R6" s="55"/>
    </row>
    <row r="7" spans="1:18" ht="15" customHeight="1">
      <c r="A7" s="54"/>
      <c r="B7" s="54"/>
      <c r="C7" s="54"/>
      <c r="D7" s="54" t="s">
        <v>211</v>
      </c>
      <c r="E7" s="56">
        <v>2020</v>
      </c>
      <c r="F7" s="56">
        <v>2021</v>
      </c>
      <c r="G7" s="56">
        <v>2022</v>
      </c>
      <c r="H7" s="56">
        <v>2023</v>
      </c>
      <c r="I7" s="56">
        <v>2024</v>
      </c>
      <c r="J7" s="56">
        <v>2025</v>
      </c>
      <c r="K7" s="56">
        <v>2026</v>
      </c>
      <c r="L7" s="56">
        <v>2027</v>
      </c>
      <c r="M7" s="56">
        <v>2028</v>
      </c>
      <c r="N7" s="56">
        <v>2029</v>
      </c>
      <c r="O7" s="56">
        <v>2030</v>
      </c>
      <c r="P7" s="56">
        <v>2031</v>
      </c>
      <c r="Q7" s="56">
        <v>2032</v>
      </c>
      <c r="R7" s="56">
        <v>2033</v>
      </c>
    </row>
    <row r="8" spans="1:18" ht="15" customHeight="1">
      <c r="A8" s="57" t="s">
        <v>212</v>
      </c>
      <c r="E8" s="49" t="s">
        <v>213</v>
      </c>
      <c r="F8" s="49" t="s">
        <v>213</v>
      </c>
      <c r="G8" s="49" t="s">
        <v>213</v>
      </c>
      <c r="H8" s="49" t="s">
        <v>213</v>
      </c>
      <c r="I8" s="49" t="s">
        <v>213</v>
      </c>
      <c r="J8" s="49" t="s">
        <v>213</v>
      </c>
      <c r="K8" s="49" t="s">
        <v>213</v>
      </c>
      <c r="L8" s="49" t="s">
        <v>213</v>
      </c>
      <c r="M8" s="49" t="s">
        <v>213</v>
      </c>
      <c r="N8" s="49" t="s">
        <v>213</v>
      </c>
    </row>
    <row r="9" spans="1:18" ht="15" customHeight="1">
      <c r="B9" s="49" t="s">
        <v>214</v>
      </c>
      <c r="D9" s="49" t="s">
        <v>215</v>
      </c>
      <c r="E9" s="58">
        <v>21060.5</v>
      </c>
      <c r="F9" s="58">
        <v>23315.1</v>
      </c>
      <c r="G9" s="59">
        <v>25419.5</v>
      </c>
      <c r="H9" s="59">
        <v>26438.400000000001</v>
      </c>
      <c r="I9" s="59">
        <v>27591.9</v>
      </c>
      <c r="J9" s="59">
        <v>28947</v>
      </c>
      <c r="K9" s="59">
        <v>30262.400000000001</v>
      </c>
      <c r="L9" s="59">
        <v>31573.1</v>
      </c>
      <c r="M9" s="59">
        <v>32843.4</v>
      </c>
      <c r="N9" s="59">
        <v>34138.199999999997</v>
      </c>
      <c r="O9" s="59">
        <v>35468.300000000003</v>
      </c>
      <c r="P9" s="59">
        <v>36831.800000000003</v>
      </c>
      <c r="Q9" s="59">
        <v>38224.9</v>
      </c>
      <c r="R9" s="59">
        <v>39645.9</v>
      </c>
    </row>
    <row r="10" spans="1:18" ht="15" customHeight="1">
      <c r="D10" s="49" t="s">
        <v>216</v>
      </c>
      <c r="E10" s="60">
        <v>-1.498</v>
      </c>
      <c r="F10" s="60">
        <v>10.705</v>
      </c>
      <c r="G10" s="61">
        <v>9.0259999999999998</v>
      </c>
      <c r="H10" s="61">
        <v>4.008</v>
      </c>
      <c r="I10" s="61">
        <v>4.3620000000000001</v>
      </c>
      <c r="J10" s="61">
        <v>4.9109999999999996</v>
      </c>
      <c r="K10" s="61">
        <v>4.5439999999999996</v>
      </c>
      <c r="L10" s="61">
        <v>4.3310000000000004</v>
      </c>
      <c r="M10" s="61">
        <v>4.0229999999999997</v>
      </c>
      <c r="N10" s="61">
        <v>3.9420000000000002</v>
      </c>
      <c r="O10" s="61">
        <v>3.8959999999999999</v>
      </c>
      <c r="P10" s="61">
        <v>3.8439999999999999</v>
      </c>
      <c r="Q10" s="61">
        <v>3.782</v>
      </c>
      <c r="R10" s="61">
        <v>3.7170000000000001</v>
      </c>
    </row>
    <row r="11" spans="1:18" ht="15" customHeight="1">
      <c r="B11" s="49" t="s">
        <v>217</v>
      </c>
      <c r="D11" s="49" t="s">
        <v>215</v>
      </c>
      <c r="E11" s="58">
        <v>21257.5</v>
      </c>
      <c r="F11" s="58">
        <v>23488.2</v>
      </c>
      <c r="G11" s="59">
        <v>25608.1</v>
      </c>
      <c r="H11" s="59">
        <v>26611.599999999999</v>
      </c>
      <c r="I11" s="59">
        <v>27755</v>
      </c>
      <c r="J11" s="59">
        <v>29109.1</v>
      </c>
      <c r="K11" s="59">
        <v>30431.8</v>
      </c>
      <c r="L11" s="59">
        <v>31738.1</v>
      </c>
      <c r="M11" s="59">
        <v>32998.400000000001</v>
      </c>
      <c r="N11" s="59">
        <v>34287.5</v>
      </c>
      <c r="O11" s="59">
        <v>35613.1</v>
      </c>
      <c r="P11" s="59">
        <v>36970.9</v>
      </c>
      <c r="Q11" s="59">
        <v>38355.5</v>
      </c>
      <c r="R11" s="59">
        <v>39765.800000000003</v>
      </c>
    </row>
    <row r="12" spans="1:18" ht="15" customHeight="1">
      <c r="D12" s="49" t="s">
        <v>216</v>
      </c>
      <c r="E12" s="60">
        <v>-1.8540000000000001</v>
      </c>
      <c r="F12" s="60">
        <v>10.493</v>
      </c>
      <c r="G12" s="61">
        <v>9.0250000000000004</v>
      </c>
      <c r="H12" s="61">
        <v>3.9180000000000001</v>
      </c>
      <c r="I12" s="61">
        <v>4.2960000000000003</v>
      </c>
      <c r="J12" s="61">
        <v>4.8780000000000001</v>
      </c>
      <c r="K12" s="61">
        <v>4.5430000000000001</v>
      </c>
      <c r="L12" s="61">
        <v>4.2919999999999998</v>
      </c>
      <c r="M12" s="61">
        <v>3.97</v>
      </c>
      <c r="N12" s="61">
        <v>3.9060000000000001</v>
      </c>
      <c r="O12" s="61">
        <v>3.8660000000000001</v>
      </c>
      <c r="P12" s="61">
        <v>3.8119999999999998</v>
      </c>
      <c r="Q12" s="61">
        <v>3.7450000000000001</v>
      </c>
      <c r="R12" s="61">
        <v>3.6760000000000002</v>
      </c>
    </row>
    <row r="13" spans="1:18" ht="15" customHeight="1">
      <c r="B13" s="49" t="s">
        <v>141</v>
      </c>
      <c r="D13" s="49" t="s">
        <v>218</v>
      </c>
      <c r="E13" s="58">
        <v>18509.2</v>
      </c>
      <c r="F13" s="58">
        <v>19609.8</v>
      </c>
      <c r="G13" s="59">
        <v>19984.599999999999</v>
      </c>
      <c r="H13" s="59">
        <v>20035.2</v>
      </c>
      <c r="I13" s="59">
        <v>20398.099999999999</v>
      </c>
      <c r="J13" s="59">
        <v>20954.099999999999</v>
      </c>
      <c r="K13" s="59">
        <v>21462.5</v>
      </c>
      <c r="L13" s="59">
        <v>21951.8</v>
      </c>
      <c r="M13" s="59">
        <v>22384.400000000001</v>
      </c>
      <c r="N13" s="59">
        <v>22808.5</v>
      </c>
      <c r="O13" s="59">
        <v>23231.7</v>
      </c>
      <c r="P13" s="59">
        <v>23653.9</v>
      </c>
      <c r="Q13" s="59">
        <v>24075.5</v>
      </c>
      <c r="R13" s="59">
        <v>24496.1</v>
      </c>
    </row>
    <row r="14" spans="1:18" ht="15" customHeight="1">
      <c r="D14" s="49" t="s">
        <v>216</v>
      </c>
      <c r="E14" s="60">
        <v>-2.7669999999999999</v>
      </c>
      <c r="F14" s="60">
        <v>5.9459999999999997</v>
      </c>
      <c r="G14" s="61">
        <v>1.911</v>
      </c>
      <c r="H14" s="61">
        <v>0.253</v>
      </c>
      <c r="I14" s="61">
        <v>1.8109999999999999</v>
      </c>
      <c r="J14" s="61">
        <v>2.7250000000000001</v>
      </c>
      <c r="K14" s="61">
        <v>2.4260000000000002</v>
      </c>
      <c r="L14" s="61">
        <v>2.2789999999999999</v>
      </c>
      <c r="M14" s="61">
        <v>1.97</v>
      </c>
      <c r="N14" s="61">
        <v>1.8939999999999999</v>
      </c>
      <c r="O14" s="61">
        <v>1.855</v>
      </c>
      <c r="P14" s="61">
        <v>1.8169999999999999</v>
      </c>
      <c r="Q14" s="61">
        <v>1.782</v>
      </c>
      <c r="R14" s="61">
        <v>1.746</v>
      </c>
    </row>
    <row r="15" spans="1:18" ht="15" customHeight="1">
      <c r="B15" s="49" t="s">
        <v>219</v>
      </c>
      <c r="D15" s="49" t="s">
        <v>218</v>
      </c>
      <c r="E15" s="58">
        <v>18685.400000000001</v>
      </c>
      <c r="F15" s="58">
        <v>19759.3</v>
      </c>
      <c r="G15" s="59">
        <v>20137.3</v>
      </c>
      <c r="H15" s="59">
        <v>20170.7</v>
      </c>
      <c r="I15" s="59">
        <v>20523</v>
      </c>
      <c r="J15" s="59">
        <v>21075.5</v>
      </c>
      <c r="K15" s="59">
        <v>21586.799999999999</v>
      </c>
      <c r="L15" s="59">
        <v>22070.7</v>
      </c>
      <c r="M15" s="59">
        <v>22494.1</v>
      </c>
      <c r="N15" s="59">
        <v>22912.3</v>
      </c>
      <c r="O15" s="59">
        <v>23330.6</v>
      </c>
      <c r="P15" s="59">
        <v>23747.200000000001</v>
      </c>
      <c r="Q15" s="59">
        <v>24161.599999999999</v>
      </c>
      <c r="R15" s="59">
        <v>24573.9</v>
      </c>
    </row>
    <row r="16" spans="1:18" ht="15" customHeight="1">
      <c r="D16" s="49" t="s">
        <v>216</v>
      </c>
      <c r="E16" s="60">
        <v>-3.1179999999999999</v>
      </c>
      <c r="F16" s="60">
        <v>5.7469999999999999</v>
      </c>
      <c r="G16" s="61">
        <v>1.913</v>
      </c>
      <c r="H16" s="61">
        <v>0.16500000000000001</v>
      </c>
      <c r="I16" s="61">
        <v>1.746</v>
      </c>
      <c r="J16" s="61">
        <v>2.6920000000000002</v>
      </c>
      <c r="K16" s="61">
        <v>2.4249999999999998</v>
      </c>
      <c r="L16" s="61">
        <v>2.2410000000000001</v>
      </c>
      <c r="M16" s="61">
        <v>1.9179999999999999</v>
      </c>
      <c r="N16" s="61">
        <v>1.859</v>
      </c>
      <c r="O16" s="61">
        <v>1.825</v>
      </c>
      <c r="P16" s="61">
        <v>1.7849999999999999</v>
      </c>
      <c r="Q16" s="61">
        <v>1.7450000000000001</v>
      </c>
      <c r="R16" s="61">
        <v>1.706</v>
      </c>
    </row>
    <row r="17" spans="1:18" ht="15" customHeight="1">
      <c r="B17" s="49" t="s">
        <v>220</v>
      </c>
      <c r="D17" s="49" t="s">
        <v>218</v>
      </c>
      <c r="E17" s="58">
        <v>14090.9</v>
      </c>
      <c r="F17" s="58">
        <v>15193.4</v>
      </c>
      <c r="G17" s="59">
        <v>15511</v>
      </c>
      <c r="H17" s="59">
        <v>15507.1</v>
      </c>
      <c r="I17" s="59">
        <v>15833.8</v>
      </c>
      <c r="J17" s="59">
        <v>16359.3</v>
      </c>
      <c r="K17" s="59">
        <v>16834.2</v>
      </c>
      <c r="L17" s="59">
        <v>17288.7</v>
      </c>
      <c r="M17" s="59">
        <v>17685.599999999999</v>
      </c>
      <c r="N17" s="59">
        <v>18075.2</v>
      </c>
      <c r="O17" s="59">
        <v>18466.400000000001</v>
      </c>
      <c r="P17" s="59">
        <v>18859.900000000001</v>
      </c>
      <c r="Q17" s="59">
        <v>19256.400000000001</v>
      </c>
      <c r="R17" s="59">
        <v>19655.2</v>
      </c>
    </row>
    <row r="18" spans="1:18" ht="15" customHeight="1">
      <c r="D18" s="49" t="s">
        <v>216</v>
      </c>
      <c r="E18" s="60">
        <v>-3.4630000000000001</v>
      </c>
      <c r="F18" s="60">
        <v>7.8239999999999998</v>
      </c>
      <c r="G18" s="61">
        <v>2.09</v>
      </c>
      <c r="H18" s="61">
        <v>-2.5000000000000001E-2</v>
      </c>
      <c r="I18" s="61">
        <v>2.1059999999999999</v>
      </c>
      <c r="J18" s="61">
        <v>3.319</v>
      </c>
      <c r="K18" s="61">
        <v>2.9020000000000001</v>
      </c>
      <c r="L18" s="61">
        <v>2.6989999999999998</v>
      </c>
      <c r="M18" s="61">
        <v>2.2959999999999998</v>
      </c>
      <c r="N18" s="61">
        <v>2.202</v>
      </c>
      <c r="O18" s="61">
        <v>2.1640000000000001</v>
      </c>
      <c r="P18" s="61">
        <v>2.13</v>
      </c>
      <c r="Q18" s="61">
        <v>2.1019999999999999</v>
      </c>
      <c r="R18" s="61">
        <v>2.0699999999999998</v>
      </c>
    </row>
    <row r="19" spans="1:18" ht="15" customHeight="1">
      <c r="E19" s="60"/>
      <c r="F19" s="60"/>
      <c r="G19" s="61"/>
      <c r="H19" s="61"/>
      <c r="I19" s="61"/>
      <c r="J19" s="61"/>
      <c r="K19" s="61"/>
      <c r="L19" s="61"/>
      <c r="M19" s="61"/>
      <c r="N19" s="61"/>
      <c r="O19" s="62"/>
      <c r="P19" s="62"/>
      <c r="Q19" s="62"/>
      <c r="R19" s="62"/>
    </row>
    <row r="20" spans="1:18" ht="15.75" customHeight="1">
      <c r="A20" s="57" t="s">
        <v>221</v>
      </c>
      <c r="E20" s="60"/>
      <c r="F20" s="60"/>
      <c r="G20" s="61"/>
      <c r="H20" s="61"/>
      <c r="I20" s="61"/>
      <c r="J20" s="61"/>
      <c r="K20" s="61"/>
      <c r="L20" s="61"/>
      <c r="M20" s="61"/>
      <c r="N20" s="61"/>
      <c r="O20" s="62"/>
      <c r="P20" s="62"/>
      <c r="Q20" s="62"/>
      <c r="R20" s="62"/>
    </row>
    <row r="21" spans="1:18" ht="15" customHeight="1">
      <c r="A21" s="57"/>
      <c r="B21" s="49" t="s">
        <v>222</v>
      </c>
      <c r="D21" s="49" t="s">
        <v>215</v>
      </c>
      <c r="E21" s="58">
        <v>22212.799999999999</v>
      </c>
      <c r="F21" s="58">
        <v>23615</v>
      </c>
      <c r="G21" s="59">
        <v>25725.1</v>
      </c>
      <c r="H21" s="59">
        <v>27163.1</v>
      </c>
      <c r="I21" s="59">
        <v>28309.200000000001</v>
      </c>
      <c r="J21" s="59">
        <v>29413.599999999999</v>
      </c>
      <c r="K21" s="59">
        <v>30565.4</v>
      </c>
      <c r="L21" s="59">
        <v>31757.7</v>
      </c>
      <c r="M21" s="59">
        <v>33008.6</v>
      </c>
      <c r="N21" s="59">
        <v>34309.800000000003</v>
      </c>
      <c r="O21" s="59">
        <v>35646.5</v>
      </c>
      <c r="P21" s="59">
        <v>37016.9</v>
      </c>
      <c r="Q21" s="59">
        <v>38417</v>
      </c>
      <c r="R21" s="59">
        <v>39845.1</v>
      </c>
    </row>
    <row r="22" spans="1:18" ht="15" customHeight="1">
      <c r="A22" s="57"/>
      <c r="D22" s="49" t="s">
        <v>216</v>
      </c>
      <c r="E22" s="60">
        <v>3.2029999999999998</v>
      </c>
      <c r="F22" s="60">
        <v>6.3120000000000003</v>
      </c>
      <c r="G22" s="61">
        <v>8.9350000000000005</v>
      </c>
      <c r="H22" s="61">
        <v>5.5890000000000004</v>
      </c>
      <c r="I22" s="61">
        <v>4.2190000000000003</v>
      </c>
      <c r="J22" s="61">
        <v>3.9009999999999998</v>
      </c>
      <c r="K22" s="61">
        <v>3.915</v>
      </c>
      <c r="L22" s="61">
        <v>3.9</v>
      </c>
      <c r="M22" s="61">
        <v>3.9380000000000002</v>
      </c>
      <c r="N22" s="61">
        <v>3.9409999999999998</v>
      </c>
      <c r="O22" s="61">
        <v>3.8959999999999999</v>
      </c>
      <c r="P22" s="61">
        <v>3.8439999999999999</v>
      </c>
      <c r="Q22" s="61">
        <v>3.782</v>
      </c>
      <c r="R22" s="61">
        <v>3.7170000000000001</v>
      </c>
    </row>
    <row r="23" spans="1:18" ht="15" customHeight="1">
      <c r="A23" s="57"/>
      <c r="B23" s="49" t="s">
        <v>223</v>
      </c>
      <c r="D23" s="49" t="s">
        <v>218</v>
      </c>
      <c r="E23" s="58">
        <v>19524.099999999999</v>
      </c>
      <c r="F23" s="58">
        <v>19865.3</v>
      </c>
      <c r="G23" s="59">
        <v>20224.3</v>
      </c>
      <c r="H23" s="59">
        <v>20583.900000000001</v>
      </c>
      <c r="I23" s="59">
        <v>20928.8</v>
      </c>
      <c r="J23" s="59">
        <v>21292.1</v>
      </c>
      <c r="K23" s="59">
        <v>21677.5</v>
      </c>
      <c r="L23" s="59">
        <v>22080.2</v>
      </c>
      <c r="M23" s="59">
        <v>22497</v>
      </c>
      <c r="N23" s="59">
        <v>22923.1</v>
      </c>
      <c r="O23" s="59">
        <v>23348.5</v>
      </c>
      <c r="P23" s="59">
        <v>23772.799999999999</v>
      </c>
      <c r="Q23" s="59">
        <v>24196.5</v>
      </c>
      <c r="R23" s="59">
        <v>24619.200000000001</v>
      </c>
    </row>
    <row r="24" spans="1:18" ht="15" customHeight="1">
      <c r="A24" s="57"/>
      <c r="D24" s="49" t="s">
        <v>216</v>
      </c>
      <c r="E24" s="60">
        <v>1.885</v>
      </c>
      <c r="F24" s="60">
        <v>1.7470000000000001</v>
      </c>
      <c r="G24" s="61">
        <v>1.806</v>
      </c>
      <c r="H24" s="61">
        <v>1.778</v>
      </c>
      <c r="I24" s="61">
        <v>1.675</v>
      </c>
      <c r="J24" s="61">
        <v>1.7350000000000001</v>
      </c>
      <c r="K24" s="61">
        <v>1.81</v>
      </c>
      <c r="L24" s="61">
        <v>1.857</v>
      </c>
      <c r="M24" s="61">
        <v>1.887</v>
      </c>
      <c r="N24" s="61">
        <v>1.8939999999999999</v>
      </c>
      <c r="O24" s="61">
        <v>1.855</v>
      </c>
      <c r="P24" s="61">
        <v>1.8169999999999999</v>
      </c>
      <c r="Q24" s="61">
        <v>1.782</v>
      </c>
      <c r="R24" s="61">
        <v>1.746</v>
      </c>
    </row>
    <row r="25" spans="1:18" ht="15" customHeight="1">
      <c r="A25" s="57"/>
      <c r="B25" s="49" t="s">
        <v>224</v>
      </c>
      <c r="D25" s="49" t="s">
        <v>225</v>
      </c>
      <c r="E25" s="58">
        <v>165.065</v>
      </c>
      <c r="F25" s="58">
        <v>165.441</v>
      </c>
      <c r="G25" s="59">
        <v>165.74700000000001</v>
      </c>
      <c r="H25" s="59">
        <v>166.13499999999999</v>
      </c>
      <c r="I25" s="59">
        <v>166.732</v>
      </c>
      <c r="J25" s="59">
        <v>167.52699999999999</v>
      </c>
      <c r="K25" s="59">
        <v>168.38</v>
      </c>
      <c r="L25" s="59">
        <v>169.21199999999999</v>
      </c>
      <c r="M25" s="59">
        <v>170.001</v>
      </c>
      <c r="N25" s="59">
        <v>170.73599999999999</v>
      </c>
      <c r="O25" s="59">
        <v>171.41399999999999</v>
      </c>
      <c r="P25" s="59">
        <v>172.05500000000001</v>
      </c>
      <c r="Q25" s="59">
        <v>172.68</v>
      </c>
      <c r="R25" s="59">
        <v>173.291</v>
      </c>
    </row>
    <row r="26" spans="1:18" ht="15" customHeight="1">
      <c r="D26" s="49" t="s">
        <v>216</v>
      </c>
      <c r="E26" s="60">
        <v>0.317</v>
      </c>
      <c r="F26" s="60">
        <v>0.22700000000000001</v>
      </c>
      <c r="G26" s="61">
        <v>0.184</v>
      </c>
      <c r="H26" s="61">
        <v>0.23300000000000001</v>
      </c>
      <c r="I26" s="61">
        <v>0.35899999999999999</v>
      </c>
      <c r="J26" s="61">
        <v>0.47599999999999998</v>
      </c>
      <c r="K26" s="61">
        <v>0.50800000000000001</v>
      </c>
      <c r="L26" s="61">
        <v>0.49399999999999999</v>
      </c>
      <c r="M26" s="61">
        <v>0.46600000000000003</v>
      </c>
      <c r="N26" s="61">
        <v>0.432</v>
      </c>
      <c r="O26" s="61">
        <v>0.39700000000000002</v>
      </c>
      <c r="P26" s="61">
        <v>0.373</v>
      </c>
      <c r="Q26" s="61">
        <v>0.36299999999999999</v>
      </c>
      <c r="R26" s="61">
        <v>0.35299999999999998</v>
      </c>
    </row>
    <row r="27" spans="1:18" ht="15" customHeight="1">
      <c r="B27" s="49" t="s">
        <v>226</v>
      </c>
      <c r="D27" s="49" t="s">
        <v>227</v>
      </c>
      <c r="E27" s="60">
        <v>118.28</v>
      </c>
      <c r="F27" s="60">
        <v>120.074</v>
      </c>
      <c r="G27" s="61">
        <v>122.018</v>
      </c>
      <c r="H27" s="61">
        <v>123.89700000000001</v>
      </c>
      <c r="I27" s="61">
        <v>125.52200000000001</v>
      </c>
      <c r="J27" s="61">
        <v>127.095</v>
      </c>
      <c r="K27" s="61">
        <v>128.74</v>
      </c>
      <c r="L27" s="61">
        <v>130.48699999999999</v>
      </c>
      <c r="M27" s="61">
        <v>132.333</v>
      </c>
      <c r="N27" s="61">
        <v>134.25899999999999</v>
      </c>
      <c r="O27" s="61">
        <v>136.209</v>
      </c>
      <c r="P27" s="61">
        <v>138.16800000000001</v>
      </c>
      <c r="Q27" s="61">
        <v>140.12200000000001</v>
      </c>
      <c r="R27" s="61">
        <v>142.06700000000001</v>
      </c>
    </row>
    <row r="28" spans="1:18" ht="15" customHeight="1">
      <c r="D28" s="49" t="s">
        <v>216</v>
      </c>
      <c r="E28" s="60">
        <v>1.5620000000000001</v>
      </c>
      <c r="F28" s="60">
        <v>1.516</v>
      </c>
      <c r="G28" s="61">
        <v>1.6180000000000001</v>
      </c>
      <c r="H28" s="61">
        <v>1.54</v>
      </c>
      <c r="I28" s="61">
        <v>1.3109999999999999</v>
      </c>
      <c r="J28" s="61">
        <v>1.252</v>
      </c>
      <c r="K28" s="61">
        <v>1.294</v>
      </c>
      <c r="L28" s="61">
        <v>1.3560000000000001</v>
      </c>
      <c r="M28" s="61">
        <v>1.4139999999999999</v>
      </c>
      <c r="N28" s="61">
        <v>1.4550000000000001</v>
      </c>
      <c r="O28" s="61">
        <v>1.452</v>
      </c>
      <c r="P28" s="61">
        <v>1.4379999999999999</v>
      </c>
      <c r="Q28" s="61">
        <v>1.4139999999999999</v>
      </c>
      <c r="R28" s="61">
        <v>1.3879999999999999</v>
      </c>
    </row>
    <row r="29" spans="1:18" ht="15" customHeight="1">
      <c r="A29" s="57"/>
      <c r="B29" s="49" t="s">
        <v>228</v>
      </c>
      <c r="D29" s="49" t="s">
        <v>136</v>
      </c>
      <c r="E29" s="60">
        <v>63.241999999999997</v>
      </c>
      <c r="F29" s="60">
        <v>63.040999999999997</v>
      </c>
      <c r="G29" s="61">
        <v>62.787999999999997</v>
      </c>
      <c r="H29" s="61">
        <v>62.518999999999998</v>
      </c>
      <c r="I29" s="61">
        <v>62.283000000000001</v>
      </c>
      <c r="J29" s="61">
        <v>62.119</v>
      </c>
      <c r="K29" s="61">
        <v>62.012</v>
      </c>
      <c r="L29" s="61">
        <v>61.933999999999997</v>
      </c>
      <c r="M29" s="61">
        <v>61.860999999999997</v>
      </c>
      <c r="N29" s="61">
        <v>61.777999999999999</v>
      </c>
      <c r="O29" s="61">
        <v>61.677</v>
      </c>
      <c r="P29" s="61">
        <v>61.564999999999998</v>
      </c>
      <c r="Q29" s="61">
        <v>61.457000000000001</v>
      </c>
      <c r="R29" s="61">
        <v>61.363999999999997</v>
      </c>
    </row>
    <row r="30" spans="1:18" ht="15" customHeight="1">
      <c r="B30" s="49" t="s">
        <v>229</v>
      </c>
      <c r="D30" s="49" t="s">
        <v>136</v>
      </c>
      <c r="E30" s="63">
        <v>4.4960000000000004</v>
      </c>
      <c r="F30" s="63">
        <v>4.46</v>
      </c>
      <c r="G30" s="64">
        <v>4.4379999999999997</v>
      </c>
      <c r="H30" s="64">
        <v>4.423</v>
      </c>
      <c r="I30" s="64">
        <v>4.4109999999999996</v>
      </c>
      <c r="J30" s="64">
        <v>4.399</v>
      </c>
      <c r="K30" s="64">
        <v>4.3849999999999998</v>
      </c>
      <c r="L30" s="64">
        <v>4.3680000000000003</v>
      </c>
      <c r="M30" s="64">
        <v>4.3479999999999999</v>
      </c>
      <c r="N30" s="64">
        <v>4.3259999999999996</v>
      </c>
      <c r="O30" s="64">
        <v>4.3029999999999999</v>
      </c>
      <c r="P30" s="64">
        <v>4.28</v>
      </c>
      <c r="Q30" s="64">
        <v>4.258</v>
      </c>
      <c r="R30" s="64">
        <v>4.2359999999999998</v>
      </c>
    </row>
    <row r="31" spans="1:18" ht="15" customHeight="1">
      <c r="B31" s="49" t="s">
        <v>230</v>
      </c>
      <c r="D31" s="49" t="s">
        <v>231</v>
      </c>
      <c r="E31" s="63">
        <v>-5.1980000000000004</v>
      </c>
      <c r="F31" s="63">
        <v>-1.286</v>
      </c>
      <c r="G31" s="64">
        <v>-1.1850000000000001</v>
      </c>
      <c r="H31" s="64">
        <v>-2.665</v>
      </c>
      <c r="I31" s="64">
        <v>-2.5350000000000001</v>
      </c>
      <c r="J31" s="64">
        <v>-1.587</v>
      </c>
      <c r="K31" s="64">
        <v>-0.99199999999999999</v>
      </c>
      <c r="L31" s="64">
        <v>-0.58099999999999996</v>
      </c>
      <c r="M31" s="64">
        <v>-0.5</v>
      </c>
      <c r="N31" s="64">
        <v>-0.499</v>
      </c>
      <c r="O31" s="64">
        <v>-0.5</v>
      </c>
      <c r="P31" s="64">
        <v>-0.5</v>
      </c>
      <c r="Q31" s="64">
        <v>-0.499</v>
      </c>
      <c r="R31" s="64">
        <v>-0.5</v>
      </c>
    </row>
    <row r="32" spans="1:18" ht="15" customHeight="1">
      <c r="G32" s="62"/>
      <c r="H32" s="62"/>
      <c r="I32" s="62"/>
      <c r="J32" s="62"/>
      <c r="K32" s="62"/>
      <c r="L32" s="62"/>
      <c r="M32" s="62"/>
      <c r="N32" s="62"/>
      <c r="O32" s="62"/>
      <c r="P32" s="62"/>
      <c r="Q32" s="62"/>
      <c r="R32" s="62"/>
    </row>
    <row r="33" spans="1:21" ht="15" customHeight="1">
      <c r="A33" s="57" t="s">
        <v>232</v>
      </c>
      <c r="G33" s="62"/>
      <c r="H33" s="62"/>
      <c r="I33" s="62"/>
      <c r="J33" s="62"/>
      <c r="K33" s="62"/>
      <c r="L33" s="62"/>
      <c r="M33" s="62"/>
      <c r="N33" s="62"/>
      <c r="O33" s="62"/>
      <c r="P33" s="62"/>
      <c r="Q33" s="62"/>
      <c r="R33" s="62"/>
    </row>
    <row r="34" spans="1:21" ht="15" customHeight="1">
      <c r="B34" s="49" t="s">
        <v>223</v>
      </c>
      <c r="D34" s="49" t="s">
        <v>218</v>
      </c>
      <c r="E34" s="49">
        <v>15044.5</v>
      </c>
      <c r="F34" s="49">
        <v>15348.9</v>
      </c>
      <c r="G34" s="62">
        <v>15673</v>
      </c>
      <c r="H34" s="62">
        <v>16003.9</v>
      </c>
      <c r="I34" s="62">
        <v>16330.2</v>
      </c>
      <c r="J34" s="62">
        <v>16669.5</v>
      </c>
      <c r="K34" s="62">
        <v>17023.599999999999</v>
      </c>
      <c r="L34" s="62">
        <v>17392</v>
      </c>
      <c r="M34" s="62">
        <v>17774.3</v>
      </c>
      <c r="N34" s="62">
        <v>18166.8</v>
      </c>
      <c r="O34" s="62">
        <v>18560.7</v>
      </c>
      <c r="P34" s="62">
        <v>18956.599999999999</v>
      </c>
      <c r="Q34" s="62">
        <v>19355.400000000001</v>
      </c>
      <c r="R34" s="62">
        <v>19756.400000000001</v>
      </c>
    </row>
    <row r="35" spans="1:21" ht="15" customHeight="1">
      <c r="D35" s="49" t="s">
        <v>216</v>
      </c>
      <c r="E35" s="63">
        <v>2.2130000000000001</v>
      </c>
      <c r="F35" s="63">
        <v>2.0230000000000001</v>
      </c>
      <c r="G35" s="64">
        <v>2.1110000000000002</v>
      </c>
      <c r="H35" s="64">
        <v>2.1110000000000002</v>
      </c>
      <c r="I35" s="64">
        <v>2.0379999999999998</v>
      </c>
      <c r="J35" s="64">
        <v>2.0779999999999998</v>
      </c>
      <c r="K35" s="64">
        <v>2.1240000000000001</v>
      </c>
      <c r="L35" s="64">
        <v>2.1629999999999998</v>
      </c>
      <c r="M35" s="64">
        <v>2.198</v>
      </c>
      <c r="N35" s="64">
        <v>2.2080000000000002</v>
      </c>
      <c r="O35" s="64">
        <v>2.1680000000000001</v>
      </c>
      <c r="P35" s="64">
        <v>2.1320000000000001</v>
      </c>
      <c r="Q35" s="64">
        <v>2.1030000000000002</v>
      </c>
      <c r="R35" s="64">
        <v>2.0710000000000002</v>
      </c>
    </row>
    <row r="36" spans="1:21" ht="15" customHeight="1">
      <c r="B36" s="49" t="s">
        <v>233</v>
      </c>
      <c r="D36" s="49" t="s">
        <v>234</v>
      </c>
      <c r="E36" s="63">
        <v>114.29300000000001</v>
      </c>
      <c r="F36" s="63">
        <v>114.717</v>
      </c>
      <c r="G36" s="64">
        <v>115.05200000000001</v>
      </c>
      <c r="H36" s="64">
        <v>115.43300000000001</v>
      </c>
      <c r="I36" s="64">
        <v>115.946</v>
      </c>
      <c r="J36" s="64">
        <v>116.51</v>
      </c>
      <c r="K36" s="64">
        <v>117.014</v>
      </c>
      <c r="L36" s="64">
        <v>117.485</v>
      </c>
      <c r="M36" s="64">
        <v>117.968</v>
      </c>
      <c r="N36" s="64">
        <v>118.494</v>
      </c>
      <c r="O36" s="64">
        <v>119.005</v>
      </c>
      <c r="P36" s="64">
        <v>119.486</v>
      </c>
      <c r="Q36" s="64">
        <v>119.952</v>
      </c>
      <c r="R36" s="64">
        <v>120.40600000000001</v>
      </c>
    </row>
    <row r="37" spans="1:21" ht="15" customHeight="1">
      <c r="D37" s="49" t="s">
        <v>216</v>
      </c>
      <c r="E37" s="63">
        <v>0.54200000000000004</v>
      </c>
      <c r="F37" s="63">
        <v>0.371</v>
      </c>
      <c r="G37" s="64">
        <v>0.29099999999999998</v>
      </c>
      <c r="H37" s="64">
        <v>0.33100000000000002</v>
      </c>
      <c r="I37" s="64">
        <v>0.443</v>
      </c>
      <c r="J37" s="64">
        <v>0.48599999999999999</v>
      </c>
      <c r="K37" s="64">
        <v>0.432</v>
      </c>
      <c r="L37" s="64">
        <v>0.40200000000000002</v>
      </c>
      <c r="M37" s="64">
        <v>0.41099999999999998</v>
      </c>
      <c r="N37" s="64">
        <v>0.44600000000000001</v>
      </c>
      <c r="O37" s="64">
        <v>0.43</v>
      </c>
      <c r="P37" s="64">
        <v>0.40300000000000002</v>
      </c>
      <c r="Q37" s="64">
        <v>0.39</v>
      </c>
      <c r="R37" s="64">
        <v>0.378</v>
      </c>
    </row>
    <row r="38" spans="1:21" ht="15" customHeight="1">
      <c r="B38" s="49" t="s">
        <v>235</v>
      </c>
      <c r="D38" s="49" t="s">
        <v>234</v>
      </c>
      <c r="E38" s="63">
        <v>122.474</v>
      </c>
      <c r="F38" s="63">
        <v>125.09399999999999</v>
      </c>
      <c r="G38" s="64">
        <v>128.09200000000001</v>
      </c>
      <c r="H38" s="64">
        <v>130.86199999999999</v>
      </c>
      <c r="I38" s="64">
        <v>133.208</v>
      </c>
      <c r="J38" s="64">
        <v>135.78</v>
      </c>
      <c r="K38" s="64">
        <v>138.733</v>
      </c>
      <c r="L38" s="64">
        <v>141.97399999999999</v>
      </c>
      <c r="M38" s="64">
        <v>145.38900000000001</v>
      </c>
      <c r="N38" s="64">
        <v>148.815</v>
      </c>
      <c r="O38" s="64">
        <v>152.23400000000001</v>
      </c>
      <c r="P38" s="64">
        <v>155.679</v>
      </c>
      <c r="Q38" s="64">
        <v>159.11699999999999</v>
      </c>
      <c r="R38" s="64">
        <v>162.54300000000001</v>
      </c>
    </row>
    <row r="39" spans="1:21" ht="15" customHeight="1">
      <c r="D39" s="49" t="s">
        <v>216</v>
      </c>
      <c r="E39" s="63">
        <v>2.165</v>
      </c>
      <c r="F39" s="63">
        <v>2.1389999999999998</v>
      </c>
      <c r="G39" s="64">
        <v>2.3959999999999999</v>
      </c>
      <c r="H39" s="64">
        <v>2.1619999999999999</v>
      </c>
      <c r="I39" s="64">
        <v>1.792</v>
      </c>
      <c r="J39" s="64">
        <v>1.93</v>
      </c>
      <c r="K39" s="64">
        <v>2.1739999999999999</v>
      </c>
      <c r="L39" s="64">
        <v>2.3359999999999999</v>
      </c>
      <c r="M39" s="64">
        <v>2.4049999999999998</v>
      </c>
      <c r="N39" s="64">
        <v>2.3559999999999999</v>
      </c>
      <c r="O39" s="64">
        <v>2.2970000000000002</v>
      </c>
      <c r="P39" s="64">
        <v>2.262</v>
      </c>
      <c r="Q39" s="64">
        <v>2.2080000000000002</v>
      </c>
      <c r="R39" s="64">
        <v>2.1520000000000001</v>
      </c>
    </row>
    <row r="40" spans="1:21" ht="15" customHeight="1">
      <c r="B40" s="49" t="s">
        <v>236</v>
      </c>
      <c r="D40" s="49" t="s">
        <v>234</v>
      </c>
      <c r="E40" s="63">
        <v>107.029</v>
      </c>
      <c r="F40" s="63">
        <v>108.20399999999999</v>
      </c>
      <c r="G40" s="64">
        <v>109.429</v>
      </c>
      <c r="H40" s="64">
        <v>110.667</v>
      </c>
      <c r="I40" s="64">
        <v>111.917</v>
      </c>
      <c r="J40" s="64">
        <v>113.179</v>
      </c>
      <c r="K40" s="64">
        <v>114.456</v>
      </c>
      <c r="L40" s="64">
        <v>115.748</v>
      </c>
      <c r="M40" s="64">
        <v>117.05</v>
      </c>
      <c r="N40" s="64">
        <v>118.361</v>
      </c>
      <c r="O40" s="64">
        <v>119.67700000000001</v>
      </c>
      <c r="P40" s="64">
        <v>121.002</v>
      </c>
      <c r="Q40" s="64">
        <v>122.336</v>
      </c>
      <c r="R40" s="64">
        <v>123.68</v>
      </c>
    </row>
    <row r="41" spans="1:21" ht="15" customHeight="1">
      <c r="D41" s="49" t="s">
        <v>216</v>
      </c>
      <c r="E41" s="63">
        <v>1.052</v>
      </c>
      <c r="F41" s="63">
        <v>1.097</v>
      </c>
      <c r="G41" s="64">
        <v>1.1319999999999999</v>
      </c>
      <c r="H41" s="64">
        <v>1.131</v>
      </c>
      <c r="I41" s="64">
        <v>1.129</v>
      </c>
      <c r="J41" s="64">
        <v>1.1279999999999999</v>
      </c>
      <c r="K41" s="64">
        <v>1.1279999999999999</v>
      </c>
      <c r="L41" s="64">
        <v>1.1279999999999999</v>
      </c>
      <c r="M41" s="64">
        <v>1.125</v>
      </c>
      <c r="N41" s="64">
        <v>1.119</v>
      </c>
      <c r="O41" s="64">
        <v>1.1120000000000001</v>
      </c>
      <c r="P41" s="64">
        <v>1.1060000000000001</v>
      </c>
      <c r="Q41" s="64">
        <v>1.1020000000000001</v>
      </c>
      <c r="R41" s="64">
        <v>1.0980000000000001</v>
      </c>
    </row>
    <row r="42" spans="1:21" ht="15" customHeight="1">
      <c r="B42" s="49" t="s">
        <v>237</v>
      </c>
      <c r="D42" s="49" t="s">
        <v>238</v>
      </c>
      <c r="E42" s="63">
        <v>68.673000000000002</v>
      </c>
      <c r="F42" s="63">
        <v>69.804000000000002</v>
      </c>
      <c r="G42" s="64">
        <v>71.069999999999993</v>
      </c>
      <c r="H42" s="64">
        <v>72.331000000000003</v>
      </c>
      <c r="I42" s="64">
        <v>73.478999999999999</v>
      </c>
      <c r="J42" s="64">
        <v>74.643000000000001</v>
      </c>
      <c r="K42" s="64">
        <v>75.900000000000006</v>
      </c>
      <c r="L42" s="64">
        <v>77.230999999999995</v>
      </c>
      <c r="M42" s="64">
        <v>78.605999999999995</v>
      </c>
      <c r="N42" s="64">
        <v>79.984999999999999</v>
      </c>
      <c r="O42" s="64">
        <v>81.369</v>
      </c>
      <c r="P42" s="64">
        <v>82.77</v>
      </c>
      <c r="Q42" s="64">
        <v>84.183000000000007</v>
      </c>
      <c r="R42" s="64">
        <v>85.602999999999994</v>
      </c>
    </row>
    <row r="43" spans="1:21" ht="15" customHeight="1">
      <c r="D43" s="49" t="s">
        <v>216</v>
      </c>
      <c r="E43" s="63">
        <v>1.661</v>
      </c>
      <c r="F43" s="63">
        <v>1.6459999999999999</v>
      </c>
      <c r="G43" s="64">
        <v>1.8140000000000001</v>
      </c>
      <c r="H43" s="64">
        <v>1.7729999999999999</v>
      </c>
      <c r="I43" s="64">
        <v>1.587</v>
      </c>
      <c r="J43" s="64">
        <v>1.583</v>
      </c>
      <c r="K43" s="64">
        <v>1.6839999999999999</v>
      </c>
      <c r="L43" s="64">
        <v>1.754</v>
      </c>
      <c r="M43" s="64">
        <v>1.78</v>
      </c>
      <c r="N43" s="64">
        <v>1.754</v>
      </c>
      <c r="O43" s="64">
        <v>1.73</v>
      </c>
      <c r="P43" s="64">
        <v>1.7210000000000001</v>
      </c>
      <c r="Q43" s="64">
        <v>1.706</v>
      </c>
      <c r="R43" s="64">
        <v>1.6870000000000001</v>
      </c>
    </row>
    <row r="44" spans="1:21" ht="15" customHeight="1">
      <c r="B44" s="49" t="s">
        <v>239</v>
      </c>
      <c r="D44" s="49" t="s">
        <v>240</v>
      </c>
      <c r="E44" s="63">
        <v>0.32900000000000001</v>
      </c>
      <c r="F44" s="63">
        <v>0.32900000000000001</v>
      </c>
      <c r="G44" s="64">
        <v>0.32900000000000001</v>
      </c>
      <c r="H44" s="64">
        <v>0.32900000000000001</v>
      </c>
      <c r="I44" s="64">
        <v>0.32900000000000001</v>
      </c>
      <c r="J44" s="64">
        <v>0.32900000000000001</v>
      </c>
      <c r="K44" s="64">
        <v>0.32900000000000001</v>
      </c>
      <c r="L44" s="64">
        <v>0.32900000000000001</v>
      </c>
      <c r="M44" s="64">
        <v>0.32900000000000001</v>
      </c>
      <c r="N44" s="64">
        <v>0.32900000000000001</v>
      </c>
      <c r="O44" s="64">
        <v>0.32900000000000001</v>
      </c>
      <c r="P44" s="64">
        <v>0.32900000000000001</v>
      </c>
      <c r="Q44" s="64">
        <v>0.32900000000000001</v>
      </c>
      <c r="R44" s="64">
        <v>0.32900000000000001</v>
      </c>
    </row>
    <row r="45" spans="1:21" ht="15" customHeight="1">
      <c r="G45" s="62"/>
      <c r="H45" s="62"/>
      <c r="I45" s="62"/>
      <c r="J45" s="62"/>
      <c r="K45" s="62"/>
      <c r="L45" s="62"/>
      <c r="M45" s="62"/>
      <c r="N45" s="62"/>
      <c r="O45" s="62"/>
      <c r="P45" s="62"/>
      <c r="Q45" s="62"/>
      <c r="R45" s="62"/>
    </row>
    <row r="46" spans="1:21" ht="15" customHeight="1">
      <c r="A46" s="57" t="s">
        <v>241</v>
      </c>
      <c r="E46" s="60"/>
      <c r="F46" s="60"/>
      <c r="G46" s="61"/>
      <c r="H46" s="61"/>
      <c r="I46" s="61"/>
      <c r="J46" s="61"/>
      <c r="K46" s="61"/>
      <c r="L46" s="61"/>
      <c r="M46" s="61"/>
      <c r="N46" s="61"/>
      <c r="O46" s="62"/>
      <c r="P46" s="62"/>
      <c r="Q46" s="62"/>
      <c r="R46" s="62"/>
    </row>
    <row r="47" spans="1:21" ht="15" customHeight="1">
      <c r="A47" s="57"/>
      <c r="B47" s="49" t="s">
        <v>242</v>
      </c>
      <c r="D47" s="49" t="s">
        <v>234</v>
      </c>
      <c r="E47" s="60">
        <v>111.14400000000001</v>
      </c>
      <c r="F47" s="60">
        <v>115.62</v>
      </c>
      <c r="G47" s="61">
        <v>122.86799999999999</v>
      </c>
      <c r="H47" s="61">
        <v>127.592</v>
      </c>
      <c r="I47" s="61">
        <v>131.066</v>
      </c>
      <c r="J47" s="61">
        <v>134.00399999999999</v>
      </c>
      <c r="K47" s="61">
        <v>136.84200000000001</v>
      </c>
      <c r="L47" s="61">
        <v>139.614</v>
      </c>
      <c r="M47" s="61">
        <v>142.422</v>
      </c>
      <c r="N47" s="61">
        <v>145.27000000000001</v>
      </c>
      <c r="O47" s="61">
        <v>148.15799999999999</v>
      </c>
      <c r="P47" s="61">
        <v>151.08000000000001</v>
      </c>
      <c r="Q47" s="61">
        <v>154.036</v>
      </c>
      <c r="R47" s="61">
        <v>157.03100000000001</v>
      </c>
      <c r="S47" s="60"/>
      <c r="T47" s="60"/>
      <c r="U47" s="60"/>
    </row>
    <row r="48" spans="1:21" ht="15" customHeight="1">
      <c r="A48" s="57"/>
      <c r="D48" s="49" t="s">
        <v>216</v>
      </c>
      <c r="E48" s="60">
        <v>1.1020000000000001</v>
      </c>
      <c r="F48" s="60">
        <v>4.0270000000000001</v>
      </c>
      <c r="G48" s="61">
        <v>6.2679999999999998</v>
      </c>
      <c r="H48" s="61">
        <v>3.8439999999999999</v>
      </c>
      <c r="I48" s="61">
        <v>2.722</v>
      </c>
      <c r="J48" s="61">
        <v>2.2410000000000001</v>
      </c>
      <c r="K48" s="61">
        <v>2.117</v>
      </c>
      <c r="L48" s="61">
        <v>2.0249999999999999</v>
      </c>
      <c r="M48" s="61">
        <v>2.0110000000000001</v>
      </c>
      <c r="N48" s="61">
        <v>1.9990000000000001</v>
      </c>
      <c r="O48" s="61">
        <v>1.988</v>
      </c>
      <c r="P48" s="61">
        <v>1.972</v>
      </c>
      <c r="Q48" s="61">
        <v>1.956</v>
      </c>
      <c r="R48" s="61">
        <v>1.944</v>
      </c>
      <c r="S48" s="60"/>
      <c r="T48" s="60"/>
      <c r="U48" s="60"/>
    </row>
    <row r="49" spans="2:18" ht="15" customHeight="1">
      <c r="B49" s="49" t="s">
        <v>243</v>
      </c>
      <c r="D49" s="49" t="s">
        <v>234</v>
      </c>
      <c r="E49" s="60">
        <v>113.464</v>
      </c>
      <c r="F49" s="60">
        <v>117.38800000000001</v>
      </c>
      <c r="G49" s="61">
        <v>123.267</v>
      </c>
      <c r="H49" s="61">
        <v>128.05600000000001</v>
      </c>
      <c r="I49" s="61">
        <v>131.81299999999999</v>
      </c>
      <c r="J49" s="61">
        <v>135.10900000000001</v>
      </c>
      <c r="K49" s="61">
        <v>138.22900000000001</v>
      </c>
      <c r="L49" s="61">
        <v>141.19399999999999</v>
      </c>
      <c r="M49" s="61">
        <v>144.11600000000001</v>
      </c>
      <c r="N49" s="61">
        <v>147.03800000000001</v>
      </c>
      <c r="O49" s="61">
        <v>149.988</v>
      </c>
      <c r="P49" s="61">
        <v>152.96799999999999</v>
      </c>
      <c r="Q49" s="61">
        <v>155.97999999999999</v>
      </c>
      <c r="R49" s="61">
        <v>159.029</v>
      </c>
    </row>
    <row r="50" spans="2:18" ht="15" customHeight="1">
      <c r="D50" s="49" t="s">
        <v>216</v>
      </c>
      <c r="E50" s="60">
        <v>1.3320000000000001</v>
      </c>
      <c r="F50" s="60">
        <v>3.4580000000000002</v>
      </c>
      <c r="G50" s="61">
        <v>5.008</v>
      </c>
      <c r="H50" s="61">
        <v>3.8839999999999999</v>
      </c>
      <c r="I50" s="61">
        <v>2.9340000000000002</v>
      </c>
      <c r="J50" s="61">
        <v>2.5</v>
      </c>
      <c r="K50" s="61">
        <v>2.3090000000000002</v>
      </c>
      <c r="L50" s="61">
        <v>2.1440000000000001</v>
      </c>
      <c r="M50" s="61">
        <v>2.069</v>
      </c>
      <c r="N50" s="61">
        <v>2.0270000000000001</v>
      </c>
      <c r="O50" s="61">
        <v>2.0059999999999998</v>
      </c>
      <c r="P50" s="61">
        <v>1.986</v>
      </c>
      <c r="Q50" s="61">
        <v>1.968</v>
      </c>
      <c r="R50" s="61">
        <v>1.954</v>
      </c>
    </row>
    <row r="51" spans="2:18" ht="15" customHeight="1">
      <c r="B51" s="49" t="s">
        <v>244</v>
      </c>
      <c r="D51" s="49" t="s">
        <v>124</v>
      </c>
      <c r="E51" s="60">
        <v>258.83800000000002</v>
      </c>
      <c r="F51" s="60">
        <v>270.96499999999997</v>
      </c>
      <c r="G51" s="61">
        <v>292.89999999999998</v>
      </c>
      <c r="H51" s="61">
        <v>306.93099999999998</v>
      </c>
      <c r="I51" s="61">
        <v>316.18</v>
      </c>
      <c r="J51" s="61">
        <v>323.065</v>
      </c>
      <c r="K51" s="61">
        <v>329.69799999999998</v>
      </c>
      <c r="L51" s="61">
        <v>336.49599999999998</v>
      </c>
      <c r="M51" s="61">
        <v>343.85</v>
      </c>
      <c r="N51" s="61">
        <v>351.60300000000001</v>
      </c>
      <c r="O51" s="61">
        <v>359.58300000000003</v>
      </c>
      <c r="P51" s="61">
        <v>367.75799999999998</v>
      </c>
      <c r="Q51" s="61">
        <v>376.13400000000001</v>
      </c>
      <c r="R51" s="61">
        <v>384.72300000000001</v>
      </c>
    </row>
    <row r="52" spans="2:18" ht="15" customHeight="1">
      <c r="D52" s="49" t="s">
        <v>216</v>
      </c>
      <c r="E52" s="60">
        <v>1.248</v>
      </c>
      <c r="F52" s="60">
        <v>4.6849999999999996</v>
      </c>
      <c r="G52" s="61">
        <v>8.0950000000000006</v>
      </c>
      <c r="H52" s="61">
        <v>4.79</v>
      </c>
      <c r="I52" s="61">
        <v>3.0129999999999999</v>
      </c>
      <c r="J52" s="61">
        <v>2.177</v>
      </c>
      <c r="K52" s="61">
        <v>2.0529999999999999</v>
      </c>
      <c r="L52" s="61">
        <v>2.0619999999999998</v>
      </c>
      <c r="M52" s="61">
        <v>2.1850000000000001</v>
      </c>
      <c r="N52" s="61">
        <v>2.254</v>
      </c>
      <c r="O52" s="61">
        <v>2.2690000000000001</v>
      </c>
      <c r="P52" s="61">
        <v>2.2730000000000001</v>
      </c>
      <c r="Q52" s="61">
        <v>2.2770000000000001</v>
      </c>
      <c r="R52" s="61">
        <v>2.2829999999999999</v>
      </c>
    </row>
    <row r="53" spans="2:18" ht="15" customHeight="1">
      <c r="B53" s="49" t="s">
        <v>245</v>
      </c>
      <c r="D53" s="49" t="s">
        <v>124</v>
      </c>
      <c r="E53" s="60">
        <v>267.69799999999998</v>
      </c>
      <c r="F53" s="60">
        <v>277.255</v>
      </c>
      <c r="G53" s="61">
        <v>294.45400000000001</v>
      </c>
      <c r="H53" s="61">
        <v>308.99</v>
      </c>
      <c r="I53" s="61">
        <v>319.13900000000001</v>
      </c>
      <c r="J53" s="61">
        <v>326.96300000000002</v>
      </c>
      <c r="K53" s="61">
        <v>334.274</v>
      </c>
      <c r="L53" s="61">
        <v>341.53699999999998</v>
      </c>
      <c r="M53" s="61">
        <v>349.23500000000001</v>
      </c>
      <c r="N53" s="61">
        <v>357.26600000000002</v>
      </c>
      <c r="O53" s="61">
        <v>365.45100000000002</v>
      </c>
      <c r="P53" s="61">
        <v>373.77600000000001</v>
      </c>
      <c r="Q53" s="61">
        <v>382.27</v>
      </c>
      <c r="R53" s="61">
        <v>390.95800000000003</v>
      </c>
    </row>
    <row r="54" spans="2:18" ht="15" customHeight="1">
      <c r="D54" s="49" t="s">
        <v>216</v>
      </c>
      <c r="E54" s="60">
        <v>1.7070000000000001</v>
      </c>
      <c r="F54" s="60">
        <v>3.569</v>
      </c>
      <c r="G54" s="61">
        <v>6.2030000000000003</v>
      </c>
      <c r="H54" s="61">
        <v>4.9359999999999999</v>
      </c>
      <c r="I54" s="61">
        <v>3.2839999999999998</v>
      </c>
      <c r="J54" s="61">
        <v>2.4510000000000001</v>
      </c>
      <c r="K54" s="61">
        <v>2.2349999999999999</v>
      </c>
      <c r="L54" s="61">
        <v>2.1720000000000002</v>
      </c>
      <c r="M54" s="61">
        <v>2.2530000000000001</v>
      </c>
      <c r="N54" s="61">
        <v>2.2989999999999999</v>
      </c>
      <c r="O54" s="61">
        <v>2.2909999999999999</v>
      </c>
      <c r="P54" s="61">
        <v>2.278</v>
      </c>
      <c r="Q54" s="61">
        <v>2.2719999999999998</v>
      </c>
      <c r="R54" s="61">
        <v>2.2719999999999998</v>
      </c>
    </row>
    <row r="55" spans="2:18" ht="15" customHeight="1">
      <c r="B55" s="49" t="s">
        <v>246</v>
      </c>
      <c r="D55" s="49" t="s">
        <v>247</v>
      </c>
      <c r="E55" s="60">
        <v>145.44900000000001</v>
      </c>
      <c r="F55" s="60">
        <v>151.94900000000001</v>
      </c>
      <c r="G55" s="61">
        <v>163.40100000000001</v>
      </c>
      <c r="H55" s="61">
        <v>170.608</v>
      </c>
      <c r="I55" s="61">
        <v>175.125</v>
      </c>
      <c r="J55" s="61">
        <v>178.35499999999999</v>
      </c>
      <c r="K55" s="61">
        <v>181.41499999999999</v>
      </c>
      <c r="L55" s="61">
        <v>184.535</v>
      </c>
      <c r="M55" s="61">
        <v>187.923</v>
      </c>
      <c r="N55" s="61">
        <v>191.499</v>
      </c>
      <c r="O55" s="61">
        <v>195.17400000000001</v>
      </c>
      <c r="P55" s="61">
        <v>198.93100000000001</v>
      </c>
      <c r="Q55" s="61">
        <v>202.76900000000001</v>
      </c>
      <c r="R55" s="61">
        <v>206.76599999999999</v>
      </c>
    </row>
    <row r="56" spans="2:18" ht="15" customHeight="1">
      <c r="D56" s="49" t="s">
        <v>216</v>
      </c>
      <c r="E56" s="60">
        <v>1.0740000000000001</v>
      </c>
      <c r="F56" s="60">
        <v>4.4690000000000003</v>
      </c>
      <c r="G56" s="61">
        <v>7.5359999999999996</v>
      </c>
      <c r="H56" s="61">
        <v>4.41</v>
      </c>
      <c r="I56" s="61">
        <v>2.6469999999999998</v>
      </c>
      <c r="J56" s="61">
        <v>1.8440000000000001</v>
      </c>
      <c r="K56" s="61">
        <v>1.716</v>
      </c>
      <c r="L56" s="61">
        <v>1.7190000000000001</v>
      </c>
      <c r="M56" s="61">
        <v>1.835</v>
      </c>
      <c r="N56" s="61">
        <v>1.9019999999999999</v>
      </c>
      <c r="O56" s="61">
        <v>1.919</v>
      </c>
      <c r="P56" s="61">
        <v>1.9239999999999999</v>
      </c>
      <c r="Q56" s="61">
        <v>1.929</v>
      </c>
      <c r="R56" s="61">
        <v>1.9710000000000001</v>
      </c>
    </row>
    <row r="57" spans="2:18" ht="15" customHeight="1">
      <c r="B57" s="49" t="s">
        <v>248</v>
      </c>
      <c r="D57" s="49" t="s">
        <v>234</v>
      </c>
      <c r="E57" s="60">
        <v>113.81399999999999</v>
      </c>
      <c r="F57" s="60">
        <v>118.923</v>
      </c>
      <c r="G57" s="61">
        <v>127.20099999999999</v>
      </c>
      <c r="H57" s="61">
        <v>131.958</v>
      </c>
      <c r="I57" s="61">
        <v>135.26</v>
      </c>
      <c r="J57" s="61">
        <v>138.13900000000001</v>
      </c>
      <c r="K57" s="61">
        <v>140.99600000000001</v>
      </c>
      <c r="L57" s="61">
        <v>143.82400000000001</v>
      </c>
      <c r="M57" s="61">
        <v>146.72</v>
      </c>
      <c r="N57" s="61">
        <v>149.66800000000001</v>
      </c>
      <c r="O57" s="61">
        <v>152.667</v>
      </c>
      <c r="P57" s="61">
        <v>155.70599999999999</v>
      </c>
      <c r="Q57" s="61">
        <v>158.76599999999999</v>
      </c>
      <c r="R57" s="61">
        <v>161.84100000000001</v>
      </c>
    </row>
    <row r="58" spans="2:18" ht="15" customHeight="1">
      <c r="D58" s="49" t="s">
        <v>216</v>
      </c>
      <c r="E58" s="60">
        <v>1.345</v>
      </c>
      <c r="F58" s="60">
        <v>4.4889999999999999</v>
      </c>
      <c r="G58" s="61">
        <v>6.96</v>
      </c>
      <c r="H58" s="61">
        <v>3.7389999999999999</v>
      </c>
      <c r="I58" s="61">
        <v>2.5019999999999998</v>
      </c>
      <c r="J58" s="61">
        <v>2.1280000000000001</v>
      </c>
      <c r="K58" s="61">
        <v>2.0670000000000002</v>
      </c>
      <c r="L58" s="61">
        <v>2.0059999999999998</v>
      </c>
      <c r="M58" s="61">
        <v>2.0129999999999999</v>
      </c>
      <c r="N58" s="61">
        <v>2.0089999999999999</v>
      </c>
      <c r="O58" s="61">
        <v>2.0030000000000001</v>
      </c>
      <c r="P58" s="61">
        <v>1.99</v>
      </c>
      <c r="Q58" s="61">
        <v>1.9650000000000001</v>
      </c>
      <c r="R58" s="61">
        <v>1.9370000000000001</v>
      </c>
    </row>
    <row r="59" spans="2:18" ht="15" customHeight="1">
      <c r="B59" s="49" t="s">
        <v>249</v>
      </c>
      <c r="D59" s="49" t="s">
        <v>250</v>
      </c>
      <c r="E59" s="60">
        <v>141.375</v>
      </c>
      <c r="F59" s="60">
        <v>147.05000000000001</v>
      </c>
      <c r="G59" s="61">
        <v>154.905</v>
      </c>
      <c r="H59" s="61">
        <v>162.489</v>
      </c>
      <c r="I59" s="61">
        <v>168.953</v>
      </c>
      <c r="J59" s="61">
        <v>175.00800000000001</v>
      </c>
      <c r="K59" s="61">
        <v>181.02099999999999</v>
      </c>
      <c r="L59" s="61">
        <v>187.05500000000001</v>
      </c>
      <c r="M59" s="61">
        <v>193.154</v>
      </c>
      <c r="N59" s="61">
        <v>199.369</v>
      </c>
      <c r="O59" s="61">
        <v>205.73</v>
      </c>
      <c r="P59" s="61">
        <v>212.25399999999999</v>
      </c>
      <c r="Q59" s="61">
        <v>218.96</v>
      </c>
      <c r="R59" s="61">
        <v>225.85300000000001</v>
      </c>
    </row>
    <row r="60" spans="2:18" ht="15" customHeight="1">
      <c r="D60" s="49" t="s">
        <v>216</v>
      </c>
      <c r="E60" s="60">
        <v>2.911</v>
      </c>
      <c r="F60" s="60">
        <v>4.0140000000000002</v>
      </c>
      <c r="G60" s="61">
        <v>5.3410000000000002</v>
      </c>
      <c r="H60" s="61">
        <v>4.8959999999999999</v>
      </c>
      <c r="I60" s="61">
        <v>3.9769999999999999</v>
      </c>
      <c r="J60" s="61">
        <v>3.5840000000000001</v>
      </c>
      <c r="K60" s="61">
        <v>3.4350000000000001</v>
      </c>
      <c r="L60" s="61">
        <v>3.3330000000000002</v>
      </c>
      <c r="M60" s="61">
        <v>3.26</v>
      </c>
      <c r="N60" s="61">
        <v>3.2170000000000001</v>
      </c>
      <c r="O60" s="61">
        <v>3.19</v>
      </c>
      <c r="P60" s="61">
        <v>3.1709999999999998</v>
      </c>
      <c r="Q60" s="61">
        <v>3.1589999999999998</v>
      </c>
      <c r="R60" s="61">
        <v>3.1480000000000001</v>
      </c>
    </row>
    <row r="61" spans="2:18" ht="15" customHeight="1">
      <c r="B61" s="49" t="s">
        <v>251</v>
      </c>
      <c r="D61" s="49" t="s">
        <v>252</v>
      </c>
      <c r="E61" s="60">
        <v>37.270000000000003</v>
      </c>
      <c r="F61" s="60">
        <v>65.36</v>
      </c>
      <c r="G61" s="61">
        <v>93.2</v>
      </c>
      <c r="H61" s="61">
        <v>76.819999999999993</v>
      </c>
      <c r="I61" s="61">
        <v>72.92</v>
      </c>
      <c r="J61" s="61">
        <v>70.959999999999994</v>
      </c>
      <c r="K61" s="61">
        <v>70.19</v>
      </c>
      <c r="L61" s="61">
        <v>70.569999999999993</v>
      </c>
      <c r="M61" s="61">
        <v>72.489999999999995</v>
      </c>
      <c r="N61" s="61">
        <v>75.040000000000006</v>
      </c>
      <c r="O61" s="61">
        <v>77.69</v>
      </c>
      <c r="P61" s="61">
        <v>80.39</v>
      </c>
      <c r="Q61" s="61">
        <v>82.53</v>
      </c>
      <c r="R61" s="61">
        <v>84.25</v>
      </c>
    </row>
    <row r="62" spans="2:18" ht="15" customHeight="1">
      <c r="B62" s="49" t="s">
        <v>253</v>
      </c>
      <c r="D62" s="49" t="s">
        <v>252</v>
      </c>
      <c r="E62" s="60">
        <v>39.229999999999997</v>
      </c>
      <c r="F62" s="60">
        <v>67.989999999999995</v>
      </c>
      <c r="G62" s="61">
        <v>95.59</v>
      </c>
      <c r="H62" s="61">
        <v>78.930000000000007</v>
      </c>
      <c r="I62" s="61">
        <v>75.33</v>
      </c>
      <c r="J62" s="61">
        <v>73.239999999999995</v>
      </c>
      <c r="K62" s="61">
        <v>72.12</v>
      </c>
      <c r="L62" s="61">
        <v>72.06</v>
      </c>
      <c r="M62" s="61">
        <v>73.95</v>
      </c>
      <c r="N62" s="61">
        <v>76.5</v>
      </c>
      <c r="O62" s="61">
        <v>79.14</v>
      </c>
      <c r="P62" s="61">
        <v>81.87</v>
      </c>
      <c r="Q62" s="61">
        <v>83.99</v>
      </c>
      <c r="R62" s="61">
        <v>85.74</v>
      </c>
    </row>
    <row r="63" spans="2:18" ht="15" customHeight="1">
      <c r="B63" s="49" t="s">
        <v>254</v>
      </c>
      <c r="D63" s="49" t="s">
        <v>255</v>
      </c>
      <c r="E63" s="60">
        <v>2.0299999999999998</v>
      </c>
      <c r="F63" s="60">
        <v>3.91</v>
      </c>
      <c r="G63" s="61">
        <v>6.47</v>
      </c>
      <c r="H63" s="61">
        <v>5.52</v>
      </c>
      <c r="I63" s="61">
        <v>4.72</v>
      </c>
      <c r="J63" s="61">
        <v>4.58</v>
      </c>
      <c r="K63" s="61">
        <v>4.5199999999999996</v>
      </c>
      <c r="L63" s="61">
        <v>4.49</v>
      </c>
      <c r="M63" s="61">
        <v>4.51</v>
      </c>
      <c r="N63" s="61">
        <v>4.63</v>
      </c>
      <c r="O63" s="61">
        <v>4.8499999999999996</v>
      </c>
      <c r="P63" s="61">
        <v>5.07</v>
      </c>
      <c r="Q63" s="61">
        <v>5.25</v>
      </c>
      <c r="R63" s="61">
        <v>5.41</v>
      </c>
    </row>
    <row r="64" spans="2:18" ht="15" customHeight="1">
      <c r="B64" s="49" t="s">
        <v>256</v>
      </c>
      <c r="D64" s="49" t="s">
        <v>257</v>
      </c>
      <c r="E64" s="60">
        <v>288.94499999999999</v>
      </c>
      <c r="F64" s="60">
        <v>337.46499999999997</v>
      </c>
      <c r="G64" s="61">
        <v>384.66800000000001</v>
      </c>
      <c r="H64" s="61">
        <v>377.63200000000001</v>
      </c>
      <c r="I64" s="61">
        <v>364.51799999999997</v>
      </c>
      <c r="J64" s="61">
        <v>358.48500000000001</v>
      </c>
      <c r="K64" s="61">
        <v>362.07499999999999</v>
      </c>
      <c r="L64" s="61">
        <v>374.24</v>
      </c>
      <c r="M64" s="61">
        <v>392.35899999999998</v>
      </c>
      <c r="N64" s="61">
        <v>413.51299999999998</v>
      </c>
      <c r="O64" s="61">
        <v>434.81200000000001</v>
      </c>
      <c r="P64" s="61">
        <v>454.28300000000002</v>
      </c>
      <c r="Q64" s="61">
        <v>471.15199999999999</v>
      </c>
      <c r="R64" s="61">
        <v>486.07</v>
      </c>
    </row>
    <row r="65" spans="1:18" ht="15" customHeight="1">
      <c r="A65" s="65"/>
      <c r="B65" s="49" t="s">
        <v>258</v>
      </c>
      <c r="D65" s="49" t="s">
        <v>259</v>
      </c>
      <c r="E65" s="60">
        <v>199.27</v>
      </c>
      <c r="F65" s="60">
        <v>190.85300000000001</v>
      </c>
      <c r="G65" s="61">
        <v>204.17500000000001</v>
      </c>
      <c r="H65" s="61">
        <v>208.703</v>
      </c>
      <c r="I65" s="61">
        <v>203.303</v>
      </c>
      <c r="J65" s="61">
        <v>200.49299999999999</v>
      </c>
      <c r="K65" s="61">
        <v>197.37899999999999</v>
      </c>
      <c r="L65" s="61">
        <v>194.39</v>
      </c>
      <c r="M65" s="61">
        <v>191.41800000000001</v>
      </c>
      <c r="N65" s="61">
        <v>188.417</v>
      </c>
      <c r="O65" s="61">
        <v>185.495</v>
      </c>
      <c r="P65" s="61">
        <v>182.655</v>
      </c>
      <c r="Q65" s="61">
        <v>180.035</v>
      </c>
      <c r="R65" s="61">
        <v>177.68199999999999</v>
      </c>
    </row>
    <row r="66" spans="1:18" ht="15" customHeight="1">
      <c r="E66" s="60"/>
      <c r="F66" s="60"/>
      <c r="G66" s="61"/>
      <c r="H66" s="61"/>
      <c r="I66" s="61"/>
      <c r="J66" s="61"/>
      <c r="K66" s="61"/>
      <c r="L66" s="61"/>
      <c r="M66" s="61"/>
      <c r="N66" s="61"/>
      <c r="O66" s="61"/>
      <c r="P66" s="61"/>
      <c r="Q66" s="61"/>
      <c r="R66" s="61"/>
    </row>
    <row r="67" spans="1:18" ht="15" customHeight="1">
      <c r="A67" s="57" t="s">
        <v>260</v>
      </c>
      <c r="E67" s="60"/>
      <c r="F67" s="60"/>
      <c r="G67" s="61"/>
      <c r="H67" s="61"/>
      <c r="I67" s="61"/>
      <c r="J67" s="61"/>
      <c r="K67" s="61"/>
      <c r="L67" s="61"/>
      <c r="M67" s="61"/>
      <c r="N67" s="61"/>
      <c r="O67" s="61"/>
      <c r="P67" s="61"/>
      <c r="Q67" s="61"/>
      <c r="R67" s="61"/>
    </row>
    <row r="68" spans="1:18" ht="15" customHeight="1">
      <c r="B68" s="49" t="s">
        <v>261</v>
      </c>
      <c r="D68" s="49" t="s">
        <v>136</v>
      </c>
      <c r="E68" s="60">
        <v>8.0909999999999993</v>
      </c>
      <c r="F68" s="60">
        <v>5.3579999999999997</v>
      </c>
      <c r="G68" s="61">
        <v>3.6739999999999999</v>
      </c>
      <c r="H68" s="61">
        <v>4.6779999999999999</v>
      </c>
      <c r="I68" s="61">
        <v>4.9249999999999998</v>
      </c>
      <c r="J68" s="61">
        <v>4.7130000000000001</v>
      </c>
      <c r="K68" s="61">
        <v>4.5629999999999997</v>
      </c>
      <c r="L68" s="61">
        <v>4.4930000000000003</v>
      </c>
      <c r="M68" s="61">
        <v>4.4710000000000001</v>
      </c>
      <c r="N68" s="61">
        <v>4.5069999999999997</v>
      </c>
      <c r="O68" s="61">
        <v>4.532</v>
      </c>
      <c r="P68" s="61">
        <v>4.5270000000000001</v>
      </c>
      <c r="Q68" s="61">
        <v>4.5049999999999999</v>
      </c>
      <c r="R68" s="61">
        <v>4.4820000000000002</v>
      </c>
    </row>
    <row r="69" spans="1:18" ht="15" customHeight="1">
      <c r="B69" s="49" t="s">
        <v>262</v>
      </c>
      <c r="D69" s="49" t="s">
        <v>225</v>
      </c>
      <c r="E69" s="58">
        <v>160.75399999999999</v>
      </c>
      <c r="F69" s="58">
        <v>161.20400000000001</v>
      </c>
      <c r="G69" s="59">
        <v>164.28800000000001</v>
      </c>
      <c r="H69" s="59">
        <v>165.30699999999999</v>
      </c>
      <c r="I69" s="59">
        <v>166.387</v>
      </c>
      <c r="J69" s="59">
        <v>167.34299999999999</v>
      </c>
      <c r="K69" s="59">
        <v>168.17400000000001</v>
      </c>
      <c r="L69" s="59">
        <v>168.96700000000001</v>
      </c>
      <c r="M69" s="59">
        <v>169.72499999999999</v>
      </c>
      <c r="N69" s="59">
        <v>170.46100000000001</v>
      </c>
      <c r="O69" s="59">
        <v>171.124</v>
      </c>
      <c r="P69" s="59">
        <v>171.77699999999999</v>
      </c>
      <c r="Q69" s="59">
        <v>172.405</v>
      </c>
      <c r="R69" s="59">
        <v>173.02</v>
      </c>
    </row>
    <row r="70" spans="1:18" ht="15" customHeight="1">
      <c r="D70" s="49" t="s">
        <v>216</v>
      </c>
      <c r="E70" s="60">
        <v>-1.696</v>
      </c>
      <c r="F70" s="60">
        <v>0.27900000000000003</v>
      </c>
      <c r="G70" s="61">
        <v>1.913</v>
      </c>
      <c r="H70" s="61">
        <v>0.62</v>
      </c>
      <c r="I70" s="61">
        <v>0.65300000000000002</v>
      </c>
      <c r="J70" s="61">
        <v>0.57399999999999995</v>
      </c>
      <c r="K70" s="61">
        <v>0.496</v>
      </c>
      <c r="L70" s="61">
        <v>0.47099999999999997</v>
      </c>
      <c r="M70" s="61">
        <v>0.44800000000000001</v>
      </c>
      <c r="N70" s="61">
        <v>0.433</v>
      </c>
      <c r="O70" s="61">
        <v>0.38900000000000001</v>
      </c>
      <c r="P70" s="61">
        <v>0.38100000000000001</v>
      </c>
      <c r="Q70" s="61">
        <v>0.36499999999999999</v>
      </c>
      <c r="R70" s="61">
        <v>0.35599999999999998</v>
      </c>
    </row>
    <row r="71" spans="1:18" ht="15" customHeight="1">
      <c r="B71" s="49" t="s">
        <v>263</v>
      </c>
      <c r="D71" s="49" t="s">
        <v>136</v>
      </c>
      <c r="E71" s="60">
        <v>61.750999999999998</v>
      </c>
      <c r="F71" s="60">
        <v>61.658000000000001</v>
      </c>
      <c r="G71" s="61">
        <v>62.238999999999997</v>
      </c>
      <c r="H71" s="61">
        <v>62.186999999999998</v>
      </c>
      <c r="I71" s="61">
        <v>62.137</v>
      </c>
      <c r="J71" s="61">
        <v>62.027999999999999</v>
      </c>
      <c r="K71" s="61">
        <v>61.930999999999997</v>
      </c>
      <c r="L71" s="61">
        <v>61.843000000000004</v>
      </c>
      <c r="M71" s="61">
        <v>61.764000000000003</v>
      </c>
      <c r="N71" s="61">
        <v>61.68</v>
      </c>
      <c r="O71" s="61">
        <v>61.578000000000003</v>
      </c>
      <c r="P71" s="61">
        <v>61.465000000000003</v>
      </c>
      <c r="Q71" s="61">
        <v>61.356999999999999</v>
      </c>
      <c r="R71" s="61">
        <v>61.265000000000001</v>
      </c>
    </row>
    <row r="72" spans="1:18" ht="15" customHeight="1">
      <c r="B72" s="49" t="s">
        <v>264</v>
      </c>
      <c r="D72" s="49" t="s">
        <v>225</v>
      </c>
      <c r="E72" s="58">
        <v>147.80600000000001</v>
      </c>
      <c r="F72" s="58">
        <v>152.578</v>
      </c>
      <c r="G72" s="59">
        <v>158.255</v>
      </c>
      <c r="H72" s="59">
        <v>157.572</v>
      </c>
      <c r="I72" s="59">
        <v>158.191</v>
      </c>
      <c r="J72" s="59">
        <v>159.45500000000001</v>
      </c>
      <c r="K72" s="59">
        <v>160.499</v>
      </c>
      <c r="L72" s="59">
        <v>161.374</v>
      </c>
      <c r="M72" s="59">
        <v>162.136</v>
      </c>
      <c r="N72" s="59">
        <v>162.77699999999999</v>
      </c>
      <c r="O72" s="59">
        <v>163.369</v>
      </c>
      <c r="P72" s="59">
        <v>163.999</v>
      </c>
      <c r="Q72" s="59">
        <v>164.637</v>
      </c>
      <c r="R72" s="59">
        <v>165.26400000000001</v>
      </c>
    </row>
    <row r="73" spans="1:18" ht="15" customHeight="1">
      <c r="D73" s="49" t="s">
        <v>216</v>
      </c>
      <c r="E73" s="60">
        <v>-6.1719999999999997</v>
      </c>
      <c r="F73" s="60">
        <v>3.2280000000000002</v>
      </c>
      <c r="G73" s="61">
        <v>3.72</v>
      </c>
      <c r="H73" s="61">
        <v>-0.43099999999999999</v>
      </c>
      <c r="I73" s="61">
        <v>0.39200000000000002</v>
      </c>
      <c r="J73" s="61">
        <v>0.79800000000000004</v>
      </c>
      <c r="K73" s="61">
        <v>0.65400000000000003</v>
      </c>
      <c r="L73" s="61">
        <v>0.54500000000000004</v>
      </c>
      <c r="M73" s="61">
        <v>0.47199999999999998</v>
      </c>
      <c r="N73" s="61">
        <v>0.39500000000000002</v>
      </c>
      <c r="O73" s="61">
        <v>0.36299999999999999</v>
      </c>
      <c r="P73" s="61">
        <v>0.38500000000000001</v>
      </c>
      <c r="Q73" s="61">
        <v>0.38800000000000001</v>
      </c>
      <c r="R73" s="61">
        <v>0.38</v>
      </c>
    </row>
    <row r="74" spans="1:18" ht="15" customHeight="1">
      <c r="B74" s="49" t="s">
        <v>265</v>
      </c>
      <c r="D74" s="49" t="s">
        <v>225</v>
      </c>
      <c r="E74" s="58">
        <v>142.14500000000001</v>
      </c>
      <c r="F74" s="58">
        <v>146.102</v>
      </c>
      <c r="G74" s="59">
        <v>152.04499999999999</v>
      </c>
      <c r="H74" s="59">
        <v>153.66200000000001</v>
      </c>
      <c r="I74" s="59">
        <v>154.06800000000001</v>
      </c>
      <c r="J74" s="59">
        <v>155.178</v>
      </c>
      <c r="K74" s="59">
        <v>156.21700000000001</v>
      </c>
      <c r="L74" s="59">
        <v>157.161</v>
      </c>
      <c r="M74" s="59">
        <v>158.09800000000001</v>
      </c>
      <c r="N74" s="59">
        <v>159.011</v>
      </c>
      <c r="O74" s="59">
        <v>159.81700000000001</v>
      </c>
      <c r="P74" s="59">
        <v>160.56299999999999</v>
      </c>
      <c r="Q74" s="59">
        <v>161.28200000000001</v>
      </c>
      <c r="R74" s="59">
        <v>162.041</v>
      </c>
    </row>
    <row r="75" spans="1:18" ht="15" customHeight="1">
      <c r="D75" s="49" t="s">
        <v>216</v>
      </c>
      <c r="E75" s="60">
        <v>-5.7969999999999997</v>
      </c>
      <c r="F75" s="60">
        <v>2.7829999999999999</v>
      </c>
      <c r="G75" s="61">
        <v>4.0679999999999996</v>
      </c>
      <c r="H75" s="61">
        <v>1.0629999999999999</v>
      </c>
      <c r="I75" s="61">
        <v>0.26300000000000001</v>
      </c>
      <c r="J75" s="61">
        <v>0.72</v>
      </c>
      <c r="K75" s="61">
        <v>0.67</v>
      </c>
      <c r="L75" s="61">
        <v>0.60299999999999998</v>
      </c>
      <c r="M75" s="61">
        <v>0.59599999999999997</v>
      </c>
      <c r="N75" s="61">
        <v>0.57699999999999996</v>
      </c>
      <c r="O75" s="61">
        <v>0.50600000000000001</v>
      </c>
      <c r="P75" s="61">
        <v>0.46600000000000003</v>
      </c>
      <c r="Q75" s="61">
        <v>0.44800000000000001</v>
      </c>
      <c r="R75" s="61">
        <v>0.47</v>
      </c>
    </row>
    <row r="76" spans="1:18" ht="15" customHeight="1">
      <c r="B76" s="49" t="s">
        <v>266</v>
      </c>
      <c r="D76" s="49" t="s">
        <v>234</v>
      </c>
      <c r="E76" s="60">
        <v>112.509</v>
      </c>
      <c r="F76" s="60">
        <v>115.188</v>
      </c>
      <c r="G76" s="61">
        <v>113.339</v>
      </c>
      <c r="H76" s="61">
        <v>113.154</v>
      </c>
      <c r="I76" s="61">
        <v>115.693</v>
      </c>
      <c r="J76" s="61">
        <v>119.072</v>
      </c>
      <c r="K76" s="61">
        <v>122.18</v>
      </c>
      <c r="L76" s="61">
        <v>125.13</v>
      </c>
      <c r="M76" s="61">
        <v>127.539</v>
      </c>
      <c r="N76" s="61">
        <v>129.86799999999999</v>
      </c>
      <c r="O76" s="61">
        <v>132.22499999999999</v>
      </c>
      <c r="P76" s="61">
        <v>134.56800000000001</v>
      </c>
      <c r="Q76" s="61">
        <v>136.91900000000001</v>
      </c>
      <c r="R76" s="61">
        <v>139.22800000000001</v>
      </c>
    </row>
    <row r="77" spans="1:18" ht="15" customHeight="1">
      <c r="D77" s="49" t="s">
        <v>216</v>
      </c>
      <c r="E77" s="60">
        <v>4.407</v>
      </c>
      <c r="F77" s="60">
        <v>2.38</v>
      </c>
      <c r="G77" s="61">
        <v>-1.6040000000000001</v>
      </c>
      <c r="H77" s="61">
        <v>-0.16300000000000001</v>
      </c>
      <c r="I77" s="61">
        <v>2.2429999999999999</v>
      </c>
      <c r="J77" s="61">
        <v>2.92</v>
      </c>
      <c r="K77" s="61">
        <v>2.61</v>
      </c>
      <c r="L77" s="61">
        <v>2.4140000000000001</v>
      </c>
      <c r="M77" s="61">
        <v>1.9239999999999999</v>
      </c>
      <c r="N77" s="61">
        <v>1.8260000000000001</v>
      </c>
      <c r="O77" s="61">
        <v>1.8140000000000001</v>
      </c>
      <c r="P77" s="61">
        <v>1.772</v>
      </c>
      <c r="Q77" s="61">
        <v>1.746</v>
      </c>
      <c r="R77" s="61">
        <v>1.6859999999999999</v>
      </c>
    </row>
    <row r="78" spans="1:18" ht="15" customHeight="1">
      <c r="B78" s="49" t="s">
        <v>267</v>
      </c>
      <c r="D78" s="49" t="s">
        <v>234</v>
      </c>
      <c r="E78" s="60">
        <v>103.931</v>
      </c>
      <c r="F78" s="60">
        <v>109.379</v>
      </c>
      <c r="G78" s="61">
        <v>113.42</v>
      </c>
      <c r="H78" s="61">
        <v>113.501</v>
      </c>
      <c r="I78" s="61">
        <v>113.34699999999999</v>
      </c>
      <c r="J78" s="61">
        <v>113.785</v>
      </c>
      <c r="K78" s="61">
        <v>114.11</v>
      </c>
      <c r="L78" s="61">
        <v>114.428</v>
      </c>
      <c r="M78" s="61">
        <v>114.84399999999999</v>
      </c>
      <c r="N78" s="61">
        <v>115.26900000000001</v>
      </c>
      <c r="O78" s="61">
        <v>115.66500000000001</v>
      </c>
      <c r="P78" s="61">
        <v>116.072</v>
      </c>
      <c r="Q78" s="61">
        <v>116.47799999999999</v>
      </c>
      <c r="R78" s="61">
        <v>116.91800000000001</v>
      </c>
    </row>
    <row r="79" spans="1:18" ht="15" customHeight="1">
      <c r="D79" s="49" t="s">
        <v>216</v>
      </c>
      <c r="E79" s="60">
        <v>-7.4749999999999996</v>
      </c>
      <c r="F79" s="60">
        <v>5.242</v>
      </c>
      <c r="G79" s="61">
        <v>3.694</v>
      </c>
      <c r="H79" s="61">
        <v>7.0999999999999994E-2</v>
      </c>
      <c r="I79" s="61">
        <v>-0.13600000000000001</v>
      </c>
      <c r="J79" s="61">
        <v>0.38700000000000001</v>
      </c>
      <c r="K79" s="61">
        <v>0.28499999999999998</v>
      </c>
      <c r="L79" s="61">
        <v>0.27800000000000002</v>
      </c>
      <c r="M79" s="61">
        <v>0.36399999999999999</v>
      </c>
      <c r="N79" s="61">
        <v>0.36899999999999999</v>
      </c>
      <c r="O79" s="61">
        <v>0.34300000000000003</v>
      </c>
      <c r="P79" s="61">
        <v>0.35199999999999998</v>
      </c>
      <c r="Q79" s="61">
        <v>0.34899999999999998</v>
      </c>
      <c r="R79" s="61">
        <v>0.377</v>
      </c>
    </row>
    <row r="80" spans="1:18" ht="15" customHeight="1">
      <c r="E80" s="60"/>
      <c r="F80" s="60"/>
      <c r="G80" s="61"/>
      <c r="H80" s="61"/>
      <c r="I80" s="61"/>
      <c r="J80" s="61"/>
      <c r="K80" s="61"/>
      <c r="L80" s="61"/>
      <c r="M80" s="61"/>
      <c r="N80" s="61"/>
      <c r="O80" s="61"/>
      <c r="P80" s="61"/>
      <c r="Q80" s="61"/>
      <c r="R80" s="61"/>
    </row>
    <row r="81" spans="1:18" ht="15" customHeight="1">
      <c r="A81" s="57" t="s">
        <v>268</v>
      </c>
      <c r="E81" s="60"/>
      <c r="F81" s="60"/>
      <c r="G81" s="61"/>
      <c r="H81" s="61"/>
      <c r="I81" s="61"/>
      <c r="J81" s="61"/>
      <c r="K81" s="61"/>
      <c r="L81" s="61"/>
      <c r="M81" s="61"/>
      <c r="N81" s="61"/>
      <c r="O81" s="61"/>
      <c r="P81" s="61"/>
      <c r="Q81" s="61"/>
      <c r="R81" s="61"/>
    </row>
    <row r="82" spans="1:18" ht="15" customHeight="1">
      <c r="B82" s="49" t="s">
        <v>269</v>
      </c>
      <c r="D82" s="49" t="s">
        <v>225</v>
      </c>
      <c r="E82" s="58">
        <v>260.32900000000001</v>
      </c>
      <c r="F82" s="58">
        <v>261.44499999999999</v>
      </c>
      <c r="G82" s="59">
        <v>263.964</v>
      </c>
      <c r="H82" s="59">
        <v>265.82</v>
      </c>
      <c r="I82" s="59">
        <v>267.77199999999999</v>
      </c>
      <c r="J82" s="59">
        <v>269.78300000000002</v>
      </c>
      <c r="K82" s="59">
        <v>271.54599999999999</v>
      </c>
      <c r="L82" s="59">
        <v>273.21499999999997</v>
      </c>
      <c r="M82" s="59">
        <v>274.79399999999998</v>
      </c>
      <c r="N82" s="59">
        <v>276.363</v>
      </c>
      <c r="O82" s="59">
        <v>277.89699999999999</v>
      </c>
      <c r="P82" s="59">
        <v>279.46899999999999</v>
      </c>
      <c r="Q82" s="59">
        <v>280.98399999999998</v>
      </c>
      <c r="R82" s="59">
        <v>282.41300000000001</v>
      </c>
    </row>
    <row r="83" spans="1:18" ht="15" customHeight="1">
      <c r="D83" s="49" t="s">
        <v>216</v>
      </c>
      <c r="E83" s="60">
        <v>0.44500000000000001</v>
      </c>
      <c r="F83" s="60">
        <v>0.42799999999999999</v>
      </c>
      <c r="G83" s="61">
        <v>0.96299999999999997</v>
      </c>
      <c r="H83" s="61">
        <v>0.70299999999999996</v>
      </c>
      <c r="I83" s="61">
        <v>0.73399999999999999</v>
      </c>
      <c r="J83" s="61">
        <v>0.751</v>
      </c>
      <c r="K83" s="61">
        <v>0.65300000000000002</v>
      </c>
      <c r="L83" s="61">
        <v>0.61399999999999999</v>
      </c>
      <c r="M83" s="61">
        <v>0.57699999999999996</v>
      </c>
      <c r="N83" s="61">
        <v>0.56999999999999995</v>
      </c>
      <c r="O83" s="61">
        <v>0.55500000000000005</v>
      </c>
      <c r="P83" s="61">
        <v>0.56499999999999995</v>
      </c>
      <c r="Q83" s="61">
        <v>0.54200000000000004</v>
      </c>
      <c r="R83" s="61">
        <v>0.50800000000000001</v>
      </c>
    </row>
    <row r="84" spans="1:18" ht="15" customHeight="1">
      <c r="B84" s="49" t="s">
        <v>270</v>
      </c>
      <c r="D84" s="49" t="s">
        <v>225</v>
      </c>
      <c r="E84" s="58">
        <v>125.877</v>
      </c>
      <c r="F84" s="58">
        <v>126.73099999999999</v>
      </c>
      <c r="G84" s="59">
        <v>128.12700000000001</v>
      </c>
      <c r="H84" s="59">
        <v>128.51900000000001</v>
      </c>
      <c r="I84" s="59">
        <v>128.96100000000001</v>
      </c>
      <c r="J84" s="59">
        <v>129.88999999999999</v>
      </c>
      <c r="K84" s="59">
        <v>131.03899999999999</v>
      </c>
      <c r="L84" s="59">
        <v>132.17699999999999</v>
      </c>
      <c r="M84" s="59">
        <v>133.262</v>
      </c>
      <c r="N84" s="59">
        <v>134.29499999999999</v>
      </c>
      <c r="O84" s="59">
        <v>135.25700000000001</v>
      </c>
      <c r="P84" s="59">
        <v>136.15600000000001</v>
      </c>
      <c r="Q84" s="59">
        <v>137.017</v>
      </c>
      <c r="R84" s="59">
        <v>137.84299999999999</v>
      </c>
    </row>
    <row r="85" spans="1:18" ht="15" customHeight="1">
      <c r="E85" s="60"/>
      <c r="F85" s="60"/>
      <c r="G85" s="61"/>
      <c r="H85" s="61"/>
      <c r="I85" s="61"/>
      <c r="J85" s="61"/>
      <c r="K85" s="61"/>
      <c r="L85" s="61"/>
      <c r="M85" s="61"/>
      <c r="N85" s="61"/>
      <c r="O85" s="61"/>
      <c r="P85" s="61"/>
      <c r="Q85" s="61"/>
      <c r="R85" s="61"/>
    </row>
    <row r="86" spans="1:18" ht="15" customHeight="1">
      <c r="A86" s="57" t="s">
        <v>162</v>
      </c>
      <c r="E86" s="60"/>
      <c r="F86" s="60"/>
      <c r="G86" s="61"/>
      <c r="H86" s="61"/>
      <c r="I86" s="61"/>
      <c r="J86" s="61"/>
      <c r="K86" s="61"/>
      <c r="L86" s="61"/>
      <c r="M86" s="61"/>
      <c r="N86" s="61"/>
      <c r="O86" s="61"/>
      <c r="P86" s="61"/>
      <c r="Q86" s="61"/>
      <c r="R86" s="61"/>
    </row>
    <row r="87" spans="1:18" ht="15" customHeight="1">
      <c r="B87" s="49" t="s">
        <v>271</v>
      </c>
      <c r="D87" s="49" t="s">
        <v>136</v>
      </c>
      <c r="E87" s="60">
        <v>0.89400000000000002</v>
      </c>
      <c r="F87" s="60">
        <v>1.4419999999999999</v>
      </c>
      <c r="G87" s="61">
        <v>2.931</v>
      </c>
      <c r="H87" s="61">
        <v>3.8769999999999998</v>
      </c>
      <c r="I87" s="61">
        <v>3.8359999999999999</v>
      </c>
      <c r="J87" s="61">
        <v>3.7839999999999998</v>
      </c>
      <c r="K87" s="61">
        <v>3.7810000000000001</v>
      </c>
      <c r="L87" s="61">
        <v>3.7850000000000001</v>
      </c>
      <c r="M87" s="61">
        <v>3.79</v>
      </c>
      <c r="N87" s="61">
        <v>3.794</v>
      </c>
      <c r="O87" s="61">
        <v>3.798</v>
      </c>
      <c r="P87" s="61">
        <v>3.8</v>
      </c>
      <c r="Q87" s="61">
        <v>3.802</v>
      </c>
      <c r="R87" s="61">
        <v>3.8079999999999998</v>
      </c>
    </row>
    <row r="88" spans="1:18" ht="15" customHeight="1">
      <c r="B88" s="49" t="s">
        <v>272</v>
      </c>
      <c r="D88" s="49" t="s">
        <v>136</v>
      </c>
      <c r="E88" s="60">
        <v>0.36499999999999999</v>
      </c>
      <c r="F88" s="60">
        <v>4.3999999999999997E-2</v>
      </c>
      <c r="G88" s="61">
        <v>2.0259999999999998</v>
      </c>
      <c r="H88" s="61">
        <v>4.4829999999999997</v>
      </c>
      <c r="I88" s="61">
        <v>3.2309999999999999</v>
      </c>
      <c r="J88" s="61">
        <v>2.4630000000000001</v>
      </c>
      <c r="K88" s="61">
        <v>2.2400000000000002</v>
      </c>
      <c r="L88" s="61">
        <v>2.2320000000000002</v>
      </c>
      <c r="M88" s="61">
        <v>2.2570000000000001</v>
      </c>
      <c r="N88" s="61">
        <v>2.278</v>
      </c>
      <c r="O88" s="61">
        <v>2.2919999999999998</v>
      </c>
      <c r="P88" s="61">
        <v>2.3010000000000002</v>
      </c>
      <c r="Q88" s="61">
        <v>2.3079999999999998</v>
      </c>
      <c r="R88" s="61">
        <v>2.3170000000000002</v>
      </c>
    </row>
    <row r="89" spans="1:18" ht="15" customHeight="1">
      <c r="B89" s="49" t="s">
        <v>273</v>
      </c>
      <c r="D89" s="49" t="s">
        <v>136</v>
      </c>
      <c r="E89" s="60">
        <v>0.375</v>
      </c>
      <c r="F89" s="60">
        <v>0.08</v>
      </c>
      <c r="G89" s="61">
        <v>1.706</v>
      </c>
      <c r="H89" s="61">
        <v>4.9560000000000004</v>
      </c>
      <c r="I89" s="61">
        <v>3.5569999999999999</v>
      </c>
      <c r="J89" s="61">
        <v>2.6619999999999999</v>
      </c>
      <c r="K89" s="61">
        <v>2.3719999999999999</v>
      </c>
      <c r="L89" s="61">
        <v>2.3740000000000001</v>
      </c>
      <c r="M89" s="61">
        <v>2.4409999999999998</v>
      </c>
      <c r="N89" s="61">
        <v>2.5209999999999999</v>
      </c>
      <c r="O89" s="61">
        <v>2.5739999999999998</v>
      </c>
      <c r="P89" s="61">
        <v>2.6080000000000001</v>
      </c>
      <c r="Q89" s="61">
        <v>2.6320000000000001</v>
      </c>
      <c r="R89" s="61">
        <v>2.6520000000000001</v>
      </c>
    </row>
    <row r="90" spans="1:18" ht="15" customHeight="1">
      <c r="E90" s="60"/>
      <c r="F90" s="60"/>
      <c r="G90" s="61"/>
      <c r="H90" s="61"/>
      <c r="I90" s="61"/>
      <c r="J90" s="61"/>
      <c r="K90" s="61"/>
      <c r="L90" s="61"/>
      <c r="M90" s="61"/>
      <c r="N90" s="61"/>
      <c r="O90" s="61"/>
      <c r="P90" s="61"/>
      <c r="Q90" s="61"/>
      <c r="R90" s="61"/>
    </row>
    <row r="91" spans="1:18" ht="15" customHeight="1">
      <c r="A91" s="57" t="s">
        <v>274</v>
      </c>
      <c r="E91" s="60"/>
      <c r="F91" s="60"/>
      <c r="G91" s="61"/>
      <c r="H91" s="61"/>
      <c r="I91" s="61"/>
      <c r="J91" s="61"/>
      <c r="K91" s="61"/>
      <c r="L91" s="61"/>
      <c r="M91" s="61"/>
      <c r="N91" s="61"/>
      <c r="O91" s="61"/>
      <c r="P91" s="61"/>
      <c r="Q91" s="61"/>
      <c r="R91" s="61"/>
    </row>
    <row r="92" spans="1:18" ht="15" customHeight="1">
      <c r="B92" s="49" t="s">
        <v>275</v>
      </c>
      <c r="D92" s="49" t="s">
        <v>215</v>
      </c>
      <c r="E92" s="58">
        <v>19832.3</v>
      </c>
      <c r="F92" s="58">
        <v>21294.799999999999</v>
      </c>
      <c r="G92" s="59">
        <v>21766.7</v>
      </c>
      <c r="H92" s="59">
        <v>23120.9</v>
      </c>
      <c r="I92" s="59">
        <v>24197.9</v>
      </c>
      <c r="J92" s="59">
        <v>25223.9</v>
      </c>
      <c r="K92" s="59">
        <v>26400.2</v>
      </c>
      <c r="L92" s="59">
        <v>27559.599999999999</v>
      </c>
      <c r="M92" s="59">
        <v>28745.599999999999</v>
      </c>
      <c r="N92" s="59">
        <v>29949.9</v>
      </c>
      <c r="O92" s="59">
        <v>31206.2</v>
      </c>
      <c r="P92" s="59">
        <v>32491.9</v>
      </c>
      <c r="Q92" s="59">
        <v>33855.800000000003</v>
      </c>
      <c r="R92" s="59">
        <v>35242.199999999997</v>
      </c>
    </row>
    <row r="93" spans="1:18" ht="15" customHeight="1">
      <c r="D93" s="49" t="s">
        <v>276</v>
      </c>
      <c r="E93" s="60">
        <v>94.168000000000006</v>
      </c>
      <c r="F93" s="60">
        <v>91.334000000000003</v>
      </c>
      <c r="G93" s="61">
        <v>85.629000000000005</v>
      </c>
      <c r="H93" s="61">
        <v>87.451999999999998</v>
      </c>
      <c r="I93" s="61">
        <v>87.698999999999998</v>
      </c>
      <c r="J93" s="61">
        <v>87.138000000000005</v>
      </c>
      <c r="K93" s="61">
        <v>87.236999999999995</v>
      </c>
      <c r="L93" s="61">
        <v>87.287999999999997</v>
      </c>
      <c r="M93" s="61">
        <v>87.522999999999996</v>
      </c>
      <c r="N93" s="61">
        <v>87.730999999999995</v>
      </c>
      <c r="O93" s="61">
        <v>87.983000000000004</v>
      </c>
      <c r="P93" s="61">
        <v>88.216999999999999</v>
      </c>
      <c r="Q93" s="61">
        <v>88.569000000000003</v>
      </c>
      <c r="R93" s="61">
        <v>88.891999999999996</v>
      </c>
    </row>
    <row r="94" spans="1:18" ht="15" customHeight="1">
      <c r="B94" s="49" t="s">
        <v>277</v>
      </c>
      <c r="D94" s="49" t="s">
        <v>215</v>
      </c>
      <c r="E94" s="58">
        <v>11592.8</v>
      </c>
      <c r="F94" s="58">
        <v>12538.5</v>
      </c>
      <c r="G94" s="59">
        <v>13538.6</v>
      </c>
      <c r="H94" s="59">
        <v>14251.7</v>
      </c>
      <c r="I94" s="59">
        <v>14968.1</v>
      </c>
      <c r="J94" s="59">
        <v>15688.7</v>
      </c>
      <c r="K94" s="59">
        <v>16374</v>
      </c>
      <c r="L94" s="59">
        <v>17022</v>
      </c>
      <c r="M94" s="59">
        <v>17692.400000000001</v>
      </c>
      <c r="N94" s="59">
        <v>18389.8</v>
      </c>
      <c r="O94" s="59">
        <v>19106.2</v>
      </c>
      <c r="P94" s="59">
        <v>19840.7</v>
      </c>
      <c r="Q94" s="59">
        <v>20591.099999999999</v>
      </c>
      <c r="R94" s="59">
        <v>21356.5</v>
      </c>
    </row>
    <row r="95" spans="1:18" ht="15" customHeight="1">
      <c r="D95" s="49" t="s">
        <v>276</v>
      </c>
      <c r="E95" s="60">
        <v>55.045000000000002</v>
      </c>
      <c r="F95" s="60">
        <v>53.777999999999999</v>
      </c>
      <c r="G95" s="61">
        <v>53.26</v>
      </c>
      <c r="H95" s="61">
        <v>53.905000000000001</v>
      </c>
      <c r="I95" s="61">
        <v>54.247999999999998</v>
      </c>
      <c r="J95" s="61">
        <v>54.197000000000003</v>
      </c>
      <c r="K95" s="61">
        <v>54.106000000000002</v>
      </c>
      <c r="L95" s="61">
        <v>53.911999999999999</v>
      </c>
      <c r="M95" s="61">
        <v>53.869</v>
      </c>
      <c r="N95" s="61">
        <v>53.868000000000002</v>
      </c>
      <c r="O95" s="61">
        <v>53.868000000000002</v>
      </c>
      <c r="P95" s="61">
        <v>53.868000000000002</v>
      </c>
      <c r="Q95" s="61">
        <v>53.868000000000002</v>
      </c>
      <c r="R95" s="61">
        <v>53.868000000000002</v>
      </c>
    </row>
    <row r="96" spans="1:18" ht="15" customHeight="1">
      <c r="B96" s="49" t="s">
        <v>278</v>
      </c>
      <c r="D96" s="49" t="s">
        <v>215</v>
      </c>
      <c r="E96" s="58">
        <v>9457.4</v>
      </c>
      <c r="F96" s="58">
        <v>10290.1</v>
      </c>
      <c r="G96" s="59">
        <v>11160.2</v>
      </c>
      <c r="H96" s="59">
        <v>11719</v>
      </c>
      <c r="I96" s="59">
        <v>12275.6</v>
      </c>
      <c r="J96" s="59">
        <v>12874.2</v>
      </c>
      <c r="K96" s="59">
        <v>13431.8</v>
      </c>
      <c r="L96" s="59">
        <v>13945.9</v>
      </c>
      <c r="M96" s="59">
        <v>14481.3</v>
      </c>
      <c r="N96" s="59">
        <v>15039</v>
      </c>
      <c r="O96" s="59">
        <v>15610.8</v>
      </c>
      <c r="P96" s="59">
        <v>16196.8</v>
      </c>
      <c r="Q96" s="59">
        <v>16790.900000000001</v>
      </c>
      <c r="R96" s="59">
        <v>17394.599999999999</v>
      </c>
    </row>
    <row r="97" spans="2:18" ht="15" customHeight="1">
      <c r="D97" s="49" t="s">
        <v>276</v>
      </c>
      <c r="E97" s="60">
        <v>44.905000000000001</v>
      </c>
      <c r="F97" s="60">
        <v>44.134</v>
      </c>
      <c r="G97" s="61">
        <v>43.904000000000003</v>
      </c>
      <c r="H97" s="61">
        <v>44.325000000000003</v>
      </c>
      <c r="I97" s="61">
        <v>44.488999999999997</v>
      </c>
      <c r="J97" s="61">
        <v>44.475000000000001</v>
      </c>
      <c r="K97" s="61">
        <v>44.384</v>
      </c>
      <c r="L97" s="61">
        <v>44.17</v>
      </c>
      <c r="M97" s="61">
        <v>44.091999999999999</v>
      </c>
      <c r="N97" s="61">
        <v>44.052999999999997</v>
      </c>
      <c r="O97" s="61">
        <v>44.012999999999998</v>
      </c>
      <c r="P97" s="61">
        <v>43.973999999999997</v>
      </c>
      <c r="Q97" s="61">
        <v>43.926000000000002</v>
      </c>
      <c r="R97" s="61">
        <v>43.874000000000002</v>
      </c>
    </row>
    <row r="98" spans="2:18" ht="15" customHeight="1">
      <c r="B98" s="49" t="s">
        <v>279</v>
      </c>
      <c r="D98" s="49" t="s">
        <v>215</v>
      </c>
      <c r="E98" s="58">
        <v>5458.4</v>
      </c>
      <c r="F98" s="58">
        <v>5679.9</v>
      </c>
      <c r="G98" s="59">
        <v>6002.5</v>
      </c>
      <c r="H98" s="59">
        <v>6487.5</v>
      </c>
      <c r="I98" s="59">
        <v>6767.5</v>
      </c>
      <c r="J98" s="59">
        <v>6980.1</v>
      </c>
      <c r="K98" s="59">
        <v>7325.8</v>
      </c>
      <c r="L98" s="59">
        <v>7707.6</v>
      </c>
      <c r="M98" s="59">
        <v>8062.7</v>
      </c>
      <c r="N98" s="59">
        <v>8403.4</v>
      </c>
      <c r="O98" s="59">
        <v>8754</v>
      </c>
      <c r="P98" s="59">
        <v>9108.9</v>
      </c>
      <c r="Q98" s="59">
        <v>9476.2000000000007</v>
      </c>
      <c r="R98" s="59">
        <v>9854.1</v>
      </c>
    </row>
    <row r="99" spans="2:18" ht="15" customHeight="1">
      <c r="D99" s="49" t="s">
        <v>276</v>
      </c>
      <c r="E99" s="60">
        <v>25.917000000000002</v>
      </c>
      <c r="F99" s="60">
        <v>24.361000000000001</v>
      </c>
      <c r="G99" s="61">
        <v>23.613</v>
      </c>
      <c r="H99" s="61">
        <v>24.538</v>
      </c>
      <c r="I99" s="61">
        <v>24.526</v>
      </c>
      <c r="J99" s="61">
        <v>24.113</v>
      </c>
      <c r="K99" s="61">
        <v>24.207000000000001</v>
      </c>
      <c r="L99" s="61">
        <v>24.411000000000001</v>
      </c>
      <c r="M99" s="61">
        <v>24.547999999999998</v>
      </c>
      <c r="N99" s="61">
        <v>24.614999999999998</v>
      </c>
      <c r="O99" s="61">
        <v>24.681000000000001</v>
      </c>
      <c r="P99" s="61">
        <v>24.731000000000002</v>
      </c>
      <c r="Q99" s="61">
        <v>24.79</v>
      </c>
      <c r="R99" s="61">
        <v>24.855</v>
      </c>
    </row>
    <row r="100" spans="2:18" ht="15" customHeight="1">
      <c r="C100" s="49" t="s">
        <v>280</v>
      </c>
      <c r="D100" s="49" t="s">
        <v>215</v>
      </c>
      <c r="E100" s="58">
        <v>45.2</v>
      </c>
      <c r="F100" s="58">
        <v>51.3</v>
      </c>
      <c r="G100" s="59">
        <v>90.1</v>
      </c>
      <c r="H100" s="59">
        <v>93.8</v>
      </c>
      <c r="I100" s="59">
        <v>82.3</v>
      </c>
      <c r="J100" s="59">
        <v>72.900000000000006</v>
      </c>
      <c r="K100" s="59">
        <v>66.7</v>
      </c>
      <c r="L100" s="59">
        <v>62.8</v>
      </c>
      <c r="M100" s="59">
        <v>60.5</v>
      </c>
      <c r="N100" s="59">
        <v>59.1</v>
      </c>
      <c r="O100" s="59">
        <v>58.4</v>
      </c>
      <c r="P100" s="59">
        <v>58.1</v>
      </c>
      <c r="Q100" s="59">
        <v>58.1</v>
      </c>
      <c r="R100" s="59">
        <v>58.3</v>
      </c>
    </row>
    <row r="101" spans="2:18" ht="15" customHeight="1">
      <c r="D101" s="49" t="s">
        <v>276</v>
      </c>
      <c r="E101" s="60">
        <v>0.214</v>
      </c>
      <c r="F101" s="60">
        <v>0.22</v>
      </c>
      <c r="G101" s="61">
        <v>0.35399999999999998</v>
      </c>
      <c r="H101" s="61">
        <v>0.35399999999999998</v>
      </c>
      <c r="I101" s="61">
        <v>0.29799999999999999</v>
      </c>
      <c r="J101" s="61">
        <v>0.251</v>
      </c>
      <c r="K101" s="61">
        <v>0.22</v>
      </c>
      <c r="L101" s="61">
        <v>0.19900000000000001</v>
      </c>
      <c r="M101" s="61">
        <v>0.184</v>
      </c>
      <c r="N101" s="61">
        <v>0.17299999999999999</v>
      </c>
      <c r="O101" s="61">
        <v>0.16400000000000001</v>
      </c>
      <c r="P101" s="61">
        <v>0.157</v>
      </c>
      <c r="Q101" s="61">
        <v>0.151</v>
      </c>
      <c r="R101" s="61">
        <v>0.14699999999999999</v>
      </c>
    </row>
    <row r="102" spans="2:18" ht="15" customHeight="1">
      <c r="C102" s="49" t="s">
        <v>281</v>
      </c>
      <c r="D102" s="49" t="s">
        <v>215</v>
      </c>
      <c r="E102" s="58">
        <v>1598</v>
      </c>
      <c r="F102" s="58">
        <v>1702.3</v>
      </c>
      <c r="G102" s="59">
        <v>1754</v>
      </c>
      <c r="H102" s="59">
        <v>1818.5</v>
      </c>
      <c r="I102" s="59">
        <v>1905.9</v>
      </c>
      <c r="J102" s="59">
        <v>2003.6</v>
      </c>
      <c r="K102" s="59">
        <v>2108.8000000000002</v>
      </c>
      <c r="L102" s="59">
        <v>2211.1</v>
      </c>
      <c r="M102" s="59">
        <v>2314.3000000000002</v>
      </c>
      <c r="N102" s="59">
        <v>2419.4</v>
      </c>
      <c r="O102" s="59">
        <v>2525.5</v>
      </c>
      <c r="P102" s="59">
        <v>2632.6</v>
      </c>
      <c r="Q102" s="59">
        <v>2741.7</v>
      </c>
      <c r="R102" s="59">
        <v>2851.7</v>
      </c>
    </row>
    <row r="103" spans="2:18" ht="15" customHeight="1">
      <c r="D103" s="49" t="s">
        <v>276</v>
      </c>
      <c r="E103" s="60">
        <v>7.5869999999999997</v>
      </c>
      <c r="F103" s="60">
        <v>7.3010000000000002</v>
      </c>
      <c r="G103" s="61">
        <v>6.9</v>
      </c>
      <c r="H103" s="61">
        <v>6.8780000000000001</v>
      </c>
      <c r="I103" s="61">
        <v>6.907</v>
      </c>
      <c r="J103" s="61">
        <v>6.9210000000000003</v>
      </c>
      <c r="K103" s="61">
        <v>6.968</v>
      </c>
      <c r="L103" s="61">
        <v>7.0030000000000001</v>
      </c>
      <c r="M103" s="61">
        <v>7.0460000000000003</v>
      </c>
      <c r="N103" s="61">
        <v>7.0869999999999997</v>
      </c>
      <c r="O103" s="61">
        <v>7.12</v>
      </c>
      <c r="P103" s="61">
        <v>7.1470000000000002</v>
      </c>
      <c r="Q103" s="61">
        <v>7.1719999999999997</v>
      </c>
      <c r="R103" s="61">
        <v>7.1920000000000002</v>
      </c>
    </row>
    <row r="104" spans="2:18" ht="15" customHeight="1">
      <c r="C104" s="49" t="s">
        <v>282</v>
      </c>
      <c r="D104" s="49" t="s">
        <v>215</v>
      </c>
      <c r="E104" s="58">
        <v>719.9</v>
      </c>
      <c r="F104" s="58">
        <v>723.8</v>
      </c>
      <c r="G104" s="59">
        <v>783.4</v>
      </c>
      <c r="H104" s="59">
        <v>840.8</v>
      </c>
      <c r="I104" s="59">
        <v>865.4</v>
      </c>
      <c r="J104" s="59">
        <v>873</v>
      </c>
      <c r="K104" s="59">
        <v>892</v>
      </c>
      <c r="L104" s="59">
        <v>929.9</v>
      </c>
      <c r="M104" s="59">
        <v>969.1</v>
      </c>
      <c r="N104" s="59">
        <v>1012.5</v>
      </c>
      <c r="O104" s="59">
        <v>1059.2</v>
      </c>
      <c r="P104" s="59">
        <v>1110.7</v>
      </c>
      <c r="Q104" s="59">
        <v>1165.3</v>
      </c>
      <c r="R104" s="59">
        <v>1216.5999999999999</v>
      </c>
    </row>
    <row r="105" spans="2:18" ht="15" customHeight="1">
      <c r="D105" s="49" t="s">
        <v>276</v>
      </c>
      <c r="E105" s="60">
        <v>3.4180000000000001</v>
      </c>
      <c r="F105" s="60">
        <v>3.1040000000000001</v>
      </c>
      <c r="G105" s="61">
        <v>3.0819999999999999</v>
      </c>
      <c r="H105" s="61">
        <v>3.18</v>
      </c>
      <c r="I105" s="61">
        <v>3.1360000000000001</v>
      </c>
      <c r="J105" s="61">
        <v>3.0150000000000001</v>
      </c>
      <c r="K105" s="61">
        <v>2.9470000000000001</v>
      </c>
      <c r="L105" s="61">
        <v>2.9449999999999998</v>
      </c>
      <c r="M105" s="61">
        <v>2.95</v>
      </c>
      <c r="N105" s="61">
        <v>2.9660000000000002</v>
      </c>
      <c r="O105" s="61">
        <v>2.9860000000000002</v>
      </c>
      <c r="P105" s="61">
        <v>3.0150000000000001</v>
      </c>
      <c r="Q105" s="61">
        <v>3.048</v>
      </c>
      <c r="R105" s="61">
        <v>3.0680000000000001</v>
      </c>
    </row>
    <row r="106" spans="2:18" ht="15" customHeight="1">
      <c r="C106" s="49" t="s">
        <v>283</v>
      </c>
      <c r="D106" s="49" t="s">
        <v>215</v>
      </c>
      <c r="E106" s="58">
        <v>1647.3</v>
      </c>
      <c r="F106" s="58">
        <v>1658.6</v>
      </c>
      <c r="G106" s="59">
        <v>1753.4</v>
      </c>
      <c r="H106" s="59">
        <v>2074.3000000000002</v>
      </c>
      <c r="I106" s="59">
        <v>2259.3000000000002</v>
      </c>
      <c r="J106" s="59">
        <v>2344.8000000000002</v>
      </c>
      <c r="K106" s="59">
        <v>2512</v>
      </c>
      <c r="L106" s="59">
        <v>2682</v>
      </c>
      <c r="M106" s="59">
        <v>2818.5</v>
      </c>
      <c r="N106" s="59">
        <v>2936.4</v>
      </c>
      <c r="O106" s="59">
        <v>3058</v>
      </c>
      <c r="P106" s="59">
        <v>3175.5</v>
      </c>
      <c r="Q106" s="59">
        <v>3298.6</v>
      </c>
      <c r="R106" s="59">
        <v>3432.7</v>
      </c>
    </row>
    <row r="107" spans="2:18" ht="15" customHeight="1">
      <c r="D107" s="49" t="s">
        <v>276</v>
      </c>
      <c r="E107" s="60">
        <v>7.8209999999999997</v>
      </c>
      <c r="F107" s="60">
        <v>7.1130000000000004</v>
      </c>
      <c r="G107" s="61">
        <v>6.8979999999999997</v>
      </c>
      <c r="H107" s="61">
        <v>7.8449999999999998</v>
      </c>
      <c r="I107" s="61">
        <v>8.1880000000000006</v>
      </c>
      <c r="J107" s="61">
        <v>8.1</v>
      </c>
      <c r="K107" s="61">
        <v>8.3000000000000007</v>
      </c>
      <c r="L107" s="61">
        <v>8.4939999999999998</v>
      </c>
      <c r="M107" s="61">
        <v>8.5809999999999995</v>
      </c>
      <c r="N107" s="61">
        <v>8.6010000000000009</v>
      </c>
      <c r="O107" s="61">
        <v>8.6210000000000004</v>
      </c>
      <c r="P107" s="61">
        <v>8.6210000000000004</v>
      </c>
      <c r="Q107" s="61">
        <v>8.6289999999999996</v>
      </c>
      <c r="R107" s="61">
        <v>8.6579999999999995</v>
      </c>
    </row>
    <row r="108" spans="2:18" ht="15" customHeight="1">
      <c r="C108" s="49" t="s">
        <v>284</v>
      </c>
      <c r="D108" s="49" t="s">
        <v>215</v>
      </c>
      <c r="E108" s="58">
        <v>1448.1</v>
      </c>
      <c r="F108" s="58">
        <v>1543.9</v>
      </c>
      <c r="G108" s="59">
        <v>1621.6</v>
      </c>
      <c r="H108" s="59">
        <v>1660.1</v>
      </c>
      <c r="I108" s="59">
        <v>1654.4</v>
      </c>
      <c r="J108" s="59">
        <v>1685.9</v>
      </c>
      <c r="K108" s="59">
        <v>1746.3</v>
      </c>
      <c r="L108" s="59">
        <v>1821.7</v>
      </c>
      <c r="M108" s="59">
        <v>1900.3</v>
      </c>
      <c r="N108" s="59">
        <v>1975.9</v>
      </c>
      <c r="O108" s="59">
        <v>2053</v>
      </c>
      <c r="P108" s="59">
        <v>2131.9</v>
      </c>
      <c r="Q108" s="59">
        <v>2212.5</v>
      </c>
      <c r="R108" s="59">
        <v>2294.8000000000002</v>
      </c>
    </row>
    <row r="109" spans="2:18" ht="15" customHeight="1">
      <c r="D109" s="49" t="s">
        <v>276</v>
      </c>
      <c r="E109" s="60">
        <v>6.8760000000000003</v>
      </c>
      <c r="F109" s="60">
        <v>6.6210000000000004</v>
      </c>
      <c r="G109" s="61">
        <v>6.3789999999999996</v>
      </c>
      <c r="H109" s="61">
        <v>6.2789999999999999</v>
      </c>
      <c r="I109" s="61">
        <v>5.9960000000000004</v>
      </c>
      <c r="J109" s="61">
        <v>5.8239999999999998</v>
      </c>
      <c r="K109" s="61">
        <v>5.77</v>
      </c>
      <c r="L109" s="61">
        <v>5.7690000000000001</v>
      </c>
      <c r="M109" s="61">
        <v>5.7850000000000001</v>
      </c>
      <c r="N109" s="61">
        <v>5.7869999999999999</v>
      </c>
      <c r="O109" s="61">
        <v>5.7880000000000003</v>
      </c>
      <c r="P109" s="61">
        <v>5.7880000000000003</v>
      </c>
      <c r="Q109" s="61">
        <v>5.7880000000000003</v>
      </c>
      <c r="R109" s="61">
        <v>5.7880000000000003</v>
      </c>
    </row>
    <row r="110" spans="2:18" ht="15" customHeight="1">
      <c r="B110" s="49" t="s">
        <v>285</v>
      </c>
      <c r="D110" s="49" t="s">
        <v>215</v>
      </c>
      <c r="E110" s="58">
        <v>2260.1</v>
      </c>
      <c r="F110" s="58">
        <v>2771.1</v>
      </c>
      <c r="G110" s="59">
        <v>2925.1</v>
      </c>
      <c r="H110" s="59">
        <v>2573.6</v>
      </c>
      <c r="I110" s="59">
        <v>2594.4</v>
      </c>
      <c r="J110" s="59">
        <v>2866.3</v>
      </c>
      <c r="K110" s="59">
        <v>3060.7</v>
      </c>
      <c r="L110" s="59">
        <v>3237.6</v>
      </c>
      <c r="M110" s="59">
        <v>3364.5</v>
      </c>
      <c r="N110" s="59">
        <v>3476.4</v>
      </c>
      <c r="O110" s="59">
        <v>3597.2</v>
      </c>
      <c r="P110" s="59">
        <v>3723.9</v>
      </c>
      <c r="Q110" s="59">
        <v>3860.9</v>
      </c>
      <c r="R110" s="59">
        <v>3997.7</v>
      </c>
    </row>
    <row r="111" spans="2:18" ht="15" customHeight="1">
      <c r="D111" s="49" t="s">
        <v>276</v>
      </c>
      <c r="E111" s="60">
        <v>10.731</v>
      </c>
      <c r="F111" s="60">
        <v>11.885</v>
      </c>
      <c r="G111" s="61">
        <v>11.507</v>
      </c>
      <c r="H111" s="61">
        <v>9.734</v>
      </c>
      <c r="I111" s="61">
        <v>9.4019999999999992</v>
      </c>
      <c r="J111" s="61">
        <v>9.9009999999999998</v>
      </c>
      <c r="K111" s="61">
        <v>10.113</v>
      </c>
      <c r="L111" s="61">
        <v>10.254</v>
      </c>
      <c r="M111" s="61">
        <v>10.244</v>
      </c>
      <c r="N111" s="61">
        <v>10.183</v>
      </c>
      <c r="O111" s="61">
        <v>10.141999999999999</v>
      </c>
      <c r="P111" s="61">
        <v>10.11</v>
      </c>
      <c r="Q111" s="61">
        <v>10.1</v>
      </c>
      <c r="R111" s="61">
        <v>10.083</v>
      </c>
    </row>
    <row r="112" spans="2:18" ht="15" customHeight="1">
      <c r="B112" s="49" t="s">
        <v>286</v>
      </c>
      <c r="D112" s="49" t="s">
        <v>215</v>
      </c>
      <c r="E112" s="58">
        <v>1830.5</v>
      </c>
      <c r="F112" s="58">
        <v>2358.6999999999998</v>
      </c>
      <c r="G112" s="59">
        <v>2465.6999999999998</v>
      </c>
      <c r="H112" s="59">
        <v>2076.5</v>
      </c>
      <c r="I112" s="59">
        <v>2063</v>
      </c>
      <c r="J112" s="59">
        <v>2298</v>
      </c>
      <c r="K112" s="59">
        <v>2457.1999999999998</v>
      </c>
      <c r="L112" s="59">
        <v>2598.6999999999998</v>
      </c>
      <c r="M112" s="59">
        <v>2689</v>
      </c>
      <c r="N112" s="59">
        <v>2763.8</v>
      </c>
      <c r="O112" s="59">
        <v>2846.4</v>
      </c>
      <c r="P112" s="59">
        <v>2934.4</v>
      </c>
      <c r="Q112" s="59">
        <v>3032.6</v>
      </c>
      <c r="R112" s="59">
        <v>3131.3</v>
      </c>
    </row>
    <row r="113" spans="1:18" ht="15" customHeight="1">
      <c r="D113" s="49" t="s">
        <v>276</v>
      </c>
      <c r="E113" s="60">
        <v>8.6910000000000007</v>
      </c>
      <c r="F113" s="60">
        <v>10.116</v>
      </c>
      <c r="G113" s="61">
        <v>9.6989999999999998</v>
      </c>
      <c r="H113" s="61">
        <v>7.8540000000000001</v>
      </c>
      <c r="I113" s="61">
        <v>7.476</v>
      </c>
      <c r="J113" s="61">
        <v>7.9379999999999997</v>
      </c>
      <c r="K113" s="61">
        <v>8.1189999999999998</v>
      </c>
      <c r="L113" s="61">
        <v>8.23</v>
      </c>
      <c r="M113" s="61">
        <v>8.1869999999999994</v>
      </c>
      <c r="N113" s="61">
        <v>8.0950000000000006</v>
      </c>
      <c r="O113" s="61">
        <v>8.0250000000000004</v>
      </c>
      <c r="P113" s="61">
        <v>7.9669999999999996</v>
      </c>
      <c r="Q113" s="61">
        <v>7.9329999999999998</v>
      </c>
      <c r="R113" s="61">
        <v>7.8979999999999997</v>
      </c>
    </row>
    <row r="114" spans="1:18" ht="15" customHeight="1">
      <c r="G114" s="62"/>
      <c r="H114" s="62"/>
      <c r="I114" s="62"/>
      <c r="J114" s="62"/>
      <c r="K114" s="62"/>
      <c r="L114" s="62"/>
      <c r="M114" s="62"/>
      <c r="N114" s="62"/>
      <c r="O114" s="62"/>
      <c r="P114" s="62"/>
      <c r="Q114" s="62"/>
      <c r="R114" s="62"/>
    </row>
    <row r="115" spans="1:18" ht="15" customHeight="1">
      <c r="A115" s="57" t="s">
        <v>287</v>
      </c>
      <c r="E115" s="60"/>
      <c r="F115" s="60"/>
      <c r="G115" s="61"/>
      <c r="H115" s="61"/>
      <c r="I115" s="61"/>
      <c r="J115" s="61"/>
      <c r="K115" s="61"/>
      <c r="L115" s="61"/>
      <c r="M115" s="61"/>
      <c r="N115" s="61"/>
      <c r="O115" s="61"/>
      <c r="P115" s="61"/>
      <c r="Q115" s="61"/>
      <c r="R115" s="61"/>
    </row>
    <row r="116" spans="1:18" ht="15" customHeight="1">
      <c r="B116" s="49" t="s">
        <v>288</v>
      </c>
      <c r="D116" s="49" t="s">
        <v>215</v>
      </c>
      <c r="E116" s="58">
        <v>14116.2</v>
      </c>
      <c r="F116" s="58">
        <v>15902.6</v>
      </c>
      <c r="G116" s="59">
        <v>17376.099999999999</v>
      </c>
      <c r="H116" s="59">
        <v>18354.599999999999</v>
      </c>
      <c r="I116" s="59">
        <v>19112.2</v>
      </c>
      <c r="J116" s="59">
        <v>19876.400000000001</v>
      </c>
      <c r="K116" s="59">
        <v>20669.2</v>
      </c>
      <c r="L116" s="59">
        <v>21510.2</v>
      </c>
      <c r="M116" s="59">
        <v>22366.5</v>
      </c>
      <c r="N116" s="59">
        <v>23260.3</v>
      </c>
      <c r="O116" s="59">
        <v>24196.400000000001</v>
      </c>
      <c r="P116" s="59">
        <v>25170</v>
      </c>
      <c r="Q116" s="59">
        <v>26200.9</v>
      </c>
      <c r="R116" s="59">
        <v>27245.200000000001</v>
      </c>
    </row>
    <row r="117" spans="1:18" ht="15" customHeight="1">
      <c r="D117" s="49" t="s">
        <v>216</v>
      </c>
      <c r="E117" s="60">
        <v>-1.921</v>
      </c>
      <c r="F117" s="60">
        <v>12.654</v>
      </c>
      <c r="G117" s="61">
        <v>9.2650000000000006</v>
      </c>
      <c r="H117" s="61">
        <v>5.6310000000000002</v>
      </c>
      <c r="I117" s="61">
        <v>4.1269999999999998</v>
      </c>
      <c r="J117" s="61">
        <v>3.9980000000000002</v>
      </c>
      <c r="K117" s="61">
        <v>3.988</v>
      </c>
      <c r="L117" s="61">
        <v>4.0679999999999996</v>
      </c>
      <c r="M117" s="61">
        <v>3.98</v>
      </c>
      <c r="N117" s="61">
        <v>3.9950000000000001</v>
      </c>
      <c r="O117" s="61">
        <v>4.024</v>
      </c>
      <c r="P117" s="61">
        <v>4.0229999999999997</v>
      </c>
      <c r="Q117" s="61">
        <v>4.0949999999999998</v>
      </c>
      <c r="R117" s="61">
        <v>3.9849999999999999</v>
      </c>
    </row>
    <row r="118" spans="1:18" ht="15" customHeight="1">
      <c r="B118" s="49" t="s">
        <v>289</v>
      </c>
      <c r="D118" s="49" t="s">
        <v>215</v>
      </c>
      <c r="E118" s="58">
        <v>3642.9</v>
      </c>
      <c r="F118" s="58">
        <v>4113.5</v>
      </c>
      <c r="G118" s="59">
        <v>4612.8</v>
      </c>
      <c r="H118" s="59">
        <v>4460.3</v>
      </c>
      <c r="I118" s="59">
        <v>4580.8</v>
      </c>
      <c r="J118" s="59">
        <v>4943.3999999999996</v>
      </c>
      <c r="K118" s="59">
        <v>5319.4</v>
      </c>
      <c r="L118" s="59">
        <v>5654</v>
      </c>
      <c r="M118" s="59">
        <v>5921.8</v>
      </c>
      <c r="N118" s="59">
        <v>6158.2</v>
      </c>
      <c r="O118" s="59">
        <v>6391</v>
      </c>
      <c r="P118" s="59">
        <v>6616.9</v>
      </c>
      <c r="Q118" s="59">
        <v>6829.6</v>
      </c>
      <c r="R118" s="59">
        <v>7045.8</v>
      </c>
    </row>
    <row r="119" spans="1:18" ht="15" customHeight="1">
      <c r="D119" s="49" t="s">
        <v>216</v>
      </c>
      <c r="E119" s="60">
        <v>-4.3129999999999997</v>
      </c>
      <c r="F119" s="60">
        <v>12.917</v>
      </c>
      <c r="G119" s="61">
        <v>12.137</v>
      </c>
      <c r="H119" s="61">
        <v>-3.3039999999999998</v>
      </c>
      <c r="I119" s="61">
        <v>2.7</v>
      </c>
      <c r="J119" s="61">
        <v>7.915</v>
      </c>
      <c r="K119" s="61">
        <v>7.6059999999999999</v>
      </c>
      <c r="L119" s="61">
        <v>6.2889999999999997</v>
      </c>
      <c r="M119" s="61">
        <v>4.7370000000000001</v>
      </c>
      <c r="N119" s="61">
        <v>3.9910000000000001</v>
      </c>
      <c r="O119" s="61">
        <v>3.7789999999999999</v>
      </c>
      <c r="P119" s="61">
        <v>3.5350000000000001</v>
      </c>
      <c r="Q119" s="61">
        <v>3.214</v>
      </c>
      <c r="R119" s="61">
        <v>3.165</v>
      </c>
    </row>
    <row r="120" spans="1:18" ht="15" customHeight="1">
      <c r="C120" s="49" t="s">
        <v>290</v>
      </c>
      <c r="D120" s="49" t="s">
        <v>215</v>
      </c>
      <c r="E120" s="58">
        <v>2797.9</v>
      </c>
      <c r="F120" s="58">
        <v>3025</v>
      </c>
      <c r="G120" s="59">
        <v>3340.6</v>
      </c>
      <c r="H120" s="59">
        <v>3495.3</v>
      </c>
      <c r="I120" s="59">
        <v>3602.6</v>
      </c>
      <c r="J120" s="59">
        <v>3799.4</v>
      </c>
      <c r="K120" s="59">
        <v>4020</v>
      </c>
      <c r="L120" s="59">
        <v>4233.3</v>
      </c>
      <c r="M120" s="59">
        <v>4434.8</v>
      </c>
      <c r="N120" s="59">
        <v>4617.3999999999996</v>
      </c>
      <c r="O120" s="59">
        <v>4808</v>
      </c>
      <c r="P120" s="59">
        <v>4999.3</v>
      </c>
      <c r="Q120" s="59">
        <v>5183.5</v>
      </c>
      <c r="R120" s="59">
        <v>5371.5</v>
      </c>
    </row>
    <row r="121" spans="1:18" ht="15" customHeight="1">
      <c r="D121" s="49" t="s">
        <v>216</v>
      </c>
      <c r="E121" s="60">
        <v>-4.2169999999999996</v>
      </c>
      <c r="F121" s="60">
        <v>8.1159999999999997</v>
      </c>
      <c r="G121" s="61">
        <v>10.433</v>
      </c>
      <c r="H121" s="61">
        <v>4.63</v>
      </c>
      <c r="I121" s="61">
        <v>3.069</v>
      </c>
      <c r="J121" s="61">
        <v>5.4640000000000004</v>
      </c>
      <c r="K121" s="61">
        <v>5.8040000000000003</v>
      </c>
      <c r="L121" s="61">
        <v>5.3070000000000004</v>
      </c>
      <c r="M121" s="61">
        <v>4.7590000000000003</v>
      </c>
      <c r="N121" s="61">
        <v>4.1150000000000002</v>
      </c>
      <c r="O121" s="61">
        <v>4.1289999999999996</v>
      </c>
      <c r="P121" s="61">
        <v>3.9780000000000002</v>
      </c>
      <c r="Q121" s="61">
        <v>3.6840000000000002</v>
      </c>
      <c r="R121" s="61">
        <v>3.6259999999999999</v>
      </c>
    </row>
    <row r="122" spans="1:18" ht="15" customHeight="1">
      <c r="C122" s="66" t="s">
        <v>291</v>
      </c>
      <c r="D122" s="66" t="s">
        <v>215</v>
      </c>
      <c r="E122" s="58">
        <v>900.8</v>
      </c>
      <c r="F122" s="58">
        <v>1107.5999999999999</v>
      </c>
      <c r="G122" s="59">
        <v>1128.3</v>
      </c>
      <c r="H122" s="59">
        <v>943</v>
      </c>
      <c r="I122" s="59">
        <v>953.6</v>
      </c>
      <c r="J122" s="59">
        <v>1063</v>
      </c>
      <c r="K122" s="59">
        <v>1219.8</v>
      </c>
      <c r="L122" s="59">
        <v>1341.8</v>
      </c>
      <c r="M122" s="59">
        <v>1416.6</v>
      </c>
      <c r="N122" s="59">
        <v>1469.6</v>
      </c>
      <c r="O122" s="59">
        <v>1508.5</v>
      </c>
      <c r="P122" s="59">
        <v>1540</v>
      </c>
      <c r="Q122" s="59">
        <v>1565.2</v>
      </c>
      <c r="R122" s="59">
        <v>1590.2</v>
      </c>
    </row>
    <row r="123" spans="1:18" ht="15" customHeight="1">
      <c r="D123" s="49" t="s">
        <v>216</v>
      </c>
      <c r="E123" s="60">
        <v>10.772</v>
      </c>
      <c r="F123" s="60">
        <v>22.951000000000001</v>
      </c>
      <c r="G123" s="61">
        <v>1.871</v>
      </c>
      <c r="H123" s="61">
        <v>-16.422999999999998</v>
      </c>
      <c r="I123" s="61">
        <v>1.129</v>
      </c>
      <c r="J123" s="61">
        <v>11.462999999999999</v>
      </c>
      <c r="K123" s="61">
        <v>14.752000000000001</v>
      </c>
      <c r="L123" s="61">
        <v>9.9990000000000006</v>
      </c>
      <c r="M123" s="61">
        <v>5.58</v>
      </c>
      <c r="N123" s="61">
        <v>3.7360000000000002</v>
      </c>
      <c r="O123" s="61">
        <v>2.65</v>
      </c>
      <c r="P123" s="61">
        <v>2.0880000000000001</v>
      </c>
      <c r="Q123" s="61">
        <v>1.631</v>
      </c>
      <c r="R123" s="61">
        <v>1.597</v>
      </c>
    </row>
    <row r="124" spans="1:18" ht="15" customHeight="1">
      <c r="C124" s="49" t="s">
        <v>292</v>
      </c>
      <c r="D124" s="49" t="s">
        <v>215</v>
      </c>
      <c r="E124" s="58">
        <v>-55.8</v>
      </c>
      <c r="F124" s="58">
        <v>-19.100000000000001</v>
      </c>
      <c r="G124" s="59">
        <v>143.80000000000001</v>
      </c>
      <c r="H124" s="59">
        <v>22</v>
      </c>
      <c r="I124" s="59">
        <v>24.6</v>
      </c>
      <c r="J124" s="59">
        <v>81</v>
      </c>
      <c r="K124" s="59">
        <v>79.599999999999994</v>
      </c>
      <c r="L124" s="59">
        <v>78.900000000000006</v>
      </c>
      <c r="M124" s="59">
        <v>70.400000000000006</v>
      </c>
      <c r="N124" s="59">
        <v>71.2</v>
      </c>
      <c r="O124" s="59">
        <v>74.400000000000006</v>
      </c>
      <c r="P124" s="59">
        <v>77.5</v>
      </c>
      <c r="Q124" s="59">
        <v>80.900000000000006</v>
      </c>
      <c r="R124" s="59">
        <v>84.2</v>
      </c>
    </row>
    <row r="125" spans="1:18" ht="15" customHeight="1">
      <c r="B125" s="49" t="s">
        <v>293</v>
      </c>
      <c r="D125" s="49" t="s">
        <v>215</v>
      </c>
      <c r="E125" s="58">
        <v>3928.9</v>
      </c>
      <c r="F125" s="58">
        <v>4160.7</v>
      </c>
      <c r="G125" s="59">
        <v>4436.8999999999996</v>
      </c>
      <c r="H125" s="59">
        <v>4662.6000000000004</v>
      </c>
      <c r="I125" s="59">
        <v>4858.2</v>
      </c>
      <c r="J125" s="59">
        <v>5029.5</v>
      </c>
      <c r="K125" s="59">
        <v>5198.8999999999996</v>
      </c>
      <c r="L125" s="59">
        <v>5368.3</v>
      </c>
      <c r="M125" s="59">
        <v>5544</v>
      </c>
      <c r="N125" s="59">
        <v>5723.3</v>
      </c>
      <c r="O125" s="59">
        <v>5906.2</v>
      </c>
      <c r="P125" s="59">
        <v>6090.7</v>
      </c>
      <c r="Q125" s="59">
        <v>6268.1</v>
      </c>
      <c r="R125" s="59">
        <v>6460.6</v>
      </c>
    </row>
    <row r="126" spans="1:18" ht="15" customHeight="1">
      <c r="D126" s="49" t="s">
        <v>216</v>
      </c>
      <c r="E126" s="60">
        <v>4.4939999999999998</v>
      </c>
      <c r="F126" s="60">
        <v>5.9</v>
      </c>
      <c r="G126" s="61">
        <v>6.6369999999999996</v>
      </c>
      <c r="H126" s="61">
        <v>5.0860000000000003</v>
      </c>
      <c r="I126" s="61">
        <v>4.1950000000000003</v>
      </c>
      <c r="J126" s="61">
        <v>3.5259999999999998</v>
      </c>
      <c r="K126" s="61">
        <v>3.3660000000000001</v>
      </c>
      <c r="L126" s="61">
        <v>3.258</v>
      </c>
      <c r="M126" s="61">
        <v>3.274</v>
      </c>
      <c r="N126" s="61">
        <v>3.2330000000000001</v>
      </c>
      <c r="O126" s="61">
        <v>3.1949999999999998</v>
      </c>
      <c r="P126" s="61">
        <v>3.1240000000000001</v>
      </c>
      <c r="Q126" s="61">
        <v>2.9119999999999999</v>
      </c>
      <c r="R126" s="61">
        <v>3.07</v>
      </c>
    </row>
    <row r="127" spans="1:18" ht="15" customHeight="1">
      <c r="C127" s="49" t="s">
        <v>294</v>
      </c>
      <c r="D127" s="49" t="s">
        <v>215</v>
      </c>
      <c r="E127" s="58">
        <v>1520.6</v>
      </c>
      <c r="F127" s="58">
        <v>1609.2</v>
      </c>
      <c r="G127" s="59">
        <v>1639.6</v>
      </c>
      <c r="H127" s="59">
        <v>1711</v>
      </c>
      <c r="I127" s="59">
        <v>1782.1</v>
      </c>
      <c r="J127" s="59">
        <v>1839.9</v>
      </c>
      <c r="K127" s="59">
        <v>1892.5</v>
      </c>
      <c r="L127" s="59">
        <v>1940.5</v>
      </c>
      <c r="M127" s="59">
        <v>1987.7</v>
      </c>
      <c r="N127" s="59">
        <v>2034.4</v>
      </c>
      <c r="O127" s="59">
        <v>2082.6</v>
      </c>
      <c r="P127" s="59">
        <v>2129.1</v>
      </c>
      <c r="Q127" s="59">
        <v>2164.6999999999998</v>
      </c>
      <c r="R127" s="59">
        <v>2211</v>
      </c>
    </row>
    <row r="128" spans="1:18" ht="15" customHeight="1">
      <c r="D128" s="49" t="s">
        <v>216</v>
      </c>
      <c r="E128" s="60">
        <v>7.43</v>
      </c>
      <c r="F128" s="60">
        <v>5.8259999999999996</v>
      </c>
      <c r="G128" s="61">
        <v>1.8939999999999999</v>
      </c>
      <c r="H128" s="61">
        <v>4.3529999999999998</v>
      </c>
      <c r="I128" s="61">
        <v>4.1529999999999996</v>
      </c>
      <c r="J128" s="61">
        <v>3.2429999999999999</v>
      </c>
      <c r="K128" s="61">
        <v>2.8610000000000002</v>
      </c>
      <c r="L128" s="61">
        <v>2.532</v>
      </c>
      <c r="M128" s="61">
        <v>2.4340000000000002</v>
      </c>
      <c r="N128" s="61">
        <v>2.3490000000000002</v>
      </c>
      <c r="O128" s="61">
        <v>2.3690000000000002</v>
      </c>
      <c r="P128" s="61">
        <v>2.2320000000000002</v>
      </c>
      <c r="Q128" s="61">
        <v>1.67</v>
      </c>
      <c r="R128" s="61">
        <v>2.1389999999999998</v>
      </c>
    </row>
    <row r="129" spans="1:22" ht="15" customHeight="1">
      <c r="C129" s="49" t="s">
        <v>295</v>
      </c>
      <c r="D129" s="49" t="s">
        <v>215</v>
      </c>
      <c r="E129" s="58">
        <v>2408.3000000000002</v>
      </c>
      <c r="F129" s="58">
        <v>2551.6</v>
      </c>
      <c r="G129" s="59">
        <v>2797.3</v>
      </c>
      <c r="H129" s="59">
        <v>2951.6</v>
      </c>
      <c r="I129" s="59">
        <v>3076.1</v>
      </c>
      <c r="J129" s="59">
        <v>3189.7</v>
      </c>
      <c r="K129" s="59">
        <v>3306.3</v>
      </c>
      <c r="L129" s="59">
        <v>3427.8</v>
      </c>
      <c r="M129" s="59">
        <v>3556.3</v>
      </c>
      <c r="N129" s="59">
        <v>3688.9</v>
      </c>
      <c r="O129" s="59">
        <v>3823.6</v>
      </c>
      <c r="P129" s="59">
        <v>3961.6</v>
      </c>
      <c r="Q129" s="59">
        <v>4103.3999999999996</v>
      </c>
      <c r="R129" s="59">
        <v>4249.6000000000004</v>
      </c>
    </row>
    <row r="130" spans="1:22" ht="15" customHeight="1">
      <c r="D130" s="49" t="s">
        <v>216</v>
      </c>
      <c r="E130" s="60">
        <v>2.7210000000000001</v>
      </c>
      <c r="F130" s="60">
        <v>5.9470000000000001</v>
      </c>
      <c r="G130" s="61">
        <v>9.6289999999999996</v>
      </c>
      <c r="H130" s="61">
        <v>5.516</v>
      </c>
      <c r="I130" s="61">
        <v>4.2190000000000003</v>
      </c>
      <c r="J130" s="61">
        <v>3.6909999999999998</v>
      </c>
      <c r="K130" s="61">
        <v>3.657</v>
      </c>
      <c r="L130" s="61">
        <v>3.673</v>
      </c>
      <c r="M130" s="61">
        <v>3.7490000000000001</v>
      </c>
      <c r="N130" s="61">
        <v>3.7269999999999999</v>
      </c>
      <c r="O130" s="61">
        <v>3.6509999999999998</v>
      </c>
      <c r="P130" s="61">
        <v>3.609</v>
      </c>
      <c r="Q130" s="61">
        <v>3.5790000000000002</v>
      </c>
      <c r="R130" s="61">
        <v>3.5619999999999998</v>
      </c>
    </row>
    <row r="131" spans="1:22" ht="15" customHeight="1">
      <c r="B131" s="49" t="s">
        <v>296</v>
      </c>
      <c r="D131" s="49" t="s">
        <v>215</v>
      </c>
      <c r="E131" s="58">
        <v>-627.5</v>
      </c>
      <c r="F131" s="58">
        <v>-861.7</v>
      </c>
      <c r="G131" s="59">
        <v>-1006.3</v>
      </c>
      <c r="H131" s="59">
        <v>-1039.0999999999999</v>
      </c>
      <c r="I131" s="59">
        <v>-959.3</v>
      </c>
      <c r="J131" s="59">
        <v>-902.3</v>
      </c>
      <c r="K131" s="59">
        <v>-925.1</v>
      </c>
      <c r="L131" s="59">
        <v>-959.3</v>
      </c>
      <c r="M131" s="59">
        <v>-989</v>
      </c>
      <c r="N131" s="59">
        <v>-1003.5</v>
      </c>
      <c r="O131" s="59">
        <v>-1025.3</v>
      </c>
      <c r="P131" s="59">
        <v>-1045.9000000000001</v>
      </c>
      <c r="Q131" s="59">
        <v>-1073.7</v>
      </c>
      <c r="R131" s="59">
        <v>-1105.7</v>
      </c>
    </row>
    <row r="132" spans="1:22" ht="15" customHeight="1">
      <c r="C132" s="49" t="s">
        <v>297</v>
      </c>
      <c r="D132" s="49" t="s">
        <v>215</v>
      </c>
      <c r="E132" s="58">
        <v>2148.6999999999998</v>
      </c>
      <c r="F132" s="58">
        <v>2539.6</v>
      </c>
      <c r="G132" s="59">
        <v>2983.3</v>
      </c>
      <c r="H132" s="59">
        <v>2878.9</v>
      </c>
      <c r="I132" s="59">
        <v>3038.8</v>
      </c>
      <c r="J132" s="59">
        <v>3258.5</v>
      </c>
      <c r="K132" s="59">
        <v>3404.5</v>
      </c>
      <c r="L132" s="59">
        <v>3542.7</v>
      </c>
      <c r="M132" s="59">
        <v>3685.4</v>
      </c>
      <c r="N132" s="59">
        <v>3831.2</v>
      </c>
      <c r="O132" s="59">
        <v>3978.4</v>
      </c>
      <c r="P132" s="59">
        <v>4129.8999999999996</v>
      </c>
      <c r="Q132" s="59">
        <v>4281.1000000000004</v>
      </c>
      <c r="R132" s="59">
        <v>4431.2</v>
      </c>
    </row>
    <row r="133" spans="1:22" ht="15" customHeight="1">
      <c r="D133" s="49" t="s">
        <v>216</v>
      </c>
      <c r="E133" s="60">
        <v>-15.355</v>
      </c>
      <c r="F133" s="60">
        <v>18.196000000000002</v>
      </c>
      <c r="G133" s="61">
        <v>17.47</v>
      </c>
      <c r="H133" s="61">
        <v>-3.5</v>
      </c>
      <c r="I133" s="61">
        <v>5.5540000000000003</v>
      </c>
      <c r="J133" s="61">
        <v>7.2309999999999999</v>
      </c>
      <c r="K133" s="61">
        <v>4.4779999999999998</v>
      </c>
      <c r="L133" s="61">
        <v>4.0620000000000003</v>
      </c>
      <c r="M133" s="61">
        <v>4.0270000000000001</v>
      </c>
      <c r="N133" s="61">
        <v>3.956</v>
      </c>
      <c r="O133" s="61">
        <v>3.8420000000000001</v>
      </c>
      <c r="P133" s="61">
        <v>3.8050000000000002</v>
      </c>
      <c r="Q133" s="61">
        <v>3.661</v>
      </c>
      <c r="R133" s="61">
        <v>3.5059999999999998</v>
      </c>
    </row>
    <row r="134" spans="1:22" ht="15" customHeight="1">
      <c r="C134" s="49" t="s">
        <v>298</v>
      </c>
      <c r="D134" s="49" t="s">
        <v>215</v>
      </c>
      <c r="E134" s="58">
        <v>2776.1</v>
      </c>
      <c r="F134" s="58">
        <v>3401.4</v>
      </c>
      <c r="G134" s="59">
        <v>3989.6</v>
      </c>
      <c r="H134" s="59">
        <v>3918</v>
      </c>
      <c r="I134" s="59">
        <v>3998</v>
      </c>
      <c r="J134" s="59">
        <v>4160.8</v>
      </c>
      <c r="K134" s="59">
        <v>4329.5</v>
      </c>
      <c r="L134" s="59">
        <v>4502.1000000000004</v>
      </c>
      <c r="M134" s="59">
        <v>4674.3999999999996</v>
      </c>
      <c r="N134" s="59">
        <v>4834.8</v>
      </c>
      <c r="O134" s="59">
        <v>5003.7</v>
      </c>
      <c r="P134" s="59">
        <v>5175.7</v>
      </c>
      <c r="Q134" s="59">
        <v>5354.8</v>
      </c>
      <c r="R134" s="59">
        <v>5536.9</v>
      </c>
    </row>
    <row r="135" spans="1:22" ht="15" customHeight="1">
      <c r="D135" s="49" t="s">
        <v>216</v>
      </c>
      <c r="E135" s="60">
        <v>-10.943</v>
      </c>
      <c r="F135" s="60">
        <v>22.521000000000001</v>
      </c>
      <c r="G135" s="61">
        <v>17.294</v>
      </c>
      <c r="H135" s="61">
        <v>-1.794</v>
      </c>
      <c r="I135" s="61">
        <v>2.0430000000000001</v>
      </c>
      <c r="J135" s="61">
        <v>4.07</v>
      </c>
      <c r="K135" s="61">
        <v>4.0549999999999997</v>
      </c>
      <c r="L135" s="61">
        <v>3.984</v>
      </c>
      <c r="M135" s="61">
        <v>3.827</v>
      </c>
      <c r="N135" s="61">
        <v>3.43</v>
      </c>
      <c r="O135" s="61">
        <v>3.4950000000000001</v>
      </c>
      <c r="P135" s="61">
        <v>3.4369999999999998</v>
      </c>
      <c r="Q135" s="61">
        <v>3.46</v>
      </c>
      <c r="R135" s="61">
        <v>3.4</v>
      </c>
    </row>
    <row r="136" spans="1:22" ht="15" customHeight="1">
      <c r="B136" s="49" t="s">
        <v>299</v>
      </c>
      <c r="D136" s="49" t="s">
        <v>215</v>
      </c>
      <c r="E136" s="58">
        <v>-592.5</v>
      </c>
      <c r="F136" s="58">
        <v>-861.4</v>
      </c>
      <c r="G136" s="59">
        <v>-1019.1</v>
      </c>
      <c r="H136" s="59">
        <v>-1071.8</v>
      </c>
      <c r="I136" s="59">
        <v>-1007.9</v>
      </c>
      <c r="J136" s="59">
        <v>-959.1</v>
      </c>
      <c r="K136" s="59">
        <v>-979.2</v>
      </c>
      <c r="L136" s="59">
        <v>-1025.2</v>
      </c>
      <c r="M136" s="59">
        <v>-1074.5999999999999</v>
      </c>
      <c r="N136" s="59">
        <v>-1104.5</v>
      </c>
      <c r="O136" s="59">
        <v>-1140.4000000000001</v>
      </c>
      <c r="P136" s="59">
        <v>-1176.3</v>
      </c>
      <c r="Q136" s="59">
        <v>-1224</v>
      </c>
      <c r="R136" s="59">
        <v>-1277.5999999999999</v>
      </c>
    </row>
    <row r="137" spans="1:22" ht="15" customHeight="1">
      <c r="G137" s="62"/>
      <c r="H137" s="62"/>
      <c r="I137" s="62"/>
      <c r="J137" s="62"/>
      <c r="K137" s="62"/>
      <c r="L137" s="62"/>
      <c r="M137" s="62"/>
      <c r="N137" s="62"/>
      <c r="O137" s="62"/>
      <c r="P137" s="62"/>
      <c r="Q137" s="62"/>
      <c r="R137" s="62"/>
    </row>
    <row r="138" spans="1:22" ht="15" customHeight="1">
      <c r="A138" s="57" t="s">
        <v>300</v>
      </c>
      <c r="E138" s="60"/>
      <c r="F138" s="60"/>
      <c r="G138" s="61"/>
      <c r="H138" s="61"/>
      <c r="I138" s="61"/>
      <c r="J138" s="61"/>
      <c r="K138" s="61"/>
      <c r="L138" s="61"/>
      <c r="M138" s="61"/>
      <c r="N138" s="61"/>
      <c r="O138" s="61"/>
      <c r="P138" s="61"/>
      <c r="Q138" s="61"/>
      <c r="R138" s="61"/>
    </row>
    <row r="139" spans="1:22" ht="15" customHeight="1">
      <c r="B139" s="49" t="s">
        <v>288</v>
      </c>
      <c r="D139" s="49" t="s">
        <v>218</v>
      </c>
      <c r="E139" s="58">
        <v>12700.7</v>
      </c>
      <c r="F139" s="58">
        <v>13754.1</v>
      </c>
      <c r="G139" s="59">
        <v>14143.6</v>
      </c>
      <c r="H139" s="59">
        <v>14384.9</v>
      </c>
      <c r="I139" s="59">
        <v>14581.7</v>
      </c>
      <c r="J139" s="59">
        <v>14832.2</v>
      </c>
      <c r="K139" s="59">
        <v>15103.9</v>
      </c>
      <c r="L139" s="59">
        <v>15406.4</v>
      </c>
      <c r="M139" s="59">
        <v>15703.9</v>
      </c>
      <c r="N139" s="59">
        <v>16011.2</v>
      </c>
      <c r="O139" s="59">
        <v>16331</v>
      </c>
      <c r="P139" s="59">
        <v>16659.5</v>
      </c>
      <c r="Q139" s="59">
        <v>17009</v>
      </c>
      <c r="R139" s="59">
        <v>17349.599999999999</v>
      </c>
      <c r="S139" s="67"/>
      <c r="T139" s="67"/>
      <c r="U139" s="67"/>
      <c r="V139" s="67"/>
    </row>
    <row r="140" spans="1:22" ht="15" customHeight="1">
      <c r="D140" s="49" t="s">
        <v>216</v>
      </c>
      <c r="E140" s="60">
        <v>-2.99</v>
      </c>
      <c r="F140" s="60">
        <v>8.2929999999999993</v>
      </c>
      <c r="G140" s="61">
        <v>2.8319999999999999</v>
      </c>
      <c r="H140" s="61">
        <v>1.7050000000000001</v>
      </c>
      <c r="I140" s="61">
        <v>1.367</v>
      </c>
      <c r="J140" s="61">
        <v>1.718</v>
      </c>
      <c r="K140" s="61">
        <v>1.8320000000000001</v>
      </c>
      <c r="L140" s="61">
        <v>2.0019999999999998</v>
      </c>
      <c r="M140" s="61">
        <v>1.93</v>
      </c>
      <c r="N140" s="61">
        <v>1.9570000000000001</v>
      </c>
      <c r="O140" s="61">
        <v>1.9970000000000001</v>
      </c>
      <c r="P140" s="61">
        <v>2.0110000000000001</v>
      </c>
      <c r="Q140" s="61">
        <v>2.0979999999999999</v>
      </c>
      <c r="R140" s="61">
        <v>2.0019999999999998</v>
      </c>
    </row>
    <row r="141" spans="1:22" ht="15" customHeight="1">
      <c r="B141" s="49" t="s">
        <v>289</v>
      </c>
      <c r="D141" s="49" t="s">
        <v>218</v>
      </c>
      <c r="E141" s="58">
        <v>3306.5</v>
      </c>
      <c r="F141" s="58">
        <v>3603</v>
      </c>
      <c r="G141" s="59">
        <v>3733.6</v>
      </c>
      <c r="H141" s="59">
        <v>3492.9</v>
      </c>
      <c r="I141" s="59">
        <v>3548</v>
      </c>
      <c r="J141" s="59">
        <v>3792</v>
      </c>
      <c r="K141" s="59">
        <v>4030.1</v>
      </c>
      <c r="L141" s="59">
        <v>4225.1000000000004</v>
      </c>
      <c r="M141" s="59">
        <v>4362.1000000000004</v>
      </c>
      <c r="N141" s="59">
        <v>4469.8999999999996</v>
      </c>
      <c r="O141" s="59">
        <v>4571.3</v>
      </c>
      <c r="P141" s="59">
        <v>4665.7</v>
      </c>
      <c r="Q141" s="59">
        <v>4750</v>
      </c>
      <c r="R141" s="59">
        <v>4836.1000000000004</v>
      </c>
    </row>
    <row r="142" spans="1:22" ht="15" customHeight="1">
      <c r="D142" s="49" t="s">
        <v>216</v>
      </c>
      <c r="E142" s="60">
        <v>-5.3310000000000004</v>
      </c>
      <c r="F142" s="60">
        <v>8.9670000000000005</v>
      </c>
      <c r="G142" s="61">
        <v>3.625</v>
      </c>
      <c r="H142" s="61">
        <v>-6.4480000000000004</v>
      </c>
      <c r="I142" s="61">
        <v>1.579</v>
      </c>
      <c r="J142" s="61">
        <v>6.8739999999999997</v>
      </c>
      <c r="K142" s="61">
        <v>6.2809999999999997</v>
      </c>
      <c r="L142" s="61">
        <v>4.8380000000000001</v>
      </c>
      <c r="M142" s="61">
        <v>3.242</v>
      </c>
      <c r="N142" s="61">
        <v>2.472</v>
      </c>
      <c r="O142" s="61">
        <v>2.2669999999999999</v>
      </c>
      <c r="P142" s="61">
        <v>2.0640000000000001</v>
      </c>
      <c r="Q142" s="61">
        <v>1.806</v>
      </c>
      <c r="R142" s="61">
        <v>1.8109999999999999</v>
      </c>
    </row>
    <row r="143" spans="1:22" ht="15" customHeight="1">
      <c r="C143" s="49" t="s">
        <v>290</v>
      </c>
      <c r="D143" s="49" t="s">
        <v>218</v>
      </c>
      <c r="E143" s="58">
        <v>2666</v>
      </c>
      <c r="F143" s="58">
        <v>2835.4</v>
      </c>
      <c r="G143" s="59">
        <v>2938.8</v>
      </c>
      <c r="H143" s="59">
        <v>2975.1</v>
      </c>
      <c r="I143" s="59">
        <v>3032.7</v>
      </c>
      <c r="J143" s="59">
        <v>3168.9</v>
      </c>
      <c r="K143" s="59">
        <v>3321.2</v>
      </c>
      <c r="L143" s="59">
        <v>3464.1</v>
      </c>
      <c r="M143" s="59">
        <v>3591.5</v>
      </c>
      <c r="N143" s="59">
        <v>3699</v>
      </c>
      <c r="O143" s="59">
        <v>3810.5</v>
      </c>
      <c r="P143" s="59">
        <v>3920.3</v>
      </c>
      <c r="Q143" s="59">
        <v>4023.9</v>
      </c>
      <c r="R143" s="59">
        <v>4129.6000000000004</v>
      </c>
    </row>
    <row r="144" spans="1:22" ht="15" customHeight="1">
      <c r="D144" s="49" t="s">
        <v>216</v>
      </c>
      <c r="E144" s="60">
        <v>-4.9409999999999998</v>
      </c>
      <c r="F144" s="60">
        <v>6.3520000000000003</v>
      </c>
      <c r="G144" s="61">
        <v>3.6480000000000001</v>
      </c>
      <c r="H144" s="61">
        <v>1.2330000000000001</v>
      </c>
      <c r="I144" s="61">
        <v>1.9370000000000001</v>
      </c>
      <c r="J144" s="61">
        <v>4.49</v>
      </c>
      <c r="K144" s="61">
        <v>4.8049999999999997</v>
      </c>
      <c r="L144" s="61">
        <v>4.3040000000000003</v>
      </c>
      <c r="M144" s="61">
        <v>3.677</v>
      </c>
      <c r="N144" s="61">
        <v>2.9929999999999999</v>
      </c>
      <c r="O144" s="61">
        <v>3.012</v>
      </c>
      <c r="P144" s="61">
        <v>2.8820000000000001</v>
      </c>
      <c r="Q144" s="61">
        <v>2.641</v>
      </c>
      <c r="R144" s="61">
        <v>2.6269999999999998</v>
      </c>
    </row>
    <row r="145" spans="1:18" ht="15" customHeight="1">
      <c r="C145" s="49" t="s">
        <v>291</v>
      </c>
      <c r="D145" s="49" t="s">
        <v>218</v>
      </c>
      <c r="E145" s="58">
        <v>649.79999999999995</v>
      </c>
      <c r="F145" s="58">
        <v>719.4</v>
      </c>
      <c r="G145" s="59">
        <v>643.4</v>
      </c>
      <c r="H145" s="59">
        <v>513.1</v>
      </c>
      <c r="I145" s="59">
        <v>512.9</v>
      </c>
      <c r="J145" s="59">
        <v>563.4</v>
      </c>
      <c r="K145" s="59">
        <v>630.9</v>
      </c>
      <c r="L145" s="59">
        <v>674.4</v>
      </c>
      <c r="M145" s="59">
        <v>692.5</v>
      </c>
      <c r="N145" s="59">
        <v>698.7</v>
      </c>
      <c r="O145" s="59">
        <v>697.4</v>
      </c>
      <c r="P145" s="59">
        <v>692.9</v>
      </c>
      <c r="Q145" s="59">
        <v>685.9</v>
      </c>
      <c r="R145" s="59">
        <v>679</v>
      </c>
    </row>
    <row r="146" spans="1:18" ht="15" customHeight="1">
      <c r="D146" s="49" t="s">
        <v>216</v>
      </c>
      <c r="E146" s="60">
        <v>7.1929999999999996</v>
      </c>
      <c r="F146" s="60">
        <v>10.7</v>
      </c>
      <c r="G146" s="61">
        <v>-10.558</v>
      </c>
      <c r="H146" s="61">
        <v>-20.248999999999999</v>
      </c>
      <c r="I146" s="61">
        <v>-5.0999999999999997E-2</v>
      </c>
      <c r="J146" s="61">
        <v>9.8529999999999998</v>
      </c>
      <c r="K146" s="61">
        <v>11.987</v>
      </c>
      <c r="L146" s="61">
        <v>6.8929999999999998</v>
      </c>
      <c r="M146" s="61">
        <v>2.67</v>
      </c>
      <c r="N146" s="61">
        <v>0.89600000000000002</v>
      </c>
      <c r="O146" s="61">
        <v>-0.17399999999999999</v>
      </c>
      <c r="P146" s="61">
        <v>-0.64400000000000002</v>
      </c>
      <c r="Q146" s="61">
        <v>-1.018</v>
      </c>
      <c r="R146" s="61">
        <v>-0.997</v>
      </c>
    </row>
    <row r="147" spans="1:18" ht="15" customHeight="1">
      <c r="C147" s="49" t="s">
        <v>292</v>
      </c>
      <c r="D147" s="49" t="s">
        <v>218</v>
      </c>
      <c r="E147" s="58">
        <v>-54.6</v>
      </c>
      <c r="F147" s="58">
        <v>-19.399999999999999</v>
      </c>
      <c r="G147" s="59">
        <v>110.9</v>
      </c>
      <c r="H147" s="59">
        <v>17.399999999999999</v>
      </c>
      <c r="I147" s="59">
        <v>19.600000000000001</v>
      </c>
      <c r="J147" s="59">
        <v>64.599999999999994</v>
      </c>
      <c r="K147" s="59">
        <v>63</v>
      </c>
      <c r="L147" s="59">
        <v>61.7</v>
      </c>
      <c r="M147" s="59">
        <v>54.2</v>
      </c>
      <c r="N147" s="59">
        <v>54</v>
      </c>
      <c r="O147" s="59">
        <v>55.4</v>
      </c>
      <c r="P147" s="59">
        <v>56.8</v>
      </c>
      <c r="Q147" s="59">
        <v>58.4</v>
      </c>
      <c r="R147" s="59">
        <v>59.8</v>
      </c>
    </row>
    <row r="148" spans="1:18" ht="15" customHeight="1">
      <c r="B148" s="49" t="s">
        <v>293</v>
      </c>
      <c r="D148" s="49" t="s">
        <v>218</v>
      </c>
      <c r="E148" s="58">
        <v>3406.7</v>
      </c>
      <c r="F148" s="58">
        <v>3426.3</v>
      </c>
      <c r="G148" s="59">
        <v>3396.7</v>
      </c>
      <c r="H148" s="59">
        <v>3437.4</v>
      </c>
      <c r="I148" s="59">
        <v>3478.7</v>
      </c>
      <c r="J148" s="59">
        <v>3508.1</v>
      </c>
      <c r="K148" s="59">
        <v>3535.5</v>
      </c>
      <c r="L148" s="59">
        <v>3560</v>
      </c>
      <c r="M148" s="59">
        <v>3582.4</v>
      </c>
      <c r="N148" s="59">
        <v>3601.1</v>
      </c>
      <c r="O148" s="59">
        <v>3617.8</v>
      </c>
      <c r="P148" s="59">
        <v>3632.2</v>
      </c>
      <c r="Q148" s="59">
        <v>3639.6</v>
      </c>
      <c r="R148" s="59">
        <v>3653.8</v>
      </c>
    </row>
    <row r="149" spans="1:18" ht="15" customHeight="1">
      <c r="D149" s="49" t="s">
        <v>216</v>
      </c>
      <c r="E149" s="60">
        <v>2.5569999999999999</v>
      </c>
      <c r="F149" s="60">
        <v>0.57399999999999995</v>
      </c>
      <c r="G149" s="61">
        <v>-0.86299999999999999</v>
      </c>
      <c r="H149" s="61">
        <v>1.198</v>
      </c>
      <c r="I149" s="61">
        <v>1.2030000000000001</v>
      </c>
      <c r="J149" s="61">
        <v>0.84499999999999997</v>
      </c>
      <c r="K149" s="61">
        <v>0.78100000000000003</v>
      </c>
      <c r="L149" s="61">
        <v>0.69299999999999995</v>
      </c>
      <c r="M149" s="61">
        <v>0.628</v>
      </c>
      <c r="N149" s="61">
        <v>0.52</v>
      </c>
      <c r="O149" s="61">
        <v>0.46400000000000002</v>
      </c>
      <c r="P149" s="61">
        <v>0.39800000000000002</v>
      </c>
      <c r="Q149" s="61">
        <v>0.20300000000000001</v>
      </c>
      <c r="R149" s="61">
        <v>0.39</v>
      </c>
    </row>
    <row r="150" spans="1:18" ht="15" customHeight="1">
      <c r="C150" s="49" t="s">
        <v>294</v>
      </c>
      <c r="D150" s="49" t="s">
        <v>218</v>
      </c>
      <c r="E150" s="58">
        <v>1358.9</v>
      </c>
      <c r="F150" s="58">
        <v>1390.5</v>
      </c>
      <c r="G150" s="59">
        <v>1349.3</v>
      </c>
      <c r="H150" s="59">
        <v>1365.5</v>
      </c>
      <c r="I150" s="59">
        <v>1384.6</v>
      </c>
      <c r="J150" s="59">
        <v>1394.2</v>
      </c>
      <c r="K150" s="59">
        <v>1402.4</v>
      </c>
      <c r="L150" s="59">
        <v>1408.4</v>
      </c>
      <c r="M150" s="59">
        <v>1413.1</v>
      </c>
      <c r="N150" s="59">
        <v>1416.3</v>
      </c>
      <c r="O150" s="59">
        <v>1419.7</v>
      </c>
      <c r="P150" s="59">
        <v>1421.2</v>
      </c>
      <c r="Q150" s="59">
        <v>1414.9</v>
      </c>
      <c r="R150" s="59">
        <v>1415.8</v>
      </c>
    </row>
    <row r="151" spans="1:18" ht="15" customHeight="1">
      <c r="D151" s="49" t="s">
        <v>216</v>
      </c>
      <c r="E151" s="60">
        <v>6.2210000000000001</v>
      </c>
      <c r="F151" s="60">
        <v>2.3279999999999998</v>
      </c>
      <c r="G151" s="61">
        <v>-2.9649999999999999</v>
      </c>
      <c r="H151" s="61">
        <v>1.1990000000000001</v>
      </c>
      <c r="I151" s="61">
        <v>1.4019999999999999</v>
      </c>
      <c r="J151" s="61">
        <v>0.69</v>
      </c>
      <c r="K151" s="61">
        <v>0.59</v>
      </c>
      <c r="L151" s="61">
        <v>0.42799999999999999</v>
      </c>
      <c r="M151" s="61">
        <v>0.33</v>
      </c>
      <c r="N151" s="61">
        <v>0.23</v>
      </c>
      <c r="O151" s="61">
        <v>0.24</v>
      </c>
      <c r="P151" s="61">
        <v>0.106</v>
      </c>
      <c r="Q151" s="61">
        <v>-0.441</v>
      </c>
      <c r="R151" s="61">
        <v>6.2E-2</v>
      </c>
    </row>
    <row r="152" spans="1:18" ht="15" customHeight="1">
      <c r="C152" s="49" t="s">
        <v>295</v>
      </c>
      <c r="D152" s="49" t="s">
        <v>218</v>
      </c>
      <c r="E152" s="58">
        <v>2048.5</v>
      </c>
      <c r="F152" s="58">
        <v>2037.9</v>
      </c>
      <c r="G152" s="59">
        <v>2047.1</v>
      </c>
      <c r="H152" s="59">
        <v>2071.6999999999998</v>
      </c>
      <c r="I152" s="59">
        <v>2094.3000000000002</v>
      </c>
      <c r="J152" s="59">
        <v>2113.9</v>
      </c>
      <c r="K152" s="59">
        <v>2132.6999999999998</v>
      </c>
      <c r="L152" s="59">
        <v>2150.6999999999998</v>
      </c>
      <c r="M152" s="59">
        <v>2167.9</v>
      </c>
      <c r="N152" s="59">
        <v>2182.6999999999998</v>
      </c>
      <c r="O152" s="59">
        <v>2195.5</v>
      </c>
      <c r="P152" s="59">
        <v>2207.8000000000002</v>
      </c>
      <c r="Q152" s="59">
        <v>2219.9</v>
      </c>
      <c r="R152" s="59">
        <v>2232.4</v>
      </c>
    </row>
    <row r="153" spans="1:18" ht="15" customHeight="1">
      <c r="D153" s="49" t="s">
        <v>216</v>
      </c>
      <c r="E153" s="60">
        <v>0.35899999999999999</v>
      </c>
      <c r="F153" s="60">
        <v>-0.51600000000000001</v>
      </c>
      <c r="G153" s="61">
        <v>0.45400000000000001</v>
      </c>
      <c r="H153" s="61">
        <v>1.1990000000000001</v>
      </c>
      <c r="I153" s="61">
        <v>1.089</v>
      </c>
      <c r="J153" s="61">
        <v>0.93500000000000005</v>
      </c>
      <c r="K153" s="61">
        <v>0.89100000000000001</v>
      </c>
      <c r="L153" s="61">
        <v>0.84399999999999997</v>
      </c>
      <c r="M153" s="61">
        <v>0.79600000000000004</v>
      </c>
      <c r="N153" s="61">
        <v>0.68300000000000005</v>
      </c>
      <c r="O153" s="61">
        <v>0.58699999999999997</v>
      </c>
      <c r="P153" s="61">
        <v>0.55800000000000005</v>
      </c>
      <c r="Q153" s="61">
        <v>0.54900000000000004</v>
      </c>
      <c r="R153" s="61">
        <v>0.56399999999999995</v>
      </c>
    </row>
    <row r="154" spans="1:18" ht="15" customHeight="1">
      <c r="B154" s="49" t="s">
        <v>296</v>
      </c>
      <c r="D154" s="49" t="s">
        <v>218</v>
      </c>
      <c r="E154" s="58">
        <v>-922.7</v>
      </c>
      <c r="F154" s="58">
        <v>-1233.4000000000001</v>
      </c>
      <c r="G154" s="59">
        <v>-1382.1</v>
      </c>
      <c r="H154" s="59">
        <v>-1365.5</v>
      </c>
      <c r="I154" s="59">
        <v>-1282.3</v>
      </c>
      <c r="J154" s="59">
        <v>-1240.7</v>
      </c>
      <c r="K154" s="59">
        <v>-1266.5999999999999</v>
      </c>
      <c r="L154" s="59">
        <v>-1296.8</v>
      </c>
      <c r="M154" s="59">
        <v>-1319.2</v>
      </c>
      <c r="N154" s="59">
        <v>-1323.4</v>
      </c>
      <c r="O154" s="59">
        <v>-1333.5</v>
      </c>
      <c r="P154" s="59">
        <v>-1344</v>
      </c>
      <c r="Q154" s="59">
        <v>-1359.7</v>
      </c>
      <c r="R154" s="59">
        <v>-1376.9</v>
      </c>
    </row>
    <row r="155" spans="1:18" ht="15" customHeight="1">
      <c r="C155" s="49" t="s">
        <v>297</v>
      </c>
      <c r="D155" s="49" t="s">
        <v>218</v>
      </c>
      <c r="E155" s="58">
        <v>2231.6999999999998</v>
      </c>
      <c r="F155" s="58">
        <v>2366.8000000000002</v>
      </c>
      <c r="G155" s="59">
        <v>2540.1</v>
      </c>
      <c r="H155" s="59">
        <v>2484.5</v>
      </c>
      <c r="I155" s="59">
        <v>2589.1999999999998</v>
      </c>
      <c r="J155" s="59">
        <v>2739.1</v>
      </c>
      <c r="K155" s="59">
        <v>2820.8</v>
      </c>
      <c r="L155" s="59">
        <v>2891.3</v>
      </c>
      <c r="M155" s="59">
        <v>2955.9</v>
      </c>
      <c r="N155" s="59">
        <v>3018.6</v>
      </c>
      <c r="O155" s="59">
        <v>3079.2</v>
      </c>
      <c r="P155" s="59">
        <v>3139.4</v>
      </c>
      <c r="Q155" s="59">
        <v>3200.6</v>
      </c>
      <c r="R155" s="59">
        <v>3263</v>
      </c>
    </row>
    <row r="156" spans="1:18" ht="15" customHeight="1">
      <c r="D156" s="49" t="s">
        <v>216</v>
      </c>
      <c r="E156" s="60">
        <v>-13.234999999999999</v>
      </c>
      <c r="F156" s="60">
        <v>6.0529999999999999</v>
      </c>
      <c r="G156" s="61">
        <v>7.3220000000000001</v>
      </c>
      <c r="H156" s="61">
        <v>-2.1890000000000001</v>
      </c>
      <c r="I156" s="61">
        <v>4.2140000000000004</v>
      </c>
      <c r="J156" s="61">
        <v>5.7910000000000004</v>
      </c>
      <c r="K156" s="61">
        <v>2.9809999999999999</v>
      </c>
      <c r="L156" s="61">
        <v>2.4980000000000002</v>
      </c>
      <c r="M156" s="61">
        <v>2.2349999999999999</v>
      </c>
      <c r="N156" s="61">
        <v>2.121</v>
      </c>
      <c r="O156" s="61">
        <v>2.0059999999999998</v>
      </c>
      <c r="P156" s="61">
        <v>1.9570000000000001</v>
      </c>
      <c r="Q156" s="61">
        <v>1.9490000000000001</v>
      </c>
      <c r="R156" s="61">
        <v>1.948</v>
      </c>
    </row>
    <row r="157" spans="1:18" ht="15" customHeight="1">
      <c r="C157" s="49" t="s">
        <v>298</v>
      </c>
      <c r="D157" s="49" t="s">
        <v>218</v>
      </c>
      <c r="E157" s="58">
        <v>3154.3</v>
      </c>
      <c r="F157" s="58">
        <v>3600.2</v>
      </c>
      <c r="G157" s="59">
        <v>3922.2</v>
      </c>
      <c r="H157" s="59">
        <v>3849.9</v>
      </c>
      <c r="I157" s="59">
        <v>3871.4</v>
      </c>
      <c r="J157" s="59">
        <v>3979.8</v>
      </c>
      <c r="K157" s="59">
        <v>4087.4</v>
      </c>
      <c r="L157" s="59">
        <v>4188.1000000000004</v>
      </c>
      <c r="M157" s="59">
        <v>4275.1000000000004</v>
      </c>
      <c r="N157" s="59">
        <v>4342</v>
      </c>
      <c r="O157" s="59">
        <v>4412.7</v>
      </c>
      <c r="P157" s="59">
        <v>4483.3999999999996</v>
      </c>
      <c r="Q157" s="59">
        <v>4560.3</v>
      </c>
      <c r="R157" s="59">
        <v>4639.8999999999996</v>
      </c>
    </row>
    <row r="158" spans="1:18" ht="15" customHeight="1">
      <c r="A158" s="54"/>
      <c r="B158" s="54"/>
      <c r="C158" s="54"/>
      <c r="D158" s="54" t="s">
        <v>216</v>
      </c>
      <c r="E158" s="68">
        <v>-8.9580000000000002</v>
      </c>
      <c r="F158" s="68">
        <v>14.132999999999999</v>
      </c>
      <c r="G158" s="69">
        <v>8.9450000000000003</v>
      </c>
      <c r="H158" s="69">
        <v>-1.841</v>
      </c>
      <c r="I158" s="69">
        <v>0.55800000000000005</v>
      </c>
      <c r="J158" s="69">
        <v>2.7989999999999999</v>
      </c>
      <c r="K158" s="69">
        <v>2.7029999999999998</v>
      </c>
      <c r="L158" s="69">
        <v>2.4630000000000001</v>
      </c>
      <c r="M158" s="69">
        <v>2.0760000000000001</v>
      </c>
      <c r="N158" s="69">
        <v>1.5649999999999999</v>
      </c>
      <c r="O158" s="69">
        <v>1.6259999999999999</v>
      </c>
      <c r="P158" s="69">
        <v>1.6020000000000001</v>
      </c>
      <c r="Q158" s="69">
        <v>1.7150000000000001</v>
      </c>
      <c r="R158" s="69">
        <v>1.7450000000000001</v>
      </c>
    </row>
    <row r="159" spans="1:18" ht="15" customHeight="1">
      <c r="E159" s="60"/>
      <c r="F159" s="60"/>
      <c r="G159" s="60"/>
      <c r="H159" s="60"/>
      <c r="I159" s="60"/>
      <c r="J159" s="60"/>
      <c r="K159" s="60"/>
      <c r="L159" s="60"/>
      <c r="M159" s="60"/>
      <c r="N159" s="60"/>
    </row>
    <row r="160" spans="1:18" ht="15" customHeight="1">
      <c r="A160" s="49" t="s">
        <v>191</v>
      </c>
      <c r="E160" s="60"/>
      <c r="F160" s="60"/>
      <c r="G160" s="60"/>
      <c r="H160" s="60"/>
      <c r="I160" s="60"/>
      <c r="J160" s="60"/>
      <c r="K160" s="60"/>
      <c r="L160" s="60"/>
      <c r="M160" s="60"/>
      <c r="N160" s="60"/>
    </row>
    <row r="161" spans="1:18" ht="15" customHeight="1">
      <c r="E161" s="60"/>
      <c r="F161" s="60"/>
      <c r="G161" s="60"/>
      <c r="H161" s="60"/>
      <c r="I161" s="60"/>
      <c r="J161" s="60"/>
      <c r="K161" s="60"/>
      <c r="L161" s="60"/>
      <c r="M161" s="60"/>
      <c r="N161" s="60"/>
    </row>
    <row r="162" spans="1:18" ht="15" customHeight="1">
      <c r="A162" s="70" t="s">
        <v>301</v>
      </c>
      <c r="B162" s="70"/>
      <c r="C162" s="70"/>
      <c r="D162" s="70"/>
      <c r="E162" s="58"/>
      <c r="F162" s="58"/>
      <c r="G162" s="58"/>
      <c r="H162" s="58"/>
      <c r="I162" s="58"/>
      <c r="J162" s="58"/>
      <c r="K162" s="58"/>
      <c r="L162" s="58"/>
      <c r="M162" s="58"/>
      <c r="N162" s="58"/>
    </row>
    <row r="163" spans="1:18" ht="15" customHeight="1">
      <c r="C163" s="71"/>
      <c r="E163" s="60"/>
      <c r="F163" s="60"/>
      <c r="G163" s="60"/>
      <c r="H163" s="60"/>
      <c r="I163" s="60"/>
      <c r="J163" s="60"/>
      <c r="K163" s="60"/>
      <c r="L163" s="60"/>
      <c r="M163" s="60"/>
      <c r="N163" s="60"/>
    </row>
    <row r="164" spans="1:18" ht="16.5" customHeight="1">
      <c r="A164" s="49" t="s">
        <v>302</v>
      </c>
      <c r="C164" s="71"/>
      <c r="E164" s="72"/>
      <c r="F164" s="72"/>
      <c r="G164" s="72"/>
      <c r="H164" s="72"/>
      <c r="I164" s="72"/>
      <c r="J164" s="72"/>
      <c r="K164" s="72"/>
      <c r="L164" s="72"/>
      <c r="M164" s="72"/>
      <c r="N164" s="72"/>
    </row>
    <row r="165" spans="1:18" ht="15" customHeight="1">
      <c r="C165" s="71"/>
      <c r="E165" s="60"/>
      <c r="F165" s="60"/>
      <c r="G165" s="60"/>
      <c r="H165" s="60"/>
      <c r="I165" s="60"/>
      <c r="J165" s="60"/>
      <c r="K165" s="60"/>
      <c r="L165" s="60"/>
      <c r="M165" s="60"/>
      <c r="N165" s="60"/>
    </row>
    <row r="166" spans="1:18" ht="15" customHeight="1">
      <c r="A166" s="49" t="s">
        <v>303</v>
      </c>
      <c r="B166" s="67"/>
      <c r="C166" s="67"/>
      <c r="D166" s="67"/>
      <c r="E166" s="58"/>
      <c r="F166" s="58"/>
      <c r="G166" s="58"/>
      <c r="H166" s="58"/>
      <c r="I166" s="58"/>
      <c r="J166" s="58"/>
      <c r="K166" s="58"/>
      <c r="L166" s="58"/>
      <c r="M166" s="58"/>
      <c r="N166" s="58"/>
    </row>
    <row r="167" spans="1:18" ht="15" customHeight="1">
      <c r="A167" s="54"/>
      <c r="B167" s="73"/>
      <c r="C167" s="54"/>
      <c r="D167" s="54"/>
      <c r="E167" s="54"/>
      <c r="F167" s="54"/>
      <c r="G167" s="54"/>
      <c r="H167" s="54"/>
      <c r="I167" s="54"/>
      <c r="J167" s="54"/>
      <c r="K167" s="54"/>
      <c r="L167" s="54"/>
      <c r="M167" s="54"/>
      <c r="N167" s="54"/>
      <c r="O167" s="54"/>
      <c r="P167" s="54"/>
      <c r="Q167" s="54"/>
      <c r="R167" s="54"/>
    </row>
    <row r="168" spans="1:18" ht="15" customHeight="1">
      <c r="E168" s="60"/>
      <c r="F168" s="60"/>
      <c r="G168" s="60"/>
      <c r="H168" s="60"/>
      <c r="I168" s="60"/>
      <c r="J168" s="60"/>
      <c r="K168" s="60"/>
      <c r="L168" s="60"/>
      <c r="M168" s="60"/>
      <c r="N168" s="60"/>
    </row>
    <row r="169" spans="1:18" ht="15" customHeight="1">
      <c r="A169" s="74" t="s">
        <v>177</v>
      </c>
      <c r="E169" s="60"/>
      <c r="F169" s="60"/>
      <c r="G169" s="60"/>
      <c r="H169" s="60"/>
      <c r="I169" s="60"/>
      <c r="J169" s="60"/>
      <c r="K169" s="60"/>
      <c r="L169" s="60"/>
      <c r="M169" s="60"/>
      <c r="N169" s="60"/>
    </row>
    <row r="170" spans="1:18" ht="15" customHeight="1">
      <c r="E170" s="60"/>
      <c r="F170" s="60"/>
      <c r="G170" s="60"/>
      <c r="H170" s="60"/>
      <c r="I170" s="60"/>
      <c r="J170" s="60"/>
      <c r="K170" s="60"/>
      <c r="L170" s="60"/>
      <c r="M170" s="60"/>
      <c r="N170" s="60"/>
    </row>
    <row r="171" spans="1:18" ht="15" customHeight="1">
      <c r="E171" s="60"/>
      <c r="F171" s="60"/>
      <c r="G171" s="60"/>
      <c r="H171" s="60"/>
      <c r="I171" s="60"/>
      <c r="J171" s="60"/>
      <c r="K171" s="60"/>
      <c r="L171" s="60"/>
      <c r="M171" s="60"/>
      <c r="N171" s="60"/>
    </row>
    <row r="172" spans="1:18" ht="15" customHeight="1">
      <c r="E172" s="60"/>
      <c r="F172" s="60"/>
      <c r="G172" s="60"/>
      <c r="H172" s="60"/>
      <c r="I172" s="60"/>
      <c r="J172" s="60"/>
      <c r="K172" s="60"/>
      <c r="L172" s="60"/>
      <c r="M172" s="60"/>
      <c r="N172" s="60"/>
    </row>
    <row r="173" spans="1:18" ht="15" customHeight="1">
      <c r="E173" s="60"/>
      <c r="F173" s="60"/>
      <c r="G173" s="60"/>
      <c r="H173" s="60"/>
      <c r="I173" s="60"/>
      <c r="J173" s="60"/>
      <c r="K173" s="60"/>
      <c r="L173" s="60"/>
      <c r="M173" s="60"/>
      <c r="N173" s="60"/>
    </row>
    <row r="178" spans="5:14" ht="15" customHeight="1">
      <c r="E178" s="67"/>
      <c r="F178" s="67"/>
      <c r="G178" s="67"/>
      <c r="H178" s="67"/>
      <c r="I178" s="67"/>
      <c r="J178" s="67"/>
      <c r="K178" s="67"/>
      <c r="L178" s="67"/>
      <c r="M178" s="67"/>
      <c r="N178" s="67"/>
    </row>
  </sheetData>
  <mergeCells count="3">
    <mergeCell ref="A2:E2"/>
    <mergeCell ref="A5:D5"/>
    <mergeCell ref="A162:D162"/>
  </mergeCells>
  <hyperlinks>
    <hyperlink ref="A2" r:id="rId1" xr:uid="{87EBAEE5-6971-4C01-BC60-EF16A6E2F9B6}"/>
    <hyperlink ref="A169" location="Contents!A1" display="Back to Table of Contents" xr:uid="{CFDCF201-7C9F-4CD4-AE98-CC9920876D06}"/>
  </hyperlinks>
  <pageMargins left="0.25" right="0.25" top="0.75" bottom="0.75" header="0.3" footer="0.3"/>
  <pageSetup scale="65" fitToHeight="0" orientation="landscape" horizontalDpi="4294967295" verticalDpi="4294967295"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2676-3AE7-48F7-A832-0C0240AB04CE}">
  <sheetPr>
    <tabColor rgb="FFC00000"/>
    <pageSetUpPr fitToPage="1"/>
  </sheetPr>
  <dimension ref="A1:T175"/>
  <sheetViews>
    <sheetView zoomScaleNormal="100" workbookViewId="0">
      <pane ySplit="7" topLeftCell="A98" activePane="bottomLeft" state="frozen"/>
      <selection activeCell="C25" sqref="C25"/>
      <selection pane="bottomLeft" activeCell="E110" sqref="E110"/>
    </sheetView>
  </sheetViews>
  <sheetFormatPr defaultColWidth="9.1796875" defaultRowHeight="15" customHeight="1"/>
  <cols>
    <col min="1" max="2" width="2.7265625" style="49" customWidth="1"/>
    <col min="3" max="3" width="55.7265625" style="49" customWidth="1"/>
    <col min="4" max="4" width="63.81640625" style="49" bestFit="1" customWidth="1"/>
    <col min="5" max="14" width="8.26953125" style="49" customWidth="1"/>
    <col min="15" max="15" width="9.54296875" style="49" bestFit="1" customWidth="1"/>
    <col min="16" max="16384" width="9.1796875" style="49"/>
  </cols>
  <sheetData>
    <row r="1" spans="1:18" ht="15" customHeight="1">
      <c r="A1" s="49" t="s">
        <v>208</v>
      </c>
    </row>
    <row r="2" spans="1:18" ht="15" customHeight="1">
      <c r="A2" s="50" t="s">
        <v>209</v>
      </c>
      <c r="B2" s="51"/>
      <c r="C2" s="51"/>
      <c r="D2" s="51"/>
      <c r="E2" s="51"/>
    </row>
    <row r="3" spans="1:18" ht="15" customHeight="1">
      <c r="A3" s="52"/>
    </row>
    <row r="5" spans="1:18" ht="15" customHeight="1">
      <c r="A5" s="53" t="s">
        <v>304</v>
      </c>
      <c r="B5" s="53"/>
      <c r="C5" s="53"/>
      <c r="D5" s="53"/>
      <c r="E5" s="54"/>
      <c r="F5" s="54"/>
      <c r="G5" s="54"/>
      <c r="H5" s="54"/>
      <c r="I5" s="54"/>
      <c r="J5" s="54"/>
      <c r="K5" s="54"/>
      <c r="L5" s="54"/>
      <c r="M5" s="54"/>
      <c r="N5" s="54"/>
    </row>
    <row r="6" spans="1:18" ht="15" customHeight="1">
      <c r="O6" s="55"/>
      <c r="P6" s="55"/>
      <c r="Q6" s="55"/>
      <c r="R6" s="55"/>
    </row>
    <row r="7" spans="1:18" ht="15" customHeight="1">
      <c r="A7" s="54"/>
      <c r="B7" s="54"/>
      <c r="C7" s="54"/>
      <c r="D7" s="54" t="s">
        <v>211</v>
      </c>
      <c r="E7" s="56">
        <v>2020</v>
      </c>
      <c r="F7" s="56">
        <v>2021</v>
      </c>
      <c r="G7" s="56">
        <v>2022</v>
      </c>
      <c r="H7" s="56">
        <v>2023</v>
      </c>
      <c r="I7" s="56">
        <v>2024</v>
      </c>
      <c r="J7" s="56">
        <v>2025</v>
      </c>
      <c r="K7" s="56">
        <v>2026</v>
      </c>
      <c r="L7" s="56">
        <v>2027</v>
      </c>
      <c r="M7" s="56">
        <v>2028</v>
      </c>
      <c r="N7" s="56">
        <v>2029</v>
      </c>
      <c r="O7" s="56">
        <v>2030</v>
      </c>
      <c r="P7" s="56">
        <v>2031</v>
      </c>
      <c r="Q7" s="56">
        <v>2032</v>
      </c>
      <c r="R7" s="56">
        <v>2033</v>
      </c>
    </row>
    <row r="8" spans="1:18" ht="15" customHeight="1">
      <c r="A8" s="57" t="s">
        <v>212</v>
      </c>
      <c r="E8" s="49" t="s">
        <v>213</v>
      </c>
      <c r="F8" s="49" t="s">
        <v>213</v>
      </c>
      <c r="G8" s="49" t="s">
        <v>213</v>
      </c>
      <c r="H8" s="49" t="s">
        <v>213</v>
      </c>
      <c r="I8" s="49" t="s">
        <v>213</v>
      </c>
      <c r="J8" s="49" t="s">
        <v>213</v>
      </c>
      <c r="K8" s="49" t="s">
        <v>213</v>
      </c>
      <c r="L8" s="49" t="s">
        <v>213</v>
      </c>
      <c r="M8" s="49" t="s">
        <v>213</v>
      </c>
      <c r="N8" s="49" t="s">
        <v>213</v>
      </c>
    </row>
    <row r="9" spans="1:18" ht="15" customHeight="1">
      <c r="B9" s="49" t="s">
        <v>214</v>
      </c>
      <c r="D9" s="49" t="s">
        <v>215</v>
      </c>
      <c r="E9" s="58">
        <v>21060.9</v>
      </c>
      <c r="F9" s="58">
        <v>22654</v>
      </c>
      <c r="G9" s="58">
        <v>25009.3</v>
      </c>
      <c r="H9" s="59">
        <v>26237.9</v>
      </c>
      <c r="I9" s="59">
        <v>27266.2</v>
      </c>
      <c r="J9" s="59">
        <v>28610.1</v>
      </c>
      <c r="K9" s="59">
        <v>29932.3</v>
      </c>
      <c r="L9" s="59">
        <v>31251.3</v>
      </c>
      <c r="M9" s="59">
        <v>32525.4</v>
      </c>
      <c r="N9" s="59">
        <v>33810.800000000003</v>
      </c>
      <c r="O9" s="59">
        <v>35132.699999999997</v>
      </c>
      <c r="P9" s="59">
        <v>36487.800000000003</v>
      </c>
      <c r="Q9" s="59">
        <v>37874.199999999997</v>
      </c>
      <c r="R9" s="59">
        <v>39288.1</v>
      </c>
    </row>
    <row r="10" spans="1:18" ht="15" customHeight="1">
      <c r="D10" s="49" t="s">
        <v>216</v>
      </c>
      <c r="E10" s="60">
        <v>-0.46400000000000002</v>
      </c>
      <c r="F10" s="60">
        <v>7.5640000000000001</v>
      </c>
      <c r="G10" s="60">
        <v>10.396000000000001</v>
      </c>
      <c r="H10" s="61">
        <v>4.9119999999999999</v>
      </c>
      <c r="I10" s="61">
        <v>3.919</v>
      </c>
      <c r="J10" s="61">
        <v>4.9279999999999999</v>
      </c>
      <c r="K10" s="61">
        <v>4.6210000000000004</v>
      </c>
      <c r="L10" s="61">
        <v>4.4059999999999997</v>
      </c>
      <c r="M10" s="61">
        <v>4.0759999999999996</v>
      </c>
      <c r="N10" s="61">
        <v>3.9510000000000001</v>
      </c>
      <c r="O10" s="61">
        <v>3.9089999999999998</v>
      </c>
      <c r="P10" s="61">
        <v>3.8570000000000002</v>
      </c>
      <c r="Q10" s="61">
        <v>3.7989999999999999</v>
      </c>
      <c r="R10" s="61">
        <v>3.7330000000000001</v>
      </c>
    </row>
    <row r="11" spans="1:18" ht="15" customHeight="1">
      <c r="B11" s="49" t="s">
        <v>217</v>
      </c>
      <c r="D11" s="49" t="s">
        <v>215</v>
      </c>
      <c r="E11" s="58">
        <v>21281</v>
      </c>
      <c r="F11" s="58">
        <v>22822.400000000001</v>
      </c>
      <c r="G11" s="58">
        <v>25196.2</v>
      </c>
      <c r="H11" s="59">
        <v>26417.200000000001</v>
      </c>
      <c r="I11" s="59">
        <v>27430</v>
      </c>
      <c r="J11" s="59">
        <v>28770.2</v>
      </c>
      <c r="K11" s="59">
        <v>30101.599999999999</v>
      </c>
      <c r="L11" s="59">
        <v>31417.9</v>
      </c>
      <c r="M11" s="59">
        <v>32682.9</v>
      </c>
      <c r="N11" s="59">
        <v>33961.199999999997</v>
      </c>
      <c r="O11" s="59">
        <v>35278.6</v>
      </c>
      <c r="P11" s="59">
        <v>36628.699999999997</v>
      </c>
      <c r="Q11" s="59">
        <v>38007</v>
      </c>
      <c r="R11" s="59">
        <v>39410.9</v>
      </c>
    </row>
    <row r="12" spans="1:18" ht="15" customHeight="1">
      <c r="D12" s="49" t="s">
        <v>216</v>
      </c>
      <c r="E12" s="60">
        <v>-0.752</v>
      </c>
      <c r="F12" s="60">
        <v>7.2430000000000003</v>
      </c>
      <c r="G12" s="60">
        <v>10.401</v>
      </c>
      <c r="H12" s="61">
        <v>4.8460000000000001</v>
      </c>
      <c r="I12" s="61">
        <v>3.8330000000000002</v>
      </c>
      <c r="J12" s="61">
        <v>4.8849999999999998</v>
      </c>
      <c r="K12" s="61">
        <v>4.6269999999999998</v>
      </c>
      <c r="L12" s="61">
        <v>4.3730000000000002</v>
      </c>
      <c r="M12" s="61">
        <v>4.0259999999999998</v>
      </c>
      <c r="N12" s="61">
        <v>3.911</v>
      </c>
      <c r="O12" s="61">
        <v>3.879</v>
      </c>
      <c r="P12" s="61">
        <v>3.8260000000000001</v>
      </c>
      <c r="Q12" s="61">
        <v>3.7629999999999999</v>
      </c>
      <c r="R12" s="61">
        <v>3.6930000000000001</v>
      </c>
    </row>
    <row r="13" spans="1:18" ht="15" customHeight="1">
      <c r="B13" s="49" t="s">
        <v>141</v>
      </c>
      <c r="D13" s="49" t="s">
        <v>218</v>
      </c>
      <c r="E13" s="58">
        <v>18582</v>
      </c>
      <c r="F13" s="58">
        <v>19339.3</v>
      </c>
      <c r="G13" s="58">
        <v>19966.3</v>
      </c>
      <c r="H13" s="59">
        <v>20031.599999999999</v>
      </c>
      <c r="I13" s="59">
        <v>20270.599999999999</v>
      </c>
      <c r="J13" s="59">
        <v>20817.900000000001</v>
      </c>
      <c r="K13" s="59">
        <v>21335.8</v>
      </c>
      <c r="L13" s="59">
        <v>21835.7</v>
      </c>
      <c r="M13" s="59">
        <v>22278.5</v>
      </c>
      <c r="N13" s="59">
        <v>22702.3</v>
      </c>
      <c r="O13" s="59">
        <v>23126.1</v>
      </c>
      <c r="P13" s="59">
        <v>23548.400000000001</v>
      </c>
      <c r="Q13" s="59">
        <v>23970.3</v>
      </c>
      <c r="R13" s="59">
        <v>24391</v>
      </c>
    </row>
    <row r="14" spans="1:18" ht="15" customHeight="1">
      <c r="D14" s="49" t="s">
        <v>216</v>
      </c>
      <c r="E14" s="60">
        <v>-1.7629999999999999</v>
      </c>
      <c r="F14" s="60">
        <v>4.0750000000000002</v>
      </c>
      <c r="G14" s="60">
        <v>3.2410000000000001</v>
      </c>
      <c r="H14" s="61">
        <v>0.32700000000000001</v>
      </c>
      <c r="I14" s="61">
        <v>1.1930000000000001</v>
      </c>
      <c r="J14" s="61">
        <v>2.7</v>
      </c>
      <c r="K14" s="61">
        <v>2.4870000000000001</v>
      </c>
      <c r="L14" s="61">
        <v>2.343</v>
      </c>
      <c r="M14" s="61">
        <v>2.028</v>
      </c>
      <c r="N14" s="61">
        <v>1.9019999999999999</v>
      </c>
      <c r="O14" s="61">
        <v>1.8660000000000001</v>
      </c>
      <c r="P14" s="61">
        <v>1.825</v>
      </c>
      <c r="Q14" s="61">
        <v>1.7909999999999999</v>
      </c>
      <c r="R14" s="61">
        <v>1.7549999999999999</v>
      </c>
    </row>
    <row r="15" spans="1:18" ht="15" customHeight="1">
      <c r="B15" s="49" t="s">
        <v>219</v>
      </c>
      <c r="D15" s="49" t="s">
        <v>218</v>
      </c>
      <c r="E15" s="58">
        <v>18779.3</v>
      </c>
      <c r="F15" s="58">
        <v>19486.900000000001</v>
      </c>
      <c r="G15" s="58">
        <v>20119.8</v>
      </c>
      <c r="H15" s="59">
        <v>20172.8</v>
      </c>
      <c r="I15" s="59">
        <v>20396.599999999999</v>
      </c>
      <c r="J15" s="59">
        <v>20938.7</v>
      </c>
      <c r="K15" s="59">
        <v>21460.7</v>
      </c>
      <c r="L15" s="59">
        <v>21956.3</v>
      </c>
      <c r="M15" s="59">
        <v>22390.6</v>
      </c>
      <c r="N15" s="59">
        <v>22807.4</v>
      </c>
      <c r="O15" s="59">
        <v>23226.2</v>
      </c>
      <c r="P15" s="59">
        <v>23643.3</v>
      </c>
      <c r="Q15" s="59">
        <v>24058.2</v>
      </c>
      <c r="R15" s="59">
        <v>24471.1</v>
      </c>
    </row>
    <row r="16" spans="1:18" ht="15" customHeight="1">
      <c r="D16" s="49" t="s">
        <v>216</v>
      </c>
      <c r="E16" s="60">
        <v>-2.0459999999999998</v>
      </c>
      <c r="F16" s="60">
        <v>3.7669999999999999</v>
      </c>
      <c r="G16" s="60">
        <v>3.2480000000000002</v>
      </c>
      <c r="H16" s="61">
        <v>0.26300000000000001</v>
      </c>
      <c r="I16" s="61">
        <v>1.109</v>
      </c>
      <c r="J16" s="61">
        <v>2.657</v>
      </c>
      <c r="K16" s="61">
        <v>2.492</v>
      </c>
      <c r="L16" s="61">
        <v>2.3090000000000002</v>
      </c>
      <c r="M16" s="61">
        <v>1.9770000000000001</v>
      </c>
      <c r="N16" s="61">
        <v>1.861</v>
      </c>
      <c r="O16" s="61">
        <v>1.8360000000000001</v>
      </c>
      <c r="P16" s="61">
        <v>1.7949999999999999</v>
      </c>
      <c r="Q16" s="61">
        <v>1.7549999999999999</v>
      </c>
      <c r="R16" s="61">
        <v>1.716</v>
      </c>
    </row>
    <row r="17" spans="1:18" ht="15" customHeight="1">
      <c r="B17" s="49" t="s">
        <v>220</v>
      </c>
      <c r="D17" s="49" t="s">
        <v>218</v>
      </c>
      <c r="E17" s="58">
        <v>14147.4</v>
      </c>
      <c r="F17" s="58">
        <v>14929.7</v>
      </c>
      <c r="G17" s="58">
        <v>15510.5</v>
      </c>
      <c r="H17" s="59">
        <v>15514</v>
      </c>
      <c r="I17" s="59">
        <v>15714.4</v>
      </c>
      <c r="J17" s="59">
        <v>16231</v>
      </c>
      <c r="K17" s="59">
        <v>16716.099999999999</v>
      </c>
      <c r="L17" s="59">
        <v>17181.400000000001</v>
      </c>
      <c r="M17" s="59">
        <v>17588.7</v>
      </c>
      <c r="N17" s="59">
        <v>17977.400000000001</v>
      </c>
      <c r="O17" s="59">
        <v>18368.5</v>
      </c>
      <c r="P17" s="59">
        <v>18761.2</v>
      </c>
      <c r="Q17" s="59">
        <v>19157</v>
      </c>
      <c r="R17" s="59">
        <v>19555.3</v>
      </c>
    </row>
    <row r="18" spans="1:18" ht="15" customHeight="1">
      <c r="D18" s="49" t="s">
        <v>216</v>
      </c>
      <c r="E18" s="60">
        <v>-2.36</v>
      </c>
      <c r="F18" s="60">
        <v>5.5289999999999999</v>
      </c>
      <c r="G18" s="60">
        <v>3.89</v>
      </c>
      <c r="H18" s="61">
        <v>2.1999999999999999E-2</v>
      </c>
      <c r="I18" s="61">
        <v>1.292</v>
      </c>
      <c r="J18" s="61">
        <v>3.2869999999999999</v>
      </c>
      <c r="K18" s="61">
        <v>2.988</v>
      </c>
      <c r="L18" s="61">
        <v>2.7829999999999999</v>
      </c>
      <c r="M18" s="61">
        <v>2.37</v>
      </c>
      <c r="N18" s="61">
        <v>2.2090000000000001</v>
      </c>
      <c r="O18" s="61">
        <v>2.1749999999999998</v>
      </c>
      <c r="P18" s="61">
        <v>2.137</v>
      </c>
      <c r="Q18" s="61">
        <v>2.109</v>
      </c>
      <c r="R18" s="61">
        <v>2.0779999999999998</v>
      </c>
    </row>
    <row r="19" spans="1:18" ht="15" customHeight="1">
      <c r="E19" s="60"/>
      <c r="F19" s="60"/>
      <c r="G19" s="60"/>
      <c r="H19" s="61"/>
      <c r="I19" s="61"/>
      <c r="J19" s="61"/>
      <c r="K19" s="61"/>
      <c r="L19" s="61"/>
      <c r="M19" s="61"/>
      <c r="N19" s="61"/>
      <c r="O19" s="61"/>
      <c r="P19" s="61"/>
      <c r="Q19" s="61"/>
      <c r="R19" s="61"/>
    </row>
    <row r="20" spans="1:18" ht="15.75" customHeight="1">
      <c r="A20" s="57" t="s">
        <v>221</v>
      </c>
      <c r="E20" s="60"/>
      <c r="F20" s="60"/>
      <c r="G20" s="60"/>
      <c r="H20" s="61"/>
      <c r="I20" s="61"/>
      <c r="J20" s="61"/>
      <c r="K20" s="61"/>
      <c r="L20" s="61"/>
      <c r="M20" s="61"/>
      <c r="N20" s="61"/>
      <c r="O20" s="62"/>
      <c r="P20" s="62"/>
      <c r="Q20" s="62"/>
      <c r="R20" s="62"/>
    </row>
    <row r="21" spans="1:18" ht="15" customHeight="1">
      <c r="A21" s="57"/>
      <c r="B21" s="49" t="s">
        <v>222</v>
      </c>
      <c r="D21" s="49" t="s">
        <v>215</v>
      </c>
      <c r="E21" s="58">
        <v>22031.4</v>
      </c>
      <c r="F21" s="58">
        <v>23163.9</v>
      </c>
      <c r="G21" s="58">
        <v>25220.9</v>
      </c>
      <c r="H21" s="59">
        <v>26847.7</v>
      </c>
      <c r="I21" s="59">
        <v>28034.1</v>
      </c>
      <c r="J21" s="59">
        <v>29133.3</v>
      </c>
      <c r="K21" s="59">
        <v>30273.8</v>
      </c>
      <c r="L21" s="59">
        <v>31455</v>
      </c>
      <c r="M21" s="59">
        <v>32690.3</v>
      </c>
      <c r="N21" s="59">
        <v>33980.699999999997</v>
      </c>
      <c r="O21" s="59">
        <v>35309.199999999997</v>
      </c>
      <c r="P21" s="59">
        <v>36671.199999999997</v>
      </c>
      <c r="Q21" s="59">
        <v>38064.5</v>
      </c>
      <c r="R21" s="59">
        <v>39485.5</v>
      </c>
    </row>
    <row r="22" spans="1:18" ht="15" customHeight="1">
      <c r="A22" s="57"/>
      <c r="D22" s="49" t="s">
        <v>216</v>
      </c>
      <c r="E22" s="60">
        <v>3.2909999999999999</v>
      </c>
      <c r="F22" s="60">
        <v>5.14</v>
      </c>
      <c r="G22" s="60">
        <v>8.8800000000000008</v>
      </c>
      <c r="H22" s="61">
        <v>6.45</v>
      </c>
      <c r="I22" s="61">
        <v>4.4180000000000001</v>
      </c>
      <c r="J22" s="61">
        <v>3.9209999999999998</v>
      </c>
      <c r="K22" s="61">
        <v>3.9140000000000001</v>
      </c>
      <c r="L22" s="61">
        <v>3.9009999999999998</v>
      </c>
      <c r="M22" s="61">
        <v>3.927</v>
      </c>
      <c r="N22" s="61">
        <v>3.9470000000000001</v>
      </c>
      <c r="O22" s="61">
        <v>3.9089999999999998</v>
      </c>
      <c r="P22" s="61">
        <v>3.8570000000000002</v>
      </c>
      <c r="Q22" s="61">
        <v>3.7989999999999999</v>
      </c>
      <c r="R22" s="61">
        <v>3.7330000000000001</v>
      </c>
    </row>
    <row r="23" spans="1:18" ht="15" customHeight="1">
      <c r="A23" s="57"/>
      <c r="B23" s="49" t="s">
        <v>223</v>
      </c>
      <c r="D23" s="49" t="s">
        <v>218</v>
      </c>
      <c r="E23" s="58">
        <v>19438.7</v>
      </c>
      <c r="F23" s="58">
        <v>19777.8</v>
      </c>
      <c r="G23" s="58">
        <v>20133.2</v>
      </c>
      <c r="H23" s="59">
        <v>20496.099999999999</v>
      </c>
      <c r="I23" s="59">
        <v>20841.8</v>
      </c>
      <c r="J23" s="59">
        <v>21199</v>
      </c>
      <c r="K23" s="59">
        <v>21579.4</v>
      </c>
      <c r="L23" s="59">
        <v>21978.1</v>
      </c>
      <c r="M23" s="59">
        <v>22391.5</v>
      </c>
      <c r="N23" s="59">
        <v>22816.400000000001</v>
      </c>
      <c r="O23" s="59">
        <v>23242.3</v>
      </c>
      <c r="P23" s="59">
        <v>23666.7</v>
      </c>
      <c r="Q23" s="59">
        <v>24090.7</v>
      </c>
      <c r="R23" s="59">
        <v>24513.599999999999</v>
      </c>
    </row>
    <row r="24" spans="1:18" ht="15" customHeight="1">
      <c r="A24" s="57"/>
      <c r="D24" s="49" t="s">
        <v>216</v>
      </c>
      <c r="E24" s="60">
        <v>1.944</v>
      </c>
      <c r="F24" s="60">
        <v>1.744</v>
      </c>
      <c r="G24" s="60">
        <v>1.7969999999999999</v>
      </c>
      <c r="H24" s="61">
        <v>1.802</v>
      </c>
      <c r="I24" s="61">
        <v>1.6859999999999999</v>
      </c>
      <c r="J24" s="61">
        <v>1.7130000000000001</v>
      </c>
      <c r="K24" s="61">
        <v>1.794</v>
      </c>
      <c r="L24" s="61">
        <v>1.847</v>
      </c>
      <c r="M24" s="61">
        <v>1.881</v>
      </c>
      <c r="N24" s="61">
        <v>1.897</v>
      </c>
      <c r="O24" s="61">
        <v>1.8660000000000001</v>
      </c>
      <c r="P24" s="61">
        <v>1.825</v>
      </c>
      <c r="Q24" s="61">
        <v>1.7909999999999999</v>
      </c>
      <c r="R24" s="61">
        <v>1.7549999999999999</v>
      </c>
    </row>
    <row r="25" spans="1:18" ht="15" customHeight="1">
      <c r="A25" s="57"/>
      <c r="B25" s="49" t="s">
        <v>224</v>
      </c>
      <c r="D25" s="49" t="s">
        <v>225</v>
      </c>
      <c r="E25" s="58">
        <v>164.94800000000001</v>
      </c>
      <c r="F25" s="58">
        <v>165.35900000000001</v>
      </c>
      <c r="G25" s="58">
        <v>165.66900000000001</v>
      </c>
      <c r="H25" s="59">
        <v>166.02199999999999</v>
      </c>
      <c r="I25" s="59">
        <v>166.56</v>
      </c>
      <c r="J25" s="59">
        <v>167.31800000000001</v>
      </c>
      <c r="K25" s="59">
        <v>168.167</v>
      </c>
      <c r="L25" s="59">
        <v>169.00700000000001</v>
      </c>
      <c r="M25" s="59">
        <v>169.80799999999999</v>
      </c>
      <c r="N25" s="59">
        <v>170.55799999999999</v>
      </c>
      <c r="O25" s="59">
        <v>171.249</v>
      </c>
      <c r="P25" s="59">
        <v>171.89699999999999</v>
      </c>
      <c r="Q25" s="59">
        <v>172.52500000000001</v>
      </c>
      <c r="R25" s="59">
        <v>173.14</v>
      </c>
    </row>
    <row r="26" spans="1:18" ht="15" customHeight="1">
      <c r="D26" s="49" t="s">
        <v>216</v>
      </c>
      <c r="E26" s="60">
        <v>0.33500000000000002</v>
      </c>
      <c r="F26" s="60">
        <v>0.249</v>
      </c>
      <c r="G26" s="60">
        <v>0.187</v>
      </c>
      <c r="H26" s="61">
        <v>0.21299999999999999</v>
      </c>
      <c r="I26" s="61">
        <v>0.32400000000000001</v>
      </c>
      <c r="J26" s="61">
        <v>0.45400000000000001</v>
      </c>
      <c r="K26" s="61">
        <v>0.50700000000000001</v>
      </c>
      <c r="L26" s="61">
        <v>0.499</v>
      </c>
      <c r="M26" s="61">
        <v>0.47399999999999998</v>
      </c>
      <c r="N26" s="61">
        <v>0.441</v>
      </c>
      <c r="O26" s="61">
        <v>0.40500000000000003</v>
      </c>
      <c r="P26" s="61">
        <v>0.378</v>
      </c>
      <c r="Q26" s="61">
        <v>0.36499999999999999</v>
      </c>
      <c r="R26" s="61">
        <v>0.35599999999999998</v>
      </c>
    </row>
    <row r="27" spans="1:18" ht="15" customHeight="1">
      <c r="B27" s="49" t="s">
        <v>226</v>
      </c>
      <c r="D27" s="49" t="s">
        <v>227</v>
      </c>
      <c r="E27" s="60">
        <v>117.84699999999999</v>
      </c>
      <c r="F27" s="60">
        <v>119.604</v>
      </c>
      <c r="G27" s="60">
        <v>121.526</v>
      </c>
      <c r="H27" s="61">
        <v>123.453</v>
      </c>
      <c r="I27" s="61">
        <v>125.129</v>
      </c>
      <c r="J27" s="61">
        <v>126.69799999999999</v>
      </c>
      <c r="K27" s="61">
        <v>128.32</v>
      </c>
      <c r="L27" s="61">
        <v>130.041</v>
      </c>
      <c r="M27" s="61">
        <v>131.86199999999999</v>
      </c>
      <c r="N27" s="61">
        <v>133.773</v>
      </c>
      <c r="O27" s="61">
        <v>135.721</v>
      </c>
      <c r="P27" s="61">
        <v>137.679</v>
      </c>
      <c r="Q27" s="61">
        <v>139.63499999999999</v>
      </c>
      <c r="R27" s="61">
        <v>141.58099999999999</v>
      </c>
    </row>
    <row r="28" spans="1:18" ht="15" customHeight="1">
      <c r="D28" s="49" t="s">
        <v>216</v>
      </c>
      <c r="E28" s="60">
        <v>1.603</v>
      </c>
      <c r="F28" s="60">
        <v>1.49</v>
      </c>
      <c r="G28" s="60">
        <v>1.6060000000000001</v>
      </c>
      <c r="H28" s="61">
        <v>1.585</v>
      </c>
      <c r="I28" s="61">
        <v>1.357</v>
      </c>
      <c r="J28" s="61">
        <v>1.2529999999999999</v>
      </c>
      <c r="K28" s="61">
        <v>1.28</v>
      </c>
      <c r="L28" s="61">
        <v>1.341</v>
      </c>
      <c r="M28" s="61">
        <v>1.4</v>
      </c>
      <c r="N28" s="61">
        <v>1.4490000000000001</v>
      </c>
      <c r="O28" s="61">
        <v>1.4550000000000001</v>
      </c>
      <c r="P28" s="61">
        <v>1.4419999999999999</v>
      </c>
      <c r="Q28" s="61">
        <v>1.421</v>
      </c>
      <c r="R28" s="61">
        <v>1.393</v>
      </c>
    </row>
    <row r="29" spans="1:18" ht="15" customHeight="1">
      <c r="A29" s="57"/>
      <c r="B29" s="49" t="s">
        <v>228</v>
      </c>
      <c r="D29" s="49" t="s">
        <v>136</v>
      </c>
      <c r="E29" s="60">
        <v>63.281999999999996</v>
      </c>
      <c r="F29" s="60">
        <v>63.097000000000001</v>
      </c>
      <c r="G29" s="60">
        <v>62.854999999999997</v>
      </c>
      <c r="H29" s="61">
        <v>62.585000000000001</v>
      </c>
      <c r="I29" s="61">
        <v>62.335999999999999</v>
      </c>
      <c r="J29" s="61">
        <v>62.152999999999999</v>
      </c>
      <c r="K29" s="61">
        <v>62.034999999999997</v>
      </c>
      <c r="L29" s="61">
        <v>61.951999999999998</v>
      </c>
      <c r="M29" s="61">
        <v>61.88</v>
      </c>
      <c r="N29" s="61">
        <v>61.801000000000002</v>
      </c>
      <c r="O29" s="61">
        <v>61.704000000000001</v>
      </c>
      <c r="P29" s="61">
        <v>61.593000000000004</v>
      </c>
      <c r="Q29" s="61">
        <v>61.482999999999997</v>
      </c>
      <c r="R29" s="61">
        <v>61.386000000000003</v>
      </c>
    </row>
    <row r="30" spans="1:18" ht="15" customHeight="1">
      <c r="B30" s="49" t="s">
        <v>229</v>
      </c>
      <c r="D30" s="49" t="s">
        <v>136</v>
      </c>
      <c r="E30" s="63">
        <v>4.5069999999999997</v>
      </c>
      <c r="F30" s="63">
        <v>4.468</v>
      </c>
      <c r="G30" s="63">
        <v>4.4420000000000002</v>
      </c>
      <c r="H30" s="64">
        <v>4.4260000000000002</v>
      </c>
      <c r="I30" s="64">
        <v>4.4130000000000003</v>
      </c>
      <c r="J30" s="64">
        <v>4.4020000000000001</v>
      </c>
      <c r="K30" s="64">
        <v>4.3890000000000002</v>
      </c>
      <c r="L30" s="64">
        <v>4.3730000000000002</v>
      </c>
      <c r="M30" s="64">
        <v>4.3540000000000001</v>
      </c>
      <c r="N30" s="64">
        <v>4.3319999999999999</v>
      </c>
      <c r="O30" s="64">
        <v>4.3090000000000002</v>
      </c>
      <c r="P30" s="64">
        <v>4.2859999999999996</v>
      </c>
      <c r="Q30" s="64">
        <v>4.2640000000000002</v>
      </c>
      <c r="R30" s="64">
        <v>4.2409999999999997</v>
      </c>
    </row>
    <row r="31" spans="1:18" ht="15" customHeight="1">
      <c r="B31" s="49" t="s">
        <v>230</v>
      </c>
      <c r="D31" s="49" t="s">
        <v>231</v>
      </c>
      <c r="E31" s="63">
        <v>-4.407</v>
      </c>
      <c r="F31" s="63">
        <v>-2.2160000000000002</v>
      </c>
      <c r="G31" s="63">
        <v>-0.82899999999999996</v>
      </c>
      <c r="H31" s="64">
        <v>-2.266</v>
      </c>
      <c r="I31" s="64">
        <v>-2.74</v>
      </c>
      <c r="J31" s="64">
        <v>-1.7969999999999999</v>
      </c>
      <c r="K31" s="64">
        <v>-1.1279999999999999</v>
      </c>
      <c r="L31" s="64">
        <v>-0.64800000000000002</v>
      </c>
      <c r="M31" s="64">
        <v>-0.504</v>
      </c>
      <c r="N31" s="64">
        <v>-0.5</v>
      </c>
      <c r="O31" s="64">
        <v>-0.5</v>
      </c>
      <c r="P31" s="64">
        <v>-0.5</v>
      </c>
      <c r="Q31" s="64">
        <v>-0.5</v>
      </c>
      <c r="R31" s="64">
        <v>-0.499</v>
      </c>
    </row>
    <row r="32" spans="1:18" ht="15" customHeight="1">
      <c r="E32" s="63"/>
      <c r="F32" s="63"/>
      <c r="G32" s="63"/>
      <c r="H32" s="64"/>
      <c r="I32" s="64"/>
      <c r="J32" s="64"/>
      <c r="K32" s="64"/>
      <c r="L32" s="64"/>
      <c r="M32" s="64"/>
      <c r="N32" s="64"/>
      <c r="O32" s="64"/>
      <c r="P32" s="64"/>
      <c r="Q32" s="64"/>
      <c r="R32" s="64"/>
    </row>
    <row r="33" spans="1:19" ht="15" customHeight="1">
      <c r="A33" s="57" t="s">
        <v>232</v>
      </c>
      <c r="E33" s="63"/>
      <c r="F33" s="63"/>
      <c r="G33" s="63"/>
      <c r="H33" s="64"/>
      <c r="I33" s="64"/>
      <c r="J33" s="64"/>
      <c r="K33" s="64"/>
      <c r="L33" s="64"/>
      <c r="M33" s="64"/>
      <c r="N33" s="64"/>
      <c r="O33" s="64"/>
      <c r="P33" s="64"/>
      <c r="Q33" s="64"/>
      <c r="R33" s="64"/>
    </row>
    <row r="34" spans="1:19" ht="15" customHeight="1">
      <c r="B34" s="49" t="s">
        <v>223</v>
      </c>
      <c r="D34" s="49" t="s">
        <v>218</v>
      </c>
      <c r="E34" s="75">
        <v>14968</v>
      </c>
      <c r="F34" s="75">
        <v>15270.7</v>
      </c>
      <c r="G34" s="75">
        <v>15590.5</v>
      </c>
      <c r="H34" s="76">
        <v>15922</v>
      </c>
      <c r="I34" s="76">
        <v>16247.8</v>
      </c>
      <c r="J34" s="76">
        <v>16583.3</v>
      </c>
      <c r="K34" s="76">
        <v>16933.7</v>
      </c>
      <c r="L34" s="76">
        <v>17298.599999999999</v>
      </c>
      <c r="M34" s="76">
        <v>17677.5</v>
      </c>
      <c r="N34" s="76">
        <v>18068.3</v>
      </c>
      <c r="O34" s="76">
        <v>18462.2</v>
      </c>
      <c r="P34" s="76">
        <v>18857.400000000001</v>
      </c>
      <c r="Q34" s="76">
        <v>19255.5</v>
      </c>
      <c r="R34" s="76">
        <v>19655.900000000001</v>
      </c>
    </row>
    <row r="35" spans="1:19" ht="15" customHeight="1">
      <c r="D35" s="49" t="s">
        <v>216</v>
      </c>
      <c r="E35" s="63">
        <v>2.2919999999999998</v>
      </c>
      <c r="F35" s="63">
        <v>2.0219999999999998</v>
      </c>
      <c r="G35" s="63">
        <v>2.0939999999999999</v>
      </c>
      <c r="H35" s="64">
        <v>2.1259999999999999</v>
      </c>
      <c r="I35" s="64">
        <v>2.0449999999999999</v>
      </c>
      <c r="J35" s="64">
        <v>2.0649999999999999</v>
      </c>
      <c r="K35" s="64">
        <v>2.1120000000000001</v>
      </c>
      <c r="L35" s="64">
        <v>2.1539999999999999</v>
      </c>
      <c r="M35" s="64">
        <v>2.19</v>
      </c>
      <c r="N35" s="64">
        <v>2.2109999999999999</v>
      </c>
      <c r="O35" s="64">
        <v>2.1789999999999998</v>
      </c>
      <c r="P35" s="64">
        <v>2.14</v>
      </c>
      <c r="Q35" s="64">
        <v>2.1110000000000002</v>
      </c>
      <c r="R35" s="64">
        <v>2.0790000000000002</v>
      </c>
    </row>
    <row r="36" spans="1:19" ht="15" customHeight="1">
      <c r="B36" s="49" t="s">
        <v>233</v>
      </c>
      <c r="D36" s="49" t="s">
        <v>234</v>
      </c>
      <c r="E36" s="63">
        <v>114.154</v>
      </c>
      <c r="F36" s="63">
        <v>114.627</v>
      </c>
      <c r="G36" s="63">
        <v>114.968</v>
      </c>
      <c r="H36" s="64">
        <v>115.328</v>
      </c>
      <c r="I36" s="64">
        <v>115.80500000000001</v>
      </c>
      <c r="J36" s="64">
        <v>116.374</v>
      </c>
      <c r="K36" s="64">
        <v>116.892</v>
      </c>
      <c r="L36" s="64">
        <v>117.36799999999999</v>
      </c>
      <c r="M36" s="64">
        <v>117.843</v>
      </c>
      <c r="N36" s="64">
        <v>118.36199999999999</v>
      </c>
      <c r="O36" s="64">
        <v>118.881</v>
      </c>
      <c r="P36" s="64">
        <v>119.367</v>
      </c>
      <c r="Q36" s="64">
        <v>119.836</v>
      </c>
      <c r="R36" s="64">
        <v>120.294</v>
      </c>
    </row>
    <row r="37" spans="1:19" ht="15" customHeight="1">
      <c r="D37" s="49" t="s">
        <v>216</v>
      </c>
      <c r="E37" s="63">
        <v>0.56899999999999995</v>
      </c>
      <c r="F37" s="63">
        <v>0.41399999999999998</v>
      </c>
      <c r="G37" s="63">
        <v>0.29699999999999999</v>
      </c>
      <c r="H37" s="64">
        <v>0.312</v>
      </c>
      <c r="I37" s="64">
        <v>0.41399999999999998</v>
      </c>
      <c r="J37" s="64">
        <v>0.49</v>
      </c>
      <c r="K37" s="64">
        <v>0.44500000000000001</v>
      </c>
      <c r="L37" s="64">
        <v>0.40600000000000003</v>
      </c>
      <c r="M37" s="64">
        <v>0.40400000000000003</v>
      </c>
      <c r="N37" s="64">
        <v>0.44</v>
      </c>
      <c r="O37" s="64">
        <v>0.438</v>
      </c>
      <c r="P37" s="64">
        <v>0.40899999999999997</v>
      </c>
      <c r="Q37" s="64">
        <v>0.39300000000000002</v>
      </c>
      <c r="R37" s="64">
        <v>0.38200000000000001</v>
      </c>
    </row>
    <row r="38" spans="1:19" ht="15" customHeight="1">
      <c r="B38" s="49" t="s">
        <v>235</v>
      </c>
      <c r="D38" s="49" t="s">
        <v>234</v>
      </c>
      <c r="E38" s="63">
        <v>121.907</v>
      </c>
      <c r="F38" s="63">
        <v>124.38800000000001</v>
      </c>
      <c r="G38" s="63">
        <v>127.32599999999999</v>
      </c>
      <c r="H38" s="64">
        <v>130.232</v>
      </c>
      <c r="I38" s="64">
        <v>132.62</v>
      </c>
      <c r="J38" s="64">
        <v>135.09899999999999</v>
      </c>
      <c r="K38" s="64">
        <v>137.964</v>
      </c>
      <c r="L38" s="64">
        <v>141.142</v>
      </c>
      <c r="M38" s="64">
        <v>144.529</v>
      </c>
      <c r="N38" s="64">
        <v>147.96199999999999</v>
      </c>
      <c r="O38" s="64">
        <v>151.376</v>
      </c>
      <c r="P38" s="64">
        <v>154.816</v>
      </c>
      <c r="Q38" s="64">
        <v>158.26</v>
      </c>
      <c r="R38" s="64">
        <v>161.68700000000001</v>
      </c>
    </row>
    <row r="39" spans="1:19" ht="15" customHeight="1">
      <c r="D39" s="49" t="s">
        <v>216</v>
      </c>
      <c r="E39" s="63">
        <v>2.3940000000000001</v>
      </c>
      <c r="F39" s="63">
        <v>2.0350000000000001</v>
      </c>
      <c r="G39" s="63">
        <v>2.3620000000000001</v>
      </c>
      <c r="H39" s="64">
        <v>2.282</v>
      </c>
      <c r="I39" s="64">
        <v>1.833</v>
      </c>
      <c r="J39" s="64">
        <v>1.869</v>
      </c>
      <c r="K39" s="64">
        <v>2.12</v>
      </c>
      <c r="L39" s="64">
        <v>2.3029999999999999</v>
      </c>
      <c r="M39" s="64">
        <v>2.4</v>
      </c>
      <c r="N39" s="64">
        <v>2.3740000000000001</v>
      </c>
      <c r="O39" s="64">
        <v>2.3069999999999999</v>
      </c>
      <c r="P39" s="64">
        <v>2.2719999999999998</v>
      </c>
      <c r="Q39" s="64">
        <v>2.2240000000000002</v>
      </c>
      <c r="R39" s="64">
        <v>2.165</v>
      </c>
    </row>
    <row r="40" spans="1:19" ht="15" customHeight="1">
      <c r="B40" s="49" t="s">
        <v>236</v>
      </c>
      <c r="D40" s="49" t="s">
        <v>234</v>
      </c>
      <c r="E40" s="63">
        <v>106.745</v>
      </c>
      <c r="F40" s="63">
        <v>107.904</v>
      </c>
      <c r="G40" s="63">
        <v>109.121</v>
      </c>
      <c r="H40" s="64">
        <v>110.357</v>
      </c>
      <c r="I40" s="64">
        <v>111.60299999999999</v>
      </c>
      <c r="J40" s="64">
        <v>112.863</v>
      </c>
      <c r="K40" s="64">
        <v>114.136</v>
      </c>
      <c r="L40" s="64">
        <v>115.42400000000001</v>
      </c>
      <c r="M40" s="64">
        <v>116.724</v>
      </c>
      <c r="N40" s="64">
        <v>118.032</v>
      </c>
      <c r="O40" s="64">
        <v>119.34699999999999</v>
      </c>
      <c r="P40" s="64">
        <v>120.67</v>
      </c>
      <c r="Q40" s="64">
        <v>122.001</v>
      </c>
      <c r="R40" s="64">
        <v>123.343</v>
      </c>
    </row>
    <row r="41" spans="1:19" ht="15" customHeight="1">
      <c r="D41" s="49" t="s">
        <v>216</v>
      </c>
      <c r="E41" s="63">
        <v>1.0409999999999999</v>
      </c>
      <c r="F41" s="63">
        <v>1.085</v>
      </c>
      <c r="G41" s="63">
        <v>1.127</v>
      </c>
      <c r="H41" s="64">
        <v>1.1319999999999999</v>
      </c>
      <c r="I41" s="64">
        <v>1.129</v>
      </c>
      <c r="J41" s="64">
        <v>1.1279999999999999</v>
      </c>
      <c r="K41" s="64">
        <v>1.127</v>
      </c>
      <c r="L41" s="64">
        <v>1.1279999999999999</v>
      </c>
      <c r="M41" s="64">
        <v>1.1259999999999999</v>
      </c>
      <c r="N41" s="64">
        <v>1.121</v>
      </c>
      <c r="O41" s="64">
        <v>1.1140000000000001</v>
      </c>
      <c r="P41" s="64">
        <v>1.107</v>
      </c>
      <c r="Q41" s="64">
        <v>1.103</v>
      </c>
      <c r="R41" s="64">
        <v>1.099</v>
      </c>
    </row>
    <row r="42" spans="1:19" ht="15" customHeight="1">
      <c r="B42" s="49" t="s">
        <v>237</v>
      </c>
      <c r="D42" s="49" t="s">
        <v>238</v>
      </c>
      <c r="E42" s="63">
        <v>68.406999999999996</v>
      </c>
      <c r="F42" s="63">
        <v>69.501999999999995</v>
      </c>
      <c r="G42" s="63">
        <v>70.747</v>
      </c>
      <c r="H42" s="64">
        <v>72.027000000000001</v>
      </c>
      <c r="I42" s="64">
        <v>73.197000000000003</v>
      </c>
      <c r="J42" s="64">
        <v>74.343000000000004</v>
      </c>
      <c r="K42" s="64">
        <v>75.578000000000003</v>
      </c>
      <c r="L42" s="64">
        <v>76.893000000000001</v>
      </c>
      <c r="M42" s="64">
        <v>78.260999999999996</v>
      </c>
      <c r="N42" s="64">
        <v>79.641000000000005</v>
      </c>
      <c r="O42" s="64">
        <v>81.021000000000001</v>
      </c>
      <c r="P42" s="64">
        <v>82.418000000000006</v>
      </c>
      <c r="Q42" s="64">
        <v>83.828999999999994</v>
      </c>
      <c r="R42" s="64">
        <v>85.247</v>
      </c>
    </row>
    <row r="43" spans="1:19" ht="15" customHeight="1">
      <c r="D43" s="49" t="s">
        <v>216</v>
      </c>
      <c r="E43" s="63">
        <v>1.712</v>
      </c>
      <c r="F43" s="63">
        <v>1.601</v>
      </c>
      <c r="G43" s="63">
        <v>1.7909999999999999</v>
      </c>
      <c r="H43" s="64">
        <v>1.8080000000000001</v>
      </c>
      <c r="I43" s="64">
        <v>1.6240000000000001</v>
      </c>
      <c r="J43" s="64">
        <v>1.5660000000000001</v>
      </c>
      <c r="K43" s="64">
        <v>1.66</v>
      </c>
      <c r="L43" s="64">
        <v>1.74</v>
      </c>
      <c r="M43" s="64">
        <v>1.778</v>
      </c>
      <c r="N43" s="64">
        <v>1.7629999999999999</v>
      </c>
      <c r="O43" s="64">
        <v>1.7330000000000001</v>
      </c>
      <c r="P43" s="64">
        <v>1.724</v>
      </c>
      <c r="Q43" s="64">
        <v>1.7110000000000001</v>
      </c>
      <c r="R43" s="64">
        <v>1.6910000000000001</v>
      </c>
    </row>
    <row r="44" spans="1:19" ht="15" customHeight="1">
      <c r="B44" s="49" t="s">
        <v>239</v>
      </c>
      <c r="D44" s="49" t="s">
        <v>240</v>
      </c>
      <c r="E44" s="63">
        <v>0.32900000000000001</v>
      </c>
      <c r="F44" s="63">
        <v>0.32900000000000001</v>
      </c>
      <c r="G44" s="63">
        <v>0.32900000000000001</v>
      </c>
      <c r="H44" s="64">
        <v>0.32900000000000001</v>
      </c>
      <c r="I44" s="64">
        <v>0.32900000000000001</v>
      </c>
      <c r="J44" s="64">
        <v>0.32900000000000001</v>
      </c>
      <c r="K44" s="64">
        <v>0.32900000000000001</v>
      </c>
      <c r="L44" s="64">
        <v>0.32900000000000001</v>
      </c>
      <c r="M44" s="64">
        <v>0.32900000000000001</v>
      </c>
      <c r="N44" s="64">
        <v>0.32900000000000001</v>
      </c>
      <c r="O44" s="64">
        <v>0.32900000000000001</v>
      </c>
      <c r="P44" s="64">
        <v>0.32900000000000001</v>
      </c>
      <c r="Q44" s="64">
        <v>0.32900000000000001</v>
      </c>
      <c r="R44" s="64">
        <v>0.32900000000000001</v>
      </c>
    </row>
    <row r="45" spans="1:19" ht="15" customHeight="1">
      <c r="E45" s="60"/>
      <c r="F45" s="60"/>
      <c r="G45" s="60"/>
      <c r="H45" s="61"/>
      <c r="I45" s="61"/>
      <c r="J45" s="61"/>
      <c r="K45" s="61"/>
      <c r="L45" s="61"/>
      <c r="M45" s="61"/>
      <c r="N45" s="61"/>
      <c r="O45" s="61"/>
      <c r="P45" s="61"/>
      <c r="Q45" s="61"/>
      <c r="R45" s="61"/>
    </row>
    <row r="46" spans="1:19" ht="15" customHeight="1">
      <c r="A46" s="57" t="s">
        <v>241</v>
      </c>
      <c r="E46" s="60"/>
      <c r="F46" s="60"/>
      <c r="G46" s="60"/>
      <c r="H46" s="61"/>
      <c r="I46" s="61"/>
      <c r="J46" s="61"/>
      <c r="K46" s="61"/>
      <c r="L46" s="61"/>
      <c r="M46" s="61"/>
      <c r="N46" s="61"/>
      <c r="O46" s="61"/>
      <c r="P46" s="61"/>
      <c r="Q46" s="61"/>
      <c r="R46" s="61"/>
    </row>
    <row r="47" spans="1:19" ht="15" customHeight="1">
      <c r="A47" s="57"/>
      <c r="B47" s="49" t="s">
        <v>242</v>
      </c>
      <c r="D47" s="49" t="s">
        <v>234</v>
      </c>
      <c r="E47" s="60">
        <v>110.825</v>
      </c>
      <c r="F47" s="60">
        <v>114.032</v>
      </c>
      <c r="G47" s="60">
        <v>121.17400000000001</v>
      </c>
      <c r="H47" s="61">
        <v>126.559</v>
      </c>
      <c r="I47" s="61">
        <v>130.291</v>
      </c>
      <c r="J47" s="61">
        <v>133.27799999999999</v>
      </c>
      <c r="K47" s="61">
        <v>136.143</v>
      </c>
      <c r="L47" s="61">
        <v>138.91999999999999</v>
      </c>
      <c r="M47" s="61">
        <v>141.715</v>
      </c>
      <c r="N47" s="61">
        <v>144.554</v>
      </c>
      <c r="O47" s="61">
        <v>147.43299999999999</v>
      </c>
      <c r="P47" s="61">
        <v>150.346</v>
      </c>
      <c r="Q47" s="61">
        <v>153.29300000000001</v>
      </c>
      <c r="R47" s="61">
        <v>156.279</v>
      </c>
      <c r="S47" s="60"/>
    </row>
    <row r="48" spans="1:19" ht="15" customHeight="1">
      <c r="A48" s="57"/>
      <c r="D48" s="49" t="s">
        <v>216</v>
      </c>
      <c r="E48" s="60">
        <v>1.175</v>
      </c>
      <c r="F48" s="60">
        <v>2.8940000000000001</v>
      </c>
      <c r="G48" s="60">
        <v>6.2619999999999996</v>
      </c>
      <c r="H48" s="61">
        <v>4.444</v>
      </c>
      <c r="I48" s="61">
        <v>2.948</v>
      </c>
      <c r="J48" s="61">
        <v>2.2919999999999998</v>
      </c>
      <c r="K48" s="61">
        <v>2.149</v>
      </c>
      <c r="L48" s="61">
        <v>2.04</v>
      </c>
      <c r="M48" s="61">
        <v>2.0110000000000001</v>
      </c>
      <c r="N48" s="61">
        <v>2.0030000000000001</v>
      </c>
      <c r="O48" s="61">
        <v>1.9910000000000001</v>
      </c>
      <c r="P48" s="61">
        <v>1.976</v>
      </c>
      <c r="Q48" s="61">
        <v>1.96</v>
      </c>
      <c r="R48" s="61">
        <v>1.9470000000000001</v>
      </c>
      <c r="S48" s="60"/>
    </row>
    <row r="49" spans="2:18" ht="15" customHeight="1">
      <c r="B49" s="49" t="s">
        <v>243</v>
      </c>
      <c r="D49" s="49" t="s">
        <v>234</v>
      </c>
      <c r="E49" s="60">
        <v>113.072</v>
      </c>
      <c r="F49" s="60">
        <v>116.04</v>
      </c>
      <c r="G49" s="60">
        <v>121.83199999999999</v>
      </c>
      <c r="H49" s="61">
        <v>126.985</v>
      </c>
      <c r="I49" s="61">
        <v>130.934</v>
      </c>
      <c r="J49" s="61">
        <v>134.30500000000001</v>
      </c>
      <c r="K49" s="61">
        <v>137.46700000000001</v>
      </c>
      <c r="L49" s="61">
        <v>140.46</v>
      </c>
      <c r="M49" s="61">
        <v>143.387</v>
      </c>
      <c r="N49" s="61">
        <v>146.30500000000001</v>
      </c>
      <c r="O49" s="61">
        <v>149.24799999999999</v>
      </c>
      <c r="P49" s="61">
        <v>152.22</v>
      </c>
      <c r="Q49" s="61">
        <v>155.22399999999999</v>
      </c>
      <c r="R49" s="61">
        <v>158.26300000000001</v>
      </c>
    </row>
    <row r="50" spans="2:18" ht="15" customHeight="1">
      <c r="D50" s="49" t="s">
        <v>216</v>
      </c>
      <c r="E50" s="60">
        <v>1.3839999999999999</v>
      </c>
      <c r="F50" s="60">
        <v>2.6240000000000001</v>
      </c>
      <c r="G50" s="60">
        <v>4.9909999999999997</v>
      </c>
      <c r="H50" s="61">
        <v>4.2290000000000001</v>
      </c>
      <c r="I50" s="61">
        <v>3.109</v>
      </c>
      <c r="J50" s="61">
        <v>2.5750000000000002</v>
      </c>
      <c r="K50" s="61">
        <v>2.3530000000000002</v>
      </c>
      <c r="L50" s="61">
        <v>2.177</v>
      </c>
      <c r="M50" s="61">
        <v>2.0840000000000001</v>
      </c>
      <c r="N50" s="61">
        <v>2.0339999999999998</v>
      </c>
      <c r="O50" s="61">
        <v>2.0110000000000001</v>
      </c>
      <c r="P50" s="61">
        <v>1.9910000000000001</v>
      </c>
      <c r="Q50" s="61">
        <v>1.9730000000000001</v>
      </c>
      <c r="R50" s="61">
        <v>1.958</v>
      </c>
    </row>
    <row r="51" spans="2:18" ht="15" customHeight="1">
      <c r="B51" s="49" t="s">
        <v>244</v>
      </c>
      <c r="D51" s="49" t="s">
        <v>124</v>
      </c>
      <c r="E51" s="60">
        <v>258.06400000000002</v>
      </c>
      <c r="F51" s="60">
        <v>266.58100000000002</v>
      </c>
      <c r="G51" s="60">
        <v>287.68099999999998</v>
      </c>
      <c r="H51" s="61">
        <v>303.94799999999998</v>
      </c>
      <c r="I51" s="61">
        <v>314.28500000000003</v>
      </c>
      <c r="J51" s="61">
        <v>321.36799999999999</v>
      </c>
      <c r="K51" s="61">
        <v>328.05</v>
      </c>
      <c r="L51" s="61">
        <v>334.75</v>
      </c>
      <c r="M51" s="61">
        <v>341.96199999999999</v>
      </c>
      <c r="N51" s="61">
        <v>349.64</v>
      </c>
      <c r="O51" s="61">
        <v>357.57</v>
      </c>
      <c r="P51" s="61">
        <v>365.69600000000003</v>
      </c>
      <c r="Q51" s="61">
        <v>374.02</v>
      </c>
      <c r="R51" s="61">
        <v>382.55599999999998</v>
      </c>
    </row>
    <row r="52" spans="2:18" ht="15" customHeight="1">
      <c r="D52" s="49" t="s">
        <v>216</v>
      </c>
      <c r="E52" s="60">
        <v>1.4510000000000001</v>
      </c>
      <c r="F52" s="60">
        <v>3.3</v>
      </c>
      <c r="G52" s="60">
        <v>7.9139999999999997</v>
      </c>
      <c r="H52" s="61">
        <v>5.6539999999999999</v>
      </c>
      <c r="I52" s="61">
        <v>3.4</v>
      </c>
      <c r="J52" s="61">
        <v>2.2530000000000001</v>
      </c>
      <c r="K52" s="61">
        <v>2.0790000000000002</v>
      </c>
      <c r="L52" s="61">
        <v>2.0419999999999998</v>
      </c>
      <c r="M52" s="61">
        <v>2.1539999999999999</v>
      </c>
      <c r="N52" s="61">
        <v>2.2450000000000001</v>
      </c>
      <c r="O52" s="61">
        <v>2.2679999999999998</v>
      </c>
      <c r="P52" s="61">
        <v>2.2719999999999998</v>
      </c>
      <c r="Q52" s="61">
        <v>2.2759999999999998</v>
      </c>
      <c r="R52" s="61">
        <v>2.282</v>
      </c>
    </row>
    <row r="53" spans="2:18" ht="15" customHeight="1">
      <c r="B53" s="49" t="s">
        <v>245</v>
      </c>
      <c r="D53" s="49" t="s">
        <v>124</v>
      </c>
      <c r="E53" s="60">
        <v>266.62200000000001</v>
      </c>
      <c r="F53" s="60">
        <v>273.87799999999999</v>
      </c>
      <c r="G53" s="60">
        <v>290.06299999999999</v>
      </c>
      <c r="H53" s="61">
        <v>305.83699999999999</v>
      </c>
      <c r="I53" s="61">
        <v>316.92599999999999</v>
      </c>
      <c r="J53" s="61">
        <v>325.08199999999999</v>
      </c>
      <c r="K53" s="61">
        <v>332.47800000000001</v>
      </c>
      <c r="L53" s="61">
        <v>339.68900000000002</v>
      </c>
      <c r="M53" s="61">
        <v>347.26799999999997</v>
      </c>
      <c r="N53" s="61">
        <v>355.24099999999999</v>
      </c>
      <c r="O53" s="61">
        <v>363.39299999999997</v>
      </c>
      <c r="P53" s="61">
        <v>371.68</v>
      </c>
      <c r="Q53" s="61">
        <v>380.12900000000002</v>
      </c>
      <c r="R53" s="61">
        <v>388.767</v>
      </c>
    </row>
    <row r="54" spans="2:18" ht="15" customHeight="1">
      <c r="D54" s="49" t="s">
        <v>216</v>
      </c>
      <c r="E54" s="60">
        <v>1.873</v>
      </c>
      <c r="F54" s="60">
        <v>2.7210000000000001</v>
      </c>
      <c r="G54" s="60">
        <v>5.9089999999999998</v>
      </c>
      <c r="H54" s="61">
        <v>5.4379999999999997</v>
      </c>
      <c r="I54" s="61">
        <v>3.625</v>
      </c>
      <c r="J54" s="61">
        <v>2.573</v>
      </c>
      <c r="K54" s="61">
        <v>2.274</v>
      </c>
      <c r="L54" s="61">
        <v>2.169</v>
      </c>
      <c r="M54" s="61">
        <v>2.2309999999999999</v>
      </c>
      <c r="N54" s="61">
        <v>2.2949999999999999</v>
      </c>
      <c r="O54" s="61">
        <v>2.294</v>
      </c>
      <c r="P54" s="61">
        <v>2.2799999999999998</v>
      </c>
      <c r="Q54" s="61">
        <v>2.2730000000000001</v>
      </c>
      <c r="R54" s="61">
        <v>2.2719999999999998</v>
      </c>
    </row>
    <row r="55" spans="2:18" ht="15" customHeight="1">
      <c r="B55" s="49" t="s">
        <v>246</v>
      </c>
      <c r="D55" s="49" t="s">
        <v>247</v>
      </c>
      <c r="E55" s="60">
        <v>144.97900000000001</v>
      </c>
      <c r="F55" s="60">
        <v>149.673</v>
      </c>
      <c r="G55" s="60">
        <v>160.67599999999999</v>
      </c>
      <c r="H55" s="61">
        <v>169.13399999999999</v>
      </c>
      <c r="I55" s="61">
        <v>174.21899999999999</v>
      </c>
      <c r="J55" s="61">
        <v>177.56700000000001</v>
      </c>
      <c r="K55" s="61">
        <v>180.661</v>
      </c>
      <c r="L55" s="61">
        <v>183.73500000000001</v>
      </c>
      <c r="M55" s="61">
        <v>187.05500000000001</v>
      </c>
      <c r="N55" s="61">
        <v>190.596</v>
      </c>
      <c r="O55" s="61">
        <v>194.25</v>
      </c>
      <c r="P55" s="61">
        <v>197.98699999999999</v>
      </c>
      <c r="Q55" s="61">
        <v>201.80500000000001</v>
      </c>
      <c r="R55" s="61">
        <v>205.751</v>
      </c>
    </row>
    <row r="56" spans="2:18" ht="15" customHeight="1">
      <c r="D56" s="49" t="s">
        <v>216</v>
      </c>
      <c r="E56" s="60">
        <v>1.143</v>
      </c>
      <c r="F56" s="60">
        <v>3.2370000000000001</v>
      </c>
      <c r="G56" s="60">
        <v>7.351</v>
      </c>
      <c r="H56" s="61">
        <v>5.2629999999999999</v>
      </c>
      <c r="I56" s="61">
        <v>3.0059999999999998</v>
      </c>
      <c r="J56" s="61">
        <v>1.921</v>
      </c>
      <c r="K56" s="61">
        <v>1.742</v>
      </c>
      <c r="L56" s="61">
        <v>1.7010000000000001</v>
      </c>
      <c r="M56" s="61">
        <v>1.806</v>
      </c>
      <c r="N56" s="61">
        <v>1.893</v>
      </c>
      <c r="O56" s="61">
        <v>1.917</v>
      </c>
      <c r="P56" s="61">
        <v>1.923</v>
      </c>
      <c r="Q56" s="61">
        <v>1.9279999999999999</v>
      </c>
      <c r="R56" s="61">
        <v>1.9550000000000001</v>
      </c>
    </row>
    <row r="57" spans="2:18" ht="15" customHeight="1">
      <c r="B57" s="49" t="s">
        <v>248</v>
      </c>
      <c r="D57" s="49" t="s">
        <v>234</v>
      </c>
      <c r="E57" s="60">
        <v>113.355</v>
      </c>
      <c r="F57" s="60">
        <v>117.17</v>
      </c>
      <c r="G57" s="60">
        <v>125.282</v>
      </c>
      <c r="H57" s="61">
        <v>130.983</v>
      </c>
      <c r="I57" s="61">
        <v>134.505</v>
      </c>
      <c r="J57" s="61">
        <v>137.423</v>
      </c>
      <c r="K57" s="61">
        <v>140.286</v>
      </c>
      <c r="L57" s="61">
        <v>143.11500000000001</v>
      </c>
      <c r="M57" s="61">
        <v>145.989</v>
      </c>
      <c r="N57" s="61">
        <v>148.92599999999999</v>
      </c>
      <c r="O57" s="61">
        <v>151.91300000000001</v>
      </c>
      <c r="P57" s="61">
        <v>154.94300000000001</v>
      </c>
      <c r="Q57" s="61">
        <v>158</v>
      </c>
      <c r="R57" s="61">
        <v>161.071</v>
      </c>
    </row>
    <row r="58" spans="2:18" ht="15" customHeight="1">
      <c r="D58" s="49" t="s">
        <v>216</v>
      </c>
      <c r="E58" s="60">
        <v>1.333</v>
      </c>
      <c r="F58" s="60">
        <v>3.3650000000000002</v>
      </c>
      <c r="G58" s="60">
        <v>6.923</v>
      </c>
      <c r="H58" s="61">
        <v>4.5510000000000002</v>
      </c>
      <c r="I58" s="61">
        <v>2.6880000000000002</v>
      </c>
      <c r="J58" s="61">
        <v>2.169</v>
      </c>
      <c r="K58" s="61">
        <v>2.0819999999999999</v>
      </c>
      <c r="L58" s="61">
        <v>2.016</v>
      </c>
      <c r="M58" s="61">
        <v>2.008</v>
      </c>
      <c r="N58" s="61">
        <v>2.0110000000000001</v>
      </c>
      <c r="O58" s="61">
        <v>2.0049999999999999</v>
      </c>
      <c r="P58" s="61">
        <v>1.994</v>
      </c>
      <c r="Q58" s="61">
        <v>1.972</v>
      </c>
      <c r="R58" s="61">
        <v>1.9430000000000001</v>
      </c>
    </row>
    <row r="59" spans="2:18" ht="15" customHeight="1">
      <c r="B59" s="49" t="s">
        <v>249</v>
      </c>
      <c r="D59" s="49" t="s">
        <v>250</v>
      </c>
      <c r="E59" s="60">
        <v>140.4</v>
      </c>
      <c r="F59" s="60">
        <v>145.30000000000001</v>
      </c>
      <c r="G59" s="60">
        <v>152.875</v>
      </c>
      <c r="H59" s="61">
        <v>160.70599999999999</v>
      </c>
      <c r="I59" s="61">
        <v>167.405</v>
      </c>
      <c r="J59" s="61">
        <v>173.505</v>
      </c>
      <c r="K59" s="61">
        <v>179.51599999999999</v>
      </c>
      <c r="L59" s="61">
        <v>185.54300000000001</v>
      </c>
      <c r="M59" s="61">
        <v>191.619</v>
      </c>
      <c r="N59" s="61">
        <v>197.80199999999999</v>
      </c>
      <c r="O59" s="61">
        <v>204.125</v>
      </c>
      <c r="P59" s="61">
        <v>210.60599999999999</v>
      </c>
      <c r="Q59" s="61">
        <v>217.26599999999999</v>
      </c>
      <c r="R59" s="61">
        <v>224.11099999999999</v>
      </c>
    </row>
    <row r="60" spans="2:18" ht="15" customHeight="1">
      <c r="D60" s="49" t="s">
        <v>216</v>
      </c>
      <c r="E60" s="60">
        <v>2.9510000000000001</v>
      </c>
      <c r="F60" s="60">
        <v>3.49</v>
      </c>
      <c r="G60" s="60">
        <v>5.2130000000000001</v>
      </c>
      <c r="H60" s="61">
        <v>5.1219999999999999</v>
      </c>
      <c r="I60" s="61">
        <v>4.1680000000000001</v>
      </c>
      <c r="J60" s="61">
        <v>3.6429999999999998</v>
      </c>
      <c r="K60" s="61">
        <v>3.464</v>
      </c>
      <c r="L60" s="61">
        <v>3.3570000000000002</v>
      </c>
      <c r="M60" s="61">
        <v>3.274</v>
      </c>
      <c r="N60" s="61">
        <v>3.226</v>
      </c>
      <c r="O60" s="61">
        <v>3.1960000000000002</v>
      </c>
      <c r="P60" s="61">
        <v>3.1749999999999998</v>
      </c>
      <c r="Q60" s="61">
        <v>3.161</v>
      </c>
      <c r="R60" s="61">
        <v>3.15</v>
      </c>
    </row>
    <row r="61" spans="2:18" ht="15" customHeight="1">
      <c r="B61" s="49" t="s">
        <v>251</v>
      </c>
      <c r="D61" s="49" t="s">
        <v>252</v>
      </c>
      <c r="E61" s="60">
        <v>40.96</v>
      </c>
      <c r="F61" s="60">
        <v>57.16</v>
      </c>
      <c r="G61" s="60">
        <v>90.53</v>
      </c>
      <c r="H61" s="61">
        <v>79.13</v>
      </c>
      <c r="I61" s="61">
        <v>73.69</v>
      </c>
      <c r="J61" s="61">
        <v>71.33</v>
      </c>
      <c r="K61" s="61">
        <v>70.28</v>
      </c>
      <c r="L61" s="61">
        <v>70.34</v>
      </c>
      <c r="M61" s="61">
        <v>71.900000000000006</v>
      </c>
      <c r="N61" s="61">
        <v>74.39</v>
      </c>
      <c r="O61" s="61">
        <v>77.02</v>
      </c>
      <c r="P61" s="61">
        <v>79.73</v>
      </c>
      <c r="Q61" s="61">
        <v>82.07</v>
      </c>
      <c r="R61" s="61">
        <v>83.82</v>
      </c>
    </row>
    <row r="62" spans="2:18" ht="15" customHeight="1">
      <c r="B62" s="49" t="s">
        <v>253</v>
      </c>
      <c r="D62" s="49" t="s">
        <v>252</v>
      </c>
      <c r="E62" s="60">
        <v>42.85</v>
      </c>
      <c r="F62" s="60">
        <v>59.24</v>
      </c>
      <c r="G62" s="60">
        <v>93.45</v>
      </c>
      <c r="H62" s="61">
        <v>81.069999999999993</v>
      </c>
      <c r="I62" s="61">
        <v>76.08</v>
      </c>
      <c r="J62" s="61">
        <v>73.680000000000007</v>
      </c>
      <c r="K62" s="61">
        <v>72.3</v>
      </c>
      <c r="L62" s="61">
        <v>71.94</v>
      </c>
      <c r="M62" s="61">
        <v>73.319999999999993</v>
      </c>
      <c r="N62" s="61">
        <v>75.849999999999994</v>
      </c>
      <c r="O62" s="61">
        <v>78.47</v>
      </c>
      <c r="P62" s="61">
        <v>81.180000000000007</v>
      </c>
      <c r="Q62" s="61">
        <v>83.56</v>
      </c>
      <c r="R62" s="61">
        <v>85.3</v>
      </c>
    </row>
    <row r="63" spans="2:18" ht="15" customHeight="1">
      <c r="B63" s="49" t="s">
        <v>254</v>
      </c>
      <c r="D63" s="49" t="s">
        <v>255</v>
      </c>
      <c r="E63" s="60">
        <v>2</v>
      </c>
      <c r="F63" s="60">
        <v>3.35</v>
      </c>
      <c r="G63" s="60">
        <v>6.23</v>
      </c>
      <c r="H63" s="61">
        <v>5.61</v>
      </c>
      <c r="I63" s="61">
        <v>4.88</v>
      </c>
      <c r="J63" s="61">
        <v>4.59</v>
      </c>
      <c r="K63" s="61">
        <v>4.54</v>
      </c>
      <c r="L63" s="61">
        <v>4.49</v>
      </c>
      <c r="M63" s="61">
        <v>4.5</v>
      </c>
      <c r="N63" s="61">
        <v>4.5999999999999996</v>
      </c>
      <c r="O63" s="61">
        <v>4.8</v>
      </c>
      <c r="P63" s="61">
        <v>5.01</v>
      </c>
      <c r="Q63" s="61">
        <v>5.24</v>
      </c>
      <c r="R63" s="61">
        <v>5.36</v>
      </c>
    </row>
    <row r="64" spans="2:18" ht="15" customHeight="1">
      <c r="B64" s="49" t="s">
        <v>256</v>
      </c>
      <c r="D64" s="49" t="s">
        <v>257</v>
      </c>
      <c r="E64" s="60">
        <v>281.28500000000003</v>
      </c>
      <c r="F64" s="60">
        <v>323.90499999999997</v>
      </c>
      <c r="G64" s="60">
        <v>377.64699999999999</v>
      </c>
      <c r="H64" s="61">
        <v>381.28699999999998</v>
      </c>
      <c r="I64" s="61">
        <v>367.315</v>
      </c>
      <c r="J64" s="61">
        <v>359.12299999999999</v>
      </c>
      <c r="K64" s="61">
        <v>360.29300000000001</v>
      </c>
      <c r="L64" s="61">
        <v>370.52300000000002</v>
      </c>
      <c r="M64" s="61">
        <v>387.42899999999997</v>
      </c>
      <c r="N64" s="61">
        <v>408.10500000000002</v>
      </c>
      <c r="O64" s="61">
        <v>429.60500000000002</v>
      </c>
      <c r="P64" s="61">
        <v>449.64499999999998</v>
      </c>
      <c r="Q64" s="61">
        <v>467.17</v>
      </c>
      <c r="R64" s="61">
        <v>482.45600000000002</v>
      </c>
    </row>
    <row r="65" spans="1:18" ht="15" customHeight="1">
      <c r="A65" s="65"/>
      <c r="B65" s="49" t="s">
        <v>258</v>
      </c>
      <c r="D65" s="49" t="s">
        <v>259</v>
      </c>
      <c r="E65" s="60">
        <v>200.19200000000001</v>
      </c>
      <c r="F65" s="60">
        <v>190.37899999999999</v>
      </c>
      <c r="G65" s="60">
        <v>200.05</v>
      </c>
      <c r="H65" s="61">
        <v>209.92</v>
      </c>
      <c r="I65" s="61">
        <v>204.26400000000001</v>
      </c>
      <c r="J65" s="61">
        <v>201.24299999999999</v>
      </c>
      <c r="K65" s="61">
        <v>198.15</v>
      </c>
      <c r="L65" s="61">
        <v>195.13</v>
      </c>
      <c r="M65" s="61">
        <v>192.16499999999999</v>
      </c>
      <c r="N65" s="61">
        <v>189.16300000000001</v>
      </c>
      <c r="O65" s="61">
        <v>186.21799999999999</v>
      </c>
      <c r="P65" s="61">
        <v>183.35</v>
      </c>
      <c r="Q65" s="61">
        <v>180.66499999999999</v>
      </c>
      <c r="R65" s="61">
        <v>178.24799999999999</v>
      </c>
    </row>
    <row r="66" spans="1:18" ht="15" customHeight="1">
      <c r="E66" s="60"/>
      <c r="F66" s="60"/>
      <c r="G66" s="60"/>
      <c r="H66" s="61"/>
      <c r="I66" s="61"/>
      <c r="J66" s="61"/>
      <c r="K66" s="61"/>
      <c r="L66" s="61"/>
      <c r="M66" s="61"/>
      <c r="N66" s="61"/>
      <c r="O66" s="61"/>
      <c r="P66" s="61"/>
      <c r="Q66" s="61"/>
      <c r="R66" s="61"/>
    </row>
    <row r="67" spans="1:18" ht="15" customHeight="1">
      <c r="A67" s="57" t="s">
        <v>260</v>
      </c>
      <c r="E67" s="60"/>
      <c r="F67" s="60"/>
      <c r="G67" s="60"/>
      <c r="H67" s="61"/>
      <c r="I67" s="61"/>
      <c r="J67" s="61"/>
      <c r="K67" s="61"/>
      <c r="L67" s="61"/>
      <c r="M67" s="61"/>
      <c r="N67" s="61"/>
      <c r="O67" s="61"/>
      <c r="P67" s="61"/>
      <c r="Q67" s="61"/>
      <c r="R67" s="61"/>
    </row>
    <row r="68" spans="1:18" ht="15" customHeight="1">
      <c r="B68" s="49" t="s">
        <v>261</v>
      </c>
      <c r="D68" s="49" t="s">
        <v>136</v>
      </c>
      <c r="E68" s="60">
        <v>7.3</v>
      </c>
      <c r="F68" s="60">
        <v>5.9909999999999997</v>
      </c>
      <c r="G68" s="60">
        <v>3.8</v>
      </c>
      <c r="H68" s="61">
        <v>4.3330000000000002</v>
      </c>
      <c r="I68" s="61">
        <v>5.0039999999999996</v>
      </c>
      <c r="J68" s="61">
        <v>4.7519999999999998</v>
      </c>
      <c r="K68" s="61">
        <v>4.5919999999999996</v>
      </c>
      <c r="L68" s="61">
        <v>4.5069999999999997</v>
      </c>
      <c r="M68" s="61">
        <v>4.4690000000000003</v>
      </c>
      <c r="N68" s="61">
        <v>4.4980000000000002</v>
      </c>
      <c r="O68" s="61">
        <v>4.5270000000000001</v>
      </c>
      <c r="P68" s="61">
        <v>4.532</v>
      </c>
      <c r="Q68" s="61">
        <v>4.5110000000000001</v>
      </c>
      <c r="R68" s="61">
        <v>4.4880000000000004</v>
      </c>
    </row>
    <row r="69" spans="1:18" ht="15" customHeight="1">
      <c r="B69" s="49" t="s">
        <v>262</v>
      </c>
      <c r="D69" s="49" t="s">
        <v>225</v>
      </c>
      <c r="E69" s="58">
        <v>161.70099999999999</v>
      </c>
      <c r="F69" s="58">
        <v>160.87100000000001</v>
      </c>
      <c r="G69" s="58">
        <v>163.66300000000001</v>
      </c>
      <c r="H69" s="59">
        <v>165.006</v>
      </c>
      <c r="I69" s="59">
        <v>166.11600000000001</v>
      </c>
      <c r="J69" s="59">
        <v>167.131</v>
      </c>
      <c r="K69" s="59">
        <v>167.96600000000001</v>
      </c>
      <c r="L69" s="59">
        <v>168.774</v>
      </c>
      <c r="M69" s="59">
        <v>169.536</v>
      </c>
      <c r="N69" s="59">
        <v>170.28399999999999</v>
      </c>
      <c r="O69" s="59">
        <v>170.96199999999999</v>
      </c>
      <c r="P69" s="59">
        <v>171.61500000000001</v>
      </c>
      <c r="Q69" s="59">
        <v>172.25</v>
      </c>
      <c r="R69" s="59">
        <v>172.869</v>
      </c>
    </row>
    <row r="70" spans="1:18" ht="15" customHeight="1">
      <c r="D70" s="49" t="s">
        <v>216</v>
      </c>
      <c r="E70" s="60">
        <v>-0.86499999999999999</v>
      </c>
      <c r="F70" s="60">
        <v>-0.51300000000000001</v>
      </c>
      <c r="G70" s="60">
        <v>1.7350000000000001</v>
      </c>
      <c r="H70" s="61">
        <v>0.82099999999999995</v>
      </c>
      <c r="I70" s="61">
        <v>0.67200000000000004</v>
      </c>
      <c r="J70" s="61">
        <v>0.61</v>
      </c>
      <c r="K70" s="61">
        <v>0.5</v>
      </c>
      <c r="L70" s="61">
        <v>0.48</v>
      </c>
      <c r="M70" s="61">
        <v>0.45100000000000001</v>
      </c>
      <c r="N70" s="61">
        <v>0.441</v>
      </c>
      <c r="O70" s="61">
        <v>0.39800000000000002</v>
      </c>
      <c r="P70" s="61">
        <v>0.38200000000000001</v>
      </c>
      <c r="Q70" s="61">
        <v>0.37</v>
      </c>
      <c r="R70" s="61">
        <v>0.35899999999999999</v>
      </c>
    </row>
    <row r="71" spans="1:18" ht="15" customHeight="1">
      <c r="B71" s="49" t="s">
        <v>263</v>
      </c>
      <c r="D71" s="49" t="s">
        <v>136</v>
      </c>
      <c r="E71" s="60">
        <v>62.177999999999997</v>
      </c>
      <c r="F71" s="60">
        <v>61.587000000000003</v>
      </c>
      <c r="G71" s="60">
        <v>62.155999999999999</v>
      </c>
      <c r="H71" s="61">
        <v>62.183</v>
      </c>
      <c r="I71" s="61">
        <v>62.156999999999996</v>
      </c>
      <c r="J71" s="61">
        <v>62.057000000000002</v>
      </c>
      <c r="K71" s="61">
        <v>61.954000000000001</v>
      </c>
      <c r="L71" s="61">
        <v>61.865000000000002</v>
      </c>
      <c r="M71" s="61">
        <v>61.783000000000001</v>
      </c>
      <c r="N71" s="61">
        <v>61.701999999999998</v>
      </c>
      <c r="O71" s="61">
        <v>61.604999999999997</v>
      </c>
      <c r="P71" s="61">
        <v>61.493000000000002</v>
      </c>
      <c r="Q71" s="61">
        <v>61.383000000000003</v>
      </c>
      <c r="R71" s="61">
        <v>61.286000000000001</v>
      </c>
    </row>
    <row r="72" spans="1:18" ht="15" customHeight="1">
      <c r="B72" s="49" t="s">
        <v>264</v>
      </c>
      <c r="D72" s="49" t="s">
        <v>225</v>
      </c>
      <c r="E72" s="58">
        <v>149.995</v>
      </c>
      <c r="F72" s="58">
        <v>151.23099999999999</v>
      </c>
      <c r="G72" s="58">
        <v>157.45699999999999</v>
      </c>
      <c r="H72" s="59">
        <v>157.85400000000001</v>
      </c>
      <c r="I72" s="59">
        <v>157.803</v>
      </c>
      <c r="J72" s="59">
        <v>159.18799999999999</v>
      </c>
      <c r="K72" s="59">
        <v>160.25200000000001</v>
      </c>
      <c r="L72" s="59">
        <v>161.167</v>
      </c>
      <c r="M72" s="59">
        <v>161.958</v>
      </c>
      <c r="N72" s="59">
        <v>162.62299999999999</v>
      </c>
      <c r="O72" s="59">
        <v>163.22200000000001</v>
      </c>
      <c r="P72" s="59">
        <v>163.83699999999999</v>
      </c>
      <c r="Q72" s="59">
        <v>164.47900000000001</v>
      </c>
      <c r="R72" s="59">
        <v>165.10900000000001</v>
      </c>
    </row>
    <row r="73" spans="1:18" ht="15" customHeight="1">
      <c r="D73" s="49" t="s">
        <v>216</v>
      </c>
      <c r="E73" s="60">
        <v>-4.4809999999999999</v>
      </c>
      <c r="F73" s="60">
        <v>0.82299999999999995</v>
      </c>
      <c r="G73" s="60">
        <v>4.117</v>
      </c>
      <c r="H73" s="61">
        <v>0.252</v>
      </c>
      <c r="I73" s="61">
        <v>-3.2000000000000001E-2</v>
      </c>
      <c r="J73" s="61">
        <v>0.877</v>
      </c>
      <c r="K73" s="61">
        <v>0.66800000000000004</v>
      </c>
      <c r="L73" s="61">
        <v>0.57099999999999995</v>
      </c>
      <c r="M73" s="61">
        <v>0.49</v>
      </c>
      <c r="N73" s="61">
        <v>0.41099999999999998</v>
      </c>
      <c r="O73" s="61">
        <v>0.36699999999999999</v>
      </c>
      <c r="P73" s="61">
        <v>0.376</v>
      </c>
      <c r="Q73" s="61">
        <v>0.39100000000000001</v>
      </c>
      <c r="R73" s="61">
        <v>0.38200000000000001</v>
      </c>
    </row>
    <row r="74" spans="1:18" ht="15" customHeight="1">
      <c r="B74" s="49" t="s">
        <v>265</v>
      </c>
      <c r="D74" s="49" t="s">
        <v>225</v>
      </c>
      <c r="E74" s="58">
        <v>144.422</v>
      </c>
      <c r="F74" s="58">
        <v>144.559</v>
      </c>
      <c r="G74" s="58">
        <v>150.822</v>
      </c>
      <c r="H74" s="59">
        <v>153.63399999999999</v>
      </c>
      <c r="I74" s="59">
        <v>153.87</v>
      </c>
      <c r="J74" s="59">
        <v>154.88800000000001</v>
      </c>
      <c r="K74" s="59">
        <v>155.96700000000001</v>
      </c>
      <c r="L74" s="59">
        <v>156.93</v>
      </c>
      <c r="M74" s="59">
        <v>157.86099999999999</v>
      </c>
      <c r="N74" s="59">
        <v>158.79499999999999</v>
      </c>
      <c r="O74" s="59">
        <v>159.626</v>
      </c>
      <c r="P74" s="59">
        <v>160.37299999999999</v>
      </c>
      <c r="Q74" s="59">
        <v>161.10599999999999</v>
      </c>
      <c r="R74" s="59">
        <v>161.851</v>
      </c>
    </row>
    <row r="75" spans="1:18" ht="15" customHeight="1">
      <c r="D75" s="49" t="s">
        <v>216</v>
      </c>
      <c r="E75" s="60">
        <v>-3.9780000000000002</v>
      </c>
      <c r="F75" s="60">
        <v>9.4E-2</v>
      </c>
      <c r="G75" s="60">
        <v>4.3319999999999999</v>
      </c>
      <c r="H75" s="61">
        <v>1.8640000000000001</v>
      </c>
      <c r="I75" s="61">
        <v>0.153</v>
      </c>
      <c r="J75" s="61">
        <v>0.66100000000000003</v>
      </c>
      <c r="K75" s="61">
        <v>0.69599999999999995</v>
      </c>
      <c r="L75" s="61">
        <v>0.61699999999999999</v>
      </c>
      <c r="M75" s="61">
        <v>0.59299999999999997</v>
      </c>
      <c r="N75" s="61">
        <v>0.59099999999999997</v>
      </c>
      <c r="O75" s="61">
        <v>0.52300000000000002</v>
      </c>
      <c r="P75" s="61">
        <v>0.46800000000000003</v>
      </c>
      <c r="Q75" s="61">
        <v>0.45700000000000002</v>
      </c>
      <c r="R75" s="61">
        <v>0.46200000000000002</v>
      </c>
    </row>
    <row r="76" spans="1:18" ht="15" customHeight="1">
      <c r="B76" s="49" t="s">
        <v>266</v>
      </c>
      <c r="D76" s="49" t="s">
        <v>234</v>
      </c>
      <c r="E76" s="60">
        <v>111.245</v>
      </c>
      <c r="F76" s="60">
        <v>114.64700000000001</v>
      </c>
      <c r="G76" s="60">
        <v>114.09099999999999</v>
      </c>
      <c r="H76" s="61">
        <v>112.937</v>
      </c>
      <c r="I76" s="61">
        <v>114.91500000000001</v>
      </c>
      <c r="J76" s="61">
        <v>118.24299999999999</v>
      </c>
      <c r="K76" s="61">
        <v>121.40300000000001</v>
      </c>
      <c r="L76" s="61">
        <v>124.44799999999999</v>
      </c>
      <c r="M76" s="61">
        <v>126.962</v>
      </c>
      <c r="N76" s="61">
        <v>129.27799999999999</v>
      </c>
      <c r="O76" s="61">
        <v>131.63499999999999</v>
      </c>
      <c r="P76" s="61">
        <v>133.988</v>
      </c>
      <c r="Q76" s="61">
        <v>136.328</v>
      </c>
      <c r="R76" s="61">
        <v>138.65199999999999</v>
      </c>
    </row>
    <row r="77" spans="1:18" ht="15" customHeight="1">
      <c r="D77" s="49" t="s">
        <v>216</v>
      </c>
      <c r="E77" s="60">
        <v>3.8959999999999999</v>
      </c>
      <c r="F77" s="60">
        <v>3.0579999999999998</v>
      </c>
      <c r="G77" s="60">
        <v>-0.48499999999999999</v>
      </c>
      <c r="H77" s="61">
        <v>-1.01</v>
      </c>
      <c r="I77" s="61">
        <v>1.7509999999999999</v>
      </c>
      <c r="J77" s="61">
        <v>2.8959999999999999</v>
      </c>
      <c r="K77" s="61">
        <v>2.6720000000000002</v>
      </c>
      <c r="L77" s="61">
        <v>2.508</v>
      </c>
      <c r="M77" s="61">
        <v>2.02</v>
      </c>
      <c r="N77" s="61">
        <v>1.8240000000000001</v>
      </c>
      <c r="O77" s="61">
        <v>1.823</v>
      </c>
      <c r="P77" s="61">
        <v>1.7869999999999999</v>
      </c>
      <c r="Q77" s="61">
        <v>1.746</v>
      </c>
      <c r="R77" s="61">
        <v>1.704</v>
      </c>
    </row>
    <row r="78" spans="1:18" ht="15" customHeight="1">
      <c r="B78" s="49" t="s">
        <v>267</v>
      </c>
      <c r="D78" s="49" t="s">
        <v>234</v>
      </c>
      <c r="E78" s="60">
        <v>105.592</v>
      </c>
      <c r="F78" s="60">
        <v>107.98699999999999</v>
      </c>
      <c r="G78" s="60">
        <v>112.71299999999999</v>
      </c>
      <c r="H78" s="61">
        <v>113.76900000000001</v>
      </c>
      <c r="I78" s="61">
        <v>113.254</v>
      </c>
      <c r="J78" s="61">
        <v>113.684</v>
      </c>
      <c r="K78" s="61">
        <v>114.035</v>
      </c>
      <c r="L78" s="61">
        <v>114.34099999999999</v>
      </c>
      <c r="M78" s="61">
        <v>114.73399999999999</v>
      </c>
      <c r="N78" s="61">
        <v>115.16800000000001</v>
      </c>
      <c r="O78" s="61">
        <v>115.56699999999999</v>
      </c>
      <c r="P78" s="61">
        <v>115.965</v>
      </c>
      <c r="Q78" s="61">
        <v>116.379</v>
      </c>
      <c r="R78" s="61">
        <v>116.80800000000001</v>
      </c>
    </row>
    <row r="79" spans="1:18" ht="15" customHeight="1">
      <c r="D79" s="49" t="s">
        <v>216</v>
      </c>
      <c r="E79" s="60">
        <v>-5.9050000000000002</v>
      </c>
      <c r="F79" s="60">
        <v>2.2669999999999999</v>
      </c>
      <c r="G79" s="60">
        <v>4.3760000000000003</v>
      </c>
      <c r="H79" s="61">
        <v>0.93700000000000006</v>
      </c>
      <c r="I79" s="61">
        <v>-0.45200000000000001</v>
      </c>
      <c r="J79" s="61">
        <v>0.379</v>
      </c>
      <c r="K79" s="61">
        <v>0.308</v>
      </c>
      <c r="L79" s="61">
        <v>0.26800000000000002</v>
      </c>
      <c r="M79" s="61">
        <v>0.34300000000000003</v>
      </c>
      <c r="N79" s="61">
        <v>0.378</v>
      </c>
      <c r="O79" s="61">
        <v>0.34599999999999997</v>
      </c>
      <c r="P79" s="61">
        <v>0.34399999999999997</v>
      </c>
      <c r="Q79" s="61">
        <v>0.35599999999999998</v>
      </c>
      <c r="R79" s="61">
        <v>0.36799999999999999</v>
      </c>
    </row>
    <row r="80" spans="1:18" ht="15" customHeight="1">
      <c r="E80" s="60"/>
      <c r="F80" s="60"/>
      <c r="G80" s="60"/>
      <c r="H80" s="61"/>
      <c r="I80" s="61"/>
      <c r="J80" s="61"/>
      <c r="K80" s="61"/>
      <c r="L80" s="61"/>
      <c r="M80" s="61"/>
      <c r="N80" s="61"/>
      <c r="O80" s="61"/>
      <c r="P80" s="61"/>
      <c r="Q80" s="61"/>
      <c r="R80" s="61"/>
    </row>
    <row r="81" spans="1:18" ht="15" customHeight="1">
      <c r="A81" s="57" t="s">
        <v>268</v>
      </c>
      <c r="E81" s="60"/>
      <c r="F81" s="60"/>
      <c r="G81" s="60"/>
      <c r="H81" s="61"/>
      <c r="I81" s="61"/>
      <c r="J81" s="61"/>
      <c r="K81" s="61"/>
      <c r="L81" s="61"/>
      <c r="M81" s="61"/>
      <c r="N81" s="61"/>
      <c r="O81" s="61"/>
      <c r="P81" s="61"/>
      <c r="Q81" s="61"/>
      <c r="R81" s="61"/>
    </row>
    <row r="82" spans="1:18" ht="15" customHeight="1">
      <c r="B82" s="49" t="s">
        <v>269</v>
      </c>
      <c r="D82" s="49" t="s">
        <v>225</v>
      </c>
      <c r="E82" s="58">
        <v>260.06200000000001</v>
      </c>
      <c r="F82" s="58">
        <v>261.209</v>
      </c>
      <c r="G82" s="58">
        <v>263.30500000000001</v>
      </c>
      <c r="H82" s="59">
        <v>265.35599999999999</v>
      </c>
      <c r="I82" s="59">
        <v>267.25200000000001</v>
      </c>
      <c r="J82" s="59">
        <v>269.31799999999998</v>
      </c>
      <c r="K82" s="59">
        <v>271.113</v>
      </c>
      <c r="L82" s="59">
        <v>272.80900000000003</v>
      </c>
      <c r="M82" s="59">
        <v>274.40199999999999</v>
      </c>
      <c r="N82" s="59">
        <v>275.97399999999999</v>
      </c>
      <c r="O82" s="59">
        <v>277.512</v>
      </c>
      <c r="P82" s="59">
        <v>279.077</v>
      </c>
      <c r="Q82" s="59">
        <v>280.61399999999998</v>
      </c>
      <c r="R82" s="59">
        <v>282.06599999999997</v>
      </c>
    </row>
    <row r="83" spans="1:18" ht="15" customHeight="1">
      <c r="D83" s="49" t="s">
        <v>216</v>
      </c>
      <c r="E83" s="60">
        <v>0.46899999999999997</v>
      </c>
      <c r="F83" s="60">
        <v>0.44</v>
      </c>
      <c r="G83" s="60">
        <v>0.80200000000000005</v>
      </c>
      <c r="H83" s="61">
        <v>0.77800000000000002</v>
      </c>
      <c r="I83" s="61">
        <v>0.71399999999999997</v>
      </c>
      <c r="J83" s="61">
        <v>0.77300000000000002</v>
      </c>
      <c r="K83" s="61">
        <v>0.66600000000000004</v>
      </c>
      <c r="L83" s="61">
        <v>0.625</v>
      </c>
      <c r="M83" s="61">
        <v>0.58299999999999996</v>
      </c>
      <c r="N83" s="61">
        <v>0.57299999999999995</v>
      </c>
      <c r="O83" s="61">
        <v>0.55600000000000005</v>
      </c>
      <c r="P83" s="61">
        <v>0.56399999999999995</v>
      </c>
      <c r="Q83" s="61">
        <v>0.55000000000000004</v>
      </c>
      <c r="R83" s="61">
        <v>0.51700000000000002</v>
      </c>
    </row>
    <row r="84" spans="1:18" ht="15" customHeight="1">
      <c r="B84" s="49" t="s">
        <v>270</v>
      </c>
      <c r="D84" s="49" t="s">
        <v>225</v>
      </c>
      <c r="E84" s="58">
        <v>125.376</v>
      </c>
      <c r="F84" s="58">
        <v>126.273</v>
      </c>
      <c r="G84" s="58">
        <v>127.91200000000001</v>
      </c>
      <c r="H84" s="59">
        <v>128.43899999999999</v>
      </c>
      <c r="I84" s="59">
        <v>128.81200000000001</v>
      </c>
      <c r="J84" s="59">
        <v>129.62799999999999</v>
      </c>
      <c r="K84" s="59">
        <v>130.74100000000001</v>
      </c>
      <c r="L84" s="59">
        <v>131.90199999999999</v>
      </c>
      <c r="M84" s="59">
        <v>132.99199999999999</v>
      </c>
      <c r="N84" s="59">
        <v>134.04400000000001</v>
      </c>
      <c r="O84" s="59">
        <v>135.02199999999999</v>
      </c>
      <c r="P84" s="59">
        <v>135.93600000000001</v>
      </c>
      <c r="Q84" s="59">
        <v>136.804</v>
      </c>
      <c r="R84" s="59">
        <v>137.63999999999999</v>
      </c>
    </row>
    <row r="85" spans="1:18" ht="15" customHeight="1">
      <c r="E85" s="60"/>
      <c r="F85" s="60"/>
      <c r="G85" s="60"/>
      <c r="H85" s="61"/>
      <c r="I85" s="61"/>
      <c r="J85" s="61"/>
      <c r="K85" s="61"/>
      <c r="L85" s="61"/>
      <c r="M85" s="61"/>
      <c r="N85" s="61"/>
      <c r="O85" s="61"/>
      <c r="P85" s="61"/>
      <c r="Q85" s="61"/>
      <c r="R85" s="61"/>
    </row>
    <row r="86" spans="1:18" ht="15" customHeight="1">
      <c r="A86" s="57" t="s">
        <v>162</v>
      </c>
      <c r="E86" s="60"/>
      <c r="F86" s="60"/>
      <c r="G86" s="60"/>
      <c r="H86" s="61"/>
      <c r="I86" s="61"/>
      <c r="J86" s="61"/>
      <c r="K86" s="61"/>
      <c r="L86" s="61"/>
      <c r="M86" s="61"/>
      <c r="N86" s="61"/>
      <c r="O86" s="61"/>
      <c r="P86" s="61"/>
      <c r="Q86" s="61"/>
      <c r="R86" s="61"/>
    </row>
    <row r="87" spans="1:18" ht="15" customHeight="1">
      <c r="B87" s="49" t="s">
        <v>271</v>
      </c>
      <c r="D87" s="49" t="s">
        <v>136</v>
      </c>
      <c r="E87" s="60">
        <v>1.1259999999999999</v>
      </c>
      <c r="F87" s="60">
        <v>1.274</v>
      </c>
      <c r="G87" s="60">
        <v>2.3780000000000001</v>
      </c>
      <c r="H87" s="61">
        <v>3.8319999999999999</v>
      </c>
      <c r="I87" s="61">
        <v>3.8679999999999999</v>
      </c>
      <c r="J87" s="61">
        <v>3.7890000000000001</v>
      </c>
      <c r="K87" s="61">
        <v>3.78</v>
      </c>
      <c r="L87" s="61">
        <v>3.7839999999999998</v>
      </c>
      <c r="M87" s="61">
        <v>3.7879999999999998</v>
      </c>
      <c r="N87" s="61">
        <v>3.7930000000000001</v>
      </c>
      <c r="O87" s="61">
        <v>3.7970000000000002</v>
      </c>
      <c r="P87" s="61">
        <v>3.8</v>
      </c>
      <c r="Q87" s="61">
        <v>3.8010000000000002</v>
      </c>
      <c r="R87" s="61">
        <v>3.806</v>
      </c>
    </row>
    <row r="88" spans="1:18" ht="15" customHeight="1">
      <c r="B88" s="49" t="s">
        <v>272</v>
      </c>
      <c r="D88" s="49" t="s">
        <v>136</v>
      </c>
      <c r="E88" s="60">
        <v>0.73499999999999999</v>
      </c>
      <c r="F88" s="60">
        <v>5.3999999999999999E-2</v>
      </c>
      <c r="G88" s="60">
        <v>1.0249999999999999</v>
      </c>
      <c r="H88" s="61">
        <v>4.4420000000000002</v>
      </c>
      <c r="I88" s="61">
        <v>3.5950000000000002</v>
      </c>
      <c r="J88" s="61">
        <v>2.5680000000000001</v>
      </c>
      <c r="K88" s="61">
        <v>2.27</v>
      </c>
      <c r="L88" s="61">
        <v>2.2280000000000002</v>
      </c>
      <c r="M88" s="61">
        <v>2.2509999999999999</v>
      </c>
      <c r="N88" s="61">
        <v>2.274</v>
      </c>
      <c r="O88" s="61">
        <v>2.2890000000000001</v>
      </c>
      <c r="P88" s="61">
        <v>2.2999999999999998</v>
      </c>
      <c r="Q88" s="61">
        <v>2.306</v>
      </c>
      <c r="R88" s="61">
        <v>2.3149999999999999</v>
      </c>
    </row>
    <row r="89" spans="1:18" ht="15" customHeight="1">
      <c r="B89" s="49" t="s">
        <v>273</v>
      </c>
      <c r="D89" s="49" t="s">
        <v>136</v>
      </c>
      <c r="E89" s="60">
        <v>0.76400000000000001</v>
      </c>
      <c r="F89" s="60">
        <v>8.2000000000000003E-2</v>
      </c>
      <c r="G89" s="60">
        <v>0.79</v>
      </c>
      <c r="H89" s="61">
        <v>4.6950000000000003</v>
      </c>
      <c r="I89" s="61">
        <v>3.9950000000000001</v>
      </c>
      <c r="J89" s="61">
        <v>2.766</v>
      </c>
      <c r="K89" s="61">
        <v>2.4340000000000002</v>
      </c>
      <c r="L89" s="61">
        <v>2.3730000000000002</v>
      </c>
      <c r="M89" s="61">
        <v>2.415</v>
      </c>
      <c r="N89" s="61">
        <v>2.504</v>
      </c>
      <c r="O89" s="61">
        <v>2.5630000000000002</v>
      </c>
      <c r="P89" s="61">
        <v>2.601</v>
      </c>
      <c r="Q89" s="61">
        <v>2.6259999999999999</v>
      </c>
      <c r="R89" s="61">
        <v>2.6469999999999998</v>
      </c>
    </row>
    <row r="90" spans="1:18" ht="15" customHeight="1">
      <c r="E90" s="60"/>
      <c r="F90" s="60"/>
      <c r="G90" s="60"/>
      <c r="H90" s="61"/>
      <c r="I90" s="61"/>
      <c r="J90" s="61"/>
      <c r="K90" s="61"/>
      <c r="L90" s="61"/>
      <c r="M90" s="61"/>
      <c r="N90" s="61"/>
      <c r="O90" s="61"/>
      <c r="P90" s="61"/>
      <c r="Q90" s="61"/>
      <c r="R90" s="61"/>
    </row>
    <row r="91" spans="1:18" ht="15" customHeight="1">
      <c r="A91" s="57" t="s">
        <v>274</v>
      </c>
      <c r="E91" s="60"/>
      <c r="F91" s="60"/>
      <c r="G91" s="60"/>
      <c r="H91" s="61"/>
      <c r="I91" s="61"/>
      <c r="J91" s="61"/>
      <c r="K91" s="61"/>
      <c r="L91" s="61"/>
      <c r="M91" s="61"/>
      <c r="N91" s="61"/>
      <c r="O91" s="61"/>
      <c r="P91" s="61"/>
      <c r="Q91" s="61"/>
      <c r="R91" s="61"/>
    </row>
    <row r="92" spans="1:18" ht="15" customHeight="1">
      <c r="B92" s="49" t="s">
        <v>275</v>
      </c>
      <c r="D92" s="49" t="s">
        <v>215</v>
      </c>
      <c r="E92" s="58">
        <v>19593.7</v>
      </c>
      <c r="F92" s="58">
        <v>20953.5</v>
      </c>
      <c r="G92" s="58">
        <v>21482.5</v>
      </c>
      <c r="H92" s="59">
        <v>22812.2</v>
      </c>
      <c r="I92" s="59">
        <v>23945.599999999999</v>
      </c>
      <c r="J92" s="59">
        <v>24950.7</v>
      </c>
      <c r="K92" s="59">
        <v>26101.599999999999</v>
      </c>
      <c r="L92" s="59">
        <v>27272.7</v>
      </c>
      <c r="M92" s="59">
        <v>28446.1</v>
      </c>
      <c r="N92" s="59">
        <v>29646.2</v>
      </c>
      <c r="O92" s="59">
        <v>30888.400000000001</v>
      </c>
      <c r="P92" s="59">
        <v>32166.1</v>
      </c>
      <c r="Q92" s="59">
        <v>33508.400000000001</v>
      </c>
      <c r="R92" s="59">
        <v>34894.1</v>
      </c>
    </row>
    <row r="93" spans="1:18" ht="15" customHeight="1">
      <c r="D93" s="49" t="s">
        <v>276</v>
      </c>
      <c r="E93" s="60">
        <v>93.033000000000001</v>
      </c>
      <c r="F93" s="60">
        <v>92.492999999999995</v>
      </c>
      <c r="G93" s="60">
        <v>85.897000000000006</v>
      </c>
      <c r="H93" s="61">
        <v>86.942999999999998</v>
      </c>
      <c r="I93" s="61">
        <v>87.820999999999998</v>
      </c>
      <c r="J93" s="61">
        <v>87.209000000000003</v>
      </c>
      <c r="K93" s="61">
        <v>87.201999999999998</v>
      </c>
      <c r="L93" s="61">
        <v>87.269000000000005</v>
      </c>
      <c r="M93" s="61">
        <v>87.457999999999998</v>
      </c>
      <c r="N93" s="61">
        <v>87.682000000000002</v>
      </c>
      <c r="O93" s="61">
        <v>87.918999999999997</v>
      </c>
      <c r="P93" s="61">
        <v>88.155000000000001</v>
      </c>
      <c r="Q93" s="61">
        <v>88.471999999999994</v>
      </c>
      <c r="R93" s="61">
        <v>88.814999999999998</v>
      </c>
    </row>
    <row r="94" spans="1:18" ht="15" customHeight="1">
      <c r="B94" s="49" t="s">
        <v>277</v>
      </c>
      <c r="D94" s="49" t="s">
        <v>215</v>
      </c>
      <c r="E94" s="58">
        <v>11504.2</v>
      </c>
      <c r="F94" s="58">
        <v>12270.5</v>
      </c>
      <c r="G94" s="58">
        <v>13338</v>
      </c>
      <c r="H94" s="59">
        <v>14084.4</v>
      </c>
      <c r="I94" s="59">
        <v>14788.3</v>
      </c>
      <c r="J94" s="59">
        <v>15509.2</v>
      </c>
      <c r="K94" s="59">
        <v>16207.4</v>
      </c>
      <c r="L94" s="59">
        <v>16859.7</v>
      </c>
      <c r="M94" s="59">
        <v>17521.8</v>
      </c>
      <c r="N94" s="59">
        <v>18213.400000000001</v>
      </c>
      <c r="O94" s="59">
        <v>18925.5</v>
      </c>
      <c r="P94" s="59">
        <v>19655.400000000001</v>
      </c>
      <c r="Q94" s="59">
        <v>20402.2</v>
      </c>
      <c r="R94" s="59">
        <v>21163.8</v>
      </c>
    </row>
    <row r="95" spans="1:18" ht="15" customHeight="1">
      <c r="D95" s="49" t="s">
        <v>276</v>
      </c>
      <c r="E95" s="60">
        <v>54.622999999999998</v>
      </c>
      <c r="F95" s="60">
        <v>54.164000000000001</v>
      </c>
      <c r="G95" s="60">
        <v>53.332000000000001</v>
      </c>
      <c r="H95" s="61">
        <v>53.679000000000002</v>
      </c>
      <c r="I95" s="61">
        <v>54.235999999999997</v>
      </c>
      <c r="J95" s="61">
        <v>54.207999999999998</v>
      </c>
      <c r="K95" s="61">
        <v>54.146000000000001</v>
      </c>
      <c r="L95" s="61">
        <v>53.948</v>
      </c>
      <c r="M95" s="61">
        <v>53.871000000000002</v>
      </c>
      <c r="N95" s="61">
        <v>53.868000000000002</v>
      </c>
      <c r="O95" s="61">
        <v>53.868000000000002</v>
      </c>
      <c r="P95" s="61">
        <v>53.868000000000002</v>
      </c>
      <c r="Q95" s="61">
        <v>53.868000000000002</v>
      </c>
      <c r="R95" s="61">
        <v>53.868000000000002</v>
      </c>
    </row>
    <row r="96" spans="1:18" ht="15" customHeight="1">
      <c r="B96" s="49" t="s">
        <v>278</v>
      </c>
      <c r="D96" s="49" t="s">
        <v>215</v>
      </c>
      <c r="E96" s="58">
        <v>9380.2000000000007</v>
      </c>
      <c r="F96" s="58">
        <v>10048.9</v>
      </c>
      <c r="G96" s="58">
        <v>10994.5</v>
      </c>
      <c r="H96" s="59">
        <v>11592.6</v>
      </c>
      <c r="I96" s="59">
        <v>12130.9</v>
      </c>
      <c r="J96" s="59">
        <v>12724.9</v>
      </c>
      <c r="K96" s="59">
        <v>13298.8</v>
      </c>
      <c r="L96" s="59">
        <v>13816.8</v>
      </c>
      <c r="M96" s="59">
        <v>14344.9</v>
      </c>
      <c r="N96" s="59">
        <v>14898.3</v>
      </c>
      <c r="O96" s="59">
        <v>15466.7</v>
      </c>
      <c r="P96" s="59">
        <v>16048.9</v>
      </c>
      <c r="Q96" s="59">
        <v>16641.2</v>
      </c>
      <c r="R96" s="59">
        <v>17244.400000000001</v>
      </c>
    </row>
    <row r="97" spans="2:18" ht="15" customHeight="1">
      <c r="D97" s="49" t="s">
        <v>276</v>
      </c>
      <c r="E97" s="60">
        <v>44.537999999999997</v>
      </c>
      <c r="F97" s="60">
        <v>44.357999999999997</v>
      </c>
      <c r="G97" s="60">
        <v>43.960999999999999</v>
      </c>
      <c r="H97" s="61">
        <v>44.182000000000002</v>
      </c>
      <c r="I97" s="61">
        <v>44.49</v>
      </c>
      <c r="J97" s="61">
        <v>44.476999999999997</v>
      </c>
      <c r="K97" s="61">
        <v>44.429000000000002</v>
      </c>
      <c r="L97" s="61">
        <v>44.210999999999999</v>
      </c>
      <c r="M97" s="61">
        <v>44.103000000000002</v>
      </c>
      <c r="N97" s="61">
        <v>44.063000000000002</v>
      </c>
      <c r="O97" s="61">
        <v>44.023000000000003</v>
      </c>
      <c r="P97" s="61">
        <v>43.984000000000002</v>
      </c>
      <c r="Q97" s="61">
        <v>43.938000000000002</v>
      </c>
      <c r="R97" s="61">
        <v>43.892000000000003</v>
      </c>
    </row>
    <row r="98" spans="2:18" ht="15" customHeight="1">
      <c r="B98" s="49" t="s">
        <v>279</v>
      </c>
      <c r="D98" s="49" t="s">
        <v>215</v>
      </c>
      <c r="E98" s="58">
        <v>5449</v>
      </c>
      <c r="F98" s="58">
        <v>5616.8</v>
      </c>
      <c r="G98" s="58">
        <v>5892.4</v>
      </c>
      <c r="H98" s="59">
        <v>6385.8</v>
      </c>
      <c r="I98" s="59">
        <v>6716.9</v>
      </c>
      <c r="J98" s="59">
        <v>6916.4</v>
      </c>
      <c r="K98" s="59">
        <v>7230.5</v>
      </c>
      <c r="L98" s="59">
        <v>7615.4</v>
      </c>
      <c r="M98" s="59">
        <v>7975.5</v>
      </c>
      <c r="N98" s="59">
        <v>8317.7000000000007</v>
      </c>
      <c r="O98" s="59">
        <v>8665.7000000000007</v>
      </c>
      <c r="P98" s="59">
        <v>9019.6</v>
      </c>
      <c r="Q98" s="59">
        <v>9382.9</v>
      </c>
      <c r="R98" s="59">
        <v>9758.9</v>
      </c>
    </row>
    <row r="99" spans="2:18" ht="15" customHeight="1">
      <c r="D99" s="49" t="s">
        <v>276</v>
      </c>
      <c r="E99" s="60">
        <v>25.872</v>
      </c>
      <c r="F99" s="60">
        <v>24.792999999999999</v>
      </c>
      <c r="G99" s="60">
        <v>23.56</v>
      </c>
      <c r="H99" s="61">
        <v>24.338000000000001</v>
      </c>
      <c r="I99" s="61">
        <v>24.634</v>
      </c>
      <c r="J99" s="61">
        <v>24.173999999999999</v>
      </c>
      <c r="K99" s="61">
        <v>24.155999999999999</v>
      </c>
      <c r="L99" s="61">
        <v>24.367999999999999</v>
      </c>
      <c r="M99" s="61">
        <v>24.52</v>
      </c>
      <c r="N99" s="61">
        <v>24.6</v>
      </c>
      <c r="O99" s="61">
        <v>24.664999999999999</v>
      </c>
      <c r="P99" s="61">
        <v>24.719000000000001</v>
      </c>
      <c r="Q99" s="61">
        <v>24.773</v>
      </c>
      <c r="R99" s="61">
        <v>24.838999999999999</v>
      </c>
    </row>
    <row r="100" spans="2:18" ht="15" customHeight="1">
      <c r="C100" s="49" t="s">
        <v>280</v>
      </c>
      <c r="D100" s="49" t="s">
        <v>215</v>
      </c>
      <c r="E100" s="58">
        <v>36.200000000000003</v>
      </c>
      <c r="F100" s="58">
        <v>59</v>
      </c>
      <c r="G100" s="58">
        <v>76.8</v>
      </c>
      <c r="H100" s="59">
        <v>95.5</v>
      </c>
      <c r="I100" s="59">
        <v>85.3</v>
      </c>
      <c r="J100" s="59">
        <v>74.900000000000006</v>
      </c>
      <c r="K100" s="59">
        <v>68</v>
      </c>
      <c r="L100" s="59">
        <v>63.7</v>
      </c>
      <c r="M100" s="59">
        <v>61</v>
      </c>
      <c r="N100" s="59">
        <v>59.4</v>
      </c>
      <c r="O100" s="59">
        <v>58.5</v>
      </c>
      <c r="P100" s="59">
        <v>58.2</v>
      </c>
      <c r="Q100" s="59">
        <v>58.1</v>
      </c>
      <c r="R100" s="59">
        <v>58.2</v>
      </c>
    </row>
    <row r="101" spans="2:18" ht="15" customHeight="1">
      <c r="D101" s="49" t="s">
        <v>276</v>
      </c>
      <c r="E101" s="60">
        <v>0.17100000000000001</v>
      </c>
      <c r="F101" s="60">
        <v>0.26</v>
      </c>
      <c r="G101" s="60">
        <v>0.30599999999999999</v>
      </c>
      <c r="H101" s="61">
        <v>0.36399999999999999</v>
      </c>
      <c r="I101" s="61">
        <v>0.312</v>
      </c>
      <c r="J101" s="61">
        <v>0.26100000000000001</v>
      </c>
      <c r="K101" s="61">
        <v>0.22700000000000001</v>
      </c>
      <c r="L101" s="61">
        <v>0.20300000000000001</v>
      </c>
      <c r="M101" s="61">
        <v>0.187</v>
      </c>
      <c r="N101" s="61">
        <v>0.17499999999999999</v>
      </c>
      <c r="O101" s="61">
        <v>0.16600000000000001</v>
      </c>
      <c r="P101" s="61">
        <v>0.159</v>
      </c>
      <c r="Q101" s="61">
        <v>0.153</v>
      </c>
      <c r="R101" s="61">
        <v>0.14799999999999999</v>
      </c>
    </row>
    <row r="102" spans="2:18" ht="15" customHeight="1">
      <c r="C102" s="49" t="s">
        <v>281</v>
      </c>
      <c r="D102" s="49" t="s">
        <v>215</v>
      </c>
      <c r="E102" s="58">
        <v>1589.4</v>
      </c>
      <c r="F102" s="58">
        <v>1672.6</v>
      </c>
      <c r="G102" s="58">
        <v>1747.2</v>
      </c>
      <c r="H102" s="59">
        <v>1798.8</v>
      </c>
      <c r="I102" s="59">
        <v>1884</v>
      </c>
      <c r="J102" s="59">
        <v>1977.7</v>
      </c>
      <c r="K102" s="59">
        <v>2082.5</v>
      </c>
      <c r="L102" s="59">
        <v>2185.6999999999998</v>
      </c>
      <c r="M102" s="59">
        <v>2288.3000000000002</v>
      </c>
      <c r="N102" s="59">
        <v>2393</v>
      </c>
      <c r="O102" s="59">
        <v>2498.9</v>
      </c>
      <c r="P102" s="59">
        <v>2605.6999999999998</v>
      </c>
      <c r="Q102" s="59">
        <v>2714.3</v>
      </c>
      <c r="R102" s="59">
        <v>2824.2</v>
      </c>
    </row>
    <row r="103" spans="2:18" ht="15" customHeight="1">
      <c r="D103" s="49" t="s">
        <v>276</v>
      </c>
      <c r="E103" s="60">
        <v>7.5460000000000003</v>
      </c>
      <c r="F103" s="60">
        <v>7.383</v>
      </c>
      <c r="G103" s="60">
        <v>6.9859999999999998</v>
      </c>
      <c r="H103" s="61">
        <v>6.8550000000000004</v>
      </c>
      <c r="I103" s="61">
        <v>6.9089999999999998</v>
      </c>
      <c r="J103" s="61">
        <v>6.9119999999999999</v>
      </c>
      <c r="K103" s="61">
        <v>6.9569999999999999</v>
      </c>
      <c r="L103" s="61">
        <v>6.9930000000000003</v>
      </c>
      <c r="M103" s="61">
        <v>7.0350000000000001</v>
      </c>
      <c r="N103" s="61">
        <v>7.077</v>
      </c>
      <c r="O103" s="61">
        <v>7.1120000000000001</v>
      </c>
      <c r="P103" s="61">
        <v>7.141</v>
      </c>
      <c r="Q103" s="61">
        <v>7.1660000000000004</v>
      </c>
      <c r="R103" s="61">
        <v>7.1879999999999997</v>
      </c>
    </row>
    <row r="104" spans="2:18" ht="15" customHeight="1">
      <c r="C104" s="49" t="s">
        <v>282</v>
      </c>
      <c r="D104" s="49" t="s">
        <v>215</v>
      </c>
      <c r="E104" s="58">
        <v>717.8</v>
      </c>
      <c r="F104" s="58">
        <v>718</v>
      </c>
      <c r="G104" s="58">
        <v>763.8</v>
      </c>
      <c r="H104" s="59">
        <v>831.6</v>
      </c>
      <c r="I104" s="59">
        <v>861.1</v>
      </c>
      <c r="J104" s="59">
        <v>871.5</v>
      </c>
      <c r="K104" s="59">
        <v>884.9</v>
      </c>
      <c r="L104" s="59">
        <v>920.5</v>
      </c>
      <c r="M104" s="59">
        <v>958.9</v>
      </c>
      <c r="N104" s="59">
        <v>1001.4</v>
      </c>
      <c r="O104" s="59">
        <v>1047.0999999999999</v>
      </c>
      <c r="P104" s="59">
        <v>1097.4000000000001</v>
      </c>
      <c r="Q104" s="59">
        <v>1151.5999999999999</v>
      </c>
      <c r="R104" s="59">
        <v>1204.2</v>
      </c>
    </row>
    <row r="105" spans="2:18" ht="15" customHeight="1">
      <c r="D105" s="49" t="s">
        <v>276</v>
      </c>
      <c r="E105" s="60">
        <v>3.4079999999999999</v>
      </c>
      <c r="F105" s="60">
        <v>3.169</v>
      </c>
      <c r="G105" s="60">
        <v>3.0539999999999998</v>
      </c>
      <c r="H105" s="61">
        <v>3.169</v>
      </c>
      <c r="I105" s="61">
        <v>3.157</v>
      </c>
      <c r="J105" s="61">
        <v>3.0459999999999998</v>
      </c>
      <c r="K105" s="61">
        <v>2.956</v>
      </c>
      <c r="L105" s="61">
        <v>2.9449999999999998</v>
      </c>
      <c r="M105" s="61">
        <v>2.948</v>
      </c>
      <c r="N105" s="61">
        <v>2.9609999999999999</v>
      </c>
      <c r="O105" s="61">
        <v>2.98</v>
      </c>
      <c r="P105" s="61">
        <v>3.0070000000000001</v>
      </c>
      <c r="Q105" s="61">
        <v>3.04</v>
      </c>
      <c r="R105" s="61">
        <v>3.0649999999999999</v>
      </c>
    </row>
    <row r="106" spans="2:18" ht="15" customHeight="1">
      <c r="C106" s="49" t="s">
        <v>283</v>
      </c>
      <c r="D106" s="49" t="s">
        <v>215</v>
      </c>
      <c r="E106" s="58">
        <v>1652</v>
      </c>
      <c r="F106" s="58">
        <v>1656</v>
      </c>
      <c r="G106" s="58">
        <v>1695.1</v>
      </c>
      <c r="H106" s="59">
        <v>2001.6</v>
      </c>
      <c r="I106" s="59">
        <v>2232.4</v>
      </c>
      <c r="J106" s="59">
        <v>2318.8000000000002</v>
      </c>
      <c r="K106" s="59">
        <v>2465.1</v>
      </c>
      <c r="L106" s="59">
        <v>2644</v>
      </c>
      <c r="M106" s="59">
        <v>2786.1</v>
      </c>
      <c r="N106" s="59">
        <v>2907</v>
      </c>
      <c r="O106" s="59">
        <v>3027.7</v>
      </c>
      <c r="P106" s="59">
        <v>3146.4</v>
      </c>
      <c r="Q106" s="59">
        <v>3266.7</v>
      </c>
      <c r="R106" s="59">
        <v>3398.2</v>
      </c>
    </row>
    <row r="107" spans="2:18" ht="15" customHeight="1">
      <c r="D107" s="49" t="s">
        <v>276</v>
      </c>
      <c r="E107" s="60">
        <v>7.843</v>
      </c>
      <c r="F107" s="60">
        <v>7.3090000000000002</v>
      </c>
      <c r="G107" s="60">
        <v>6.7770000000000001</v>
      </c>
      <c r="H107" s="61">
        <v>7.6280000000000001</v>
      </c>
      <c r="I107" s="61">
        <v>8.1869999999999994</v>
      </c>
      <c r="J107" s="61">
        <v>8.1039999999999992</v>
      </c>
      <c r="K107" s="61">
        <v>8.2349999999999994</v>
      </c>
      <c r="L107" s="61">
        <v>8.4600000000000009</v>
      </c>
      <c r="M107" s="61">
        <v>8.5649999999999995</v>
      </c>
      <c r="N107" s="61">
        <v>8.5969999999999995</v>
      </c>
      <c r="O107" s="61">
        <v>8.6170000000000009</v>
      </c>
      <c r="P107" s="61">
        <v>8.6229999999999993</v>
      </c>
      <c r="Q107" s="61">
        <v>8.625</v>
      </c>
      <c r="R107" s="61">
        <v>8.6489999999999991</v>
      </c>
    </row>
    <row r="108" spans="2:18" ht="15" customHeight="1">
      <c r="C108" s="49" t="s">
        <v>284</v>
      </c>
      <c r="D108" s="49" t="s">
        <v>215</v>
      </c>
      <c r="E108" s="58">
        <v>1453.7</v>
      </c>
      <c r="F108" s="58">
        <v>1511.2</v>
      </c>
      <c r="G108" s="58">
        <v>1609.5</v>
      </c>
      <c r="H108" s="59">
        <v>1658.3</v>
      </c>
      <c r="I108" s="59">
        <v>1654.1</v>
      </c>
      <c r="J108" s="59">
        <v>1673.5</v>
      </c>
      <c r="K108" s="59">
        <v>1730.1</v>
      </c>
      <c r="L108" s="59">
        <v>1801.6</v>
      </c>
      <c r="M108" s="59">
        <v>1881.2</v>
      </c>
      <c r="N108" s="59">
        <v>1956.9</v>
      </c>
      <c r="O108" s="59">
        <v>2033.5</v>
      </c>
      <c r="P108" s="59">
        <v>2112</v>
      </c>
      <c r="Q108" s="59">
        <v>2192.1999999999998</v>
      </c>
      <c r="R108" s="59">
        <v>2274</v>
      </c>
    </row>
    <row r="109" spans="2:18" ht="15" customHeight="1">
      <c r="D109" s="49" t="s">
        <v>276</v>
      </c>
      <c r="E109" s="60">
        <v>6.9020000000000001</v>
      </c>
      <c r="F109" s="60">
        <v>6.67</v>
      </c>
      <c r="G109" s="60">
        <v>6.4349999999999996</v>
      </c>
      <c r="H109" s="61">
        <v>6.32</v>
      </c>
      <c r="I109" s="61">
        <v>6.0659999999999998</v>
      </c>
      <c r="J109" s="61">
        <v>5.8490000000000002</v>
      </c>
      <c r="K109" s="61">
        <v>5.7789999999999999</v>
      </c>
      <c r="L109" s="61">
        <v>5.7640000000000002</v>
      </c>
      <c r="M109" s="61">
        <v>5.7830000000000004</v>
      </c>
      <c r="N109" s="61">
        <v>5.7869999999999999</v>
      </c>
      <c r="O109" s="61">
        <v>5.7880000000000003</v>
      </c>
      <c r="P109" s="61">
        <v>5.7880000000000003</v>
      </c>
      <c r="Q109" s="61">
        <v>5.7880000000000003</v>
      </c>
      <c r="R109" s="61">
        <v>5.7880000000000003</v>
      </c>
    </row>
    <row r="110" spans="2:18" ht="15" customHeight="1">
      <c r="B110" s="49" t="s">
        <v>285</v>
      </c>
      <c r="D110" s="49" t="s">
        <v>215</v>
      </c>
      <c r="E110" s="58">
        <v>2283</v>
      </c>
      <c r="F110" s="58">
        <v>2640.3</v>
      </c>
      <c r="G110" s="58">
        <v>2926.6</v>
      </c>
      <c r="H110" s="59">
        <v>2669.9</v>
      </c>
      <c r="I110" s="59">
        <v>2538.6999999999998</v>
      </c>
      <c r="J110" s="59">
        <v>2803.5</v>
      </c>
      <c r="K110" s="59">
        <v>3014.3</v>
      </c>
      <c r="L110" s="59">
        <v>3197.4</v>
      </c>
      <c r="M110" s="59">
        <v>3336.7</v>
      </c>
      <c r="N110" s="59">
        <v>3447.2</v>
      </c>
      <c r="O110" s="59">
        <v>3566.9</v>
      </c>
      <c r="P110" s="59">
        <v>3689.3</v>
      </c>
      <c r="Q110" s="59">
        <v>3828.4</v>
      </c>
      <c r="R110" s="59">
        <v>3963.5</v>
      </c>
    </row>
    <row r="111" spans="2:18" ht="15" customHeight="1">
      <c r="D111" s="49" t="s">
        <v>276</v>
      </c>
      <c r="E111" s="60">
        <v>10.84</v>
      </c>
      <c r="F111" s="60">
        <v>11.654</v>
      </c>
      <c r="G111" s="60">
        <v>11.702</v>
      </c>
      <c r="H111" s="61">
        <v>10.175000000000001</v>
      </c>
      <c r="I111" s="61">
        <v>9.31</v>
      </c>
      <c r="J111" s="61">
        <v>9.798</v>
      </c>
      <c r="K111" s="61">
        <v>10.07</v>
      </c>
      <c r="L111" s="61">
        <v>10.231</v>
      </c>
      <c r="M111" s="61">
        <v>10.257999999999999</v>
      </c>
      <c r="N111" s="61">
        <v>10.195</v>
      </c>
      <c r="O111" s="61">
        <v>10.151999999999999</v>
      </c>
      <c r="P111" s="61">
        <v>10.111000000000001</v>
      </c>
      <c r="Q111" s="61">
        <v>10.108000000000001</v>
      </c>
      <c r="R111" s="61">
        <v>10.087999999999999</v>
      </c>
    </row>
    <row r="112" spans="2:18" ht="15" customHeight="1">
      <c r="B112" s="49" t="s">
        <v>286</v>
      </c>
      <c r="D112" s="49" t="s">
        <v>215</v>
      </c>
      <c r="E112" s="58">
        <v>1827.1</v>
      </c>
      <c r="F112" s="58">
        <v>2234.8000000000002</v>
      </c>
      <c r="G112" s="58">
        <v>2481.6999999999998</v>
      </c>
      <c r="H112" s="59">
        <v>2178.5</v>
      </c>
      <c r="I112" s="59">
        <v>2017.9</v>
      </c>
      <c r="J112" s="59">
        <v>2243.9</v>
      </c>
      <c r="K112" s="59">
        <v>2419.6999999999998</v>
      </c>
      <c r="L112" s="59">
        <v>2567.4</v>
      </c>
      <c r="M112" s="59">
        <v>2670.4</v>
      </c>
      <c r="N112" s="59">
        <v>2743.9</v>
      </c>
      <c r="O112" s="59">
        <v>2825.8</v>
      </c>
      <c r="P112" s="59">
        <v>2909.5</v>
      </c>
      <c r="Q112" s="59">
        <v>3009.8</v>
      </c>
      <c r="R112" s="59">
        <v>3106.6</v>
      </c>
    </row>
    <row r="113" spans="1:18" ht="15" customHeight="1">
      <c r="D113" s="49" t="s">
        <v>276</v>
      </c>
      <c r="E113" s="60">
        <v>8.6750000000000007</v>
      </c>
      <c r="F113" s="60">
        <v>9.8640000000000008</v>
      </c>
      <c r="G113" s="60">
        <v>9.923</v>
      </c>
      <c r="H113" s="61">
        <v>8.3019999999999996</v>
      </c>
      <c r="I113" s="61">
        <v>7.4</v>
      </c>
      <c r="J113" s="61">
        <v>7.843</v>
      </c>
      <c r="K113" s="61">
        <v>8.0830000000000002</v>
      </c>
      <c r="L113" s="61">
        <v>8.2149999999999999</v>
      </c>
      <c r="M113" s="61">
        <v>8.2100000000000009</v>
      </c>
      <c r="N113" s="61">
        <v>8.1150000000000002</v>
      </c>
      <c r="O113" s="61">
        <v>8.0429999999999993</v>
      </c>
      <c r="P113" s="61">
        <v>7.9729999999999999</v>
      </c>
      <c r="Q113" s="61">
        <v>7.9459999999999997</v>
      </c>
      <c r="R113" s="61">
        <v>7.907</v>
      </c>
    </row>
    <row r="114" spans="1:18" ht="15" customHeight="1">
      <c r="E114" s="60"/>
      <c r="F114" s="60"/>
      <c r="G114" s="60"/>
      <c r="H114" s="61"/>
      <c r="I114" s="61"/>
      <c r="J114" s="61"/>
      <c r="K114" s="61"/>
      <c r="L114" s="61"/>
      <c r="M114" s="61"/>
      <c r="N114" s="61"/>
      <c r="O114" s="61"/>
      <c r="P114" s="61"/>
      <c r="Q114" s="61"/>
      <c r="R114" s="61"/>
    </row>
    <row r="115" spans="1:18" ht="15" customHeight="1">
      <c r="A115" s="57" t="s">
        <v>287</v>
      </c>
      <c r="E115" s="60"/>
      <c r="F115" s="60"/>
      <c r="G115" s="60"/>
      <c r="H115" s="61"/>
      <c r="I115" s="61"/>
      <c r="J115" s="61"/>
      <c r="K115" s="61"/>
      <c r="L115" s="61"/>
      <c r="M115" s="61"/>
      <c r="N115" s="61"/>
      <c r="O115" s="61"/>
      <c r="P115" s="61"/>
      <c r="Q115" s="61"/>
      <c r="R115" s="61"/>
    </row>
    <row r="116" spans="1:18" ht="15" customHeight="1">
      <c r="B116" s="49" t="s">
        <v>288</v>
      </c>
      <c r="D116" s="49" t="s">
        <v>215</v>
      </c>
      <c r="E116" s="58">
        <v>14124.4</v>
      </c>
      <c r="F116" s="58">
        <v>15419.6</v>
      </c>
      <c r="G116" s="58">
        <v>17042.8</v>
      </c>
      <c r="H116" s="59">
        <v>18155</v>
      </c>
      <c r="I116" s="59">
        <v>18926.599999999999</v>
      </c>
      <c r="J116" s="59">
        <v>19683.400000000001</v>
      </c>
      <c r="K116" s="59">
        <v>20464.900000000001</v>
      </c>
      <c r="L116" s="59">
        <v>21298.3</v>
      </c>
      <c r="M116" s="59">
        <v>22150.9</v>
      </c>
      <c r="N116" s="59">
        <v>23031.3</v>
      </c>
      <c r="O116" s="59">
        <v>23959.8</v>
      </c>
      <c r="P116" s="59">
        <v>24920.799999999999</v>
      </c>
      <c r="Q116" s="59">
        <v>25940.9</v>
      </c>
      <c r="R116" s="59">
        <v>26982.2</v>
      </c>
    </row>
    <row r="117" spans="1:18" ht="15" customHeight="1">
      <c r="D117" s="49" t="s">
        <v>216</v>
      </c>
      <c r="E117" s="60">
        <v>-0.97599999999999998</v>
      </c>
      <c r="F117" s="60">
        <v>9.1690000000000005</v>
      </c>
      <c r="G117" s="60">
        <v>10.526999999999999</v>
      </c>
      <c r="H117" s="61">
        <v>6.5250000000000004</v>
      </c>
      <c r="I117" s="61">
        <v>4.2489999999999997</v>
      </c>
      <c r="J117" s="61">
        <v>3.9980000000000002</v>
      </c>
      <c r="K117" s="61">
        <v>3.97</v>
      </c>
      <c r="L117" s="61">
        <v>4.0720000000000001</v>
      </c>
      <c r="M117" s="61">
        <v>4.0030000000000001</v>
      </c>
      <c r="N117" s="61">
        <v>3.9740000000000002</v>
      </c>
      <c r="O117" s="61">
        <v>4.0309999999999997</v>
      </c>
      <c r="P117" s="61">
        <v>4.01</v>
      </c>
      <c r="Q117" s="61">
        <v>4.093</v>
      </c>
      <c r="R117" s="61">
        <v>4.0140000000000002</v>
      </c>
    </row>
    <row r="118" spans="1:18" ht="15" customHeight="1">
      <c r="B118" s="49" t="s">
        <v>289</v>
      </c>
      <c r="D118" s="49" t="s">
        <v>215</v>
      </c>
      <c r="E118" s="58">
        <v>3605.6</v>
      </c>
      <c r="F118" s="58">
        <v>3971.1</v>
      </c>
      <c r="G118" s="58">
        <v>4591.2</v>
      </c>
      <c r="H118" s="59">
        <v>4495.7</v>
      </c>
      <c r="I118" s="59">
        <v>4514.6000000000004</v>
      </c>
      <c r="J118" s="59">
        <v>4848.8</v>
      </c>
      <c r="K118" s="59">
        <v>5226</v>
      </c>
      <c r="L118" s="59">
        <v>5578.3</v>
      </c>
      <c r="M118" s="59">
        <v>5859.2</v>
      </c>
      <c r="N118" s="59">
        <v>6100.8</v>
      </c>
      <c r="O118" s="59">
        <v>6332.2</v>
      </c>
      <c r="P118" s="59">
        <v>6561.7</v>
      </c>
      <c r="Q118" s="59">
        <v>6776.8</v>
      </c>
      <c r="R118" s="59">
        <v>6991.8</v>
      </c>
    </row>
    <row r="119" spans="1:18" ht="15" customHeight="1">
      <c r="D119" s="49" t="s">
        <v>216</v>
      </c>
      <c r="E119" s="60">
        <v>-4.88</v>
      </c>
      <c r="F119" s="60">
        <v>10.134</v>
      </c>
      <c r="G119" s="60">
        <v>15.617000000000001</v>
      </c>
      <c r="H119" s="61">
        <v>-2.08</v>
      </c>
      <c r="I119" s="61">
        <v>0.41899999999999998</v>
      </c>
      <c r="J119" s="61">
        <v>7.4039999999999999</v>
      </c>
      <c r="K119" s="61">
        <v>7.7789999999999999</v>
      </c>
      <c r="L119" s="61">
        <v>6.74</v>
      </c>
      <c r="M119" s="61">
        <v>5.0350000000000001</v>
      </c>
      <c r="N119" s="61">
        <v>4.1230000000000002</v>
      </c>
      <c r="O119" s="61">
        <v>3.7919999999999998</v>
      </c>
      <c r="P119" s="61">
        <v>3.6240000000000001</v>
      </c>
      <c r="Q119" s="61">
        <v>3.278</v>
      </c>
      <c r="R119" s="61">
        <v>3.1709999999999998</v>
      </c>
    </row>
    <row r="120" spans="1:18" ht="15" customHeight="1">
      <c r="C120" s="49" t="s">
        <v>290</v>
      </c>
      <c r="D120" s="49" t="s">
        <v>215</v>
      </c>
      <c r="E120" s="58">
        <v>2815.2</v>
      </c>
      <c r="F120" s="58">
        <v>2964.1</v>
      </c>
      <c r="G120" s="58">
        <v>3255.8</v>
      </c>
      <c r="H120" s="59">
        <v>3478.5</v>
      </c>
      <c r="I120" s="59">
        <v>3565</v>
      </c>
      <c r="J120" s="59">
        <v>3745.5</v>
      </c>
      <c r="K120" s="59">
        <v>3965.2</v>
      </c>
      <c r="L120" s="59">
        <v>4181</v>
      </c>
      <c r="M120" s="59">
        <v>4387.1000000000004</v>
      </c>
      <c r="N120" s="59">
        <v>4572</v>
      </c>
      <c r="O120" s="59">
        <v>4759.1000000000004</v>
      </c>
      <c r="P120" s="59">
        <v>4952</v>
      </c>
      <c r="Q120" s="59">
        <v>5137.7</v>
      </c>
      <c r="R120" s="59">
        <v>5324.6</v>
      </c>
    </row>
    <row r="121" spans="1:18" ht="15" customHeight="1">
      <c r="D121" s="49" t="s">
        <v>216</v>
      </c>
      <c r="E121" s="60">
        <v>-2.7890000000000001</v>
      </c>
      <c r="F121" s="60">
        <v>5.2889999999999997</v>
      </c>
      <c r="G121" s="60">
        <v>9.8390000000000004</v>
      </c>
      <c r="H121" s="61">
        <v>6.8390000000000004</v>
      </c>
      <c r="I121" s="61">
        <v>2.488</v>
      </c>
      <c r="J121" s="61">
        <v>5.0620000000000003</v>
      </c>
      <c r="K121" s="61">
        <v>5.8639999999999999</v>
      </c>
      <c r="L121" s="61">
        <v>5.4429999999999996</v>
      </c>
      <c r="M121" s="61">
        <v>4.9269999999999996</v>
      </c>
      <c r="N121" s="61">
        <v>4.2160000000000002</v>
      </c>
      <c r="O121" s="61">
        <v>4.0919999999999996</v>
      </c>
      <c r="P121" s="61">
        <v>4.0519999999999996</v>
      </c>
      <c r="Q121" s="61">
        <v>3.7490000000000001</v>
      </c>
      <c r="R121" s="61">
        <v>3.6379999999999999</v>
      </c>
    </row>
    <row r="122" spans="1:18" ht="15" customHeight="1">
      <c r="C122" s="66" t="s">
        <v>291</v>
      </c>
      <c r="D122" s="66" t="s">
        <v>215</v>
      </c>
      <c r="E122" s="58">
        <v>855.4</v>
      </c>
      <c r="F122" s="58">
        <v>1073.2</v>
      </c>
      <c r="G122" s="58">
        <v>1153.5</v>
      </c>
      <c r="H122" s="59">
        <v>974.1</v>
      </c>
      <c r="I122" s="59">
        <v>938</v>
      </c>
      <c r="J122" s="59">
        <v>1029.8</v>
      </c>
      <c r="K122" s="59">
        <v>1179.5999999999999</v>
      </c>
      <c r="L122" s="59">
        <v>1317.8</v>
      </c>
      <c r="M122" s="59">
        <v>1399.9</v>
      </c>
      <c r="N122" s="59">
        <v>1458.5</v>
      </c>
      <c r="O122" s="59">
        <v>1499.3</v>
      </c>
      <c r="P122" s="59">
        <v>1533</v>
      </c>
      <c r="Q122" s="59">
        <v>1559.1</v>
      </c>
      <c r="R122" s="59">
        <v>1583.6</v>
      </c>
    </row>
    <row r="123" spans="1:18" ht="15" customHeight="1">
      <c r="D123" s="49" t="s">
        <v>216</v>
      </c>
      <c r="E123" s="60">
        <v>6.3380000000000001</v>
      </c>
      <c r="F123" s="60">
        <v>25.47</v>
      </c>
      <c r="G123" s="60">
        <v>7.4809999999999999</v>
      </c>
      <c r="H123" s="61">
        <v>-15.552</v>
      </c>
      <c r="I123" s="61">
        <v>-3.7109999999999999</v>
      </c>
      <c r="J123" s="61">
        <v>9.7929999999999993</v>
      </c>
      <c r="K123" s="61">
        <v>14.54</v>
      </c>
      <c r="L123" s="61">
        <v>11.718999999999999</v>
      </c>
      <c r="M123" s="61">
        <v>6.2290000000000001</v>
      </c>
      <c r="N123" s="61">
        <v>4.1840000000000002</v>
      </c>
      <c r="O123" s="61">
        <v>2.798</v>
      </c>
      <c r="P123" s="61">
        <v>2.2450000000000001</v>
      </c>
      <c r="Q123" s="61">
        <v>1.706</v>
      </c>
      <c r="R123" s="61">
        <v>1.57</v>
      </c>
    </row>
    <row r="124" spans="1:18" ht="15" customHeight="1">
      <c r="C124" s="49" t="s">
        <v>292</v>
      </c>
      <c r="D124" s="49" t="s">
        <v>215</v>
      </c>
      <c r="E124" s="58">
        <v>-64.900000000000006</v>
      </c>
      <c r="F124" s="58">
        <v>-66.3</v>
      </c>
      <c r="G124" s="58">
        <v>181.9</v>
      </c>
      <c r="H124" s="59">
        <v>43.1</v>
      </c>
      <c r="I124" s="59">
        <v>11.6</v>
      </c>
      <c r="J124" s="59">
        <v>73.5</v>
      </c>
      <c r="K124" s="59">
        <v>81.3</v>
      </c>
      <c r="L124" s="59">
        <v>79.400000000000006</v>
      </c>
      <c r="M124" s="59">
        <v>72.2</v>
      </c>
      <c r="N124" s="59">
        <v>70.3</v>
      </c>
      <c r="O124" s="59">
        <v>73.7</v>
      </c>
      <c r="P124" s="59">
        <v>76.7</v>
      </c>
      <c r="Q124" s="59">
        <v>80</v>
      </c>
      <c r="R124" s="59">
        <v>83.6</v>
      </c>
    </row>
    <row r="125" spans="1:18" ht="15" customHeight="1">
      <c r="B125" s="49" t="s">
        <v>293</v>
      </c>
      <c r="D125" s="49" t="s">
        <v>215</v>
      </c>
      <c r="E125" s="58">
        <v>3894.9</v>
      </c>
      <c r="F125" s="58">
        <v>4088.5</v>
      </c>
      <c r="G125" s="58">
        <v>4364.3</v>
      </c>
      <c r="H125" s="59">
        <v>4610.8999999999996</v>
      </c>
      <c r="I125" s="59">
        <v>4813.3</v>
      </c>
      <c r="J125" s="59">
        <v>4986.6000000000004</v>
      </c>
      <c r="K125" s="59">
        <v>5157</v>
      </c>
      <c r="L125" s="59">
        <v>5325.5</v>
      </c>
      <c r="M125" s="59">
        <v>5499.5</v>
      </c>
      <c r="N125" s="59">
        <v>5678.2</v>
      </c>
      <c r="O125" s="59">
        <v>5860.1</v>
      </c>
      <c r="P125" s="59">
        <v>6045.5</v>
      </c>
      <c r="Q125" s="59">
        <v>6222.6</v>
      </c>
      <c r="R125" s="59">
        <v>6411.3</v>
      </c>
    </row>
    <row r="126" spans="1:18" ht="15" customHeight="1">
      <c r="D126" s="49" t="s">
        <v>216</v>
      </c>
      <c r="E126" s="60">
        <v>4.8840000000000003</v>
      </c>
      <c r="F126" s="60">
        <v>4.97</v>
      </c>
      <c r="G126" s="60">
        <v>6.7460000000000004</v>
      </c>
      <c r="H126" s="61">
        <v>5.649</v>
      </c>
      <c r="I126" s="61">
        <v>4.3899999999999997</v>
      </c>
      <c r="J126" s="61">
        <v>3.6</v>
      </c>
      <c r="K126" s="61">
        <v>3.4169999999999998</v>
      </c>
      <c r="L126" s="61">
        <v>3.266</v>
      </c>
      <c r="M126" s="61">
        <v>3.2679999999999998</v>
      </c>
      <c r="N126" s="61">
        <v>3.2480000000000002</v>
      </c>
      <c r="O126" s="61">
        <v>3.2040000000000002</v>
      </c>
      <c r="P126" s="61">
        <v>3.1629999999999998</v>
      </c>
      <c r="Q126" s="61">
        <v>2.93</v>
      </c>
      <c r="R126" s="61">
        <v>3.032</v>
      </c>
    </row>
    <row r="127" spans="1:18" ht="15" customHeight="1">
      <c r="C127" s="49" t="s">
        <v>294</v>
      </c>
      <c r="D127" s="49" t="s">
        <v>215</v>
      </c>
      <c r="E127" s="58">
        <v>1494.6</v>
      </c>
      <c r="F127" s="58">
        <v>1591.3</v>
      </c>
      <c r="G127" s="58">
        <v>1626.4</v>
      </c>
      <c r="H127" s="59">
        <v>1692.3</v>
      </c>
      <c r="I127" s="59">
        <v>1765.9</v>
      </c>
      <c r="J127" s="59">
        <v>1826</v>
      </c>
      <c r="K127" s="59">
        <v>1879.9</v>
      </c>
      <c r="L127" s="59">
        <v>1928.7</v>
      </c>
      <c r="M127" s="59">
        <v>1976</v>
      </c>
      <c r="N127" s="59">
        <v>2022.6</v>
      </c>
      <c r="O127" s="59">
        <v>2070.5</v>
      </c>
      <c r="P127" s="59">
        <v>2118.6999999999998</v>
      </c>
      <c r="Q127" s="59">
        <v>2155.1</v>
      </c>
      <c r="R127" s="59">
        <v>2198.6999999999998</v>
      </c>
    </row>
    <row r="128" spans="1:18" ht="15" customHeight="1">
      <c r="D128" s="49" t="s">
        <v>216</v>
      </c>
      <c r="E128" s="60">
        <v>6.9109999999999996</v>
      </c>
      <c r="F128" s="60">
        <v>6.4660000000000002</v>
      </c>
      <c r="G128" s="60">
        <v>2.2050000000000001</v>
      </c>
      <c r="H128" s="61">
        <v>4.0510000000000002</v>
      </c>
      <c r="I128" s="61">
        <v>4.3499999999999996</v>
      </c>
      <c r="J128" s="61">
        <v>3.4049999999999998</v>
      </c>
      <c r="K128" s="61">
        <v>2.952</v>
      </c>
      <c r="L128" s="61">
        <v>2.5910000000000002</v>
      </c>
      <c r="M128" s="61">
        <v>2.456</v>
      </c>
      <c r="N128" s="61">
        <v>2.355</v>
      </c>
      <c r="O128" s="61">
        <v>2.3679999999999999</v>
      </c>
      <c r="P128" s="61">
        <v>2.3279999999999998</v>
      </c>
      <c r="Q128" s="61">
        <v>1.718</v>
      </c>
      <c r="R128" s="61">
        <v>2.0209999999999999</v>
      </c>
    </row>
    <row r="129" spans="1:20" ht="15" customHeight="1">
      <c r="C129" s="49" t="s">
        <v>295</v>
      </c>
      <c r="D129" s="49" t="s">
        <v>215</v>
      </c>
      <c r="E129" s="58">
        <v>2400.3000000000002</v>
      </c>
      <c r="F129" s="58">
        <v>2497.1999999999998</v>
      </c>
      <c r="G129" s="58">
        <v>2737.9</v>
      </c>
      <c r="H129" s="59">
        <v>2918.6</v>
      </c>
      <c r="I129" s="59">
        <v>3047.4</v>
      </c>
      <c r="J129" s="59">
        <v>3160.6</v>
      </c>
      <c r="K129" s="59">
        <v>3277.1</v>
      </c>
      <c r="L129" s="59">
        <v>3396.8</v>
      </c>
      <c r="M129" s="59">
        <v>3523.5</v>
      </c>
      <c r="N129" s="59">
        <v>3655.6</v>
      </c>
      <c r="O129" s="59">
        <v>3789.6</v>
      </c>
      <c r="P129" s="59">
        <v>3926.8</v>
      </c>
      <c r="Q129" s="59">
        <v>4067.5</v>
      </c>
      <c r="R129" s="59">
        <v>4212.6000000000004</v>
      </c>
    </row>
    <row r="130" spans="1:20" ht="15" customHeight="1">
      <c r="D130" s="49" t="s">
        <v>216</v>
      </c>
      <c r="E130" s="60">
        <v>3.66</v>
      </c>
      <c r="F130" s="60">
        <v>4.0389999999999997</v>
      </c>
      <c r="G130" s="60">
        <v>9.64</v>
      </c>
      <c r="H130" s="61">
        <v>6.5990000000000002</v>
      </c>
      <c r="I130" s="61">
        <v>4.4130000000000003</v>
      </c>
      <c r="J130" s="61">
        <v>3.7120000000000002</v>
      </c>
      <c r="K130" s="61">
        <v>3.6859999999999999</v>
      </c>
      <c r="L130" s="61">
        <v>3.653</v>
      </c>
      <c r="M130" s="61">
        <v>3.7290000000000001</v>
      </c>
      <c r="N130" s="61">
        <v>3.7480000000000002</v>
      </c>
      <c r="O130" s="61">
        <v>3.6659999999999999</v>
      </c>
      <c r="P130" s="61">
        <v>3.6190000000000002</v>
      </c>
      <c r="Q130" s="61">
        <v>3.5830000000000002</v>
      </c>
      <c r="R130" s="61">
        <v>3.5670000000000002</v>
      </c>
    </row>
    <row r="131" spans="1:20" ht="15" customHeight="1">
      <c r="B131" s="49" t="s">
        <v>296</v>
      </c>
      <c r="D131" s="49" t="s">
        <v>215</v>
      </c>
      <c r="E131" s="58">
        <v>-564</v>
      </c>
      <c r="F131" s="58">
        <v>-825.2</v>
      </c>
      <c r="G131" s="58">
        <v>-989.1</v>
      </c>
      <c r="H131" s="59">
        <v>-1023.7</v>
      </c>
      <c r="I131" s="59">
        <v>-988.3</v>
      </c>
      <c r="J131" s="59">
        <v>-908.8</v>
      </c>
      <c r="K131" s="59">
        <v>-915.7</v>
      </c>
      <c r="L131" s="59">
        <v>-950.9</v>
      </c>
      <c r="M131" s="59">
        <v>-984.3</v>
      </c>
      <c r="N131" s="59">
        <v>-999.5</v>
      </c>
      <c r="O131" s="59">
        <v>-1019.4</v>
      </c>
      <c r="P131" s="59">
        <v>-1040.0999999999999</v>
      </c>
      <c r="Q131" s="59">
        <v>-1066.2</v>
      </c>
      <c r="R131" s="59">
        <v>-1097.3</v>
      </c>
    </row>
    <row r="132" spans="1:20" ht="15" customHeight="1">
      <c r="C132" s="49" t="s">
        <v>297</v>
      </c>
      <c r="D132" s="49" t="s">
        <v>215</v>
      </c>
      <c r="E132" s="58">
        <v>2216.3000000000002</v>
      </c>
      <c r="F132" s="58">
        <v>2420.8000000000002</v>
      </c>
      <c r="G132" s="58">
        <v>2912.7</v>
      </c>
      <c r="H132" s="59">
        <v>2915.3</v>
      </c>
      <c r="I132" s="59">
        <v>2973.3</v>
      </c>
      <c r="J132" s="59">
        <v>3211.5</v>
      </c>
      <c r="K132" s="59">
        <v>3370.7</v>
      </c>
      <c r="L132" s="59">
        <v>3507.7</v>
      </c>
      <c r="M132" s="59">
        <v>3649.2</v>
      </c>
      <c r="N132" s="59">
        <v>3794.7</v>
      </c>
      <c r="O132" s="59">
        <v>3941.4</v>
      </c>
      <c r="P132" s="59">
        <v>4091.6</v>
      </c>
      <c r="Q132" s="59">
        <v>4243.6000000000004</v>
      </c>
      <c r="R132" s="59">
        <v>4394</v>
      </c>
    </row>
    <row r="133" spans="1:20" ht="15" customHeight="1">
      <c r="D133" s="49" t="s">
        <v>216</v>
      </c>
      <c r="E133" s="60">
        <v>-12.744</v>
      </c>
      <c r="F133" s="60">
        <v>9.23</v>
      </c>
      <c r="G133" s="60">
        <v>20.315999999999999</v>
      </c>
      <c r="H133" s="61">
        <v>9.0999999999999998E-2</v>
      </c>
      <c r="I133" s="61">
        <v>1.9890000000000001</v>
      </c>
      <c r="J133" s="61">
        <v>8.01</v>
      </c>
      <c r="K133" s="61">
        <v>4.9569999999999999</v>
      </c>
      <c r="L133" s="61">
        <v>4.0629999999999997</v>
      </c>
      <c r="M133" s="61">
        <v>4.032</v>
      </c>
      <c r="N133" s="61">
        <v>3.988</v>
      </c>
      <c r="O133" s="61">
        <v>3.8639999999999999</v>
      </c>
      <c r="P133" s="61">
        <v>3.8119999999999998</v>
      </c>
      <c r="Q133" s="61">
        <v>3.714</v>
      </c>
      <c r="R133" s="61">
        <v>3.544</v>
      </c>
    </row>
    <row r="134" spans="1:20" s="77" customFormat="1" ht="15" customHeight="1">
      <c r="A134" s="49"/>
      <c r="B134" s="49"/>
      <c r="C134" s="49" t="s">
        <v>298</v>
      </c>
      <c r="D134" s="49" t="s">
        <v>215</v>
      </c>
      <c r="E134" s="58">
        <v>2780.3</v>
      </c>
      <c r="F134" s="58">
        <v>3246</v>
      </c>
      <c r="G134" s="58">
        <v>3901.8</v>
      </c>
      <c r="H134" s="59">
        <v>3939</v>
      </c>
      <c r="I134" s="59">
        <v>3961.6</v>
      </c>
      <c r="J134" s="59">
        <v>4120.3</v>
      </c>
      <c r="K134" s="59">
        <v>4286.3999999999996</v>
      </c>
      <c r="L134" s="59">
        <v>4458.6000000000004</v>
      </c>
      <c r="M134" s="59">
        <v>4633.3999999999996</v>
      </c>
      <c r="N134" s="59">
        <v>4794.3</v>
      </c>
      <c r="O134" s="59">
        <v>4960.8</v>
      </c>
      <c r="P134" s="59">
        <v>5131.7</v>
      </c>
      <c r="Q134" s="59">
        <v>5309.8</v>
      </c>
      <c r="R134" s="59">
        <v>5491.3</v>
      </c>
    </row>
    <row r="135" spans="1:20" ht="15" customHeight="1">
      <c r="D135" s="49" t="s">
        <v>216</v>
      </c>
      <c r="E135" s="60">
        <v>-11.7</v>
      </c>
      <c r="F135" s="60">
        <v>16.751999999999999</v>
      </c>
      <c r="G135" s="60">
        <v>20.201000000000001</v>
      </c>
      <c r="H135" s="61">
        <v>0.95399999999999996</v>
      </c>
      <c r="I135" s="61">
        <v>0.57199999999999995</v>
      </c>
      <c r="J135" s="61">
        <v>4.0060000000000002</v>
      </c>
      <c r="K135" s="61">
        <v>4.0309999999999997</v>
      </c>
      <c r="L135" s="61">
        <v>4.016</v>
      </c>
      <c r="M135" s="61">
        <v>3.9220000000000002</v>
      </c>
      <c r="N135" s="61">
        <v>3.4710000000000001</v>
      </c>
      <c r="O135" s="61">
        <v>3.4729999999999999</v>
      </c>
      <c r="P135" s="61">
        <v>3.4460000000000002</v>
      </c>
      <c r="Q135" s="61">
        <v>3.4689999999999999</v>
      </c>
      <c r="R135" s="61">
        <v>3.4180000000000001</v>
      </c>
    </row>
    <row r="136" spans="1:20" ht="15" customHeight="1">
      <c r="B136" s="49" t="s">
        <v>299</v>
      </c>
      <c r="D136" s="49" t="s">
        <v>215</v>
      </c>
      <c r="E136" s="58">
        <v>-505.6</v>
      </c>
      <c r="F136" s="58">
        <v>-824</v>
      </c>
      <c r="G136" s="58">
        <v>-997.1</v>
      </c>
      <c r="H136" s="59">
        <v>-1048.8</v>
      </c>
      <c r="I136" s="59">
        <v>-1034.7</v>
      </c>
      <c r="J136" s="59">
        <v>-965.7</v>
      </c>
      <c r="K136" s="59">
        <v>-968.4</v>
      </c>
      <c r="L136" s="59">
        <v>-1013</v>
      </c>
      <c r="M136" s="59">
        <v>-1064.8</v>
      </c>
      <c r="N136" s="59">
        <v>-1097</v>
      </c>
      <c r="O136" s="59">
        <v>-1131.0999999999999</v>
      </c>
      <c r="P136" s="59">
        <v>-1166.2</v>
      </c>
      <c r="Q136" s="59">
        <v>-1211.2</v>
      </c>
      <c r="R136" s="59">
        <v>-1263.5</v>
      </c>
    </row>
    <row r="137" spans="1:20" ht="15" customHeight="1">
      <c r="E137" s="60"/>
      <c r="F137" s="60"/>
      <c r="G137" s="60"/>
      <c r="H137" s="61"/>
      <c r="I137" s="61"/>
      <c r="J137" s="61"/>
      <c r="K137" s="61"/>
      <c r="L137" s="61"/>
      <c r="M137" s="61"/>
      <c r="N137" s="61"/>
      <c r="O137" s="61"/>
      <c r="P137" s="61"/>
      <c r="Q137" s="61"/>
      <c r="R137" s="61"/>
      <c r="S137" s="67"/>
      <c r="T137" s="67"/>
    </row>
    <row r="138" spans="1:20" ht="15" customHeight="1">
      <c r="A138" s="57" t="s">
        <v>300</v>
      </c>
      <c r="E138" s="60"/>
      <c r="F138" s="60"/>
      <c r="G138" s="60"/>
      <c r="H138" s="61"/>
      <c r="I138" s="61"/>
      <c r="J138" s="61"/>
      <c r="K138" s="61"/>
      <c r="L138" s="61"/>
      <c r="M138" s="61"/>
      <c r="N138" s="61"/>
      <c r="O138" s="61"/>
      <c r="P138" s="61"/>
      <c r="Q138" s="61"/>
      <c r="R138" s="61"/>
    </row>
    <row r="139" spans="1:20" ht="15" customHeight="1">
      <c r="B139" s="49" t="s">
        <v>288</v>
      </c>
      <c r="D139" s="49" t="s">
        <v>218</v>
      </c>
      <c r="E139" s="58">
        <v>12745.5</v>
      </c>
      <c r="F139" s="58">
        <v>13520.4</v>
      </c>
      <c r="G139" s="58">
        <v>14067.3</v>
      </c>
      <c r="H139" s="59">
        <v>14344.6</v>
      </c>
      <c r="I139" s="59">
        <v>14526</v>
      </c>
      <c r="J139" s="59">
        <v>14768.2</v>
      </c>
      <c r="K139" s="59">
        <v>15031.4</v>
      </c>
      <c r="L139" s="59">
        <v>15330.8</v>
      </c>
      <c r="M139" s="59">
        <v>15630.1</v>
      </c>
      <c r="N139" s="59">
        <v>15932.1</v>
      </c>
      <c r="O139" s="59">
        <v>16250.8</v>
      </c>
      <c r="P139" s="59">
        <v>16575</v>
      </c>
      <c r="Q139" s="59">
        <v>16921.8</v>
      </c>
      <c r="R139" s="59">
        <v>17264.900000000001</v>
      </c>
    </row>
    <row r="140" spans="1:20" ht="15" customHeight="1">
      <c r="D140" s="49" t="s">
        <v>216</v>
      </c>
      <c r="E140" s="60">
        <v>-2.121</v>
      </c>
      <c r="F140" s="60">
        <v>6.0789999999999997</v>
      </c>
      <c r="G140" s="60">
        <v>4.0449999999999999</v>
      </c>
      <c r="H140" s="61">
        <v>1.9710000000000001</v>
      </c>
      <c r="I140" s="61">
        <v>1.264</v>
      </c>
      <c r="J140" s="61">
        <v>1.667</v>
      </c>
      <c r="K140" s="61">
        <v>1.782</v>
      </c>
      <c r="L140" s="61">
        <v>1.9910000000000001</v>
      </c>
      <c r="M140" s="61">
        <v>1.9510000000000001</v>
      </c>
      <c r="N140" s="61">
        <v>1.9319999999999999</v>
      </c>
      <c r="O140" s="61">
        <v>2</v>
      </c>
      <c r="P140" s="61">
        <v>1.994</v>
      </c>
      <c r="Q140" s="61">
        <v>2.0920000000000001</v>
      </c>
      <c r="R140" s="61">
        <v>2.0270000000000001</v>
      </c>
    </row>
    <row r="141" spans="1:20" ht="15" customHeight="1">
      <c r="B141" s="49" t="s">
        <v>289</v>
      </c>
      <c r="D141" s="49" t="s">
        <v>218</v>
      </c>
      <c r="E141" s="58">
        <v>3285.7</v>
      </c>
      <c r="F141" s="58">
        <v>3527</v>
      </c>
      <c r="G141" s="58">
        <v>3785</v>
      </c>
      <c r="H141" s="59">
        <v>3536.2</v>
      </c>
      <c r="I141" s="59">
        <v>3505</v>
      </c>
      <c r="J141" s="59">
        <v>3729.3</v>
      </c>
      <c r="K141" s="59">
        <v>3972.5</v>
      </c>
      <c r="L141" s="59">
        <v>4183.2</v>
      </c>
      <c r="M141" s="59">
        <v>4331.7</v>
      </c>
      <c r="N141" s="59">
        <v>4444.7</v>
      </c>
      <c r="O141" s="59">
        <v>4545.8</v>
      </c>
      <c r="P141" s="59">
        <v>4643.1000000000004</v>
      </c>
      <c r="Q141" s="59">
        <v>4729.2</v>
      </c>
      <c r="R141" s="59">
        <v>4814.7</v>
      </c>
    </row>
    <row r="142" spans="1:20" ht="15" customHeight="1">
      <c r="D142" s="49" t="s">
        <v>216</v>
      </c>
      <c r="E142" s="60">
        <v>-5.9020000000000001</v>
      </c>
      <c r="F142" s="60">
        <v>7.3440000000000003</v>
      </c>
      <c r="G142" s="60">
        <v>7.3159999999999998</v>
      </c>
      <c r="H142" s="61">
        <v>-6.5739999999999998</v>
      </c>
      <c r="I142" s="61">
        <v>-0.88</v>
      </c>
      <c r="J142" s="61">
        <v>6.3970000000000002</v>
      </c>
      <c r="K142" s="61">
        <v>6.5209999999999999</v>
      </c>
      <c r="L142" s="61">
        <v>5.3040000000000003</v>
      </c>
      <c r="M142" s="61">
        <v>3.5489999999999999</v>
      </c>
      <c r="N142" s="61">
        <v>2.6080000000000001</v>
      </c>
      <c r="O142" s="61">
        <v>2.274</v>
      </c>
      <c r="P142" s="61">
        <v>2.14</v>
      </c>
      <c r="Q142" s="61">
        <v>1.855</v>
      </c>
      <c r="R142" s="61">
        <v>1.806</v>
      </c>
    </row>
    <row r="143" spans="1:20" ht="15" customHeight="1">
      <c r="C143" s="49" t="s">
        <v>290</v>
      </c>
      <c r="D143" s="49" t="s">
        <v>218</v>
      </c>
      <c r="E143" s="58">
        <v>2690.4</v>
      </c>
      <c r="F143" s="58">
        <v>2801.1</v>
      </c>
      <c r="G143" s="58">
        <v>2910.7</v>
      </c>
      <c r="H143" s="59">
        <v>2973</v>
      </c>
      <c r="I143" s="59">
        <v>3008.5</v>
      </c>
      <c r="J143" s="59">
        <v>3131.3</v>
      </c>
      <c r="K143" s="59">
        <v>3283.6</v>
      </c>
      <c r="L143" s="59">
        <v>3429.7</v>
      </c>
      <c r="M143" s="59">
        <v>3562.3</v>
      </c>
      <c r="N143" s="59">
        <v>3672.7</v>
      </c>
      <c r="O143" s="59">
        <v>3781.8</v>
      </c>
      <c r="P143" s="59">
        <v>3893.4</v>
      </c>
      <c r="Q143" s="59">
        <v>3998.1</v>
      </c>
      <c r="R143" s="59">
        <v>4103.3</v>
      </c>
    </row>
    <row r="144" spans="1:20" ht="15" customHeight="1">
      <c r="D144" s="49" t="s">
        <v>216</v>
      </c>
      <c r="E144" s="60">
        <v>-3.4670000000000001</v>
      </c>
      <c r="F144" s="60">
        <v>4.1139999999999999</v>
      </c>
      <c r="G144" s="60">
        <v>3.915</v>
      </c>
      <c r="H144" s="61">
        <v>2.14</v>
      </c>
      <c r="I144" s="61">
        <v>1.1919999999999999</v>
      </c>
      <c r="J144" s="61">
        <v>4.0810000000000004</v>
      </c>
      <c r="K144" s="61">
        <v>4.8659999999999997</v>
      </c>
      <c r="L144" s="61">
        <v>4.4489999999999998</v>
      </c>
      <c r="M144" s="61">
        <v>3.8650000000000002</v>
      </c>
      <c r="N144" s="61">
        <v>3.0979999999999999</v>
      </c>
      <c r="O144" s="61">
        <v>2.9710000000000001</v>
      </c>
      <c r="P144" s="61">
        <v>2.9489999999999998</v>
      </c>
      <c r="Q144" s="61">
        <v>2.69</v>
      </c>
      <c r="R144" s="61">
        <v>2.6320000000000001</v>
      </c>
    </row>
    <row r="145" spans="1:18" ht="15" customHeight="1">
      <c r="C145" s="49" t="s">
        <v>291</v>
      </c>
      <c r="D145" s="49" t="s">
        <v>218</v>
      </c>
      <c r="E145" s="58">
        <v>624.70000000000005</v>
      </c>
      <c r="F145" s="58">
        <v>719.9</v>
      </c>
      <c r="G145" s="58">
        <v>676.6</v>
      </c>
      <c r="H145" s="59">
        <v>532.70000000000005</v>
      </c>
      <c r="I145" s="59">
        <v>505.8</v>
      </c>
      <c r="J145" s="59">
        <v>548.29999999999995</v>
      </c>
      <c r="K145" s="59">
        <v>614.4</v>
      </c>
      <c r="L145" s="59">
        <v>667.2</v>
      </c>
      <c r="M145" s="59">
        <v>689</v>
      </c>
      <c r="N145" s="59">
        <v>698.3</v>
      </c>
      <c r="O145" s="59">
        <v>698</v>
      </c>
      <c r="P145" s="59">
        <v>694.4</v>
      </c>
      <c r="Q145" s="59">
        <v>687.8</v>
      </c>
      <c r="R145" s="59">
        <v>680.6</v>
      </c>
    </row>
    <row r="146" spans="1:18" ht="15" customHeight="1">
      <c r="D146" s="49" t="s">
        <v>216</v>
      </c>
      <c r="E146" s="60">
        <v>3.56</v>
      </c>
      <c r="F146" s="60">
        <v>15.226000000000001</v>
      </c>
      <c r="G146" s="60">
        <v>-6.0010000000000003</v>
      </c>
      <c r="H146" s="61">
        <v>-21.268000000000001</v>
      </c>
      <c r="I146" s="61">
        <v>-5.0529999999999999</v>
      </c>
      <c r="J146" s="61">
        <v>8.3979999999999997</v>
      </c>
      <c r="K146" s="61">
        <v>12.048</v>
      </c>
      <c r="L146" s="61">
        <v>8.5950000000000006</v>
      </c>
      <c r="M146" s="61">
        <v>3.2770000000000001</v>
      </c>
      <c r="N146" s="61">
        <v>1.339</v>
      </c>
      <c r="O146" s="61">
        <v>-3.5999999999999997E-2</v>
      </c>
      <c r="P146" s="61">
        <v>-0.51600000000000001</v>
      </c>
      <c r="Q146" s="61">
        <v>-0.95599999999999996</v>
      </c>
      <c r="R146" s="61">
        <v>-1.04</v>
      </c>
    </row>
    <row r="147" spans="1:18" ht="15" customHeight="1">
      <c r="C147" s="49" t="s">
        <v>292</v>
      </c>
      <c r="D147" s="49" t="s">
        <v>218</v>
      </c>
      <c r="E147" s="58">
        <v>-67.900000000000006</v>
      </c>
      <c r="F147" s="58">
        <v>-54.2</v>
      </c>
      <c r="G147" s="58">
        <v>143</v>
      </c>
      <c r="H147" s="59">
        <v>34.1</v>
      </c>
      <c r="I147" s="59">
        <v>9.1999999999999993</v>
      </c>
      <c r="J147" s="59">
        <v>58.7</v>
      </c>
      <c r="K147" s="59">
        <v>64.5</v>
      </c>
      <c r="L147" s="59">
        <v>62.3</v>
      </c>
      <c r="M147" s="59">
        <v>55.8</v>
      </c>
      <c r="N147" s="59">
        <v>53.4</v>
      </c>
      <c r="O147" s="59">
        <v>55.1</v>
      </c>
      <c r="P147" s="59">
        <v>56.4</v>
      </c>
      <c r="Q147" s="59">
        <v>58</v>
      </c>
      <c r="R147" s="59">
        <v>59.6</v>
      </c>
    </row>
    <row r="148" spans="1:18" ht="15" customHeight="1">
      <c r="B148" s="49" t="s">
        <v>293</v>
      </c>
      <c r="D148" s="49" t="s">
        <v>218</v>
      </c>
      <c r="E148" s="58">
        <v>3398.2</v>
      </c>
      <c r="F148" s="58">
        <v>3421.7</v>
      </c>
      <c r="G148" s="58">
        <v>3397.7</v>
      </c>
      <c r="H148" s="59">
        <v>3425.2</v>
      </c>
      <c r="I148" s="59">
        <v>3470.6</v>
      </c>
      <c r="J148" s="59">
        <v>3500.8</v>
      </c>
      <c r="K148" s="59">
        <v>3529.2</v>
      </c>
      <c r="L148" s="59">
        <v>3554.1</v>
      </c>
      <c r="M148" s="59">
        <v>3577.1</v>
      </c>
      <c r="N148" s="59">
        <v>3596.7</v>
      </c>
      <c r="O148" s="59">
        <v>3613.7</v>
      </c>
      <c r="P148" s="59">
        <v>3629.4</v>
      </c>
      <c r="Q148" s="59">
        <v>3637.4</v>
      </c>
      <c r="R148" s="59">
        <v>3649.8</v>
      </c>
    </row>
    <row r="149" spans="1:18" ht="15" customHeight="1">
      <c r="D149" s="49" t="s">
        <v>216</v>
      </c>
      <c r="E149" s="60">
        <v>3.3010000000000002</v>
      </c>
      <c r="F149" s="60">
        <v>0.69299999999999995</v>
      </c>
      <c r="G149" s="60">
        <v>-0.70299999999999996</v>
      </c>
      <c r="H149" s="61">
        <v>0.80900000000000005</v>
      </c>
      <c r="I149" s="61">
        <v>1.327</v>
      </c>
      <c r="J149" s="61">
        <v>0.86899999999999999</v>
      </c>
      <c r="K149" s="61">
        <v>0.81</v>
      </c>
      <c r="L149" s="61">
        <v>0.70599999999999996</v>
      </c>
      <c r="M149" s="61">
        <v>0.64700000000000002</v>
      </c>
      <c r="N149" s="61">
        <v>0.54700000000000004</v>
      </c>
      <c r="O149" s="61">
        <v>0.47299999999999998</v>
      </c>
      <c r="P149" s="61">
        <v>0.434</v>
      </c>
      <c r="Q149" s="61">
        <v>0.218</v>
      </c>
      <c r="R149" s="61">
        <v>0.34100000000000003</v>
      </c>
    </row>
    <row r="150" spans="1:18" ht="15" customHeight="1">
      <c r="C150" s="49" t="s">
        <v>294</v>
      </c>
      <c r="D150" s="49" t="s">
        <v>218</v>
      </c>
      <c r="E150" s="58">
        <v>1341.3</v>
      </c>
      <c r="F150" s="58">
        <v>1389.3</v>
      </c>
      <c r="G150" s="58">
        <v>1354.6</v>
      </c>
      <c r="H150" s="59">
        <v>1358.9</v>
      </c>
      <c r="I150" s="59">
        <v>1381.5</v>
      </c>
      <c r="J150" s="59">
        <v>1392</v>
      </c>
      <c r="K150" s="59">
        <v>1400.5</v>
      </c>
      <c r="L150" s="59">
        <v>1407</v>
      </c>
      <c r="M150" s="59">
        <v>1412.1</v>
      </c>
      <c r="N150" s="59">
        <v>1415.5</v>
      </c>
      <c r="O150" s="59">
        <v>1418.9</v>
      </c>
      <c r="P150" s="59">
        <v>1421.7</v>
      </c>
      <c r="Q150" s="59">
        <v>1416.1</v>
      </c>
      <c r="R150" s="59">
        <v>1415.1</v>
      </c>
    </row>
    <row r="151" spans="1:18" ht="15" customHeight="1">
      <c r="D151" s="49" t="s">
        <v>216</v>
      </c>
      <c r="E151" s="60">
        <v>5.87</v>
      </c>
      <c r="F151" s="60">
        <v>3.58</v>
      </c>
      <c r="G151" s="60">
        <v>-2.496</v>
      </c>
      <c r="H151" s="61">
        <v>0.31900000000000001</v>
      </c>
      <c r="I151" s="61">
        <v>1.661</v>
      </c>
      <c r="J151" s="61">
        <v>0.75700000000000001</v>
      </c>
      <c r="K151" s="61">
        <v>0.61399999999999999</v>
      </c>
      <c r="L151" s="61">
        <v>0.46400000000000002</v>
      </c>
      <c r="M151" s="61">
        <v>0.35899999999999999</v>
      </c>
      <c r="N151" s="61">
        <v>0.24099999999999999</v>
      </c>
      <c r="O151" s="61">
        <v>0.24</v>
      </c>
      <c r="P151" s="61">
        <v>0.19900000000000001</v>
      </c>
      <c r="Q151" s="61">
        <v>-0.39300000000000002</v>
      </c>
      <c r="R151" s="61">
        <v>-7.0000000000000007E-2</v>
      </c>
    </row>
    <row r="152" spans="1:18" ht="15" customHeight="1">
      <c r="C152" s="49" t="s">
        <v>295</v>
      </c>
      <c r="D152" s="49" t="s">
        <v>218</v>
      </c>
      <c r="E152" s="58">
        <v>2056.9</v>
      </c>
      <c r="F152" s="58">
        <v>2034.6</v>
      </c>
      <c r="G152" s="58">
        <v>2043.3</v>
      </c>
      <c r="H152" s="59">
        <v>2065.8000000000002</v>
      </c>
      <c r="I152" s="59">
        <v>2089.3000000000002</v>
      </c>
      <c r="J152" s="59">
        <v>2108.8000000000002</v>
      </c>
      <c r="K152" s="59">
        <v>2128.3000000000002</v>
      </c>
      <c r="L152" s="59">
        <v>2146.3000000000002</v>
      </c>
      <c r="M152" s="59">
        <v>2163.6999999999998</v>
      </c>
      <c r="N152" s="59">
        <v>2179.3000000000002</v>
      </c>
      <c r="O152" s="59">
        <v>2192.4</v>
      </c>
      <c r="P152" s="59">
        <v>2204.6999999999998</v>
      </c>
      <c r="Q152" s="59">
        <v>2216.8000000000002</v>
      </c>
      <c r="R152" s="59">
        <v>2229.3000000000002</v>
      </c>
    </row>
    <row r="153" spans="1:18" ht="15" customHeight="1">
      <c r="D153" s="49" t="s">
        <v>216</v>
      </c>
      <c r="E153" s="60">
        <v>1.7549999999999999</v>
      </c>
      <c r="F153" s="60">
        <v>-1.083</v>
      </c>
      <c r="G153" s="60">
        <v>0.42699999999999999</v>
      </c>
      <c r="H153" s="61">
        <v>1.101</v>
      </c>
      <c r="I153" s="61">
        <v>1.1339999999999999</v>
      </c>
      <c r="J153" s="61">
        <v>0.93500000000000005</v>
      </c>
      <c r="K153" s="61">
        <v>0.92300000000000004</v>
      </c>
      <c r="L153" s="61">
        <v>0.84499999999999997</v>
      </c>
      <c r="M153" s="61">
        <v>0.81100000000000005</v>
      </c>
      <c r="N153" s="61">
        <v>0.71899999999999997</v>
      </c>
      <c r="O153" s="61">
        <v>0.60199999999999998</v>
      </c>
      <c r="P153" s="61">
        <v>0.56299999999999994</v>
      </c>
      <c r="Q153" s="61">
        <v>0.54800000000000004</v>
      </c>
      <c r="R153" s="61">
        <v>0.56000000000000005</v>
      </c>
    </row>
    <row r="154" spans="1:18" ht="15" customHeight="1">
      <c r="B154" s="49" t="s">
        <v>296</v>
      </c>
      <c r="D154" s="49" t="s">
        <v>218</v>
      </c>
      <c r="E154" s="58">
        <v>-854.9</v>
      </c>
      <c r="F154" s="58">
        <v>-1185</v>
      </c>
      <c r="G154" s="58">
        <v>-1370.4</v>
      </c>
      <c r="H154" s="59">
        <v>-1362.6</v>
      </c>
      <c r="I154" s="59">
        <v>-1306.2</v>
      </c>
      <c r="J154" s="59">
        <v>-1244.8</v>
      </c>
      <c r="K154" s="59">
        <v>-1257.3</v>
      </c>
      <c r="L154" s="59">
        <v>-1289.9000000000001</v>
      </c>
      <c r="M154" s="59">
        <v>-1316.5</v>
      </c>
      <c r="N154" s="59">
        <v>-1322.3</v>
      </c>
      <c r="O154" s="59">
        <v>-1330.5</v>
      </c>
      <c r="P154" s="59">
        <v>-1340.7</v>
      </c>
      <c r="Q154" s="59">
        <v>-1355.6</v>
      </c>
      <c r="R154" s="59">
        <v>-1372.6</v>
      </c>
    </row>
    <row r="155" spans="1:18" ht="15" customHeight="1">
      <c r="C155" s="49" t="s">
        <v>297</v>
      </c>
      <c r="D155" s="49" t="s">
        <v>218</v>
      </c>
      <c r="E155" s="58">
        <v>2295.9</v>
      </c>
      <c r="F155" s="58">
        <v>2329.1</v>
      </c>
      <c r="G155" s="58">
        <v>2507</v>
      </c>
      <c r="H155" s="59">
        <v>2517.3000000000002</v>
      </c>
      <c r="I155" s="59">
        <v>2542.1999999999998</v>
      </c>
      <c r="J155" s="59">
        <v>2708.7</v>
      </c>
      <c r="K155" s="59">
        <v>2803.2</v>
      </c>
      <c r="L155" s="59">
        <v>2873.9</v>
      </c>
      <c r="M155" s="59">
        <v>2940</v>
      </c>
      <c r="N155" s="59">
        <v>3003.1</v>
      </c>
      <c r="O155" s="59">
        <v>3064.2</v>
      </c>
      <c r="P155" s="59">
        <v>3124.3</v>
      </c>
      <c r="Q155" s="59">
        <v>3185.2</v>
      </c>
      <c r="R155" s="59">
        <v>3247.5</v>
      </c>
    </row>
    <row r="156" spans="1:18" ht="15" customHeight="1">
      <c r="D156" s="49" t="s">
        <v>216</v>
      </c>
      <c r="E156" s="60">
        <v>-10.57</v>
      </c>
      <c r="F156" s="60">
        <v>1.4470000000000001</v>
      </c>
      <c r="G156" s="60">
        <v>7.6349999999999998</v>
      </c>
      <c r="H156" s="61">
        <v>0.41399999999999998</v>
      </c>
      <c r="I156" s="61">
        <v>0.98699999999999999</v>
      </c>
      <c r="J156" s="61">
        <v>6.5490000000000004</v>
      </c>
      <c r="K156" s="61">
        <v>3.4870000000000001</v>
      </c>
      <c r="L156" s="61">
        <v>2.5219999999999998</v>
      </c>
      <c r="M156" s="61">
        <v>2.2989999999999999</v>
      </c>
      <c r="N156" s="61">
        <v>2.1459999999999999</v>
      </c>
      <c r="O156" s="61">
        <v>2.0329999999999999</v>
      </c>
      <c r="P156" s="61">
        <v>1.9630000000000001</v>
      </c>
      <c r="Q156" s="61">
        <v>1.9470000000000001</v>
      </c>
      <c r="R156" s="61">
        <v>1.9570000000000001</v>
      </c>
    </row>
    <row r="157" spans="1:18" ht="15" customHeight="1">
      <c r="C157" s="49" t="s">
        <v>298</v>
      </c>
      <c r="D157" s="49" t="s">
        <v>218</v>
      </c>
      <c r="E157" s="58">
        <v>3150.8</v>
      </c>
      <c r="F157" s="58">
        <v>3514.1</v>
      </c>
      <c r="G157" s="58">
        <v>3877.4</v>
      </c>
      <c r="H157" s="59">
        <v>3879.9</v>
      </c>
      <c r="I157" s="59">
        <v>3848.4</v>
      </c>
      <c r="J157" s="59">
        <v>3953.5</v>
      </c>
      <c r="K157" s="59">
        <v>4060.5</v>
      </c>
      <c r="L157" s="59">
        <v>4163.8</v>
      </c>
      <c r="M157" s="59">
        <v>4256.5</v>
      </c>
      <c r="N157" s="59">
        <v>4325.3999999999996</v>
      </c>
      <c r="O157" s="59">
        <v>4394.6000000000004</v>
      </c>
      <c r="P157" s="59">
        <v>4465</v>
      </c>
      <c r="Q157" s="59">
        <v>4540.8</v>
      </c>
      <c r="R157" s="59">
        <v>4620.1000000000004</v>
      </c>
    </row>
    <row r="158" spans="1:18" ht="15" customHeight="1">
      <c r="A158" s="54"/>
      <c r="B158" s="54"/>
      <c r="C158" s="54"/>
      <c r="D158" s="54" t="s">
        <v>216</v>
      </c>
      <c r="E158" s="68">
        <v>-9.5150000000000006</v>
      </c>
      <c r="F158" s="68">
        <v>11.531000000000001</v>
      </c>
      <c r="G158" s="68">
        <v>10.337</v>
      </c>
      <c r="H158" s="69">
        <v>6.6000000000000003E-2</v>
      </c>
      <c r="I158" s="69">
        <v>-0.81299999999999994</v>
      </c>
      <c r="J158" s="69">
        <v>2.7309999999999999</v>
      </c>
      <c r="K158" s="69">
        <v>2.7050000000000001</v>
      </c>
      <c r="L158" s="69">
        <v>2.544</v>
      </c>
      <c r="M158" s="69">
        <v>2.2250000000000001</v>
      </c>
      <c r="N158" s="69">
        <v>1.62</v>
      </c>
      <c r="O158" s="69">
        <v>1.6</v>
      </c>
      <c r="P158" s="69">
        <v>1.6</v>
      </c>
      <c r="Q158" s="69">
        <v>1.696</v>
      </c>
      <c r="R158" s="69">
        <v>1.7470000000000001</v>
      </c>
    </row>
    <row r="159" spans="1:18" ht="15" customHeight="1">
      <c r="E159" s="60"/>
      <c r="F159" s="60"/>
      <c r="G159" s="60"/>
      <c r="H159" s="60"/>
      <c r="I159" s="60"/>
      <c r="J159" s="60"/>
      <c r="K159" s="60"/>
      <c r="L159" s="60"/>
      <c r="M159" s="60"/>
      <c r="N159" s="60"/>
    </row>
    <row r="160" spans="1:18" ht="15" customHeight="1">
      <c r="A160" s="49" t="s">
        <v>191</v>
      </c>
      <c r="E160" s="60"/>
      <c r="F160" s="60"/>
      <c r="G160" s="60"/>
      <c r="H160" s="60"/>
      <c r="I160" s="60"/>
      <c r="J160" s="60"/>
      <c r="K160" s="60"/>
      <c r="L160" s="60"/>
      <c r="M160" s="60"/>
      <c r="N160" s="60"/>
    </row>
    <row r="161" spans="1:18" ht="15" customHeight="1">
      <c r="A161" s="77"/>
      <c r="B161" s="77"/>
      <c r="C161" s="77"/>
      <c r="D161" s="77"/>
      <c r="E161" s="60"/>
      <c r="F161" s="60"/>
      <c r="G161" s="60"/>
      <c r="H161" s="60"/>
      <c r="I161" s="60"/>
      <c r="J161" s="60"/>
      <c r="K161" s="60"/>
      <c r="L161" s="60"/>
      <c r="M161" s="60"/>
      <c r="N161" s="60"/>
      <c r="O161" s="77"/>
    </row>
    <row r="162" spans="1:18" ht="15" customHeight="1">
      <c r="A162" s="70" t="s">
        <v>301</v>
      </c>
      <c r="B162" s="70"/>
      <c r="C162" s="70"/>
      <c r="D162" s="70"/>
      <c r="E162" s="60"/>
      <c r="F162" s="60"/>
      <c r="G162" s="60"/>
      <c r="H162" s="60"/>
      <c r="I162" s="60"/>
      <c r="J162" s="60"/>
      <c r="K162" s="60"/>
      <c r="L162" s="60"/>
      <c r="M162" s="60"/>
      <c r="N162" s="60"/>
    </row>
    <row r="163" spans="1:18" ht="15" customHeight="1">
      <c r="C163" s="71"/>
      <c r="E163" s="60"/>
      <c r="F163" s="60"/>
      <c r="G163" s="60"/>
      <c r="H163" s="60"/>
      <c r="I163" s="60"/>
      <c r="J163" s="60"/>
      <c r="K163" s="60"/>
      <c r="L163" s="60"/>
      <c r="M163" s="60"/>
      <c r="N163" s="60"/>
    </row>
    <row r="164" spans="1:18" ht="16.5" customHeight="1">
      <c r="A164" s="49" t="s">
        <v>302</v>
      </c>
      <c r="C164" s="71"/>
      <c r="E164" s="72"/>
      <c r="F164" s="72"/>
      <c r="G164" s="72"/>
      <c r="H164" s="72"/>
      <c r="I164" s="72"/>
      <c r="J164" s="72"/>
      <c r="K164" s="72"/>
      <c r="L164" s="72"/>
      <c r="M164" s="72"/>
      <c r="N164" s="72"/>
    </row>
    <row r="165" spans="1:18" ht="15" customHeight="1">
      <c r="C165" s="71"/>
      <c r="E165" s="60"/>
      <c r="F165" s="60"/>
      <c r="G165" s="60"/>
      <c r="H165" s="60"/>
      <c r="I165" s="60"/>
      <c r="J165" s="60"/>
      <c r="K165" s="60"/>
      <c r="L165" s="60"/>
      <c r="M165" s="60"/>
      <c r="N165" s="60"/>
    </row>
    <row r="166" spans="1:18" ht="15" customHeight="1">
      <c r="A166" s="49" t="s">
        <v>303</v>
      </c>
      <c r="B166" s="67"/>
      <c r="C166" s="67"/>
      <c r="D166" s="67"/>
      <c r="E166" s="60"/>
      <c r="F166" s="60"/>
      <c r="G166" s="60"/>
      <c r="H166" s="60"/>
      <c r="I166" s="60"/>
      <c r="J166" s="60"/>
      <c r="K166" s="60"/>
      <c r="L166" s="60"/>
      <c r="M166" s="60"/>
      <c r="N166" s="60"/>
      <c r="O166" s="67"/>
    </row>
    <row r="167" spans="1:18" ht="15" customHeight="1">
      <c r="A167" s="54"/>
      <c r="B167" s="73"/>
      <c r="C167" s="54"/>
      <c r="D167" s="54"/>
      <c r="E167" s="68"/>
      <c r="F167" s="68"/>
      <c r="G167" s="68"/>
      <c r="H167" s="68"/>
      <c r="I167" s="68"/>
      <c r="J167" s="68"/>
      <c r="K167" s="68"/>
      <c r="L167" s="68"/>
      <c r="M167" s="68"/>
      <c r="N167" s="68"/>
      <c r="O167" s="54"/>
      <c r="P167" s="54"/>
      <c r="Q167" s="54"/>
      <c r="R167" s="54"/>
    </row>
    <row r="168" spans="1:18" ht="15" customHeight="1">
      <c r="E168" s="60"/>
      <c r="F168" s="60"/>
      <c r="G168" s="60"/>
      <c r="H168" s="60"/>
      <c r="I168" s="60"/>
      <c r="J168" s="60"/>
      <c r="K168" s="60"/>
      <c r="L168" s="60"/>
      <c r="M168" s="60"/>
      <c r="N168" s="60"/>
    </row>
    <row r="169" spans="1:18" ht="15" customHeight="1">
      <c r="A169" s="74" t="s">
        <v>177</v>
      </c>
      <c r="E169" s="60"/>
      <c r="F169" s="60"/>
      <c r="G169" s="60"/>
      <c r="H169" s="60"/>
      <c r="I169" s="60"/>
      <c r="J169" s="60"/>
      <c r="K169" s="60"/>
      <c r="L169" s="60"/>
      <c r="M169" s="60"/>
      <c r="N169" s="60"/>
    </row>
    <row r="170" spans="1:18" ht="15" customHeight="1">
      <c r="E170" s="60"/>
      <c r="F170" s="60"/>
      <c r="G170" s="60"/>
      <c r="H170" s="60"/>
      <c r="I170" s="60"/>
      <c r="J170" s="60"/>
      <c r="K170" s="60"/>
      <c r="L170" s="60"/>
      <c r="M170" s="60"/>
      <c r="N170" s="60"/>
    </row>
    <row r="171" spans="1:18" ht="15" customHeight="1">
      <c r="E171" s="60"/>
      <c r="F171" s="60"/>
      <c r="G171" s="60"/>
      <c r="H171" s="60"/>
      <c r="I171" s="60"/>
      <c r="J171" s="60"/>
      <c r="K171" s="60"/>
      <c r="L171" s="60"/>
      <c r="M171" s="60"/>
      <c r="N171" s="60"/>
    </row>
    <row r="172" spans="1:18" ht="15" customHeight="1">
      <c r="E172" s="60"/>
      <c r="F172" s="60"/>
      <c r="G172" s="60"/>
      <c r="H172" s="60"/>
      <c r="I172" s="60"/>
      <c r="J172" s="60"/>
      <c r="K172" s="60"/>
      <c r="L172" s="60"/>
      <c r="M172" s="60"/>
      <c r="N172" s="60"/>
    </row>
    <row r="175" spans="1:18" ht="15" customHeight="1">
      <c r="E175" s="77"/>
      <c r="F175" s="77"/>
      <c r="G175" s="77"/>
      <c r="H175" s="77"/>
      <c r="I175" s="77"/>
      <c r="J175" s="77"/>
      <c r="K175" s="77"/>
      <c r="L175" s="77"/>
      <c r="M175" s="77"/>
      <c r="N175" s="77"/>
    </row>
  </sheetData>
  <mergeCells count="3">
    <mergeCell ref="A2:E2"/>
    <mergeCell ref="A5:D5"/>
    <mergeCell ref="A162:D162"/>
  </mergeCells>
  <hyperlinks>
    <hyperlink ref="A2" r:id="rId1" xr:uid="{18589EB3-7B11-4E6F-A1D1-ADA2C5A80539}"/>
    <hyperlink ref="A169" location="Contents!A1" display="Back to Table of Contents" xr:uid="{CA311AB3-CB28-4FF1-94DC-F3FB2565D621}"/>
  </hyperlinks>
  <pageMargins left="0.75" right="0.75" top="1" bottom="1" header="0.5" footer="0.5"/>
  <pageSetup scale="20" orientation="landscape"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EB115-F3FA-45CA-A5E5-CCB8CDFB1D0A}">
  <sheetPr>
    <tabColor rgb="FFC00000"/>
  </sheetPr>
  <dimension ref="A1:BM175"/>
  <sheetViews>
    <sheetView topLeftCell="AL6" zoomScaleNormal="100" workbookViewId="0">
      <selection activeCell="AY18" sqref="AY18"/>
    </sheetView>
  </sheetViews>
  <sheetFormatPr defaultColWidth="9.36328125" defaultRowHeight="14"/>
  <cols>
    <col min="1" max="1" width="9.36328125" style="9"/>
    <col min="2" max="2" width="65.36328125" style="9" customWidth="1"/>
    <col min="3" max="30" width="11.453125" style="9" customWidth="1"/>
    <col min="31" max="61" width="11.54296875" style="9" bestFit="1" customWidth="1"/>
    <col min="62" max="62" width="11.453125" style="9" bestFit="1" customWidth="1"/>
    <col min="63" max="63" width="11.54296875" style="9" bestFit="1" customWidth="1"/>
    <col min="64" max="143" width="9.36328125" style="9" customWidth="1"/>
    <col min="144" max="16384" width="9.36328125" style="9"/>
  </cols>
  <sheetData>
    <row r="1" spans="1:65" ht="14.5">
      <c r="B1" s="8" t="s">
        <v>133</v>
      </c>
    </row>
    <row r="2" spans="1:65">
      <c r="B2" s="10" t="s">
        <v>134</v>
      </c>
    </row>
    <row r="5" spans="1:65" ht="15" customHeight="1">
      <c r="B5" s="11" t="s">
        <v>135</v>
      </c>
    </row>
    <row r="6" spans="1:65" ht="15" customHeight="1">
      <c r="B6" s="12" t="s">
        <v>136</v>
      </c>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2"/>
    </row>
    <row r="7" spans="1:65" ht="15" customHeight="1">
      <c r="B7" s="11"/>
      <c r="BK7" s="14"/>
    </row>
    <row r="8" spans="1:65">
      <c r="A8" s="9">
        <v>1</v>
      </c>
      <c r="B8" s="12"/>
      <c r="C8" s="12">
        <v>1993</v>
      </c>
      <c r="D8" s="12">
        <v>1994</v>
      </c>
      <c r="E8" s="12">
        <v>1995</v>
      </c>
      <c r="F8" s="12">
        <v>1996</v>
      </c>
      <c r="G8" s="12">
        <v>1997</v>
      </c>
      <c r="H8" s="12">
        <v>1998</v>
      </c>
      <c r="I8" s="12">
        <v>1999</v>
      </c>
      <c r="J8" s="12">
        <v>2000</v>
      </c>
      <c r="K8" s="12">
        <v>2001</v>
      </c>
      <c r="L8" s="12">
        <v>2002</v>
      </c>
      <c r="M8" s="12">
        <v>2003</v>
      </c>
      <c r="N8" s="12">
        <v>2004</v>
      </c>
      <c r="O8" s="12">
        <v>2005</v>
      </c>
      <c r="P8" s="12">
        <v>2006</v>
      </c>
      <c r="Q8" s="12">
        <v>2007</v>
      </c>
      <c r="R8" s="12">
        <v>2008</v>
      </c>
      <c r="S8" s="12">
        <v>2009</v>
      </c>
      <c r="T8" s="12">
        <v>2010</v>
      </c>
      <c r="U8" s="12">
        <v>2011</v>
      </c>
      <c r="V8" s="12">
        <v>2012</v>
      </c>
      <c r="W8" s="12">
        <v>2013</v>
      </c>
      <c r="X8" s="12">
        <v>2014</v>
      </c>
      <c r="Y8" s="12">
        <v>2015</v>
      </c>
      <c r="Z8" s="12">
        <v>2016</v>
      </c>
      <c r="AA8" s="12">
        <v>2017</v>
      </c>
      <c r="AB8" s="12">
        <v>2018</v>
      </c>
      <c r="AC8" s="12">
        <v>2019</v>
      </c>
      <c r="AD8" s="12">
        <v>2020</v>
      </c>
      <c r="AE8" s="12">
        <v>2021</v>
      </c>
      <c r="AF8" s="12">
        <v>2022</v>
      </c>
      <c r="AG8" s="12">
        <v>2023</v>
      </c>
      <c r="AH8" s="12">
        <v>2024</v>
      </c>
      <c r="AI8" s="12">
        <v>2025</v>
      </c>
      <c r="AJ8" s="12">
        <v>2026</v>
      </c>
      <c r="AK8" s="12">
        <v>2027</v>
      </c>
      <c r="AL8" s="12">
        <v>2028</v>
      </c>
      <c r="AM8" s="12">
        <v>2029</v>
      </c>
      <c r="AN8" s="12">
        <v>2030</v>
      </c>
      <c r="AO8" s="12">
        <v>2031</v>
      </c>
      <c r="AP8" s="12">
        <v>2032</v>
      </c>
      <c r="AQ8" s="12">
        <v>2033</v>
      </c>
      <c r="AR8" s="12">
        <v>2034</v>
      </c>
      <c r="AS8" s="12">
        <v>2035</v>
      </c>
      <c r="AT8" s="12">
        <v>2036</v>
      </c>
      <c r="AU8" s="12">
        <v>2037</v>
      </c>
      <c r="AV8" s="12">
        <v>2038</v>
      </c>
      <c r="AW8" s="12">
        <v>2039</v>
      </c>
      <c r="AX8" s="12">
        <v>2040</v>
      </c>
      <c r="AY8" s="12">
        <v>2041</v>
      </c>
      <c r="AZ8" s="12">
        <v>2042</v>
      </c>
      <c r="BA8" s="12">
        <v>2043</v>
      </c>
      <c r="BB8" s="12">
        <v>2044</v>
      </c>
      <c r="BC8" s="12">
        <v>2045</v>
      </c>
      <c r="BD8" s="12">
        <v>2046</v>
      </c>
      <c r="BE8" s="12">
        <v>2047</v>
      </c>
      <c r="BF8" s="12">
        <v>2048</v>
      </c>
      <c r="BG8" s="12">
        <v>2049</v>
      </c>
      <c r="BH8" s="12">
        <v>2050</v>
      </c>
      <c r="BI8" s="12">
        <v>2051</v>
      </c>
      <c r="BJ8" s="12">
        <v>2052</v>
      </c>
      <c r="BK8" s="12">
        <v>2053</v>
      </c>
    </row>
    <row r="9" spans="1:65">
      <c r="A9" s="9">
        <v>2</v>
      </c>
      <c r="B9" s="9" t="s">
        <v>137</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row>
    <row r="10" spans="1:65" ht="16.5" customHeight="1">
      <c r="A10" s="9">
        <v>3</v>
      </c>
      <c r="B10" s="16" t="s">
        <v>138</v>
      </c>
      <c r="C10" s="17">
        <v>2.6440000000000001</v>
      </c>
      <c r="D10" s="17">
        <v>2.7069999999999999</v>
      </c>
      <c r="E10" s="17">
        <v>2.722</v>
      </c>
      <c r="F10" s="17">
        <v>2.8820000000000001</v>
      </c>
      <c r="G10" s="17">
        <v>3.5030000000000001</v>
      </c>
      <c r="H10" s="17">
        <v>4.01</v>
      </c>
      <c r="I10" s="17">
        <v>4.2169999999999996</v>
      </c>
      <c r="J10" s="17">
        <v>4.1829999999999998</v>
      </c>
      <c r="K10" s="17">
        <v>3.5270000000000001</v>
      </c>
      <c r="L10" s="17">
        <v>2.7930000000000001</v>
      </c>
      <c r="M10" s="17">
        <v>2.4940000000000002</v>
      </c>
      <c r="N10" s="17">
        <v>2.54</v>
      </c>
      <c r="O10" s="17">
        <v>2.5470000000000002</v>
      </c>
      <c r="P10" s="17">
        <v>2.286</v>
      </c>
      <c r="Q10" s="17">
        <v>2.0529999999999999</v>
      </c>
      <c r="R10" s="17">
        <v>1.964</v>
      </c>
      <c r="S10" s="17">
        <v>1.5980000000000001</v>
      </c>
      <c r="T10" s="17">
        <v>1.371</v>
      </c>
      <c r="U10" s="17">
        <v>1.5209999999999999</v>
      </c>
      <c r="V10" s="17">
        <v>1.7010000000000001</v>
      </c>
      <c r="W10" s="17">
        <v>1.8260000000000001</v>
      </c>
      <c r="X10" s="17">
        <v>1.8959999999999999</v>
      </c>
      <c r="Y10" s="17">
        <v>1.921</v>
      </c>
      <c r="Z10" s="17">
        <v>1.839</v>
      </c>
      <c r="AA10" s="17">
        <v>1.78</v>
      </c>
      <c r="AB10" s="17">
        <v>1.8939999999999999</v>
      </c>
      <c r="AC10" s="17">
        <v>1.9930000000000001</v>
      </c>
      <c r="AD10" s="17">
        <v>1.885</v>
      </c>
      <c r="AE10" s="17">
        <v>1.7470000000000001</v>
      </c>
      <c r="AF10" s="17">
        <v>1.806</v>
      </c>
      <c r="AG10" s="17">
        <v>1.778</v>
      </c>
      <c r="AH10" s="17">
        <v>1.675</v>
      </c>
      <c r="AI10" s="17">
        <v>1.7350000000000001</v>
      </c>
      <c r="AJ10" s="17">
        <v>1.81</v>
      </c>
      <c r="AK10" s="17">
        <v>1.857</v>
      </c>
      <c r="AL10" s="17">
        <v>1.887</v>
      </c>
      <c r="AM10" s="17">
        <v>1.8939999999999999</v>
      </c>
      <c r="AN10" s="17">
        <v>1.855</v>
      </c>
      <c r="AO10" s="17">
        <v>1.8169999999999999</v>
      </c>
      <c r="AP10" s="17">
        <v>1.782</v>
      </c>
      <c r="AQ10" s="17">
        <v>1.746</v>
      </c>
      <c r="AR10" s="17">
        <v>1.7070000000000001</v>
      </c>
      <c r="AS10" s="17">
        <v>1.6679999999999999</v>
      </c>
      <c r="AT10" s="17">
        <v>1.639</v>
      </c>
      <c r="AU10" s="17">
        <v>1.623</v>
      </c>
      <c r="AV10" s="17">
        <v>1.6140000000000001</v>
      </c>
      <c r="AW10" s="17">
        <v>1.599</v>
      </c>
      <c r="AX10" s="17">
        <v>1.5720000000000001</v>
      </c>
      <c r="AY10" s="17">
        <v>1.546</v>
      </c>
      <c r="AZ10" s="17">
        <v>1.532</v>
      </c>
      <c r="BA10" s="17">
        <v>1.5269999999999999</v>
      </c>
      <c r="BB10" s="17">
        <v>1.524</v>
      </c>
      <c r="BC10" s="17">
        <v>1.5189999999999999</v>
      </c>
      <c r="BD10" s="17">
        <v>1.516</v>
      </c>
      <c r="BE10" s="17">
        <v>1.518</v>
      </c>
      <c r="BF10" s="17">
        <v>1.52</v>
      </c>
      <c r="BG10" s="17">
        <v>1.516</v>
      </c>
      <c r="BH10" s="17">
        <v>1.502</v>
      </c>
      <c r="BI10" s="17">
        <v>1.4850000000000001</v>
      </c>
      <c r="BJ10" s="17">
        <v>1.4730000000000001</v>
      </c>
      <c r="BK10" s="17">
        <v>1.4590000000000001</v>
      </c>
      <c r="BM10"/>
    </row>
    <row r="11" spans="1:65" ht="16.5" customHeight="1">
      <c r="A11" s="9">
        <f>A10+1</f>
        <v>4</v>
      </c>
      <c r="B11" s="18" t="s">
        <v>139</v>
      </c>
      <c r="C11" s="17">
        <v>1.3109999999999999</v>
      </c>
      <c r="D11" s="17">
        <v>1.218</v>
      </c>
      <c r="E11" s="17">
        <v>1.0880000000000001</v>
      </c>
      <c r="F11" s="17">
        <v>1.0409999999999999</v>
      </c>
      <c r="G11" s="17">
        <v>1.0960000000000001</v>
      </c>
      <c r="H11" s="17">
        <v>1.17</v>
      </c>
      <c r="I11" s="17">
        <v>1.2090000000000001</v>
      </c>
      <c r="J11" s="17">
        <v>1.24</v>
      </c>
      <c r="K11" s="17">
        <v>1.2529999999999999</v>
      </c>
      <c r="L11" s="17">
        <v>1.175</v>
      </c>
      <c r="M11" s="17">
        <v>1.0469999999999999</v>
      </c>
      <c r="N11" s="17">
        <v>0.97399999999999998</v>
      </c>
      <c r="O11" s="17">
        <v>0.97199999999999998</v>
      </c>
      <c r="P11" s="17">
        <v>0.96199999999999997</v>
      </c>
      <c r="Q11" s="17">
        <v>0.85299999999999998</v>
      </c>
      <c r="R11" s="17">
        <v>0.69599999999999995</v>
      </c>
      <c r="S11" s="17">
        <v>0.57799999999999996</v>
      </c>
      <c r="T11" s="17">
        <v>0.52700000000000002</v>
      </c>
      <c r="U11" s="17">
        <v>0.56399999999999995</v>
      </c>
      <c r="V11" s="17">
        <v>0.64700000000000002</v>
      </c>
      <c r="W11" s="17">
        <v>0.73499999999999999</v>
      </c>
      <c r="X11" s="17">
        <v>0.80900000000000005</v>
      </c>
      <c r="Y11" s="17">
        <v>0.79500000000000004</v>
      </c>
      <c r="Z11" s="17">
        <v>0.67700000000000005</v>
      </c>
      <c r="AA11" s="17">
        <v>0.56699999999999995</v>
      </c>
      <c r="AB11" s="17">
        <v>0.47099999999999997</v>
      </c>
      <c r="AC11" s="17">
        <v>0.38400000000000001</v>
      </c>
      <c r="AD11" s="17">
        <v>0.317</v>
      </c>
      <c r="AE11" s="17">
        <v>0.22700000000000001</v>
      </c>
      <c r="AF11" s="17">
        <v>0.184</v>
      </c>
      <c r="AG11" s="17">
        <v>0.23300000000000001</v>
      </c>
      <c r="AH11" s="17">
        <v>0.35899999999999999</v>
      </c>
      <c r="AI11" s="17">
        <v>0.47599999999999998</v>
      </c>
      <c r="AJ11" s="17">
        <v>0.50800000000000001</v>
      </c>
      <c r="AK11" s="17">
        <v>0.49399999999999999</v>
      </c>
      <c r="AL11" s="17">
        <v>0.46600000000000003</v>
      </c>
      <c r="AM11" s="17">
        <v>0.432</v>
      </c>
      <c r="AN11" s="17">
        <v>0.39700000000000002</v>
      </c>
      <c r="AO11" s="17">
        <v>0.373</v>
      </c>
      <c r="AP11" s="17">
        <v>0.36299999999999999</v>
      </c>
      <c r="AQ11" s="17">
        <v>0.35299999999999998</v>
      </c>
      <c r="AR11" s="17">
        <v>0.33600000000000002</v>
      </c>
      <c r="AS11" s="17">
        <v>0.312</v>
      </c>
      <c r="AT11" s="17">
        <v>0.29099999999999998</v>
      </c>
      <c r="AU11" s="17">
        <v>0.28199999999999997</v>
      </c>
      <c r="AV11" s="17">
        <v>0.27600000000000002</v>
      </c>
      <c r="AW11" s="17">
        <v>0.26300000000000001</v>
      </c>
      <c r="AX11" s="17">
        <v>0.23899999999999999</v>
      </c>
      <c r="AY11" s="17">
        <v>0.218</v>
      </c>
      <c r="AZ11" s="17">
        <v>0.214</v>
      </c>
      <c r="BA11" s="17">
        <v>0.219</v>
      </c>
      <c r="BB11" s="17">
        <v>0.224</v>
      </c>
      <c r="BC11" s="17">
        <v>0.224</v>
      </c>
      <c r="BD11" s="17">
        <v>0.22700000000000001</v>
      </c>
      <c r="BE11" s="17">
        <v>0.23400000000000001</v>
      </c>
      <c r="BF11" s="17">
        <v>0.23799999999999999</v>
      </c>
      <c r="BG11" s="17">
        <v>0.23499999999999999</v>
      </c>
      <c r="BH11" s="17">
        <v>0.223</v>
      </c>
      <c r="BI11" s="17">
        <v>0.20799999999999999</v>
      </c>
      <c r="BJ11" s="17">
        <v>0.19800000000000001</v>
      </c>
      <c r="BK11" s="17">
        <v>0.184</v>
      </c>
    </row>
    <row r="12" spans="1:65" ht="16.5" customHeight="1">
      <c r="A12" s="9">
        <f t="shared" ref="A12:A58" si="0">A11+1</f>
        <v>5</v>
      </c>
      <c r="B12" s="18" t="s">
        <v>140</v>
      </c>
      <c r="C12" s="17">
        <v>1.3149999999999999</v>
      </c>
      <c r="D12" s="17">
        <v>1.47</v>
      </c>
      <c r="E12" s="17">
        <v>1.6160000000000001</v>
      </c>
      <c r="F12" s="17">
        <v>1.8220000000000001</v>
      </c>
      <c r="G12" s="17">
        <v>2.3809999999999998</v>
      </c>
      <c r="H12" s="17">
        <v>2.8069999999999999</v>
      </c>
      <c r="I12" s="17">
        <v>2.9710000000000001</v>
      </c>
      <c r="J12" s="17">
        <v>2.9060000000000001</v>
      </c>
      <c r="K12" s="17">
        <v>2.2450000000000001</v>
      </c>
      <c r="L12" s="17">
        <v>1.5980000000000001</v>
      </c>
      <c r="M12" s="17">
        <v>1.4319999999999999</v>
      </c>
      <c r="N12" s="17">
        <v>1.55</v>
      </c>
      <c r="O12" s="17">
        <v>1.5589999999999999</v>
      </c>
      <c r="P12" s="17">
        <v>1.3109999999999999</v>
      </c>
      <c r="Q12" s="17">
        <v>1.1890000000000001</v>
      </c>
      <c r="R12" s="17">
        <v>1.2589999999999999</v>
      </c>
      <c r="S12" s="17">
        <v>1.014</v>
      </c>
      <c r="T12" s="17">
        <v>0.83899999999999997</v>
      </c>
      <c r="U12" s="17">
        <v>0.95099999999999996</v>
      </c>
      <c r="V12" s="17">
        <v>1.0469999999999999</v>
      </c>
      <c r="W12" s="17">
        <v>1.083</v>
      </c>
      <c r="X12" s="17">
        <v>1.0780000000000001</v>
      </c>
      <c r="Y12" s="17">
        <v>1.1160000000000001</v>
      </c>
      <c r="Z12" s="17">
        <v>1.1539999999999999</v>
      </c>
      <c r="AA12" s="17">
        <v>1.2050000000000001</v>
      </c>
      <c r="AB12" s="17">
        <v>1.4159999999999999</v>
      </c>
      <c r="AC12" s="17">
        <v>1.603</v>
      </c>
      <c r="AD12" s="17">
        <v>1.5620000000000001</v>
      </c>
      <c r="AE12" s="17">
        <v>1.516</v>
      </c>
      <c r="AF12" s="17">
        <v>1.619</v>
      </c>
      <c r="AG12" s="17">
        <v>1.54</v>
      </c>
      <c r="AH12" s="17">
        <v>1.3109999999999999</v>
      </c>
      <c r="AI12" s="17">
        <v>1.252</v>
      </c>
      <c r="AJ12" s="17">
        <v>1.294</v>
      </c>
      <c r="AK12" s="17">
        <v>1.3560000000000001</v>
      </c>
      <c r="AL12" s="17">
        <v>1.4139999999999999</v>
      </c>
      <c r="AM12" s="17">
        <v>1.4550000000000001</v>
      </c>
      <c r="AN12" s="17">
        <v>1.452</v>
      </c>
      <c r="AO12" s="17">
        <v>1.4379999999999999</v>
      </c>
      <c r="AP12" s="17">
        <v>1.4139999999999999</v>
      </c>
      <c r="AQ12" s="17">
        <v>1.3879999999999999</v>
      </c>
      <c r="AR12" s="17">
        <v>1.365</v>
      </c>
      <c r="AS12" s="17">
        <v>1.351</v>
      </c>
      <c r="AT12" s="17">
        <v>1.343</v>
      </c>
      <c r="AU12" s="17">
        <v>1.337</v>
      </c>
      <c r="AV12" s="17">
        <v>1.3340000000000001</v>
      </c>
      <c r="AW12" s="17">
        <v>1.3320000000000001</v>
      </c>
      <c r="AX12" s="17">
        <v>1.33</v>
      </c>
      <c r="AY12" s="17">
        <v>1.3240000000000001</v>
      </c>
      <c r="AZ12" s="17">
        <v>1.3149999999999999</v>
      </c>
      <c r="BA12" s="17">
        <v>1.3049999999999999</v>
      </c>
      <c r="BB12" s="17">
        <v>1.2969999999999999</v>
      </c>
      <c r="BC12" s="17">
        <v>1.2909999999999999</v>
      </c>
      <c r="BD12" s="17">
        <v>1.286</v>
      </c>
      <c r="BE12" s="17">
        <v>1.2809999999999999</v>
      </c>
      <c r="BF12" s="17">
        <v>1.2789999999999999</v>
      </c>
      <c r="BG12" s="17">
        <v>1.2769999999999999</v>
      </c>
      <c r="BH12" s="17">
        <v>1.276</v>
      </c>
      <c r="BI12" s="17">
        <v>1.274</v>
      </c>
      <c r="BJ12" s="17">
        <v>1.2709999999999999</v>
      </c>
      <c r="BK12" s="17">
        <v>1.272</v>
      </c>
    </row>
    <row r="13" spans="1:65">
      <c r="A13" s="9">
        <f t="shared" si="0"/>
        <v>6</v>
      </c>
      <c r="B13" s="16" t="s">
        <v>141</v>
      </c>
      <c r="C13" s="17">
        <v>2.7519999999999998</v>
      </c>
      <c r="D13" s="17">
        <v>4.0279999999999996</v>
      </c>
      <c r="E13" s="17">
        <v>2.6840000000000002</v>
      </c>
      <c r="F13" s="17">
        <v>3.7719999999999998</v>
      </c>
      <c r="G13" s="17">
        <v>4.4470000000000001</v>
      </c>
      <c r="H13" s="17">
        <v>4.4809999999999999</v>
      </c>
      <c r="I13" s="17">
        <v>4.7939999999999996</v>
      </c>
      <c r="J13" s="17">
        <v>4.077</v>
      </c>
      <c r="K13" s="17">
        <v>0.95399999999999996</v>
      </c>
      <c r="L13" s="17">
        <v>1.6950000000000001</v>
      </c>
      <c r="M13" s="17">
        <v>2.7959999999999998</v>
      </c>
      <c r="N13" s="17">
        <v>3.8519999999999999</v>
      </c>
      <c r="O13" s="17">
        <v>3.4830000000000001</v>
      </c>
      <c r="P13" s="17">
        <v>2.782</v>
      </c>
      <c r="Q13" s="17">
        <v>2.0099999999999998</v>
      </c>
      <c r="R13" s="17">
        <v>0.122</v>
      </c>
      <c r="S13" s="17">
        <v>-2.5990000000000002</v>
      </c>
      <c r="T13" s="17">
        <v>2.7080000000000002</v>
      </c>
      <c r="U13" s="17">
        <v>1.5489999999999999</v>
      </c>
      <c r="V13" s="17">
        <v>2.2799999999999998</v>
      </c>
      <c r="W13" s="17">
        <v>1.841</v>
      </c>
      <c r="X13" s="17">
        <v>2.2869999999999999</v>
      </c>
      <c r="Y13" s="17">
        <v>2.706</v>
      </c>
      <c r="Z13" s="17">
        <v>1.667</v>
      </c>
      <c r="AA13" s="17">
        <v>2.2410000000000001</v>
      </c>
      <c r="AB13" s="17">
        <v>2.9449999999999998</v>
      </c>
      <c r="AC13" s="17">
        <v>2.294</v>
      </c>
      <c r="AD13" s="17">
        <v>-2.7669999999999999</v>
      </c>
      <c r="AE13" s="17">
        <v>5.9459999999999997</v>
      </c>
      <c r="AF13" s="17">
        <v>1.911</v>
      </c>
      <c r="AG13" s="17">
        <v>0.253</v>
      </c>
      <c r="AH13" s="17">
        <v>1.8109999999999999</v>
      </c>
      <c r="AI13" s="17">
        <v>2.7250000000000001</v>
      </c>
      <c r="AJ13" s="17">
        <v>2.4260000000000002</v>
      </c>
      <c r="AK13" s="17">
        <v>2.2789999999999999</v>
      </c>
      <c r="AL13" s="17">
        <v>1.97</v>
      </c>
      <c r="AM13" s="17">
        <v>1.8939999999999999</v>
      </c>
      <c r="AN13" s="17">
        <v>1.855</v>
      </c>
      <c r="AO13" s="17">
        <v>1.8169999999999999</v>
      </c>
      <c r="AP13" s="17">
        <v>1.782</v>
      </c>
      <c r="AQ13" s="17">
        <v>1.746</v>
      </c>
      <c r="AR13" s="17">
        <v>1.7070000000000001</v>
      </c>
      <c r="AS13" s="17">
        <v>1.6679999999999999</v>
      </c>
      <c r="AT13" s="17">
        <v>1.639</v>
      </c>
      <c r="AU13" s="17">
        <v>1.623</v>
      </c>
      <c r="AV13" s="17">
        <v>1.6140000000000001</v>
      </c>
      <c r="AW13" s="17">
        <v>1.599</v>
      </c>
      <c r="AX13" s="17">
        <v>1.5720000000000001</v>
      </c>
      <c r="AY13" s="17">
        <v>1.546</v>
      </c>
      <c r="AZ13" s="17">
        <v>1.532</v>
      </c>
      <c r="BA13" s="17">
        <v>1.5269999999999999</v>
      </c>
      <c r="BB13" s="17">
        <v>1.524</v>
      </c>
      <c r="BC13" s="17">
        <v>1.5189999999999999</v>
      </c>
      <c r="BD13" s="17">
        <v>1.516</v>
      </c>
      <c r="BE13" s="17">
        <v>1.518</v>
      </c>
      <c r="BF13" s="17">
        <v>1.52</v>
      </c>
      <c r="BG13" s="17">
        <v>1.516</v>
      </c>
      <c r="BH13" s="17">
        <v>1.502</v>
      </c>
      <c r="BI13" s="17">
        <v>1.4850000000000001</v>
      </c>
      <c r="BJ13" s="17">
        <v>1.4730000000000001</v>
      </c>
      <c r="BK13" s="17">
        <v>1.4590000000000001</v>
      </c>
    </row>
    <row r="14" spans="1:65">
      <c r="A14" s="9">
        <f t="shared" si="0"/>
        <v>7</v>
      </c>
      <c r="B14" s="16" t="s">
        <v>142</v>
      </c>
      <c r="C14" s="17">
        <v>1.425</v>
      </c>
      <c r="D14" s="17">
        <v>2.7749999999999999</v>
      </c>
      <c r="E14" s="17">
        <v>1.4770000000000001</v>
      </c>
      <c r="F14" s="17">
        <v>2.569</v>
      </c>
      <c r="G14" s="17">
        <v>3.2050000000000001</v>
      </c>
      <c r="H14" s="17">
        <v>3.2719999999999998</v>
      </c>
      <c r="I14" s="17">
        <v>3.6040000000000001</v>
      </c>
      <c r="J14" s="17">
        <v>2.9449999999999998</v>
      </c>
      <c r="K14" s="17" t="s">
        <v>143</v>
      </c>
      <c r="L14" s="17">
        <v>0.73099999999999998</v>
      </c>
      <c r="M14" s="17">
        <v>1.851</v>
      </c>
      <c r="N14" s="17">
        <v>2.9180000000000001</v>
      </c>
      <c r="O14" s="17">
        <v>2.528</v>
      </c>
      <c r="P14" s="17">
        <v>1.8109999999999999</v>
      </c>
      <c r="Q14" s="17">
        <v>1.0369999999999999</v>
      </c>
      <c r="R14" s="17">
        <v>-0.81299999999999994</v>
      </c>
      <c r="S14" s="17">
        <v>-3.4540000000000002</v>
      </c>
      <c r="T14" s="17">
        <v>1.847</v>
      </c>
      <c r="U14" s="17">
        <v>0.75</v>
      </c>
      <c r="V14" s="17">
        <v>1.49</v>
      </c>
      <c r="W14" s="17">
        <v>1.079</v>
      </c>
      <c r="X14" s="17">
        <v>1.4870000000000001</v>
      </c>
      <c r="Y14" s="17">
        <v>1.905</v>
      </c>
      <c r="Z14" s="17">
        <v>0.88500000000000001</v>
      </c>
      <c r="AA14" s="17">
        <v>1.5369999999999999</v>
      </c>
      <c r="AB14" s="17">
        <v>2.339</v>
      </c>
      <c r="AC14" s="17">
        <v>1.762</v>
      </c>
      <c r="AD14" s="17">
        <v>-3.133</v>
      </c>
      <c r="AE14" s="17">
        <v>5.8019999999999996</v>
      </c>
      <c r="AF14" s="17">
        <v>1.6359999999999999</v>
      </c>
      <c r="AG14" s="17">
        <v>-7.0999999999999994E-2</v>
      </c>
      <c r="AH14" s="17">
        <v>1.3740000000000001</v>
      </c>
      <c r="AI14" s="17">
        <v>2.198</v>
      </c>
      <c r="AJ14" s="17">
        <v>1.877</v>
      </c>
      <c r="AK14" s="17">
        <v>1.7569999999999999</v>
      </c>
      <c r="AL14" s="17">
        <v>1.486</v>
      </c>
      <c r="AM14" s="17">
        <v>1.417</v>
      </c>
      <c r="AN14" s="17">
        <v>1.357</v>
      </c>
      <c r="AO14" s="17">
        <v>1.3049999999999999</v>
      </c>
      <c r="AP14" s="17">
        <v>1.28</v>
      </c>
      <c r="AQ14" s="17">
        <v>1.2669999999999999</v>
      </c>
      <c r="AR14" s="17">
        <v>1.2450000000000001</v>
      </c>
      <c r="AS14" s="17">
        <v>1.218</v>
      </c>
      <c r="AT14" s="17">
        <v>1.198</v>
      </c>
      <c r="AU14" s="17">
        <v>1.194</v>
      </c>
      <c r="AV14" s="17">
        <v>1.2010000000000001</v>
      </c>
      <c r="AW14" s="17">
        <v>1.202</v>
      </c>
      <c r="AX14" s="17">
        <v>1.1910000000000001</v>
      </c>
      <c r="AY14" s="17">
        <v>1.18</v>
      </c>
      <c r="AZ14" s="17">
        <v>1.1819999999999999</v>
      </c>
      <c r="BA14" s="17">
        <v>1.194</v>
      </c>
      <c r="BB14" s="17">
        <v>1.2070000000000001</v>
      </c>
      <c r="BC14" s="17">
        <v>1.216</v>
      </c>
      <c r="BD14" s="17">
        <v>1.2270000000000001</v>
      </c>
      <c r="BE14" s="17">
        <v>1.2410000000000001</v>
      </c>
      <c r="BF14" s="17">
        <v>1.254</v>
      </c>
      <c r="BG14" s="17">
        <v>1.2589999999999999</v>
      </c>
      <c r="BH14" s="17">
        <v>1.254</v>
      </c>
      <c r="BI14" s="17">
        <v>1.2430000000000001</v>
      </c>
      <c r="BJ14" s="17">
        <v>1.2350000000000001</v>
      </c>
      <c r="BK14" s="17">
        <v>1.224</v>
      </c>
    </row>
    <row r="15" spans="1:65" ht="13.5" customHeight="1">
      <c r="A15" s="9">
        <f t="shared" si="0"/>
        <v>8</v>
      </c>
      <c r="B15" s="16" t="s">
        <v>144</v>
      </c>
      <c r="C15" s="17">
        <v>5.1870000000000003</v>
      </c>
      <c r="D15" s="17">
        <v>6.25</v>
      </c>
      <c r="E15" s="17">
        <v>4.8369999999999997</v>
      </c>
      <c r="F15" s="17">
        <v>5.6719999999999997</v>
      </c>
      <c r="G15" s="17">
        <v>6.2480000000000002</v>
      </c>
      <c r="H15" s="17">
        <v>5.657</v>
      </c>
      <c r="I15" s="17">
        <v>6.2709999999999999</v>
      </c>
      <c r="J15" s="17">
        <v>6.4349999999999996</v>
      </c>
      <c r="K15" s="17">
        <v>3.2280000000000002</v>
      </c>
      <c r="L15" s="17">
        <v>3.28</v>
      </c>
      <c r="M15" s="17">
        <v>4.8250000000000002</v>
      </c>
      <c r="N15" s="17">
        <v>6.64</v>
      </c>
      <c r="O15" s="17">
        <v>6.7279999999999998</v>
      </c>
      <c r="P15" s="17">
        <v>5.9539999999999997</v>
      </c>
      <c r="Q15" s="17">
        <v>4.7670000000000003</v>
      </c>
      <c r="R15" s="17">
        <v>2.0419999999999998</v>
      </c>
      <c r="S15" s="17">
        <v>-1.9750000000000001</v>
      </c>
      <c r="T15" s="17">
        <v>3.9430000000000001</v>
      </c>
      <c r="U15" s="17">
        <v>3.6589999999999998</v>
      </c>
      <c r="V15" s="17">
        <v>4.1929999999999996</v>
      </c>
      <c r="W15" s="17">
        <v>3.625</v>
      </c>
      <c r="X15" s="17">
        <v>4.2</v>
      </c>
      <c r="Y15" s="17">
        <v>3.734</v>
      </c>
      <c r="Z15" s="17">
        <v>2.6859999999999999</v>
      </c>
      <c r="AA15" s="17">
        <v>4.1840000000000002</v>
      </c>
      <c r="AB15" s="17">
        <v>5.42</v>
      </c>
      <c r="AC15" s="17">
        <v>4.1289999999999996</v>
      </c>
      <c r="AD15" s="17">
        <v>-1.498</v>
      </c>
      <c r="AE15" s="17">
        <v>10.705</v>
      </c>
      <c r="AF15" s="17">
        <v>9.0259999999999998</v>
      </c>
      <c r="AG15" s="17">
        <v>4.008</v>
      </c>
      <c r="AH15" s="17">
        <v>4.3620000000000001</v>
      </c>
      <c r="AI15" s="17">
        <v>4.9109999999999996</v>
      </c>
      <c r="AJ15" s="17">
        <v>4.5439999999999996</v>
      </c>
      <c r="AK15" s="17">
        <v>4.3310000000000004</v>
      </c>
      <c r="AL15" s="17">
        <v>4.0229999999999997</v>
      </c>
      <c r="AM15" s="17">
        <v>3.9420000000000002</v>
      </c>
      <c r="AN15" s="17">
        <v>3.8959999999999999</v>
      </c>
      <c r="AO15" s="17">
        <v>3.8439999999999999</v>
      </c>
      <c r="AP15" s="17">
        <v>3.782</v>
      </c>
      <c r="AQ15" s="17">
        <v>3.7170000000000001</v>
      </c>
      <c r="AR15" s="17">
        <v>3.665</v>
      </c>
      <c r="AS15" s="17">
        <v>3.6469999999999998</v>
      </c>
      <c r="AT15" s="17">
        <v>3.649</v>
      </c>
      <c r="AU15" s="17">
        <v>3.6579999999999999</v>
      </c>
      <c r="AV15" s="17">
        <v>3.66</v>
      </c>
      <c r="AW15" s="17">
        <v>3.6429999999999998</v>
      </c>
      <c r="AX15" s="17">
        <v>3.609</v>
      </c>
      <c r="AY15" s="17">
        <v>3.5840000000000001</v>
      </c>
      <c r="AZ15" s="17">
        <v>3.57</v>
      </c>
      <c r="BA15" s="17">
        <v>3.5640000000000001</v>
      </c>
      <c r="BB15" s="17">
        <v>3.5630000000000002</v>
      </c>
      <c r="BC15" s="17">
        <v>3.5569999999999999</v>
      </c>
      <c r="BD15" s="17">
        <v>3.5510000000000002</v>
      </c>
      <c r="BE15" s="17">
        <v>3.56</v>
      </c>
      <c r="BF15" s="17">
        <v>3.5659999999999998</v>
      </c>
      <c r="BG15" s="17">
        <v>3.5640000000000001</v>
      </c>
      <c r="BH15" s="17">
        <v>3.5470000000000002</v>
      </c>
      <c r="BI15" s="17">
        <v>3.524</v>
      </c>
      <c r="BJ15" s="17">
        <v>3.5110000000000001</v>
      </c>
      <c r="BK15" s="17">
        <v>3.5</v>
      </c>
    </row>
    <row r="16" spans="1:65" ht="14.25" customHeight="1">
      <c r="A16" s="9">
        <f t="shared" si="0"/>
        <v>9</v>
      </c>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row>
    <row r="17" spans="1:63">
      <c r="A17" s="9">
        <f t="shared" si="0"/>
        <v>10</v>
      </c>
      <c r="B17" s="19" t="s">
        <v>145</v>
      </c>
      <c r="C17" s="17">
        <v>66.3</v>
      </c>
      <c r="D17" s="17">
        <v>66.58</v>
      </c>
      <c r="E17" s="17">
        <v>66.63</v>
      </c>
      <c r="F17" s="17">
        <v>66.78</v>
      </c>
      <c r="G17" s="17">
        <v>67.099999999999994</v>
      </c>
      <c r="H17" s="17">
        <v>67.09</v>
      </c>
      <c r="I17" s="17">
        <v>67.09</v>
      </c>
      <c r="J17" s="17">
        <v>67.08</v>
      </c>
      <c r="K17" s="17">
        <v>66.84</v>
      </c>
      <c r="L17" s="17">
        <v>66.58</v>
      </c>
      <c r="M17" s="17">
        <v>66.239999999999995</v>
      </c>
      <c r="N17" s="17">
        <v>65.98</v>
      </c>
      <c r="O17" s="17">
        <v>66.03</v>
      </c>
      <c r="P17" s="17">
        <v>66.17</v>
      </c>
      <c r="Q17" s="17">
        <v>66.040000000000006</v>
      </c>
      <c r="R17" s="17">
        <v>66.010000000000005</v>
      </c>
      <c r="S17" s="17">
        <v>65.39</v>
      </c>
      <c r="T17" s="17">
        <v>64.7</v>
      </c>
      <c r="U17" s="17">
        <v>64.11</v>
      </c>
      <c r="V17" s="17">
        <v>63.7</v>
      </c>
      <c r="W17" s="17">
        <v>63.25</v>
      </c>
      <c r="X17" s="17">
        <v>62.88</v>
      </c>
      <c r="Y17" s="17">
        <v>62.65</v>
      </c>
      <c r="Z17" s="17">
        <v>62.79</v>
      </c>
      <c r="AA17" s="17">
        <v>62.85</v>
      </c>
      <c r="AB17" s="17">
        <v>62.87</v>
      </c>
      <c r="AC17" s="17">
        <v>63.1</v>
      </c>
      <c r="AD17" s="17">
        <v>61.75</v>
      </c>
      <c r="AE17" s="17">
        <v>61.66</v>
      </c>
      <c r="AF17" s="17">
        <v>62.24</v>
      </c>
      <c r="AG17" s="17">
        <v>62.19</v>
      </c>
      <c r="AH17" s="17">
        <v>62.14</v>
      </c>
      <c r="AI17" s="17">
        <v>62.03</v>
      </c>
      <c r="AJ17" s="17">
        <v>61.93</v>
      </c>
      <c r="AK17" s="17">
        <v>61.84</v>
      </c>
      <c r="AL17" s="17">
        <v>61.76</v>
      </c>
      <c r="AM17" s="17">
        <v>61.68</v>
      </c>
      <c r="AN17" s="17">
        <v>61.58</v>
      </c>
      <c r="AO17" s="17">
        <v>61.47</v>
      </c>
      <c r="AP17" s="17">
        <v>61.36</v>
      </c>
      <c r="AQ17" s="17">
        <v>61.27</v>
      </c>
      <c r="AR17" s="17">
        <v>61.19</v>
      </c>
      <c r="AS17" s="17">
        <v>61.12</v>
      </c>
      <c r="AT17" s="17">
        <v>61.07</v>
      </c>
      <c r="AU17" s="17">
        <v>61.03</v>
      </c>
      <c r="AV17" s="17">
        <v>60.99</v>
      </c>
      <c r="AW17" s="17">
        <v>60.96</v>
      </c>
      <c r="AX17" s="17">
        <v>60.91</v>
      </c>
      <c r="AY17" s="17">
        <v>60.85</v>
      </c>
      <c r="AZ17" s="17">
        <v>60.79</v>
      </c>
      <c r="BA17" s="17">
        <v>60.74</v>
      </c>
      <c r="BB17" s="17">
        <v>60.7</v>
      </c>
      <c r="BC17" s="17">
        <v>60.65</v>
      </c>
      <c r="BD17" s="17">
        <v>60.61</v>
      </c>
      <c r="BE17" s="17">
        <v>60.57</v>
      </c>
      <c r="BF17" s="17">
        <v>60.53</v>
      </c>
      <c r="BG17" s="17">
        <v>60.5</v>
      </c>
      <c r="BH17" s="17">
        <v>60.46</v>
      </c>
      <c r="BI17" s="17">
        <v>60.41</v>
      </c>
      <c r="BJ17" s="17">
        <v>60.36</v>
      </c>
      <c r="BK17" s="17">
        <v>60.3</v>
      </c>
    </row>
    <row r="18" spans="1:63">
      <c r="A18" s="9">
        <f t="shared" si="0"/>
        <v>11</v>
      </c>
      <c r="B18" s="19" t="s">
        <v>146</v>
      </c>
      <c r="C18" s="17">
        <v>0.84699999999999998</v>
      </c>
      <c r="D18" s="17">
        <v>1.44</v>
      </c>
      <c r="E18" s="17">
        <v>0.96699999999999997</v>
      </c>
      <c r="F18" s="17">
        <v>1.236</v>
      </c>
      <c r="G18" s="17">
        <v>1.754</v>
      </c>
      <c r="H18" s="17">
        <v>1.0109999999999999</v>
      </c>
      <c r="I18" s="17">
        <v>1.234</v>
      </c>
      <c r="J18" s="17">
        <v>2.2999999999999998</v>
      </c>
      <c r="K18" s="17">
        <v>0.82899999999999996</v>
      </c>
      <c r="L18" s="17">
        <v>0.75600000000000001</v>
      </c>
      <c r="M18" s="17">
        <v>1.1339999999999999</v>
      </c>
      <c r="N18" s="17">
        <v>0.6</v>
      </c>
      <c r="O18" s="17">
        <v>1.2949999999999999</v>
      </c>
      <c r="P18" s="17">
        <v>1.419</v>
      </c>
      <c r="Q18" s="17">
        <v>1.1319999999999999</v>
      </c>
      <c r="R18" s="17">
        <v>0.78200000000000003</v>
      </c>
      <c r="S18" s="17">
        <v>-8.5999999999999993E-2</v>
      </c>
      <c r="T18" s="17">
        <v>-0.19600000000000001</v>
      </c>
      <c r="U18" s="17">
        <v>-0.16900000000000001</v>
      </c>
      <c r="V18" s="17">
        <v>0.878</v>
      </c>
      <c r="W18" s="17">
        <v>0.27300000000000002</v>
      </c>
      <c r="X18" s="17">
        <v>0.33600000000000002</v>
      </c>
      <c r="Y18" s="17">
        <v>0.78100000000000003</v>
      </c>
      <c r="Z18" s="17">
        <v>1.304</v>
      </c>
      <c r="AA18" s="17">
        <v>0.71099999999999997</v>
      </c>
      <c r="AB18" s="17">
        <v>1.0940000000000001</v>
      </c>
      <c r="AC18" s="17">
        <v>0.89800000000000002</v>
      </c>
      <c r="AD18" s="17">
        <v>-1.696</v>
      </c>
      <c r="AE18" s="17">
        <v>0.27900000000000003</v>
      </c>
      <c r="AF18" s="17">
        <v>1.913</v>
      </c>
      <c r="AG18" s="17">
        <v>0.62</v>
      </c>
      <c r="AH18" s="17">
        <v>0.65300000000000002</v>
      </c>
      <c r="AI18" s="17">
        <v>0.57399999999999995</v>
      </c>
      <c r="AJ18" s="17">
        <v>0.496</v>
      </c>
      <c r="AK18" s="17">
        <v>0.47099999999999997</v>
      </c>
      <c r="AL18" s="17">
        <v>0.44800000000000001</v>
      </c>
      <c r="AM18" s="17">
        <v>0.433</v>
      </c>
      <c r="AN18" s="17">
        <v>0.38900000000000001</v>
      </c>
      <c r="AO18" s="17">
        <v>0.38100000000000001</v>
      </c>
      <c r="AP18" s="17">
        <v>0.36499999999999999</v>
      </c>
      <c r="AQ18" s="17">
        <v>0.35599999999999998</v>
      </c>
      <c r="AR18" s="17">
        <v>0.33200000000000002</v>
      </c>
      <c r="AS18" s="17">
        <v>0.312</v>
      </c>
      <c r="AT18" s="17">
        <v>0.29899999999999999</v>
      </c>
      <c r="AU18" s="17">
        <v>0.26400000000000001</v>
      </c>
      <c r="AV18" s="17">
        <v>0.28199999999999997</v>
      </c>
      <c r="AW18" s="17">
        <v>0.26700000000000002</v>
      </c>
      <c r="AX18" s="17">
        <v>0.23799999999999999</v>
      </c>
      <c r="AY18" s="17">
        <v>0.217</v>
      </c>
      <c r="AZ18" s="17">
        <v>0.21299999999999999</v>
      </c>
      <c r="BA18" s="17">
        <v>0.219</v>
      </c>
      <c r="BB18" s="17">
        <v>0.224</v>
      </c>
      <c r="BC18" s="17">
        <v>0.224</v>
      </c>
      <c r="BD18" s="17">
        <v>0.22600000000000001</v>
      </c>
      <c r="BE18" s="17">
        <v>0.23499999999999999</v>
      </c>
      <c r="BF18" s="17">
        <v>0.23799999999999999</v>
      </c>
      <c r="BG18" s="17">
        <v>0.23499999999999999</v>
      </c>
      <c r="BH18" s="17">
        <v>0.222</v>
      </c>
      <c r="BI18" s="17">
        <v>0.20699999999999999</v>
      </c>
      <c r="BJ18" s="17">
        <v>0.19800000000000001</v>
      </c>
      <c r="BK18" s="17">
        <v>0.184</v>
      </c>
    </row>
    <row r="19" spans="1:63">
      <c r="A19" s="9">
        <f t="shared" si="0"/>
        <v>12</v>
      </c>
      <c r="B19" s="19"/>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row>
    <row r="20" spans="1:63">
      <c r="A20" s="9">
        <f t="shared" si="0"/>
        <v>13</v>
      </c>
      <c r="B20" s="9" t="s">
        <v>147</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row>
    <row r="21" spans="1:63" ht="16.5">
      <c r="A21" s="9">
        <f t="shared" si="0"/>
        <v>14</v>
      </c>
      <c r="B21" s="16" t="s">
        <v>148</v>
      </c>
      <c r="C21" s="17">
        <v>6.9080000000000004</v>
      </c>
      <c r="D21" s="17">
        <v>6.1</v>
      </c>
      <c r="E21" s="17">
        <v>5.5910000000000002</v>
      </c>
      <c r="F21" s="17">
        <v>5.4080000000000004</v>
      </c>
      <c r="G21" s="17">
        <v>4.9409999999999998</v>
      </c>
      <c r="H21" s="17">
        <v>4.5</v>
      </c>
      <c r="I21" s="17">
        <v>4.2160000000000002</v>
      </c>
      <c r="J21" s="17">
        <v>3.9660000000000002</v>
      </c>
      <c r="K21" s="17">
        <v>4.7409999999999997</v>
      </c>
      <c r="L21" s="17">
        <v>5.7830000000000004</v>
      </c>
      <c r="M21" s="17">
        <v>5.9909999999999997</v>
      </c>
      <c r="N21" s="17">
        <v>5.5410000000000004</v>
      </c>
      <c r="O21" s="17">
        <v>5.0830000000000002</v>
      </c>
      <c r="P21" s="17">
        <v>4.6079999999999997</v>
      </c>
      <c r="Q21" s="17">
        <v>4.6159999999999997</v>
      </c>
      <c r="R21" s="17">
        <v>5.8</v>
      </c>
      <c r="S21" s="17">
        <v>9.2829999999999995</v>
      </c>
      <c r="T21" s="17">
        <v>9.6080000000000005</v>
      </c>
      <c r="U21" s="17">
        <v>8.9329999999999998</v>
      </c>
      <c r="V21" s="17">
        <v>8.0749999999999993</v>
      </c>
      <c r="W21" s="17">
        <v>7.3579999999999997</v>
      </c>
      <c r="X21" s="17">
        <v>6.1580000000000004</v>
      </c>
      <c r="Y21" s="17">
        <v>5.2750000000000004</v>
      </c>
      <c r="Z21" s="17">
        <v>4.875</v>
      </c>
      <c r="AA21" s="17">
        <v>4.3579999999999997</v>
      </c>
      <c r="AB21" s="17">
        <v>3.891</v>
      </c>
      <c r="AC21" s="17">
        <v>3.6749999999999998</v>
      </c>
      <c r="AD21" s="17">
        <v>8.0909999999999993</v>
      </c>
      <c r="AE21" s="17">
        <v>5.3579999999999997</v>
      </c>
      <c r="AF21" s="17">
        <v>3.6739999999999999</v>
      </c>
      <c r="AG21" s="17">
        <v>4.6779999999999999</v>
      </c>
      <c r="AH21" s="17">
        <v>4.9249999999999998</v>
      </c>
      <c r="AI21" s="17">
        <v>4.7130000000000001</v>
      </c>
      <c r="AJ21" s="17">
        <v>4.5629999999999997</v>
      </c>
      <c r="AK21" s="17">
        <v>4.4930000000000003</v>
      </c>
      <c r="AL21" s="17">
        <v>4.4710000000000001</v>
      </c>
      <c r="AM21" s="17">
        <v>4.5069999999999997</v>
      </c>
      <c r="AN21" s="17">
        <v>4.532</v>
      </c>
      <c r="AO21" s="17">
        <v>4.5270000000000001</v>
      </c>
      <c r="AP21" s="17">
        <v>4.5049999999999999</v>
      </c>
      <c r="AQ21" s="17">
        <v>4.4820000000000002</v>
      </c>
      <c r="AR21" s="17">
        <v>4.4580000000000002</v>
      </c>
      <c r="AS21" s="17">
        <v>4.4279999999999999</v>
      </c>
      <c r="AT21" s="17">
        <v>4.3979999999999997</v>
      </c>
      <c r="AU21" s="17">
        <v>4.367</v>
      </c>
      <c r="AV21" s="17">
        <v>4.3360000000000003</v>
      </c>
      <c r="AW21" s="17">
        <v>4.3049999999999997</v>
      </c>
      <c r="AX21" s="17">
        <v>4.2770000000000001</v>
      </c>
      <c r="AY21" s="17">
        <v>4.2539999999999996</v>
      </c>
      <c r="AZ21" s="17">
        <v>4.234</v>
      </c>
      <c r="BA21" s="17">
        <v>4.2169999999999996</v>
      </c>
      <c r="BB21" s="17">
        <v>4.202</v>
      </c>
      <c r="BC21" s="17">
        <v>4.1870000000000003</v>
      </c>
      <c r="BD21" s="17">
        <v>4.173</v>
      </c>
      <c r="BE21" s="17">
        <v>4.1589999999999998</v>
      </c>
      <c r="BF21" s="17">
        <v>4.1449999999999996</v>
      </c>
      <c r="BG21" s="17">
        <v>4.1310000000000002</v>
      </c>
      <c r="BH21" s="17">
        <v>4.117</v>
      </c>
      <c r="BI21" s="17">
        <v>4.1040000000000001</v>
      </c>
      <c r="BJ21" s="17">
        <v>4.0919999999999996</v>
      </c>
      <c r="BK21" s="17">
        <v>4.08</v>
      </c>
    </row>
    <row r="22" spans="1:63" ht="15" customHeight="1">
      <c r="A22" s="9">
        <f t="shared" si="0"/>
        <v>15</v>
      </c>
      <c r="B22" s="16" t="s">
        <v>149</v>
      </c>
      <c r="C22" s="17">
        <v>5.5010000000000003</v>
      </c>
      <c r="D22" s="17">
        <v>5.4489999999999998</v>
      </c>
      <c r="E22" s="17">
        <v>5.4039999999999999</v>
      </c>
      <c r="F22" s="17">
        <v>5.3650000000000002</v>
      </c>
      <c r="G22" s="17">
        <v>5.327</v>
      </c>
      <c r="H22" s="17">
        <v>5.2889999999999997</v>
      </c>
      <c r="I22" s="17">
        <v>5.25</v>
      </c>
      <c r="J22" s="17">
        <v>5.2089999999999996</v>
      </c>
      <c r="K22" s="17">
        <v>5.1669999999999998</v>
      </c>
      <c r="L22" s="17">
        <v>5.1239999999999997</v>
      </c>
      <c r="M22" s="17">
        <v>5.0819999999999999</v>
      </c>
      <c r="N22" s="17">
        <v>5.0419999999999998</v>
      </c>
      <c r="O22" s="17">
        <v>5.008</v>
      </c>
      <c r="P22" s="17">
        <v>4.9710000000000001</v>
      </c>
      <c r="Q22" s="17">
        <v>4.9279999999999999</v>
      </c>
      <c r="R22" s="17">
        <v>4.9909999999999997</v>
      </c>
      <c r="S22" s="17">
        <v>5.3479999999999999</v>
      </c>
      <c r="T22" s="17">
        <v>5.7089999999999996</v>
      </c>
      <c r="U22" s="17">
        <v>5.8259999999999996</v>
      </c>
      <c r="V22" s="17">
        <v>5.7409999999999997</v>
      </c>
      <c r="W22" s="17">
        <v>5.3259999999999996</v>
      </c>
      <c r="X22" s="17">
        <v>4.9320000000000004</v>
      </c>
      <c r="Y22" s="17">
        <v>4.7699999999999996</v>
      </c>
      <c r="Z22" s="17">
        <v>4.681</v>
      </c>
      <c r="AA22" s="17">
        <v>4.6289999999999996</v>
      </c>
      <c r="AB22" s="17">
        <v>4.5860000000000003</v>
      </c>
      <c r="AC22" s="17">
        <v>4.5419999999999998</v>
      </c>
      <c r="AD22" s="17">
        <v>4.6390000000000002</v>
      </c>
      <c r="AE22" s="17">
        <v>4.9139999999999997</v>
      </c>
      <c r="AF22" s="17">
        <v>4.5330000000000004</v>
      </c>
      <c r="AG22" s="17">
        <v>4.43</v>
      </c>
      <c r="AH22" s="17">
        <v>4.4109999999999996</v>
      </c>
      <c r="AI22" s="17">
        <v>4.399</v>
      </c>
      <c r="AJ22" s="17">
        <v>4.3849999999999998</v>
      </c>
      <c r="AK22" s="17">
        <v>4.3680000000000003</v>
      </c>
      <c r="AL22" s="17">
        <v>4.3479999999999999</v>
      </c>
      <c r="AM22" s="17">
        <v>4.3259999999999996</v>
      </c>
      <c r="AN22" s="17">
        <v>4.3029999999999999</v>
      </c>
      <c r="AO22" s="17">
        <v>4.28</v>
      </c>
      <c r="AP22" s="17">
        <v>4.258</v>
      </c>
      <c r="AQ22" s="17">
        <v>4.2359999999999998</v>
      </c>
      <c r="AR22" s="17">
        <v>4.2119999999999997</v>
      </c>
      <c r="AS22" s="17">
        <v>4.1870000000000003</v>
      </c>
      <c r="AT22" s="17">
        <v>4.1609999999999996</v>
      </c>
      <c r="AU22" s="17">
        <v>4.1349999999999998</v>
      </c>
      <c r="AV22" s="17">
        <v>4.1070000000000002</v>
      </c>
      <c r="AW22" s="17">
        <v>4.0789999999999997</v>
      </c>
      <c r="AX22" s="17">
        <v>4.0549999999999997</v>
      </c>
      <c r="AY22" s="17">
        <v>4.0339999999999998</v>
      </c>
      <c r="AZ22" s="17">
        <v>4.0170000000000003</v>
      </c>
      <c r="BA22" s="17">
        <v>4.0030000000000001</v>
      </c>
      <c r="BB22" s="17">
        <v>3.99</v>
      </c>
      <c r="BC22" s="17">
        <v>3.9769999999999999</v>
      </c>
      <c r="BD22" s="17">
        <v>3.964</v>
      </c>
      <c r="BE22" s="17">
        <v>3.9529999999999998</v>
      </c>
      <c r="BF22" s="17">
        <v>3.94</v>
      </c>
      <c r="BG22" s="17">
        <v>3.9279999999999999</v>
      </c>
      <c r="BH22" s="17">
        <v>3.915</v>
      </c>
      <c r="BI22" s="17">
        <v>3.903</v>
      </c>
      <c r="BJ22" s="17">
        <v>3.891</v>
      </c>
      <c r="BK22" s="17">
        <v>3.879</v>
      </c>
    </row>
    <row r="23" spans="1:63" ht="7.5" customHeight="1">
      <c r="A23" s="9">
        <f t="shared" si="0"/>
        <v>16</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row>
    <row r="24" spans="1:63" ht="14.25" customHeight="1">
      <c r="A24" s="9">
        <f t="shared" si="0"/>
        <v>17</v>
      </c>
      <c r="B24" s="19" t="s">
        <v>150</v>
      </c>
      <c r="C24" s="17">
        <v>0.53900000000000003</v>
      </c>
      <c r="D24" s="17">
        <v>0.621</v>
      </c>
      <c r="E24" s="17">
        <v>-0.251</v>
      </c>
      <c r="F24" s="17">
        <v>7.3999999999999996E-2</v>
      </c>
      <c r="G24" s="17">
        <v>0.32800000000000001</v>
      </c>
      <c r="H24" s="17">
        <v>8.5999999999999993E-2</v>
      </c>
      <c r="I24" s="17" t="s">
        <v>143</v>
      </c>
      <c r="J24" s="17">
        <v>-0.19500000000000001</v>
      </c>
      <c r="K24" s="17">
        <v>-0.95899999999999996</v>
      </c>
      <c r="L24" s="17">
        <v>-0.19500000000000001</v>
      </c>
      <c r="M24" s="17">
        <v>-0.57599999999999996</v>
      </c>
      <c r="N24" s="17" t="s">
        <v>143</v>
      </c>
      <c r="O24" s="17">
        <v>-8.4000000000000005E-2</v>
      </c>
      <c r="P24" s="17">
        <v>0.24399999999999999</v>
      </c>
      <c r="Q24" s="17">
        <v>6.2E-2</v>
      </c>
      <c r="R24" s="17">
        <v>-0.65500000000000003</v>
      </c>
      <c r="S24" s="17">
        <v>-1.6719999999999999</v>
      </c>
      <c r="T24" s="17">
        <v>0.97199999999999998</v>
      </c>
      <c r="U24" s="17">
        <v>0.503</v>
      </c>
      <c r="V24" s="17">
        <v>0.39400000000000002</v>
      </c>
      <c r="W24" s="17" t="s">
        <v>143</v>
      </c>
      <c r="X24" s="17">
        <v>0.16</v>
      </c>
      <c r="Y24" s="17">
        <v>6.4000000000000001E-2</v>
      </c>
      <c r="Z24" s="17">
        <v>-0.41099999999999998</v>
      </c>
      <c r="AA24" s="17">
        <v>-0.185</v>
      </c>
      <c r="AB24" s="17">
        <v>0.21299999999999999</v>
      </c>
      <c r="AC24" s="17">
        <v>-0.22600000000000001</v>
      </c>
      <c r="AD24" s="17">
        <v>-0.78600000000000003</v>
      </c>
      <c r="AE24" s="17">
        <v>1.1499999999999999</v>
      </c>
      <c r="AF24" s="17">
        <v>-0.42199999999999999</v>
      </c>
      <c r="AG24" s="17">
        <v>0.52</v>
      </c>
      <c r="AH24" s="17" t="s">
        <v>143</v>
      </c>
      <c r="AI24" s="17" t="s">
        <v>143</v>
      </c>
      <c r="AJ24" s="17">
        <v>-6.2E-2</v>
      </c>
      <c r="AK24" s="17">
        <v>-8.5000000000000006E-2</v>
      </c>
      <c r="AL24" s="17">
        <v>-6.3E-2</v>
      </c>
      <c r="AM24" s="17" t="s">
        <v>143</v>
      </c>
      <c r="AN24" s="17" t="s">
        <v>143</v>
      </c>
      <c r="AO24" s="17" t="s">
        <v>143</v>
      </c>
      <c r="AP24" s="17" t="s">
        <v>143</v>
      </c>
      <c r="AQ24" s="17" t="s">
        <v>143</v>
      </c>
      <c r="AR24" s="17" t="s">
        <v>143</v>
      </c>
      <c r="AS24" s="17" t="s">
        <v>143</v>
      </c>
      <c r="AT24" s="17" t="s">
        <v>143</v>
      </c>
      <c r="AU24" s="17" t="s">
        <v>143</v>
      </c>
      <c r="AV24" s="17" t="s">
        <v>143</v>
      </c>
      <c r="AW24" s="17" t="s">
        <v>143</v>
      </c>
      <c r="AX24" s="17" t="s">
        <v>143</v>
      </c>
      <c r="AY24" s="17" t="s">
        <v>143</v>
      </c>
      <c r="AZ24" s="17" t="s">
        <v>143</v>
      </c>
      <c r="BA24" s="17" t="s">
        <v>143</v>
      </c>
      <c r="BB24" s="17" t="s">
        <v>143</v>
      </c>
      <c r="BC24" s="17" t="s">
        <v>143</v>
      </c>
      <c r="BD24" s="17" t="s">
        <v>143</v>
      </c>
      <c r="BE24" s="17" t="s">
        <v>143</v>
      </c>
      <c r="BF24" s="17" t="s">
        <v>143</v>
      </c>
      <c r="BG24" s="17" t="s">
        <v>143</v>
      </c>
      <c r="BH24" s="17" t="s">
        <v>143</v>
      </c>
      <c r="BI24" s="17" t="s">
        <v>143</v>
      </c>
      <c r="BJ24" s="17" t="s">
        <v>143</v>
      </c>
      <c r="BK24" s="17" t="s">
        <v>143</v>
      </c>
    </row>
    <row r="25" spans="1:63" ht="14.25" customHeight="1">
      <c r="A25" s="9">
        <f t="shared" si="0"/>
        <v>18</v>
      </c>
      <c r="B25" s="19" t="s">
        <v>151</v>
      </c>
      <c r="C25" s="17">
        <v>2.2909999999999999</v>
      </c>
      <c r="D25" s="17">
        <v>3.3079999999999998</v>
      </c>
      <c r="E25" s="17">
        <v>2.0470000000000002</v>
      </c>
      <c r="F25" s="17">
        <v>1.8140000000000001</v>
      </c>
      <c r="G25" s="17">
        <v>2.5659999999999998</v>
      </c>
      <c r="H25" s="17">
        <v>2.1269999999999998</v>
      </c>
      <c r="I25" s="17">
        <v>1.744</v>
      </c>
      <c r="J25" s="17">
        <v>1.5049999999999999</v>
      </c>
      <c r="K25" s="17">
        <v>-1.1539999999999999</v>
      </c>
      <c r="L25" s="17">
        <v>-1.2989999999999999</v>
      </c>
      <c r="M25" s="17">
        <v>-0.50600000000000001</v>
      </c>
      <c r="N25" s="17">
        <v>1.1140000000000001</v>
      </c>
      <c r="O25" s="17">
        <v>1.474</v>
      </c>
      <c r="P25" s="17">
        <v>1.9139999999999999</v>
      </c>
      <c r="Q25" s="17">
        <v>0.93700000000000006</v>
      </c>
      <c r="R25" s="17">
        <v>-1.34</v>
      </c>
      <c r="S25" s="17">
        <v>-5.7549999999999999</v>
      </c>
      <c r="T25" s="17">
        <v>5.8000000000000003E-2</v>
      </c>
      <c r="U25" s="17">
        <v>1.5649999999999999</v>
      </c>
      <c r="V25" s="17">
        <v>1.931</v>
      </c>
      <c r="W25" s="17">
        <v>1.3169999999999999</v>
      </c>
      <c r="X25" s="17">
        <v>1.9690000000000001</v>
      </c>
      <c r="Y25" s="17">
        <v>2.0819999999999999</v>
      </c>
      <c r="Z25" s="17">
        <v>1.2050000000000001</v>
      </c>
      <c r="AA25" s="17">
        <v>1.1870000000000001</v>
      </c>
      <c r="AB25" s="17">
        <v>1.8959999999999999</v>
      </c>
      <c r="AC25" s="17">
        <v>0.96299999999999997</v>
      </c>
      <c r="AD25" s="17">
        <v>-6.5549999999999997</v>
      </c>
      <c r="AE25" s="17">
        <v>4.3369999999999997</v>
      </c>
      <c r="AF25" s="17">
        <v>2.95</v>
      </c>
      <c r="AG25" s="17">
        <v>0.17</v>
      </c>
      <c r="AH25" s="17">
        <v>0.44500000000000001</v>
      </c>
      <c r="AI25" s="17">
        <v>0.81100000000000005</v>
      </c>
      <c r="AJ25" s="17">
        <v>0.61</v>
      </c>
      <c r="AK25" s="17">
        <v>0.48</v>
      </c>
      <c r="AL25" s="17">
        <v>0.43099999999999999</v>
      </c>
      <c r="AM25" s="17">
        <v>0.40799999999999997</v>
      </c>
      <c r="AN25" s="17">
        <v>0.39200000000000002</v>
      </c>
      <c r="AO25" s="17">
        <v>0.41099999999999998</v>
      </c>
      <c r="AP25" s="17">
        <v>0.41</v>
      </c>
      <c r="AQ25" s="17">
        <v>0.39700000000000002</v>
      </c>
      <c r="AR25" s="17">
        <v>0.36399999999999999</v>
      </c>
      <c r="AS25" s="17">
        <v>0.34100000000000003</v>
      </c>
      <c r="AT25" s="17">
        <v>0.32600000000000001</v>
      </c>
      <c r="AU25" s="17">
        <v>0.29099999999999998</v>
      </c>
      <c r="AV25" s="17">
        <v>0.307</v>
      </c>
      <c r="AW25" s="17">
        <v>0.28899999999999998</v>
      </c>
      <c r="AX25" s="17">
        <v>0.25600000000000001</v>
      </c>
      <c r="AY25" s="17">
        <v>0.23</v>
      </c>
      <c r="AZ25" s="17">
        <v>0.221</v>
      </c>
      <c r="BA25" s="17">
        <v>0.222</v>
      </c>
      <c r="BB25" s="17">
        <v>0.224</v>
      </c>
      <c r="BC25" s="17">
        <v>0.222</v>
      </c>
      <c r="BD25" s="17">
        <v>0.221</v>
      </c>
      <c r="BE25" s="17">
        <v>0.22800000000000001</v>
      </c>
      <c r="BF25" s="17">
        <v>0.23100000000000001</v>
      </c>
      <c r="BG25" s="17">
        <v>0.22900000000000001</v>
      </c>
      <c r="BH25" s="17">
        <v>0.216</v>
      </c>
      <c r="BI25" s="17">
        <v>0.2</v>
      </c>
      <c r="BJ25" s="17">
        <v>0.19</v>
      </c>
      <c r="BK25" s="17">
        <v>0.17599999999999999</v>
      </c>
    </row>
    <row r="26" spans="1:63" ht="14.25" customHeight="1">
      <c r="A26" s="9">
        <f t="shared" si="0"/>
        <v>19</v>
      </c>
      <c r="B26" s="19" t="s">
        <v>152</v>
      </c>
      <c r="C26" s="17">
        <v>80.668000000000006</v>
      </c>
      <c r="D26" s="17">
        <v>80.789000000000001</v>
      </c>
      <c r="E26" s="17">
        <v>81.418000000000006</v>
      </c>
      <c r="F26" s="17">
        <v>81.876999999999995</v>
      </c>
      <c r="G26" s="17">
        <v>82.331000000000003</v>
      </c>
      <c r="H26" s="17">
        <v>82.459000000000003</v>
      </c>
      <c r="I26" s="17">
        <v>82.512</v>
      </c>
      <c r="J26" s="17">
        <v>82.518000000000001</v>
      </c>
      <c r="K26" s="17">
        <v>82.036000000000001</v>
      </c>
      <c r="L26" s="17">
        <v>81.430000000000007</v>
      </c>
      <c r="M26" s="17">
        <v>80.870999999999995</v>
      </c>
      <c r="N26" s="17">
        <v>80.676000000000002</v>
      </c>
      <c r="O26" s="17">
        <v>80.543999999999997</v>
      </c>
      <c r="P26" s="17">
        <v>80.975999999999999</v>
      </c>
      <c r="Q26" s="17">
        <v>81.188000000000002</v>
      </c>
      <c r="R26" s="17">
        <v>81.099999999999994</v>
      </c>
      <c r="S26" s="17">
        <v>80.540000000000006</v>
      </c>
      <c r="T26" s="17">
        <v>80.406000000000006</v>
      </c>
      <c r="U26" s="17">
        <v>80.549000000000007</v>
      </c>
      <c r="V26" s="17">
        <v>80.866</v>
      </c>
      <c r="W26" s="17">
        <v>80.52</v>
      </c>
      <c r="X26" s="17">
        <v>80.822999999999993</v>
      </c>
      <c r="Y26" s="17">
        <v>81.03</v>
      </c>
      <c r="Z26" s="17">
        <v>81.186999999999998</v>
      </c>
      <c r="AA26" s="17">
        <v>81.293999999999997</v>
      </c>
      <c r="AB26" s="17">
        <v>81.22</v>
      </c>
      <c r="AC26" s="17">
        <v>81.450999999999993</v>
      </c>
      <c r="AD26" s="17">
        <v>81.58</v>
      </c>
      <c r="AE26" s="17">
        <v>82.067999999999998</v>
      </c>
      <c r="AF26" s="17">
        <v>82.432000000000002</v>
      </c>
      <c r="AG26" s="17">
        <v>82.227999999999994</v>
      </c>
      <c r="AH26" s="17">
        <v>82.010999999999996</v>
      </c>
      <c r="AI26" s="17">
        <v>82.06</v>
      </c>
      <c r="AJ26" s="17">
        <v>82.031000000000006</v>
      </c>
      <c r="AK26" s="17">
        <v>81.927999999999997</v>
      </c>
      <c r="AL26" s="17">
        <v>81.849999999999994</v>
      </c>
      <c r="AM26" s="17">
        <v>81.778999999999996</v>
      </c>
      <c r="AN26" s="17">
        <v>81.704999999999998</v>
      </c>
      <c r="AO26" s="17">
        <v>81.634</v>
      </c>
      <c r="AP26" s="17">
        <v>81.543999999999997</v>
      </c>
      <c r="AQ26" s="17">
        <v>81.447999999999993</v>
      </c>
      <c r="AR26" s="17">
        <v>81.320999999999998</v>
      </c>
      <c r="AS26" s="17">
        <v>81.222999999999999</v>
      </c>
      <c r="AT26" s="17">
        <v>81.13</v>
      </c>
      <c r="AU26" s="17">
        <v>81.045000000000002</v>
      </c>
      <c r="AV26" s="17">
        <v>80.953000000000003</v>
      </c>
      <c r="AW26" s="17">
        <v>80.852999999999994</v>
      </c>
      <c r="AX26" s="17">
        <v>80.754000000000005</v>
      </c>
      <c r="AY26" s="17">
        <v>80.656999999999996</v>
      </c>
      <c r="AZ26" s="17">
        <v>80.561000000000007</v>
      </c>
      <c r="BA26" s="17">
        <v>80.471999999999994</v>
      </c>
      <c r="BB26" s="17">
        <v>80.391000000000005</v>
      </c>
      <c r="BC26" s="17">
        <v>80.316000000000003</v>
      </c>
      <c r="BD26" s="17">
        <v>80.251000000000005</v>
      </c>
      <c r="BE26" s="17">
        <v>80.191999999999993</v>
      </c>
      <c r="BF26" s="17">
        <v>80.137</v>
      </c>
      <c r="BG26" s="17">
        <v>80.085999999999999</v>
      </c>
      <c r="BH26" s="17">
        <v>80.033000000000001</v>
      </c>
      <c r="BI26" s="17">
        <v>79.983999999999995</v>
      </c>
      <c r="BJ26" s="17">
        <v>79.94</v>
      </c>
      <c r="BK26" s="17">
        <v>79.894999999999996</v>
      </c>
    </row>
    <row r="27" spans="1:63" ht="14.25" customHeight="1">
      <c r="A27" s="9">
        <f t="shared" si="0"/>
        <v>20</v>
      </c>
      <c r="B27" s="19" t="s">
        <v>153</v>
      </c>
      <c r="C27" s="17">
        <v>-0.39900000000000002</v>
      </c>
      <c r="D27" s="17" t="s">
        <v>143</v>
      </c>
      <c r="E27" s="17">
        <v>0.36699999999999999</v>
      </c>
      <c r="F27" s="17">
        <v>1.885</v>
      </c>
      <c r="G27" s="17">
        <v>2.6070000000000002</v>
      </c>
      <c r="H27" s="17">
        <v>4.5330000000000004</v>
      </c>
      <c r="I27" s="17">
        <v>2.7850000000000001</v>
      </c>
      <c r="J27" s="17">
        <v>2.871</v>
      </c>
      <c r="K27" s="17">
        <v>1.141</v>
      </c>
      <c r="L27" s="17">
        <v>1.1379999999999999</v>
      </c>
      <c r="M27" s="17">
        <v>0.56499999999999995</v>
      </c>
      <c r="N27" s="17">
        <v>2</v>
      </c>
      <c r="O27" s="17">
        <v>-0.61599999999999999</v>
      </c>
      <c r="P27" s="17">
        <v>1.5489999999999999</v>
      </c>
      <c r="Q27" s="17">
        <v>0.217</v>
      </c>
      <c r="R27" s="17">
        <v>-1.893</v>
      </c>
      <c r="S27" s="17">
        <v>0.69199999999999995</v>
      </c>
      <c r="T27" s="17">
        <v>2.9009999999999998</v>
      </c>
      <c r="U27" s="17">
        <v>0.35399999999999998</v>
      </c>
      <c r="V27" s="17">
        <v>1.63</v>
      </c>
      <c r="W27" s="17">
        <v>0.245</v>
      </c>
      <c r="X27" s="17">
        <v>1.3919999999999999</v>
      </c>
      <c r="Y27" s="17">
        <v>2.3759999999999999</v>
      </c>
      <c r="Z27" s="17">
        <v>-9.7000000000000003E-2</v>
      </c>
      <c r="AA27" s="17">
        <v>1.306</v>
      </c>
      <c r="AB27" s="17">
        <v>0.61199999999999999</v>
      </c>
      <c r="AC27" s="17">
        <v>1.4510000000000001</v>
      </c>
      <c r="AD27" s="17">
        <v>6.5750000000000002</v>
      </c>
      <c r="AE27" s="17">
        <v>-7.5999999999999998E-2</v>
      </c>
      <c r="AF27" s="17">
        <v>-3.8410000000000002</v>
      </c>
      <c r="AG27" s="17">
        <v>0.39300000000000002</v>
      </c>
      <c r="AH27" s="17">
        <v>1.1499999999999999</v>
      </c>
      <c r="AI27" s="17">
        <v>1.752</v>
      </c>
      <c r="AJ27" s="17">
        <v>1.607</v>
      </c>
      <c r="AK27" s="17">
        <v>1.2509999999999999</v>
      </c>
      <c r="AL27" s="17">
        <v>1.198</v>
      </c>
      <c r="AM27" s="17">
        <v>1.206</v>
      </c>
      <c r="AN27" s="17">
        <v>1.1659999999999999</v>
      </c>
      <c r="AO27" s="17">
        <v>1.089</v>
      </c>
      <c r="AP27" s="17">
        <v>1.0009999999999999</v>
      </c>
      <c r="AQ27" s="17">
        <v>0.92800000000000005</v>
      </c>
      <c r="AR27" s="17">
        <v>0.85099999999999998</v>
      </c>
      <c r="AS27" s="17">
        <v>0.876</v>
      </c>
      <c r="AT27" s="17">
        <v>0.91</v>
      </c>
      <c r="AU27" s="17">
        <v>0.97099999999999997</v>
      </c>
      <c r="AV27" s="17">
        <v>0.95799999999999996</v>
      </c>
      <c r="AW27" s="17">
        <v>0.95599999999999996</v>
      </c>
      <c r="AX27" s="17">
        <v>0.96099999999999997</v>
      </c>
      <c r="AY27" s="17">
        <v>0.96599999999999997</v>
      </c>
      <c r="AZ27" s="17">
        <v>0.96499999999999997</v>
      </c>
      <c r="BA27" s="17">
        <v>0.96599999999999997</v>
      </c>
      <c r="BB27" s="17">
        <v>0.96799999999999997</v>
      </c>
      <c r="BC27" s="17">
        <v>0.96899999999999997</v>
      </c>
      <c r="BD27" s="17">
        <v>0.97</v>
      </c>
      <c r="BE27" s="17">
        <v>0.97</v>
      </c>
      <c r="BF27" s="17">
        <v>0.97</v>
      </c>
      <c r="BG27" s="17">
        <v>0.97099999999999997</v>
      </c>
      <c r="BH27" s="17">
        <v>0.96199999999999997</v>
      </c>
      <c r="BI27" s="17">
        <v>0.95599999999999996</v>
      </c>
      <c r="BJ27" s="17">
        <v>0.95499999999999996</v>
      </c>
      <c r="BK27" s="17">
        <v>0.95299999999999996</v>
      </c>
    </row>
    <row r="28" spans="1:63">
      <c r="A28" s="9">
        <f t="shared" si="0"/>
        <v>21</v>
      </c>
      <c r="B28" s="19" t="s">
        <v>154</v>
      </c>
      <c r="C28" s="17">
        <v>87.2</v>
      </c>
      <c r="D28" s="17">
        <v>87.1</v>
      </c>
      <c r="E28" s="17">
        <v>85.8</v>
      </c>
      <c r="F28" s="17">
        <v>85.7</v>
      </c>
      <c r="G28" s="17">
        <v>85.1</v>
      </c>
      <c r="H28" s="17">
        <v>84.5</v>
      </c>
      <c r="I28" s="17">
        <v>83.9</v>
      </c>
      <c r="J28" s="17">
        <v>83.2</v>
      </c>
      <c r="K28" s="17">
        <v>84.7</v>
      </c>
      <c r="L28" s="17">
        <v>86.1</v>
      </c>
      <c r="M28" s="17">
        <v>85.9</v>
      </c>
      <c r="N28" s="17">
        <v>84.8</v>
      </c>
      <c r="O28" s="17">
        <v>84.1</v>
      </c>
      <c r="P28" s="17">
        <v>83.4</v>
      </c>
      <c r="Q28" s="17">
        <v>82.6</v>
      </c>
      <c r="R28" s="17">
        <v>83.6</v>
      </c>
      <c r="S28" s="17">
        <v>85.2</v>
      </c>
      <c r="T28" s="17">
        <v>84.1</v>
      </c>
      <c r="U28" s="17">
        <v>83.6</v>
      </c>
      <c r="V28" s="17">
        <v>82.8</v>
      </c>
      <c r="W28" s="17">
        <v>83.6</v>
      </c>
      <c r="X28" s="17">
        <v>83.1</v>
      </c>
      <c r="Y28" s="17">
        <v>82.9</v>
      </c>
      <c r="Z28" s="17">
        <v>83.1</v>
      </c>
      <c r="AA28" s="17">
        <v>83.5</v>
      </c>
      <c r="AB28" s="17">
        <v>83.2</v>
      </c>
      <c r="AC28" s="17">
        <v>83.5</v>
      </c>
      <c r="AD28" s="17">
        <v>82.7</v>
      </c>
      <c r="AE28" s="17">
        <v>81.400000000000006</v>
      </c>
      <c r="AF28" s="17">
        <v>81.358999999999995</v>
      </c>
      <c r="AG28" s="17">
        <v>82.355000000000004</v>
      </c>
      <c r="AH28" s="17">
        <v>82.665999999999997</v>
      </c>
      <c r="AI28" s="17">
        <v>82.626999999999995</v>
      </c>
      <c r="AJ28" s="17">
        <v>82.575000000000003</v>
      </c>
      <c r="AK28" s="17">
        <v>82.521000000000001</v>
      </c>
      <c r="AL28" s="17">
        <v>82.475999999999999</v>
      </c>
      <c r="AM28" s="17">
        <v>82.366</v>
      </c>
      <c r="AN28" s="17">
        <v>82.266999999999996</v>
      </c>
      <c r="AO28" s="17">
        <v>82.254000000000005</v>
      </c>
      <c r="AP28" s="17">
        <v>82.213999999999999</v>
      </c>
      <c r="AQ28" s="17">
        <v>82.126999999999995</v>
      </c>
      <c r="AR28" s="17">
        <v>82.073999999999998</v>
      </c>
      <c r="AS28" s="17">
        <v>82.018000000000001</v>
      </c>
      <c r="AT28" s="17">
        <v>81.945999999999998</v>
      </c>
      <c r="AU28" s="17">
        <v>81.867000000000004</v>
      </c>
      <c r="AV28" s="17">
        <v>81.766999999999996</v>
      </c>
      <c r="AW28" s="17">
        <v>81.697999999999993</v>
      </c>
      <c r="AX28" s="17">
        <v>81.626000000000005</v>
      </c>
      <c r="AY28" s="17">
        <v>81.537999999999997</v>
      </c>
      <c r="AZ28" s="17">
        <v>81.468999999999994</v>
      </c>
      <c r="BA28" s="17">
        <v>81.379000000000005</v>
      </c>
      <c r="BB28" s="17">
        <v>81.308000000000007</v>
      </c>
      <c r="BC28" s="17">
        <v>81.238</v>
      </c>
      <c r="BD28" s="17">
        <v>81.137</v>
      </c>
      <c r="BE28" s="17">
        <v>81.063999999999993</v>
      </c>
      <c r="BF28" s="17">
        <v>80.965000000000003</v>
      </c>
      <c r="BG28" s="17">
        <v>80.92</v>
      </c>
      <c r="BH28" s="17">
        <v>80.864000000000004</v>
      </c>
      <c r="BI28" s="17">
        <v>80.793999999999997</v>
      </c>
      <c r="BJ28" s="17">
        <v>80.686999999999998</v>
      </c>
      <c r="BK28" s="17">
        <v>80.614999999999995</v>
      </c>
    </row>
    <row r="29" spans="1:63" ht="10.5" customHeight="1">
      <c r="A29" s="9">
        <f t="shared" si="0"/>
        <v>22</v>
      </c>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row>
    <row r="30" spans="1:63">
      <c r="A30" s="9">
        <f t="shared" si="0"/>
        <v>23</v>
      </c>
      <c r="B30" s="9" t="s">
        <v>155</v>
      </c>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row>
    <row r="31" spans="1:63" ht="16.5" customHeight="1">
      <c r="A31" s="9">
        <f t="shared" si="0"/>
        <v>24</v>
      </c>
      <c r="B31" s="16" t="s">
        <v>156</v>
      </c>
      <c r="C31" s="17">
        <v>0.254</v>
      </c>
      <c r="D31" s="17">
        <v>0.98099999999999998</v>
      </c>
      <c r="E31" s="17">
        <v>0.70199999999999996</v>
      </c>
      <c r="F31" s="17">
        <v>1.6040000000000001</v>
      </c>
      <c r="G31" s="17">
        <v>1.5029999999999999</v>
      </c>
      <c r="H31" s="17">
        <v>2.3969999999999998</v>
      </c>
      <c r="I31" s="17">
        <v>2.7090000000000001</v>
      </c>
      <c r="J31" s="17">
        <v>1.5569999999999999</v>
      </c>
      <c r="K31" s="17">
        <v>0.36599999999999999</v>
      </c>
      <c r="L31" s="17">
        <v>2.4569999999999999</v>
      </c>
      <c r="M31" s="17">
        <v>2.7770000000000001</v>
      </c>
      <c r="N31" s="17">
        <v>2.6240000000000001</v>
      </c>
      <c r="O31" s="17">
        <v>1.8140000000000001</v>
      </c>
      <c r="P31" s="17">
        <v>0.72599999999999998</v>
      </c>
      <c r="Q31" s="17">
        <v>0.57699999999999996</v>
      </c>
      <c r="R31" s="17">
        <v>-0.41699999999999998</v>
      </c>
      <c r="S31" s="17">
        <v>0.747</v>
      </c>
      <c r="T31" s="17">
        <v>2.9790000000000001</v>
      </c>
      <c r="U31" s="17" t="s">
        <v>143</v>
      </c>
      <c r="V31" s="17">
        <v>0.89100000000000001</v>
      </c>
      <c r="W31" s="17">
        <v>0.187</v>
      </c>
      <c r="X31" s="17">
        <v>0.54300000000000004</v>
      </c>
      <c r="Y31" s="17">
        <v>1.0049999999999999</v>
      </c>
      <c r="Z31" s="17">
        <v>8.5000000000000006E-2</v>
      </c>
      <c r="AA31" s="17">
        <v>0.95599999999999996</v>
      </c>
      <c r="AB31" s="17">
        <v>1.302</v>
      </c>
      <c r="AC31" s="17">
        <v>1.1870000000000001</v>
      </c>
      <c r="AD31" s="17">
        <v>0.94</v>
      </c>
      <c r="AE31" s="17">
        <v>3.5009999999999999</v>
      </c>
      <c r="AF31" s="17">
        <v>-1.0760000000000001</v>
      </c>
      <c r="AG31" s="17">
        <v>0.26500000000000001</v>
      </c>
      <c r="AH31" s="17">
        <v>1.456</v>
      </c>
      <c r="AI31" s="17">
        <v>1.399</v>
      </c>
      <c r="AJ31" s="17">
        <v>1.2829999999999999</v>
      </c>
      <c r="AK31" s="17">
        <v>1.216</v>
      </c>
      <c r="AL31" s="17">
        <v>1.1220000000000001</v>
      </c>
      <c r="AM31" s="17">
        <v>1.1200000000000001</v>
      </c>
      <c r="AN31" s="17">
        <v>1.113</v>
      </c>
      <c r="AO31" s="17">
        <v>1.107</v>
      </c>
      <c r="AP31" s="17">
        <v>1.1020000000000001</v>
      </c>
      <c r="AQ31" s="17">
        <v>1.0980000000000001</v>
      </c>
      <c r="AR31" s="17">
        <v>1.095</v>
      </c>
      <c r="AS31" s="17">
        <v>1.093</v>
      </c>
      <c r="AT31" s="17">
        <v>1.0920000000000001</v>
      </c>
      <c r="AU31" s="17">
        <v>1.0920000000000001</v>
      </c>
      <c r="AV31" s="17">
        <v>1.0920000000000001</v>
      </c>
      <c r="AW31" s="17">
        <v>1.0920000000000001</v>
      </c>
      <c r="AX31" s="17">
        <v>1.0920000000000001</v>
      </c>
      <c r="AY31" s="17">
        <v>1.0920000000000001</v>
      </c>
      <c r="AZ31" s="17">
        <v>1.0920000000000001</v>
      </c>
      <c r="BA31" s="17">
        <v>1.0920000000000001</v>
      </c>
      <c r="BB31" s="17">
        <v>1.0920000000000001</v>
      </c>
      <c r="BC31" s="17">
        <v>1.0920000000000001</v>
      </c>
      <c r="BD31" s="17">
        <v>1.093</v>
      </c>
      <c r="BE31" s="17">
        <v>1.093</v>
      </c>
      <c r="BF31" s="17">
        <v>1.093</v>
      </c>
      <c r="BG31" s="17">
        <v>1.093</v>
      </c>
      <c r="BH31" s="17">
        <v>1.093</v>
      </c>
      <c r="BI31" s="17">
        <v>1.093</v>
      </c>
      <c r="BJ31" s="17">
        <v>1.093</v>
      </c>
      <c r="BK31" s="17">
        <v>1.093</v>
      </c>
    </row>
    <row r="32" spans="1:63" ht="16.5" customHeight="1">
      <c r="A32" s="9">
        <f t="shared" si="0"/>
        <v>25</v>
      </c>
      <c r="B32" s="16" t="s">
        <v>157</v>
      </c>
      <c r="C32" s="17">
        <v>0.45</v>
      </c>
      <c r="D32" s="17">
        <v>0.69599999999999995</v>
      </c>
      <c r="E32" s="17">
        <v>0.623</v>
      </c>
      <c r="F32" s="17">
        <v>1.923</v>
      </c>
      <c r="G32" s="17">
        <v>1.833</v>
      </c>
      <c r="H32" s="17">
        <v>2.3050000000000002</v>
      </c>
      <c r="I32" s="17">
        <v>2.9969999999999999</v>
      </c>
      <c r="J32" s="17">
        <v>2.5329999999999999</v>
      </c>
      <c r="K32" s="17">
        <v>2.133</v>
      </c>
      <c r="L32" s="17">
        <v>3.0339999999999998</v>
      </c>
      <c r="M32" s="17">
        <v>3.32</v>
      </c>
      <c r="N32" s="17">
        <v>2.7069999999999999</v>
      </c>
      <c r="O32" s="17">
        <v>1.9790000000000001</v>
      </c>
      <c r="P32" s="17">
        <v>0.85099999999999998</v>
      </c>
      <c r="Q32" s="17">
        <v>1.0620000000000001</v>
      </c>
      <c r="R32" s="17">
        <v>1.4830000000000001</v>
      </c>
      <c r="S32" s="17">
        <v>3.3479999999999999</v>
      </c>
      <c r="T32" s="17">
        <v>2.6480000000000001</v>
      </c>
      <c r="U32" s="17" t="s">
        <v>143</v>
      </c>
      <c r="V32" s="17">
        <v>0.34200000000000003</v>
      </c>
      <c r="W32" s="17">
        <v>0.51700000000000002</v>
      </c>
      <c r="X32" s="17">
        <v>0.311</v>
      </c>
      <c r="Y32" s="17">
        <v>0.61099999999999999</v>
      </c>
      <c r="Z32" s="17">
        <v>0.45600000000000002</v>
      </c>
      <c r="AA32" s="17">
        <v>1.042</v>
      </c>
      <c r="AB32" s="17">
        <v>1.0289999999999999</v>
      </c>
      <c r="AC32" s="17">
        <v>1.3180000000000001</v>
      </c>
      <c r="AD32" s="17">
        <v>4.0519999999999996</v>
      </c>
      <c r="AE32" s="17">
        <v>1.542</v>
      </c>
      <c r="AF32" s="17">
        <v>-1.0089999999999999</v>
      </c>
      <c r="AG32" s="17">
        <v>8.2000000000000003E-2</v>
      </c>
      <c r="AH32" s="17">
        <v>1.359</v>
      </c>
      <c r="AI32" s="17">
        <v>1.8979999999999999</v>
      </c>
      <c r="AJ32" s="17">
        <v>1.8049999999999999</v>
      </c>
      <c r="AK32" s="17">
        <v>1.79</v>
      </c>
      <c r="AL32" s="17">
        <v>1.532</v>
      </c>
      <c r="AM32" s="17">
        <v>1.4790000000000001</v>
      </c>
      <c r="AN32" s="17">
        <v>1.4570000000000001</v>
      </c>
      <c r="AO32" s="17">
        <v>1.4</v>
      </c>
      <c r="AP32" s="17">
        <v>1.3660000000000001</v>
      </c>
      <c r="AQ32" s="17">
        <v>1.343</v>
      </c>
      <c r="AR32" s="17">
        <v>1.3380000000000001</v>
      </c>
      <c r="AS32" s="17">
        <v>1.3220000000000001</v>
      </c>
      <c r="AT32" s="17">
        <v>1.3080000000000001</v>
      </c>
      <c r="AU32" s="17">
        <v>1.3280000000000001</v>
      </c>
      <c r="AV32" s="17">
        <v>1.3029999999999999</v>
      </c>
      <c r="AW32" s="17">
        <v>1.306</v>
      </c>
      <c r="AX32" s="17">
        <v>1.3120000000000001</v>
      </c>
      <c r="AY32" s="17">
        <v>1.3120000000000001</v>
      </c>
      <c r="AZ32" s="17">
        <v>1.3080000000000001</v>
      </c>
      <c r="BA32" s="17">
        <v>1.302</v>
      </c>
      <c r="BB32" s="17">
        <v>1.2969999999999999</v>
      </c>
      <c r="BC32" s="17">
        <v>1.294</v>
      </c>
      <c r="BD32" s="17">
        <v>1.2909999999999999</v>
      </c>
      <c r="BE32" s="17">
        <v>1.2869999999999999</v>
      </c>
      <c r="BF32" s="17">
        <v>1.286</v>
      </c>
      <c r="BG32" s="17">
        <v>1.284</v>
      </c>
      <c r="BH32" s="17">
        <v>1.2829999999999999</v>
      </c>
      <c r="BI32" s="17">
        <v>1.282</v>
      </c>
      <c r="BJ32" s="17">
        <v>1.2789999999999999</v>
      </c>
      <c r="BK32" s="17">
        <v>1.28</v>
      </c>
    </row>
    <row r="33" spans="1:63">
      <c r="A33" s="9">
        <f t="shared" si="0"/>
        <v>26</v>
      </c>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row>
    <row r="34" spans="1:63">
      <c r="A34" s="9">
        <f t="shared" si="0"/>
        <v>27</v>
      </c>
      <c r="B34" s="9" t="s">
        <v>158</v>
      </c>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row>
    <row r="35" spans="1:63">
      <c r="A35" s="9">
        <f t="shared" si="0"/>
        <v>28</v>
      </c>
      <c r="B35" s="16" t="s">
        <v>159</v>
      </c>
      <c r="C35" s="17">
        <v>2.4910000000000001</v>
      </c>
      <c r="D35" s="17">
        <v>2.0859999999999999</v>
      </c>
      <c r="E35" s="17">
        <v>2.105</v>
      </c>
      <c r="F35" s="17">
        <v>2.1379999999999999</v>
      </c>
      <c r="G35" s="17">
        <v>1.74</v>
      </c>
      <c r="H35" s="17">
        <v>0.79500000000000004</v>
      </c>
      <c r="I35" s="17">
        <v>1.456</v>
      </c>
      <c r="J35" s="17">
        <v>2.5289999999999999</v>
      </c>
      <c r="K35" s="17">
        <v>2.0049999999999999</v>
      </c>
      <c r="L35" s="17">
        <v>1.3120000000000001</v>
      </c>
      <c r="M35" s="17">
        <v>2.101</v>
      </c>
      <c r="N35" s="17">
        <v>2.4820000000000002</v>
      </c>
      <c r="O35" s="17">
        <v>2.88</v>
      </c>
      <c r="P35" s="17">
        <v>2.8149999999999999</v>
      </c>
      <c r="Q35" s="17">
        <v>2.5659999999999998</v>
      </c>
      <c r="R35" s="17">
        <v>2.9590000000000001</v>
      </c>
      <c r="S35" s="17">
        <v>-0.27800000000000002</v>
      </c>
      <c r="T35" s="17">
        <v>1.79</v>
      </c>
      <c r="U35" s="17">
        <v>2.5289999999999999</v>
      </c>
      <c r="V35" s="17">
        <v>1.8640000000000001</v>
      </c>
      <c r="W35" s="17">
        <v>1.3540000000000001</v>
      </c>
      <c r="X35" s="17">
        <v>1.5109999999999999</v>
      </c>
      <c r="Y35" s="17">
        <v>0.222</v>
      </c>
      <c r="Z35" s="17">
        <v>1.0009999999999999</v>
      </c>
      <c r="AA35" s="17">
        <v>1.829</v>
      </c>
      <c r="AB35" s="17">
        <v>2.133</v>
      </c>
      <c r="AC35" s="17">
        <v>1.492</v>
      </c>
      <c r="AD35" s="17">
        <v>1.1020000000000001</v>
      </c>
      <c r="AE35" s="17">
        <v>4.0270000000000001</v>
      </c>
      <c r="AF35" s="17">
        <v>6.2679999999999998</v>
      </c>
      <c r="AG35" s="17">
        <v>3.8439999999999999</v>
      </c>
      <c r="AH35" s="17">
        <v>2.722</v>
      </c>
      <c r="AI35" s="17">
        <v>2.2410000000000001</v>
      </c>
      <c r="AJ35" s="17">
        <v>2.117</v>
      </c>
      <c r="AK35" s="17">
        <v>2.0249999999999999</v>
      </c>
      <c r="AL35" s="17">
        <v>2.0110000000000001</v>
      </c>
      <c r="AM35" s="17">
        <v>1.9990000000000001</v>
      </c>
      <c r="AN35" s="17">
        <v>1.988</v>
      </c>
      <c r="AO35" s="17">
        <v>1.972</v>
      </c>
      <c r="AP35" s="17">
        <v>1.956</v>
      </c>
      <c r="AQ35" s="17">
        <v>1.944</v>
      </c>
      <c r="AR35" s="17">
        <v>1.9339999999999999</v>
      </c>
      <c r="AS35" s="17">
        <v>1.927</v>
      </c>
      <c r="AT35" s="17">
        <v>1.921</v>
      </c>
      <c r="AU35" s="17">
        <v>1.917</v>
      </c>
      <c r="AV35" s="17">
        <v>1.9139999999999999</v>
      </c>
      <c r="AW35" s="17">
        <v>1.911</v>
      </c>
      <c r="AX35" s="17">
        <v>1.9059999999999999</v>
      </c>
      <c r="AY35" s="17">
        <v>1.905</v>
      </c>
      <c r="AZ35" s="17">
        <v>1.9039999999999999</v>
      </c>
      <c r="BA35" s="17">
        <v>1.905</v>
      </c>
      <c r="BB35" s="17">
        <v>1.9059999999999999</v>
      </c>
      <c r="BC35" s="17">
        <v>1.9079999999999999</v>
      </c>
      <c r="BD35" s="17">
        <v>1.91</v>
      </c>
      <c r="BE35" s="17">
        <v>1.9159999999999999</v>
      </c>
      <c r="BF35" s="17">
        <v>1.92</v>
      </c>
      <c r="BG35" s="17">
        <v>1.9219999999999999</v>
      </c>
      <c r="BH35" s="17">
        <v>1.9219999999999999</v>
      </c>
      <c r="BI35" s="17">
        <v>1.92</v>
      </c>
      <c r="BJ35" s="17">
        <v>1.919</v>
      </c>
      <c r="BK35" s="17">
        <v>1.9179999999999999</v>
      </c>
    </row>
    <row r="36" spans="1:63" ht="15" customHeight="1">
      <c r="A36" s="9">
        <f t="shared" si="0"/>
        <v>29</v>
      </c>
      <c r="B36" s="16" t="s">
        <v>160</v>
      </c>
      <c r="C36" s="17">
        <v>2.9689999999999999</v>
      </c>
      <c r="D36" s="17">
        <v>2.5950000000000002</v>
      </c>
      <c r="E36" s="17">
        <v>2.8050000000000002</v>
      </c>
      <c r="F36" s="17">
        <v>2.9359999999999999</v>
      </c>
      <c r="G36" s="17">
        <v>2.3370000000000002</v>
      </c>
      <c r="H36" s="17">
        <v>1.5469999999999999</v>
      </c>
      <c r="I36" s="17">
        <v>2.1930000000000001</v>
      </c>
      <c r="J36" s="17">
        <v>3.3660000000000001</v>
      </c>
      <c r="K36" s="17">
        <v>2.8159999999999998</v>
      </c>
      <c r="L36" s="17">
        <v>1.595</v>
      </c>
      <c r="M36" s="17">
        <v>2.2970000000000002</v>
      </c>
      <c r="N36" s="17">
        <v>2.6669999999999998</v>
      </c>
      <c r="O36" s="17">
        <v>3.3650000000000002</v>
      </c>
      <c r="P36" s="17">
        <v>3.222</v>
      </c>
      <c r="Q36" s="17">
        <v>2.87</v>
      </c>
      <c r="R36" s="17">
        <v>3.8140000000000001</v>
      </c>
      <c r="S36" s="17">
        <v>-0.32</v>
      </c>
      <c r="T36" s="17">
        <v>1.6359999999999999</v>
      </c>
      <c r="U36" s="17">
        <v>3.1389999999999998</v>
      </c>
      <c r="V36" s="17">
        <v>2.073</v>
      </c>
      <c r="W36" s="17">
        <v>1.4650000000000001</v>
      </c>
      <c r="X36" s="17">
        <v>1.615</v>
      </c>
      <c r="Y36" s="17">
        <v>0.121</v>
      </c>
      <c r="Z36" s="17">
        <v>1.2669999999999999</v>
      </c>
      <c r="AA36" s="17">
        <v>2.1309999999999998</v>
      </c>
      <c r="AB36" s="17">
        <v>2.4380000000000002</v>
      </c>
      <c r="AC36" s="17">
        <v>1.8109999999999999</v>
      </c>
      <c r="AD36" s="17">
        <v>1.248</v>
      </c>
      <c r="AE36" s="17">
        <v>4.6849999999999996</v>
      </c>
      <c r="AF36" s="17">
        <v>8.0950000000000006</v>
      </c>
      <c r="AG36" s="17">
        <v>4.79</v>
      </c>
      <c r="AH36" s="17">
        <v>3.0129999999999999</v>
      </c>
      <c r="AI36" s="17">
        <v>2.177</v>
      </c>
      <c r="AJ36" s="17">
        <v>2.0529999999999999</v>
      </c>
      <c r="AK36" s="17">
        <v>2.0619999999999998</v>
      </c>
      <c r="AL36" s="17">
        <v>2.1850000000000001</v>
      </c>
      <c r="AM36" s="17">
        <v>2.254</v>
      </c>
      <c r="AN36" s="17">
        <v>2.2690000000000001</v>
      </c>
      <c r="AO36" s="17">
        <v>2.2730000000000001</v>
      </c>
      <c r="AP36" s="17">
        <v>2.2770000000000001</v>
      </c>
      <c r="AQ36" s="17">
        <v>2.2829999999999999</v>
      </c>
      <c r="AR36" s="17">
        <v>2.2890000000000001</v>
      </c>
      <c r="AS36" s="17">
        <v>2.2869999999999999</v>
      </c>
      <c r="AT36" s="17">
        <v>2.2709999999999999</v>
      </c>
      <c r="AU36" s="17">
        <v>2.2570000000000001</v>
      </c>
      <c r="AV36" s="17">
        <v>2.2469999999999999</v>
      </c>
      <c r="AW36" s="17">
        <v>2.2400000000000002</v>
      </c>
      <c r="AX36" s="17">
        <v>2.2349999999999999</v>
      </c>
      <c r="AY36" s="17">
        <v>2.2320000000000002</v>
      </c>
      <c r="AZ36" s="17">
        <v>2.2309999999999999</v>
      </c>
      <c r="BA36" s="17">
        <v>2.2309999999999999</v>
      </c>
      <c r="BB36" s="17">
        <v>2.2330000000000001</v>
      </c>
      <c r="BC36" s="17">
        <v>2.2349999999999999</v>
      </c>
      <c r="BD36" s="17">
        <v>2.2389999999999999</v>
      </c>
      <c r="BE36" s="17">
        <v>2.2480000000000002</v>
      </c>
      <c r="BF36" s="17">
        <v>2.2549999999999999</v>
      </c>
      <c r="BG36" s="17">
        <v>2.2589999999999999</v>
      </c>
      <c r="BH36" s="17">
        <v>2.262</v>
      </c>
      <c r="BI36" s="17">
        <v>2.266</v>
      </c>
      <c r="BJ36" s="17">
        <v>2.2690000000000001</v>
      </c>
      <c r="BK36" s="17">
        <v>2.2730000000000001</v>
      </c>
    </row>
    <row r="37" spans="1:63" ht="15" customHeight="1">
      <c r="A37" s="9">
        <f t="shared" si="0"/>
        <v>30</v>
      </c>
      <c r="B37" s="16" t="s">
        <v>161</v>
      </c>
      <c r="C37" s="17">
        <v>2.3719999999999999</v>
      </c>
      <c r="D37" s="17">
        <v>2.1309999999999998</v>
      </c>
      <c r="E37" s="17">
        <v>2.0990000000000002</v>
      </c>
      <c r="F37" s="17">
        <v>1.8280000000000001</v>
      </c>
      <c r="G37" s="17">
        <v>1.732</v>
      </c>
      <c r="H37" s="17">
        <v>1.1020000000000001</v>
      </c>
      <c r="I37" s="17">
        <v>1.4</v>
      </c>
      <c r="J37" s="17">
        <v>2.2850000000000001</v>
      </c>
      <c r="K37" s="17">
        <v>2.3039999999999998</v>
      </c>
      <c r="L37" s="17">
        <v>1.5009999999999999</v>
      </c>
      <c r="M37" s="17">
        <v>2.0019999999999998</v>
      </c>
      <c r="N37" s="17">
        <v>2.67</v>
      </c>
      <c r="O37" s="17">
        <v>3.121</v>
      </c>
      <c r="P37" s="17">
        <v>3.11</v>
      </c>
      <c r="Q37" s="17">
        <v>2.706</v>
      </c>
      <c r="R37" s="17">
        <v>1.8819999999999999</v>
      </c>
      <c r="S37" s="17">
        <v>0.65800000000000003</v>
      </c>
      <c r="T37" s="17">
        <v>1.2050000000000001</v>
      </c>
      <c r="U37" s="17">
        <v>2.0720000000000001</v>
      </c>
      <c r="V37" s="17">
        <v>1.877</v>
      </c>
      <c r="W37" s="17">
        <v>1.768</v>
      </c>
      <c r="X37" s="17">
        <v>1.86</v>
      </c>
      <c r="Y37" s="17">
        <v>0.96299999999999997</v>
      </c>
      <c r="Z37" s="17">
        <v>0.995</v>
      </c>
      <c r="AA37" s="17">
        <v>1.929</v>
      </c>
      <c r="AB37" s="17">
        <v>2.4140000000000001</v>
      </c>
      <c r="AC37" s="17">
        <v>1.7749999999999999</v>
      </c>
      <c r="AD37" s="17">
        <v>1.345</v>
      </c>
      <c r="AE37" s="17">
        <v>4.4889999999999999</v>
      </c>
      <c r="AF37" s="17">
        <v>6.96</v>
      </c>
      <c r="AG37" s="17">
        <v>3.7389999999999999</v>
      </c>
      <c r="AH37" s="17">
        <v>2.5019999999999998</v>
      </c>
      <c r="AI37" s="17">
        <v>2.1280000000000001</v>
      </c>
      <c r="AJ37" s="17">
        <v>2.0670000000000002</v>
      </c>
      <c r="AK37" s="17">
        <v>2.0059999999999998</v>
      </c>
      <c r="AL37" s="17">
        <v>2.0129999999999999</v>
      </c>
      <c r="AM37" s="17">
        <v>2.0089999999999999</v>
      </c>
      <c r="AN37" s="17">
        <v>2.0030000000000001</v>
      </c>
      <c r="AO37" s="17">
        <v>1.99</v>
      </c>
      <c r="AP37" s="17">
        <v>1.9650000000000001</v>
      </c>
      <c r="AQ37" s="17">
        <v>1.9370000000000001</v>
      </c>
      <c r="AR37" s="17">
        <v>1.925</v>
      </c>
      <c r="AS37" s="17">
        <v>1.946</v>
      </c>
      <c r="AT37" s="17">
        <v>1.9770000000000001</v>
      </c>
      <c r="AU37" s="17">
        <v>2.0019999999999998</v>
      </c>
      <c r="AV37" s="17">
        <v>2.0129999999999999</v>
      </c>
      <c r="AW37" s="17">
        <v>2.0110000000000001</v>
      </c>
      <c r="AX37" s="17">
        <v>2.0049999999999999</v>
      </c>
      <c r="AY37" s="17">
        <v>2.0070000000000001</v>
      </c>
      <c r="AZ37" s="17">
        <v>2.0070000000000001</v>
      </c>
      <c r="BA37" s="17">
        <v>2.0059999999999998</v>
      </c>
      <c r="BB37" s="17">
        <v>2.0070000000000001</v>
      </c>
      <c r="BC37" s="17">
        <v>2.0070000000000001</v>
      </c>
      <c r="BD37" s="17">
        <v>2.004</v>
      </c>
      <c r="BE37" s="17">
        <v>2.0110000000000001</v>
      </c>
      <c r="BF37" s="17">
        <v>2.0150000000000001</v>
      </c>
      <c r="BG37" s="17">
        <v>2.0169999999999999</v>
      </c>
      <c r="BH37" s="17">
        <v>2.0139999999999998</v>
      </c>
      <c r="BI37" s="17">
        <v>2.008</v>
      </c>
      <c r="BJ37" s="17">
        <v>2.008</v>
      </c>
      <c r="BK37" s="17">
        <v>2.0110000000000001</v>
      </c>
    </row>
    <row r="38" spans="1:63" ht="15" customHeight="1">
      <c r="A38" s="9">
        <f t="shared" si="0"/>
        <v>31</v>
      </c>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row>
    <row r="39" spans="1:63">
      <c r="A39" s="9">
        <f t="shared" si="0"/>
        <v>32</v>
      </c>
      <c r="B39" s="9" t="s">
        <v>162</v>
      </c>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row>
    <row r="40" spans="1:63">
      <c r="A40" s="9">
        <f t="shared" si="0"/>
        <v>33</v>
      </c>
      <c r="B40" s="16" t="s">
        <v>163</v>
      </c>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row>
    <row r="41" spans="1:63">
      <c r="A41" s="9">
        <f t="shared" si="0"/>
        <v>34</v>
      </c>
      <c r="B41" s="18" t="s">
        <v>164</v>
      </c>
      <c r="C41" s="17">
        <v>5.8730000000000002</v>
      </c>
      <c r="D41" s="17">
        <v>7.08</v>
      </c>
      <c r="E41" s="17">
        <v>6.58</v>
      </c>
      <c r="F41" s="17">
        <v>6.4379999999999997</v>
      </c>
      <c r="G41" s="17">
        <v>6.3520000000000003</v>
      </c>
      <c r="H41" s="17">
        <v>5.2640000000000002</v>
      </c>
      <c r="I41" s="17">
        <v>5.6360000000000001</v>
      </c>
      <c r="J41" s="17">
        <v>6.0289999999999999</v>
      </c>
      <c r="K41" s="17">
        <v>5.0170000000000003</v>
      </c>
      <c r="L41" s="17">
        <v>4.6100000000000003</v>
      </c>
      <c r="M41" s="17">
        <v>4.0149999999999997</v>
      </c>
      <c r="N41" s="17">
        <v>4.274</v>
      </c>
      <c r="O41" s="17">
        <v>4.29</v>
      </c>
      <c r="P41" s="17">
        <v>4.7910000000000004</v>
      </c>
      <c r="Q41" s="17">
        <v>4.6289999999999996</v>
      </c>
      <c r="R41" s="17">
        <v>3.6659999999999999</v>
      </c>
      <c r="S41" s="17">
        <v>3.2559999999999998</v>
      </c>
      <c r="T41" s="17">
        <v>3.214</v>
      </c>
      <c r="U41" s="17">
        <v>2.7850000000000001</v>
      </c>
      <c r="V41" s="17">
        <v>1.802</v>
      </c>
      <c r="W41" s="17">
        <v>2.35</v>
      </c>
      <c r="X41" s="17">
        <v>2.54</v>
      </c>
      <c r="Y41" s="17">
        <v>2.1349999999999998</v>
      </c>
      <c r="Z41" s="17">
        <v>1.841</v>
      </c>
      <c r="AA41" s="17">
        <v>2.33</v>
      </c>
      <c r="AB41" s="17">
        <v>2.91</v>
      </c>
      <c r="AC41" s="17">
        <v>2.1440000000000001</v>
      </c>
      <c r="AD41" s="17">
        <v>0.89400000000000002</v>
      </c>
      <c r="AE41" s="17">
        <v>1.4419999999999999</v>
      </c>
      <c r="AF41" s="17">
        <v>2.931</v>
      </c>
      <c r="AG41" s="17">
        <v>3.8769999999999998</v>
      </c>
      <c r="AH41" s="17">
        <v>3.8359999999999999</v>
      </c>
      <c r="AI41" s="17">
        <v>3.7839999999999998</v>
      </c>
      <c r="AJ41" s="17">
        <v>3.7810000000000001</v>
      </c>
      <c r="AK41" s="17">
        <v>3.7850000000000001</v>
      </c>
      <c r="AL41" s="17">
        <v>3.79</v>
      </c>
      <c r="AM41" s="17">
        <v>3.794</v>
      </c>
      <c r="AN41" s="17">
        <v>3.798</v>
      </c>
      <c r="AO41" s="17">
        <v>3.8</v>
      </c>
      <c r="AP41" s="17">
        <v>3.802</v>
      </c>
      <c r="AQ41" s="17">
        <v>3.8079999999999998</v>
      </c>
      <c r="AR41" s="17">
        <v>3.819</v>
      </c>
      <c r="AS41" s="17">
        <v>3.8330000000000002</v>
      </c>
      <c r="AT41" s="17">
        <v>3.85</v>
      </c>
      <c r="AU41" s="17">
        <v>3.871</v>
      </c>
      <c r="AV41" s="17">
        <v>3.895</v>
      </c>
      <c r="AW41" s="17">
        <v>3.9220000000000002</v>
      </c>
      <c r="AX41" s="17">
        <v>3.952</v>
      </c>
      <c r="AY41" s="17">
        <v>3.984</v>
      </c>
      <c r="AZ41" s="17">
        <v>4.0190000000000001</v>
      </c>
      <c r="BA41" s="17">
        <v>4.0549999999999997</v>
      </c>
      <c r="BB41" s="17">
        <v>4.093</v>
      </c>
      <c r="BC41" s="17">
        <v>4.133</v>
      </c>
      <c r="BD41" s="17">
        <v>4.1749999999999998</v>
      </c>
      <c r="BE41" s="17">
        <v>4.2169999999999996</v>
      </c>
      <c r="BF41" s="17">
        <v>4.26</v>
      </c>
      <c r="BG41" s="17">
        <v>4.3040000000000003</v>
      </c>
      <c r="BH41" s="17">
        <v>4.3490000000000002</v>
      </c>
      <c r="BI41" s="17">
        <v>4.3940000000000001</v>
      </c>
      <c r="BJ41" s="17">
        <v>4.4390000000000001</v>
      </c>
      <c r="BK41" s="17">
        <v>4.484</v>
      </c>
    </row>
    <row r="42" spans="1:63">
      <c r="A42" s="9">
        <f t="shared" si="0"/>
        <v>35</v>
      </c>
      <c r="B42" s="18" t="s">
        <v>165</v>
      </c>
      <c r="C42" s="17">
        <v>2.903</v>
      </c>
      <c r="D42" s="17">
        <v>4.484</v>
      </c>
      <c r="E42" s="17">
        <v>3.774</v>
      </c>
      <c r="F42" s="17">
        <v>3.5009999999999999</v>
      </c>
      <c r="G42" s="17">
        <v>4.0140000000000002</v>
      </c>
      <c r="H42" s="17">
        <v>3.7170000000000001</v>
      </c>
      <c r="I42" s="17">
        <v>3.4430000000000001</v>
      </c>
      <c r="J42" s="17">
        <v>2.6619999999999999</v>
      </c>
      <c r="K42" s="17">
        <v>2.2000000000000002</v>
      </c>
      <c r="L42" s="17">
        <v>3.0150000000000001</v>
      </c>
      <c r="M42" s="17">
        <v>1.7170000000000001</v>
      </c>
      <c r="N42" s="17">
        <v>1.6060000000000001</v>
      </c>
      <c r="O42" s="17">
        <v>0.92400000000000004</v>
      </c>
      <c r="P42" s="17">
        <v>1.569</v>
      </c>
      <c r="Q42" s="17">
        <v>1.758</v>
      </c>
      <c r="R42" s="17">
        <v>-0.14799999999999999</v>
      </c>
      <c r="S42" s="17">
        <v>3.577</v>
      </c>
      <c r="T42" s="17">
        <v>1.577</v>
      </c>
      <c r="U42" s="17">
        <v>-0.35299999999999998</v>
      </c>
      <c r="V42" s="17">
        <v>-0.27</v>
      </c>
      <c r="W42" s="17">
        <v>0.88400000000000001</v>
      </c>
      <c r="X42" s="17">
        <v>0.92500000000000004</v>
      </c>
      <c r="Y42" s="17">
        <v>2.0139999999999998</v>
      </c>
      <c r="Z42" s="17">
        <v>0.57399999999999995</v>
      </c>
      <c r="AA42" s="17">
        <v>0.19800000000000001</v>
      </c>
      <c r="AB42" s="17">
        <v>0.47099999999999997</v>
      </c>
      <c r="AC42" s="17">
        <v>0.33300000000000002</v>
      </c>
      <c r="AD42" s="17">
        <v>-0.35399999999999998</v>
      </c>
      <c r="AE42" s="17">
        <v>-3.242</v>
      </c>
      <c r="AF42" s="17">
        <v>-5.1630000000000003</v>
      </c>
      <c r="AG42" s="17">
        <v>-0.91200000000000003</v>
      </c>
      <c r="AH42" s="17">
        <v>0.82299999999999995</v>
      </c>
      <c r="AI42" s="17">
        <v>1.6060000000000001</v>
      </c>
      <c r="AJ42" s="17">
        <v>1.728</v>
      </c>
      <c r="AK42" s="17">
        <v>1.7230000000000001</v>
      </c>
      <c r="AL42" s="17">
        <v>1.6040000000000001</v>
      </c>
      <c r="AM42" s="17">
        <v>1.54</v>
      </c>
      <c r="AN42" s="17">
        <v>1.528</v>
      </c>
      <c r="AO42" s="17">
        <v>1.5269999999999999</v>
      </c>
      <c r="AP42" s="17">
        <v>1.5249999999999999</v>
      </c>
      <c r="AQ42" s="17">
        <v>1.5249999999999999</v>
      </c>
      <c r="AR42" s="17">
        <v>1.5289999999999999</v>
      </c>
      <c r="AS42" s="17">
        <v>1.5449999999999999</v>
      </c>
      <c r="AT42" s="17">
        <v>1.579</v>
      </c>
      <c r="AU42" s="17">
        <v>1.6140000000000001</v>
      </c>
      <c r="AV42" s="17">
        <v>1.6479999999999999</v>
      </c>
      <c r="AW42" s="17">
        <v>1.6819999999999999</v>
      </c>
      <c r="AX42" s="17">
        <v>1.7170000000000001</v>
      </c>
      <c r="AY42" s="17">
        <v>1.752</v>
      </c>
      <c r="AZ42" s="17">
        <v>1.7869999999999999</v>
      </c>
      <c r="BA42" s="17">
        <v>1.823</v>
      </c>
      <c r="BB42" s="17">
        <v>1.86</v>
      </c>
      <c r="BC42" s="17">
        <v>1.8979999999999999</v>
      </c>
      <c r="BD42" s="17">
        <v>1.9359999999999999</v>
      </c>
      <c r="BE42" s="17">
        <v>1.968</v>
      </c>
      <c r="BF42" s="17">
        <v>2.004</v>
      </c>
      <c r="BG42" s="17">
        <v>2.0449999999999999</v>
      </c>
      <c r="BH42" s="17">
        <v>2.0859999999999999</v>
      </c>
      <c r="BI42" s="17">
        <v>2.1280000000000001</v>
      </c>
      <c r="BJ42" s="17">
        <v>2.169</v>
      </c>
      <c r="BK42" s="17">
        <v>2.2109999999999999</v>
      </c>
    </row>
    <row r="43" spans="1:63" ht="15" customHeight="1">
      <c r="A43" s="9">
        <f t="shared" si="0"/>
        <v>36</v>
      </c>
      <c r="B43" s="20" t="s">
        <v>166</v>
      </c>
      <c r="C43" s="17">
        <v>6.6239999999999997</v>
      </c>
      <c r="D43" s="17">
        <v>6.2469999999999999</v>
      </c>
      <c r="E43" s="17">
        <v>6.7619999999999996</v>
      </c>
      <c r="F43" s="17">
        <v>6.6879999999999997</v>
      </c>
      <c r="G43" s="17">
        <v>6.5339999999999998</v>
      </c>
      <c r="H43" s="17">
        <v>6.3920000000000003</v>
      </c>
      <c r="I43" s="17">
        <v>6.1740000000000004</v>
      </c>
      <c r="J43" s="17">
        <v>6.1379999999999999</v>
      </c>
      <c r="K43" s="17">
        <v>6.0460000000000003</v>
      </c>
      <c r="L43" s="17">
        <v>5.15</v>
      </c>
      <c r="M43" s="17">
        <v>4.3239999999999998</v>
      </c>
      <c r="N43" s="17">
        <v>4.0949999999999998</v>
      </c>
      <c r="O43" s="17">
        <v>4.2830000000000004</v>
      </c>
      <c r="P43" s="17">
        <v>4.9349999999999996</v>
      </c>
      <c r="Q43" s="17">
        <v>4.91</v>
      </c>
      <c r="R43" s="17">
        <v>5.0199999999999996</v>
      </c>
      <c r="S43" s="17">
        <v>3.2210000000000001</v>
      </c>
      <c r="T43" s="17">
        <v>2.6</v>
      </c>
      <c r="U43" s="17">
        <v>2.5499999999999998</v>
      </c>
      <c r="V43" s="17">
        <v>2.1760000000000002</v>
      </c>
      <c r="W43" s="17">
        <v>1.958</v>
      </c>
      <c r="X43" s="17">
        <v>1.911</v>
      </c>
      <c r="Y43" s="17">
        <v>1.746</v>
      </c>
      <c r="Z43" s="17">
        <v>1.83</v>
      </c>
      <c r="AA43" s="17">
        <v>1.853</v>
      </c>
      <c r="AB43" s="17">
        <v>2.2160000000000002</v>
      </c>
      <c r="AC43" s="17">
        <v>2.3820000000000001</v>
      </c>
      <c r="AD43" s="17">
        <v>2.056</v>
      </c>
      <c r="AE43" s="17">
        <v>1.6759999999999999</v>
      </c>
      <c r="AF43" s="17">
        <v>2.1360000000000001</v>
      </c>
      <c r="AG43" s="17">
        <v>2.7320000000000002</v>
      </c>
      <c r="AH43" s="17">
        <v>2.891</v>
      </c>
      <c r="AI43" s="17">
        <v>2.8220000000000001</v>
      </c>
      <c r="AJ43" s="17">
        <v>2.8559999999999999</v>
      </c>
      <c r="AK43" s="17">
        <v>2.9369999999999998</v>
      </c>
      <c r="AL43" s="17">
        <v>3.052</v>
      </c>
      <c r="AM43" s="17">
        <v>3.1070000000000002</v>
      </c>
      <c r="AN43" s="17">
        <v>3.1629999999999998</v>
      </c>
      <c r="AO43" s="17">
        <v>3.2090000000000001</v>
      </c>
      <c r="AP43" s="17">
        <v>3.2639999999999998</v>
      </c>
      <c r="AQ43" s="17">
        <v>3.2839999999999998</v>
      </c>
      <c r="AR43" s="17">
        <v>3.1970000000000001</v>
      </c>
      <c r="AS43" s="17">
        <v>3.319</v>
      </c>
      <c r="AT43" s="17">
        <v>3.335</v>
      </c>
      <c r="AU43" s="17">
        <v>3.3559999999999999</v>
      </c>
      <c r="AV43" s="17">
        <v>3.375</v>
      </c>
      <c r="AW43" s="17">
        <v>3.3919999999999999</v>
      </c>
      <c r="AX43" s="17">
        <v>3.4140000000000001</v>
      </c>
      <c r="AY43" s="17">
        <v>3.4420000000000002</v>
      </c>
      <c r="AZ43" s="17">
        <v>3.4820000000000002</v>
      </c>
      <c r="BA43" s="17">
        <v>3.52</v>
      </c>
      <c r="BB43" s="17">
        <v>3.5569999999999999</v>
      </c>
      <c r="BC43" s="17">
        <v>3.5950000000000002</v>
      </c>
      <c r="BD43" s="17">
        <v>3.6339999999999999</v>
      </c>
      <c r="BE43" s="17">
        <v>3.6760000000000002</v>
      </c>
      <c r="BF43" s="17">
        <v>3.718</v>
      </c>
      <c r="BG43" s="17">
        <v>3.7610000000000001</v>
      </c>
      <c r="BH43" s="17">
        <v>3.8069999999999999</v>
      </c>
      <c r="BI43" s="17">
        <v>3.8559999999999999</v>
      </c>
      <c r="BJ43" s="17">
        <v>3.9060000000000001</v>
      </c>
      <c r="BK43" s="17">
        <v>3.9540000000000002</v>
      </c>
    </row>
    <row r="44" spans="1:63" ht="15" customHeight="1">
      <c r="A44" s="9">
        <f t="shared" si="0"/>
        <v>37</v>
      </c>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row>
    <row r="45" spans="1:63" ht="15" customHeight="1">
      <c r="A45" s="9">
        <f t="shared" si="0"/>
        <v>38</v>
      </c>
      <c r="B45" s="21" t="s">
        <v>167</v>
      </c>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row>
    <row r="46" spans="1:63">
      <c r="A46" s="9">
        <f t="shared" si="0"/>
        <v>39</v>
      </c>
      <c r="B46" s="22" t="s">
        <v>168</v>
      </c>
      <c r="C46" s="23">
        <v>267.25599999999997</v>
      </c>
      <c r="D46" s="23">
        <v>270.18</v>
      </c>
      <c r="E46" s="23">
        <v>273.01400000000001</v>
      </c>
      <c r="F46" s="23">
        <v>275.70400000000001</v>
      </c>
      <c r="G46" s="23">
        <v>278.38299999999998</v>
      </c>
      <c r="H46" s="23">
        <v>281.01299999999998</v>
      </c>
      <c r="I46" s="23">
        <v>283.65499999999997</v>
      </c>
      <c r="J46" s="23">
        <v>286.279</v>
      </c>
      <c r="K46" s="23">
        <v>289.096</v>
      </c>
      <c r="L46" s="23">
        <v>291.98700000000002</v>
      </c>
      <c r="M46" s="23">
        <v>294.78100000000001</v>
      </c>
      <c r="N46" s="23">
        <v>297.49200000000002</v>
      </c>
      <c r="O46" s="23">
        <v>300.45299999999997</v>
      </c>
      <c r="P46" s="23">
        <v>303.97000000000003</v>
      </c>
      <c r="Q46" s="23">
        <v>307.32799999999997</v>
      </c>
      <c r="R46" s="23">
        <v>309.90300000000002</v>
      </c>
      <c r="S46" s="23">
        <v>311.55200000000002</v>
      </c>
      <c r="T46" s="23">
        <v>313.98399999999998</v>
      </c>
      <c r="U46" s="23">
        <v>316.05399999999997</v>
      </c>
      <c r="V46" s="23">
        <v>317.916</v>
      </c>
      <c r="W46" s="23">
        <v>319.67</v>
      </c>
      <c r="X46" s="23">
        <v>321.553</v>
      </c>
      <c r="Y46" s="23">
        <v>324.32</v>
      </c>
      <c r="Z46" s="23">
        <v>326.81700000000001</v>
      </c>
      <c r="AA46" s="23">
        <v>328.66699999999997</v>
      </c>
      <c r="AB46" s="23">
        <v>330.55799999999999</v>
      </c>
      <c r="AC46" s="23">
        <v>332.363</v>
      </c>
      <c r="AD46" s="23">
        <v>333.44099999999997</v>
      </c>
      <c r="AE46" s="23">
        <v>333.92</v>
      </c>
      <c r="AF46" s="23">
        <v>334.51900000000001</v>
      </c>
      <c r="AG46" s="23">
        <v>336.036</v>
      </c>
      <c r="AH46" s="23">
        <v>337.77300000000002</v>
      </c>
      <c r="AI46" s="23">
        <v>339.39699999999999</v>
      </c>
      <c r="AJ46" s="23">
        <v>340.911</v>
      </c>
      <c r="AK46" s="23">
        <v>342.45100000000002</v>
      </c>
      <c r="AL46" s="23">
        <v>344.01799999999997</v>
      </c>
      <c r="AM46" s="23">
        <v>345.601</v>
      </c>
      <c r="AN46" s="23">
        <v>347.19799999999998</v>
      </c>
      <c r="AO46" s="23">
        <v>348.79599999999999</v>
      </c>
      <c r="AP46" s="23">
        <v>350.36700000000002</v>
      </c>
      <c r="AQ46" s="23">
        <v>351.89800000000002</v>
      </c>
      <c r="AR46" s="23">
        <v>353.39100000000002</v>
      </c>
      <c r="AS46" s="23">
        <v>354.84199999999998</v>
      </c>
      <c r="AT46" s="23">
        <v>356.25299999999999</v>
      </c>
      <c r="AU46" s="23">
        <v>357.625</v>
      </c>
      <c r="AV46" s="23">
        <v>358.95100000000002</v>
      </c>
      <c r="AW46" s="23">
        <v>360.22899999999998</v>
      </c>
      <c r="AX46" s="23">
        <v>361.45499999999998</v>
      </c>
      <c r="AY46" s="23">
        <v>362.62900000000002</v>
      </c>
      <c r="AZ46" s="23">
        <v>363.74799999999999</v>
      </c>
      <c r="BA46" s="23">
        <v>364.81299999999999</v>
      </c>
      <c r="BB46" s="23">
        <v>365.82600000000002</v>
      </c>
      <c r="BC46" s="23">
        <v>366.78699999999998</v>
      </c>
      <c r="BD46" s="23">
        <v>367.70100000000002</v>
      </c>
      <c r="BE46" s="23">
        <v>368.57299999999998</v>
      </c>
      <c r="BF46" s="23">
        <v>369.40499999999997</v>
      </c>
      <c r="BG46" s="23">
        <v>370.20600000000002</v>
      </c>
      <c r="BH46" s="23">
        <v>370.97699999999998</v>
      </c>
      <c r="BI46" s="23">
        <v>371.72699999999998</v>
      </c>
      <c r="BJ46" s="23">
        <v>372.46300000000002</v>
      </c>
      <c r="BK46" s="23">
        <v>373.19</v>
      </c>
    </row>
    <row r="47" spans="1:63">
      <c r="A47" s="9">
        <f t="shared" si="0"/>
        <v>40</v>
      </c>
      <c r="E47" s="24"/>
      <c r="F47" s="24"/>
      <c r="G47" s="8"/>
      <c r="H47" s="8"/>
      <c r="I47" s="8"/>
    </row>
    <row r="48" spans="1:63" ht="15" customHeight="1">
      <c r="A48" s="9">
        <f t="shared" si="0"/>
        <v>41</v>
      </c>
      <c r="B48" s="45" t="s">
        <v>169</v>
      </c>
      <c r="C48" s="45"/>
      <c r="D48" s="45"/>
      <c r="E48" s="45"/>
      <c r="F48" s="45"/>
      <c r="G48" s="45"/>
      <c r="H48" s="45"/>
      <c r="I48" s="45"/>
      <c r="J48" s="45"/>
    </row>
    <row r="49" spans="1:63" ht="56" customHeight="1">
      <c r="A49" s="9">
        <f t="shared" si="0"/>
        <v>42</v>
      </c>
      <c r="B49" s="45" t="s">
        <v>170</v>
      </c>
      <c r="C49" s="45"/>
      <c r="D49" s="45"/>
      <c r="E49" s="45"/>
      <c r="F49" s="45"/>
      <c r="G49" s="45"/>
      <c r="H49" s="45"/>
      <c r="I49" s="45"/>
      <c r="J49" s="45"/>
      <c r="K49" s="45"/>
      <c r="AK49" s="26"/>
      <c r="AL49" s="26"/>
    </row>
    <row r="50" spans="1:63" ht="98" customHeight="1">
      <c r="A50" s="9">
        <f t="shared" si="0"/>
        <v>43</v>
      </c>
      <c r="B50" s="45" t="s">
        <v>171</v>
      </c>
      <c r="C50" s="46"/>
      <c r="D50" s="46"/>
      <c r="E50" s="46"/>
      <c r="F50" s="46"/>
      <c r="G50" s="46"/>
      <c r="H50" s="46"/>
      <c r="I50" s="46"/>
      <c r="J50" s="46"/>
      <c r="K50" s="46"/>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row>
    <row r="51" spans="1:63" s="24" customFormat="1" ht="28.25" customHeight="1">
      <c r="A51" s="9">
        <f t="shared" si="0"/>
        <v>44</v>
      </c>
      <c r="B51" s="45" t="s">
        <v>172</v>
      </c>
      <c r="C51" s="45"/>
      <c r="D51" s="45"/>
      <c r="E51" s="45"/>
      <c r="F51" s="45"/>
      <c r="G51" s="45"/>
      <c r="H51" s="45"/>
      <c r="I51" s="45"/>
      <c r="J51" s="45"/>
      <c r="K51" s="45"/>
    </row>
    <row r="52" spans="1:63" s="8" customFormat="1" ht="42" customHeight="1">
      <c r="A52" s="9">
        <f t="shared" si="0"/>
        <v>45</v>
      </c>
      <c r="B52" s="45" t="s">
        <v>173</v>
      </c>
      <c r="C52" s="45"/>
      <c r="D52" s="45"/>
      <c r="E52" s="45"/>
      <c r="F52" s="45"/>
      <c r="G52" s="45"/>
      <c r="H52" s="45"/>
      <c r="I52" s="45"/>
      <c r="J52" s="45"/>
      <c r="K52" s="4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row>
    <row r="53" spans="1:63" s="8" customFormat="1" ht="42" customHeight="1">
      <c r="A53" s="9">
        <f t="shared" si="0"/>
        <v>46</v>
      </c>
      <c r="B53" s="45" t="s">
        <v>174</v>
      </c>
      <c r="C53" s="45"/>
      <c r="D53" s="45"/>
      <c r="E53" s="45"/>
      <c r="F53" s="45"/>
      <c r="G53" s="45"/>
      <c r="H53" s="45"/>
      <c r="I53" s="45"/>
      <c r="J53" s="45"/>
      <c r="K53" s="4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row>
    <row r="54" spans="1:63" s="8" customFormat="1" ht="28" customHeight="1">
      <c r="A54" s="9">
        <f t="shared" si="0"/>
        <v>47</v>
      </c>
      <c r="B54" s="45" t="s">
        <v>175</v>
      </c>
      <c r="C54" s="45"/>
      <c r="D54" s="45"/>
      <c r="E54" s="45"/>
      <c r="F54" s="45"/>
      <c r="G54" s="45"/>
      <c r="H54" s="45"/>
      <c r="I54" s="45"/>
      <c r="J54" s="45"/>
      <c r="K54" s="4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row>
    <row r="55" spans="1:63" ht="28.25" customHeight="1">
      <c r="A55" s="9">
        <f t="shared" si="0"/>
        <v>48</v>
      </c>
      <c r="B55" s="45" t="s">
        <v>176</v>
      </c>
      <c r="C55" s="45"/>
      <c r="D55" s="45"/>
      <c r="E55" s="45"/>
      <c r="F55" s="45"/>
      <c r="G55" s="45"/>
      <c r="H55" s="45"/>
      <c r="I55" s="45"/>
      <c r="J55" s="45"/>
      <c r="K55" s="45"/>
    </row>
    <row r="56" spans="1:63" ht="15" customHeight="1">
      <c r="A56" s="9">
        <f t="shared" si="0"/>
        <v>49</v>
      </c>
      <c r="B56" s="12"/>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2"/>
      <c r="BK56" s="12"/>
    </row>
    <row r="57" spans="1:63" ht="15" customHeight="1">
      <c r="A57" s="9">
        <f t="shared" si="0"/>
        <v>50</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row>
    <row r="58" spans="1:63">
      <c r="A58" s="9">
        <f t="shared" si="0"/>
        <v>51</v>
      </c>
      <c r="B58" s="10" t="s">
        <v>177</v>
      </c>
    </row>
    <row r="60" spans="1:63">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row>
    <row r="67" spans="3:61">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row>
    <row r="175" spans="31:31">
      <c r="AE175" s="9" t="b">
        <v>1</v>
      </c>
    </row>
  </sheetData>
  <mergeCells count="8">
    <mergeCell ref="B54:K54"/>
    <mergeCell ref="B55:K55"/>
    <mergeCell ref="B48:J48"/>
    <mergeCell ref="B49:K49"/>
    <mergeCell ref="B50:K50"/>
    <mergeCell ref="B51:K51"/>
    <mergeCell ref="B52:K52"/>
    <mergeCell ref="B53:K53"/>
  </mergeCells>
  <hyperlinks>
    <hyperlink ref="B58" location="Contents!A1" display="Back to Table of Contents" xr:uid="{D8F5D7D6-EAB7-420B-9D5C-EC4278A499CF}"/>
    <hyperlink ref="B2" r:id="rId1" xr:uid="{D0522AAB-FABB-4C67-A1D2-205F0A73A102}"/>
  </hyperlinks>
  <pageMargins left="0.7" right="0.7" top="0.75" bottom="0.75" header="0.3" footer="0.3"/>
  <pageSetup orientation="portrait" horizontalDpi="4294967295" verticalDpi="4294967295"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6FFA2-C673-462E-A00E-0F00EBB495A6}">
  <sheetPr>
    <tabColor rgb="FFFFFF00"/>
  </sheetPr>
  <dimension ref="A1:AH32"/>
  <sheetViews>
    <sheetView workbookViewId="0">
      <selection activeCell="B10" sqref="B10"/>
    </sheetView>
  </sheetViews>
  <sheetFormatPr defaultRowHeight="14.5"/>
  <cols>
    <col min="7" max="7" width="9.54296875" bestFit="1" customWidth="1"/>
    <col min="32" max="34" width="0" hidden="1" customWidth="1"/>
  </cols>
  <sheetData>
    <row r="1" spans="1:34">
      <c r="A1" t="s">
        <v>117</v>
      </c>
      <c r="B1" t="s">
        <v>3</v>
      </c>
      <c r="C1" t="s">
        <v>317</v>
      </c>
      <c r="D1" t="s">
        <v>318</v>
      </c>
      <c r="E1" t="s">
        <v>319</v>
      </c>
      <c r="F1" t="s">
        <v>320</v>
      </c>
      <c r="G1" t="s">
        <v>321</v>
      </c>
      <c r="H1" t="s">
        <v>322</v>
      </c>
      <c r="I1" t="s">
        <v>323</v>
      </c>
      <c r="J1" t="s">
        <v>324</v>
      </c>
      <c r="K1" t="s">
        <v>325</v>
      </c>
      <c r="L1" t="s">
        <v>326</v>
      </c>
      <c r="M1" t="s">
        <v>327</v>
      </c>
      <c r="N1" t="s">
        <v>313</v>
      </c>
      <c r="O1" t="s">
        <v>178</v>
      </c>
      <c r="P1" t="s">
        <v>306</v>
      </c>
      <c r="Q1" t="s">
        <v>23</v>
      </c>
      <c r="R1" t="s">
        <v>307</v>
      </c>
      <c r="S1" t="s">
        <v>332</v>
      </c>
      <c r="T1" t="s">
        <v>333</v>
      </c>
      <c r="U1" t="s">
        <v>308</v>
      </c>
      <c r="V1" t="s">
        <v>335</v>
      </c>
      <c r="W1" t="s">
        <v>309</v>
      </c>
      <c r="X1" t="s">
        <v>310</v>
      </c>
      <c r="Y1" t="s">
        <v>311</v>
      </c>
      <c r="Z1" t="s">
        <v>312</v>
      </c>
      <c r="AA1" t="s">
        <v>314</v>
      </c>
      <c r="AB1" t="s">
        <v>315</v>
      </c>
      <c r="AC1" t="s">
        <v>316</v>
      </c>
      <c r="AD1" t="s">
        <v>328</v>
      </c>
    </row>
    <row r="2" spans="1:34">
      <c r="A2">
        <v>2023</v>
      </c>
      <c r="B2">
        <f>HLOOKUP($A2,'raw -- CBO econ, CY'!$E$7:$R$158,3,FALSE)</f>
        <v>26438.400000000001</v>
      </c>
      <c r="C2">
        <f>HLOOKUP($A2,'raw -- CBO econ, CY'!$E$7:$R$158,110,FALSE)</f>
        <v>18354.599999999999</v>
      </c>
      <c r="D2">
        <f>HLOOKUP($A2,'raw -- CBO econ, CY'!$E$7:$R$158,112,FALSE)</f>
        <v>4460.3</v>
      </c>
      <c r="E2">
        <f>HLOOKUP($A2,'raw -- CBO econ, CY'!$E$7:$R$158,119,FALSE)</f>
        <v>4662.6000000000004</v>
      </c>
      <c r="F2">
        <f>HLOOKUP($A2,'raw -- CBO econ, CY'!$E$7:$R$158,125,FALSE)</f>
        <v>-1039.0999999999999</v>
      </c>
      <c r="G2">
        <f>HLOOKUP($A2,'raw -- CBO econ, CY'!$E$7:$R$158,88,FALSE)</f>
        <v>14251.7</v>
      </c>
      <c r="H2">
        <f>HLOOKUP($A2,'raw -- CBO econ, CY'!$E$7:$R$158,90,FALSE)</f>
        <v>11719</v>
      </c>
      <c r="I2">
        <f>HLOOKUP($A2,'raw -- CBO econ, CY'!$E$7:$R$158,94,FALSE)+HLOOKUP($A2,'raw -- CBO econ, CY'!$E$7:$R$158,96,FALSE)</f>
        <v>1912.3</v>
      </c>
      <c r="J2">
        <f>HLOOKUP($A2,'raw -- CBO econ, CY'!$E$7:$R$158,98,FALSE)</f>
        <v>840.8</v>
      </c>
      <c r="K2">
        <f>HLOOKUP($A2,'raw -- CBO econ, CY'!$E$7:$R$158,100,FALSE)</f>
        <v>2074.3000000000002</v>
      </c>
      <c r="L2">
        <f>HLOOKUP($A2,'raw -- CBO econ, CY'!$E$7:$R$158,102,FALSE)</f>
        <v>1660.1</v>
      </c>
      <c r="M2">
        <f>HLOOKUP($A2,'raw -- CBO econ, CY'!$E$7:$R$158,104,FALSE)</f>
        <v>2573.6</v>
      </c>
      <c r="N2">
        <f>HLOOKUP($A2,'raw -- CBO econ, FY'!$E$7:$R$158,3,FALSE)</f>
        <v>26237.9</v>
      </c>
      <c r="O2">
        <f>HLOOKUP($A2,'raw -- CBO econ, CY'!$E$7:$R$158,7,FALSE)/HLOOKUP($A$2,'raw -- CBO econ, CY'!$E$7:$R$158,7,FALSE)</f>
        <v>1</v>
      </c>
      <c r="P2">
        <f>HLOOKUP($A2,'raw -- CBO econ, CY'!$E$7:$R$158,41,FALSE)/HLOOKUP($A$2,'raw -- CBO econ, CY'!$E$7:$R$158,41,FALSE)</f>
        <v>1</v>
      </c>
      <c r="Q2">
        <f>HLOOKUP($A2,'raw -- CBO econ, CY'!$E$7:$R$158,45,FALSE)/HLOOKUP($A$2,'raw -- CBO econ, CY'!$E$7:$R$158,45,FALSE)</f>
        <v>1</v>
      </c>
      <c r="R2">
        <f>HLOOKUP($A2,'raw -- CBO econ, CY'!$E$7:$R$158,49,FALSE)/HLOOKUP($A$2,'raw -- CBO econ, CY'!$E$7:$R$158,49,FALSE)</f>
        <v>1</v>
      </c>
      <c r="S2">
        <f>Q2</f>
        <v>1</v>
      </c>
      <c r="T2">
        <f>R2</f>
        <v>1</v>
      </c>
      <c r="U2">
        <f>HLOOKUP($A2,'raw -- CBO econ, CY'!$E$7:$R$158,51,FALSE)/HLOOKUP($A$2,'raw -- CBO econ, CY'!$E$7:$R$158,51,FALSE)</f>
        <v>1</v>
      </c>
      <c r="V2">
        <v>1</v>
      </c>
      <c r="W2">
        <f>HLOOKUP($A2,'raw -- CBO econ, CY'!$E$7:$R$158,62,FALSE)</f>
        <v>4.6779999999999999</v>
      </c>
      <c r="X2">
        <f>HLOOKUP($A2,'raw -- CBO econ, CY'!$E$7:$R$158,65,FALSE)</f>
        <v>62.186999999999998</v>
      </c>
      <c r="Y2">
        <f>HLOOKUP($A2,'raw -- CBO econ, CY'!$E$7:$R$158,66,FALSE)</f>
        <v>157.572</v>
      </c>
      <c r="Z2">
        <f>HLOOKUP($A2,'raw -- CBO econ, CY'!$E$7:$R$158,68,FALSE)</f>
        <v>153.66200000000001</v>
      </c>
      <c r="AA2">
        <f>HLOOKUP($A2,'raw -- CBO econ, CY'!$E$7:$R$158,81,FALSE)</f>
        <v>3.8769999999999998</v>
      </c>
      <c r="AB2">
        <f>HLOOKUP($A2,'raw -- CBO econ, CY'!$E$7:$R$158,82,FALSE)</f>
        <v>4.4829999999999997</v>
      </c>
      <c r="AC2">
        <f>HLOOKUP($A2,'raw -- CBO econ, CY'!$E$7:$R$158,83,FALSE)</f>
        <v>4.9560000000000004</v>
      </c>
      <c r="AD2">
        <f>HLOOKUP($A2,'raw -- CBO econ LBTO'!$C$8:$BK$46,36,FALSE)</f>
        <v>2.7320000000000002</v>
      </c>
      <c r="AF2" t="s">
        <v>330</v>
      </c>
      <c r="AG2" t="s">
        <v>329</v>
      </c>
      <c r="AH2" t="s">
        <v>331</v>
      </c>
    </row>
    <row r="3" spans="1:34">
      <c r="A3">
        <f>A2+1</f>
        <v>2024</v>
      </c>
      <c r="B3">
        <f>HLOOKUP($A3,'raw -- CBO econ, CY'!$E$7:$R$158,3,FALSE)</f>
        <v>27591.9</v>
      </c>
      <c r="C3">
        <f>HLOOKUP($A3,'raw -- CBO econ, CY'!$E$7:$R$158,110,FALSE)</f>
        <v>19112.2</v>
      </c>
      <c r="D3">
        <f>HLOOKUP($A3,'raw -- CBO econ, CY'!$E$7:$R$158,112,FALSE)</f>
        <v>4580.8</v>
      </c>
      <c r="E3">
        <f>HLOOKUP($A3,'raw -- CBO econ, CY'!$E$7:$R$158,119,FALSE)</f>
        <v>4858.2</v>
      </c>
      <c r="F3">
        <f>HLOOKUP($A3,'raw -- CBO econ, CY'!$E$7:$R$158,125,FALSE)</f>
        <v>-959.3</v>
      </c>
      <c r="G3">
        <f>HLOOKUP($A3,'raw -- CBO econ, CY'!$E$7:$R$158,88,FALSE)</f>
        <v>14968.1</v>
      </c>
      <c r="H3">
        <f>HLOOKUP($A3,'raw -- CBO econ, CY'!$E$7:$R$158,90,FALSE)</f>
        <v>12275.6</v>
      </c>
      <c r="I3">
        <f>HLOOKUP($A3,'raw -- CBO econ, CY'!$E$7:$R$158,94,FALSE)+HLOOKUP($A3,'raw -- CBO econ, CY'!$E$7:$R$158,96,FALSE)</f>
        <v>1988.2</v>
      </c>
      <c r="J3">
        <f>HLOOKUP($A3,'raw -- CBO econ, CY'!$E$7:$R$158,98,FALSE)</f>
        <v>865.4</v>
      </c>
      <c r="K3">
        <f>HLOOKUP($A3,'raw -- CBO econ, CY'!$E$7:$R$158,100,FALSE)</f>
        <v>2259.3000000000002</v>
      </c>
      <c r="L3">
        <f>HLOOKUP($A3,'raw -- CBO econ, CY'!$E$7:$R$158,102,FALSE)</f>
        <v>1654.4</v>
      </c>
      <c r="M3">
        <f>HLOOKUP($A3,'raw -- CBO econ, CY'!$E$7:$R$158,104,FALSE)</f>
        <v>2594.4</v>
      </c>
      <c r="N3">
        <f>HLOOKUP($A3,'raw -- CBO econ, FY'!$E$7:$R$158,3,FALSE)</f>
        <v>27266.2</v>
      </c>
      <c r="O3">
        <f>HLOOKUP($A3,'raw -- CBO econ, CY'!$E$7:$R$158,7,FALSE)/HLOOKUP($A$2,'raw -- CBO econ, CY'!$E$7:$R$158,7,FALSE)</f>
        <v>1.0181131209072032</v>
      </c>
      <c r="P3">
        <f>HLOOKUP($A3,'raw -- CBO econ, CY'!$E$7:$R$158,41,FALSE)/HLOOKUP($A$2,'raw -- CBO econ, CY'!$E$7:$R$158,41,FALSE)</f>
        <v>1.0272274123769516</v>
      </c>
      <c r="Q3">
        <f>HLOOKUP($A3,'raw -- CBO econ, CY'!$E$7:$R$158,45,FALSE)/HLOOKUP($A$2,'raw -- CBO econ, CY'!$E$7:$R$158,45,FALSE)</f>
        <v>1.0301338085758689</v>
      </c>
      <c r="R3">
        <f>HLOOKUP($A3,'raw -- CBO econ, CY'!$E$7:$R$158,49,FALSE)/HLOOKUP($A$2,'raw -- CBO econ, CY'!$E$7:$R$158,49,FALSE)</f>
        <v>1.0264758979649253</v>
      </c>
      <c r="S3">
        <f t="shared" ref="S3:S32" si="0">Q3</f>
        <v>1.0301338085758689</v>
      </c>
      <c r="T3">
        <f t="shared" ref="T3:T32" si="1">R3</f>
        <v>1.0264758979649253</v>
      </c>
      <c r="U3">
        <f>HLOOKUP($A3,'raw -- CBO econ, CY'!$E$7:$R$158,51,FALSE)/HLOOKUP($A$2,'raw -- CBO econ, CY'!$E$7:$R$158,51,FALSE)</f>
        <v>1.0250231134148744</v>
      </c>
      <c r="V3">
        <f>(H3/Z3)/($H$2/$Z$2)</f>
        <v>1.0447351598575023</v>
      </c>
      <c r="W3">
        <f>HLOOKUP($A3,'raw -- CBO econ, CY'!$E$7:$R$158,62,FALSE)</f>
        <v>4.9249999999999998</v>
      </c>
      <c r="X3">
        <f>HLOOKUP($A3,'raw -- CBO econ, CY'!$E$7:$R$158,65,FALSE)</f>
        <v>62.137</v>
      </c>
      <c r="Y3">
        <f>HLOOKUP($A3,'raw -- CBO econ, CY'!$E$7:$R$158,66,FALSE)</f>
        <v>158.191</v>
      </c>
      <c r="Z3">
        <f>HLOOKUP($A3,'raw -- CBO econ, CY'!$E$7:$R$158,68,FALSE)</f>
        <v>154.06800000000001</v>
      </c>
      <c r="AA3">
        <f>HLOOKUP($A3,'raw -- CBO econ, CY'!$E$7:$R$158,81,FALSE)</f>
        <v>3.8359999999999999</v>
      </c>
      <c r="AB3">
        <f>HLOOKUP($A3,'raw -- CBO econ, CY'!$E$7:$R$158,82,FALSE)</f>
        <v>3.2309999999999999</v>
      </c>
      <c r="AC3">
        <f>HLOOKUP($A3,'raw -- CBO econ, CY'!$E$7:$R$158,83,FALSE)</f>
        <v>3.5569999999999999</v>
      </c>
      <c r="AD3">
        <f>HLOOKUP($A3,'raw -- CBO econ LBTO'!$C$8:$BK$46,36,FALSE)</f>
        <v>2.891</v>
      </c>
      <c r="AF3">
        <f>R3/R2-1</f>
        <v>2.6475897964925332E-2</v>
      </c>
      <c r="AG3">
        <f t="shared" ref="AG3:AG4" si="2">Q3/Q2-1</f>
        <v>3.0133808575868892E-2</v>
      </c>
      <c r="AH3">
        <f>AG3-AF3</f>
        <v>3.65791061094356E-3</v>
      </c>
    </row>
    <row r="4" spans="1:34">
      <c r="A4">
        <f t="shared" ref="A4:A36" si="3">A3+1</f>
        <v>2025</v>
      </c>
      <c r="B4">
        <f>HLOOKUP($A4,'raw -- CBO econ, CY'!$E$7:$R$158,3,FALSE)</f>
        <v>28947</v>
      </c>
      <c r="C4">
        <f>HLOOKUP($A4,'raw -- CBO econ, CY'!$E$7:$R$158,110,FALSE)</f>
        <v>19876.400000000001</v>
      </c>
      <c r="D4">
        <f>HLOOKUP($A4,'raw -- CBO econ, CY'!$E$7:$R$158,112,FALSE)</f>
        <v>4943.3999999999996</v>
      </c>
      <c r="E4">
        <f>HLOOKUP($A4,'raw -- CBO econ, CY'!$E$7:$R$158,119,FALSE)</f>
        <v>5029.5</v>
      </c>
      <c r="F4">
        <f>HLOOKUP($A4,'raw -- CBO econ, CY'!$E$7:$R$158,125,FALSE)</f>
        <v>-902.3</v>
      </c>
      <c r="G4">
        <f>HLOOKUP($A4,'raw -- CBO econ, CY'!$E$7:$R$158,88,FALSE)</f>
        <v>15688.7</v>
      </c>
      <c r="H4">
        <f>HLOOKUP($A4,'raw -- CBO econ, CY'!$E$7:$R$158,90,FALSE)</f>
        <v>12874.2</v>
      </c>
      <c r="I4">
        <f>HLOOKUP($A4,'raw -- CBO econ, CY'!$E$7:$R$158,94,FALSE)+HLOOKUP($A4,'raw -- CBO econ, CY'!$E$7:$R$158,96,FALSE)</f>
        <v>2076.5</v>
      </c>
      <c r="J4">
        <f>HLOOKUP($A4,'raw -- CBO econ, CY'!$E$7:$R$158,98,FALSE)</f>
        <v>873</v>
      </c>
      <c r="K4">
        <f>HLOOKUP($A4,'raw -- CBO econ, CY'!$E$7:$R$158,100,FALSE)</f>
        <v>2344.8000000000002</v>
      </c>
      <c r="L4">
        <f>HLOOKUP($A4,'raw -- CBO econ, CY'!$E$7:$R$158,102,FALSE)</f>
        <v>1685.9</v>
      </c>
      <c r="M4">
        <f>HLOOKUP($A4,'raw -- CBO econ, CY'!$E$7:$R$158,104,FALSE)</f>
        <v>2866.3</v>
      </c>
      <c r="N4">
        <f>HLOOKUP($A4,'raw -- CBO econ, FY'!$E$7:$R$158,3,FALSE)</f>
        <v>28610.1</v>
      </c>
      <c r="O4">
        <f>HLOOKUP($A4,'raw -- CBO econ, CY'!$E$7:$R$158,7,FALSE)/HLOOKUP($A$2,'raw -- CBO econ, CY'!$E$7:$R$158,7,FALSE)</f>
        <v>1.0458642788691901</v>
      </c>
      <c r="P4">
        <f>HLOOKUP($A4,'raw -- CBO econ, CY'!$E$7:$R$158,41,FALSE)/HLOOKUP($A$2,'raw -- CBO econ, CY'!$E$7:$R$158,41,FALSE)</f>
        <v>1.0502539344159507</v>
      </c>
      <c r="Q4">
        <f>HLOOKUP($A4,'raw -- CBO econ, CY'!$E$7:$R$158,45,FALSE)/HLOOKUP($A$2,'raw -- CBO econ, CY'!$E$7:$R$158,45,FALSE)</f>
        <v>1.0525655603376656</v>
      </c>
      <c r="R4">
        <f>HLOOKUP($A4,'raw -- CBO econ, CY'!$E$7:$R$158,49,FALSE)/HLOOKUP($A$2,'raw -- CBO econ, CY'!$E$7:$R$158,49,FALSE)</f>
        <v>1.0454081871893464</v>
      </c>
      <c r="S4">
        <f t="shared" si="0"/>
        <v>1.0525655603376656</v>
      </c>
      <c r="T4">
        <f t="shared" si="1"/>
        <v>1.0454081871893464</v>
      </c>
      <c r="U4">
        <f>HLOOKUP($A4,'raw -- CBO econ, CY'!$E$7:$R$158,51,FALSE)/HLOOKUP($A$2,'raw -- CBO econ, CY'!$E$7:$R$158,51,FALSE)</f>
        <v>1.046840661422574</v>
      </c>
      <c r="V4">
        <f>(H4/Z4)/($H$2/$Z$2)</f>
        <v>1.0878425168342829</v>
      </c>
      <c r="W4">
        <f>HLOOKUP($A4,'raw -- CBO econ, CY'!$E$7:$R$158,62,FALSE)</f>
        <v>4.7130000000000001</v>
      </c>
      <c r="X4">
        <f>HLOOKUP($A4,'raw -- CBO econ, CY'!$E$7:$R$158,65,FALSE)</f>
        <v>62.027999999999999</v>
      </c>
      <c r="Y4">
        <f>HLOOKUP($A4,'raw -- CBO econ, CY'!$E$7:$R$158,66,FALSE)</f>
        <v>159.45500000000001</v>
      </c>
      <c r="Z4">
        <f>HLOOKUP($A4,'raw -- CBO econ, CY'!$E$7:$R$158,68,FALSE)</f>
        <v>155.178</v>
      </c>
      <c r="AA4">
        <f>HLOOKUP($A4,'raw -- CBO econ, CY'!$E$7:$R$158,81,FALSE)</f>
        <v>3.7839999999999998</v>
      </c>
      <c r="AB4">
        <f>HLOOKUP($A4,'raw -- CBO econ, CY'!$E$7:$R$158,82,FALSE)</f>
        <v>2.4630000000000001</v>
      </c>
      <c r="AC4">
        <f>HLOOKUP($A4,'raw -- CBO econ, CY'!$E$7:$R$158,83,FALSE)</f>
        <v>2.6619999999999999</v>
      </c>
      <c r="AD4">
        <f>HLOOKUP($A4,'raw -- CBO econ LBTO'!$C$8:$BK$46,36,FALSE)</f>
        <v>2.8220000000000001</v>
      </c>
      <c r="AF4">
        <f>R4/R3-1</f>
        <v>1.844396859386177E-2</v>
      </c>
      <c r="AG4">
        <f t="shared" si="2"/>
        <v>2.1775570877348382E-2</v>
      </c>
      <c r="AH4">
        <f>AG4-AF4</f>
        <v>3.3316022834866121E-3</v>
      </c>
    </row>
    <row r="5" spans="1:34">
      <c r="A5">
        <f t="shared" si="3"/>
        <v>2026</v>
      </c>
      <c r="B5">
        <f>HLOOKUP($A5,'raw -- CBO econ, CY'!$E$7:$R$158,3,FALSE)</f>
        <v>30262.400000000001</v>
      </c>
      <c r="C5">
        <f>HLOOKUP($A5,'raw -- CBO econ, CY'!$E$7:$R$158,110,FALSE)</f>
        <v>20669.2</v>
      </c>
      <c r="D5">
        <f>HLOOKUP($A5,'raw -- CBO econ, CY'!$E$7:$R$158,112,FALSE)</f>
        <v>5319.4</v>
      </c>
      <c r="E5">
        <f>HLOOKUP($A5,'raw -- CBO econ, CY'!$E$7:$R$158,119,FALSE)</f>
        <v>5198.8999999999996</v>
      </c>
      <c r="F5">
        <f>HLOOKUP($A5,'raw -- CBO econ, CY'!$E$7:$R$158,125,FALSE)</f>
        <v>-925.1</v>
      </c>
      <c r="G5">
        <f>HLOOKUP($A5,'raw -- CBO econ, CY'!$E$7:$R$158,88,FALSE)</f>
        <v>16374</v>
      </c>
      <c r="H5">
        <f>HLOOKUP($A5,'raw -- CBO econ, CY'!$E$7:$R$158,90,FALSE)</f>
        <v>13431.8</v>
      </c>
      <c r="I5">
        <f>HLOOKUP($A5,'raw -- CBO econ, CY'!$E$7:$R$158,94,FALSE)+HLOOKUP($A5,'raw -- CBO econ, CY'!$E$7:$R$158,96,FALSE)</f>
        <v>2175.5</v>
      </c>
      <c r="J5">
        <f>HLOOKUP($A5,'raw -- CBO econ, CY'!$E$7:$R$158,98,FALSE)</f>
        <v>892</v>
      </c>
      <c r="K5">
        <f>HLOOKUP($A5,'raw -- CBO econ, CY'!$E$7:$R$158,100,FALSE)</f>
        <v>2512</v>
      </c>
      <c r="L5">
        <f>HLOOKUP($A5,'raw -- CBO econ, CY'!$E$7:$R$158,102,FALSE)</f>
        <v>1746.3</v>
      </c>
      <c r="M5">
        <f>HLOOKUP($A5,'raw -- CBO econ, CY'!$E$7:$R$158,104,FALSE)</f>
        <v>3060.7</v>
      </c>
      <c r="N5">
        <f>HLOOKUP($A5,'raw -- CBO econ, FY'!$E$7:$R$158,3,FALSE)</f>
        <v>29932.3</v>
      </c>
      <c r="O5">
        <f>HLOOKUP($A5,'raw -- CBO econ, CY'!$E$7:$R$158,7,FALSE)/HLOOKUP($A$2,'raw -- CBO econ, CY'!$E$7:$R$158,7,FALSE)</f>
        <v>1.0712396182718416</v>
      </c>
      <c r="P5">
        <f>HLOOKUP($A5,'raw -- CBO econ, CY'!$E$7:$R$158,41,FALSE)/HLOOKUP($A$2,'raw -- CBO econ, CY'!$E$7:$R$158,41,FALSE)</f>
        <v>1.0724967082575712</v>
      </c>
      <c r="Q5">
        <f>HLOOKUP($A5,'raw -- CBO econ, CY'!$E$7:$R$158,45,FALSE)/HLOOKUP($A$2,'raw -- CBO econ, CY'!$E$7:$R$158,45,FALSE)</f>
        <v>1.0741762806624291</v>
      </c>
      <c r="R5">
        <f>HLOOKUP($A5,'raw -- CBO econ, CY'!$E$7:$R$158,49,FALSE)/HLOOKUP($A$2,'raw -- CBO econ, CY'!$E$7:$R$158,49,FALSE)</f>
        <v>1.0633440401387977</v>
      </c>
      <c r="S5">
        <f t="shared" si="0"/>
        <v>1.0741762806624291</v>
      </c>
      <c r="T5">
        <f t="shared" si="1"/>
        <v>1.0633440401387977</v>
      </c>
      <c r="U5">
        <f>HLOOKUP($A5,'raw -- CBO econ, CY'!$E$7:$R$158,51,FALSE)/HLOOKUP($A$2,'raw -- CBO econ, CY'!$E$7:$R$158,51,FALSE)</f>
        <v>1.068491489716425</v>
      </c>
      <c r="V5">
        <f>(H5/Z5)/($H$2/$Z$2)</f>
        <v>1.1274099163162492</v>
      </c>
      <c r="W5">
        <f>HLOOKUP($A5,'raw -- CBO econ, CY'!$E$7:$R$158,62,FALSE)</f>
        <v>4.5629999999999997</v>
      </c>
      <c r="X5">
        <f>HLOOKUP($A5,'raw -- CBO econ, CY'!$E$7:$R$158,65,FALSE)</f>
        <v>61.930999999999997</v>
      </c>
      <c r="Y5">
        <f>HLOOKUP($A5,'raw -- CBO econ, CY'!$E$7:$R$158,66,FALSE)</f>
        <v>160.499</v>
      </c>
      <c r="Z5">
        <f>HLOOKUP($A5,'raw -- CBO econ, CY'!$E$7:$R$158,68,FALSE)</f>
        <v>156.21700000000001</v>
      </c>
      <c r="AA5">
        <f>HLOOKUP($A5,'raw -- CBO econ, CY'!$E$7:$R$158,81,FALSE)</f>
        <v>3.7810000000000001</v>
      </c>
      <c r="AB5">
        <f>HLOOKUP($A5,'raw -- CBO econ, CY'!$E$7:$R$158,82,FALSE)</f>
        <v>2.2400000000000002</v>
      </c>
      <c r="AC5">
        <f>HLOOKUP($A5,'raw -- CBO econ, CY'!$E$7:$R$158,83,FALSE)</f>
        <v>2.3719999999999999</v>
      </c>
      <c r="AD5">
        <f>HLOOKUP($A5,'raw -- CBO econ LBTO'!$C$8:$BK$46,36,FALSE)</f>
        <v>2.8559999999999999</v>
      </c>
      <c r="AF5">
        <f>R5/R4-1</f>
        <v>1.7156794034369538E-2</v>
      </c>
      <c r="AG5">
        <f>Q5/Q4-1</f>
        <v>2.0531471994799766E-2</v>
      </c>
      <c r="AH5">
        <f>AG5-AF5</f>
        <v>3.3746779604302279E-3</v>
      </c>
    </row>
    <row r="6" spans="1:34">
      <c r="A6">
        <f t="shared" si="3"/>
        <v>2027</v>
      </c>
      <c r="B6">
        <f>HLOOKUP($A6,'raw -- CBO econ, CY'!$E$7:$R$158,3,FALSE)</f>
        <v>31573.1</v>
      </c>
      <c r="C6">
        <f>HLOOKUP($A6,'raw -- CBO econ, CY'!$E$7:$R$158,110,FALSE)</f>
        <v>21510.2</v>
      </c>
      <c r="D6">
        <f>HLOOKUP($A6,'raw -- CBO econ, CY'!$E$7:$R$158,112,FALSE)</f>
        <v>5654</v>
      </c>
      <c r="E6">
        <f>HLOOKUP($A6,'raw -- CBO econ, CY'!$E$7:$R$158,119,FALSE)</f>
        <v>5368.3</v>
      </c>
      <c r="F6">
        <f>HLOOKUP($A6,'raw -- CBO econ, CY'!$E$7:$R$158,125,FALSE)</f>
        <v>-959.3</v>
      </c>
      <c r="G6">
        <f>HLOOKUP($A6,'raw -- CBO econ, CY'!$E$7:$R$158,88,FALSE)</f>
        <v>17022</v>
      </c>
      <c r="H6">
        <f>HLOOKUP($A6,'raw -- CBO econ, CY'!$E$7:$R$158,90,FALSE)</f>
        <v>13945.9</v>
      </c>
      <c r="I6">
        <f>HLOOKUP($A6,'raw -- CBO econ, CY'!$E$7:$R$158,94,FALSE)+HLOOKUP($A6,'raw -- CBO econ, CY'!$E$7:$R$158,96,FALSE)</f>
        <v>2273.9</v>
      </c>
      <c r="J6">
        <f>HLOOKUP($A6,'raw -- CBO econ, CY'!$E$7:$R$158,98,FALSE)</f>
        <v>929.9</v>
      </c>
      <c r="K6">
        <f>HLOOKUP($A6,'raw -- CBO econ, CY'!$E$7:$R$158,100,FALSE)</f>
        <v>2682</v>
      </c>
      <c r="L6">
        <f>HLOOKUP($A6,'raw -- CBO econ, CY'!$E$7:$R$158,102,FALSE)</f>
        <v>1821.7</v>
      </c>
      <c r="M6">
        <f>HLOOKUP($A6,'raw -- CBO econ, CY'!$E$7:$R$158,104,FALSE)</f>
        <v>3237.6</v>
      </c>
      <c r="N6">
        <f>HLOOKUP($A6,'raw -- CBO econ, FY'!$E$7:$R$158,3,FALSE)</f>
        <v>31251.3</v>
      </c>
      <c r="O6">
        <f>HLOOKUP($A6,'raw -- CBO econ, CY'!$E$7:$R$158,7,FALSE)/HLOOKUP($A$2,'raw -- CBO econ, CY'!$E$7:$R$158,7,FALSE)</f>
        <v>1.0956616355214821</v>
      </c>
      <c r="P6">
        <f>HLOOKUP($A6,'raw -- CBO econ, CY'!$E$7:$R$158,41,FALSE)/HLOOKUP($A$2,'raw -- CBO econ, CY'!$E$7:$R$158,41,FALSE)</f>
        <v>1.094222208288921</v>
      </c>
      <c r="Q6">
        <f>HLOOKUP($A6,'raw -- CBO econ, CY'!$E$7:$R$158,45,FALSE)/HLOOKUP($A$2,'raw -- CBO econ, CY'!$E$7:$R$158,45,FALSE)</f>
        <v>1.0963245810947737</v>
      </c>
      <c r="R6">
        <f>HLOOKUP($A6,'raw -- CBO econ, CY'!$E$7:$R$158,49,FALSE)/HLOOKUP($A$2,'raw -- CBO econ, CY'!$E$7:$R$158,49,FALSE)</f>
        <v>1.0816315764794147</v>
      </c>
      <c r="S6">
        <f t="shared" si="0"/>
        <v>1.0963245810947737</v>
      </c>
      <c r="T6">
        <f t="shared" si="1"/>
        <v>1.0816315764794147</v>
      </c>
      <c r="U6">
        <f>HLOOKUP($A6,'raw -- CBO econ, CY'!$E$7:$R$158,51,FALSE)/HLOOKUP($A$2,'raw -- CBO econ, CY'!$E$7:$R$158,51,FALSE)</f>
        <v>1.0899225511147488</v>
      </c>
      <c r="V6">
        <f t="shared" ref="V6:V32" si="4">(H6/Z6)/($H$2/$Z$2)</f>
        <v>1.1635302813113462</v>
      </c>
      <c r="W6">
        <f>HLOOKUP($A6,'raw -- CBO econ, CY'!$E$7:$R$158,62,FALSE)</f>
        <v>4.4930000000000003</v>
      </c>
      <c r="X6">
        <f>HLOOKUP($A6,'raw -- CBO econ, CY'!$E$7:$R$158,65,FALSE)</f>
        <v>61.843000000000004</v>
      </c>
      <c r="Y6">
        <f>HLOOKUP($A6,'raw -- CBO econ, CY'!$E$7:$R$158,66,FALSE)</f>
        <v>161.374</v>
      </c>
      <c r="Z6">
        <f>HLOOKUP($A6,'raw -- CBO econ, CY'!$E$7:$R$158,68,FALSE)</f>
        <v>157.161</v>
      </c>
      <c r="AA6">
        <f>HLOOKUP($A6,'raw -- CBO econ, CY'!$E$7:$R$158,81,FALSE)</f>
        <v>3.7850000000000001</v>
      </c>
      <c r="AB6">
        <f>HLOOKUP($A6,'raw -- CBO econ, CY'!$E$7:$R$158,82,FALSE)</f>
        <v>2.2320000000000002</v>
      </c>
      <c r="AC6">
        <f>HLOOKUP($A6,'raw -- CBO econ, CY'!$E$7:$R$158,83,FALSE)</f>
        <v>2.3740000000000001</v>
      </c>
      <c r="AD6">
        <f>HLOOKUP($A6,'raw -- CBO econ LBTO'!$C$8:$BK$46,36,FALSE)</f>
        <v>2.9369999999999998</v>
      </c>
      <c r="AF6">
        <f>R6/R5-1</f>
        <v>1.7198136868505909E-2</v>
      </c>
      <c r="AG6">
        <f t="shared" ref="AG6:AG7" si="5">Q6/Q5-1</f>
        <v>2.0618869389562366E-2</v>
      </c>
      <c r="AH6">
        <f>AG6-AF6</f>
        <v>3.4207325210564576E-3</v>
      </c>
    </row>
    <row r="7" spans="1:34">
      <c r="A7">
        <f t="shared" si="3"/>
        <v>2028</v>
      </c>
      <c r="B7">
        <f>HLOOKUP($A7,'raw -- CBO econ, CY'!$E$7:$R$158,3,FALSE)</f>
        <v>32843.4</v>
      </c>
      <c r="C7">
        <f>HLOOKUP($A7,'raw -- CBO econ, CY'!$E$7:$R$158,110,FALSE)</f>
        <v>22366.5</v>
      </c>
      <c r="D7">
        <f>HLOOKUP($A7,'raw -- CBO econ, CY'!$E$7:$R$158,112,FALSE)</f>
        <v>5921.8</v>
      </c>
      <c r="E7">
        <f>HLOOKUP($A7,'raw -- CBO econ, CY'!$E$7:$R$158,119,FALSE)</f>
        <v>5544</v>
      </c>
      <c r="F7">
        <f>HLOOKUP($A7,'raw -- CBO econ, CY'!$E$7:$R$158,125,FALSE)</f>
        <v>-989</v>
      </c>
      <c r="G7">
        <f>HLOOKUP($A7,'raw -- CBO econ, CY'!$E$7:$R$158,88,FALSE)</f>
        <v>17692.400000000001</v>
      </c>
      <c r="H7">
        <f>HLOOKUP($A7,'raw -- CBO econ, CY'!$E$7:$R$158,90,FALSE)</f>
        <v>14481.3</v>
      </c>
      <c r="I7">
        <f>HLOOKUP($A7,'raw -- CBO econ, CY'!$E$7:$R$158,94,FALSE)+HLOOKUP($A7,'raw -- CBO econ, CY'!$E$7:$R$158,96,FALSE)</f>
        <v>2374.8000000000002</v>
      </c>
      <c r="J7">
        <f>HLOOKUP($A7,'raw -- CBO econ, CY'!$E$7:$R$158,98,FALSE)</f>
        <v>969.1</v>
      </c>
      <c r="K7">
        <f>HLOOKUP($A7,'raw -- CBO econ, CY'!$E$7:$R$158,100,FALSE)</f>
        <v>2818.5</v>
      </c>
      <c r="L7">
        <f>HLOOKUP($A7,'raw -- CBO econ, CY'!$E$7:$R$158,102,FALSE)</f>
        <v>1900.3</v>
      </c>
      <c r="M7">
        <f>HLOOKUP($A7,'raw -- CBO econ, CY'!$E$7:$R$158,104,FALSE)</f>
        <v>3364.5</v>
      </c>
      <c r="N7">
        <f>HLOOKUP($A7,'raw -- CBO econ, FY'!$E$7:$R$158,3,FALSE)</f>
        <v>32525.4</v>
      </c>
      <c r="O7">
        <f>HLOOKUP($A7,'raw -- CBO econ, CY'!$E$7:$R$158,7,FALSE)/HLOOKUP($A$2,'raw -- CBO econ, CY'!$E$7:$R$158,7,FALSE)</f>
        <v>1.1172536336048555</v>
      </c>
      <c r="P7">
        <f>HLOOKUP($A7,'raw -- CBO econ, CY'!$E$7:$R$158,41,FALSE)/HLOOKUP($A$2,'raw -- CBO econ, CY'!$E$7:$R$158,41,FALSE)</f>
        <v>1.1162298576713274</v>
      </c>
      <c r="Q7">
        <f>HLOOKUP($A7,'raw -- CBO econ, CY'!$E$7:$R$158,45,FALSE)/HLOOKUP($A$2,'raw -- CBO econ, CY'!$E$7:$R$158,45,FALSE)</f>
        <v>1.1202843635866042</v>
      </c>
      <c r="R7">
        <f>HLOOKUP($A7,'raw -- CBO econ, CY'!$E$7:$R$158,49,FALSE)/HLOOKUP($A$2,'raw -- CBO econ, CY'!$E$7:$R$158,49,FALSE)</f>
        <v>1.1014899653005721</v>
      </c>
      <c r="S7">
        <f t="shared" si="0"/>
        <v>1.1202843635866042</v>
      </c>
      <c r="T7">
        <f t="shared" si="1"/>
        <v>1.1014899653005721</v>
      </c>
      <c r="U7">
        <f>HLOOKUP($A7,'raw -- CBO econ, CY'!$E$7:$R$158,51,FALSE)/HLOOKUP($A$2,'raw -- CBO econ, CY'!$E$7:$R$158,51,FALSE)</f>
        <v>1.11186892799224</v>
      </c>
      <c r="V7">
        <f t="shared" si="4"/>
        <v>1.2010389775846673</v>
      </c>
      <c r="W7">
        <f>HLOOKUP($A7,'raw -- CBO econ, CY'!$E$7:$R$158,62,FALSE)</f>
        <v>4.4710000000000001</v>
      </c>
      <c r="X7">
        <f>HLOOKUP($A7,'raw -- CBO econ, CY'!$E$7:$R$158,65,FALSE)</f>
        <v>61.764000000000003</v>
      </c>
      <c r="Y7">
        <f>HLOOKUP($A7,'raw -- CBO econ, CY'!$E$7:$R$158,66,FALSE)</f>
        <v>162.136</v>
      </c>
      <c r="Z7">
        <f>HLOOKUP($A7,'raw -- CBO econ, CY'!$E$7:$R$158,68,FALSE)</f>
        <v>158.09800000000001</v>
      </c>
      <c r="AA7">
        <f>HLOOKUP($A7,'raw -- CBO econ, CY'!$E$7:$R$158,81,FALSE)</f>
        <v>3.79</v>
      </c>
      <c r="AB7">
        <f>HLOOKUP($A7,'raw -- CBO econ, CY'!$E$7:$R$158,82,FALSE)</f>
        <v>2.2570000000000001</v>
      </c>
      <c r="AC7">
        <f>HLOOKUP($A7,'raw -- CBO econ, CY'!$E$7:$R$158,83,FALSE)</f>
        <v>2.4409999999999998</v>
      </c>
      <c r="AD7">
        <f>HLOOKUP($A7,'raw -- CBO econ LBTO'!$C$8:$BK$46,36,FALSE)</f>
        <v>3.052</v>
      </c>
      <c r="AF7">
        <f>R7/R6-1</f>
        <v>1.8359660768960007E-2</v>
      </c>
      <c r="AG7">
        <f t="shared" si="5"/>
        <v>2.1854643145832409E-2</v>
      </c>
      <c r="AH7">
        <f>AG7-AF7</f>
        <v>3.494982376872402E-3</v>
      </c>
    </row>
    <row r="8" spans="1:34">
      <c r="A8">
        <f t="shared" si="3"/>
        <v>2029</v>
      </c>
      <c r="B8">
        <f>HLOOKUP($A8,'raw -- CBO econ, CY'!$E$7:$R$158,3,FALSE)</f>
        <v>34138.199999999997</v>
      </c>
      <c r="C8">
        <f>HLOOKUP($A8,'raw -- CBO econ, CY'!$E$7:$R$158,110,FALSE)</f>
        <v>23260.3</v>
      </c>
      <c r="D8">
        <f>HLOOKUP($A8,'raw -- CBO econ, CY'!$E$7:$R$158,112,FALSE)</f>
        <v>6158.2</v>
      </c>
      <c r="E8">
        <f>HLOOKUP($A8,'raw -- CBO econ, CY'!$E$7:$R$158,119,FALSE)</f>
        <v>5723.3</v>
      </c>
      <c r="F8">
        <f>HLOOKUP($A8,'raw -- CBO econ, CY'!$E$7:$R$158,125,FALSE)</f>
        <v>-1003.5</v>
      </c>
      <c r="G8">
        <f>HLOOKUP($A8,'raw -- CBO econ, CY'!$E$7:$R$158,88,FALSE)</f>
        <v>18389.8</v>
      </c>
      <c r="H8">
        <f>HLOOKUP($A8,'raw -- CBO econ, CY'!$E$7:$R$158,90,FALSE)</f>
        <v>15039</v>
      </c>
      <c r="I8">
        <f>HLOOKUP($A8,'raw -- CBO econ, CY'!$E$7:$R$158,94,FALSE)+HLOOKUP($A8,'raw -- CBO econ, CY'!$E$7:$R$158,96,FALSE)</f>
        <v>2478.5</v>
      </c>
      <c r="J8">
        <f>HLOOKUP($A8,'raw -- CBO econ, CY'!$E$7:$R$158,98,FALSE)</f>
        <v>1012.5</v>
      </c>
      <c r="K8">
        <f>HLOOKUP($A8,'raw -- CBO econ, CY'!$E$7:$R$158,100,FALSE)</f>
        <v>2936.4</v>
      </c>
      <c r="L8">
        <f>HLOOKUP($A8,'raw -- CBO econ, CY'!$E$7:$R$158,102,FALSE)</f>
        <v>1975.9</v>
      </c>
      <c r="M8">
        <f>HLOOKUP($A8,'raw -- CBO econ, CY'!$E$7:$R$158,104,FALSE)</f>
        <v>3476.4</v>
      </c>
      <c r="N8">
        <f>HLOOKUP($A8,'raw -- CBO econ, FY'!$E$7:$R$158,3,FALSE)</f>
        <v>33810.800000000003</v>
      </c>
      <c r="O8">
        <f>HLOOKUP($A8,'raw -- CBO econ, CY'!$E$7:$R$158,7,FALSE)/HLOOKUP($A$2,'raw -- CBO econ, CY'!$E$7:$R$158,7,FALSE)</f>
        <v>1.1384213783740615</v>
      </c>
      <c r="P8">
        <f>HLOOKUP($A8,'raw -- CBO econ, CY'!$E$7:$R$158,41,FALSE)/HLOOKUP($A$2,'raw -- CBO econ, CY'!$E$7:$R$158,41,FALSE)</f>
        <v>1.1385510063326856</v>
      </c>
      <c r="Q8">
        <f>HLOOKUP($A8,'raw -- CBO econ, CY'!$E$7:$R$158,45,FALSE)/HLOOKUP($A$2,'raw -- CBO econ, CY'!$E$7:$R$158,45,FALSE)</f>
        <v>1.1455441125204038</v>
      </c>
      <c r="R8">
        <f>HLOOKUP($A8,'raw -- CBO econ, CY'!$E$7:$R$158,49,FALSE)/HLOOKUP($A$2,'raw -- CBO econ, CY'!$E$7:$R$158,49,FALSE)</f>
        <v>1.1224502954140485</v>
      </c>
      <c r="S8">
        <f t="shared" si="0"/>
        <v>1.1455441125204038</v>
      </c>
      <c r="T8">
        <f t="shared" si="1"/>
        <v>1.1224502954140485</v>
      </c>
      <c r="U8">
        <f>HLOOKUP($A8,'raw -- CBO econ, CY'!$E$7:$R$158,51,FALSE)/HLOOKUP($A$2,'raw -- CBO econ, CY'!$E$7:$R$158,51,FALSE)</f>
        <v>1.1342093696479183</v>
      </c>
      <c r="V8">
        <f t="shared" si="4"/>
        <v>1.2401314394547538</v>
      </c>
      <c r="W8">
        <f>HLOOKUP($A8,'raw -- CBO econ, CY'!$E$7:$R$158,62,FALSE)</f>
        <v>4.5069999999999997</v>
      </c>
      <c r="X8">
        <f>HLOOKUP($A8,'raw -- CBO econ, CY'!$E$7:$R$158,65,FALSE)</f>
        <v>61.68</v>
      </c>
      <c r="Y8">
        <f>HLOOKUP($A8,'raw -- CBO econ, CY'!$E$7:$R$158,66,FALSE)</f>
        <v>162.77699999999999</v>
      </c>
      <c r="Z8">
        <f>HLOOKUP($A8,'raw -- CBO econ, CY'!$E$7:$R$158,68,FALSE)</f>
        <v>159.011</v>
      </c>
      <c r="AA8">
        <f>HLOOKUP($A8,'raw -- CBO econ, CY'!$E$7:$R$158,81,FALSE)</f>
        <v>3.794</v>
      </c>
      <c r="AB8">
        <f>HLOOKUP($A8,'raw -- CBO econ, CY'!$E$7:$R$158,82,FALSE)</f>
        <v>2.278</v>
      </c>
      <c r="AC8">
        <f>HLOOKUP($A8,'raw -- CBO econ, CY'!$E$7:$R$158,83,FALSE)</f>
        <v>2.5209999999999999</v>
      </c>
      <c r="AD8">
        <f>HLOOKUP($A8,'raw -- CBO econ LBTO'!$C$8:$BK$46,36,FALSE)</f>
        <v>3.1070000000000002</v>
      </c>
      <c r="AF8">
        <f>R8/R7-1</f>
        <v>1.9029070417138749E-2</v>
      </c>
      <c r="AG8">
        <f>Q8/Q7-1</f>
        <v>2.2547622509815346E-2</v>
      </c>
      <c r="AH8">
        <f>AG8-AF8</f>
        <v>3.5185520926765967E-3</v>
      </c>
    </row>
    <row r="9" spans="1:34">
      <c r="A9">
        <f t="shared" si="3"/>
        <v>2030</v>
      </c>
      <c r="B9">
        <f>HLOOKUP($A9,'raw -- CBO econ, CY'!$E$7:$R$158,3,FALSE)</f>
        <v>35468.300000000003</v>
      </c>
      <c r="C9">
        <f>HLOOKUP($A9,'raw -- CBO econ, CY'!$E$7:$R$158,110,FALSE)</f>
        <v>24196.400000000001</v>
      </c>
      <c r="D9">
        <f>HLOOKUP($A9,'raw -- CBO econ, CY'!$E$7:$R$158,112,FALSE)</f>
        <v>6391</v>
      </c>
      <c r="E9">
        <f>HLOOKUP($A9,'raw -- CBO econ, CY'!$E$7:$R$158,119,FALSE)</f>
        <v>5906.2</v>
      </c>
      <c r="F9">
        <f>HLOOKUP($A9,'raw -- CBO econ, CY'!$E$7:$R$158,125,FALSE)</f>
        <v>-1025.3</v>
      </c>
      <c r="G9">
        <f>HLOOKUP($A9,'raw -- CBO econ, CY'!$E$7:$R$158,88,FALSE)</f>
        <v>19106.2</v>
      </c>
      <c r="H9">
        <f>HLOOKUP($A9,'raw -- CBO econ, CY'!$E$7:$R$158,90,FALSE)</f>
        <v>15610.8</v>
      </c>
      <c r="I9">
        <f>HLOOKUP($A9,'raw -- CBO econ, CY'!$E$7:$R$158,94,FALSE)+HLOOKUP($A9,'raw -- CBO econ, CY'!$E$7:$R$158,96,FALSE)</f>
        <v>2583.9</v>
      </c>
      <c r="J9">
        <f>HLOOKUP($A9,'raw -- CBO econ, CY'!$E$7:$R$158,98,FALSE)</f>
        <v>1059.2</v>
      </c>
      <c r="K9">
        <f>HLOOKUP($A9,'raw -- CBO econ, CY'!$E$7:$R$158,100,FALSE)</f>
        <v>3058</v>
      </c>
      <c r="L9">
        <f>HLOOKUP($A9,'raw -- CBO econ, CY'!$E$7:$R$158,102,FALSE)</f>
        <v>2053</v>
      </c>
      <c r="M9">
        <f>HLOOKUP($A9,'raw -- CBO econ, CY'!$E$7:$R$158,104,FALSE)</f>
        <v>3597.2</v>
      </c>
      <c r="N9">
        <f>HLOOKUP($A9,'raw -- CBO econ, FY'!$E$7:$R$158,3,FALSE)</f>
        <v>35132.699999999997</v>
      </c>
      <c r="O9">
        <f>HLOOKUP($A9,'raw -- CBO econ, CY'!$E$7:$R$158,7,FALSE)/HLOOKUP($A$2,'raw -- CBO econ, CY'!$E$7:$R$158,7,FALSE)</f>
        <v>1.1595442022041207</v>
      </c>
      <c r="P9">
        <f>HLOOKUP($A9,'raw -- CBO econ, CY'!$E$7:$R$158,41,FALSE)/HLOOKUP($A$2,'raw -- CBO econ, CY'!$E$7:$R$158,41,FALSE)</f>
        <v>1.161185654272995</v>
      </c>
      <c r="Q9">
        <f>HLOOKUP($A9,'raw -- CBO econ, CY'!$E$7:$R$158,45,FALSE)/HLOOKUP($A$2,'raw -- CBO econ, CY'!$E$7:$R$158,45,FALSE)</f>
        <v>1.1715434413597845</v>
      </c>
      <c r="R9">
        <f>HLOOKUP($A9,'raw -- CBO econ, CY'!$E$7:$R$158,49,FALSE)/HLOOKUP($A$2,'raw -- CBO econ, CY'!$E$7:$R$158,49,FALSE)</f>
        <v>1.1439909031229485</v>
      </c>
      <c r="S9">
        <f t="shared" si="0"/>
        <v>1.1715434413597845</v>
      </c>
      <c r="T9">
        <f t="shared" si="1"/>
        <v>1.1439909031229485</v>
      </c>
      <c r="U9">
        <f>HLOOKUP($A9,'raw -- CBO econ, CY'!$E$7:$R$158,51,FALSE)/HLOOKUP($A$2,'raw -- CBO econ, CY'!$E$7:$R$158,51,FALSE)</f>
        <v>1.1569362979129723</v>
      </c>
      <c r="V9">
        <f t="shared" si="4"/>
        <v>1.2807905450255348</v>
      </c>
      <c r="W9">
        <f>HLOOKUP($A9,'raw -- CBO econ, CY'!$E$7:$R$158,62,FALSE)</f>
        <v>4.532</v>
      </c>
      <c r="X9">
        <f>HLOOKUP($A9,'raw -- CBO econ, CY'!$E$7:$R$158,65,FALSE)</f>
        <v>61.578000000000003</v>
      </c>
      <c r="Y9">
        <f>HLOOKUP($A9,'raw -- CBO econ, CY'!$E$7:$R$158,66,FALSE)</f>
        <v>163.369</v>
      </c>
      <c r="Z9">
        <f>HLOOKUP($A9,'raw -- CBO econ, CY'!$E$7:$R$158,68,FALSE)</f>
        <v>159.81700000000001</v>
      </c>
      <c r="AA9">
        <f>HLOOKUP($A9,'raw -- CBO econ, CY'!$E$7:$R$158,81,FALSE)</f>
        <v>3.798</v>
      </c>
      <c r="AB9">
        <f>HLOOKUP($A9,'raw -- CBO econ, CY'!$E$7:$R$158,82,FALSE)</f>
        <v>2.2919999999999998</v>
      </c>
      <c r="AC9">
        <f>HLOOKUP($A9,'raw -- CBO econ, CY'!$E$7:$R$158,83,FALSE)</f>
        <v>2.5739999999999998</v>
      </c>
      <c r="AD9">
        <f>HLOOKUP($A9,'raw -- CBO econ LBTO'!$C$8:$BK$46,36,FALSE)</f>
        <v>3.1629999999999998</v>
      </c>
      <c r="AF9">
        <f>R9/R8-1</f>
        <v>1.9190700734729838E-2</v>
      </c>
      <c r="AG9">
        <f t="shared" ref="AG9:AG10" si="6">Q9/Q8-1</f>
        <v>2.2696052081466744E-2</v>
      </c>
      <c r="AH9">
        <f>AG9-AF9</f>
        <v>3.5053513467369068E-3</v>
      </c>
    </row>
    <row r="10" spans="1:34">
      <c r="A10">
        <f t="shared" si="3"/>
        <v>2031</v>
      </c>
      <c r="B10">
        <f>HLOOKUP($A10,'raw -- CBO econ, CY'!$E$7:$R$158,3,FALSE)</f>
        <v>36831.800000000003</v>
      </c>
      <c r="C10">
        <f>HLOOKUP($A10,'raw -- CBO econ, CY'!$E$7:$R$158,110,FALSE)</f>
        <v>25170</v>
      </c>
      <c r="D10">
        <f>HLOOKUP($A10,'raw -- CBO econ, CY'!$E$7:$R$158,112,FALSE)</f>
        <v>6616.9</v>
      </c>
      <c r="E10">
        <f>HLOOKUP($A10,'raw -- CBO econ, CY'!$E$7:$R$158,119,FALSE)</f>
        <v>6090.7</v>
      </c>
      <c r="F10">
        <f>HLOOKUP($A10,'raw -- CBO econ, CY'!$E$7:$R$158,125,FALSE)</f>
        <v>-1045.9000000000001</v>
      </c>
      <c r="G10">
        <f>HLOOKUP($A10,'raw -- CBO econ, CY'!$E$7:$R$158,88,FALSE)</f>
        <v>19840.7</v>
      </c>
      <c r="H10">
        <f>HLOOKUP($A10,'raw -- CBO econ, CY'!$E$7:$R$158,90,FALSE)</f>
        <v>16196.8</v>
      </c>
      <c r="I10">
        <f>HLOOKUP($A10,'raw -- CBO econ, CY'!$E$7:$R$158,94,FALSE)+HLOOKUP($A10,'raw -- CBO econ, CY'!$E$7:$R$158,96,FALSE)</f>
        <v>2690.7</v>
      </c>
      <c r="J10">
        <f>HLOOKUP($A10,'raw -- CBO econ, CY'!$E$7:$R$158,98,FALSE)</f>
        <v>1110.7</v>
      </c>
      <c r="K10">
        <f>HLOOKUP($A10,'raw -- CBO econ, CY'!$E$7:$R$158,100,FALSE)</f>
        <v>3175.5</v>
      </c>
      <c r="L10">
        <f>HLOOKUP($A10,'raw -- CBO econ, CY'!$E$7:$R$158,102,FALSE)</f>
        <v>2131.9</v>
      </c>
      <c r="M10">
        <f>HLOOKUP($A10,'raw -- CBO econ, CY'!$E$7:$R$158,104,FALSE)</f>
        <v>3723.9</v>
      </c>
      <c r="N10">
        <f>HLOOKUP($A10,'raw -- CBO econ, FY'!$E$7:$R$158,3,FALSE)</f>
        <v>36487.800000000003</v>
      </c>
      <c r="O10">
        <f>HLOOKUP($A10,'raw -- CBO econ, CY'!$E$7:$R$158,7,FALSE)/HLOOKUP($A$2,'raw -- CBO econ, CY'!$E$7:$R$158,7,FALSE)</f>
        <v>1.180617113879572</v>
      </c>
      <c r="P10">
        <f>HLOOKUP($A10,'raw -- CBO econ, CY'!$E$7:$R$158,41,FALSE)/HLOOKUP($A$2,'raw -- CBO econ, CY'!$E$7:$R$158,41,FALSE)</f>
        <v>1.1840867766004139</v>
      </c>
      <c r="Q10">
        <f>HLOOKUP($A10,'raw -- CBO econ, CY'!$E$7:$R$158,45,FALSE)/HLOOKUP($A$2,'raw -- CBO econ, CY'!$E$7:$R$158,45,FALSE)</f>
        <v>1.1981780921444884</v>
      </c>
      <c r="R10">
        <f>HLOOKUP($A10,'raw -- CBO econ, CY'!$E$7:$R$158,49,FALSE)/HLOOKUP($A$2,'raw -- CBO econ, CY'!$E$7:$R$158,49,FALSE)</f>
        <v>1.1660121447997749</v>
      </c>
      <c r="S10">
        <f t="shared" si="0"/>
        <v>1.1981780921444884</v>
      </c>
      <c r="T10">
        <f t="shared" si="1"/>
        <v>1.1660121447997749</v>
      </c>
      <c r="U10">
        <f>HLOOKUP($A10,'raw -- CBO econ, CY'!$E$7:$R$158,51,FALSE)/HLOOKUP($A$2,'raw -- CBO econ, CY'!$E$7:$R$158,51,FALSE)</f>
        <v>1.1799663529304778</v>
      </c>
      <c r="V10">
        <f t="shared" si="4"/>
        <v>1.3226948807937875</v>
      </c>
      <c r="W10">
        <f>HLOOKUP($A10,'raw -- CBO econ, CY'!$E$7:$R$158,62,FALSE)</f>
        <v>4.5270000000000001</v>
      </c>
      <c r="X10">
        <f>HLOOKUP($A10,'raw -- CBO econ, CY'!$E$7:$R$158,65,FALSE)</f>
        <v>61.465000000000003</v>
      </c>
      <c r="Y10">
        <f>HLOOKUP($A10,'raw -- CBO econ, CY'!$E$7:$R$158,66,FALSE)</f>
        <v>163.999</v>
      </c>
      <c r="Z10">
        <f>HLOOKUP($A10,'raw -- CBO econ, CY'!$E$7:$R$158,68,FALSE)</f>
        <v>160.56299999999999</v>
      </c>
      <c r="AA10">
        <f>HLOOKUP($A10,'raw -- CBO econ, CY'!$E$7:$R$158,81,FALSE)</f>
        <v>3.8</v>
      </c>
      <c r="AB10">
        <f>HLOOKUP($A10,'raw -- CBO econ, CY'!$E$7:$R$158,82,FALSE)</f>
        <v>2.3010000000000002</v>
      </c>
      <c r="AC10">
        <f>HLOOKUP($A10,'raw -- CBO econ, CY'!$E$7:$R$158,83,FALSE)</f>
        <v>2.6080000000000001</v>
      </c>
      <c r="AD10">
        <f>HLOOKUP($A10,'raw -- CBO econ LBTO'!$C$8:$BK$46,36,FALSE)</f>
        <v>3.2090000000000001</v>
      </c>
      <c r="AF10">
        <f>R10/R9-1</f>
        <v>1.9249490198489649E-2</v>
      </c>
      <c r="AG10">
        <f t="shared" si="6"/>
        <v>2.2734667656702179E-2</v>
      </c>
      <c r="AH10">
        <f>AG10-AF10</f>
        <v>3.4851774582125294E-3</v>
      </c>
    </row>
    <row r="11" spans="1:34">
      <c r="A11">
        <f t="shared" si="3"/>
        <v>2032</v>
      </c>
      <c r="B11">
        <f>HLOOKUP($A11,'raw -- CBO econ, CY'!$E$7:$R$158,3,FALSE)</f>
        <v>38224.9</v>
      </c>
      <c r="C11">
        <f>HLOOKUP($A11,'raw -- CBO econ, CY'!$E$7:$R$158,110,FALSE)</f>
        <v>26200.9</v>
      </c>
      <c r="D11">
        <f>HLOOKUP($A11,'raw -- CBO econ, CY'!$E$7:$R$158,112,FALSE)</f>
        <v>6829.6</v>
      </c>
      <c r="E11">
        <f>HLOOKUP($A11,'raw -- CBO econ, CY'!$E$7:$R$158,119,FALSE)</f>
        <v>6268.1</v>
      </c>
      <c r="F11">
        <f>HLOOKUP($A11,'raw -- CBO econ, CY'!$E$7:$R$158,125,FALSE)</f>
        <v>-1073.7</v>
      </c>
      <c r="G11">
        <f>HLOOKUP($A11,'raw -- CBO econ, CY'!$E$7:$R$158,88,FALSE)</f>
        <v>20591.099999999999</v>
      </c>
      <c r="H11">
        <f>HLOOKUP($A11,'raw -- CBO econ, CY'!$E$7:$R$158,90,FALSE)</f>
        <v>16790.900000000001</v>
      </c>
      <c r="I11">
        <f>HLOOKUP($A11,'raw -- CBO econ, CY'!$E$7:$R$158,94,FALSE)+HLOOKUP($A11,'raw -- CBO econ, CY'!$E$7:$R$158,96,FALSE)</f>
        <v>2799.7999999999997</v>
      </c>
      <c r="J11">
        <f>HLOOKUP($A11,'raw -- CBO econ, CY'!$E$7:$R$158,98,FALSE)</f>
        <v>1165.3</v>
      </c>
      <c r="K11">
        <f>HLOOKUP($A11,'raw -- CBO econ, CY'!$E$7:$R$158,100,FALSE)</f>
        <v>3298.6</v>
      </c>
      <c r="L11">
        <f>HLOOKUP($A11,'raw -- CBO econ, CY'!$E$7:$R$158,102,FALSE)</f>
        <v>2212.5</v>
      </c>
      <c r="M11">
        <f>HLOOKUP($A11,'raw -- CBO econ, CY'!$E$7:$R$158,104,FALSE)</f>
        <v>3860.9</v>
      </c>
      <c r="N11">
        <f>HLOOKUP($A11,'raw -- CBO econ, FY'!$E$7:$R$158,3,FALSE)</f>
        <v>37874.199999999997</v>
      </c>
      <c r="O11">
        <f>HLOOKUP($A11,'raw -- CBO econ, CY'!$E$7:$R$158,7,FALSE)/HLOOKUP($A$2,'raw -- CBO econ, CY'!$E$7:$R$158,7,FALSE)</f>
        <v>1.2016600782622584</v>
      </c>
      <c r="P11">
        <f>HLOOKUP($A11,'raw -- CBO econ, CY'!$E$7:$R$158,41,FALSE)/HLOOKUP($A$2,'raw -- CBO econ, CY'!$E$7:$R$158,41,FALSE)</f>
        <v>1.2072543733149415</v>
      </c>
      <c r="Q11">
        <f>HLOOKUP($A11,'raw -- CBO econ, CY'!$E$7:$R$158,45,FALSE)/HLOOKUP($A$2,'raw -- CBO econ, CY'!$E$7:$R$158,45,FALSE)</f>
        <v>1.2254676132420643</v>
      </c>
      <c r="R11">
        <f>HLOOKUP($A11,'raw -- CBO econ, CY'!$E$7:$R$158,49,FALSE)/HLOOKUP($A$2,'raw -- CBO econ, CY'!$E$7:$R$158,49,FALSE)</f>
        <v>1.1885081590546751</v>
      </c>
      <c r="S11">
        <f t="shared" si="0"/>
        <v>1.2254676132420643</v>
      </c>
      <c r="T11">
        <f t="shared" si="1"/>
        <v>1.1885081590546751</v>
      </c>
      <c r="U11">
        <f>HLOOKUP($A11,'raw -- CBO econ, CY'!$E$7:$R$158,51,FALSE)/HLOOKUP($A$2,'raw -- CBO econ, CY'!$E$7:$R$158,51,FALSE)</f>
        <v>1.2031555494930204</v>
      </c>
      <c r="V11">
        <f t="shared" si="4"/>
        <v>1.3650985396017525</v>
      </c>
      <c r="W11">
        <f>HLOOKUP($A11,'raw -- CBO econ, CY'!$E$7:$R$158,62,FALSE)</f>
        <v>4.5049999999999999</v>
      </c>
      <c r="X11">
        <f>HLOOKUP($A11,'raw -- CBO econ, CY'!$E$7:$R$158,65,FALSE)</f>
        <v>61.356999999999999</v>
      </c>
      <c r="Y11">
        <f>HLOOKUP($A11,'raw -- CBO econ, CY'!$E$7:$R$158,66,FALSE)</f>
        <v>164.637</v>
      </c>
      <c r="Z11">
        <f>HLOOKUP($A11,'raw -- CBO econ, CY'!$E$7:$R$158,68,FALSE)</f>
        <v>161.28200000000001</v>
      </c>
      <c r="AA11">
        <f>HLOOKUP($A11,'raw -- CBO econ, CY'!$E$7:$R$158,81,FALSE)</f>
        <v>3.802</v>
      </c>
      <c r="AB11">
        <f>HLOOKUP($A11,'raw -- CBO econ, CY'!$E$7:$R$158,82,FALSE)</f>
        <v>2.3079999999999998</v>
      </c>
      <c r="AC11">
        <f>HLOOKUP($A11,'raw -- CBO econ, CY'!$E$7:$R$158,83,FALSE)</f>
        <v>2.6320000000000001</v>
      </c>
      <c r="AD11">
        <f>HLOOKUP($A11,'raw -- CBO econ LBTO'!$C$8:$BK$46,36,FALSE)</f>
        <v>3.2639999999999998</v>
      </c>
      <c r="AF11">
        <f>R11/R10-1</f>
        <v>1.9293121735677321E-2</v>
      </c>
      <c r="AG11">
        <f t="shared" ref="AG11:AG12" si="7">Q11/Q10-1</f>
        <v>2.2775847160360962E-2</v>
      </c>
      <c r="AH11">
        <f>AG11-AF11</f>
        <v>3.4827254246836414E-3</v>
      </c>
    </row>
    <row r="12" spans="1:34">
      <c r="A12">
        <f t="shared" si="3"/>
        <v>2033</v>
      </c>
      <c r="B12">
        <f>HLOOKUP($A12,'raw -- CBO econ, CY'!$E$7:$R$158,3,FALSE)</f>
        <v>39645.9</v>
      </c>
      <c r="C12">
        <f>HLOOKUP($A12,'raw -- CBO econ, CY'!$E$7:$R$158,110,FALSE)</f>
        <v>27245.200000000001</v>
      </c>
      <c r="D12">
        <f>HLOOKUP($A12,'raw -- CBO econ, CY'!$E$7:$R$158,112,FALSE)</f>
        <v>7045.8</v>
      </c>
      <c r="E12">
        <f>HLOOKUP($A12,'raw -- CBO econ, CY'!$E$7:$R$158,119,FALSE)</f>
        <v>6460.6</v>
      </c>
      <c r="F12">
        <f>HLOOKUP($A12,'raw -- CBO econ, CY'!$E$7:$R$158,125,FALSE)</f>
        <v>-1105.7</v>
      </c>
      <c r="G12">
        <f>HLOOKUP($A12,'raw -- CBO econ, CY'!$E$7:$R$158,88,FALSE)</f>
        <v>21356.5</v>
      </c>
      <c r="H12">
        <f>HLOOKUP($A12,'raw -- CBO econ, CY'!$E$7:$R$158,90,FALSE)</f>
        <v>17394.599999999999</v>
      </c>
      <c r="I12">
        <f>HLOOKUP($A12,'raw -- CBO econ, CY'!$E$7:$R$158,94,FALSE)+HLOOKUP($A12,'raw -- CBO econ, CY'!$E$7:$R$158,96,FALSE)</f>
        <v>2910</v>
      </c>
      <c r="J12">
        <f>HLOOKUP($A12,'raw -- CBO econ, CY'!$E$7:$R$158,98,FALSE)</f>
        <v>1216.5999999999999</v>
      </c>
      <c r="K12">
        <f>HLOOKUP($A12,'raw -- CBO econ, CY'!$E$7:$R$158,100,FALSE)</f>
        <v>3432.7</v>
      </c>
      <c r="L12">
        <f>HLOOKUP($A12,'raw -- CBO econ, CY'!$E$7:$R$158,102,FALSE)</f>
        <v>2294.8000000000002</v>
      </c>
      <c r="M12">
        <f>HLOOKUP($A12,'raw -- CBO econ, CY'!$E$7:$R$158,104,FALSE)</f>
        <v>3997.7</v>
      </c>
      <c r="N12">
        <f>HLOOKUP($A12,'raw -- CBO econ, FY'!$E$7:$R$158,3,FALSE)</f>
        <v>39288.1</v>
      </c>
      <c r="O12">
        <f>HLOOKUP($A12,'raw -- CBO econ, CY'!$E$7:$R$158,7,FALSE)/HLOOKUP($A$2,'raw -- CBO econ, CY'!$E$7:$R$158,7,FALSE)</f>
        <v>1.222653130490337</v>
      </c>
      <c r="P12">
        <f>HLOOKUP($A12,'raw -- CBO econ, CY'!$E$7:$R$158,41,FALSE)/HLOOKUP($A$2,'raw -- CBO econ, CY'!$E$7:$R$158,41,FALSE)</f>
        <v>1.2307276318264468</v>
      </c>
      <c r="Q12">
        <f>HLOOKUP($A12,'raw -- CBO econ, CY'!$E$7:$R$158,45,FALSE)/HLOOKUP($A$2,'raw -- CBO econ, CY'!$E$7:$R$158,45,FALSE)</f>
        <v>1.2534511013876084</v>
      </c>
      <c r="R12">
        <f>HLOOKUP($A12,'raw -- CBO econ, CY'!$E$7:$R$158,49,FALSE)/HLOOKUP($A$2,'raw -- CBO econ, CY'!$E$7:$R$158,49,FALSE)</f>
        <v>1.2119361342961643</v>
      </c>
      <c r="S12">
        <f t="shared" si="0"/>
        <v>1.2534511013876084</v>
      </c>
      <c r="T12">
        <f t="shared" si="1"/>
        <v>1.2119361342961643</v>
      </c>
      <c r="U12">
        <f>HLOOKUP($A12,'raw -- CBO econ, CY'!$E$7:$R$158,51,FALSE)/HLOOKUP($A$2,'raw -- CBO econ, CY'!$E$7:$R$158,51,FALSE)</f>
        <v>1.2264584185877325</v>
      </c>
      <c r="V12">
        <f t="shared" si="4"/>
        <v>1.4075552755674547</v>
      </c>
      <c r="W12">
        <f>HLOOKUP($A12,'raw -- CBO econ, CY'!$E$7:$R$158,62,FALSE)</f>
        <v>4.4820000000000002</v>
      </c>
      <c r="X12">
        <f>HLOOKUP($A12,'raw -- CBO econ, CY'!$E$7:$R$158,65,FALSE)</f>
        <v>61.265000000000001</v>
      </c>
      <c r="Y12">
        <f>HLOOKUP($A12,'raw -- CBO econ, CY'!$E$7:$R$158,66,FALSE)</f>
        <v>165.26400000000001</v>
      </c>
      <c r="Z12">
        <f>HLOOKUP($A12,'raw -- CBO econ, CY'!$E$7:$R$158,68,FALSE)</f>
        <v>162.041</v>
      </c>
      <c r="AA12">
        <f>HLOOKUP($A12,'raw -- CBO econ, CY'!$E$7:$R$158,81,FALSE)</f>
        <v>3.8079999999999998</v>
      </c>
      <c r="AB12">
        <f>HLOOKUP($A12,'raw -- CBO econ, CY'!$E$7:$R$158,82,FALSE)</f>
        <v>2.3170000000000002</v>
      </c>
      <c r="AC12">
        <f>HLOOKUP($A12,'raw -- CBO econ, CY'!$E$7:$R$158,83,FALSE)</f>
        <v>2.6520000000000001</v>
      </c>
      <c r="AD12">
        <f>HLOOKUP($A12,'raw -- CBO econ LBTO'!$C$8:$BK$46,36,FALSE)</f>
        <v>3.2839999999999998</v>
      </c>
      <c r="AF12">
        <f>R12/R11-1</f>
        <v>1.9712086167017695E-2</v>
      </c>
      <c r="AG12">
        <f t="shared" si="7"/>
        <v>2.283494711990941E-2</v>
      </c>
      <c r="AH12">
        <f>AG12-AF12</f>
        <v>3.1228609528917151E-3</v>
      </c>
    </row>
    <row r="13" spans="1:34">
      <c r="A13">
        <f t="shared" si="3"/>
        <v>2034</v>
      </c>
      <c r="B13">
        <f>B12*(1+HLOOKUP($A13,'raw -- CBO econ LBTO'!$C$8:$BK$46,8,FALSE)/100)</f>
        <v>41098.922235000005</v>
      </c>
      <c r="C13" cm="1">
        <f t="array" ref="C13">$B13*SUM(C$10:C$12/SUM($B$10:$B$12))</f>
        <v>28168.820761857045</v>
      </c>
      <c r="D13" cm="1">
        <f t="array" ref="D13">$B13*SUM(D$10:D$12/SUM($B$10:$B$12))</f>
        <v>7342.5662898338014</v>
      </c>
      <c r="E13" cm="1">
        <f t="array" ref="E13">$B13*SUM(E$10:E$12/SUM($B$10:$B$12))</f>
        <v>6743.151917300559</v>
      </c>
      <c r="F13">
        <f>B13-C13-D13-E13</f>
        <v>-1155.6167339914</v>
      </c>
      <c r="G13" cm="1">
        <f t="array" ref="G13">$B13*SUM(G$10:G$12/SUM($B$10:$B$12))</f>
        <v>22139.27615182961</v>
      </c>
      <c r="H13" cm="1">
        <f t="array" ref="H13">$B13*SUM(H$10:H$12/SUM($B$10:$B$12))</f>
        <v>18052.408835723345</v>
      </c>
      <c r="I13" cm="1">
        <f t="array" ref="I13">$B13*SUM(I$10:I$12/SUM($B$10:$B$12))</f>
        <v>3009.97097044982</v>
      </c>
      <c r="J13" cm="1">
        <f t="array" ref="J13">$B13*SUM(J$10:J$12/SUM($B$10:$B$12))</f>
        <v>1251.4284401396394</v>
      </c>
      <c r="K13">
        <f>B13*$K$12/$B$12*AA13/$AA$12</f>
        <v>3568.7877598857676</v>
      </c>
      <c r="L13" cm="1">
        <f t="array" ref="L13">$B13*SUM(L$10:L$12/SUM($B$10:$B$12))</f>
        <v>2378.8821221368307</v>
      </c>
      <c r="M13" cm="1">
        <f t="array" ref="M13">$B13*SUM(M$10:M$12/SUM($B$10:$B$12))</f>
        <v>4150.1087751008918</v>
      </c>
      <c r="N13">
        <f>N12*(1+HLOOKUP($A13,'raw -- CBO econ LBTO'!$C$8:$BK$46,8,FALSE)/100)</f>
        <v>40728.008865000003</v>
      </c>
      <c r="O13">
        <f>O12*(1+HLOOKUP($A13,'raw -- CBO econ LBTO'!$C$8:$BK$46,7,FALSE)/100)</f>
        <v>1.2378751619649417</v>
      </c>
      <c r="P13">
        <f>P12*(1+HLOOKUP($A13,'raw -- CBO econ LBTO'!$C$8:$BK$46,28,FALSE)/100)</f>
        <v>1.2545299042259703</v>
      </c>
      <c r="Q13">
        <f>Q12*(1+HLOOKUP($A13,'raw -- CBO econ LBTO'!$C$8:$BK$46,29,FALSE)/100)</f>
        <v>1.2821425970983709</v>
      </c>
      <c r="R13">
        <f>R12*(Q13/Q12-$AH$13)</f>
        <v>1.2355089498225724</v>
      </c>
      <c r="S13">
        <f t="shared" si="0"/>
        <v>1.2821425970983709</v>
      </c>
      <c r="T13">
        <f t="shared" si="1"/>
        <v>1.2355089498225724</v>
      </c>
      <c r="U13">
        <f>U12*(1+HLOOKUP($A13,'raw -- CBO econ LBTO'!$C$8:$BK$46,30,FALSE)/100)</f>
        <v>1.2500677431455465</v>
      </c>
      <c r="V13">
        <f t="shared" si="4"/>
        <v>1.4559508139932142</v>
      </c>
      <c r="W13">
        <f>HLOOKUP($A13,'raw -- CBO econ LBTO'!$C$8:$BK$46,14,FALSE)</f>
        <v>4.4580000000000002</v>
      </c>
      <c r="X13">
        <f>HLOOKUP($A13,'raw -- CBO econ LBTO'!$C$8:$BK$46,10,FALSE)</f>
        <v>61.19</v>
      </c>
      <c r="Y13">
        <f>Y12*(1+HLOOKUP($A13,'raw -- CBO econ LBTO'!$C$8:$BK$46,11,FALSE)/100)</f>
        <v>165.81267648000002</v>
      </c>
      <c r="Z13">
        <f>Z12*(1+HLOOKUP($A13,'raw -- CBO econ LBTO'!$C$8:$BK$46,11,FALSE)/100)</f>
        <v>162.57897611999999</v>
      </c>
      <c r="AA13">
        <f>HLOOKUP($A13,'raw -- CBO econ LBTO'!$C$8:$BK$46,34,FALSE)</f>
        <v>3.819</v>
      </c>
      <c r="AB13">
        <f>AB12+AC13-AC12</f>
        <v>2.3280000000000003</v>
      </c>
      <c r="AC13">
        <f>AC12+AA13-AA12</f>
        <v>2.6630000000000003</v>
      </c>
      <c r="AD13">
        <f>HLOOKUP($A13,'raw -- CBO econ LBTO'!$C$8:$BK$46,36,FALSE)</f>
        <v>3.1970000000000001</v>
      </c>
      <c r="AH13">
        <f>AVERAGE(AH3:AH12)</f>
        <v>3.4394573027990648E-3</v>
      </c>
    </row>
    <row r="14" spans="1:34">
      <c r="A14">
        <f t="shared" si="3"/>
        <v>2035</v>
      </c>
      <c r="B14">
        <f>B13*(1+HLOOKUP($A14,'raw -- CBO econ LBTO'!$C$8:$BK$46,8,FALSE)/100)</f>
        <v>42597.799928910455</v>
      </c>
      <c r="C14" cm="1">
        <f t="array" ref="C14">$B14*SUM(C$10:C$12/SUM($B$10:$B$12))</f>
        <v>29196.13765504197</v>
      </c>
      <c r="D14" cm="1">
        <f t="array" ref="D14">$B14*SUM(D$10:D$12/SUM($B$10:$B$12))</f>
        <v>7610.3496824240401</v>
      </c>
      <c r="E14" cm="1">
        <f t="array" ref="E14">$B14*SUM(E$10:E$12/SUM($B$10:$B$12))</f>
        <v>6989.0746677245106</v>
      </c>
      <c r="F14">
        <f t="shared" ref="F14:F32" si="8">B14-C14-D14-E14</f>
        <v>-1197.7620762800652</v>
      </c>
      <c r="G14" cm="1">
        <f t="array" ref="G14">$B14*SUM(G$10:G$12/SUM($B$10:$B$12))</f>
        <v>22946.695553086833</v>
      </c>
      <c r="H14" cm="1">
        <f t="array" ref="H14">$B14*SUM(H$10:H$12/SUM($B$10:$B$12))</f>
        <v>18710.780185962176</v>
      </c>
      <c r="I14" cm="1">
        <f t="array" ref="I14">$B14*SUM(I$10:I$12/SUM($B$10:$B$12))</f>
        <v>3119.744611742125</v>
      </c>
      <c r="J14" cm="1">
        <f t="array" ref="J14">$B14*SUM(J$10:J$12/SUM($B$10:$B$12))</f>
        <v>1297.0680353515322</v>
      </c>
      <c r="K14">
        <f t="shared" ref="K14:K32" si="9">B14*$K$12/$B$12*AA14/$AA$12</f>
        <v>3712.5013291151026</v>
      </c>
      <c r="L14" cm="1">
        <f t="array" ref="L14">$B14*SUM(L$10:L$12/SUM($B$10:$B$12))</f>
        <v>2465.6399531311608</v>
      </c>
      <c r="M14" cm="1">
        <f t="array" ref="M14">$B14*SUM(M$10:M$12/SUM($B$10:$B$12))</f>
        <v>4301.4632421288215</v>
      </c>
      <c r="N14">
        <f>N13*(1+HLOOKUP($A14,'raw -- CBO econ LBTO'!$C$8:$BK$46,8,FALSE)/100)</f>
        <v>42213.359348306556</v>
      </c>
      <c r="O14">
        <f>O13*(1+HLOOKUP($A14,'raw -- CBO econ LBTO'!$C$8:$BK$46,7,FALSE)/100)</f>
        <v>1.2529524814376749</v>
      </c>
      <c r="P14">
        <f>P13*(1+HLOOKUP($A14,'raw -- CBO econ LBTO'!$C$8:$BK$46,28,FALSE)/100)</f>
        <v>1.2787046954804047</v>
      </c>
      <c r="Q14">
        <f>Q13*(1+HLOOKUP($A14,'raw -- CBO econ LBTO'!$C$8:$BK$46,29,FALSE)/100)</f>
        <v>1.3114651982940104</v>
      </c>
      <c r="R14">
        <f t="shared" ref="R14:R32" si="10">R13*(Q14/Q13-$AH$13)</f>
        <v>1.2595155592248737</v>
      </c>
      <c r="S14">
        <f t="shared" si="0"/>
        <v>1.3114651982940104</v>
      </c>
      <c r="T14">
        <f t="shared" si="1"/>
        <v>1.2595155592248737</v>
      </c>
      <c r="U14">
        <f>U13*(1+HLOOKUP($A14,'raw -- CBO econ LBTO'!$C$8:$BK$46,30,FALSE)/100)</f>
        <v>1.2743940614271589</v>
      </c>
      <c r="V14">
        <f t="shared" si="4"/>
        <v>1.5043557502388016</v>
      </c>
      <c r="W14">
        <f>HLOOKUP($A14,'raw -- CBO econ LBTO'!$C$8:$BK$46,14,FALSE)</f>
        <v>4.4279999999999999</v>
      </c>
      <c r="X14">
        <f>HLOOKUP($A14,'raw -- CBO econ LBTO'!$C$8:$BK$46,10,FALSE)</f>
        <v>61.12</v>
      </c>
      <c r="Y14">
        <f>Y13*(1+HLOOKUP($A14,'raw -- CBO econ LBTO'!$C$8:$BK$46,11,FALSE)/100)</f>
        <v>166.33001203061761</v>
      </c>
      <c r="Z14">
        <f>Z13*(1+HLOOKUP($A14,'raw -- CBO econ LBTO'!$C$8:$BK$46,11,FALSE)/100)</f>
        <v>163.08622252549441</v>
      </c>
      <c r="AA14">
        <f>HLOOKUP($A14,'raw -- CBO econ LBTO'!$C$8:$BK$46,34,FALSE)</f>
        <v>3.8330000000000002</v>
      </c>
      <c r="AB14">
        <f t="shared" ref="AB14:AB32" si="11">AB13+AC14-AC13</f>
        <v>2.3420000000000005</v>
      </c>
      <c r="AC14">
        <f t="shared" ref="AC14:AC32" si="12">AC13+AA14-AA13</f>
        <v>2.6770000000000005</v>
      </c>
      <c r="AD14">
        <f>HLOOKUP($A14,'raw -- CBO econ LBTO'!$C$8:$BK$46,36,FALSE)</f>
        <v>3.319</v>
      </c>
    </row>
    <row r="15" spans="1:34">
      <c r="A15">
        <f t="shared" si="3"/>
        <v>2036</v>
      </c>
      <c r="B15">
        <f>B14*(1+HLOOKUP($A15,'raw -- CBO econ LBTO'!$C$8:$BK$46,8,FALSE)/100)</f>
        <v>44152.193648316395</v>
      </c>
      <c r="C15" cm="1">
        <f t="array" ref="C15">$B15*SUM(C$10:C$12/SUM($B$10:$B$12))</f>
        <v>30261.504718074451</v>
      </c>
      <c r="D15" cm="1">
        <f t="array" ref="D15">$B15*SUM(D$10:D$12/SUM($B$10:$B$12))</f>
        <v>7888.0513423356924</v>
      </c>
      <c r="E15" cm="1">
        <f t="array" ref="E15">$B15*SUM(E$10:E$12/SUM($B$10:$B$12))</f>
        <v>7244.1060023497776</v>
      </c>
      <c r="F15">
        <f t="shared" si="8"/>
        <v>-1241.4684144435259</v>
      </c>
      <c r="G15" cm="1">
        <f t="array" ref="G15">$B15*SUM(G$10:G$12/SUM($B$10:$B$12))</f>
        <v>23784.020473818971</v>
      </c>
      <c r="H15" cm="1">
        <f t="array" ref="H15">$B15*SUM(H$10:H$12/SUM($B$10:$B$12))</f>
        <v>19393.536554947936</v>
      </c>
      <c r="I15" cm="1">
        <f t="array" ref="I15">$B15*SUM(I$10:I$12/SUM($B$10:$B$12))</f>
        <v>3233.5840926245946</v>
      </c>
      <c r="J15" cm="1">
        <f t="array" ref="J15">$B15*SUM(J$10:J$12/SUM($B$10:$B$12))</f>
        <v>1344.3980479615095</v>
      </c>
      <c r="K15">
        <f t="shared" si="9"/>
        <v>3865.0368993127759</v>
      </c>
      <c r="L15" cm="1">
        <f t="array" ref="L15">$B15*SUM(L$10:L$12/SUM($B$10:$B$12))</f>
        <v>2555.6111550209166</v>
      </c>
      <c r="M15" cm="1">
        <f t="array" ref="M15">$B15*SUM(M$10:M$12/SUM($B$10:$B$12))</f>
        <v>4458.4236358341013</v>
      </c>
      <c r="N15">
        <f>N14*(1+HLOOKUP($A15,'raw -- CBO econ LBTO'!$C$8:$BK$46,8,FALSE)/100)</f>
        <v>43753.724830926258</v>
      </c>
      <c r="O15">
        <f>O14*(1+HLOOKUP($A15,'raw -- CBO econ LBTO'!$C$8:$BK$46,7,FALSE)/100)</f>
        <v>1.2679628521652984</v>
      </c>
      <c r="P15">
        <f>P14*(1+HLOOKUP($A15,'raw -- CBO econ LBTO'!$C$8:$BK$46,28,FALSE)/100)</f>
        <v>1.3032686126805832</v>
      </c>
      <c r="Q15">
        <f>Q14*(1+HLOOKUP($A15,'raw -- CBO econ LBTO'!$C$8:$BK$46,29,FALSE)/100)</f>
        <v>1.3412485729472674</v>
      </c>
      <c r="R15">
        <f t="shared" si="10"/>
        <v>1.2837871075867053</v>
      </c>
      <c r="S15">
        <f t="shared" si="0"/>
        <v>1.3412485729472674</v>
      </c>
      <c r="T15">
        <f t="shared" si="1"/>
        <v>1.2837871075867053</v>
      </c>
      <c r="U15">
        <f>U14*(1+HLOOKUP($A15,'raw -- CBO econ LBTO'!$C$8:$BK$46,30,FALSE)/100)</f>
        <v>1.299588832021574</v>
      </c>
      <c r="V15">
        <f t="shared" si="4"/>
        <v>1.5546014332795099</v>
      </c>
      <c r="W15">
        <f>HLOOKUP($A15,'raw -- CBO econ LBTO'!$C$8:$BK$46,14,FALSE)</f>
        <v>4.3979999999999997</v>
      </c>
      <c r="X15">
        <f>HLOOKUP($A15,'raw -- CBO econ LBTO'!$C$8:$BK$46,10,FALSE)</f>
        <v>61.07</v>
      </c>
      <c r="Y15">
        <f>Y14*(1+HLOOKUP($A15,'raw -- CBO econ LBTO'!$C$8:$BK$46,11,FALSE)/100)</f>
        <v>166.82733876658915</v>
      </c>
      <c r="Z15">
        <f>Z14*(1+HLOOKUP($A15,'raw -- CBO econ LBTO'!$C$8:$BK$46,11,FALSE)/100)</f>
        <v>163.57385033084563</v>
      </c>
      <c r="AA15">
        <f>HLOOKUP($A15,'raw -- CBO econ LBTO'!$C$8:$BK$46,34,FALSE)</f>
        <v>3.85</v>
      </c>
      <c r="AB15">
        <f t="shared" si="11"/>
        <v>2.3590000000000009</v>
      </c>
      <c r="AC15">
        <f t="shared" si="12"/>
        <v>2.6940000000000008</v>
      </c>
      <c r="AD15">
        <f>HLOOKUP($A15,'raw -- CBO econ LBTO'!$C$8:$BK$46,36,FALSE)</f>
        <v>3.335</v>
      </c>
    </row>
    <row r="16" spans="1:34">
      <c r="A16">
        <f t="shared" si="3"/>
        <v>2037</v>
      </c>
      <c r="B16">
        <f>B15*(1+HLOOKUP($A16,'raw -- CBO econ LBTO'!$C$8:$BK$46,8,FALSE)/100)</f>
        <v>45767.280891971808</v>
      </c>
      <c r="C16" cm="1">
        <f t="array" ref="C16">$B16*SUM(C$10:C$12/SUM($B$10:$B$12))</f>
        <v>31368.470560661612</v>
      </c>
      <c r="D16" cm="1">
        <f t="array" ref="D16">$B16*SUM(D$10:D$12/SUM($B$10:$B$12))</f>
        <v>8176.5962604383321</v>
      </c>
      <c r="E16" cm="1">
        <f t="array" ref="E16">$B16*SUM(E$10:E$12/SUM($B$10:$B$12))</f>
        <v>7509.0953999157318</v>
      </c>
      <c r="F16">
        <f t="shared" si="8"/>
        <v>-1286.8813290438675</v>
      </c>
      <c r="G16" cm="1">
        <f t="array" ref="G16">$B16*SUM(G$10:G$12/SUM($B$10:$B$12))</f>
        <v>24654.039942751268</v>
      </c>
      <c r="H16" cm="1">
        <f t="array" ref="H16">$B16*SUM(H$10:H$12/SUM($B$10:$B$12))</f>
        <v>20102.952122127928</v>
      </c>
      <c r="I16" cm="1">
        <f t="array" ref="I16">$B16*SUM(I$10:I$12/SUM($B$10:$B$12))</f>
        <v>3351.8685987328026</v>
      </c>
      <c r="J16" cm="1">
        <f t="array" ref="J16">$B16*SUM(J$10:J$12/SUM($B$10:$B$12))</f>
        <v>1393.5761285559415</v>
      </c>
      <c r="K16">
        <f t="shared" si="9"/>
        <v>4028.2731488119439</v>
      </c>
      <c r="L16" cm="1">
        <f t="array" ref="L16">$B16*SUM(L$10:L$12/SUM($B$10:$B$12))</f>
        <v>2649.095411071582</v>
      </c>
      <c r="M16" cm="1">
        <f t="array" ref="M16">$B16*SUM(M$10:M$12/SUM($B$10:$B$12))</f>
        <v>4621.5127724329132</v>
      </c>
      <c r="N16">
        <f>N15*(1+HLOOKUP($A16,'raw -- CBO econ LBTO'!$C$8:$BK$46,8,FALSE)/100)</f>
        <v>45354.236085241544</v>
      </c>
      <c r="O16">
        <f>O15*(1+HLOOKUP($A16,'raw -- CBO econ LBTO'!$C$8:$BK$46,7,FALSE)/100)</f>
        <v>1.2831023286201522</v>
      </c>
      <c r="P16">
        <f>P15*(1+HLOOKUP($A16,'raw -- CBO econ LBTO'!$C$8:$BK$46,28,FALSE)/100)</f>
        <v>1.32825227198567</v>
      </c>
      <c r="Q16">
        <f>Q15*(1+HLOOKUP($A16,'raw -- CBO econ LBTO'!$C$8:$BK$46,29,FALSE)/100)</f>
        <v>1.3715205532386872</v>
      </c>
      <c r="R16">
        <f t="shared" si="10"/>
        <v>1.3083466516625089</v>
      </c>
      <c r="S16">
        <f t="shared" si="0"/>
        <v>1.3715205532386872</v>
      </c>
      <c r="T16">
        <f t="shared" si="1"/>
        <v>1.3083466516625089</v>
      </c>
      <c r="U16">
        <f>U15*(1+HLOOKUP($A16,'raw -- CBO econ LBTO'!$C$8:$BK$46,30,FALSE)/100)</f>
        <v>1.3256066004386458</v>
      </c>
      <c r="V16">
        <f t="shared" si="4"/>
        <v>1.6072256779191676</v>
      </c>
      <c r="W16">
        <f>HLOOKUP($A16,'raw -- CBO econ LBTO'!$C$8:$BK$46,14,FALSE)</f>
        <v>4.367</v>
      </c>
      <c r="X16">
        <f>HLOOKUP($A16,'raw -- CBO econ LBTO'!$C$8:$BK$46,10,FALSE)</f>
        <v>61.03</v>
      </c>
      <c r="Y16">
        <f>Y15*(1+HLOOKUP($A16,'raw -- CBO econ LBTO'!$C$8:$BK$46,11,FALSE)/100)</f>
        <v>167.26776294093295</v>
      </c>
      <c r="Z16">
        <f>Z15*(1+HLOOKUP($A16,'raw -- CBO econ LBTO'!$C$8:$BK$46,11,FALSE)/100)</f>
        <v>164.00568529571905</v>
      </c>
      <c r="AA16">
        <f>HLOOKUP($A16,'raw -- CBO econ LBTO'!$C$8:$BK$46,34,FALSE)</f>
        <v>3.871</v>
      </c>
      <c r="AB16">
        <f t="shared" si="11"/>
        <v>2.3800000000000008</v>
      </c>
      <c r="AC16">
        <f t="shared" si="12"/>
        <v>2.7150000000000012</v>
      </c>
      <c r="AD16">
        <f>HLOOKUP($A16,'raw -- CBO econ LBTO'!$C$8:$BK$46,36,FALSE)</f>
        <v>3.3559999999999999</v>
      </c>
    </row>
    <row r="17" spans="1:30">
      <c r="A17">
        <f t="shared" si="3"/>
        <v>2038</v>
      </c>
      <c r="B17">
        <f>B16*(1+HLOOKUP($A17,'raw -- CBO econ LBTO'!$C$8:$BK$46,8,FALSE)/100)</f>
        <v>47442.363372617976</v>
      </c>
      <c r="C17" cm="1">
        <f t="array" ref="C17">$B17*SUM(C$10:C$12/SUM($B$10:$B$12))</f>
        <v>32516.556583181828</v>
      </c>
      <c r="D17" cm="1">
        <f t="array" ref="D17">$B17*SUM(D$10:D$12/SUM($B$10:$B$12))</f>
        <v>8475.8596835703756</v>
      </c>
      <c r="E17" cm="1">
        <f t="array" ref="E17">$B17*SUM(E$10:E$12/SUM($B$10:$B$12))</f>
        <v>7783.9282915526474</v>
      </c>
      <c r="F17">
        <f t="shared" si="8"/>
        <v>-1333.9811856868746</v>
      </c>
      <c r="G17" cm="1">
        <f t="array" ref="G17">$B17*SUM(G$10:G$12/SUM($B$10:$B$12))</f>
        <v>25556.377804655964</v>
      </c>
      <c r="H17" cm="1">
        <f t="array" ref="H17">$B17*SUM(H$10:H$12/SUM($B$10:$B$12))</f>
        <v>20838.720169797813</v>
      </c>
      <c r="I17" cm="1">
        <f t="array" ref="I17">$B17*SUM(I$10:I$12/SUM($B$10:$B$12))</f>
        <v>3474.5469894464231</v>
      </c>
      <c r="J17" cm="1">
        <f t="array" ref="J17">$B17*SUM(J$10:J$12/SUM($B$10:$B$12))</f>
        <v>1444.581014861089</v>
      </c>
      <c r="K17">
        <f t="shared" si="9"/>
        <v>4201.5971195809116</v>
      </c>
      <c r="L17" cm="1">
        <f t="array" ref="L17">$B17*SUM(L$10:L$12/SUM($B$10:$B$12))</f>
        <v>2746.0523031168018</v>
      </c>
      <c r="M17" cm="1">
        <f t="array" ref="M17">$B17*SUM(M$10:M$12/SUM($B$10:$B$12))</f>
        <v>4790.6601399039573</v>
      </c>
      <c r="N17">
        <f>N16*(1+HLOOKUP($A17,'raw -- CBO econ LBTO'!$C$8:$BK$46,8,FALSE)/100)</f>
        <v>47014.201125961386</v>
      </c>
      <c r="O17">
        <f>O16*(1+HLOOKUP($A17,'raw -- CBO econ LBTO'!$C$8:$BK$46,7,FALSE)/100)</f>
        <v>1.2985123875868803</v>
      </c>
      <c r="P17">
        <f>P16*(1+HLOOKUP($A17,'raw -- CBO econ LBTO'!$C$8:$BK$46,28,FALSE)/100)</f>
        <v>1.3536750204714756</v>
      </c>
      <c r="Q17">
        <f>Q16*(1+HLOOKUP($A17,'raw -- CBO econ LBTO'!$C$8:$BK$46,29,FALSE)/100)</f>
        <v>1.4023386200699604</v>
      </c>
      <c r="R17">
        <f t="shared" si="10"/>
        <v>1.333245198479712</v>
      </c>
      <c r="S17">
        <f t="shared" si="0"/>
        <v>1.4023386200699604</v>
      </c>
      <c r="T17">
        <f t="shared" si="1"/>
        <v>1.333245198479712</v>
      </c>
      <c r="U17">
        <f>U16*(1+HLOOKUP($A17,'raw -- CBO econ LBTO'!$C$8:$BK$46,30,FALSE)/100)</f>
        <v>1.3522910613054757</v>
      </c>
      <c r="V17">
        <f t="shared" si="4"/>
        <v>1.661365088182335</v>
      </c>
      <c r="W17">
        <f>HLOOKUP($A17,'raw -- CBO econ LBTO'!$C$8:$BK$46,14,FALSE)</f>
        <v>4.3360000000000003</v>
      </c>
      <c r="X17">
        <f>HLOOKUP($A17,'raw -- CBO econ LBTO'!$C$8:$BK$46,10,FALSE)</f>
        <v>60.99</v>
      </c>
      <c r="Y17">
        <f>Y16*(1+HLOOKUP($A17,'raw -- CBO econ LBTO'!$C$8:$BK$46,11,FALSE)/100)</f>
        <v>167.7394580324264</v>
      </c>
      <c r="Z17">
        <f>Z16*(1+HLOOKUP($A17,'raw -- CBO econ LBTO'!$C$8:$BK$46,11,FALSE)/100)</f>
        <v>164.468181328253</v>
      </c>
      <c r="AA17">
        <f>HLOOKUP($A17,'raw -- CBO econ LBTO'!$C$8:$BK$46,34,FALSE)</f>
        <v>3.895</v>
      </c>
      <c r="AB17">
        <f t="shared" si="11"/>
        <v>2.4040000000000004</v>
      </c>
      <c r="AC17">
        <f t="shared" si="12"/>
        <v>2.7390000000000012</v>
      </c>
      <c r="AD17">
        <f>HLOOKUP($A17,'raw -- CBO econ LBTO'!$C$8:$BK$46,36,FALSE)</f>
        <v>3.375</v>
      </c>
    </row>
    <row r="18" spans="1:30">
      <c r="A18">
        <f t="shared" si="3"/>
        <v>2039</v>
      </c>
      <c r="B18">
        <f>B17*(1+HLOOKUP($A18,'raw -- CBO econ LBTO'!$C$8:$BK$46,8,FALSE)/100)</f>
        <v>49170.688670282449</v>
      </c>
      <c r="C18" cm="1">
        <f t="array" ref="C18">$B18*SUM(C$10:C$12/SUM($B$10:$B$12))</f>
        <v>33701.134739507143</v>
      </c>
      <c r="D18" cm="1">
        <f t="array" ref="D18">$B18*SUM(D$10:D$12/SUM($B$10:$B$12))</f>
        <v>8784.635251842843</v>
      </c>
      <c r="E18" cm="1">
        <f t="array" ref="E18">$B18*SUM(E$10:E$12/SUM($B$10:$B$12))</f>
        <v>8067.4967992139109</v>
      </c>
      <c r="F18">
        <f t="shared" si="8"/>
        <v>-1382.5781202814478</v>
      </c>
      <c r="G18" cm="1">
        <f t="array" ref="G18">$B18*SUM(G$10:G$12/SUM($B$10:$B$12))</f>
        <v>26487.396648079583</v>
      </c>
      <c r="H18" cm="1">
        <f t="array" ref="H18">$B18*SUM(H$10:H$12/SUM($B$10:$B$12))</f>
        <v>21597.874745583547</v>
      </c>
      <c r="I18" cm="1">
        <f t="array" ref="I18">$B18*SUM(I$10:I$12/SUM($B$10:$B$12))</f>
        <v>3601.124736271956</v>
      </c>
      <c r="J18" cm="1">
        <f t="array" ref="J18">$B18*SUM(J$10:J$12/SUM($B$10:$B$12))</f>
        <v>1497.2071012324784</v>
      </c>
      <c r="K18">
        <f t="shared" si="9"/>
        <v>4384.847658275351</v>
      </c>
      <c r="L18" cm="1">
        <f t="array" ref="L18">$B18*SUM(L$10:L$12/SUM($B$10:$B$12))</f>
        <v>2846.0909885193469</v>
      </c>
      <c r="M18" cm="1">
        <f t="array" ref="M18">$B18*SUM(M$10:M$12/SUM($B$10:$B$12))</f>
        <v>4965.1838888006587</v>
      </c>
      <c r="N18">
        <f>N17*(1+HLOOKUP($A18,'raw -- CBO econ LBTO'!$C$8:$BK$46,8,FALSE)/100)</f>
        <v>48726.928472980158</v>
      </c>
      <c r="O18">
        <f>O17*(1+HLOOKUP($A18,'raw -- CBO econ LBTO'!$C$8:$BK$46,7,FALSE)/100)</f>
        <v>1.3141205064856745</v>
      </c>
      <c r="P18">
        <f>P17*(1+HLOOKUP($A18,'raw -- CBO econ LBTO'!$C$8:$BK$46,28,FALSE)/100)</f>
        <v>1.3795437501126855</v>
      </c>
      <c r="Q18">
        <f>Q17*(1+HLOOKUP($A18,'raw -- CBO econ LBTO'!$C$8:$BK$46,29,FALSE)/100)</f>
        <v>1.4337510051595275</v>
      </c>
      <c r="R18">
        <f t="shared" si="10"/>
        <v>1.3585242509913247</v>
      </c>
      <c r="S18">
        <f t="shared" si="0"/>
        <v>1.4337510051595275</v>
      </c>
      <c r="T18">
        <f t="shared" si="1"/>
        <v>1.3585242509913247</v>
      </c>
      <c r="U18">
        <f>U17*(1+HLOOKUP($A18,'raw -- CBO econ LBTO'!$C$8:$BK$46,30,FALSE)/100)</f>
        <v>1.3794856345483288</v>
      </c>
      <c r="V18">
        <f t="shared" si="4"/>
        <v>1.7173034182181752</v>
      </c>
      <c r="W18">
        <f>HLOOKUP($A18,'raw -- CBO econ LBTO'!$C$8:$BK$46,14,FALSE)</f>
        <v>4.3049999999999997</v>
      </c>
      <c r="X18">
        <f>HLOOKUP($A18,'raw -- CBO econ LBTO'!$C$8:$BK$46,10,FALSE)</f>
        <v>60.96</v>
      </c>
      <c r="Y18">
        <f>Y17*(1+HLOOKUP($A18,'raw -- CBO econ LBTO'!$C$8:$BK$46,11,FALSE)/100)</f>
        <v>168.18732238537297</v>
      </c>
      <c r="Z18">
        <f>Z17*(1+HLOOKUP($A18,'raw -- CBO econ LBTO'!$C$8:$BK$46,11,FALSE)/100)</f>
        <v>164.90731137239942</v>
      </c>
      <c r="AA18">
        <f>HLOOKUP($A18,'raw -- CBO econ LBTO'!$C$8:$BK$46,34,FALSE)</f>
        <v>3.9220000000000002</v>
      </c>
      <c r="AB18">
        <f t="shared" si="11"/>
        <v>2.4310000000000005</v>
      </c>
      <c r="AC18">
        <f t="shared" si="12"/>
        <v>2.7660000000000013</v>
      </c>
      <c r="AD18">
        <f>HLOOKUP($A18,'raw -- CBO econ LBTO'!$C$8:$BK$46,36,FALSE)</f>
        <v>3.3919999999999999</v>
      </c>
    </row>
    <row r="19" spans="1:30">
      <c r="A19">
        <f t="shared" si="3"/>
        <v>2040</v>
      </c>
      <c r="B19">
        <f>B18*(1+HLOOKUP($A19,'raw -- CBO econ LBTO'!$C$8:$BK$46,8,FALSE)/100)</f>
        <v>50945.258824392942</v>
      </c>
      <c r="C19" cm="1">
        <f t="array" ref="C19">$B19*SUM(C$10:C$12/SUM($B$10:$B$12))</f>
        <v>34917.408692255958</v>
      </c>
      <c r="D19" cm="1">
        <f t="array" ref="D19">$B19*SUM(D$10:D$12/SUM($B$10:$B$12))</f>
        <v>9101.672738081852</v>
      </c>
      <c r="E19" cm="1">
        <f t="array" ref="E19">$B19*SUM(E$10:E$12/SUM($B$10:$B$12))</f>
        <v>8358.6527586975408</v>
      </c>
      <c r="F19">
        <f t="shared" si="8"/>
        <v>-1432.4753646424087</v>
      </c>
      <c r="G19" cm="1">
        <f t="array" ref="G19">$B19*SUM(G$10:G$12/SUM($B$10:$B$12))</f>
        <v>27443.326793108772</v>
      </c>
      <c r="H19" cm="1">
        <f t="array" ref="H19">$B19*SUM(H$10:H$12/SUM($B$10:$B$12))</f>
        <v>22377.342045151658</v>
      </c>
      <c r="I19" cm="1">
        <f t="array" ref="I19">$B19*SUM(I$10:I$12/SUM($B$10:$B$12))</f>
        <v>3731.0893280040109</v>
      </c>
      <c r="J19" cm="1">
        <f t="array" ref="J19">$B19*SUM(J$10:J$12/SUM($B$10:$B$12))</f>
        <v>1551.2413055159586</v>
      </c>
      <c r="K19">
        <f t="shared" si="9"/>
        <v>4577.8476782655353</v>
      </c>
      <c r="L19" cm="1">
        <f t="array" ref="L19">$B19*SUM(L$10:L$12/SUM($B$10:$B$12))</f>
        <v>2948.80641229501</v>
      </c>
      <c r="M19" cm="1">
        <f t="array" ref="M19">$B19*SUM(M$10:M$12/SUM($B$10:$B$12))</f>
        <v>5144.3773753474743</v>
      </c>
      <c r="N19">
        <f>N18*(1+HLOOKUP($A19,'raw -- CBO econ LBTO'!$C$8:$BK$46,8,FALSE)/100)</f>
        <v>50485.483321570013</v>
      </c>
      <c r="O19">
        <f>O18*(1+HLOOKUP($A19,'raw -- CBO econ LBTO'!$C$8:$BK$46,7,FALSE)/100)</f>
        <v>1.329771681717919</v>
      </c>
      <c r="P19">
        <f>P18*(1+HLOOKUP($A19,'raw -- CBO econ LBTO'!$C$8:$BK$46,28,FALSE)/100)</f>
        <v>1.4058378539898333</v>
      </c>
      <c r="Q19">
        <f>Q18*(1+HLOOKUP($A19,'raw -- CBO econ LBTO'!$C$8:$BK$46,29,FALSE)/100)</f>
        <v>1.4657953401248431</v>
      </c>
      <c r="R19">
        <f t="shared" si="10"/>
        <v>1.3842146818448791</v>
      </c>
      <c r="S19">
        <f t="shared" si="0"/>
        <v>1.4657953401248431</v>
      </c>
      <c r="T19">
        <f t="shared" si="1"/>
        <v>1.3842146818448791</v>
      </c>
      <c r="U19">
        <f>U18*(1+HLOOKUP($A19,'raw -- CBO econ LBTO'!$C$8:$BK$46,30,FALSE)/100)</f>
        <v>1.4071443215210226</v>
      </c>
      <c r="V19">
        <f t="shared" si="4"/>
        <v>1.7750562646717503</v>
      </c>
      <c r="W19">
        <f>HLOOKUP($A19,'raw -- CBO econ LBTO'!$C$8:$BK$46,14,FALSE)</f>
        <v>4.2770000000000001</v>
      </c>
      <c r="X19">
        <f>HLOOKUP($A19,'raw -- CBO econ LBTO'!$C$8:$BK$46,10,FALSE)</f>
        <v>60.91</v>
      </c>
      <c r="Y19">
        <f>Y18*(1+HLOOKUP($A19,'raw -- CBO econ LBTO'!$C$8:$BK$46,11,FALSE)/100)</f>
        <v>168.58760821265017</v>
      </c>
      <c r="Z19">
        <f>Z18*(1+HLOOKUP($A19,'raw -- CBO econ LBTO'!$C$8:$BK$46,11,FALSE)/100)</f>
        <v>165.29979077346573</v>
      </c>
      <c r="AA19">
        <f>HLOOKUP($A19,'raw -- CBO econ LBTO'!$C$8:$BK$46,34,FALSE)</f>
        <v>3.952</v>
      </c>
      <c r="AB19">
        <f t="shared" si="11"/>
        <v>2.4610000000000007</v>
      </c>
      <c r="AC19">
        <f t="shared" si="12"/>
        <v>2.7960000000000016</v>
      </c>
      <c r="AD19">
        <f>HLOOKUP($A19,'raw -- CBO econ LBTO'!$C$8:$BK$46,36,FALSE)</f>
        <v>3.4140000000000001</v>
      </c>
    </row>
    <row r="20" spans="1:30">
      <c r="A20">
        <f t="shared" si="3"/>
        <v>2041</v>
      </c>
      <c r="B20">
        <f>B19*(1+HLOOKUP($A20,'raw -- CBO econ LBTO'!$C$8:$BK$46,8,FALSE)/100)</f>
        <v>52771.136900659192</v>
      </c>
      <c r="C20" cm="1">
        <f t="array" ref="C20">$B20*SUM(C$10:C$12/SUM($B$10:$B$12))</f>
        <v>36168.848619786411</v>
      </c>
      <c r="D20" cm="1">
        <f t="array" ref="D20">$B20*SUM(D$10:D$12/SUM($B$10:$B$12))</f>
        <v>9427.8766890147072</v>
      </c>
      <c r="E20" cm="1">
        <f t="array" ref="E20">$B20*SUM(E$10:E$12/SUM($B$10:$B$12))</f>
        <v>8658.2268735692614</v>
      </c>
      <c r="F20">
        <f t="shared" si="8"/>
        <v>-1483.8152817111877</v>
      </c>
      <c r="G20" cm="1">
        <f t="array" ref="G20">$B20*SUM(G$10:G$12/SUM($B$10:$B$12))</f>
        <v>28426.895625373796</v>
      </c>
      <c r="H20" cm="1">
        <f t="array" ref="H20">$B20*SUM(H$10:H$12/SUM($B$10:$B$12))</f>
        <v>23179.345984049894</v>
      </c>
      <c r="I20" cm="1">
        <f t="array" ref="I20">$B20*SUM(I$10:I$12/SUM($B$10:$B$12))</f>
        <v>3864.8115695196752</v>
      </c>
      <c r="J20" cm="1">
        <f t="array" ref="J20">$B20*SUM(J$10:J$12/SUM($B$10:$B$12))</f>
        <v>1606.8377939056506</v>
      </c>
      <c r="K20">
        <f t="shared" si="9"/>
        <v>4780.3138341076465</v>
      </c>
      <c r="L20" cm="1">
        <f t="array" ref="L20">$B20*SUM(L$10:L$12/SUM($B$10:$B$12))</f>
        <v>3054.4916341116636</v>
      </c>
      <c r="M20" cm="1">
        <f t="array" ref="M20">$B20*SUM(M$10:M$12/SUM($B$10:$B$12))</f>
        <v>5328.7518604799288</v>
      </c>
      <c r="N20">
        <f>N19*(1+HLOOKUP($A20,'raw -- CBO econ LBTO'!$C$8:$BK$46,8,FALSE)/100)</f>
        <v>52294.883043815084</v>
      </c>
      <c r="O20">
        <f>O19*(1+HLOOKUP($A20,'raw -- CBO econ LBTO'!$C$8:$BK$46,7,FALSE)/100)</f>
        <v>1.3454629875621906</v>
      </c>
      <c r="P20">
        <f>P19*(1+HLOOKUP($A20,'raw -- CBO econ LBTO'!$C$8:$BK$46,28,FALSE)/100)</f>
        <v>1.4326190651083397</v>
      </c>
      <c r="Q20">
        <f>Q19*(1+HLOOKUP($A20,'raw -- CBO econ LBTO'!$C$8:$BK$46,29,FALSE)/100)</f>
        <v>1.4985118921164295</v>
      </c>
      <c r="R20">
        <f t="shared" si="10"/>
        <v>1.4103494062475435</v>
      </c>
      <c r="S20">
        <f t="shared" si="0"/>
        <v>1.4985118921164295</v>
      </c>
      <c r="T20">
        <f t="shared" si="1"/>
        <v>1.4103494062475435</v>
      </c>
      <c r="U20">
        <f>U19*(1+HLOOKUP($A20,'raw -- CBO econ LBTO'!$C$8:$BK$46,30,FALSE)/100)</f>
        <v>1.4353857080539496</v>
      </c>
      <c r="V20">
        <f t="shared" si="4"/>
        <v>1.8346929973932422</v>
      </c>
      <c r="W20">
        <f>HLOOKUP($A20,'raw -- CBO econ LBTO'!$C$8:$BK$46,14,FALSE)</f>
        <v>4.2539999999999996</v>
      </c>
      <c r="X20">
        <f>HLOOKUP($A20,'raw -- CBO econ LBTO'!$C$8:$BK$46,10,FALSE)</f>
        <v>60.85</v>
      </c>
      <c r="Y20">
        <f>Y19*(1+HLOOKUP($A20,'raw -- CBO econ LBTO'!$C$8:$BK$46,11,FALSE)/100)</f>
        <v>168.95344332247163</v>
      </c>
      <c r="Z20">
        <f>Z19*(1+HLOOKUP($A20,'raw -- CBO econ LBTO'!$C$8:$BK$46,11,FALSE)/100)</f>
        <v>165.65849131944415</v>
      </c>
      <c r="AA20">
        <f>HLOOKUP($A20,'raw -- CBO econ LBTO'!$C$8:$BK$46,34,FALSE)</f>
        <v>3.984</v>
      </c>
      <c r="AB20">
        <f t="shared" si="11"/>
        <v>2.4929999999999999</v>
      </c>
      <c r="AC20">
        <f t="shared" si="12"/>
        <v>2.8280000000000012</v>
      </c>
      <c r="AD20">
        <f>HLOOKUP($A20,'raw -- CBO econ LBTO'!$C$8:$BK$46,36,FALSE)</f>
        <v>3.4420000000000002</v>
      </c>
    </row>
    <row r="21" spans="1:30">
      <c r="A21">
        <f t="shared" si="3"/>
        <v>2042</v>
      </c>
      <c r="B21">
        <f>B20*(1+HLOOKUP($A21,'raw -- CBO econ LBTO'!$C$8:$BK$46,8,FALSE)/100)</f>
        <v>54655.06648801273</v>
      </c>
      <c r="C21" cm="1">
        <f t="array" ref="C21">$B21*SUM(C$10:C$12/SUM($B$10:$B$12))</f>
        <v>37460.076515512788</v>
      </c>
      <c r="D21" cm="1">
        <f t="array" ref="D21">$B21*SUM(D$10:D$12/SUM($B$10:$B$12))</f>
        <v>9764.4518868125324</v>
      </c>
      <c r="E21" cm="1">
        <f t="array" ref="E21">$B21*SUM(E$10:E$12/SUM($B$10:$B$12))</f>
        <v>8967.325572955684</v>
      </c>
      <c r="F21">
        <f t="shared" si="8"/>
        <v>-1536.7874872682751</v>
      </c>
      <c r="G21" cm="1">
        <f t="array" ref="G21">$B21*SUM(G$10:G$12/SUM($B$10:$B$12))</f>
        <v>29441.735799199643</v>
      </c>
      <c r="H21" cm="1">
        <f t="array" ref="H21">$B21*SUM(H$10:H$12/SUM($B$10:$B$12))</f>
        <v>24006.848635680479</v>
      </c>
      <c r="I21" cm="1">
        <f t="array" ref="I21">$B21*SUM(I$10:I$12/SUM($B$10:$B$12))</f>
        <v>4002.7853425515282</v>
      </c>
      <c r="J21" cm="1">
        <f t="array" ref="J21">$B21*SUM(J$10:J$12/SUM($B$10:$B$12))</f>
        <v>1664.2019031480825</v>
      </c>
      <c r="K21">
        <f t="shared" si="9"/>
        <v>4994.4660144736154</v>
      </c>
      <c r="L21" cm="1">
        <f t="array" ref="L21">$B21*SUM(L$10:L$12/SUM($B$10:$B$12))</f>
        <v>3163.5369854494502</v>
      </c>
      <c r="M21" cm="1">
        <f t="array" ref="M21">$B21*SUM(M$10:M$12/SUM($B$10:$B$12))</f>
        <v>5518.9883018990622</v>
      </c>
      <c r="N21">
        <f>N20*(1+HLOOKUP($A21,'raw -- CBO econ LBTO'!$C$8:$BK$46,8,FALSE)/100)</f>
        <v>54161.810368479288</v>
      </c>
      <c r="O21">
        <f>O20*(1+HLOOKUP($A21,'raw -- CBO econ LBTO'!$C$8:$BK$46,7,FALSE)/100)</f>
        <v>1.3613663600751758</v>
      </c>
      <c r="P21">
        <f>P20*(1+HLOOKUP($A21,'raw -- CBO econ LBTO'!$C$8:$BK$46,28,FALSE)/100)</f>
        <v>1.4598961321080024</v>
      </c>
      <c r="Q21">
        <f>Q20*(1+HLOOKUP($A21,'raw -- CBO econ LBTO'!$C$8:$BK$46,29,FALSE)/100)</f>
        <v>1.5319436924295471</v>
      </c>
      <c r="R21">
        <f t="shared" si="10"/>
        <v>1.4369634649361096</v>
      </c>
      <c r="S21">
        <f t="shared" si="0"/>
        <v>1.5319436924295471</v>
      </c>
      <c r="T21">
        <f t="shared" si="1"/>
        <v>1.4369634649361096</v>
      </c>
      <c r="U21">
        <f>U20*(1+HLOOKUP($A21,'raw -- CBO econ LBTO'!$C$8:$BK$46,30,FALSE)/100)</f>
        <v>1.4641938992145924</v>
      </c>
      <c r="V21">
        <f t="shared" si="4"/>
        <v>1.8961527320808493</v>
      </c>
      <c r="W21">
        <f>HLOOKUP($A21,'raw -- CBO econ LBTO'!$C$8:$BK$46,14,FALSE)</f>
        <v>4.234</v>
      </c>
      <c r="X21">
        <f>HLOOKUP($A21,'raw -- CBO econ LBTO'!$C$8:$BK$46,10,FALSE)</f>
        <v>60.79</v>
      </c>
      <c r="Y21">
        <f>Y20*(1+HLOOKUP($A21,'raw -- CBO econ LBTO'!$C$8:$BK$46,11,FALSE)/100)</f>
        <v>169.31331415674848</v>
      </c>
      <c r="Z21">
        <f>Z20*(1+HLOOKUP($A21,'raw -- CBO econ LBTO'!$C$8:$BK$46,11,FALSE)/100)</f>
        <v>166.01134390595456</v>
      </c>
      <c r="AA21">
        <f>HLOOKUP($A21,'raw -- CBO econ LBTO'!$C$8:$BK$46,34,FALSE)</f>
        <v>4.0190000000000001</v>
      </c>
      <c r="AB21">
        <f t="shared" si="11"/>
        <v>2.5280000000000005</v>
      </c>
      <c r="AC21">
        <f t="shared" si="12"/>
        <v>2.8630000000000013</v>
      </c>
      <c r="AD21">
        <f>HLOOKUP($A21,'raw -- CBO econ LBTO'!$C$8:$BK$46,36,FALSE)</f>
        <v>3.4820000000000002</v>
      </c>
    </row>
    <row r="22" spans="1:30">
      <c r="A22">
        <f t="shared" si="3"/>
        <v>2043</v>
      </c>
      <c r="B22">
        <f>B21*(1+HLOOKUP($A22,'raw -- CBO econ LBTO'!$C$8:$BK$46,8,FALSE)/100)</f>
        <v>56602.973057645497</v>
      </c>
      <c r="C22" cm="1">
        <f t="array" ref="C22">$B22*SUM(C$10:C$12/SUM($B$10:$B$12))</f>
        <v>38795.153642525664</v>
      </c>
      <c r="D22" cm="1">
        <f t="array" ref="D22">$B22*SUM(D$10:D$12/SUM($B$10:$B$12))</f>
        <v>10112.45695205853</v>
      </c>
      <c r="E22" cm="1">
        <f t="array" ref="E22">$B22*SUM(E$10:E$12/SUM($B$10:$B$12))</f>
        <v>9286.9210563758243</v>
      </c>
      <c r="F22">
        <f t="shared" si="8"/>
        <v>-1591.5585933145212</v>
      </c>
      <c r="G22" cm="1">
        <f t="array" ref="G22">$B22*SUM(G$10:G$12/SUM($B$10:$B$12))</f>
        <v>30491.039263083116</v>
      </c>
      <c r="H22" cm="1">
        <f t="array" ref="H22">$B22*SUM(H$10:H$12/SUM($B$10:$B$12))</f>
        <v>24862.452721056128</v>
      </c>
      <c r="I22" cm="1">
        <f t="array" ref="I22">$B22*SUM(I$10:I$12/SUM($B$10:$B$12))</f>
        <v>4145.444612160064</v>
      </c>
      <c r="J22" cm="1">
        <f t="array" ref="J22">$B22*SUM(J$10:J$12/SUM($B$10:$B$12))</f>
        <v>1723.51405897628</v>
      </c>
      <c r="K22">
        <f t="shared" si="9"/>
        <v>5218.8009246069751</v>
      </c>
      <c r="L22" cm="1">
        <f t="array" ref="L22">$B22*SUM(L$10:L$12/SUM($B$10:$B$12))</f>
        <v>3276.2854436108682</v>
      </c>
      <c r="M22" cm="1">
        <f t="array" ref="M22">$B22*SUM(M$10:M$12/SUM($B$10:$B$12))</f>
        <v>5715.6850449787444</v>
      </c>
      <c r="N22">
        <f>N21*(1+HLOOKUP($A22,'raw -- CBO econ LBTO'!$C$8:$BK$46,8,FALSE)/100)</f>
        <v>56092.13729001188</v>
      </c>
      <c r="O22">
        <f>O21*(1+HLOOKUP($A22,'raw -- CBO econ LBTO'!$C$8:$BK$46,7,FALSE)/100)</f>
        <v>1.3776210744144735</v>
      </c>
      <c r="P22">
        <f>P21*(1+HLOOKUP($A22,'raw -- CBO econ LBTO'!$C$8:$BK$46,28,FALSE)/100)</f>
        <v>1.4877071534246598</v>
      </c>
      <c r="Q22">
        <f>Q21*(1+HLOOKUP($A22,'raw -- CBO econ LBTO'!$C$8:$BK$46,29,FALSE)/100)</f>
        <v>1.5661213562076504</v>
      </c>
      <c r="R22">
        <f t="shared" si="10"/>
        <v>1.4640797453555041</v>
      </c>
      <c r="S22">
        <f t="shared" si="0"/>
        <v>1.5661213562076504</v>
      </c>
      <c r="T22">
        <f t="shared" si="1"/>
        <v>1.4640797453555041</v>
      </c>
      <c r="U22">
        <f>U21*(1+HLOOKUP($A22,'raw -- CBO econ LBTO'!$C$8:$BK$46,30,FALSE)/100)</f>
        <v>1.4935656288328372</v>
      </c>
      <c r="V22">
        <f t="shared" si="4"/>
        <v>1.959440440886669</v>
      </c>
      <c r="W22">
        <f>HLOOKUP($A22,'raw -- CBO econ LBTO'!$C$8:$BK$46,14,FALSE)</f>
        <v>4.2169999999999996</v>
      </c>
      <c r="X22">
        <f>HLOOKUP($A22,'raw -- CBO econ LBTO'!$C$8:$BK$46,10,FALSE)</f>
        <v>60.74</v>
      </c>
      <c r="Y22">
        <f>Y21*(1+HLOOKUP($A22,'raw -- CBO econ LBTO'!$C$8:$BK$46,11,FALSE)/100)</f>
        <v>169.68411031475173</v>
      </c>
      <c r="Z22">
        <f>Z21*(1+HLOOKUP($A22,'raw -- CBO econ LBTO'!$C$8:$BK$46,11,FALSE)/100)</f>
        <v>166.37490874910858</v>
      </c>
      <c r="AA22">
        <f>HLOOKUP($A22,'raw -- CBO econ LBTO'!$C$8:$BK$46,34,FALSE)</f>
        <v>4.0549999999999997</v>
      </c>
      <c r="AB22">
        <f t="shared" si="11"/>
        <v>2.5640000000000001</v>
      </c>
      <c r="AC22">
        <f t="shared" si="12"/>
        <v>2.8990000000000009</v>
      </c>
      <c r="AD22">
        <f>HLOOKUP($A22,'raw -- CBO econ LBTO'!$C$8:$BK$46,36,FALSE)</f>
        <v>3.52</v>
      </c>
    </row>
    <row r="23" spans="1:30">
      <c r="A23">
        <f t="shared" si="3"/>
        <v>2044</v>
      </c>
      <c r="B23">
        <f>B22*(1+HLOOKUP($A23,'raw -- CBO econ LBTO'!$C$8:$BK$46,8,FALSE)/100)</f>
        <v>58619.736987689408</v>
      </c>
      <c r="C23" cm="1">
        <f t="array" ref="C23">$B23*SUM(C$10:C$12/SUM($B$10:$B$12))</f>
        <v>40177.424966808852</v>
      </c>
      <c r="D23" cm="1">
        <f t="array" ref="D23">$B23*SUM(D$10:D$12/SUM($B$10:$B$12))</f>
        <v>10472.763793260376</v>
      </c>
      <c r="E23" cm="1">
        <f t="array" ref="E23">$B23*SUM(E$10:E$12/SUM($B$10:$B$12))</f>
        <v>9617.8140536144947</v>
      </c>
      <c r="F23">
        <f t="shared" si="8"/>
        <v>-1648.2658259943146</v>
      </c>
      <c r="G23" cm="1">
        <f t="array" ref="G23">$B23*SUM(G$10:G$12/SUM($B$10:$B$12))</f>
        <v>31577.434992026767</v>
      </c>
      <c r="H23" cm="1">
        <f t="array" ref="H23">$B23*SUM(H$10:H$12/SUM($B$10:$B$12))</f>
        <v>25748.301911507358</v>
      </c>
      <c r="I23" cm="1">
        <f t="array" ref="I23">$B23*SUM(I$10:I$12/SUM($B$10:$B$12))</f>
        <v>4293.1468036913275</v>
      </c>
      <c r="J23" cm="1">
        <f t="array" ref="J23">$B23*SUM(J$10:J$12/SUM($B$10:$B$12))</f>
        <v>1784.922864897605</v>
      </c>
      <c r="K23">
        <f t="shared" si="9"/>
        <v>5455.3954768796802</v>
      </c>
      <c r="L23" cm="1">
        <f t="array" ref="L23">$B23*SUM(L$10:L$12/SUM($B$10:$B$12))</f>
        <v>3393.0194939667235</v>
      </c>
      <c r="M23" cm="1">
        <f t="array" ref="M23">$B23*SUM(M$10:M$12/SUM($B$10:$B$12))</f>
        <v>5919.3349031313373</v>
      </c>
      <c r="N23">
        <f>N22*(1+HLOOKUP($A23,'raw -- CBO econ LBTO'!$C$8:$BK$46,8,FALSE)/100)</f>
        <v>58090.700141655005</v>
      </c>
      <c r="O23">
        <f>O22*(1+HLOOKUP($A23,'raw -- CBO econ LBTO'!$C$8:$BK$46,7,FALSE)/100)</f>
        <v>1.3942489607826563</v>
      </c>
      <c r="P23">
        <f>P22*(1+HLOOKUP($A23,'raw -- CBO econ LBTO'!$C$8:$BK$46,28,FALSE)/100)</f>
        <v>1.5160628517689339</v>
      </c>
      <c r="Q23">
        <f>Q22*(1+HLOOKUP($A23,'raw -- CBO econ LBTO'!$C$8:$BK$46,29,FALSE)/100)</f>
        <v>1.6010928460917671</v>
      </c>
      <c r="R23">
        <f t="shared" si="10"/>
        <v>1.4917370062972493</v>
      </c>
      <c r="S23">
        <f t="shared" si="0"/>
        <v>1.6010928460917671</v>
      </c>
      <c r="T23">
        <f t="shared" si="1"/>
        <v>1.4917370062972493</v>
      </c>
      <c r="U23">
        <f>U22*(1+HLOOKUP($A23,'raw -- CBO econ LBTO'!$C$8:$BK$46,30,FALSE)/100)</f>
        <v>1.5235414910035123</v>
      </c>
      <c r="V23">
        <f t="shared" si="4"/>
        <v>2.0247199311496855</v>
      </c>
      <c r="W23">
        <f>HLOOKUP($A23,'raw -- CBO econ LBTO'!$C$8:$BK$46,14,FALSE)</f>
        <v>4.202</v>
      </c>
      <c r="X23">
        <f>HLOOKUP($A23,'raw -- CBO econ LBTO'!$C$8:$BK$46,10,FALSE)</f>
        <v>60.7</v>
      </c>
      <c r="Y23">
        <f>Y22*(1+HLOOKUP($A23,'raw -- CBO econ LBTO'!$C$8:$BK$46,11,FALSE)/100)</f>
        <v>170.06420272185679</v>
      </c>
      <c r="Z23">
        <f>Z22*(1+HLOOKUP($A23,'raw -- CBO econ LBTO'!$C$8:$BK$46,11,FALSE)/100)</f>
        <v>166.74758854470659</v>
      </c>
      <c r="AA23">
        <f>HLOOKUP($A23,'raw -- CBO econ LBTO'!$C$8:$BK$46,34,FALSE)</f>
        <v>4.093</v>
      </c>
      <c r="AB23">
        <f t="shared" si="11"/>
        <v>2.6020000000000003</v>
      </c>
      <c r="AC23">
        <f t="shared" si="12"/>
        <v>2.9370000000000012</v>
      </c>
      <c r="AD23">
        <f>HLOOKUP($A23,'raw -- CBO econ LBTO'!$C$8:$BK$46,36,FALSE)</f>
        <v>3.5569999999999999</v>
      </c>
    </row>
    <row r="24" spans="1:30">
      <c r="A24">
        <f t="shared" si="3"/>
        <v>2045</v>
      </c>
      <c r="B24">
        <f>B23*(1+HLOOKUP($A24,'raw -- CBO econ LBTO'!$C$8:$BK$46,8,FALSE)/100)</f>
        <v>60704.841032341523</v>
      </c>
      <c r="C24" cm="1">
        <f t="array" ref="C24">$B24*SUM(C$10:C$12/SUM($B$10:$B$12))</f>
        <v>41606.535972878242</v>
      </c>
      <c r="D24" cm="1">
        <f t="array" ref="D24">$B24*SUM(D$10:D$12/SUM($B$10:$B$12))</f>
        <v>10845.280001386647</v>
      </c>
      <c r="E24" cm="1">
        <f t="array" ref="E24">$B24*SUM(E$10:E$12/SUM($B$10:$B$12))</f>
        <v>9959.9196995015627</v>
      </c>
      <c r="F24">
        <f t="shared" si="8"/>
        <v>-1706.8946414249294</v>
      </c>
      <c r="G24" cm="1">
        <f t="array" ref="G24">$B24*SUM(G$10:G$12/SUM($B$10:$B$12))</f>
        <v>32700.644354693162</v>
      </c>
      <c r="H24" cm="1">
        <f t="array" ref="H24">$B24*SUM(H$10:H$12/SUM($B$10:$B$12))</f>
        <v>26664.169010499674</v>
      </c>
      <c r="I24" cm="1">
        <f t="array" ref="I24">$B24*SUM(I$10:I$12/SUM($B$10:$B$12))</f>
        <v>4445.854035498628</v>
      </c>
      <c r="J24" cm="1">
        <f t="array" ref="J24">$B24*SUM(J$10:J$12/SUM($B$10:$B$12))</f>
        <v>1848.4125712020127</v>
      </c>
      <c r="K24">
        <f t="shared" si="9"/>
        <v>5704.6546821085121</v>
      </c>
      <c r="L24" cm="1">
        <f t="array" ref="L24">$B24*SUM(L$10:L$12/SUM($B$10:$B$12))</f>
        <v>3513.7091973671199</v>
      </c>
      <c r="M24" cm="1">
        <f t="array" ref="M24">$B24*SUM(M$10:M$12/SUM($B$10:$B$12))</f>
        <v>6129.8856456357189</v>
      </c>
      <c r="N24">
        <f>N23*(1+HLOOKUP($A24,'raw -- CBO econ LBTO'!$C$8:$BK$46,8,FALSE)/100)</f>
        <v>60156.98634569368</v>
      </c>
      <c r="O24">
        <f>O23*(1+HLOOKUP($A24,'raw -- CBO econ LBTO'!$C$8:$BK$46,7,FALSE)/100)</f>
        <v>1.4112030281457733</v>
      </c>
      <c r="P24">
        <f>P23*(1+HLOOKUP($A24,'raw -- CBO econ LBTO'!$C$8:$BK$46,28,FALSE)/100)</f>
        <v>1.544989330980685</v>
      </c>
      <c r="Q24">
        <f>Q23*(1+HLOOKUP($A24,'raw -- CBO econ LBTO'!$C$8:$BK$46,29,FALSE)/100)</f>
        <v>1.6368772712019182</v>
      </c>
      <c r="R24">
        <f t="shared" si="10"/>
        <v>1.5199465626478281</v>
      </c>
      <c r="S24">
        <f t="shared" si="0"/>
        <v>1.6368772712019182</v>
      </c>
      <c r="T24">
        <f t="shared" si="1"/>
        <v>1.5199465626478281</v>
      </c>
      <c r="U24">
        <f>U23*(1+HLOOKUP($A24,'raw -- CBO econ LBTO'!$C$8:$BK$46,30,FALSE)/100)</f>
        <v>1.5541189687279529</v>
      </c>
      <c r="V24">
        <f t="shared" si="4"/>
        <v>2.0920530203351295</v>
      </c>
      <c r="W24">
        <f>HLOOKUP($A24,'raw -- CBO econ LBTO'!$C$8:$BK$46,14,FALSE)</f>
        <v>4.1870000000000003</v>
      </c>
      <c r="X24">
        <f>HLOOKUP($A24,'raw -- CBO econ LBTO'!$C$8:$BK$46,10,FALSE)</f>
        <v>60.65</v>
      </c>
      <c r="Y24">
        <f>Y23*(1+HLOOKUP($A24,'raw -- CBO econ LBTO'!$C$8:$BK$46,11,FALSE)/100)</f>
        <v>170.44514653595374</v>
      </c>
      <c r="Z24">
        <f>Z23*(1+HLOOKUP($A24,'raw -- CBO econ LBTO'!$C$8:$BK$46,11,FALSE)/100)</f>
        <v>167.12110314304672</v>
      </c>
      <c r="AA24">
        <f>HLOOKUP($A24,'raw -- CBO econ LBTO'!$C$8:$BK$46,34,FALSE)</f>
        <v>4.133</v>
      </c>
      <c r="AB24">
        <f t="shared" si="11"/>
        <v>2.6420000000000003</v>
      </c>
      <c r="AC24">
        <f t="shared" si="12"/>
        <v>2.9770000000000012</v>
      </c>
      <c r="AD24">
        <f>HLOOKUP($A24,'raw -- CBO econ LBTO'!$C$8:$BK$46,36,FALSE)</f>
        <v>3.5950000000000002</v>
      </c>
    </row>
    <row r="25" spans="1:30">
      <c r="A25">
        <f t="shared" si="3"/>
        <v>2046</v>
      </c>
      <c r="B25">
        <f>B24*(1+HLOOKUP($A25,'raw -- CBO econ LBTO'!$C$8:$BK$46,8,FALSE)/100)</f>
        <v>62860.469937399968</v>
      </c>
      <c r="C25" cm="1">
        <f t="array" ref="C25">$B25*SUM(C$10:C$12/SUM($B$10:$B$12))</f>
        <v>43083.984065275152</v>
      </c>
      <c r="D25" cm="1">
        <f t="array" ref="D25">$B25*SUM(D$10:D$12/SUM($B$10:$B$12))</f>
        <v>11230.395894235888</v>
      </c>
      <c r="E25" cm="1">
        <f t="array" ref="E25">$B25*SUM(E$10:E$12/SUM($B$10:$B$12))</f>
        <v>10313.596448030863</v>
      </c>
      <c r="F25">
        <f t="shared" si="8"/>
        <v>-1767.5064701419342</v>
      </c>
      <c r="G25" cm="1">
        <f t="array" ref="G25">$B25*SUM(G$10:G$12/SUM($B$10:$B$12))</f>
        <v>33861.844235728313</v>
      </c>
      <c r="H25" cm="1">
        <f t="array" ref="H25">$B25*SUM(H$10:H$12/SUM($B$10:$B$12))</f>
        <v>27611.013652062516</v>
      </c>
      <c r="I25" cm="1">
        <f t="array" ref="I25">$B25*SUM(I$10:I$12/SUM($B$10:$B$12))</f>
        <v>4603.7263122991844</v>
      </c>
      <c r="J25" cm="1">
        <f t="array" ref="J25">$B25*SUM(J$10:J$12/SUM($B$10:$B$12))</f>
        <v>1914.0497016053962</v>
      </c>
      <c r="K25">
        <f t="shared" si="9"/>
        <v>5967.2568592325233</v>
      </c>
      <c r="L25" cm="1">
        <f t="array" ref="L25">$B25*SUM(L$10:L$12/SUM($B$10:$B$12))</f>
        <v>3638.4810109656264</v>
      </c>
      <c r="M25" cm="1">
        <f t="array" ref="M25">$B25*SUM(M$10:M$12/SUM($B$10:$B$12))</f>
        <v>6347.557884912243</v>
      </c>
      <c r="N25">
        <f>N24*(1+HLOOKUP($A25,'raw -- CBO econ LBTO'!$C$8:$BK$46,8,FALSE)/100)</f>
        <v>62293.160930829261</v>
      </c>
      <c r="O25">
        <f>O24*(1+HLOOKUP($A25,'raw -- CBO econ LBTO'!$C$8:$BK$46,7,FALSE)/100)</f>
        <v>1.4285184893011218</v>
      </c>
      <c r="P25">
        <f>P24*(1+HLOOKUP($A25,'raw -- CBO econ LBTO'!$C$8:$BK$46,28,FALSE)/100)</f>
        <v>1.574498627202416</v>
      </c>
      <c r="Q25">
        <f>Q24*(1+HLOOKUP($A25,'raw -- CBO econ LBTO'!$C$8:$BK$46,29,FALSE)/100)</f>
        <v>1.673526953304129</v>
      </c>
      <c r="R25">
        <f t="shared" si="10"/>
        <v>1.5487503748807494</v>
      </c>
      <c r="S25">
        <f t="shared" si="0"/>
        <v>1.673526953304129</v>
      </c>
      <c r="T25">
        <f t="shared" si="1"/>
        <v>1.5487503748807494</v>
      </c>
      <c r="U25">
        <f>U24*(1+HLOOKUP($A25,'raw -- CBO econ LBTO'!$C$8:$BK$46,30,FALSE)/100)</f>
        <v>1.5852635128612611</v>
      </c>
      <c r="V25">
        <f t="shared" si="4"/>
        <v>2.1614569304244706</v>
      </c>
      <c r="W25">
        <f>HLOOKUP($A25,'raw -- CBO econ LBTO'!$C$8:$BK$46,14,FALSE)</f>
        <v>4.173</v>
      </c>
      <c r="X25">
        <f>HLOOKUP($A25,'raw -- CBO econ LBTO'!$C$8:$BK$46,10,FALSE)</f>
        <v>60.61</v>
      </c>
      <c r="Y25">
        <f>Y24*(1+HLOOKUP($A25,'raw -- CBO econ LBTO'!$C$8:$BK$46,11,FALSE)/100)</f>
        <v>170.83035256712498</v>
      </c>
      <c r="Z25">
        <f>Z24*(1+HLOOKUP($A25,'raw -- CBO econ LBTO'!$C$8:$BK$46,11,FALSE)/100)</f>
        <v>167.49879683615001</v>
      </c>
      <c r="AA25">
        <f>HLOOKUP($A25,'raw -- CBO econ LBTO'!$C$8:$BK$46,34,FALSE)</f>
        <v>4.1749999999999998</v>
      </c>
      <c r="AB25">
        <f t="shared" si="11"/>
        <v>2.6840000000000002</v>
      </c>
      <c r="AC25">
        <f t="shared" si="12"/>
        <v>3.019000000000001</v>
      </c>
      <c r="AD25">
        <f>HLOOKUP($A25,'raw -- CBO econ LBTO'!$C$8:$BK$46,36,FALSE)</f>
        <v>3.6339999999999999</v>
      </c>
    </row>
    <row r="26" spans="1:30">
      <c r="A26">
        <f t="shared" si="3"/>
        <v>2047</v>
      </c>
      <c r="B26">
        <f>B25*(1+HLOOKUP($A26,'raw -- CBO econ LBTO'!$C$8:$BK$46,8,FALSE)/100)</f>
        <v>65098.302667171411</v>
      </c>
      <c r="C26" cm="1">
        <f t="array" ref="C26">$B26*SUM(C$10:C$12/SUM($B$10:$B$12))</f>
        <v>44617.773897998952</v>
      </c>
      <c r="D26" cm="1">
        <f t="array" ref="D26">$B26*SUM(D$10:D$12/SUM($B$10:$B$12))</f>
        <v>11630.197988070686</v>
      </c>
      <c r="E26" cm="1">
        <f t="array" ref="E26">$B26*SUM(E$10:E$12/SUM($B$10:$B$12))</f>
        <v>10680.760481580763</v>
      </c>
      <c r="F26">
        <f t="shared" si="8"/>
        <v>-1830.4297004789896</v>
      </c>
      <c r="G26" cm="1">
        <f t="array" ref="G26">$B26*SUM(G$10:G$12/SUM($B$10:$B$12))</f>
        <v>35067.325890520246</v>
      </c>
      <c r="H26" cm="1">
        <f t="array" ref="H26">$B26*SUM(H$10:H$12/SUM($B$10:$B$12))</f>
        <v>28593.965738075945</v>
      </c>
      <c r="I26" cm="1">
        <f t="array" ref="I26">$B26*SUM(I$10:I$12/SUM($B$10:$B$12))</f>
        <v>4767.6189690170349</v>
      </c>
      <c r="J26" cm="1">
        <f t="array" ref="J26">$B26*SUM(J$10:J$12/SUM($B$10:$B$12))</f>
        <v>1982.1898709825484</v>
      </c>
      <c r="K26">
        <f t="shared" si="9"/>
        <v>6241.8581568448408</v>
      </c>
      <c r="L26" cm="1">
        <f t="array" ref="L26">$B26*SUM(L$10:L$12/SUM($B$10:$B$12))</f>
        <v>3768.010934956003</v>
      </c>
      <c r="M26" cm="1">
        <f t="array" ref="M26">$B26*SUM(M$10:M$12/SUM($B$10:$B$12))</f>
        <v>6573.5309456151199</v>
      </c>
      <c r="N26">
        <f>N25*(1+HLOOKUP($A26,'raw -- CBO econ LBTO'!$C$8:$BK$46,8,FALSE)/100)</f>
        <v>64510.797459966787</v>
      </c>
      <c r="O26">
        <f>O25*(1+HLOOKUP($A26,'raw -- CBO econ LBTO'!$C$8:$BK$46,7,FALSE)/100)</f>
        <v>1.4462464037533487</v>
      </c>
      <c r="P26">
        <f>P25*(1+HLOOKUP($A26,'raw -- CBO econ LBTO'!$C$8:$BK$46,28,FALSE)/100)</f>
        <v>1.6046660208996144</v>
      </c>
      <c r="Q26">
        <f>Q25*(1+HLOOKUP($A26,'raw -- CBO econ LBTO'!$C$8:$BK$46,29,FALSE)/100)</f>
        <v>1.7111478392144059</v>
      </c>
      <c r="R26">
        <f t="shared" si="10"/>
        <v>1.5782394225209722</v>
      </c>
      <c r="S26">
        <f t="shared" si="0"/>
        <v>1.7111478392144059</v>
      </c>
      <c r="T26">
        <f t="shared" si="1"/>
        <v>1.5782394225209722</v>
      </c>
      <c r="U26">
        <f>U25*(1+HLOOKUP($A26,'raw -- CBO econ LBTO'!$C$8:$BK$46,30,FALSE)/100)</f>
        <v>1.6171431621049013</v>
      </c>
      <c r="V26">
        <f t="shared" si="4"/>
        <v>2.2331568784831464</v>
      </c>
      <c r="W26">
        <f>HLOOKUP($A26,'raw -- CBO econ LBTO'!$C$8:$BK$46,14,FALSE)</f>
        <v>4.1589999999999998</v>
      </c>
      <c r="X26">
        <f>HLOOKUP($A26,'raw -- CBO econ LBTO'!$C$8:$BK$46,10,FALSE)</f>
        <v>60.57</v>
      </c>
      <c r="Y26">
        <f>Y25*(1+HLOOKUP($A26,'raw -- CBO econ LBTO'!$C$8:$BK$46,11,FALSE)/100)</f>
        <v>171.23180389565772</v>
      </c>
      <c r="Z26">
        <f>Z25*(1+HLOOKUP($A26,'raw -- CBO econ LBTO'!$C$8:$BK$46,11,FALSE)/100)</f>
        <v>167.89241900871497</v>
      </c>
      <c r="AA26">
        <f>HLOOKUP($A26,'raw -- CBO econ LBTO'!$C$8:$BK$46,34,FALSE)</f>
        <v>4.2169999999999996</v>
      </c>
      <c r="AB26">
        <f t="shared" si="11"/>
        <v>2.726</v>
      </c>
      <c r="AC26">
        <f t="shared" si="12"/>
        <v>3.0610000000000008</v>
      </c>
      <c r="AD26">
        <f>HLOOKUP($A26,'raw -- CBO econ LBTO'!$C$8:$BK$46,36,FALSE)</f>
        <v>3.6760000000000002</v>
      </c>
    </row>
    <row r="27" spans="1:30">
      <c r="A27">
        <f t="shared" si="3"/>
        <v>2048</v>
      </c>
      <c r="B27">
        <f>B26*(1+HLOOKUP($A27,'raw -- CBO econ LBTO'!$C$8:$BK$46,8,FALSE)/100)</f>
        <v>67419.708140282746</v>
      </c>
      <c r="C27" cm="1">
        <f t="array" ref="C27">$B27*SUM(C$10:C$12/SUM($B$10:$B$12))</f>
        <v>46208.84371520159</v>
      </c>
      <c r="D27" cm="1">
        <f t="array" ref="D27">$B27*SUM(D$10:D$12/SUM($B$10:$B$12))</f>
        <v>12044.930848325286</v>
      </c>
      <c r="E27" cm="1">
        <f t="array" ref="E27">$B27*SUM(E$10:E$12/SUM($B$10:$B$12))</f>
        <v>11061.636400353933</v>
      </c>
      <c r="F27">
        <f t="shared" si="8"/>
        <v>-1895.7028235980633</v>
      </c>
      <c r="G27" cm="1">
        <f t="array" ref="G27">$B27*SUM(G$10:G$12/SUM($B$10:$B$12))</f>
        <v>36317.8267317762</v>
      </c>
      <c r="H27" cm="1">
        <f t="array" ref="H27">$B27*SUM(H$10:H$12/SUM($B$10:$B$12))</f>
        <v>29613.626556295734</v>
      </c>
      <c r="I27" cm="1">
        <f t="array" ref="I27">$B27*SUM(I$10:I$12/SUM($B$10:$B$12))</f>
        <v>4937.6322614521832</v>
      </c>
      <c r="J27" cm="1">
        <f t="array" ref="J27">$B27*SUM(J$10:J$12/SUM($B$10:$B$12))</f>
        <v>2052.8747617817862</v>
      </c>
      <c r="K27">
        <f t="shared" si="9"/>
        <v>6530.3595939621464</v>
      </c>
      <c r="L27" cm="1">
        <f t="array" ref="L27">$B27*SUM(L$10:L$12/SUM($B$10:$B$12))</f>
        <v>3902.378204896534</v>
      </c>
      <c r="M27" cm="1">
        <f t="array" ref="M27">$B27*SUM(M$10:M$12/SUM($B$10:$B$12))</f>
        <v>6807.943059135755</v>
      </c>
      <c r="N27">
        <f>N26*(1+HLOOKUP($A27,'raw -- CBO econ LBTO'!$C$8:$BK$46,8,FALSE)/100)</f>
        <v>66811.2524973892</v>
      </c>
      <c r="O27">
        <f>O26*(1+HLOOKUP($A27,'raw -- CBO econ LBTO'!$C$8:$BK$46,7,FALSE)/100)</f>
        <v>1.4643823336564157</v>
      </c>
      <c r="P27">
        <f>P26*(1+HLOOKUP($A27,'raw -- CBO econ LBTO'!$C$8:$BK$46,28,FALSE)/100)</f>
        <v>1.6354756085008872</v>
      </c>
      <c r="Q27">
        <f>Q26*(1+HLOOKUP($A27,'raw -- CBO econ LBTO'!$C$8:$BK$46,29,FALSE)/100)</f>
        <v>1.749734222988691</v>
      </c>
      <c r="R27">
        <f t="shared" si="10"/>
        <v>1.6084004343914649</v>
      </c>
      <c r="S27">
        <f t="shared" si="0"/>
        <v>1.749734222988691</v>
      </c>
      <c r="T27">
        <f t="shared" si="1"/>
        <v>1.6084004343914649</v>
      </c>
      <c r="U27">
        <f>U26*(1+HLOOKUP($A27,'raw -- CBO econ LBTO'!$C$8:$BK$46,30,FALSE)/100)</f>
        <v>1.6497285968213151</v>
      </c>
      <c r="V27">
        <f t="shared" si="4"/>
        <v>2.3072998790576982</v>
      </c>
      <c r="W27">
        <f>HLOOKUP($A27,'raw -- CBO econ LBTO'!$C$8:$BK$46,14,FALSE)</f>
        <v>4.1449999999999996</v>
      </c>
      <c r="X27">
        <f>HLOOKUP($A27,'raw -- CBO econ LBTO'!$C$8:$BK$46,10,FALSE)</f>
        <v>60.53</v>
      </c>
      <c r="Y27">
        <f>Y26*(1+HLOOKUP($A27,'raw -- CBO econ LBTO'!$C$8:$BK$46,11,FALSE)/100)</f>
        <v>171.63933558892938</v>
      </c>
      <c r="Z27">
        <f>Z26*(1+HLOOKUP($A27,'raw -- CBO econ LBTO'!$C$8:$BK$46,11,FALSE)/100)</f>
        <v>168.2920029659557</v>
      </c>
      <c r="AA27">
        <f>HLOOKUP($A27,'raw -- CBO econ LBTO'!$C$8:$BK$46,34,FALSE)</f>
        <v>4.26</v>
      </c>
      <c r="AB27">
        <f t="shared" si="11"/>
        <v>2.7690000000000001</v>
      </c>
      <c r="AC27">
        <f t="shared" si="12"/>
        <v>3.104000000000001</v>
      </c>
      <c r="AD27">
        <f>HLOOKUP($A27,'raw -- CBO econ LBTO'!$C$8:$BK$46,36,FALSE)</f>
        <v>3.718</v>
      </c>
    </row>
    <row r="28" spans="1:30">
      <c r="A28">
        <f t="shared" si="3"/>
        <v>2049</v>
      </c>
      <c r="B28">
        <f>B27*(1+HLOOKUP($A28,'raw -- CBO econ LBTO'!$C$8:$BK$46,8,FALSE)/100)</f>
        <v>69822.546538402414</v>
      </c>
      <c r="C28" cm="1">
        <f t="array" ref="C28">$B28*SUM(C$10:C$12/SUM($B$10:$B$12))</f>
        <v>47855.72690521137</v>
      </c>
      <c r="D28" cm="1">
        <f t="array" ref="D28">$B28*SUM(D$10:D$12/SUM($B$10:$B$12))</f>
        <v>12474.212183759599</v>
      </c>
      <c r="E28" cm="1">
        <f t="array" ref="E28">$B28*SUM(E$10:E$12/SUM($B$10:$B$12))</f>
        <v>11455.873121662546</v>
      </c>
      <c r="F28">
        <f t="shared" si="8"/>
        <v>-1963.2656722311003</v>
      </c>
      <c r="G28" cm="1">
        <f t="array" ref="G28">$B28*SUM(G$10:G$12/SUM($B$10:$B$12))</f>
        <v>37612.194076496693</v>
      </c>
      <c r="H28" cm="1">
        <f t="array" ref="H28">$B28*SUM(H$10:H$12/SUM($B$10:$B$12))</f>
        <v>30669.05620676211</v>
      </c>
      <c r="I28" cm="1">
        <f t="array" ref="I28">$B28*SUM(I$10:I$12/SUM($B$10:$B$12))</f>
        <v>5113.6094752503377</v>
      </c>
      <c r="J28" cm="1">
        <f t="array" ref="J28">$B28*SUM(J$10:J$12/SUM($B$10:$B$12))</f>
        <v>2126.0392182916889</v>
      </c>
      <c r="K28">
        <f t="shared" si="9"/>
        <v>6832.9552415424141</v>
      </c>
      <c r="L28" cm="1">
        <f t="array" ref="L28">$B28*SUM(L$10:L$12/SUM($B$10:$B$12))</f>
        <v>4041.458964119046</v>
      </c>
      <c r="M28" cm="1">
        <f t="array" ref="M28">$B28*SUM(M$10:M$12/SUM($B$10:$B$12))</f>
        <v>7050.5781497633525</v>
      </c>
      <c r="N28">
        <f>N27*(1+HLOOKUP($A28,'raw -- CBO econ LBTO'!$C$8:$BK$46,8,FALSE)/100)</f>
        <v>69192.405536396138</v>
      </c>
      <c r="O28">
        <f>O27*(1+HLOOKUP($A28,'raw -- CBO econ LBTO'!$C$8:$BK$46,7,FALSE)/100)</f>
        <v>1.48281890723715</v>
      </c>
      <c r="P28">
        <f>P27*(1+HLOOKUP($A28,'raw -- CBO econ LBTO'!$C$8:$BK$46,28,FALSE)/100)</f>
        <v>1.6669094496962744</v>
      </c>
      <c r="Q28">
        <f>Q27*(1+HLOOKUP($A28,'raw -- CBO econ LBTO'!$C$8:$BK$46,29,FALSE)/100)</f>
        <v>1.7892607190860057</v>
      </c>
      <c r="R28">
        <f t="shared" si="10"/>
        <v>1.6392021755844752</v>
      </c>
      <c r="S28">
        <f t="shared" si="0"/>
        <v>1.7892607190860057</v>
      </c>
      <c r="T28">
        <f t="shared" si="1"/>
        <v>1.6392021755844752</v>
      </c>
      <c r="U28">
        <f>U27*(1+HLOOKUP($A28,'raw -- CBO econ LBTO'!$C$8:$BK$46,30,FALSE)/100)</f>
        <v>1.6830036226192011</v>
      </c>
      <c r="V28">
        <f t="shared" si="4"/>
        <v>2.3839298116898426</v>
      </c>
      <c r="W28">
        <f>HLOOKUP($A28,'raw -- CBO econ LBTO'!$C$8:$BK$46,14,FALSE)</f>
        <v>4.1310000000000002</v>
      </c>
      <c r="X28">
        <f>HLOOKUP($A28,'raw -- CBO econ LBTO'!$C$8:$BK$46,10,FALSE)</f>
        <v>60.5</v>
      </c>
      <c r="Y28">
        <f>Y27*(1+HLOOKUP($A28,'raw -- CBO econ LBTO'!$C$8:$BK$46,11,FALSE)/100)</f>
        <v>172.04268802756337</v>
      </c>
      <c r="Z28">
        <f>Z27*(1+HLOOKUP($A28,'raw -- CBO econ LBTO'!$C$8:$BK$46,11,FALSE)/100)</f>
        <v>168.68748917292572</v>
      </c>
      <c r="AA28">
        <f>HLOOKUP($A28,'raw -- CBO econ LBTO'!$C$8:$BK$46,34,FALSE)</f>
        <v>4.3040000000000003</v>
      </c>
      <c r="AB28">
        <f t="shared" si="11"/>
        <v>2.8130000000000006</v>
      </c>
      <c r="AC28">
        <f t="shared" si="12"/>
        <v>3.1480000000000015</v>
      </c>
      <c r="AD28">
        <f>HLOOKUP($A28,'raw -- CBO econ LBTO'!$C$8:$BK$46,36,FALSE)</f>
        <v>3.7610000000000001</v>
      </c>
    </row>
    <row r="29" spans="1:30">
      <c r="A29">
        <f t="shared" si="3"/>
        <v>2050</v>
      </c>
      <c r="B29">
        <f>B28*(1+HLOOKUP($A29,'raw -- CBO econ LBTO'!$C$8:$BK$46,8,FALSE)/100)</f>
        <v>72299.152264119562</v>
      </c>
      <c r="C29" cm="1">
        <f t="array" ref="C29">$B29*SUM(C$10:C$12/SUM($B$10:$B$12))</f>
        <v>49553.16953853923</v>
      </c>
      <c r="D29" cm="1">
        <f t="array" ref="D29">$B29*SUM(D$10:D$12/SUM($B$10:$B$12))</f>
        <v>12916.672489917553</v>
      </c>
      <c r="E29" cm="1">
        <f t="array" ref="E29">$B29*SUM(E$10:E$12/SUM($B$10:$B$12))</f>
        <v>11862.212941287919</v>
      </c>
      <c r="F29">
        <f t="shared" si="8"/>
        <v>-2032.9027056251398</v>
      </c>
      <c r="G29" cm="1">
        <f t="array" ref="G29">$B29*SUM(G$10:G$12/SUM($B$10:$B$12))</f>
        <v>38946.298600390044</v>
      </c>
      <c r="H29" cm="1">
        <f t="array" ref="H29">$B29*SUM(H$10:H$12/SUM($B$10:$B$12))</f>
        <v>31756.887630415968</v>
      </c>
      <c r="I29" cm="1">
        <f t="array" ref="I29">$B29*SUM(I$10:I$12/SUM($B$10:$B$12))</f>
        <v>5294.989203337469</v>
      </c>
      <c r="J29" cm="1">
        <f t="array" ref="J29">$B29*SUM(J$10:J$12/SUM($B$10:$B$12))</f>
        <v>2201.4498293644956</v>
      </c>
      <c r="K29">
        <f t="shared" si="9"/>
        <v>7149.2953980161974</v>
      </c>
      <c r="L29" cm="1">
        <f t="array" ref="L29">$B29*SUM(L$10:L$12/SUM($B$10:$B$12))</f>
        <v>4184.8095135763497</v>
      </c>
      <c r="M29" cm="1">
        <f t="array" ref="M29">$B29*SUM(M$10:M$12/SUM($B$10:$B$12))</f>
        <v>7300.6621567354596</v>
      </c>
      <c r="N29">
        <f>N28*(1+HLOOKUP($A29,'raw -- CBO econ LBTO'!$C$8:$BK$46,8,FALSE)/100)</f>
        <v>71646.66016077211</v>
      </c>
      <c r="O29">
        <f>O28*(1+HLOOKUP($A29,'raw -- CBO econ LBTO'!$C$8:$BK$46,7,FALSE)/100)</f>
        <v>1.5014134563339039</v>
      </c>
      <c r="P29">
        <f>P28*(1+HLOOKUP($A29,'raw -- CBO econ LBTO'!$C$8:$BK$46,28,FALSE)/100)</f>
        <v>1.6989474493194368</v>
      </c>
      <c r="Q29">
        <f>Q28*(1+HLOOKUP($A29,'raw -- CBO econ LBTO'!$C$8:$BK$46,29,FALSE)/100)</f>
        <v>1.8297337965517313</v>
      </c>
      <c r="R29">
        <f t="shared" si="10"/>
        <v>1.6706429629026178</v>
      </c>
      <c r="S29">
        <f t="shared" si="0"/>
        <v>1.8297337965517313</v>
      </c>
      <c r="T29">
        <f t="shared" si="1"/>
        <v>1.6706429629026178</v>
      </c>
      <c r="U29">
        <f>U28*(1+HLOOKUP($A29,'raw -- CBO econ LBTO'!$C$8:$BK$46,30,FALSE)/100)</f>
        <v>1.716899315578752</v>
      </c>
      <c r="V29">
        <f t="shared" si="4"/>
        <v>2.4630198979370612</v>
      </c>
      <c r="W29">
        <f>HLOOKUP($A29,'raw -- CBO econ LBTO'!$C$8:$BK$46,14,FALSE)</f>
        <v>4.117</v>
      </c>
      <c r="X29">
        <f>HLOOKUP($A29,'raw -- CBO econ LBTO'!$C$8:$BK$46,10,FALSE)</f>
        <v>60.46</v>
      </c>
      <c r="Y29">
        <f>Y28*(1+HLOOKUP($A29,'raw -- CBO econ LBTO'!$C$8:$BK$46,11,FALSE)/100)</f>
        <v>172.42462279498457</v>
      </c>
      <c r="Z29">
        <f>Z28*(1+HLOOKUP($A29,'raw -- CBO econ LBTO'!$C$8:$BK$46,11,FALSE)/100)</f>
        <v>169.06197539888964</v>
      </c>
      <c r="AA29">
        <f>HLOOKUP($A29,'raw -- CBO econ LBTO'!$C$8:$BK$46,34,FALSE)</f>
        <v>4.3490000000000002</v>
      </c>
      <c r="AB29">
        <f t="shared" si="11"/>
        <v>2.8580000000000005</v>
      </c>
      <c r="AC29">
        <f t="shared" si="12"/>
        <v>3.1930000000000014</v>
      </c>
      <c r="AD29">
        <f>HLOOKUP($A29,'raw -- CBO econ LBTO'!$C$8:$BK$46,36,FALSE)</f>
        <v>3.8069999999999999</v>
      </c>
    </row>
    <row r="30" spans="1:30">
      <c r="A30">
        <f t="shared" si="3"/>
        <v>2051</v>
      </c>
      <c r="B30">
        <f>B29*(1+HLOOKUP($A30,'raw -- CBO econ LBTO'!$C$8:$BK$46,8,FALSE)/100)</f>
        <v>74846.974389907133</v>
      </c>
      <c r="C30" cm="1">
        <f t="array" ref="C30">$B30*SUM(C$10:C$12/SUM($B$10:$B$12))</f>
        <v>51299.423233077352</v>
      </c>
      <c r="D30" cm="1">
        <f t="array" ref="D30">$B30*SUM(D$10:D$12/SUM($B$10:$B$12))</f>
        <v>13371.856028462247</v>
      </c>
      <c r="E30" cm="1">
        <f t="array" ref="E30">$B30*SUM(E$10:E$12/SUM($B$10:$B$12))</f>
        <v>12280.237325338905</v>
      </c>
      <c r="F30">
        <f t="shared" si="8"/>
        <v>-2104.5421969713716</v>
      </c>
      <c r="G30" cm="1">
        <f t="array" ref="G30">$B30*SUM(G$10:G$12/SUM($B$10:$B$12))</f>
        <v>40318.766163067783</v>
      </c>
      <c r="H30" cm="1">
        <f t="array" ref="H30">$B30*SUM(H$10:H$12/SUM($B$10:$B$12))</f>
        <v>32876.000350511829</v>
      </c>
      <c r="I30" cm="1">
        <f t="array" ref="I30">$B30*SUM(I$10:I$12/SUM($B$10:$B$12))</f>
        <v>5481.5846228630808</v>
      </c>
      <c r="J30" cm="1">
        <f t="array" ref="J30">$B30*SUM(J$10:J$12/SUM($B$10:$B$12))</f>
        <v>2279.0289213513001</v>
      </c>
      <c r="K30">
        <f t="shared" si="9"/>
        <v>7477.818689146703</v>
      </c>
      <c r="L30" cm="1">
        <f t="array" ref="L30">$B30*SUM(L$10:L$12/SUM($B$10:$B$12))</f>
        <v>4332.2822008347803</v>
      </c>
      <c r="M30" cm="1">
        <f t="array" ref="M30">$B30*SUM(M$10:M$12/SUM($B$10:$B$12))</f>
        <v>7557.9374911388177</v>
      </c>
      <c r="N30">
        <f>N29*(1+HLOOKUP($A30,'raw -- CBO econ LBTO'!$C$8:$BK$46,8,FALSE)/100)</f>
        <v>74171.488464837719</v>
      </c>
      <c r="O30">
        <f>O29*(1+HLOOKUP($A30,'raw -- CBO econ LBTO'!$C$8:$BK$46,7,FALSE)/100)</f>
        <v>1.5200760255961343</v>
      </c>
      <c r="P30">
        <f>P29*(1+HLOOKUP($A30,'raw -- CBO econ LBTO'!$C$8:$BK$46,28,FALSE)/100)</f>
        <v>1.7315672403463702</v>
      </c>
      <c r="Q30">
        <f>Q29*(1+HLOOKUP($A30,'raw -- CBO econ LBTO'!$C$8:$BK$46,29,FALSE)/100)</f>
        <v>1.8711955643815934</v>
      </c>
      <c r="R30">
        <f t="shared" si="10"/>
        <v>1.7027536273028656</v>
      </c>
      <c r="S30">
        <f t="shared" si="0"/>
        <v>1.8711955643815934</v>
      </c>
      <c r="T30">
        <f t="shared" si="1"/>
        <v>1.7027536273028656</v>
      </c>
      <c r="U30">
        <f>U29*(1+HLOOKUP($A30,'raw -- CBO econ LBTO'!$C$8:$BK$46,30,FALSE)/100)</f>
        <v>1.7513746538355734</v>
      </c>
      <c r="V30">
        <f t="shared" si="4"/>
        <v>2.5445495016719026</v>
      </c>
      <c r="W30">
        <f>HLOOKUP($A30,'raw -- CBO econ LBTO'!$C$8:$BK$46,14,FALSE)</f>
        <v>4.1040000000000001</v>
      </c>
      <c r="X30">
        <f>HLOOKUP($A30,'raw -- CBO econ LBTO'!$C$8:$BK$46,10,FALSE)</f>
        <v>60.41</v>
      </c>
      <c r="Y30">
        <f>Y29*(1+HLOOKUP($A30,'raw -- CBO econ LBTO'!$C$8:$BK$46,11,FALSE)/100)</f>
        <v>172.78154176417019</v>
      </c>
      <c r="Z30">
        <f>Z29*(1+HLOOKUP($A30,'raw -- CBO econ LBTO'!$C$8:$BK$46,11,FALSE)/100)</f>
        <v>169.41193368796536</v>
      </c>
      <c r="AA30">
        <f>HLOOKUP($A30,'raw -- CBO econ LBTO'!$C$8:$BK$46,34,FALSE)</f>
        <v>4.3940000000000001</v>
      </c>
      <c r="AB30">
        <f t="shared" si="11"/>
        <v>2.9030000000000005</v>
      </c>
      <c r="AC30">
        <f t="shared" si="12"/>
        <v>3.2380000000000013</v>
      </c>
      <c r="AD30">
        <f>HLOOKUP($A30,'raw -- CBO econ LBTO'!$C$8:$BK$46,36,FALSE)</f>
        <v>3.8559999999999999</v>
      </c>
    </row>
    <row r="31" spans="1:30">
      <c r="A31">
        <f t="shared" si="3"/>
        <v>2052</v>
      </c>
      <c r="B31">
        <f>B30*(1+HLOOKUP($A31,'raw -- CBO econ LBTO'!$C$8:$BK$46,8,FALSE)/100)</f>
        <v>77474.851660736764</v>
      </c>
      <c r="C31" cm="1">
        <f t="array" ref="C31">$B31*SUM(C$10:C$12/SUM($B$10:$B$12))</f>
        <v>53100.545982790689</v>
      </c>
      <c r="D31" cm="1">
        <f t="array" ref="D31">$B31*SUM(D$10:D$12/SUM($B$10:$B$12))</f>
        <v>13841.341893621555</v>
      </c>
      <c r="E31" cm="1">
        <f t="array" ref="E31">$B31*SUM(E$10:E$12/SUM($B$10:$B$12))</f>
        <v>12711.396457831552</v>
      </c>
      <c r="F31">
        <f t="shared" si="8"/>
        <v>-2178.4326735070317</v>
      </c>
      <c r="G31" cm="1">
        <f t="array" ref="G31">$B31*SUM(G$10:G$12/SUM($B$10:$B$12))</f>
        <v>41734.358043053093</v>
      </c>
      <c r="H31" cm="1">
        <f t="array" ref="H31">$B31*SUM(H$10:H$12/SUM($B$10:$B$12))</f>
        <v>34030.276722818293</v>
      </c>
      <c r="I31" cm="1">
        <f t="array" ref="I31">$B31*SUM(I$10:I$12/SUM($B$10:$B$12))</f>
        <v>5674.0430589718035</v>
      </c>
      <c r="J31" cm="1">
        <f t="array" ref="J31">$B31*SUM(J$10:J$12/SUM($B$10:$B$12))</f>
        <v>2359.0456267799441</v>
      </c>
      <c r="K31">
        <f t="shared" si="9"/>
        <v>7819.6358229060561</v>
      </c>
      <c r="L31" cm="1">
        <f t="array" ref="L31">$B31*SUM(L$10:L$12/SUM($B$10:$B$12))</f>
        <v>4484.3886289060883</v>
      </c>
      <c r="M31" cm="1">
        <f t="array" ref="M31">$B31*SUM(M$10:M$12/SUM($B$10:$B$12))</f>
        <v>7823.2966764527</v>
      </c>
      <c r="N31">
        <f>N30*(1+HLOOKUP($A31,'raw -- CBO econ LBTO'!$C$8:$BK$46,8,FALSE)/100)</f>
        <v>76775.649424838164</v>
      </c>
      <c r="O31">
        <f>O30*(1+HLOOKUP($A31,'raw -- CBO econ LBTO'!$C$8:$BK$46,7,FALSE)/100)</f>
        <v>1.5388489645122467</v>
      </c>
      <c r="P31">
        <f>P30*(1+HLOOKUP($A31,'raw -- CBO econ LBTO'!$C$8:$BK$46,28,FALSE)/100)</f>
        <v>1.7647960156886171</v>
      </c>
      <c r="Q31">
        <f>Q30*(1+HLOOKUP($A31,'raw -- CBO econ LBTO'!$C$8:$BK$46,29,FALSE)/100)</f>
        <v>1.9136529917374119</v>
      </c>
      <c r="R31">
        <f t="shared" si="10"/>
        <v>1.7355325587080732</v>
      </c>
      <c r="S31">
        <f t="shared" si="0"/>
        <v>1.9136529917374119</v>
      </c>
      <c r="T31">
        <f t="shared" si="1"/>
        <v>1.7355325587080732</v>
      </c>
      <c r="U31">
        <f>U30*(1+HLOOKUP($A31,'raw -- CBO econ LBTO'!$C$8:$BK$46,30,FALSE)/100)</f>
        <v>1.7865422568845919</v>
      </c>
      <c r="V31">
        <f t="shared" si="4"/>
        <v>2.6286838406710737</v>
      </c>
      <c r="W31">
        <f>HLOOKUP($A31,'raw -- CBO econ LBTO'!$C$8:$BK$46,14,FALSE)</f>
        <v>4.0919999999999996</v>
      </c>
      <c r="X31">
        <f>HLOOKUP($A31,'raw -- CBO econ LBTO'!$C$8:$BK$46,10,FALSE)</f>
        <v>60.36</v>
      </c>
      <c r="Y31">
        <f>Y30*(1+HLOOKUP($A31,'raw -- CBO econ LBTO'!$C$8:$BK$46,11,FALSE)/100)</f>
        <v>173.12364921686327</v>
      </c>
      <c r="Z31">
        <f>Z30*(1+HLOOKUP($A31,'raw -- CBO econ LBTO'!$C$8:$BK$46,11,FALSE)/100)</f>
        <v>169.74736931666754</v>
      </c>
      <c r="AA31">
        <f>HLOOKUP($A31,'raw -- CBO econ LBTO'!$C$8:$BK$46,34,FALSE)</f>
        <v>4.4390000000000001</v>
      </c>
      <c r="AB31">
        <f t="shared" si="11"/>
        <v>2.9480000000000004</v>
      </c>
      <c r="AC31">
        <f t="shared" si="12"/>
        <v>3.2830000000000013</v>
      </c>
      <c r="AD31">
        <f>HLOOKUP($A31,'raw -- CBO econ LBTO'!$C$8:$BK$46,36,FALSE)</f>
        <v>3.9060000000000001</v>
      </c>
    </row>
    <row r="32" spans="1:30">
      <c r="A32">
        <f t="shared" si="3"/>
        <v>2053</v>
      </c>
      <c r="B32">
        <f>B31*(1+HLOOKUP($A32,'raw -- CBO econ LBTO'!$C$8:$BK$46,8,FALSE)/100)</f>
        <v>80186.471468862539</v>
      </c>
      <c r="C32" cm="1">
        <f t="array" ref="C32">$B32*SUM(C$10:C$12/SUM($B$10:$B$12))</f>
        <v>54959.065092188357</v>
      </c>
      <c r="D32" cm="1">
        <f t="array" ref="D32">$B32*SUM(D$10:D$12/SUM($B$10:$B$12))</f>
        <v>14325.788859898308</v>
      </c>
      <c r="E32" cm="1">
        <f t="array" ref="E32">$B32*SUM(E$10:E$12/SUM($B$10:$B$12))</f>
        <v>13156.295333855654</v>
      </c>
      <c r="F32">
        <f t="shared" si="8"/>
        <v>-2254.6778170797807</v>
      </c>
      <c r="G32" cm="1">
        <f t="array" ref="G32">$B32*SUM(G$10:G$12/SUM($B$10:$B$12))</f>
        <v>43195.060574559946</v>
      </c>
      <c r="H32" cm="1">
        <f t="array" ref="H32">$B32*SUM(H$10:H$12/SUM($B$10:$B$12))</f>
        <v>35221.336408116927</v>
      </c>
      <c r="I32" cm="1">
        <f t="array" ref="I32">$B32*SUM(I$10:I$12/SUM($B$10:$B$12))</f>
        <v>5872.6345660358156</v>
      </c>
      <c r="J32" cm="1">
        <f t="array" ref="J32">$B32*SUM(J$10:J$12/SUM($B$10:$B$12))</f>
        <v>2441.6122237172417</v>
      </c>
      <c r="K32">
        <f t="shared" si="9"/>
        <v>8175.368478476601</v>
      </c>
      <c r="L32" cm="1">
        <f t="array" ref="L32">$B32*SUM(L$10:L$12/SUM($B$10:$B$12))</f>
        <v>4641.3422309178013</v>
      </c>
      <c r="M32" cm="1">
        <f t="array" ref="M32">$B32*SUM(M$10:M$12/SUM($B$10:$B$12))</f>
        <v>8097.1120601285438</v>
      </c>
      <c r="N32">
        <f>N31*(1+HLOOKUP($A32,'raw -- CBO econ LBTO'!$C$8:$BK$46,8,FALSE)/100)</f>
        <v>79462.797154707499</v>
      </c>
      <c r="O32">
        <f>O31*(1+HLOOKUP($A32,'raw -- CBO econ LBTO'!$C$8:$BK$46,7,FALSE)/100)</f>
        <v>1.5576844758378767</v>
      </c>
      <c r="P32">
        <f>P31*(1+HLOOKUP($A32,'raw -- CBO econ LBTO'!$C$8:$BK$46,28,FALSE)/100)</f>
        <v>1.7986448032695248</v>
      </c>
      <c r="Q32">
        <f>Q31*(1+HLOOKUP($A32,'raw -- CBO econ LBTO'!$C$8:$BK$46,29,FALSE)/100)</f>
        <v>1.9571503242396031</v>
      </c>
      <c r="R32">
        <f t="shared" si="10"/>
        <v>1.7690119236342134</v>
      </c>
      <c r="S32">
        <f t="shared" si="0"/>
        <v>1.9571503242396031</v>
      </c>
      <c r="T32">
        <f t="shared" si="1"/>
        <v>1.7690119236342134</v>
      </c>
      <c r="U32">
        <f>U31*(1+HLOOKUP($A32,'raw -- CBO econ LBTO'!$C$8:$BK$46,30,FALSE)/100)</f>
        <v>1.8224696216705412</v>
      </c>
      <c r="V32">
        <f t="shared" si="4"/>
        <v>2.7156909038315105</v>
      </c>
      <c r="W32">
        <f>HLOOKUP($A32,'raw -- CBO econ LBTO'!$C$8:$BK$46,14,FALSE)</f>
        <v>4.08</v>
      </c>
      <c r="X32">
        <f>HLOOKUP($A32,'raw -- CBO econ LBTO'!$C$8:$BK$46,10,FALSE)</f>
        <v>60.3</v>
      </c>
      <c r="Y32">
        <f>Y31*(1+HLOOKUP($A32,'raw -- CBO econ LBTO'!$C$8:$BK$46,11,FALSE)/100)</f>
        <v>173.44219673142231</v>
      </c>
      <c r="Z32">
        <f>Z31*(1+HLOOKUP($A32,'raw -- CBO econ LBTO'!$C$8:$BK$46,11,FALSE)/100)</f>
        <v>170.05970447621021</v>
      </c>
      <c r="AA32">
        <f>HLOOKUP($A32,'raw -- CBO econ LBTO'!$C$8:$BK$46,34,FALSE)</f>
        <v>4.484</v>
      </c>
      <c r="AB32">
        <f t="shared" si="11"/>
        <v>2.9930000000000003</v>
      </c>
      <c r="AC32">
        <f t="shared" si="12"/>
        <v>3.3280000000000012</v>
      </c>
      <c r="AD32">
        <f>HLOOKUP($A32,'raw -- CBO econ LBTO'!$C$8:$BK$46,36,FALSE)</f>
        <v>3.9540000000000002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D6E12-5E6A-4B73-8A95-A418FFAE917E}">
  <sheetPr>
    <tabColor rgb="FF00B050"/>
  </sheetPr>
  <dimension ref="A1:W54"/>
  <sheetViews>
    <sheetView tabSelected="1" topLeftCell="C30" workbookViewId="0">
      <selection activeCell="L46" sqref="L46"/>
    </sheetView>
  </sheetViews>
  <sheetFormatPr defaultRowHeight="14.5"/>
  <sheetData>
    <row r="1" spans="1:23">
      <c r="A1" t="s">
        <v>117</v>
      </c>
      <c r="B1" t="s">
        <v>3</v>
      </c>
      <c r="C1" t="s">
        <v>313</v>
      </c>
      <c r="D1" t="s">
        <v>332</v>
      </c>
      <c r="E1" t="s">
        <v>333</v>
      </c>
      <c r="F1" t="s">
        <v>335</v>
      </c>
      <c r="G1" t="s">
        <v>108</v>
      </c>
      <c r="H1" t="s">
        <v>109</v>
      </c>
      <c r="I1" t="s">
        <v>110</v>
      </c>
      <c r="J1" t="s">
        <v>111</v>
      </c>
      <c r="K1" t="s">
        <v>112</v>
      </c>
      <c r="L1" t="s">
        <v>113</v>
      </c>
      <c r="M1" t="s">
        <v>114</v>
      </c>
      <c r="N1" t="s">
        <v>115</v>
      </c>
      <c r="O1" t="s">
        <v>116</v>
      </c>
      <c r="P1" t="s">
        <v>336</v>
      </c>
      <c r="Q1" t="s">
        <v>338</v>
      </c>
      <c r="R1" t="s">
        <v>339</v>
      </c>
      <c r="S1" t="s">
        <v>456</v>
      </c>
      <c r="T1" t="s">
        <v>340</v>
      </c>
      <c r="U1" t="s">
        <v>337</v>
      </c>
    </row>
    <row r="2" spans="1:23">
      <c r="A2">
        <v>1970</v>
      </c>
      <c r="B2">
        <f>VLOOKUP($A2,'Historical econ, CY'!$A$2:$BY$79,2,FALSE)</f>
        <v>1073.325</v>
      </c>
      <c r="C2">
        <f>VLOOKUP($A2,'Historical econ, FY'!$A$2:$BY$79,2,FALSE)</f>
        <v>1046.675</v>
      </c>
      <c r="F2">
        <f>VLOOKUP(A2,'Historical AWI'!$A$2:$C$74,3,FALSE)</f>
        <v>9.3521228205843507E-2</v>
      </c>
      <c r="G2">
        <f>INDEX('Historical budget'!$B$2:$P$62,MATCH($A2,'Historical budget'!$A$2:$A$62,0),MATCH(G$1,'Historical budget'!$B$1:$P$1,0))</f>
        <v>192.80699999999999</v>
      </c>
      <c r="H2">
        <f>INDEX('Historical budget'!$B$2:$P$62,MATCH($A2,'Historical budget'!$A$2:$A$62,0),MATCH(H$1,'Historical budget'!$B$1:$P$1,0))</f>
        <v>90.412000000000006</v>
      </c>
      <c r="I2">
        <f>INDEX('Historical budget'!$B$2:$P$62,MATCH($A2,'Historical budget'!$A$2:$A$62,0),MATCH(I$1,'Historical budget'!$B$1:$P$1,0))</f>
        <v>44.362000000000002</v>
      </c>
      <c r="J2">
        <f>INDEX('Historical budget'!$B$2:$P$62,MATCH($A2,'Historical budget'!$A$2:$A$62,0),MATCH(J$1,'Historical budget'!$B$1:$P$1,0))</f>
        <v>32.829000000000001</v>
      </c>
      <c r="K2">
        <f>INDEX('Historical budget'!$B$2:$P$62,MATCH($A2,'Historical budget'!$A$2:$A$62,0),MATCH(K$1,'Historical budget'!$B$1:$P$1,0))</f>
        <v>15.705</v>
      </c>
      <c r="L2">
        <f>INDEX('Historical budget'!$B$2:$P$62,MATCH($A2,'Historical budget'!$A$2:$A$62,0),MATCH(L$1,'Historical budget'!$B$1:$P$1,0))</f>
        <v>3.6440000000000001</v>
      </c>
      <c r="M2">
        <f>INDEX('Historical budget'!$B$2:$P$62,MATCH($A2,'Historical budget'!$A$2:$A$62,0),MATCH(M$1,'Historical budget'!$B$1:$P$1,0))</f>
        <v>2.4300000000000002</v>
      </c>
      <c r="N2">
        <f>INDEX('Historical budget'!$B$2:$P$62,MATCH($A2,'Historical budget'!$A$2:$A$62,0),MATCH(N$1,'Historical budget'!$B$1:$P$1,0))</f>
        <v>3.4249999999999998</v>
      </c>
      <c r="O2">
        <f>INDEX('Historical budget'!$B$2:$P$62,MATCH($A2,'Historical budget'!$A$2:$A$62,0),MATCH(O$1,'Historical budget'!$B$1:$P$1,0))</f>
        <v>195.649</v>
      </c>
      <c r="P2">
        <f>INDEX('Historical budget'!$B$2:$P$62,MATCH($A2,'Historical budget'!$A$2:$A$62,0),MATCH(P$1,'Historical budget'!$B$1:$P$1,0))</f>
        <v>120.254</v>
      </c>
      <c r="Q2">
        <f>INDEX('Historical budget'!$B$2:$P$62,MATCH($A2,'Historical budget'!$A$2:$A$62,0),MATCH(Q$1,'Historical budget'!$B$1:$P$1,0))</f>
        <v>61.015439999999998</v>
      </c>
      <c r="R2">
        <f>INDEX('Historical budget'!$B$2:$P$62,MATCH($A2,'Historical budget'!$A$2:$A$62,0),MATCH(R$1,'Historical budget'!$B$1:$P$1,0))</f>
        <v>29.646999999999998</v>
      </c>
      <c r="S2">
        <f>INDEX('Historical budget'!$B$2:$P$62,MATCH($A2,'Historical budget'!$A$2:$A$62,0),MATCH(S$1,'Historical budget'!$B$1:$P$1,0))</f>
        <v>8.5749999999999993</v>
      </c>
      <c r="T2">
        <f>INDEX('Historical budget'!$B$2:$P$62,MATCH($A2,'Historical budget'!$A$2:$A$62,0),MATCH(T$1,'Historical budget'!$B$1:$P$1,0))</f>
        <v>22.79344</v>
      </c>
      <c r="U2">
        <f>INDEX('Historical budget'!$B$2:$P$62,MATCH($A2,'Historical budget'!$A$2:$A$62,0),MATCH(U$1,'Historical budget'!$B$1:$P$1,0))</f>
        <v>14.38</v>
      </c>
    </row>
    <row r="3" spans="1:23">
      <c r="A3">
        <f>A2+1</f>
        <v>1971</v>
      </c>
      <c r="B3">
        <f>VLOOKUP($A3,'Historical econ, CY'!$A$2:$BY$79,2,FALSE)</f>
        <v>1164.875</v>
      </c>
      <c r="C3">
        <f>VLOOKUP($A3,'Historical econ, FY'!$A$2:$BY$79,2,FALSE)</f>
        <v>1116.55</v>
      </c>
      <c r="F3">
        <f>VLOOKUP(A3,'Historical AWI'!$A$2:$C$74,3,FALSE)</f>
        <v>9.8220389340151981E-2</v>
      </c>
      <c r="G3">
        <f>INDEX('Historical budget'!$B$2:$P$62,MATCH($A3,'Historical budget'!$A$2:$A$62,0),MATCH(G$1,'Historical budget'!$B$1:$P$1,0))</f>
        <v>187.13900000000001</v>
      </c>
      <c r="H3">
        <f>INDEX('Historical budget'!$B$2:$P$62,MATCH($A3,'Historical budget'!$A$2:$A$62,0),MATCH(H$1,'Historical budget'!$B$1:$P$1,0))</f>
        <v>86.23</v>
      </c>
      <c r="I3">
        <f>INDEX('Historical budget'!$B$2:$P$62,MATCH($A3,'Historical budget'!$A$2:$A$62,0),MATCH(I$1,'Historical budget'!$B$1:$P$1,0))</f>
        <v>47.325000000000003</v>
      </c>
      <c r="J3">
        <f>INDEX('Historical budget'!$B$2:$P$62,MATCH($A3,'Historical budget'!$A$2:$A$62,0),MATCH(J$1,'Historical budget'!$B$1:$P$1,0))</f>
        <v>26.785</v>
      </c>
      <c r="K3">
        <f>INDEX('Historical budget'!$B$2:$P$62,MATCH($A3,'Historical budget'!$A$2:$A$62,0),MATCH(K$1,'Historical budget'!$B$1:$P$1,0))</f>
        <v>16.614000000000001</v>
      </c>
      <c r="L3">
        <f>INDEX('Historical budget'!$B$2:$P$62,MATCH($A3,'Historical budget'!$A$2:$A$62,0),MATCH(L$1,'Historical budget'!$B$1:$P$1,0))</f>
        <v>3.7349999999999999</v>
      </c>
      <c r="M3">
        <f>INDEX('Historical budget'!$B$2:$P$62,MATCH($A3,'Historical budget'!$A$2:$A$62,0),MATCH(M$1,'Historical budget'!$B$1:$P$1,0))</f>
        <v>2.5910000000000002</v>
      </c>
      <c r="N3">
        <f>INDEX('Historical budget'!$B$2:$P$62,MATCH($A3,'Historical budget'!$A$2:$A$62,0),MATCH(N$1,'Historical budget'!$B$1:$P$1,0))</f>
        <v>3.859</v>
      </c>
      <c r="O3">
        <f>INDEX('Historical budget'!$B$2:$P$62,MATCH($A3,'Historical budget'!$A$2:$A$62,0),MATCH(O$1,'Historical budget'!$B$1:$P$1,0))</f>
        <v>210.172</v>
      </c>
      <c r="P3">
        <f>INDEX('Historical budget'!$B$2:$P$62,MATCH($A3,'Historical budget'!$A$2:$A$62,0),MATCH(P$1,'Historical budget'!$B$1:$P$1,0))</f>
        <v>122.53100000000001</v>
      </c>
      <c r="Q3">
        <f>INDEX('Historical budget'!$B$2:$P$62,MATCH($A3,'Historical budget'!$A$2:$A$62,0),MATCH(Q$1,'Historical budget'!$B$1:$P$1,0))</f>
        <v>72.800472999999997</v>
      </c>
      <c r="R3">
        <f>INDEX('Historical budget'!$B$2:$P$62,MATCH($A3,'Historical budget'!$A$2:$A$62,0),MATCH(R$1,'Historical budget'!$B$1:$P$1,0))</f>
        <v>35.131</v>
      </c>
      <c r="S3">
        <f>INDEX('Historical budget'!$B$2:$P$62,MATCH($A3,'Historical budget'!$A$2:$A$62,0),MATCH(S$1,'Historical budget'!$B$1:$P$1,0))</f>
        <v>9.5869999999999997</v>
      </c>
      <c r="T3">
        <f>INDEX('Historical budget'!$B$2:$P$62,MATCH($A3,'Historical budget'!$A$2:$A$62,0),MATCH(T$1,'Historical budget'!$B$1:$P$1,0))</f>
        <v>28.082472999999997</v>
      </c>
      <c r="U3">
        <f>INDEX('Historical budget'!$B$2:$P$62,MATCH($A3,'Historical budget'!$A$2:$A$62,0),MATCH(U$1,'Historical budget'!$B$1:$P$1,0))</f>
        <v>14.840999999999999</v>
      </c>
    </row>
    <row r="4" spans="1:23">
      <c r="A4">
        <f t="shared" ref="A4:A53" si="0">A3+1</f>
        <v>1972</v>
      </c>
      <c r="B4">
        <f>VLOOKUP($A4,'Historical econ, CY'!$A$2:$BY$79,2,FALSE)</f>
        <v>1279.125</v>
      </c>
      <c r="C4">
        <f>VLOOKUP($A4,'Historical econ, FY'!$A$2:$BY$79,2,FALSE)</f>
        <v>1216.25</v>
      </c>
      <c r="D4">
        <f>VLOOKUP($A4,'Historical IRS prices'!$A$3:$E$54,4,FALSE)</f>
        <v>0.13278067960923451</v>
      </c>
      <c r="F4">
        <f>VLOOKUP(A4,'Historical AWI'!$A$2:$C$74,3,FALSE)</f>
        <v>0.10784608062002872</v>
      </c>
      <c r="G4">
        <f>INDEX('Historical budget'!$B$2:$P$62,MATCH($A4,'Historical budget'!$A$2:$A$62,0),MATCH(G$1,'Historical budget'!$B$1:$P$1,0))</f>
        <v>207.309</v>
      </c>
      <c r="H4">
        <f>INDEX('Historical budget'!$B$2:$P$62,MATCH($A4,'Historical budget'!$A$2:$A$62,0),MATCH(H$1,'Historical budget'!$B$1:$P$1,0))</f>
        <v>94.736999999999995</v>
      </c>
      <c r="I4">
        <f>INDEX('Historical budget'!$B$2:$P$62,MATCH($A4,'Historical budget'!$A$2:$A$62,0),MATCH(I$1,'Historical budget'!$B$1:$P$1,0))</f>
        <v>52.573999999999998</v>
      </c>
      <c r="J4">
        <f>INDEX('Historical budget'!$B$2:$P$62,MATCH($A4,'Historical budget'!$A$2:$A$62,0),MATCH(J$1,'Historical budget'!$B$1:$P$1,0))</f>
        <v>32.165999999999997</v>
      </c>
      <c r="K4">
        <f>INDEX('Historical budget'!$B$2:$P$62,MATCH($A4,'Historical budget'!$A$2:$A$62,0),MATCH(K$1,'Historical budget'!$B$1:$P$1,0))</f>
        <v>15.477</v>
      </c>
      <c r="L4">
        <f>INDEX('Historical budget'!$B$2:$P$62,MATCH($A4,'Historical budget'!$A$2:$A$62,0),MATCH(L$1,'Historical budget'!$B$1:$P$1,0))</f>
        <v>5.4359999999999999</v>
      </c>
      <c r="M4">
        <f>INDEX('Historical budget'!$B$2:$P$62,MATCH($A4,'Historical budget'!$A$2:$A$62,0),MATCH(M$1,'Historical budget'!$B$1:$P$1,0))</f>
        <v>3.2869999999999999</v>
      </c>
      <c r="N4">
        <f>INDEX('Historical budget'!$B$2:$P$62,MATCH($A4,'Historical budget'!$A$2:$A$62,0),MATCH(N$1,'Historical budget'!$B$1:$P$1,0))</f>
        <v>3.6320000000000001</v>
      </c>
      <c r="O4">
        <f>INDEX('Historical budget'!$B$2:$P$62,MATCH($A4,'Historical budget'!$A$2:$A$62,0),MATCH(O$1,'Historical budget'!$B$1:$P$1,0))</f>
        <v>230.68100000000001</v>
      </c>
      <c r="P4">
        <f>INDEX('Historical budget'!$B$2:$P$62,MATCH($A4,'Historical budget'!$A$2:$A$62,0),MATCH(P$1,'Historical budget'!$B$1:$P$1,0))</f>
        <v>128.54399999999998</v>
      </c>
      <c r="Q4">
        <f>INDEX('Historical budget'!$B$2:$P$62,MATCH($A4,'Historical budget'!$A$2:$A$62,0),MATCH(Q$1,'Historical budget'!$B$1:$P$1,0))</f>
        <v>86.658815999999987</v>
      </c>
      <c r="R4">
        <f>INDEX('Historical budget'!$B$2:$P$62,MATCH($A4,'Historical budget'!$A$2:$A$62,0),MATCH(R$1,'Historical budget'!$B$1:$P$1,0))</f>
        <v>39.363999999999997</v>
      </c>
      <c r="S4">
        <f>INDEX('Historical budget'!$B$2:$P$62,MATCH($A4,'Historical budget'!$A$2:$A$62,0),MATCH(S$1,'Historical budget'!$B$1:$P$1,0))</f>
        <v>11.625</v>
      </c>
      <c r="T4">
        <f>INDEX('Historical budget'!$B$2:$P$62,MATCH($A4,'Historical budget'!$A$2:$A$62,0),MATCH(T$1,'Historical budget'!$B$1:$P$1,0))</f>
        <v>35.66981599999999</v>
      </c>
      <c r="U4">
        <f>INDEX('Historical budget'!$B$2:$P$62,MATCH($A4,'Historical budget'!$A$2:$A$62,0),MATCH(U$1,'Historical budget'!$B$1:$P$1,0))</f>
        <v>15.478</v>
      </c>
    </row>
    <row r="5" spans="1:23">
      <c r="A5">
        <f t="shared" si="0"/>
        <v>1973</v>
      </c>
      <c r="B5">
        <f>VLOOKUP($A5,'Historical econ, CY'!$A$2:$BY$79,2,FALSE)</f>
        <v>1425.375</v>
      </c>
      <c r="C5">
        <f>VLOOKUP($A5,'Historical econ, FY'!$A$2:$BY$79,2,FALSE)</f>
        <v>1352.7249999999999</v>
      </c>
      <c r="D5">
        <f>VLOOKUP($A5,'Historical IRS prices'!$A$3:$E$54,4,FALSE)</f>
        <v>0.13720485885485662</v>
      </c>
      <c r="F5">
        <f>VLOOKUP(A5,'Historical AWI'!$A$2:$C$74,3,FALSE)</f>
        <v>0.1145939816749442</v>
      </c>
      <c r="G5">
        <f>INDEX('Historical budget'!$B$2:$P$62,MATCH($A5,'Historical budget'!$A$2:$A$62,0),MATCH(G$1,'Historical budget'!$B$1:$P$1,0))</f>
        <v>230.79900000000001</v>
      </c>
      <c r="H5">
        <f>INDEX('Historical budget'!$B$2:$P$62,MATCH($A5,'Historical budget'!$A$2:$A$62,0),MATCH(H$1,'Historical budget'!$B$1:$P$1,0))</f>
        <v>103.246</v>
      </c>
      <c r="I5">
        <f>INDEX('Historical budget'!$B$2:$P$62,MATCH($A5,'Historical budget'!$A$2:$A$62,0),MATCH(I$1,'Historical budget'!$B$1:$P$1,0))</f>
        <v>63.115000000000002</v>
      </c>
      <c r="J5">
        <f>INDEX('Historical budget'!$B$2:$P$62,MATCH($A5,'Historical budget'!$A$2:$A$62,0),MATCH(J$1,'Historical budget'!$B$1:$P$1,0))</f>
        <v>36.152999999999999</v>
      </c>
      <c r="K5">
        <f>INDEX('Historical budget'!$B$2:$P$62,MATCH($A5,'Historical budget'!$A$2:$A$62,0),MATCH(K$1,'Historical budget'!$B$1:$P$1,0))</f>
        <v>16.260000000000002</v>
      </c>
      <c r="L5">
        <f>INDEX('Historical budget'!$B$2:$P$62,MATCH($A5,'Historical budget'!$A$2:$A$62,0),MATCH(L$1,'Historical budget'!$B$1:$P$1,0))</f>
        <v>4.9169999999999998</v>
      </c>
      <c r="M5">
        <f>INDEX('Historical budget'!$B$2:$P$62,MATCH($A5,'Historical budget'!$A$2:$A$62,0),MATCH(M$1,'Historical budget'!$B$1:$P$1,0))</f>
        <v>3.1880000000000002</v>
      </c>
      <c r="N5">
        <f>INDEX('Historical budget'!$B$2:$P$62,MATCH($A5,'Historical budget'!$A$2:$A$62,0),MATCH(N$1,'Historical budget'!$B$1:$P$1,0))</f>
        <v>3.92</v>
      </c>
      <c r="O5">
        <f>INDEX('Historical budget'!$B$2:$P$62,MATCH($A5,'Historical budget'!$A$2:$A$62,0),MATCH(O$1,'Historical budget'!$B$1:$P$1,0))</f>
        <v>245.70699999999999</v>
      </c>
      <c r="P5">
        <f>INDEX('Historical budget'!$B$2:$P$62,MATCH($A5,'Historical budget'!$A$2:$A$62,0),MATCH(P$1,'Historical budget'!$B$1:$P$1,0))</f>
        <v>130.39499999999998</v>
      </c>
      <c r="Q5">
        <f>INDEX('Historical budget'!$B$2:$P$62,MATCH($A5,'Historical budget'!$A$2:$A$62,0),MATCH(Q$1,'Historical budget'!$B$1:$P$1,0))</f>
        <v>97.964352000000019</v>
      </c>
      <c r="R5">
        <f>INDEX('Historical budget'!$B$2:$P$62,MATCH($A5,'Historical budget'!$A$2:$A$62,0),MATCH(R$1,'Historical budget'!$B$1:$P$1,0))</f>
        <v>48.176000000000002</v>
      </c>
      <c r="S5">
        <f>INDEX('Historical budget'!$B$2:$P$62,MATCH($A5,'Historical budget'!$A$2:$A$62,0),MATCH(S$1,'Historical budget'!$B$1:$P$1,0))</f>
        <v>12.213000000000001</v>
      </c>
      <c r="T5">
        <f>INDEX('Historical budget'!$B$2:$P$62,MATCH($A5,'Historical budget'!$A$2:$A$62,0),MATCH(T$1,'Historical budget'!$B$1:$P$1,0))</f>
        <v>37.575352000000017</v>
      </c>
      <c r="U5">
        <f>INDEX('Historical budget'!$B$2:$P$62,MATCH($A5,'Historical budget'!$A$2:$A$62,0),MATCH(U$1,'Historical budget'!$B$1:$P$1,0))</f>
        <v>17.349</v>
      </c>
    </row>
    <row r="6" spans="1:23">
      <c r="A6">
        <f t="shared" si="0"/>
        <v>1974</v>
      </c>
      <c r="B6">
        <f>VLOOKUP($A6,'Historical econ, CY'!$A$2:$BY$79,2,FALSE)</f>
        <v>1545.25</v>
      </c>
      <c r="C6">
        <f>VLOOKUP($A6,'Historical econ, FY'!$A$2:$BY$79,2,FALSE)</f>
        <v>1482.85</v>
      </c>
      <c r="D6">
        <f>VLOOKUP($A6,'Historical IRS prices'!$A$3:$E$54,4,FALSE)</f>
        <v>0.14356461652043848</v>
      </c>
      <c r="F6">
        <f>VLOOKUP(A6,'Historical AWI'!$A$2:$C$74,3,FALSE)</f>
        <v>0.12140598144048079</v>
      </c>
      <c r="G6">
        <f>INDEX('Historical budget'!$B$2:$P$62,MATCH($A6,'Historical budget'!$A$2:$A$62,0),MATCH(G$1,'Historical budget'!$B$1:$P$1,0))</f>
        <v>263.22399999999999</v>
      </c>
      <c r="H6">
        <f>INDEX('Historical budget'!$B$2:$P$62,MATCH($A6,'Historical budget'!$A$2:$A$62,0),MATCH(H$1,'Historical budget'!$B$1:$P$1,0))</f>
        <v>118.952</v>
      </c>
      <c r="I6">
        <f>INDEX('Historical budget'!$B$2:$P$62,MATCH($A6,'Historical budget'!$A$2:$A$62,0),MATCH(I$1,'Historical budget'!$B$1:$P$1,0))</f>
        <v>75.070999999999998</v>
      </c>
      <c r="J6">
        <f>INDEX('Historical budget'!$B$2:$P$62,MATCH($A6,'Historical budget'!$A$2:$A$62,0),MATCH(J$1,'Historical budget'!$B$1:$P$1,0))</f>
        <v>38.619999999999997</v>
      </c>
      <c r="K6">
        <f>INDEX('Historical budget'!$B$2:$P$62,MATCH($A6,'Historical budget'!$A$2:$A$62,0),MATCH(K$1,'Historical budget'!$B$1:$P$1,0))</f>
        <v>16.844000000000001</v>
      </c>
      <c r="L6">
        <f>INDEX('Historical budget'!$B$2:$P$62,MATCH($A6,'Historical budget'!$A$2:$A$62,0),MATCH(L$1,'Historical budget'!$B$1:$P$1,0))</f>
        <v>5.0350000000000001</v>
      </c>
      <c r="M6">
        <f>INDEX('Historical budget'!$B$2:$P$62,MATCH($A6,'Historical budget'!$A$2:$A$62,0),MATCH(M$1,'Historical budget'!$B$1:$P$1,0))</f>
        <v>3.3340000000000001</v>
      </c>
      <c r="N6">
        <f>INDEX('Historical budget'!$B$2:$P$62,MATCH($A6,'Historical budget'!$A$2:$A$62,0),MATCH(N$1,'Historical budget'!$B$1:$P$1,0))</f>
        <v>5.3680000000000003</v>
      </c>
      <c r="O6">
        <f>INDEX('Historical budget'!$B$2:$P$62,MATCH($A6,'Historical budget'!$A$2:$A$62,0),MATCH(O$1,'Historical budget'!$B$1:$P$1,0))</f>
        <v>269.35899999999998</v>
      </c>
      <c r="P6">
        <f>INDEX('Historical budget'!$B$2:$P$62,MATCH($A6,'Historical budget'!$A$2:$A$62,0),MATCH(P$1,'Historical budget'!$B$1:$P$1,0))</f>
        <v>138.20699999999999</v>
      </c>
      <c r="Q6">
        <f>INDEX('Historical budget'!$B$2:$P$62,MATCH($A6,'Historical budget'!$A$2:$A$62,0),MATCH(Q$1,'Historical budget'!$B$1:$P$1,0))</f>
        <v>109.70265499999999</v>
      </c>
      <c r="R6">
        <f>INDEX('Historical budget'!$B$2:$P$62,MATCH($A6,'Historical budget'!$A$2:$A$62,0),MATCH(R$1,'Historical budget'!$B$1:$P$1,0))</f>
        <v>54.99</v>
      </c>
      <c r="S6">
        <f>INDEX('Historical budget'!$B$2:$P$62,MATCH($A6,'Historical budget'!$A$2:$A$62,0),MATCH(S$1,'Historical budget'!$B$1:$P$1,0))</f>
        <v>14.79</v>
      </c>
      <c r="T6">
        <f>INDEX('Historical budget'!$B$2:$P$62,MATCH($A6,'Historical budget'!$A$2:$A$62,0),MATCH(T$1,'Historical budget'!$B$1:$P$1,0))</f>
        <v>39.922654999999992</v>
      </c>
      <c r="U6">
        <f>INDEX('Historical budget'!$B$2:$P$62,MATCH($A6,'Historical budget'!$A$2:$A$62,0),MATCH(U$1,'Historical budget'!$B$1:$P$1,0))</f>
        <v>21.449000000000002</v>
      </c>
    </row>
    <row r="7" spans="1:23">
      <c r="A7">
        <f t="shared" si="0"/>
        <v>1975</v>
      </c>
      <c r="B7">
        <f>VLOOKUP($A7,'Historical econ, CY'!$A$2:$BY$79,2,FALSE)</f>
        <v>1684.9</v>
      </c>
      <c r="C7">
        <f>VLOOKUP($A7,'Historical econ, FY'!$A$2:$BY$79,2,FALSE)</f>
        <v>1606.925</v>
      </c>
      <c r="D7">
        <f>VLOOKUP($A7,'Historical IRS prices'!$A$3:$E$54,4,FALSE)</f>
        <v>0.15747313002386309</v>
      </c>
      <c r="F7">
        <f>VLOOKUP(A7,'Historical AWI'!$A$2:$C$74,3,FALSE)</f>
        <v>0.13047897251745469</v>
      </c>
      <c r="G7">
        <f>INDEX('Historical budget'!$B$2:$P$62,MATCH($A7,'Historical budget'!$A$2:$A$62,0),MATCH(G$1,'Historical budget'!$B$1:$P$1,0))</f>
        <v>279.08999999999997</v>
      </c>
      <c r="H7">
        <f>INDEX('Historical budget'!$B$2:$P$62,MATCH($A7,'Historical budget'!$A$2:$A$62,0),MATCH(H$1,'Historical budget'!$B$1:$P$1,0))</f>
        <v>122.386</v>
      </c>
      <c r="I7">
        <f>INDEX('Historical budget'!$B$2:$P$62,MATCH($A7,'Historical budget'!$A$2:$A$62,0),MATCH(I$1,'Historical budget'!$B$1:$P$1,0))</f>
        <v>84.534000000000006</v>
      </c>
      <c r="J7">
        <f>INDEX('Historical budget'!$B$2:$P$62,MATCH($A7,'Historical budget'!$A$2:$A$62,0),MATCH(J$1,'Historical budget'!$B$1:$P$1,0))</f>
        <v>40.621000000000002</v>
      </c>
      <c r="K7">
        <f>INDEX('Historical budget'!$B$2:$P$62,MATCH($A7,'Historical budget'!$A$2:$A$62,0),MATCH(K$1,'Historical budget'!$B$1:$P$1,0))</f>
        <v>16.550999999999998</v>
      </c>
      <c r="L7">
        <f>INDEX('Historical budget'!$B$2:$P$62,MATCH($A7,'Historical budget'!$A$2:$A$62,0),MATCH(L$1,'Historical budget'!$B$1:$P$1,0))</f>
        <v>4.6109999999999998</v>
      </c>
      <c r="M7">
        <f>INDEX('Historical budget'!$B$2:$P$62,MATCH($A7,'Historical budget'!$A$2:$A$62,0),MATCH(M$1,'Historical budget'!$B$1:$P$1,0))</f>
        <v>3.6760000000000002</v>
      </c>
      <c r="N7">
        <f>INDEX('Historical budget'!$B$2:$P$62,MATCH($A7,'Historical budget'!$A$2:$A$62,0),MATCH(N$1,'Historical budget'!$B$1:$P$1,0))</f>
        <v>6.7110000000000003</v>
      </c>
      <c r="O7">
        <f>INDEX('Historical budget'!$B$2:$P$62,MATCH($A7,'Historical budget'!$A$2:$A$62,0),MATCH(O$1,'Historical budget'!$B$1:$P$1,0))</f>
        <v>332.33199999999999</v>
      </c>
      <c r="P7">
        <f>INDEX('Historical budget'!$B$2:$P$62,MATCH($A7,'Historical budget'!$A$2:$A$62,0),MATCH(P$1,'Historical budget'!$B$1:$P$1,0))</f>
        <v>157.964</v>
      </c>
      <c r="Q7">
        <f>INDEX('Historical budget'!$B$2:$P$62,MATCH($A7,'Historical budget'!$A$2:$A$62,0),MATCH(Q$1,'Historical budget'!$B$1:$P$1,0))</f>
        <v>151.12268299999999</v>
      </c>
      <c r="R7">
        <f>INDEX('Historical budget'!$B$2:$P$62,MATCH($A7,'Historical budget'!$A$2:$A$62,0),MATCH(R$1,'Historical budget'!$B$1:$P$1,0))</f>
        <v>63.557000000000002</v>
      </c>
      <c r="S7">
        <f>INDEX('Historical budget'!$B$2:$P$62,MATCH($A7,'Historical budget'!$A$2:$A$62,0),MATCH(S$1,'Historical budget'!$B$1:$P$1,0))</f>
        <v>19.054000000000002</v>
      </c>
      <c r="T7">
        <f>INDEX('Historical budget'!$B$2:$P$62,MATCH($A7,'Historical budget'!$A$2:$A$62,0),MATCH(T$1,'Historical budget'!$B$1:$P$1,0))</f>
        <v>68.511682999999991</v>
      </c>
      <c r="U7">
        <f>INDEX('Historical budget'!$B$2:$P$62,MATCH($A7,'Historical budget'!$A$2:$A$62,0),MATCH(U$1,'Historical budget'!$B$1:$P$1,0))</f>
        <v>23.244</v>
      </c>
      <c r="V7" t="e">
        <f>INDEX('Historical budget'!$B$2:$P$62,MATCH($A7,'Historical budget'!$A$2:$A$62,0),MATCH(V$1,'Historical budget'!$B$1:$P$1,0))</f>
        <v>#N/A</v>
      </c>
      <c r="W7" t="e">
        <f>INDEX('Historical budget'!$B$2:$P$62,MATCH($A7,'Historical budget'!$A$2:$A$62,0),MATCH(W$1,'Historical budget'!$B$1:$P$1,0))</f>
        <v>#N/A</v>
      </c>
    </row>
    <row r="8" spans="1:23">
      <c r="A8">
        <f t="shared" si="0"/>
        <v>1976</v>
      </c>
      <c r="B8">
        <f>VLOOKUP($A8,'Historical econ, CY'!$A$2:$BY$79,2,FALSE)</f>
        <v>1873.425</v>
      </c>
      <c r="C8">
        <f>VLOOKUP($A8,'Historical econ, FY'!$A$2:$BY$79,2,FALSE)</f>
        <v>1786.1</v>
      </c>
      <c r="D8">
        <f>VLOOKUP($A8,'Historical IRS prices'!$A$3:$E$54,4,FALSE)</f>
        <v>0.17436796451808259</v>
      </c>
      <c r="F8">
        <f>VLOOKUP(A8,'Historical AWI'!$A$2:$C$74,3,FALSE)</f>
        <v>0.13948242254045284</v>
      </c>
      <c r="G8">
        <f>INDEX('Historical budget'!$B$2:$P$62,MATCH($A8,'Historical budget'!$A$2:$A$62,0),MATCH(G$1,'Historical budget'!$B$1:$P$1,0))</f>
        <v>298.06</v>
      </c>
      <c r="H8">
        <f>INDEX('Historical budget'!$B$2:$P$62,MATCH($A8,'Historical budget'!$A$2:$A$62,0),MATCH(H$1,'Historical budget'!$B$1:$P$1,0))</f>
        <v>131.60300000000001</v>
      </c>
      <c r="I8">
        <f>INDEX('Historical budget'!$B$2:$P$62,MATCH($A8,'Historical budget'!$A$2:$A$62,0),MATCH(I$1,'Historical budget'!$B$1:$P$1,0))</f>
        <v>90.769000000000005</v>
      </c>
      <c r="J8">
        <f>INDEX('Historical budget'!$B$2:$P$62,MATCH($A8,'Historical budget'!$A$2:$A$62,0),MATCH(J$1,'Historical budget'!$B$1:$P$1,0))</f>
        <v>41.408999999999999</v>
      </c>
      <c r="K8">
        <f>INDEX('Historical budget'!$B$2:$P$62,MATCH($A8,'Historical budget'!$A$2:$A$62,0),MATCH(K$1,'Historical budget'!$B$1:$P$1,0))</f>
        <v>16.963000000000001</v>
      </c>
      <c r="L8">
        <f>INDEX('Historical budget'!$B$2:$P$62,MATCH($A8,'Historical budget'!$A$2:$A$62,0),MATCH(L$1,'Historical budget'!$B$1:$P$1,0))</f>
        <v>5.2160000000000002</v>
      </c>
      <c r="M8">
        <f>INDEX('Historical budget'!$B$2:$P$62,MATCH($A8,'Historical budget'!$A$2:$A$62,0),MATCH(M$1,'Historical budget'!$B$1:$P$1,0))</f>
        <v>4.0739999999999998</v>
      </c>
      <c r="N8">
        <f>INDEX('Historical budget'!$B$2:$P$62,MATCH($A8,'Historical budget'!$A$2:$A$62,0),MATCH(N$1,'Historical budget'!$B$1:$P$1,0))</f>
        <v>8.0259999999999998</v>
      </c>
      <c r="O8">
        <f>INDEX('Historical budget'!$B$2:$P$62,MATCH($A8,'Historical budget'!$A$2:$A$62,0),MATCH(O$1,'Historical budget'!$B$1:$P$1,0))</f>
        <v>371.79199999999997</v>
      </c>
      <c r="P8">
        <f>INDEX('Historical budget'!$B$2:$P$62,MATCH($A8,'Historical budget'!$A$2:$A$62,0),MATCH(P$1,'Historical budget'!$B$1:$P$1,0))</f>
        <v>175.577</v>
      </c>
      <c r="Q8">
        <f>INDEX('Historical budget'!$B$2:$P$62,MATCH($A8,'Historical budget'!$A$2:$A$62,0),MATCH(Q$1,'Historical budget'!$B$1:$P$1,0))</f>
        <v>169.48753799999997</v>
      </c>
      <c r="R8">
        <f>INDEX('Historical budget'!$B$2:$P$62,MATCH($A8,'Historical budget'!$A$2:$A$62,0),MATCH(R$1,'Historical budget'!$B$1:$P$1,0))</f>
        <v>72.698999999999998</v>
      </c>
      <c r="S8">
        <f>INDEX('Historical budget'!$B$2:$P$62,MATCH($A8,'Historical budget'!$A$2:$A$62,0),MATCH(S$1,'Historical budget'!$B$1:$P$1,0))</f>
        <v>23.564999999999998</v>
      </c>
      <c r="T8">
        <f>INDEX('Historical budget'!$B$2:$P$62,MATCH($A8,'Historical budget'!$A$2:$A$62,0),MATCH(T$1,'Historical budget'!$B$1:$P$1,0))</f>
        <v>73.223537999999976</v>
      </c>
      <c r="U8">
        <f>INDEX('Historical budget'!$B$2:$P$62,MATCH($A8,'Historical budget'!$A$2:$A$62,0),MATCH(U$1,'Historical budget'!$B$1:$P$1,0))</f>
        <v>26.727</v>
      </c>
    </row>
    <row r="9" spans="1:23">
      <c r="A9">
        <f t="shared" si="0"/>
        <v>1977</v>
      </c>
      <c r="B9">
        <f>VLOOKUP($A9,'Historical econ, CY'!$A$2:$BY$79,2,FALSE)</f>
        <v>2081.8249999999998</v>
      </c>
      <c r="C9">
        <f>VLOOKUP($A9,'Historical econ, FY'!$A$2:$BY$79,2,FALSE)</f>
        <v>2024.325</v>
      </c>
      <c r="D9">
        <f>VLOOKUP($A9,'Historical IRS prices'!$A$3:$E$54,4,FALSE)</f>
        <v>0.18567727271470424</v>
      </c>
      <c r="F9">
        <f>VLOOKUP(A9,'Historical AWI'!$A$2:$C$74,3,FALSE)</f>
        <v>0.14784186193315396</v>
      </c>
      <c r="G9">
        <f>INDEX('Historical budget'!$B$2:$P$62,MATCH($A9,'Historical budget'!$A$2:$A$62,0),MATCH(G$1,'Historical budget'!$B$1:$P$1,0))</f>
        <v>355.55900000000003</v>
      </c>
      <c r="H9">
        <f>INDEX('Historical budget'!$B$2:$P$62,MATCH($A9,'Historical budget'!$A$2:$A$62,0),MATCH(H$1,'Historical budget'!$B$1:$P$1,0))</f>
        <v>157.626</v>
      </c>
      <c r="I9">
        <f>INDEX('Historical budget'!$B$2:$P$62,MATCH($A9,'Historical budget'!$A$2:$A$62,0),MATCH(I$1,'Historical budget'!$B$1:$P$1,0))</f>
        <v>106.485</v>
      </c>
      <c r="J9">
        <f>INDEX('Historical budget'!$B$2:$P$62,MATCH($A9,'Historical budget'!$A$2:$A$62,0),MATCH(J$1,'Historical budget'!$B$1:$P$1,0))</f>
        <v>54.892000000000003</v>
      </c>
      <c r="K9">
        <f>INDEX('Historical budget'!$B$2:$P$62,MATCH($A9,'Historical budget'!$A$2:$A$62,0),MATCH(K$1,'Historical budget'!$B$1:$P$1,0))</f>
        <v>17.547999999999998</v>
      </c>
      <c r="L9">
        <f>INDEX('Historical budget'!$B$2:$P$62,MATCH($A9,'Historical budget'!$A$2:$A$62,0),MATCH(L$1,'Historical budget'!$B$1:$P$1,0))</f>
        <v>7.327</v>
      </c>
      <c r="M9">
        <f>INDEX('Historical budget'!$B$2:$P$62,MATCH($A9,'Historical budget'!$A$2:$A$62,0),MATCH(M$1,'Historical budget'!$B$1:$P$1,0))</f>
        <v>5.15</v>
      </c>
      <c r="N9">
        <f>INDEX('Historical budget'!$B$2:$P$62,MATCH($A9,'Historical budget'!$A$2:$A$62,0),MATCH(N$1,'Historical budget'!$B$1:$P$1,0))</f>
        <v>6.5309999999999997</v>
      </c>
      <c r="O9">
        <f>INDEX('Historical budget'!$B$2:$P$62,MATCH($A9,'Historical budget'!$A$2:$A$62,0),MATCH(O$1,'Historical budget'!$B$1:$P$1,0))</f>
        <v>409.21800000000002</v>
      </c>
      <c r="P9">
        <f>INDEX('Historical budget'!$B$2:$P$62,MATCH($A9,'Historical budget'!$A$2:$A$62,0),MATCH(P$1,'Historical budget'!$B$1:$P$1,0))</f>
        <v>197.07299999999998</v>
      </c>
      <c r="Q9">
        <f>INDEX('Historical budget'!$B$2:$P$62,MATCH($A9,'Historical budget'!$A$2:$A$62,0),MATCH(Q$1,'Historical budget'!$B$1:$P$1,0))</f>
        <v>182.24444</v>
      </c>
      <c r="R9">
        <f>INDEX('Historical budget'!$B$2:$P$62,MATCH($A9,'Historical budget'!$A$2:$A$62,0),MATCH(R$1,'Historical budget'!$B$1:$P$1,0))</f>
        <v>83.69</v>
      </c>
      <c r="S9">
        <f>INDEX('Historical budget'!$B$2:$P$62,MATCH($A9,'Historical budget'!$A$2:$A$62,0),MATCH(S$1,'Historical budget'!$B$1:$P$1,0))</f>
        <v>28.451999999999998</v>
      </c>
      <c r="T9">
        <f>INDEX('Historical budget'!$B$2:$P$62,MATCH($A9,'Historical budget'!$A$2:$A$62,0),MATCH(T$1,'Historical budget'!$B$1:$P$1,0))</f>
        <v>70.102440000000001</v>
      </c>
      <c r="U9">
        <f>INDEX('Historical budget'!$B$2:$P$62,MATCH($A9,'Historical budget'!$A$2:$A$62,0),MATCH(U$1,'Historical budget'!$B$1:$P$1,0))</f>
        <v>29.901</v>
      </c>
    </row>
    <row r="10" spans="1:23">
      <c r="A10">
        <f t="shared" si="0"/>
        <v>1978</v>
      </c>
      <c r="B10">
        <f>VLOOKUP($A10,'Historical econ, CY'!$A$2:$BY$79,2,FALSE)</f>
        <v>2351.6</v>
      </c>
      <c r="C10">
        <f>VLOOKUP($A10,'Historical econ, FY'!$A$2:$BY$79,2,FALSE)</f>
        <v>2273.4499999999998</v>
      </c>
      <c r="D10">
        <f>VLOOKUP($A10,'Historical IRS prices'!$A$3:$E$54,4,FALSE)</f>
        <v>0.19687597643018531</v>
      </c>
      <c r="F10">
        <f>VLOOKUP(A10,'Historical AWI'!$A$2:$C$74,3,FALSE)</f>
        <v>0.15958205478250606</v>
      </c>
      <c r="G10">
        <f>INDEX('Historical budget'!$B$2:$P$62,MATCH($A10,'Historical budget'!$A$2:$A$62,0),MATCH(G$1,'Historical budget'!$B$1:$P$1,0))</f>
        <v>399.56099999999998</v>
      </c>
      <c r="H10">
        <f>INDEX('Historical budget'!$B$2:$P$62,MATCH($A10,'Historical budget'!$A$2:$A$62,0),MATCH(H$1,'Historical budget'!$B$1:$P$1,0))</f>
        <v>180.988</v>
      </c>
      <c r="I10">
        <f>INDEX('Historical budget'!$B$2:$P$62,MATCH($A10,'Historical budget'!$A$2:$A$62,0),MATCH(I$1,'Historical budget'!$B$1:$P$1,0))</f>
        <v>120.967</v>
      </c>
      <c r="J10">
        <f>INDEX('Historical budget'!$B$2:$P$62,MATCH($A10,'Historical budget'!$A$2:$A$62,0),MATCH(J$1,'Historical budget'!$B$1:$P$1,0))</f>
        <v>59.951999999999998</v>
      </c>
      <c r="K10">
        <f>INDEX('Historical budget'!$B$2:$P$62,MATCH($A10,'Historical budget'!$A$2:$A$62,0),MATCH(K$1,'Historical budget'!$B$1:$P$1,0))</f>
        <v>18.376000000000001</v>
      </c>
      <c r="L10">
        <f>INDEX('Historical budget'!$B$2:$P$62,MATCH($A10,'Historical budget'!$A$2:$A$62,0),MATCH(L$1,'Historical budget'!$B$1:$P$1,0))</f>
        <v>5.2850000000000001</v>
      </c>
      <c r="M10">
        <f>INDEX('Historical budget'!$B$2:$P$62,MATCH($A10,'Historical budget'!$A$2:$A$62,0),MATCH(M$1,'Historical budget'!$B$1:$P$1,0))</f>
        <v>6.5730000000000004</v>
      </c>
      <c r="N10">
        <f>INDEX('Historical budget'!$B$2:$P$62,MATCH($A10,'Historical budget'!$A$2:$A$62,0),MATCH(N$1,'Historical budget'!$B$1:$P$1,0))</f>
        <v>7.42</v>
      </c>
      <c r="O10">
        <f>INDEX('Historical budget'!$B$2:$P$62,MATCH($A10,'Historical budget'!$A$2:$A$62,0),MATCH(O$1,'Historical budget'!$B$1:$P$1,0))</f>
        <v>458.74599999999998</v>
      </c>
      <c r="P10">
        <f>INDEX('Historical budget'!$B$2:$P$62,MATCH($A10,'Historical budget'!$A$2:$A$62,0),MATCH(P$1,'Historical budget'!$B$1:$P$1,0))</f>
        <v>218.71</v>
      </c>
      <c r="Q10">
        <f>INDEX('Historical budget'!$B$2:$P$62,MATCH($A10,'Historical budget'!$A$2:$A$62,0),MATCH(Q$1,'Historical budget'!$B$1:$P$1,0))</f>
        <v>204.57775500000002</v>
      </c>
      <c r="R10">
        <f>INDEX('Historical budget'!$B$2:$P$62,MATCH($A10,'Historical budget'!$A$2:$A$62,0),MATCH(R$1,'Historical budget'!$B$1:$P$1,0))</f>
        <v>92.447000000000003</v>
      </c>
      <c r="S10">
        <f>INDEX('Historical budget'!$B$2:$P$62,MATCH($A10,'Historical budget'!$A$2:$A$62,0),MATCH(S$1,'Historical budget'!$B$1:$P$1,0))</f>
        <v>32.512</v>
      </c>
      <c r="T10">
        <f>INDEX('Historical budget'!$B$2:$P$62,MATCH($A10,'Historical budget'!$A$2:$A$62,0),MATCH(T$1,'Historical budget'!$B$1:$P$1,0))</f>
        <v>79.618755000000021</v>
      </c>
      <c r="U10">
        <f>INDEX('Historical budget'!$B$2:$P$62,MATCH($A10,'Historical budget'!$A$2:$A$62,0),MATCH(U$1,'Historical budget'!$B$1:$P$1,0))</f>
        <v>35.457999999999998</v>
      </c>
    </row>
    <row r="11" spans="1:23">
      <c r="A11">
        <f t="shared" si="0"/>
        <v>1979</v>
      </c>
      <c r="B11">
        <f>VLOOKUP($A11,'Historical econ, CY'!$A$2:$BY$79,2,FALSE)</f>
        <v>2627.3249999999998</v>
      </c>
      <c r="C11">
        <f>VLOOKUP($A11,'Historical econ, FY'!$A$2:$BY$79,2,FALSE)</f>
        <v>2565.5749999999998</v>
      </c>
      <c r="D11">
        <f>VLOOKUP($A11,'Historical IRS prices'!$A$3:$E$54,4,FALSE)</f>
        <v>0.21045267649018823</v>
      </c>
      <c r="F11">
        <f>VLOOKUP(A11,'Historical AWI'!$A$2:$C$74,3,FALSE)</f>
        <v>0.17354211901572722</v>
      </c>
      <c r="G11">
        <f>INDEX('Historical budget'!$B$2:$P$62,MATCH($A11,'Historical budget'!$A$2:$A$62,0),MATCH(G$1,'Historical budget'!$B$1:$P$1,0))</f>
        <v>463.30200000000002</v>
      </c>
      <c r="H11">
        <f>INDEX('Historical budget'!$B$2:$P$62,MATCH($A11,'Historical budget'!$A$2:$A$62,0),MATCH(H$1,'Historical budget'!$B$1:$P$1,0))</f>
        <v>217.84100000000001</v>
      </c>
      <c r="I11">
        <f>INDEX('Historical budget'!$B$2:$P$62,MATCH($A11,'Historical budget'!$A$2:$A$62,0),MATCH(I$1,'Historical budget'!$B$1:$P$1,0))</f>
        <v>138.93899999999999</v>
      </c>
      <c r="J11">
        <f>INDEX('Historical budget'!$B$2:$P$62,MATCH($A11,'Historical budget'!$A$2:$A$62,0),MATCH(J$1,'Historical budget'!$B$1:$P$1,0))</f>
        <v>65.677000000000007</v>
      </c>
      <c r="K11">
        <f>INDEX('Historical budget'!$B$2:$P$62,MATCH($A11,'Historical budget'!$A$2:$A$62,0),MATCH(K$1,'Historical budget'!$B$1:$P$1,0))</f>
        <v>18.745000000000001</v>
      </c>
      <c r="L11">
        <f>INDEX('Historical budget'!$B$2:$P$62,MATCH($A11,'Historical budget'!$A$2:$A$62,0),MATCH(L$1,'Historical budget'!$B$1:$P$1,0))</f>
        <v>5.4109999999999996</v>
      </c>
      <c r="M11">
        <f>INDEX('Historical budget'!$B$2:$P$62,MATCH($A11,'Historical budget'!$A$2:$A$62,0),MATCH(M$1,'Historical budget'!$B$1:$P$1,0))</f>
        <v>7.4390000000000001</v>
      </c>
      <c r="N11">
        <f>INDEX('Historical budget'!$B$2:$P$62,MATCH($A11,'Historical budget'!$A$2:$A$62,0),MATCH(N$1,'Historical budget'!$B$1:$P$1,0))</f>
        <v>9.25</v>
      </c>
      <c r="O11">
        <f>INDEX('Historical budget'!$B$2:$P$62,MATCH($A11,'Historical budget'!$A$2:$A$62,0),MATCH(O$1,'Historical budget'!$B$1:$P$1,0))</f>
        <v>504.02800000000002</v>
      </c>
      <c r="P11">
        <f>INDEX('Historical budget'!$B$2:$P$62,MATCH($A11,'Historical budget'!$A$2:$A$62,0),MATCH(P$1,'Historical budget'!$B$1:$P$1,0))</f>
        <v>239.99799999999999</v>
      </c>
      <c r="Q11">
        <f>INDEX('Historical budget'!$B$2:$P$62,MATCH($A11,'Historical budget'!$A$2:$A$62,0),MATCH(Q$1,'Historical budget'!$B$1:$P$1,0))</f>
        <v>221.39730699999998</v>
      </c>
      <c r="R11">
        <f>INDEX('Historical budget'!$B$2:$P$62,MATCH($A11,'Historical budget'!$A$2:$A$62,0),MATCH(R$1,'Historical budget'!$B$1:$P$1,0))</f>
        <v>102.59399999999999</v>
      </c>
      <c r="S11">
        <f>INDEX('Historical budget'!$B$2:$P$62,MATCH($A11,'Historical budget'!$A$2:$A$62,0),MATCH(S$1,'Historical budget'!$B$1:$P$1,0))</f>
        <v>37.914000000000001</v>
      </c>
      <c r="T11">
        <f>INDEX('Historical budget'!$B$2:$P$62,MATCH($A11,'Historical budget'!$A$2:$A$62,0),MATCH(T$1,'Historical budget'!$B$1:$P$1,0))</f>
        <v>80.889306999999988</v>
      </c>
      <c r="U11">
        <f>INDEX('Historical budget'!$B$2:$P$62,MATCH($A11,'Historical budget'!$A$2:$A$62,0),MATCH(U$1,'Historical budget'!$B$1:$P$1,0))</f>
        <v>42.633000000000003</v>
      </c>
    </row>
    <row r="12" spans="1:23">
      <c r="A12">
        <f t="shared" si="0"/>
        <v>1980</v>
      </c>
      <c r="B12">
        <f>VLOOKUP($A12,'Historical econ, CY'!$A$2:$BY$79,2,FALSE)</f>
        <v>2857.3249999999998</v>
      </c>
      <c r="C12">
        <f>VLOOKUP($A12,'Historical econ, FY'!$A$2:$BY$79,2,FALSE)</f>
        <v>2791.9</v>
      </c>
      <c r="D12">
        <f>VLOOKUP($A12,'Historical IRS prices'!$A$3:$E$54,4,FALSE)</f>
        <v>0.2314951790271785</v>
      </c>
      <c r="F12">
        <f>VLOOKUP(A12,'Historical AWI'!$A$2:$C$74,3,FALSE)</f>
        <v>0.18917373853983913</v>
      </c>
      <c r="G12">
        <f>INDEX('Historical budget'!$B$2:$P$62,MATCH($A12,'Historical budget'!$A$2:$A$62,0),MATCH(G$1,'Historical budget'!$B$1:$P$1,0))</f>
        <v>517.11199999999997</v>
      </c>
      <c r="H12">
        <f>INDEX('Historical budget'!$B$2:$P$62,MATCH($A12,'Historical budget'!$A$2:$A$62,0),MATCH(H$1,'Historical budget'!$B$1:$P$1,0))</f>
        <v>244.06899999999999</v>
      </c>
      <c r="I12">
        <f>INDEX('Historical budget'!$B$2:$P$62,MATCH($A12,'Historical budget'!$A$2:$A$62,0),MATCH(I$1,'Historical budget'!$B$1:$P$1,0))</f>
        <v>157.803</v>
      </c>
      <c r="J12">
        <f>INDEX('Historical budget'!$B$2:$P$62,MATCH($A12,'Historical budget'!$A$2:$A$62,0),MATCH(J$1,'Historical budget'!$B$1:$P$1,0))</f>
        <v>64.599999999999994</v>
      </c>
      <c r="K12">
        <f>INDEX('Historical budget'!$B$2:$P$62,MATCH($A12,'Historical budget'!$A$2:$A$62,0),MATCH(K$1,'Historical budget'!$B$1:$P$1,0))</f>
        <v>24.329000000000001</v>
      </c>
      <c r="L12">
        <f>INDEX('Historical budget'!$B$2:$P$62,MATCH($A12,'Historical budget'!$A$2:$A$62,0),MATCH(L$1,'Historical budget'!$B$1:$P$1,0))</f>
        <v>6.3890000000000002</v>
      </c>
      <c r="M12">
        <f>INDEX('Historical budget'!$B$2:$P$62,MATCH($A12,'Historical budget'!$A$2:$A$62,0),MATCH(M$1,'Historical budget'!$B$1:$P$1,0))</f>
        <v>7.1740000000000004</v>
      </c>
      <c r="N12">
        <f>INDEX('Historical budget'!$B$2:$P$62,MATCH($A12,'Historical budget'!$A$2:$A$62,0),MATCH(N$1,'Historical budget'!$B$1:$P$1,0))</f>
        <v>12.747999999999999</v>
      </c>
      <c r="O12">
        <f>INDEX('Historical budget'!$B$2:$P$62,MATCH($A12,'Historical budget'!$A$2:$A$62,0),MATCH(O$1,'Historical budget'!$B$1:$P$1,0))</f>
        <v>590.94100000000003</v>
      </c>
      <c r="P12">
        <f>INDEX('Historical budget'!$B$2:$P$62,MATCH($A12,'Historical budget'!$A$2:$A$62,0),MATCH(P$1,'Historical budget'!$B$1:$P$1,0))</f>
        <v>276.32299999999998</v>
      </c>
      <c r="Q12">
        <f>INDEX('Historical budget'!$B$2:$P$62,MATCH($A12,'Historical budget'!$A$2:$A$62,0),MATCH(Q$1,'Historical budget'!$B$1:$P$1,0))</f>
        <v>262.08388300000001</v>
      </c>
      <c r="R12">
        <f>INDEX('Historical budget'!$B$2:$P$62,MATCH($A12,'Historical budget'!$A$2:$A$62,0),MATCH(R$1,'Historical budget'!$B$1:$P$1,0))</f>
        <v>117.053</v>
      </c>
      <c r="S12">
        <f>INDEX('Historical budget'!$B$2:$P$62,MATCH($A12,'Historical budget'!$A$2:$A$62,0),MATCH(S$1,'Historical budget'!$B$1:$P$1,0))</f>
        <v>44.966999999999999</v>
      </c>
      <c r="T12">
        <f>INDEX('Historical budget'!$B$2:$P$62,MATCH($A12,'Historical budget'!$A$2:$A$62,0),MATCH(T$1,'Historical budget'!$B$1:$P$1,0))</f>
        <v>100.06388300000002</v>
      </c>
      <c r="U12">
        <f>INDEX('Historical budget'!$B$2:$P$62,MATCH($A12,'Historical budget'!$A$2:$A$62,0),MATCH(U$1,'Historical budget'!$B$1:$P$1,0))</f>
        <v>52.533000000000001</v>
      </c>
    </row>
    <row r="13" spans="1:23">
      <c r="A13">
        <f t="shared" si="0"/>
        <v>1981</v>
      </c>
      <c r="B13">
        <f>VLOOKUP($A13,'Historical econ, CY'!$A$2:$BY$79,2,FALSE)</f>
        <v>3207.0250000000001</v>
      </c>
      <c r="C13">
        <f>VLOOKUP($A13,'Historical econ, FY'!$A$2:$BY$79,2,FALSE)</f>
        <v>3133.2249999999999</v>
      </c>
      <c r="D13">
        <f>VLOOKUP($A13,'Historical IRS prices'!$A$3:$E$54,4,FALSE)</f>
        <v>0.2628792005508106</v>
      </c>
      <c r="F13">
        <f>VLOOKUP(A13,'Historical AWI'!$A$2:$C$74,3,FALSE)</f>
        <v>0.20821649793766542</v>
      </c>
      <c r="G13">
        <f>INDEX('Historical budget'!$B$2:$P$62,MATCH($A13,'Historical budget'!$A$2:$A$62,0),MATCH(G$1,'Historical budget'!$B$1:$P$1,0))</f>
        <v>599.27200000000005</v>
      </c>
      <c r="H13">
        <f>INDEX('Historical budget'!$B$2:$P$62,MATCH($A13,'Historical budget'!$A$2:$A$62,0),MATCH(H$1,'Historical budget'!$B$1:$P$1,0))</f>
        <v>285.91699999999997</v>
      </c>
      <c r="I13">
        <f>INDEX('Historical budget'!$B$2:$P$62,MATCH($A13,'Historical budget'!$A$2:$A$62,0),MATCH(I$1,'Historical budget'!$B$1:$P$1,0))</f>
        <v>182.72</v>
      </c>
      <c r="J13">
        <f>INDEX('Historical budget'!$B$2:$P$62,MATCH($A13,'Historical budget'!$A$2:$A$62,0),MATCH(J$1,'Historical budget'!$B$1:$P$1,0))</f>
        <v>61.137</v>
      </c>
      <c r="K13">
        <f>INDEX('Historical budget'!$B$2:$P$62,MATCH($A13,'Historical budget'!$A$2:$A$62,0),MATCH(K$1,'Historical budget'!$B$1:$P$1,0))</f>
        <v>40.838999999999999</v>
      </c>
      <c r="L13">
        <f>INDEX('Historical budget'!$B$2:$P$62,MATCH($A13,'Historical budget'!$A$2:$A$62,0),MATCH(L$1,'Historical budget'!$B$1:$P$1,0))</f>
        <v>6.7869999999999999</v>
      </c>
      <c r="M13">
        <f>INDEX('Historical budget'!$B$2:$P$62,MATCH($A13,'Historical budget'!$A$2:$A$62,0),MATCH(M$1,'Historical budget'!$B$1:$P$1,0))</f>
        <v>8.0830000000000002</v>
      </c>
      <c r="N13">
        <f>INDEX('Historical budget'!$B$2:$P$62,MATCH($A13,'Historical budget'!$A$2:$A$62,0),MATCH(N$1,'Historical budget'!$B$1:$P$1,0))</f>
        <v>13.789</v>
      </c>
      <c r="O13">
        <f>INDEX('Historical budget'!$B$2:$P$62,MATCH($A13,'Historical budget'!$A$2:$A$62,0),MATCH(O$1,'Historical budget'!$B$1:$P$1,0))</f>
        <v>678.24099999999999</v>
      </c>
      <c r="P13">
        <f>INDEX('Historical budget'!$B$2:$P$62,MATCH($A13,'Historical budget'!$A$2:$A$62,0),MATCH(P$1,'Historical budget'!$B$1:$P$1,0))</f>
        <v>307.91300000000001</v>
      </c>
      <c r="Q13">
        <f>INDEX('Historical budget'!$B$2:$P$62,MATCH($A13,'Historical budget'!$A$2:$A$62,0),MATCH(Q$1,'Historical budget'!$B$1:$P$1,0))</f>
        <v>301.56232399999993</v>
      </c>
      <c r="R13">
        <f>INDEX('Historical budget'!$B$2:$P$62,MATCH($A13,'Historical budget'!$A$2:$A$62,0),MATCH(R$1,'Historical budget'!$B$1:$P$1,0))</f>
        <v>137.881</v>
      </c>
      <c r="S13">
        <f>INDEX('Historical budget'!$B$2:$P$62,MATCH($A13,'Historical budget'!$A$2:$A$62,0),MATCH(S$1,'Historical budget'!$B$1:$P$1,0))</f>
        <v>54.76</v>
      </c>
      <c r="T13">
        <f>INDEX('Historical budget'!$B$2:$P$62,MATCH($A13,'Historical budget'!$A$2:$A$62,0),MATCH(T$1,'Historical budget'!$B$1:$P$1,0))</f>
        <v>108.92132399999994</v>
      </c>
      <c r="U13">
        <f>INDEX('Historical budget'!$B$2:$P$62,MATCH($A13,'Historical budget'!$A$2:$A$62,0),MATCH(U$1,'Historical budget'!$B$1:$P$1,0))</f>
        <v>68.766000000000005</v>
      </c>
    </row>
    <row r="14" spans="1:23">
      <c r="A14">
        <f t="shared" si="0"/>
        <v>1982</v>
      </c>
      <c r="B14">
        <f>VLOOKUP($A14,'Historical econ, CY'!$A$2:$BY$79,2,FALSE)</f>
        <v>3343.8</v>
      </c>
      <c r="C14">
        <f>VLOOKUP($A14,'Historical econ, FY'!$A$2:$BY$79,2,FALSE)</f>
        <v>3313.35</v>
      </c>
      <c r="D14">
        <f>VLOOKUP($A14,'Historical IRS prices'!$A$3:$E$54,4,FALSE)</f>
        <v>0.29238294589505326</v>
      </c>
      <c r="F14">
        <f>VLOOKUP(A14,'Historical AWI'!$A$2:$C$74,3,FALSE)</f>
        <v>0.21967928245213605</v>
      </c>
      <c r="G14">
        <f>INDEX('Historical budget'!$B$2:$P$62,MATCH($A14,'Historical budget'!$A$2:$A$62,0),MATCH(G$1,'Historical budget'!$B$1:$P$1,0))</f>
        <v>617.76599999999996</v>
      </c>
      <c r="H14">
        <f>INDEX('Historical budget'!$B$2:$P$62,MATCH($A14,'Historical budget'!$A$2:$A$62,0),MATCH(H$1,'Historical budget'!$B$1:$P$1,0))</f>
        <v>297.74400000000003</v>
      </c>
      <c r="I14">
        <f>INDEX('Historical budget'!$B$2:$P$62,MATCH($A14,'Historical budget'!$A$2:$A$62,0),MATCH(I$1,'Historical budget'!$B$1:$P$1,0))</f>
        <v>201.49799999999999</v>
      </c>
      <c r="J14">
        <f>INDEX('Historical budget'!$B$2:$P$62,MATCH($A14,'Historical budget'!$A$2:$A$62,0),MATCH(J$1,'Historical budget'!$B$1:$P$1,0))</f>
        <v>49.207000000000001</v>
      </c>
      <c r="K14">
        <f>INDEX('Historical budget'!$B$2:$P$62,MATCH($A14,'Historical budget'!$A$2:$A$62,0),MATCH(K$1,'Historical budget'!$B$1:$P$1,0))</f>
        <v>36.311</v>
      </c>
      <c r="L14">
        <f>INDEX('Historical budget'!$B$2:$P$62,MATCH($A14,'Historical budget'!$A$2:$A$62,0),MATCH(L$1,'Historical budget'!$B$1:$P$1,0))</f>
        <v>7.9909999999999997</v>
      </c>
      <c r="M14">
        <f>INDEX('Historical budget'!$B$2:$P$62,MATCH($A14,'Historical budget'!$A$2:$A$62,0),MATCH(M$1,'Historical budget'!$B$1:$P$1,0))</f>
        <v>8.8539999999999992</v>
      </c>
      <c r="N14">
        <f>INDEX('Historical budget'!$B$2:$P$62,MATCH($A14,'Historical budget'!$A$2:$A$62,0),MATCH(N$1,'Historical budget'!$B$1:$P$1,0))</f>
        <v>16.161000000000001</v>
      </c>
      <c r="O14">
        <f>INDEX('Historical budget'!$B$2:$P$62,MATCH($A14,'Historical budget'!$A$2:$A$62,0),MATCH(O$1,'Historical budget'!$B$1:$P$1,0))</f>
        <v>745.74300000000005</v>
      </c>
      <c r="P14">
        <f>INDEX('Historical budget'!$B$2:$P$62,MATCH($A14,'Historical budget'!$A$2:$A$62,0),MATCH(P$1,'Historical budget'!$B$1:$P$1,0))</f>
        <v>325.952</v>
      </c>
      <c r="Q14">
        <f>INDEX('Historical budget'!$B$2:$P$62,MATCH($A14,'Historical budget'!$A$2:$A$62,0),MATCH(Q$1,'Historical budget'!$B$1:$P$1,0))</f>
        <v>334.75947299999996</v>
      </c>
      <c r="R14">
        <f>INDEX('Historical budget'!$B$2:$P$62,MATCH($A14,'Historical budget'!$A$2:$A$62,0),MATCH(R$1,'Historical budget'!$B$1:$P$1,0))</f>
        <v>153.916</v>
      </c>
      <c r="S14">
        <f>INDEX('Historical budget'!$B$2:$P$62,MATCH($A14,'Historical budget'!$A$2:$A$62,0),MATCH(S$1,'Historical budget'!$B$1:$P$1,0))</f>
        <v>62.702999999999996</v>
      </c>
      <c r="T14">
        <f>INDEX('Historical budget'!$B$2:$P$62,MATCH($A14,'Historical budget'!$A$2:$A$62,0),MATCH(T$1,'Historical budget'!$B$1:$P$1,0))</f>
        <v>118.14047299999996</v>
      </c>
      <c r="U14">
        <f>INDEX('Historical budget'!$B$2:$P$62,MATCH($A14,'Historical budget'!$A$2:$A$62,0),MATCH(U$1,'Historical budget'!$B$1:$P$1,0))</f>
        <v>85.031999999999996</v>
      </c>
    </row>
    <row r="15" spans="1:23">
      <c r="A15">
        <f t="shared" si="0"/>
        <v>1983</v>
      </c>
      <c r="B15">
        <f>VLOOKUP($A15,'Historical econ, CY'!$A$2:$BY$79,2,FALSE)</f>
        <v>3634.0250000000001</v>
      </c>
      <c r="C15">
        <f>VLOOKUP($A15,'Historical econ, FY'!$A$2:$BY$79,2,FALSE)</f>
        <v>3536</v>
      </c>
      <c r="D15">
        <f>VLOOKUP($A15,'Historical IRS prices'!$A$3:$E$54,4,FALSE)</f>
        <v>0.31538867797228837</v>
      </c>
      <c r="F15">
        <f>VLOOKUP(A15,'Historical AWI'!$A$2:$C$74,3,FALSE)</f>
        <v>0.23038104595418521</v>
      </c>
      <c r="G15">
        <f>INDEX('Historical budget'!$B$2:$P$62,MATCH($A15,'Historical budget'!$A$2:$A$62,0),MATCH(G$1,'Historical budget'!$B$1:$P$1,0))</f>
        <v>600.56200000000001</v>
      </c>
      <c r="H15">
        <f>INDEX('Historical budget'!$B$2:$P$62,MATCH($A15,'Historical budget'!$A$2:$A$62,0),MATCH(H$1,'Historical budget'!$B$1:$P$1,0))</f>
        <v>288.93799999999999</v>
      </c>
      <c r="I15">
        <f>INDEX('Historical budget'!$B$2:$P$62,MATCH($A15,'Historical budget'!$A$2:$A$62,0),MATCH(I$1,'Historical budget'!$B$1:$P$1,0))</f>
        <v>208.994</v>
      </c>
      <c r="J15">
        <f>INDEX('Historical budget'!$B$2:$P$62,MATCH($A15,'Historical budget'!$A$2:$A$62,0),MATCH(J$1,'Historical budget'!$B$1:$P$1,0))</f>
        <v>37.021999999999998</v>
      </c>
      <c r="K15">
        <f>INDEX('Historical budget'!$B$2:$P$62,MATCH($A15,'Historical budget'!$A$2:$A$62,0),MATCH(K$1,'Historical budget'!$B$1:$P$1,0))</f>
        <v>35.299999999999997</v>
      </c>
      <c r="L15">
        <f>INDEX('Historical budget'!$B$2:$P$62,MATCH($A15,'Historical budget'!$A$2:$A$62,0),MATCH(L$1,'Historical budget'!$B$1:$P$1,0))</f>
        <v>6.0529999999999999</v>
      </c>
      <c r="M15">
        <f>INDEX('Historical budget'!$B$2:$P$62,MATCH($A15,'Historical budget'!$A$2:$A$62,0),MATCH(M$1,'Historical budget'!$B$1:$P$1,0))</f>
        <v>8.6549999999999994</v>
      </c>
      <c r="N15">
        <f>INDEX('Historical budget'!$B$2:$P$62,MATCH($A15,'Historical budget'!$A$2:$A$62,0),MATCH(N$1,'Historical budget'!$B$1:$P$1,0))</f>
        <v>15.6</v>
      </c>
      <c r="O15">
        <f>INDEX('Historical budget'!$B$2:$P$62,MATCH($A15,'Historical budget'!$A$2:$A$62,0),MATCH(O$1,'Historical budget'!$B$1:$P$1,0))</f>
        <v>808.36400000000003</v>
      </c>
      <c r="P15">
        <f>INDEX('Historical budget'!$B$2:$P$62,MATCH($A15,'Historical budget'!$A$2:$A$62,0),MATCH(P$1,'Historical budget'!$B$1:$P$1,0))</f>
        <v>353.31</v>
      </c>
      <c r="Q15">
        <f>INDEX('Historical budget'!$B$2:$P$62,MATCH($A15,'Historical budget'!$A$2:$A$62,0),MATCH(Q$1,'Historical budget'!$B$1:$P$1,0))</f>
        <v>365.24620900000002</v>
      </c>
      <c r="R15">
        <f>INDEX('Historical budget'!$B$2:$P$62,MATCH($A15,'Historical budget'!$A$2:$A$62,0),MATCH(R$1,'Historical budget'!$B$1:$P$1,0))</f>
        <v>168.51300000000001</v>
      </c>
      <c r="S15">
        <f>INDEX('Historical budget'!$B$2:$P$62,MATCH($A15,'Historical budget'!$A$2:$A$62,0),MATCH(S$1,'Historical budget'!$B$1:$P$1,0))</f>
        <v>70.22999999999999</v>
      </c>
      <c r="T15">
        <f>INDEX('Historical budget'!$B$2:$P$62,MATCH($A15,'Historical budget'!$A$2:$A$62,0),MATCH(T$1,'Historical budget'!$B$1:$P$1,0))</f>
        <v>126.50320900000003</v>
      </c>
      <c r="U15">
        <f>INDEX('Historical budget'!$B$2:$P$62,MATCH($A15,'Historical budget'!$A$2:$A$62,0),MATCH(U$1,'Historical budget'!$B$1:$P$1,0))</f>
        <v>89.808000000000007</v>
      </c>
    </row>
    <row r="16" spans="1:23">
      <c r="A16">
        <f t="shared" si="0"/>
        <v>1984</v>
      </c>
      <c r="B16">
        <f>VLOOKUP($A16,'Historical econ, CY'!$A$2:$BY$79,2,FALSE)</f>
        <v>4037.65</v>
      </c>
      <c r="C16">
        <f>VLOOKUP($A16,'Historical econ, FY'!$A$2:$BY$79,2,FALSE)</f>
        <v>3949.1750000000002</v>
      </c>
      <c r="D16">
        <f>VLOOKUP($A16,'Historical IRS prices'!$A$3:$E$54,4,FALSE)</f>
        <v>0.32702979961233164</v>
      </c>
      <c r="F16">
        <f>VLOOKUP(A16,'Historical AWI'!$A$2:$C$74,3,FALSE)</f>
        <v>0.24392386386355192</v>
      </c>
      <c r="G16">
        <f>INDEX('Historical budget'!$B$2:$P$62,MATCH($A16,'Historical budget'!$A$2:$A$62,0),MATCH(G$1,'Historical budget'!$B$1:$P$1,0))</f>
        <v>666.43799999999999</v>
      </c>
      <c r="H16">
        <f>INDEX('Historical budget'!$B$2:$P$62,MATCH($A16,'Historical budget'!$A$2:$A$62,0),MATCH(H$1,'Historical budget'!$B$1:$P$1,0))</f>
        <v>298.41500000000002</v>
      </c>
      <c r="I16">
        <f>INDEX('Historical budget'!$B$2:$P$62,MATCH($A16,'Historical budget'!$A$2:$A$62,0),MATCH(I$1,'Historical budget'!$B$1:$P$1,0))</f>
        <v>239.376</v>
      </c>
      <c r="J16">
        <f>INDEX('Historical budget'!$B$2:$P$62,MATCH($A16,'Historical budget'!$A$2:$A$62,0),MATCH(J$1,'Historical budget'!$B$1:$P$1,0))</f>
        <v>56.893000000000001</v>
      </c>
      <c r="K16">
        <f>INDEX('Historical budget'!$B$2:$P$62,MATCH($A16,'Historical budget'!$A$2:$A$62,0),MATCH(K$1,'Historical budget'!$B$1:$P$1,0))</f>
        <v>37.360999999999997</v>
      </c>
      <c r="L16">
        <f>INDEX('Historical budget'!$B$2:$P$62,MATCH($A16,'Historical budget'!$A$2:$A$62,0),MATCH(L$1,'Historical budget'!$B$1:$P$1,0))</f>
        <v>6.01</v>
      </c>
      <c r="M16">
        <f>INDEX('Historical budget'!$B$2:$P$62,MATCH($A16,'Historical budget'!$A$2:$A$62,0),MATCH(M$1,'Historical budget'!$B$1:$P$1,0))</f>
        <v>11.37</v>
      </c>
      <c r="N16">
        <f>INDEX('Historical budget'!$B$2:$P$62,MATCH($A16,'Historical budget'!$A$2:$A$62,0),MATCH(N$1,'Historical budget'!$B$1:$P$1,0))</f>
        <v>17.013000000000002</v>
      </c>
      <c r="O16">
        <f>INDEX('Historical budget'!$B$2:$P$62,MATCH($A16,'Historical budget'!$A$2:$A$62,0),MATCH(O$1,'Historical budget'!$B$1:$P$1,0))</f>
        <v>851.80499999999995</v>
      </c>
      <c r="P16">
        <f>INDEX('Historical budget'!$B$2:$P$62,MATCH($A16,'Historical budget'!$A$2:$A$62,0),MATCH(P$1,'Historical budget'!$B$1:$P$1,0))</f>
        <v>379.447</v>
      </c>
      <c r="Q16">
        <f>INDEX('Historical budget'!$B$2:$P$62,MATCH($A16,'Historical budget'!$A$2:$A$62,0),MATCH(Q$1,'Historical budget'!$B$1:$P$1,0))</f>
        <v>361.25643999999994</v>
      </c>
      <c r="R16">
        <f>INDEX('Historical budget'!$B$2:$P$62,MATCH($A16,'Historical budget'!$A$2:$A$62,0),MATCH(R$1,'Historical budget'!$B$1:$P$1,0))</f>
        <v>176.05199999999999</v>
      </c>
      <c r="S16">
        <f>INDEX('Historical budget'!$B$2:$P$62,MATCH($A16,'Historical budget'!$A$2:$A$62,0),MATCH(S$1,'Historical budget'!$B$1:$P$1,0))</f>
        <v>76.069999999999993</v>
      </c>
      <c r="T16">
        <f>INDEX('Historical budget'!$B$2:$P$62,MATCH($A16,'Historical budget'!$A$2:$A$62,0),MATCH(T$1,'Historical budget'!$B$1:$P$1,0))</f>
        <v>109.13443999999996</v>
      </c>
      <c r="U16">
        <f>INDEX('Historical budget'!$B$2:$P$62,MATCH($A16,'Historical budget'!$A$2:$A$62,0),MATCH(U$1,'Historical budget'!$B$1:$P$1,0))</f>
        <v>111.102</v>
      </c>
    </row>
    <row r="17" spans="1:21">
      <c r="A17">
        <f t="shared" si="0"/>
        <v>1985</v>
      </c>
      <c r="B17">
        <f>VLOOKUP($A17,'Historical econ, CY'!$A$2:$BY$79,2,FALSE)</f>
        <v>4339</v>
      </c>
      <c r="C17">
        <f>VLOOKUP($A17,'Historical econ, FY'!$A$2:$BY$79,2,FALSE)</f>
        <v>4265.125</v>
      </c>
      <c r="D17">
        <f>VLOOKUP($A17,'Historical IRS prices'!$A$3:$E$54,4,FALSE)</f>
        <v>0.3400811283869169</v>
      </c>
      <c r="F17">
        <f>VLOOKUP(A17,'Historical AWI'!$A$2:$C$74,3,FALSE)</f>
        <v>0.25431632085161332</v>
      </c>
      <c r="G17">
        <f>INDEX('Historical budget'!$B$2:$P$62,MATCH($A17,'Historical budget'!$A$2:$A$62,0),MATCH(G$1,'Historical budget'!$B$1:$P$1,0))</f>
        <v>734.03700000000003</v>
      </c>
      <c r="H17">
        <f>INDEX('Historical budget'!$B$2:$P$62,MATCH($A17,'Historical budget'!$A$2:$A$62,0),MATCH(H$1,'Historical budget'!$B$1:$P$1,0))</f>
        <v>334.53100000000001</v>
      </c>
      <c r="I17">
        <f>INDEX('Historical budget'!$B$2:$P$62,MATCH($A17,'Historical budget'!$A$2:$A$62,0),MATCH(I$1,'Historical budget'!$B$1:$P$1,0))</f>
        <v>265.16300000000001</v>
      </c>
      <c r="J17">
        <f>INDEX('Historical budget'!$B$2:$P$62,MATCH($A17,'Historical budget'!$A$2:$A$62,0),MATCH(J$1,'Historical budget'!$B$1:$P$1,0))</f>
        <v>61.331000000000003</v>
      </c>
      <c r="K17">
        <f>INDEX('Historical budget'!$B$2:$P$62,MATCH($A17,'Historical budget'!$A$2:$A$62,0),MATCH(K$1,'Historical budget'!$B$1:$P$1,0))</f>
        <v>35.991999999999997</v>
      </c>
      <c r="L17">
        <f>INDEX('Historical budget'!$B$2:$P$62,MATCH($A17,'Historical budget'!$A$2:$A$62,0),MATCH(L$1,'Historical budget'!$B$1:$P$1,0))</f>
        <v>6.4219999999999997</v>
      </c>
      <c r="M17">
        <f>INDEX('Historical budget'!$B$2:$P$62,MATCH($A17,'Historical budget'!$A$2:$A$62,0),MATCH(M$1,'Historical budget'!$B$1:$P$1,0))</f>
        <v>12.079000000000001</v>
      </c>
      <c r="N17">
        <f>INDEX('Historical budget'!$B$2:$P$62,MATCH($A17,'Historical budget'!$A$2:$A$62,0),MATCH(N$1,'Historical budget'!$B$1:$P$1,0))</f>
        <v>18.518999999999998</v>
      </c>
      <c r="O17">
        <f>INDEX('Historical budget'!$B$2:$P$62,MATCH($A17,'Historical budget'!$A$2:$A$62,0),MATCH(O$1,'Historical budget'!$B$1:$P$1,0))</f>
        <v>946.34400000000005</v>
      </c>
      <c r="P17">
        <f>INDEX('Historical budget'!$B$2:$P$62,MATCH($A17,'Historical budget'!$A$2:$A$62,0),MATCH(P$1,'Historical budget'!$B$1:$P$1,0))</f>
        <v>415.79200000000003</v>
      </c>
      <c r="Q17">
        <f>INDEX('Historical budget'!$B$2:$P$62,MATCH($A17,'Historical budget'!$A$2:$A$62,0),MATCH(Q$1,'Historical budget'!$B$1:$P$1,0))</f>
        <v>401.07306400000004</v>
      </c>
      <c r="R17">
        <f>INDEX('Historical budget'!$B$2:$P$62,MATCH($A17,'Historical budget'!$A$2:$A$62,0),MATCH(R$1,'Historical budget'!$B$1:$P$1,0))</f>
        <v>186.43199999999999</v>
      </c>
      <c r="S17">
        <f>INDEX('Historical budget'!$B$2:$P$62,MATCH($A17,'Historical budget'!$A$2:$A$62,0),MATCH(S$1,'Historical budget'!$B$1:$P$1,0))</f>
        <v>86.742000000000004</v>
      </c>
      <c r="T17">
        <f>INDEX('Historical budget'!$B$2:$P$62,MATCH($A17,'Historical budget'!$A$2:$A$62,0),MATCH(T$1,'Historical budget'!$B$1:$P$1,0))</f>
        <v>127.89906400000005</v>
      </c>
      <c r="U17">
        <f>INDEX('Historical budget'!$B$2:$P$62,MATCH($A17,'Historical budget'!$A$2:$A$62,0),MATCH(U$1,'Historical budget'!$B$1:$P$1,0))</f>
        <v>129.47800000000001</v>
      </c>
    </row>
    <row r="18" spans="1:21">
      <c r="A18">
        <f t="shared" si="0"/>
        <v>1986</v>
      </c>
      <c r="B18">
        <f>VLOOKUP($A18,'Historical econ, CY'!$A$2:$BY$79,2,FALSE)</f>
        <v>4579.625</v>
      </c>
      <c r="C18">
        <f>VLOOKUP($A18,'Historical econ, FY'!$A$2:$BY$79,2,FALSE)</f>
        <v>4526.25</v>
      </c>
      <c r="D18">
        <f>VLOOKUP($A18,'Historical IRS prices'!$A$3:$E$54,4,FALSE)</f>
        <v>0.35293889931950623</v>
      </c>
      <c r="F18">
        <f>VLOOKUP(A18,'Historical AWI'!$A$2:$C$74,3,FALSE)</f>
        <v>0.26186469990827133</v>
      </c>
      <c r="G18">
        <f>INDEX('Historical budget'!$B$2:$P$62,MATCH($A18,'Historical budget'!$A$2:$A$62,0),MATCH(G$1,'Historical budget'!$B$1:$P$1,0))</f>
        <v>769.15499999999997</v>
      </c>
      <c r="H18">
        <f>INDEX('Historical budget'!$B$2:$P$62,MATCH($A18,'Historical budget'!$A$2:$A$62,0),MATCH(H$1,'Historical budget'!$B$1:$P$1,0))</f>
        <v>348.959</v>
      </c>
      <c r="I18">
        <f>INDEX('Historical budget'!$B$2:$P$62,MATCH($A18,'Historical budget'!$A$2:$A$62,0),MATCH(I$1,'Historical budget'!$B$1:$P$1,0))</f>
        <v>283.90100000000001</v>
      </c>
      <c r="J18">
        <f>INDEX('Historical budget'!$B$2:$P$62,MATCH($A18,'Historical budget'!$A$2:$A$62,0),MATCH(J$1,'Historical budget'!$B$1:$P$1,0))</f>
        <v>63.143000000000001</v>
      </c>
      <c r="K18">
        <f>INDEX('Historical budget'!$B$2:$P$62,MATCH($A18,'Historical budget'!$A$2:$A$62,0),MATCH(K$1,'Historical budget'!$B$1:$P$1,0))</f>
        <v>32.918999999999997</v>
      </c>
      <c r="L18">
        <f>INDEX('Historical budget'!$B$2:$P$62,MATCH($A18,'Historical budget'!$A$2:$A$62,0),MATCH(L$1,'Historical budget'!$B$1:$P$1,0))</f>
        <v>6.9580000000000002</v>
      </c>
      <c r="M18">
        <f>INDEX('Historical budget'!$B$2:$P$62,MATCH($A18,'Historical budget'!$A$2:$A$62,0),MATCH(M$1,'Historical budget'!$B$1:$P$1,0))</f>
        <v>13.327</v>
      </c>
      <c r="N18">
        <f>INDEX('Historical budget'!$B$2:$P$62,MATCH($A18,'Historical budget'!$A$2:$A$62,0),MATCH(N$1,'Historical budget'!$B$1:$P$1,0))</f>
        <v>19.948</v>
      </c>
      <c r="O18">
        <f>INDEX('Historical budget'!$B$2:$P$62,MATCH($A18,'Historical budget'!$A$2:$A$62,0),MATCH(O$1,'Historical budget'!$B$1:$P$1,0))</f>
        <v>990.38199999999995</v>
      </c>
      <c r="P18">
        <f>INDEX('Historical budget'!$B$2:$P$62,MATCH($A18,'Historical budget'!$A$2:$A$62,0),MATCH(P$1,'Historical budget'!$B$1:$P$1,0))</f>
        <v>438.52</v>
      </c>
      <c r="Q18">
        <f>INDEX('Historical budget'!$B$2:$P$62,MATCH($A18,'Historical budget'!$A$2:$A$62,0),MATCH(Q$1,'Historical budget'!$B$1:$P$1,0))</f>
        <v>415.84456600000004</v>
      </c>
      <c r="R18">
        <f>INDEX('Historical budget'!$B$2:$P$62,MATCH($A18,'Historical budget'!$A$2:$A$62,0),MATCH(R$1,'Historical budget'!$B$1:$P$1,0))</f>
        <v>196.547</v>
      </c>
      <c r="S18">
        <f>INDEX('Historical budget'!$B$2:$P$62,MATCH($A18,'Historical budget'!$A$2:$A$62,0),MATCH(S$1,'Historical budget'!$B$1:$P$1,0))</f>
        <v>93.44</v>
      </c>
      <c r="T18">
        <f>INDEX('Historical budget'!$B$2:$P$62,MATCH($A18,'Historical budget'!$A$2:$A$62,0),MATCH(T$1,'Historical budget'!$B$1:$P$1,0))</f>
        <v>125.85756600000005</v>
      </c>
      <c r="U18">
        <f>INDEX('Historical budget'!$B$2:$P$62,MATCH($A18,'Historical budget'!$A$2:$A$62,0),MATCH(U$1,'Historical budget'!$B$1:$P$1,0))</f>
        <v>136.017</v>
      </c>
    </row>
    <row r="19" spans="1:21">
      <c r="A19">
        <f t="shared" si="0"/>
        <v>1987</v>
      </c>
      <c r="B19">
        <f>VLOOKUP($A19,'Historical econ, CY'!$A$2:$BY$79,2,FALSE)</f>
        <v>4855.25</v>
      </c>
      <c r="C19">
        <f>VLOOKUP($A19,'Historical econ, FY'!$A$2:$BY$79,2,FALSE)</f>
        <v>4767.6499999999996</v>
      </c>
      <c r="D19">
        <f>VLOOKUP($A19,'Historical IRS prices'!$A$3:$E$54,4,FALSE)</f>
        <v>0.36200846677303167</v>
      </c>
      <c r="F19">
        <f>VLOOKUP(A19,'Historical AWI'!$A$2:$C$74,3,FALSE)</f>
        <v>0.27856498402054519</v>
      </c>
      <c r="G19">
        <f>INDEX('Historical budget'!$B$2:$P$62,MATCH($A19,'Historical budget'!$A$2:$A$62,0),MATCH(G$1,'Historical budget'!$B$1:$P$1,0))</f>
        <v>854.28700000000003</v>
      </c>
      <c r="H19">
        <f>INDEX('Historical budget'!$B$2:$P$62,MATCH($A19,'Historical budget'!$A$2:$A$62,0),MATCH(H$1,'Historical budget'!$B$1:$P$1,0))</f>
        <v>392.55700000000002</v>
      </c>
      <c r="I19">
        <f>INDEX('Historical budget'!$B$2:$P$62,MATCH($A19,'Historical budget'!$A$2:$A$62,0),MATCH(I$1,'Historical budget'!$B$1:$P$1,0))</f>
        <v>303.31799999999998</v>
      </c>
      <c r="J19">
        <f>INDEX('Historical budget'!$B$2:$P$62,MATCH($A19,'Historical budget'!$A$2:$A$62,0),MATCH(J$1,'Historical budget'!$B$1:$P$1,0))</f>
        <v>83.926000000000002</v>
      </c>
      <c r="K19">
        <f>INDEX('Historical budget'!$B$2:$P$62,MATCH($A19,'Historical budget'!$A$2:$A$62,0),MATCH(K$1,'Historical budget'!$B$1:$P$1,0))</f>
        <v>32.457000000000001</v>
      </c>
      <c r="L19">
        <f>INDEX('Historical budget'!$B$2:$P$62,MATCH($A19,'Historical budget'!$A$2:$A$62,0),MATCH(L$1,'Historical budget'!$B$1:$P$1,0))</f>
        <v>7.4930000000000003</v>
      </c>
      <c r="M19">
        <f>INDEX('Historical budget'!$B$2:$P$62,MATCH($A19,'Historical budget'!$A$2:$A$62,0),MATCH(M$1,'Historical budget'!$B$1:$P$1,0))</f>
        <v>15.085000000000001</v>
      </c>
      <c r="N19">
        <f>INDEX('Historical budget'!$B$2:$P$62,MATCH($A19,'Historical budget'!$A$2:$A$62,0),MATCH(N$1,'Historical budget'!$B$1:$P$1,0))</f>
        <v>19.451000000000001</v>
      </c>
      <c r="O19">
        <f>INDEX('Historical budget'!$B$2:$P$62,MATCH($A19,'Historical budget'!$A$2:$A$62,0),MATCH(O$1,'Historical budget'!$B$1:$P$1,0))</f>
        <v>1004.0170000000001</v>
      </c>
      <c r="P19">
        <f>INDEX('Historical budget'!$B$2:$P$62,MATCH($A19,'Historical budget'!$A$2:$A$62,0),MATCH(P$1,'Historical budget'!$B$1:$P$1,0))</f>
        <v>444.161</v>
      </c>
      <c r="Q19">
        <f>INDEX('Historical budget'!$B$2:$P$62,MATCH($A19,'Historical budget'!$A$2:$A$62,0),MATCH(Q$1,'Historical budget'!$B$1:$P$1,0))</f>
        <v>421.245454</v>
      </c>
      <c r="R19">
        <f>INDEX('Historical budget'!$B$2:$P$62,MATCH($A19,'Historical budget'!$A$2:$A$62,0),MATCH(R$1,'Historical budget'!$B$1:$P$1,0))</f>
        <v>205.072</v>
      </c>
      <c r="S19">
        <f>INDEX('Historical budget'!$B$2:$P$62,MATCH($A19,'Historical budget'!$A$2:$A$62,0),MATCH(S$1,'Historical budget'!$B$1:$P$1,0))</f>
        <v>100.828</v>
      </c>
      <c r="T19">
        <f>INDEX('Historical budget'!$B$2:$P$62,MATCH($A19,'Historical budget'!$A$2:$A$62,0),MATCH(T$1,'Historical budget'!$B$1:$P$1,0))</f>
        <v>115.34545399999999</v>
      </c>
      <c r="U19">
        <f>INDEX('Historical budget'!$B$2:$P$62,MATCH($A19,'Historical budget'!$A$2:$A$62,0),MATCH(U$1,'Historical budget'!$B$1:$P$1,0))</f>
        <v>138.61099999999999</v>
      </c>
    </row>
    <row r="20" spans="1:21">
      <c r="A20">
        <f t="shared" si="0"/>
        <v>1988</v>
      </c>
      <c r="B20">
        <f>VLOOKUP($A20,'Historical econ, CY'!$A$2:$BY$79,2,FALSE)</f>
        <v>5236.4250000000002</v>
      </c>
      <c r="C20">
        <f>VLOOKUP($A20,'Historical econ, FY'!$A$2:$BY$79,2,FALSE)</f>
        <v>5138.55</v>
      </c>
      <c r="D20">
        <f>VLOOKUP($A20,'Historical IRS prices'!$A$3:$E$54,4,FALSE)</f>
        <v>0.37157575439168961</v>
      </c>
      <c r="F20">
        <f>VLOOKUP(A20,'Historical AWI'!$A$2:$C$74,3,FALSE)</f>
        <v>0.29228467808893721</v>
      </c>
      <c r="G20">
        <f>INDEX('Historical budget'!$B$2:$P$62,MATCH($A20,'Historical budget'!$A$2:$A$62,0),MATCH(G$1,'Historical budget'!$B$1:$P$1,0))</f>
        <v>909.23800000000006</v>
      </c>
      <c r="H20">
        <f>INDEX('Historical budget'!$B$2:$P$62,MATCH($A20,'Historical budget'!$A$2:$A$62,0),MATCH(H$1,'Historical budget'!$B$1:$P$1,0))</f>
        <v>401.18099999999998</v>
      </c>
      <c r="I20">
        <f>INDEX('Historical budget'!$B$2:$P$62,MATCH($A20,'Historical budget'!$A$2:$A$62,0),MATCH(I$1,'Historical budget'!$B$1:$P$1,0))</f>
        <v>334.33499999999998</v>
      </c>
      <c r="J20">
        <f>INDEX('Historical budget'!$B$2:$P$62,MATCH($A20,'Historical budget'!$A$2:$A$62,0),MATCH(J$1,'Historical budget'!$B$1:$P$1,0))</f>
        <v>94.507999999999996</v>
      </c>
      <c r="K20">
        <f>INDEX('Historical budget'!$B$2:$P$62,MATCH($A20,'Historical budget'!$A$2:$A$62,0),MATCH(K$1,'Historical budget'!$B$1:$P$1,0))</f>
        <v>35.226999999999997</v>
      </c>
      <c r="L20">
        <f>INDEX('Historical budget'!$B$2:$P$62,MATCH($A20,'Historical budget'!$A$2:$A$62,0),MATCH(L$1,'Historical budget'!$B$1:$P$1,0))</f>
        <v>7.5940000000000003</v>
      </c>
      <c r="M20">
        <f>INDEX('Historical budget'!$B$2:$P$62,MATCH($A20,'Historical budget'!$A$2:$A$62,0),MATCH(M$1,'Historical budget'!$B$1:$P$1,0))</f>
        <v>16.198</v>
      </c>
      <c r="N20">
        <f>INDEX('Historical budget'!$B$2:$P$62,MATCH($A20,'Historical budget'!$A$2:$A$62,0),MATCH(N$1,'Historical budget'!$B$1:$P$1,0))</f>
        <v>20.195</v>
      </c>
      <c r="O20">
        <f>INDEX('Historical budget'!$B$2:$P$62,MATCH($A20,'Historical budget'!$A$2:$A$62,0),MATCH(O$1,'Historical budget'!$B$1:$P$1,0))</f>
        <v>1064.4159999999999</v>
      </c>
      <c r="P20">
        <f>INDEX('Historical budget'!$B$2:$P$62,MATCH($A20,'Historical budget'!$A$2:$A$62,0),MATCH(P$1,'Historical budget'!$B$1:$P$1,0))</f>
        <v>464.41700000000003</v>
      </c>
      <c r="Q20">
        <f>INDEX('Historical budget'!$B$2:$P$62,MATCH($A20,'Historical budget'!$A$2:$A$62,0),MATCH(Q$1,'Historical budget'!$B$1:$P$1,0))</f>
        <v>448.19510500000001</v>
      </c>
      <c r="R20">
        <f>INDEX('Historical budget'!$B$2:$P$62,MATCH($A20,'Historical budget'!$A$2:$A$62,0),MATCH(R$1,'Historical budget'!$B$1:$P$1,0))</f>
        <v>216.80799999999999</v>
      </c>
      <c r="S20">
        <f>INDEX('Historical budget'!$B$2:$P$62,MATCH($A20,'Historical budget'!$A$2:$A$62,0),MATCH(S$1,'Historical budget'!$B$1:$P$1,0))</f>
        <v>107.36800000000001</v>
      </c>
      <c r="T20">
        <f>INDEX('Historical budget'!$B$2:$P$62,MATCH($A20,'Historical budget'!$A$2:$A$62,0),MATCH(T$1,'Historical budget'!$B$1:$P$1,0))</f>
        <v>124.01910500000001</v>
      </c>
      <c r="U20">
        <f>INDEX('Historical budget'!$B$2:$P$62,MATCH($A20,'Historical budget'!$A$2:$A$62,0),MATCH(U$1,'Historical budget'!$B$1:$P$1,0))</f>
        <v>151.803</v>
      </c>
    </row>
    <row r="21" spans="1:21">
      <c r="A21">
        <f t="shared" si="0"/>
        <v>1989</v>
      </c>
      <c r="B21">
        <f>VLOOKUP($A21,'Historical econ, CY'!$A$2:$BY$79,2,FALSE)</f>
        <v>5641.6</v>
      </c>
      <c r="C21">
        <f>VLOOKUP($A21,'Historical econ, FY'!$A$2:$BY$79,2,FALSE)</f>
        <v>5554.6750000000002</v>
      </c>
      <c r="D21">
        <f>VLOOKUP($A21,'Historical IRS prices'!$A$3:$E$54,4,FALSE)</f>
        <v>0.3869497772702265</v>
      </c>
      <c r="F21">
        <f>VLOOKUP(A21,'Historical AWI'!$A$2:$C$74,3,FALSE)</f>
        <v>0.30385736770393035</v>
      </c>
      <c r="G21">
        <f>INDEX('Historical budget'!$B$2:$P$62,MATCH($A21,'Historical budget'!$A$2:$A$62,0),MATCH(G$1,'Historical budget'!$B$1:$P$1,0))</f>
        <v>991.10400000000004</v>
      </c>
      <c r="H21">
        <f>INDEX('Historical budget'!$B$2:$P$62,MATCH($A21,'Historical budget'!$A$2:$A$62,0),MATCH(H$1,'Historical budget'!$B$1:$P$1,0))</f>
        <v>445.69</v>
      </c>
      <c r="I21">
        <f>INDEX('Historical budget'!$B$2:$P$62,MATCH($A21,'Historical budget'!$A$2:$A$62,0),MATCH(I$1,'Historical budget'!$B$1:$P$1,0))</f>
        <v>359.416</v>
      </c>
      <c r="J21">
        <f>INDEX('Historical budget'!$B$2:$P$62,MATCH($A21,'Historical budget'!$A$2:$A$62,0),MATCH(J$1,'Historical budget'!$B$1:$P$1,0))</f>
        <v>103.291</v>
      </c>
      <c r="K21">
        <f>INDEX('Historical budget'!$B$2:$P$62,MATCH($A21,'Historical budget'!$A$2:$A$62,0),MATCH(K$1,'Historical budget'!$B$1:$P$1,0))</f>
        <v>34.386000000000003</v>
      </c>
      <c r="L21">
        <f>INDEX('Historical budget'!$B$2:$P$62,MATCH($A21,'Historical budget'!$A$2:$A$62,0),MATCH(L$1,'Historical budget'!$B$1:$P$1,0))</f>
        <v>8.7449999999999992</v>
      </c>
      <c r="M21">
        <f>INDEX('Historical budget'!$B$2:$P$62,MATCH($A21,'Historical budget'!$A$2:$A$62,0),MATCH(M$1,'Historical budget'!$B$1:$P$1,0))</f>
        <v>16.334</v>
      </c>
      <c r="N21">
        <f>INDEX('Historical budget'!$B$2:$P$62,MATCH($A21,'Historical budget'!$A$2:$A$62,0),MATCH(N$1,'Historical budget'!$B$1:$P$1,0))</f>
        <v>23.242000000000001</v>
      </c>
      <c r="O21">
        <f>INDEX('Historical budget'!$B$2:$P$62,MATCH($A21,'Historical budget'!$A$2:$A$62,0),MATCH(O$1,'Historical budget'!$B$1:$P$1,0))</f>
        <v>1143.7429999999999</v>
      </c>
      <c r="P21">
        <f>INDEX('Historical budget'!$B$2:$P$62,MATCH($A21,'Historical budget'!$A$2:$A$62,0),MATCH(P$1,'Historical budget'!$B$1:$P$1,0))</f>
        <v>488.83199999999999</v>
      </c>
      <c r="Q21">
        <f>INDEX('Historical budget'!$B$2:$P$62,MATCH($A21,'Historical budget'!$A$2:$A$62,0),MATCH(Q$1,'Historical budget'!$B$1:$P$1,0))</f>
        <v>485.93000000000006</v>
      </c>
      <c r="R21">
        <f>INDEX('Historical budget'!$B$2:$P$62,MATCH($A21,'Historical budget'!$A$2:$A$62,0),MATCH(R$1,'Historical budget'!$B$1:$P$1,0))</f>
        <v>230.39500000000001</v>
      </c>
      <c r="S21">
        <f>INDEX('Historical budget'!$B$2:$P$62,MATCH($A21,'Historical budget'!$A$2:$A$62,0),MATCH(S$1,'Historical budget'!$B$1:$P$1,0))</f>
        <v>117.31399999999999</v>
      </c>
      <c r="T21">
        <f>INDEX('Historical budget'!$B$2:$P$62,MATCH($A21,'Historical budget'!$A$2:$A$62,0),MATCH(T$1,'Historical budget'!$B$1:$P$1,0))</f>
        <v>138.22100000000006</v>
      </c>
      <c r="U21">
        <f>INDEX('Historical budget'!$B$2:$P$62,MATCH($A21,'Historical budget'!$A$2:$A$62,0),MATCH(U$1,'Historical budget'!$B$1:$P$1,0))</f>
        <v>168.98099999999999</v>
      </c>
    </row>
    <row r="22" spans="1:21">
      <c r="A22">
        <f t="shared" si="0"/>
        <v>1990</v>
      </c>
      <c r="B22">
        <f>VLOOKUP($A22,'Historical econ, CY'!$A$2:$BY$79,2,FALSE)</f>
        <v>5963.125</v>
      </c>
      <c r="C22">
        <f>VLOOKUP($A22,'Historical econ, FY'!$A$2:$BY$79,2,FALSE)</f>
        <v>5898.75</v>
      </c>
      <c r="D22">
        <f>VLOOKUP($A22,'Historical IRS prices'!$A$3:$E$54,4,FALSE)</f>
        <v>0.40531012113955839</v>
      </c>
      <c r="F22">
        <f>VLOOKUP(A22,'Historical AWI'!$A$2:$C$74,3,FALSE)</f>
        <v>0.31789302003929903</v>
      </c>
      <c r="G22">
        <f>INDEX('Historical budget'!$B$2:$P$62,MATCH($A22,'Historical budget'!$A$2:$A$62,0),MATCH(G$1,'Historical budget'!$B$1:$P$1,0))</f>
        <v>1031.9580000000001</v>
      </c>
      <c r="H22">
        <f>INDEX('Historical budget'!$B$2:$P$62,MATCH($A22,'Historical budget'!$A$2:$A$62,0),MATCH(H$1,'Historical budget'!$B$1:$P$1,0))</f>
        <v>466.88400000000001</v>
      </c>
      <c r="I22">
        <f>INDEX('Historical budget'!$B$2:$P$62,MATCH($A22,'Historical budget'!$A$2:$A$62,0),MATCH(I$1,'Historical budget'!$B$1:$P$1,0))</f>
        <v>380.04700000000003</v>
      </c>
      <c r="J22">
        <f>INDEX('Historical budget'!$B$2:$P$62,MATCH($A22,'Historical budget'!$A$2:$A$62,0),MATCH(J$1,'Historical budget'!$B$1:$P$1,0))</f>
        <v>93.507000000000005</v>
      </c>
      <c r="K22">
        <f>INDEX('Historical budget'!$B$2:$P$62,MATCH($A22,'Historical budget'!$A$2:$A$62,0),MATCH(K$1,'Historical budget'!$B$1:$P$1,0))</f>
        <v>35.344999999999999</v>
      </c>
      <c r="L22">
        <f>INDEX('Historical budget'!$B$2:$P$62,MATCH($A22,'Historical budget'!$A$2:$A$62,0),MATCH(L$1,'Historical budget'!$B$1:$P$1,0))</f>
        <v>11.5</v>
      </c>
      <c r="M22">
        <f>INDEX('Historical budget'!$B$2:$P$62,MATCH($A22,'Historical budget'!$A$2:$A$62,0),MATCH(M$1,'Historical budget'!$B$1:$P$1,0))</f>
        <v>16.707000000000001</v>
      </c>
      <c r="N22">
        <f>INDEX('Historical budget'!$B$2:$P$62,MATCH($A22,'Historical budget'!$A$2:$A$62,0),MATCH(N$1,'Historical budget'!$B$1:$P$1,0))</f>
        <v>27.968</v>
      </c>
      <c r="O22">
        <f>INDEX('Historical budget'!$B$2:$P$62,MATCH($A22,'Historical budget'!$A$2:$A$62,0),MATCH(O$1,'Historical budget'!$B$1:$P$1,0))</f>
        <v>1252.9929999999999</v>
      </c>
      <c r="P22">
        <f>INDEX('Historical budget'!$B$2:$P$62,MATCH($A22,'Historical budget'!$A$2:$A$62,0),MATCH(P$1,'Historical budget'!$B$1:$P$1,0))</f>
        <v>500.57800000000003</v>
      </c>
      <c r="Q22">
        <f>INDEX('Historical budget'!$B$2:$P$62,MATCH($A22,'Historical budget'!$A$2:$A$62,0),MATCH(Q$1,'Historical budget'!$B$1:$P$1,0))</f>
        <v>568.0680000000001</v>
      </c>
      <c r="R22">
        <f>INDEX('Historical budget'!$B$2:$P$62,MATCH($A22,'Historical budget'!$A$2:$A$62,0),MATCH(R$1,'Historical budget'!$B$1:$P$1,0))</f>
        <v>246.495</v>
      </c>
      <c r="S22">
        <f>INDEX('Historical budget'!$B$2:$P$62,MATCH($A22,'Historical budget'!$A$2:$A$62,0),MATCH(S$1,'Historical budget'!$B$1:$P$1,0))</f>
        <v>136.90600000000001</v>
      </c>
      <c r="T22">
        <f>INDEX('Historical budget'!$B$2:$P$62,MATCH($A22,'Historical budget'!$A$2:$A$62,0),MATCH(T$1,'Historical budget'!$B$1:$P$1,0))</f>
        <v>184.66700000000009</v>
      </c>
      <c r="U22">
        <f>INDEX('Historical budget'!$B$2:$P$62,MATCH($A22,'Historical budget'!$A$2:$A$62,0),MATCH(U$1,'Historical budget'!$B$1:$P$1,0))</f>
        <v>184.34700000000001</v>
      </c>
    </row>
    <row r="23" spans="1:21">
      <c r="A23">
        <f t="shared" si="0"/>
        <v>1991</v>
      </c>
      <c r="B23">
        <f>VLOOKUP($A23,'Historical econ, CY'!$A$2:$BY$79,2,FALSE)</f>
        <v>6158.125</v>
      </c>
      <c r="C23">
        <f>VLOOKUP($A23,'Historical econ, FY'!$A$2:$BY$79,2,FALSE)</f>
        <v>6093.1750000000002</v>
      </c>
      <c r="D23">
        <f>VLOOKUP($A23,'Historical IRS prices'!$A$3:$E$54,4,FALSE)</f>
        <v>0.42491476542172152</v>
      </c>
      <c r="F23">
        <f>VLOOKUP(A23,'Historical AWI'!$A$2:$C$74,3,FALSE)</f>
        <v>0.32973948976027057</v>
      </c>
      <c r="G23">
        <f>INDEX('Historical budget'!$B$2:$P$62,MATCH($A23,'Historical budget'!$A$2:$A$62,0),MATCH(G$1,'Historical budget'!$B$1:$P$1,0))</f>
        <v>1054.9880000000001</v>
      </c>
      <c r="H23">
        <f>INDEX('Historical budget'!$B$2:$P$62,MATCH($A23,'Historical budget'!$A$2:$A$62,0),MATCH(H$1,'Historical budget'!$B$1:$P$1,0))</f>
        <v>467.827</v>
      </c>
      <c r="I23">
        <f>INDEX('Historical budget'!$B$2:$P$62,MATCH($A23,'Historical budget'!$A$2:$A$62,0),MATCH(I$1,'Historical budget'!$B$1:$P$1,0))</f>
        <v>396.01499999999999</v>
      </c>
      <c r="J23">
        <f>INDEX('Historical budget'!$B$2:$P$62,MATCH($A23,'Historical budget'!$A$2:$A$62,0),MATCH(J$1,'Historical budget'!$B$1:$P$1,0))</f>
        <v>98.085999999999999</v>
      </c>
      <c r="K23">
        <f>INDEX('Historical budget'!$B$2:$P$62,MATCH($A23,'Historical budget'!$A$2:$A$62,0),MATCH(K$1,'Historical budget'!$B$1:$P$1,0))</f>
        <v>42.402000000000001</v>
      </c>
      <c r="L23">
        <f>INDEX('Historical budget'!$B$2:$P$62,MATCH($A23,'Historical budget'!$A$2:$A$62,0),MATCH(L$1,'Historical budget'!$B$1:$P$1,0))</f>
        <v>11.138</v>
      </c>
      <c r="M23">
        <f>INDEX('Historical budget'!$B$2:$P$62,MATCH($A23,'Historical budget'!$A$2:$A$62,0),MATCH(M$1,'Historical budget'!$B$1:$P$1,0))</f>
        <v>15.949</v>
      </c>
      <c r="N23">
        <f>INDEX('Historical budget'!$B$2:$P$62,MATCH($A23,'Historical budget'!$A$2:$A$62,0),MATCH(N$1,'Historical budget'!$B$1:$P$1,0))</f>
        <v>23.571000000000002</v>
      </c>
      <c r="O23">
        <f>INDEX('Historical budget'!$B$2:$P$62,MATCH($A23,'Historical budget'!$A$2:$A$62,0),MATCH(O$1,'Historical budget'!$B$1:$P$1,0))</f>
        <v>1324.2260000000001</v>
      </c>
      <c r="P23">
        <f>INDEX('Historical budget'!$B$2:$P$62,MATCH($A23,'Historical budget'!$A$2:$A$62,0),MATCH(P$1,'Historical budget'!$B$1:$P$1,0))</f>
        <v>533.27800000000002</v>
      </c>
      <c r="Q23">
        <f>INDEX('Historical budget'!$B$2:$P$62,MATCH($A23,'Historical budget'!$A$2:$A$62,0),MATCH(Q$1,'Historical budget'!$B$1:$P$1,0))</f>
        <v>596.49999999999989</v>
      </c>
      <c r="R23">
        <f>INDEX('Historical budget'!$B$2:$P$62,MATCH($A23,'Historical budget'!$A$2:$A$62,0),MATCH(R$1,'Historical budget'!$B$1:$P$1,0))</f>
        <v>266.76499999999999</v>
      </c>
      <c r="S23">
        <f>INDEX('Historical budget'!$B$2:$P$62,MATCH($A23,'Historical budget'!$A$2:$A$62,0),MATCH(S$1,'Historical budget'!$B$1:$P$1,0))</f>
        <v>154.578</v>
      </c>
      <c r="T23">
        <f>INDEX('Historical budget'!$B$2:$P$62,MATCH($A23,'Historical budget'!$A$2:$A$62,0),MATCH(T$1,'Historical budget'!$B$1:$P$1,0))</f>
        <v>175.1569999999999</v>
      </c>
      <c r="U23">
        <f>INDEX('Historical budget'!$B$2:$P$62,MATCH($A23,'Historical budget'!$A$2:$A$62,0),MATCH(U$1,'Historical budget'!$B$1:$P$1,0))</f>
        <v>194.44800000000001</v>
      </c>
    </row>
    <row r="24" spans="1:21">
      <c r="A24">
        <f t="shared" si="0"/>
        <v>1992</v>
      </c>
      <c r="B24">
        <f>VLOOKUP($A24,'Historical econ, CY'!$A$2:$BY$79,2,FALSE)</f>
        <v>6520.3249999999998</v>
      </c>
      <c r="C24">
        <f>VLOOKUP($A24,'Historical econ, FY'!$A$2:$BY$79,2,FALSE)</f>
        <v>6416.25</v>
      </c>
      <c r="D24">
        <f>VLOOKUP($A24,'Historical IRS prices'!$A$3:$E$54,4,FALSE)</f>
        <v>0.44733982397296873</v>
      </c>
      <c r="F24">
        <f>VLOOKUP(A24,'Historical AWI'!$A$2:$C$74,3,FALSE)</f>
        <v>0.34672897395136099</v>
      </c>
      <c r="G24">
        <f>INDEX('Historical budget'!$B$2:$P$62,MATCH($A24,'Historical budget'!$A$2:$A$62,0),MATCH(G$1,'Historical budget'!$B$1:$P$1,0))</f>
        <v>1091.2080000000001</v>
      </c>
      <c r="H24">
        <f>INDEX('Historical budget'!$B$2:$P$62,MATCH($A24,'Historical budget'!$A$2:$A$62,0),MATCH(H$1,'Historical budget'!$B$1:$P$1,0))</f>
        <v>475.964</v>
      </c>
      <c r="I24">
        <f>INDEX('Historical budget'!$B$2:$P$62,MATCH($A24,'Historical budget'!$A$2:$A$62,0),MATCH(I$1,'Historical budget'!$B$1:$P$1,0))</f>
        <v>413.68799999999999</v>
      </c>
      <c r="J24">
        <f>INDEX('Historical budget'!$B$2:$P$62,MATCH($A24,'Historical budget'!$A$2:$A$62,0),MATCH(J$1,'Historical budget'!$B$1:$P$1,0))</f>
        <v>100.27</v>
      </c>
      <c r="K24">
        <f>INDEX('Historical budget'!$B$2:$P$62,MATCH($A24,'Historical budget'!$A$2:$A$62,0),MATCH(K$1,'Historical budget'!$B$1:$P$1,0))</f>
        <v>45.569000000000003</v>
      </c>
      <c r="L24">
        <f>INDEX('Historical budget'!$B$2:$P$62,MATCH($A24,'Historical budget'!$A$2:$A$62,0),MATCH(L$1,'Historical budget'!$B$1:$P$1,0))</f>
        <v>11.143000000000001</v>
      </c>
      <c r="M24">
        <f>INDEX('Historical budget'!$B$2:$P$62,MATCH($A24,'Historical budget'!$A$2:$A$62,0),MATCH(M$1,'Historical budget'!$B$1:$P$1,0))</f>
        <v>17.359000000000002</v>
      </c>
      <c r="N24">
        <f>INDEX('Historical budget'!$B$2:$P$62,MATCH($A24,'Historical budget'!$A$2:$A$62,0),MATCH(N$1,'Historical budget'!$B$1:$P$1,0))</f>
        <v>27.215</v>
      </c>
      <c r="O24">
        <f>INDEX('Historical budget'!$B$2:$P$62,MATCH($A24,'Historical budget'!$A$2:$A$62,0),MATCH(O$1,'Historical budget'!$B$1:$P$1,0))</f>
        <v>1381.529</v>
      </c>
      <c r="P24">
        <f>INDEX('Historical budget'!$B$2:$P$62,MATCH($A24,'Historical budget'!$A$2:$A$62,0),MATCH(P$1,'Historical budget'!$B$1:$P$1,0))</f>
        <v>533.80399999999997</v>
      </c>
      <c r="Q24">
        <f>INDEX('Historical budget'!$B$2:$P$62,MATCH($A24,'Historical budget'!$A$2:$A$62,0),MATCH(Q$1,'Historical budget'!$B$1:$P$1,0))</f>
        <v>648.38199999999995</v>
      </c>
      <c r="R24">
        <f>INDEX('Historical budget'!$B$2:$P$62,MATCH($A24,'Historical budget'!$A$2:$A$62,0),MATCH(R$1,'Historical budget'!$B$1:$P$1,0))</f>
        <v>285.16699999999997</v>
      </c>
      <c r="S24">
        <f>INDEX('Historical budget'!$B$2:$P$62,MATCH($A24,'Historical budget'!$A$2:$A$62,0),MATCH(S$1,'Historical budget'!$B$1:$P$1,0))</f>
        <v>184.005</v>
      </c>
      <c r="T24">
        <f>INDEX('Historical budget'!$B$2:$P$62,MATCH($A24,'Historical budget'!$A$2:$A$62,0),MATCH(T$1,'Historical budget'!$B$1:$P$1,0))</f>
        <v>179.20999999999998</v>
      </c>
      <c r="U24">
        <f>INDEX('Historical budget'!$B$2:$P$62,MATCH($A24,'Historical budget'!$A$2:$A$62,0),MATCH(U$1,'Historical budget'!$B$1:$P$1,0))</f>
        <v>199.34399999999999</v>
      </c>
    </row>
    <row r="25" spans="1:21">
      <c r="A25">
        <f t="shared" si="0"/>
        <v>1993</v>
      </c>
      <c r="B25">
        <f>VLOOKUP($A25,'Historical econ, CY'!$A$2:$BY$79,2,FALSE)</f>
        <v>6858.55</v>
      </c>
      <c r="C25">
        <f>VLOOKUP($A25,'Historical econ, FY'!$A$2:$BY$79,2,FALSE)</f>
        <v>6775.3249999999998</v>
      </c>
      <c r="D25">
        <f>VLOOKUP($A25,'Historical IRS prices'!$A$3:$E$54,4,FALSE)</f>
        <v>0.46097182627354205</v>
      </c>
      <c r="F25">
        <f>VLOOKUP(A25,'Historical AWI'!$A$2:$C$74,3,FALSE)</f>
        <v>0.34971092458108155</v>
      </c>
      <c r="G25">
        <f>INDEX('Historical budget'!$B$2:$P$62,MATCH($A25,'Historical budget'!$A$2:$A$62,0),MATCH(G$1,'Historical budget'!$B$1:$P$1,0))</f>
        <v>1154.3340000000001</v>
      </c>
      <c r="H25">
        <f>INDEX('Historical budget'!$B$2:$P$62,MATCH($A25,'Historical budget'!$A$2:$A$62,0),MATCH(H$1,'Historical budget'!$B$1:$P$1,0))</f>
        <v>509.68</v>
      </c>
      <c r="I25">
        <f>INDEX('Historical budget'!$B$2:$P$62,MATCH($A25,'Historical budget'!$A$2:$A$62,0),MATCH(I$1,'Historical budget'!$B$1:$P$1,0))</f>
        <v>428.29899999999998</v>
      </c>
      <c r="J25">
        <f>INDEX('Historical budget'!$B$2:$P$62,MATCH($A25,'Historical budget'!$A$2:$A$62,0),MATCH(J$1,'Historical budget'!$B$1:$P$1,0))</f>
        <v>117.52</v>
      </c>
      <c r="K25">
        <f>INDEX('Historical budget'!$B$2:$P$62,MATCH($A25,'Historical budget'!$A$2:$A$62,0),MATCH(K$1,'Historical budget'!$B$1:$P$1,0))</f>
        <v>48.057000000000002</v>
      </c>
      <c r="L25">
        <f>INDEX('Historical budget'!$B$2:$P$62,MATCH($A25,'Historical budget'!$A$2:$A$62,0),MATCH(L$1,'Historical budget'!$B$1:$P$1,0))</f>
        <v>12.577</v>
      </c>
      <c r="M25">
        <f>INDEX('Historical budget'!$B$2:$P$62,MATCH($A25,'Historical budget'!$A$2:$A$62,0),MATCH(M$1,'Historical budget'!$B$1:$P$1,0))</f>
        <v>18.802</v>
      </c>
      <c r="N25">
        <f>INDEX('Historical budget'!$B$2:$P$62,MATCH($A25,'Historical budget'!$A$2:$A$62,0),MATCH(N$1,'Historical budget'!$B$1:$P$1,0))</f>
        <v>19.399000000000001</v>
      </c>
      <c r="O25">
        <f>INDEX('Historical budget'!$B$2:$P$62,MATCH($A25,'Historical budget'!$A$2:$A$62,0),MATCH(O$1,'Historical budget'!$B$1:$P$1,0))</f>
        <v>1409.386</v>
      </c>
      <c r="P25">
        <f>INDEX('Historical budget'!$B$2:$P$62,MATCH($A25,'Historical budget'!$A$2:$A$62,0),MATCH(P$1,'Historical budget'!$B$1:$P$1,0))</f>
        <v>539.75300000000004</v>
      </c>
      <c r="Q25">
        <f>INDEX('Historical budget'!$B$2:$P$62,MATCH($A25,'Historical budget'!$A$2:$A$62,0),MATCH(Q$1,'Historical budget'!$B$1:$P$1,0))</f>
        <v>670.92</v>
      </c>
      <c r="R25">
        <f>INDEX('Historical budget'!$B$2:$P$62,MATCH($A25,'Historical budget'!$A$2:$A$62,0),MATCH(R$1,'Historical budget'!$B$1:$P$1,0))</f>
        <v>301.98500000000001</v>
      </c>
      <c r="S25">
        <f>INDEX('Historical budget'!$B$2:$P$62,MATCH($A25,'Historical budget'!$A$2:$A$62,0),MATCH(S$1,'Historical budget'!$B$1:$P$1,0))</f>
        <v>203.67599999999999</v>
      </c>
      <c r="T25">
        <f>INDEX('Historical budget'!$B$2:$P$62,MATCH($A25,'Historical budget'!$A$2:$A$62,0),MATCH(T$1,'Historical budget'!$B$1:$P$1,0))</f>
        <v>165.25899999999996</v>
      </c>
      <c r="U25">
        <f>INDEX('Historical budget'!$B$2:$P$62,MATCH($A25,'Historical budget'!$A$2:$A$62,0),MATCH(U$1,'Historical budget'!$B$1:$P$1,0))</f>
        <v>198.71299999999999</v>
      </c>
    </row>
    <row r="26" spans="1:21">
      <c r="A26">
        <f t="shared" si="0"/>
        <v>1994</v>
      </c>
      <c r="B26">
        <f>VLOOKUP($A26,'Historical econ, CY'!$A$2:$BY$79,2,FALSE)</f>
        <v>7287.25</v>
      </c>
      <c r="C26">
        <f>VLOOKUP($A26,'Historical econ, FY'!$A$2:$BY$79,2,FALSE)</f>
        <v>7176.85</v>
      </c>
      <c r="D26">
        <f>VLOOKUP($A26,'Historical IRS prices'!$A$3:$E$54,4,FALSE)</f>
        <v>0.47507389761896257</v>
      </c>
      <c r="F26">
        <f>VLOOKUP(A26,'Historical AWI'!$A$2:$C$74,3,FALSE)</f>
        <v>0.3590968504009463</v>
      </c>
      <c r="G26">
        <f>INDEX('Historical budget'!$B$2:$P$62,MATCH($A26,'Historical budget'!$A$2:$A$62,0),MATCH(G$1,'Historical budget'!$B$1:$P$1,0))</f>
        <v>1258.566</v>
      </c>
      <c r="H26">
        <f>INDEX('Historical budget'!$B$2:$P$62,MATCH($A26,'Historical budget'!$A$2:$A$62,0),MATCH(H$1,'Historical budget'!$B$1:$P$1,0))</f>
        <v>543.05499999999995</v>
      </c>
      <c r="I26">
        <f>INDEX('Historical budget'!$B$2:$P$62,MATCH($A26,'Historical budget'!$A$2:$A$62,0),MATCH(I$1,'Historical budget'!$B$1:$P$1,0))</f>
        <v>461.47500000000002</v>
      </c>
      <c r="J26">
        <f>INDEX('Historical budget'!$B$2:$P$62,MATCH($A26,'Historical budget'!$A$2:$A$62,0),MATCH(J$1,'Historical budget'!$B$1:$P$1,0))</f>
        <v>140.38499999999999</v>
      </c>
      <c r="K26">
        <f>INDEX('Historical budget'!$B$2:$P$62,MATCH($A26,'Historical budget'!$A$2:$A$62,0),MATCH(K$1,'Historical budget'!$B$1:$P$1,0))</f>
        <v>55.225000000000001</v>
      </c>
      <c r="L26">
        <f>INDEX('Historical budget'!$B$2:$P$62,MATCH($A26,'Historical budget'!$A$2:$A$62,0),MATCH(L$1,'Historical budget'!$B$1:$P$1,0))</f>
        <v>15.225</v>
      </c>
      <c r="M26">
        <f>INDEX('Historical budget'!$B$2:$P$62,MATCH($A26,'Historical budget'!$A$2:$A$62,0),MATCH(M$1,'Historical budget'!$B$1:$P$1,0))</f>
        <v>20.099</v>
      </c>
      <c r="N26">
        <f>INDEX('Historical budget'!$B$2:$P$62,MATCH($A26,'Historical budget'!$A$2:$A$62,0),MATCH(N$1,'Historical budget'!$B$1:$P$1,0))</f>
        <v>23.102</v>
      </c>
      <c r="O26">
        <f>INDEX('Historical budget'!$B$2:$P$62,MATCH($A26,'Historical budget'!$A$2:$A$62,0),MATCH(O$1,'Historical budget'!$B$1:$P$1,0))</f>
        <v>1461.752</v>
      </c>
      <c r="P26">
        <f>INDEX('Historical budget'!$B$2:$P$62,MATCH($A26,'Historical budget'!$A$2:$A$62,0),MATCH(P$1,'Historical budget'!$B$1:$P$1,0))</f>
        <v>541.34</v>
      </c>
      <c r="Q26">
        <f>INDEX('Historical budget'!$B$2:$P$62,MATCH($A26,'Historical budget'!$A$2:$A$62,0),MATCH(Q$1,'Historical budget'!$B$1:$P$1,0))</f>
        <v>717.48000000000013</v>
      </c>
      <c r="R26">
        <f>INDEX('Historical budget'!$B$2:$P$62,MATCH($A26,'Historical budget'!$A$2:$A$62,0),MATCH(R$1,'Historical budget'!$B$1:$P$1,0))</f>
        <v>316.91300000000001</v>
      </c>
      <c r="S26">
        <f>INDEX('Historical budget'!$B$2:$P$62,MATCH($A26,'Historical budget'!$A$2:$A$62,0),MATCH(S$1,'Historical budget'!$B$1:$P$1,0))</f>
        <v>223.86699999999999</v>
      </c>
      <c r="T26">
        <f>INDEX('Historical budget'!$B$2:$P$62,MATCH($A26,'Historical budget'!$A$2:$A$62,0),MATCH(T$1,'Historical budget'!$B$1:$P$1,0))</f>
        <v>176.70000000000013</v>
      </c>
      <c r="U26">
        <f>INDEX('Historical budget'!$B$2:$P$62,MATCH($A26,'Historical budget'!$A$2:$A$62,0),MATCH(U$1,'Historical budget'!$B$1:$P$1,0))</f>
        <v>202.93199999999999</v>
      </c>
    </row>
    <row r="27" spans="1:21">
      <c r="A27">
        <f t="shared" si="0"/>
        <v>1995</v>
      </c>
      <c r="B27">
        <f>VLOOKUP($A27,'Historical econ, CY'!$A$2:$BY$79,2,FALSE)</f>
        <v>7639.75</v>
      </c>
      <c r="C27">
        <f>VLOOKUP($A27,'Historical econ, FY'!$A$2:$BY$79,2,FALSE)</f>
        <v>7560.4250000000002</v>
      </c>
      <c r="D27">
        <f>VLOOKUP($A27,'Historical IRS prices'!$A$3:$E$54,4,FALSE)</f>
        <v>0.48743394838641929</v>
      </c>
      <c r="F27">
        <f>VLOOKUP(A27,'Historical AWI'!$A$2:$C$74,3,FALSE)</f>
        <v>0.37349079034049437</v>
      </c>
      <c r="G27">
        <f>INDEX('Historical budget'!$B$2:$P$62,MATCH($A27,'Historical budget'!$A$2:$A$62,0),MATCH(G$1,'Historical budget'!$B$1:$P$1,0))</f>
        <v>1351.79</v>
      </c>
      <c r="H27">
        <f>INDEX('Historical budget'!$B$2:$P$62,MATCH($A27,'Historical budget'!$A$2:$A$62,0),MATCH(H$1,'Historical budget'!$B$1:$P$1,0))</f>
        <v>590.24400000000003</v>
      </c>
      <c r="I27">
        <f>INDEX('Historical budget'!$B$2:$P$62,MATCH($A27,'Historical budget'!$A$2:$A$62,0),MATCH(I$1,'Historical budget'!$B$1:$P$1,0))</f>
        <v>484.47300000000001</v>
      </c>
      <c r="J27">
        <f>INDEX('Historical budget'!$B$2:$P$62,MATCH($A27,'Historical budget'!$A$2:$A$62,0),MATCH(J$1,'Historical budget'!$B$1:$P$1,0))</f>
        <v>157.00399999999999</v>
      </c>
      <c r="K27">
        <f>INDEX('Historical budget'!$B$2:$P$62,MATCH($A27,'Historical budget'!$A$2:$A$62,0),MATCH(K$1,'Historical budget'!$B$1:$P$1,0))</f>
        <v>57.484000000000002</v>
      </c>
      <c r="L27">
        <f>INDEX('Historical budget'!$B$2:$P$62,MATCH($A27,'Historical budget'!$A$2:$A$62,0),MATCH(L$1,'Historical budget'!$B$1:$P$1,0))</f>
        <v>14.763</v>
      </c>
      <c r="M27">
        <f>INDEX('Historical budget'!$B$2:$P$62,MATCH($A27,'Historical budget'!$A$2:$A$62,0),MATCH(M$1,'Historical budget'!$B$1:$P$1,0))</f>
        <v>19.300999999999998</v>
      </c>
      <c r="N27">
        <f>INDEX('Historical budget'!$B$2:$P$62,MATCH($A27,'Historical budget'!$A$2:$A$62,0),MATCH(N$1,'Historical budget'!$B$1:$P$1,0))</f>
        <v>28.521000000000001</v>
      </c>
      <c r="O27">
        <f>INDEX('Historical budget'!$B$2:$P$62,MATCH($A27,'Historical budget'!$A$2:$A$62,0),MATCH(O$1,'Historical budget'!$B$1:$P$1,0))</f>
        <v>1515.742</v>
      </c>
      <c r="P27">
        <f>INDEX('Historical budget'!$B$2:$P$62,MATCH($A27,'Historical budget'!$A$2:$A$62,0),MATCH(P$1,'Historical budget'!$B$1:$P$1,0))</f>
        <v>544.76099999999997</v>
      </c>
      <c r="Q27">
        <f>INDEX('Historical budget'!$B$2:$P$62,MATCH($A27,'Historical budget'!$A$2:$A$62,0),MATCH(Q$1,'Historical budget'!$B$1:$P$1,0))</f>
        <v>738.84700000000021</v>
      </c>
      <c r="R27">
        <f>INDEX('Historical budget'!$B$2:$P$62,MATCH($A27,'Historical budget'!$A$2:$A$62,0),MATCH(R$1,'Historical budget'!$B$1:$P$1,0))</f>
        <v>333.27300000000002</v>
      </c>
      <c r="S27">
        <f>INDEX('Historical budget'!$B$2:$P$62,MATCH($A27,'Historical budget'!$A$2:$A$62,0),MATCH(S$1,'Historical budget'!$B$1:$P$1,0))</f>
        <v>245.95400000000001</v>
      </c>
      <c r="T27">
        <f>INDEX('Historical budget'!$B$2:$P$62,MATCH($A27,'Historical budget'!$A$2:$A$62,0),MATCH(T$1,'Historical budget'!$B$1:$P$1,0))</f>
        <v>159.62000000000018</v>
      </c>
      <c r="U27">
        <f>INDEX('Historical budget'!$B$2:$P$62,MATCH($A27,'Historical budget'!$A$2:$A$62,0),MATCH(U$1,'Historical budget'!$B$1:$P$1,0))</f>
        <v>232.13399999999999</v>
      </c>
    </row>
    <row r="28" spans="1:21">
      <c r="A28">
        <f t="shared" si="0"/>
        <v>1996</v>
      </c>
      <c r="B28">
        <f>VLOOKUP($A28,'Historical econ, CY'!$A$2:$BY$79,2,FALSE)</f>
        <v>8073.125</v>
      </c>
      <c r="C28">
        <f>VLOOKUP($A28,'Historical econ, FY'!$A$2:$BY$79,2,FALSE)</f>
        <v>7951.3249999999998</v>
      </c>
      <c r="D28">
        <f>VLOOKUP($A28,'Historical IRS prices'!$A$3:$E$54,4,FALSE)</f>
        <v>0.50128715964927362</v>
      </c>
      <c r="F28">
        <f>VLOOKUP(A28,'Historical AWI'!$A$2:$C$74,3,FALSE)</f>
        <v>0.39175650404824391</v>
      </c>
      <c r="G28">
        <f>INDEX('Historical budget'!$B$2:$P$62,MATCH($A28,'Historical budget'!$A$2:$A$62,0),MATCH(G$1,'Historical budget'!$B$1:$P$1,0))</f>
        <v>1453.0530000000001</v>
      </c>
      <c r="H28">
        <f>INDEX('Historical budget'!$B$2:$P$62,MATCH($A28,'Historical budget'!$A$2:$A$62,0),MATCH(H$1,'Historical budget'!$B$1:$P$1,0))</f>
        <v>656.41700000000003</v>
      </c>
      <c r="I28">
        <f>INDEX('Historical budget'!$B$2:$P$62,MATCH($A28,'Historical budget'!$A$2:$A$62,0),MATCH(I$1,'Historical budget'!$B$1:$P$1,0))</f>
        <v>509.41399999999999</v>
      </c>
      <c r="J28">
        <f>INDEX('Historical budget'!$B$2:$P$62,MATCH($A28,'Historical budget'!$A$2:$A$62,0),MATCH(J$1,'Historical budget'!$B$1:$P$1,0))</f>
        <v>171.82400000000001</v>
      </c>
      <c r="K28">
        <f>INDEX('Historical budget'!$B$2:$P$62,MATCH($A28,'Historical budget'!$A$2:$A$62,0),MATCH(K$1,'Historical budget'!$B$1:$P$1,0))</f>
        <v>54.014000000000003</v>
      </c>
      <c r="L28">
        <f>INDEX('Historical budget'!$B$2:$P$62,MATCH($A28,'Historical budget'!$A$2:$A$62,0),MATCH(L$1,'Historical budget'!$B$1:$P$1,0))</f>
        <v>17.189</v>
      </c>
      <c r="M28">
        <f>INDEX('Historical budget'!$B$2:$P$62,MATCH($A28,'Historical budget'!$A$2:$A$62,0),MATCH(M$1,'Historical budget'!$B$1:$P$1,0))</f>
        <v>18.670000000000002</v>
      </c>
      <c r="N28">
        <f>INDEX('Historical budget'!$B$2:$P$62,MATCH($A28,'Historical budget'!$A$2:$A$62,0),MATCH(N$1,'Historical budget'!$B$1:$P$1,0))</f>
        <v>25.524999999999999</v>
      </c>
      <c r="O28">
        <f>INDEX('Historical budget'!$B$2:$P$62,MATCH($A28,'Historical budget'!$A$2:$A$62,0),MATCH(O$1,'Historical budget'!$B$1:$P$1,0))</f>
        <v>1560.4839999999999</v>
      </c>
      <c r="P28">
        <f>INDEX('Historical budget'!$B$2:$P$62,MATCH($A28,'Historical budget'!$A$2:$A$62,0),MATCH(P$1,'Historical budget'!$B$1:$P$1,0))</f>
        <v>532.73299999999995</v>
      </c>
      <c r="Q28">
        <f>INDEX('Historical budget'!$B$2:$P$62,MATCH($A28,'Historical budget'!$A$2:$A$62,0),MATCH(Q$1,'Historical budget'!$B$1:$P$1,0))</f>
        <v>786.69800000000009</v>
      </c>
      <c r="R28">
        <f>INDEX('Historical budget'!$B$2:$P$62,MATCH($A28,'Historical budget'!$A$2:$A$62,0),MATCH(R$1,'Historical budget'!$B$1:$P$1,0))</f>
        <v>347.05099999999999</v>
      </c>
      <c r="S28">
        <f>INDEX('Historical budget'!$B$2:$P$62,MATCH($A28,'Historical budget'!$A$2:$A$62,0),MATCH(S$1,'Historical budget'!$B$1:$P$1,0))</f>
        <v>263.262</v>
      </c>
      <c r="T28">
        <f>INDEX('Historical budget'!$B$2:$P$62,MATCH($A28,'Historical budget'!$A$2:$A$62,0),MATCH(T$1,'Historical budget'!$B$1:$P$1,0))</f>
        <v>176.3850000000001</v>
      </c>
      <c r="U28">
        <f>INDEX('Historical budget'!$B$2:$P$62,MATCH($A28,'Historical budget'!$A$2:$A$62,0),MATCH(U$1,'Historical budget'!$B$1:$P$1,0))</f>
        <v>241.053</v>
      </c>
    </row>
    <row r="29" spans="1:21">
      <c r="A29">
        <f t="shared" si="0"/>
        <v>1997</v>
      </c>
      <c r="B29">
        <f>VLOOKUP($A29,'Historical econ, CY'!$A$2:$BY$79,2,FALSE)</f>
        <v>8577.5499999999993</v>
      </c>
      <c r="C29">
        <f>VLOOKUP($A29,'Historical econ, FY'!$A$2:$BY$79,2,FALSE)</f>
        <v>8451.0249999999996</v>
      </c>
      <c r="D29">
        <f>VLOOKUP($A29,'Historical IRS prices'!$A$3:$E$54,4,FALSE)</f>
        <v>0.5151127197918427</v>
      </c>
      <c r="F29">
        <f>VLOOKUP(A29,'Historical AWI'!$A$2:$C$74,3,FALSE)</f>
        <v>0.4146158578997039</v>
      </c>
      <c r="G29">
        <f>INDEX('Historical budget'!$B$2:$P$62,MATCH($A29,'Historical budget'!$A$2:$A$62,0),MATCH(G$1,'Historical budget'!$B$1:$P$1,0))</f>
        <v>1579.232</v>
      </c>
      <c r="H29">
        <f>INDEX('Historical budget'!$B$2:$P$62,MATCH($A29,'Historical budget'!$A$2:$A$62,0),MATCH(H$1,'Historical budget'!$B$1:$P$1,0))</f>
        <v>737.46600000000001</v>
      </c>
      <c r="I29">
        <f>INDEX('Historical budget'!$B$2:$P$62,MATCH($A29,'Historical budget'!$A$2:$A$62,0),MATCH(I$1,'Historical budget'!$B$1:$P$1,0))</f>
        <v>539.37099999999998</v>
      </c>
      <c r="J29">
        <f>INDEX('Historical budget'!$B$2:$P$62,MATCH($A29,'Historical budget'!$A$2:$A$62,0),MATCH(J$1,'Historical budget'!$B$1:$P$1,0))</f>
        <v>182.29300000000001</v>
      </c>
      <c r="K29">
        <f>INDEX('Historical budget'!$B$2:$P$62,MATCH($A29,'Historical budget'!$A$2:$A$62,0),MATCH(K$1,'Historical budget'!$B$1:$P$1,0))</f>
        <v>56.923999999999999</v>
      </c>
      <c r="L29">
        <f>INDEX('Historical budget'!$B$2:$P$62,MATCH($A29,'Historical budget'!$A$2:$A$62,0),MATCH(L$1,'Historical budget'!$B$1:$P$1,0))</f>
        <v>19.844999999999999</v>
      </c>
      <c r="M29">
        <f>INDEX('Historical budget'!$B$2:$P$62,MATCH($A29,'Historical budget'!$A$2:$A$62,0),MATCH(M$1,'Historical budget'!$B$1:$P$1,0))</f>
        <v>17.928000000000001</v>
      </c>
      <c r="N29">
        <f>INDEX('Historical budget'!$B$2:$P$62,MATCH($A29,'Historical budget'!$A$2:$A$62,0),MATCH(N$1,'Historical budget'!$B$1:$P$1,0))</f>
        <v>25.405000000000001</v>
      </c>
      <c r="O29">
        <f>INDEX('Historical budget'!$B$2:$P$62,MATCH($A29,'Historical budget'!$A$2:$A$62,0),MATCH(O$1,'Historical budget'!$B$1:$P$1,0))</f>
        <v>1601.116</v>
      </c>
      <c r="P29">
        <f>INDEX('Historical budget'!$B$2:$P$62,MATCH($A29,'Historical budget'!$A$2:$A$62,0),MATCH(P$1,'Historical budget'!$B$1:$P$1,0))</f>
        <v>547.03700000000003</v>
      </c>
      <c r="Q29">
        <f>INDEX('Historical budget'!$B$2:$P$62,MATCH($A29,'Historical budget'!$A$2:$A$62,0),MATCH(Q$1,'Historical budget'!$B$1:$P$1,0))</f>
        <v>810.09500000000003</v>
      </c>
      <c r="R29">
        <f>INDEX('Historical budget'!$B$2:$P$62,MATCH($A29,'Historical budget'!$A$2:$A$62,0),MATCH(R$1,'Historical budget'!$B$1:$P$1,0))</f>
        <v>362.29599999999999</v>
      </c>
      <c r="S29">
        <f>INDEX('Historical budget'!$B$2:$P$62,MATCH($A29,'Historical budget'!$A$2:$A$62,0),MATCH(S$1,'Historical budget'!$B$1:$P$1,0))</f>
        <v>282.99299999999999</v>
      </c>
      <c r="T29">
        <f>INDEX('Historical budget'!$B$2:$P$62,MATCH($A29,'Historical budget'!$A$2:$A$62,0),MATCH(T$1,'Historical budget'!$B$1:$P$1,0))</f>
        <v>164.80600000000004</v>
      </c>
      <c r="U29">
        <f>INDEX('Historical budget'!$B$2:$P$62,MATCH($A29,'Historical budget'!$A$2:$A$62,0),MATCH(U$1,'Historical budget'!$B$1:$P$1,0))</f>
        <v>243.98400000000001</v>
      </c>
    </row>
    <row r="30" spans="1:21">
      <c r="A30">
        <f t="shared" si="0"/>
        <v>1998</v>
      </c>
      <c r="B30">
        <f>VLOOKUP($A30,'Historical econ, CY'!$A$2:$BY$79,2,FALSE)</f>
        <v>9062.8250000000007</v>
      </c>
      <c r="C30">
        <f>VLOOKUP($A30,'Historical econ, FY'!$A$2:$BY$79,2,FALSE)</f>
        <v>8930.7999999999993</v>
      </c>
      <c r="D30">
        <f>VLOOKUP($A30,'Historical IRS prices'!$A$3:$E$54,4,FALSE)</f>
        <v>0.52921479113726322</v>
      </c>
      <c r="F30">
        <f>VLOOKUP(A30,'Historical AWI'!$A$2:$C$74,3,FALSE)</f>
        <v>0.43631629496903773</v>
      </c>
      <c r="G30">
        <f>INDEX('Historical budget'!$B$2:$P$62,MATCH($A30,'Historical budget'!$A$2:$A$62,0),MATCH(G$1,'Historical budget'!$B$1:$P$1,0))</f>
        <v>1721.7280000000001</v>
      </c>
      <c r="H30">
        <f>INDEX('Historical budget'!$B$2:$P$62,MATCH($A30,'Historical budget'!$A$2:$A$62,0),MATCH(H$1,'Historical budget'!$B$1:$P$1,0))</f>
        <v>828.58600000000001</v>
      </c>
      <c r="I30">
        <f>INDEX('Historical budget'!$B$2:$P$62,MATCH($A30,'Historical budget'!$A$2:$A$62,0),MATCH(I$1,'Historical budget'!$B$1:$P$1,0))</f>
        <v>571.83100000000002</v>
      </c>
      <c r="J30">
        <f>INDEX('Historical budget'!$B$2:$P$62,MATCH($A30,'Historical budget'!$A$2:$A$62,0),MATCH(J$1,'Historical budget'!$B$1:$P$1,0))</f>
        <v>188.67699999999999</v>
      </c>
      <c r="K30">
        <f>INDEX('Historical budget'!$B$2:$P$62,MATCH($A30,'Historical budget'!$A$2:$A$62,0),MATCH(K$1,'Historical budget'!$B$1:$P$1,0))</f>
        <v>57.673000000000002</v>
      </c>
      <c r="L30">
        <f>INDEX('Historical budget'!$B$2:$P$62,MATCH($A30,'Historical budget'!$A$2:$A$62,0),MATCH(L$1,'Historical budget'!$B$1:$P$1,0))</f>
        <v>24.076000000000001</v>
      </c>
      <c r="M30">
        <f>INDEX('Historical budget'!$B$2:$P$62,MATCH($A30,'Historical budget'!$A$2:$A$62,0),MATCH(M$1,'Historical budget'!$B$1:$P$1,0))</f>
        <v>18.297000000000001</v>
      </c>
      <c r="N30">
        <f>INDEX('Historical budget'!$B$2:$P$62,MATCH($A30,'Historical budget'!$A$2:$A$62,0),MATCH(N$1,'Historical budget'!$B$1:$P$1,0))</f>
        <v>32.588000000000001</v>
      </c>
      <c r="O30">
        <f>INDEX('Historical budget'!$B$2:$P$62,MATCH($A30,'Historical budget'!$A$2:$A$62,0),MATCH(O$1,'Historical budget'!$B$1:$P$1,0))</f>
        <v>1652.4580000000001</v>
      </c>
      <c r="P30">
        <f>INDEX('Historical budget'!$B$2:$P$62,MATCH($A30,'Historical budget'!$A$2:$A$62,0),MATCH(P$1,'Historical budget'!$B$1:$P$1,0))</f>
        <v>551.995</v>
      </c>
      <c r="Q30">
        <f>INDEX('Historical budget'!$B$2:$P$62,MATCH($A30,'Historical budget'!$A$2:$A$62,0),MATCH(Q$1,'Historical budget'!$B$1:$P$1,0))</f>
        <v>859.34500000000014</v>
      </c>
      <c r="R30">
        <f>INDEX('Historical budget'!$B$2:$P$62,MATCH($A30,'Historical budget'!$A$2:$A$62,0),MATCH(R$1,'Historical budget'!$B$1:$P$1,0))</f>
        <v>376.11900000000003</v>
      </c>
      <c r="S30">
        <f>INDEX('Historical budget'!$B$2:$P$62,MATCH($A30,'Historical budget'!$A$2:$A$62,0),MATCH(S$1,'Historical budget'!$B$1:$P$1,0))</f>
        <v>291.47199999999998</v>
      </c>
      <c r="T30">
        <f>INDEX('Historical budget'!$B$2:$P$62,MATCH($A30,'Historical budget'!$A$2:$A$62,0),MATCH(T$1,'Historical budget'!$B$1:$P$1,0))</f>
        <v>191.75400000000013</v>
      </c>
      <c r="U30">
        <f>INDEX('Historical budget'!$B$2:$P$62,MATCH($A30,'Historical budget'!$A$2:$A$62,0),MATCH(U$1,'Historical budget'!$B$1:$P$1,0))</f>
        <v>241.11799999999999</v>
      </c>
    </row>
    <row r="31" spans="1:21">
      <c r="A31">
        <f t="shared" si="0"/>
        <v>1999</v>
      </c>
      <c r="B31">
        <f>VLOOKUP($A31,'Historical econ, CY'!$A$2:$BY$79,2,FALSE)</f>
        <v>9631.1749999999993</v>
      </c>
      <c r="C31">
        <f>VLOOKUP($A31,'Historical econ, FY'!$A$2:$BY$79,2,FALSE)</f>
        <v>9479.625</v>
      </c>
      <c r="D31">
        <f>VLOOKUP($A31,'Historical IRS prices'!$A$3:$E$54,4,FALSE)</f>
        <v>0.53814610298936294</v>
      </c>
      <c r="F31">
        <f>VLOOKUP(A31,'Historical AWI'!$A$2:$C$74,3,FALSE)</f>
        <v>0.46063147566785945</v>
      </c>
      <c r="G31">
        <f>INDEX('Historical budget'!$B$2:$P$62,MATCH($A31,'Historical budget'!$A$2:$A$62,0),MATCH(G$1,'Historical budget'!$B$1:$P$1,0))</f>
        <v>1827.452</v>
      </c>
      <c r="H31">
        <f>INDEX('Historical budget'!$B$2:$P$62,MATCH($A31,'Historical budget'!$A$2:$A$62,0),MATCH(H$1,'Historical budget'!$B$1:$P$1,0))</f>
        <v>879.48</v>
      </c>
      <c r="I31">
        <f>INDEX('Historical budget'!$B$2:$P$62,MATCH($A31,'Historical budget'!$A$2:$A$62,0),MATCH(I$1,'Historical budget'!$B$1:$P$1,0))</f>
        <v>611.83299999999997</v>
      </c>
      <c r="J31">
        <f>INDEX('Historical budget'!$B$2:$P$62,MATCH($A31,'Historical budget'!$A$2:$A$62,0),MATCH(J$1,'Historical budget'!$B$1:$P$1,0))</f>
        <v>184.68</v>
      </c>
      <c r="K31">
        <f>INDEX('Historical budget'!$B$2:$P$62,MATCH($A31,'Historical budget'!$A$2:$A$62,0),MATCH(K$1,'Historical budget'!$B$1:$P$1,0))</f>
        <v>70.414000000000001</v>
      </c>
      <c r="L31">
        <f>INDEX('Historical budget'!$B$2:$P$62,MATCH($A31,'Historical budget'!$A$2:$A$62,0),MATCH(L$1,'Historical budget'!$B$1:$P$1,0))</f>
        <v>27.782</v>
      </c>
      <c r="M31">
        <f>INDEX('Historical budget'!$B$2:$P$62,MATCH($A31,'Historical budget'!$A$2:$A$62,0),MATCH(M$1,'Historical budget'!$B$1:$P$1,0))</f>
        <v>18.335999999999999</v>
      </c>
      <c r="N31">
        <f>INDEX('Historical budget'!$B$2:$P$62,MATCH($A31,'Historical budget'!$A$2:$A$62,0),MATCH(N$1,'Historical budget'!$B$1:$P$1,0))</f>
        <v>34.927</v>
      </c>
      <c r="O31">
        <f>INDEX('Historical budget'!$B$2:$P$62,MATCH($A31,'Historical budget'!$A$2:$A$62,0),MATCH(O$1,'Historical budget'!$B$1:$P$1,0))</f>
        <v>1701.8420000000001</v>
      </c>
      <c r="P31">
        <f>INDEX('Historical budget'!$B$2:$P$62,MATCH($A31,'Historical budget'!$A$2:$A$62,0),MATCH(P$1,'Historical budget'!$B$1:$P$1,0))</f>
        <v>572.11300000000006</v>
      </c>
      <c r="Q31">
        <f>INDEX('Historical budget'!$B$2:$P$62,MATCH($A31,'Historical budget'!$A$2:$A$62,0),MATCH(Q$1,'Historical budget'!$B$1:$P$1,0))</f>
        <v>899.97400000000005</v>
      </c>
      <c r="R31">
        <f>INDEX('Historical budget'!$B$2:$P$62,MATCH($A31,'Historical budget'!$A$2:$A$62,0),MATCH(R$1,'Historical budget'!$B$1:$P$1,0))</f>
        <v>386.99099999999999</v>
      </c>
      <c r="S31">
        <f>INDEX('Historical budget'!$B$2:$P$62,MATCH($A31,'Historical budget'!$A$2:$A$62,0),MATCH(S$1,'Historical budget'!$B$1:$P$1,0))</f>
        <v>296.30099999999999</v>
      </c>
      <c r="T31">
        <f>INDEX('Historical budget'!$B$2:$P$62,MATCH($A31,'Historical budget'!$A$2:$A$62,0),MATCH(T$1,'Historical budget'!$B$1:$P$1,0))</f>
        <v>216.68200000000007</v>
      </c>
      <c r="U31">
        <f>INDEX('Historical budget'!$B$2:$P$62,MATCH($A31,'Historical budget'!$A$2:$A$62,0),MATCH(U$1,'Historical budget'!$B$1:$P$1,0))</f>
        <v>229.755</v>
      </c>
    </row>
    <row r="32" spans="1:21">
      <c r="A32">
        <f t="shared" si="0"/>
        <v>2000</v>
      </c>
      <c r="B32">
        <f>VLOOKUP($A32,'Historical econ, CY'!$A$2:$BY$79,2,FALSE)</f>
        <v>10250.950000000001</v>
      </c>
      <c r="C32">
        <f>VLOOKUP($A32,'Historical econ, FY'!$A$2:$BY$79,2,FALSE)</f>
        <v>10117.075000000001</v>
      </c>
      <c r="D32">
        <f>VLOOKUP($A32,'Historical IRS prices'!$A$3:$E$54,4,FALSE)</f>
        <v>0.54796225069058702</v>
      </c>
      <c r="F32">
        <f>VLOOKUP(A32,'Historical AWI'!$A$2:$C$74,3,FALSE)</f>
        <v>0.48610436373917293</v>
      </c>
      <c r="G32">
        <f>INDEX('Historical budget'!$B$2:$P$62,MATCH($A32,'Historical budget'!$A$2:$A$62,0),MATCH(G$1,'Historical budget'!$B$1:$P$1,0))</f>
        <v>2025.191</v>
      </c>
      <c r="H32">
        <f>INDEX('Historical budget'!$B$2:$P$62,MATCH($A32,'Historical budget'!$A$2:$A$62,0),MATCH(H$1,'Historical budget'!$B$1:$P$1,0))</f>
        <v>1004.462</v>
      </c>
      <c r="I32">
        <f>INDEX('Historical budget'!$B$2:$P$62,MATCH($A32,'Historical budget'!$A$2:$A$62,0),MATCH(I$1,'Historical budget'!$B$1:$P$1,0))</f>
        <v>652.85199999999998</v>
      </c>
      <c r="J32">
        <f>INDEX('Historical budget'!$B$2:$P$62,MATCH($A32,'Historical budget'!$A$2:$A$62,0),MATCH(J$1,'Historical budget'!$B$1:$P$1,0))</f>
        <v>207.28899999999999</v>
      </c>
      <c r="K32">
        <f>INDEX('Historical budget'!$B$2:$P$62,MATCH($A32,'Historical budget'!$A$2:$A$62,0),MATCH(K$1,'Historical budget'!$B$1:$P$1,0))</f>
        <v>68.864999999999995</v>
      </c>
      <c r="L32">
        <f>INDEX('Historical budget'!$B$2:$P$62,MATCH($A32,'Historical budget'!$A$2:$A$62,0),MATCH(L$1,'Historical budget'!$B$1:$P$1,0))</f>
        <v>29.01</v>
      </c>
      <c r="M32">
        <f>INDEX('Historical budget'!$B$2:$P$62,MATCH($A32,'Historical budget'!$A$2:$A$62,0),MATCH(M$1,'Historical budget'!$B$1:$P$1,0))</f>
        <v>19.914000000000001</v>
      </c>
      <c r="N32">
        <f>INDEX('Historical budget'!$B$2:$P$62,MATCH($A32,'Historical budget'!$A$2:$A$62,0),MATCH(N$1,'Historical budget'!$B$1:$P$1,0))</f>
        <v>42.798999999999999</v>
      </c>
      <c r="O32">
        <f>INDEX('Historical budget'!$B$2:$P$62,MATCH($A32,'Historical budget'!$A$2:$A$62,0),MATCH(O$1,'Historical budget'!$B$1:$P$1,0))</f>
        <v>1788.95</v>
      </c>
      <c r="P32">
        <f>INDEX('Historical budget'!$B$2:$P$62,MATCH($A32,'Historical budget'!$A$2:$A$62,0),MATCH(P$1,'Historical budget'!$B$1:$P$1,0))</f>
        <v>614.62599999999998</v>
      </c>
      <c r="Q32">
        <f>INDEX('Historical budget'!$B$2:$P$62,MATCH($A32,'Historical budget'!$A$2:$A$62,0),MATCH(Q$1,'Historical budget'!$B$1:$P$1,0))</f>
        <v>951.375</v>
      </c>
      <c r="R32">
        <f>INDEX('Historical budget'!$B$2:$P$62,MATCH($A32,'Historical budget'!$A$2:$A$62,0),MATCH(R$1,'Historical budget'!$B$1:$P$1,0))</f>
        <v>406.048</v>
      </c>
      <c r="S32">
        <f>INDEX('Historical budget'!$B$2:$P$62,MATCH($A32,'Historical budget'!$A$2:$A$62,0),MATCH(S$1,'Historical budget'!$B$1:$P$1,0))</f>
        <v>313.25599999999997</v>
      </c>
      <c r="T32">
        <f>INDEX('Historical budget'!$B$2:$P$62,MATCH($A32,'Historical budget'!$A$2:$A$62,0),MATCH(T$1,'Historical budget'!$B$1:$P$1,0))</f>
        <v>232.07100000000003</v>
      </c>
      <c r="U32">
        <f>INDEX('Historical budget'!$B$2:$P$62,MATCH($A32,'Historical budget'!$A$2:$A$62,0),MATCH(U$1,'Historical budget'!$B$1:$P$1,0))</f>
        <v>222.94900000000001</v>
      </c>
    </row>
    <row r="33" spans="1:21">
      <c r="A33">
        <f t="shared" si="0"/>
        <v>2001</v>
      </c>
      <c r="B33">
        <f>VLOOKUP($A33,'Historical econ, CY'!$A$2:$BY$79,2,FALSE)</f>
        <v>10581.924999999999</v>
      </c>
      <c r="C33">
        <f>VLOOKUP($A33,'Historical econ, FY'!$A$2:$BY$79,2,FALSE)</f>
        <v>10525.725</v>
      </c>
      <c r="D33">
        <f>VLOOKUP($A33,'Historical IRS prices'!$A$3:$E$54,4,FALSE)</f>
        <v>0.56499534078623215</v>
      </c>
      <c r="F33">
        <f>VLOOKUP(A33,'Historical AWI'!$A$2:$C$74,3,FALSE)</f>
        <v>0.49770109037064897</v>
      </c>
      <c r="G33">
        <f>INDEX('Historical budget'!$B$2:$P$62,MATCH($A33,'Historical budget'!$A$2:$A$62,0),MATCH(G$1,'Historical budget'!$B$1:$P$1,0))</f>
        <v>1991.0820000000001</v>
      </c>
      <c r="H33">
        <f>INDEX('Historical budget'!$B$2:$P$62,MATCH($A33,'Historical budget'!$A$2:$A$62,0),MATCH(H$1,'Historical budget'!$B$1:$P$1,0))</f>
        <v>994.33900000000006</v>
      </c>
      <c r="I33">
        <f>INDEX('Historical budget'!$B$2:$P$62,MATCH($A33,'Historical budget'!$A$2:$A$62,0),MATCH(I$1,'Historical budget'!$B$1:$P$1,0))</f>
        <v>693.96699999999998</v>
      </c>
      <c r="J33">
        <f>INDEX('Historical budget'!$B$2:$P$62,MATCH($A33,'Historical budget'!$A$2:$A$62,0),MATCH(J$1,'Historical budget'!$B$1:$P$1,0))</f>
        <v>151.07499999999999</v>
      </c>
      <c r="K33">
        <f>INDEX('Historical budget'!$B$2:$P$62,MATCH($A33,'Historical budget'!$A$2:$A$62,0),MATCH(K$1,'Historical budget'!$B$1:$P$1,0))</f>
        <v>66.231999999999999</v>
      </c>
      <c r="L33">
        <f>INDEX('Historical budget'!$B$2:$P$62,MATCH($A33,'Historical budget'!$A$2:$A$62,0),MATCH(L$1,'Historical budget'!$B$1:$P$1,0))</f>
        <v>28.4</v>
      </c>
      <c r="M33">
        <f>INDEX('Historical budget'!$B$2:$P$62,MATCH($A33,'Historical budget'!$A$2:$A$62,0),MATCH(M$1,'Historical budget'!$B$1:$P$1,0))</f>
        <v>19.369</v>
      </c>
      <c r="N33">
        <f>INDEX('Historical budget'!$B$2:$P$62,MATCH($A33,'Historical budget'!$A$2:$A$62,0),MATCH(N$1,'Historical budget'!$B$1:$P$1,0))</f>
        <v>37.700000000000003</v>
      </c>
      <c r="O33">
        <f>INDEX('Historical budget'!$B$2:$P$62,MATCH($A33,'Historical budget'!$A$2:$A$62,0),MATCH(O$1,'Historical budget'!$B$1:$P$1,0))</f>
        <v>1862.846</v>
      </c>
      <c r="P33">
        <f>INDEX('Historical budget'!$B$2:$P$62,MATCH($A33,'Historical budget'!$A$2:$A$62,0),MATCH(P$1,'Historical budget'!$B$1:$P$1,0))</f>
        <v>649.04099999999994</v>
      </c>
      <c r="Q33">
        <f>INDEX('Historical budget'!$B$2:$P$62,MATCH($A33,'Historical budget'!$A$2:$A$62,0),MATCH(Q$1,'Historical budget'!$B$1:$P$1,0))</f>
        <v>1007.6379999999999</v>
      </c>
      <c r="R33">
        <f>INDEX('Historical budget'!$B$2:$P$62,MATCH($A33,'Historical budget'!$A$2:$A$62,0),MATCH(R$1,'Historical budget'!$B$1:$P$1,0))</f>
        <v>429.36799999999999</v>
      </c>
      <c r="S33">
        <f>INDEX('Historical budget'!$B$2:$P$62,MATCH($A33,'Historical budget'!$A$2:$A$62,0),MATCH(S$1,'Historical budget'!$B$1:$P$1,0))</f>
        <v>347.13400000000001</v>
      </c>
      <c r="T33">
        <f>INDEX('Historical budget'!$B$2:$P$62,MATCH($A33,'Historical budget'!$A$2:$A$62,0),MATCH(T$1,'Historical budget'!$B$1:$P$1,0))</f>
        <v>231.13599999999997</v>
      </c>
      <c r="U33">
        <f>INDEX('Historical budget'!$B$2:$P$62,MATCH($A33,'Historical budget'!$A$2:$A$62,0),MATCH(U$1,'Historical budget'!$B$1:$P$1,0))</f>
        <v>206.167</v>
      </c>
    </row>
    <row r="34" spans="1:21">
      <c r="A34">
        <f t="shared" si="0"/>
        <v>2002</v>
      </c>
      <c r="B34">
        <f>VLOOKUP($A34,'Historical econ, CY'!$A$2:$BY$79,2,FALSE)</f>
        <v>10929.1</v>
      </c>
      <c r="C34">
        <f>VLOOKUP($A34,'Historical econ, FY'!$A$2:$BY$79,2,FALSE)</f>
        <v>10828.875</v>
      </c>
      <c r="D34">
        <f>VLOOKUP($A34,'Historical IRS prices'!$A$3:$E$54,4,FALSE)</f>
        <v>0.58357689361784515</v>
      </c>
      <c r="E34">
        <f>VLOOKUP($A34,'Historical IRS prices'!$A$3:$E$54,5,FALSE)</f>
        <v>0.61567119883503785</v>
      </c>
      <c r="F34">
        <f>VLOOKUP(A34,'Historical AWI'!$A$2:$C$74,3,FALSE)</f>
        <v>0.50269247510785986</v>
      </c>
      <c r="G34">
        <f>INDEX('Historical budget'!$B$2:$P$62,MATCH($A34,'Historical budget'!$A$2:$A$62,0),MATCH(G$1,'Historical budget'!$B$1:$P$1,0))</f>
        <v>1853.136</v>
      </c>
      <c r="H34">
        <f>INDEX('Historical budget'!$B$2:$P$62,MATCH($A34,'Historical budget'!$A$2:$A$62,0),MATCH(H$1,'Historical budget'!$B$1:$P$1,0))</f>
        <v>858.34500000000003</v>
      </c>
      <c r="I34">
        <f>INDEX('Historical budget'!$B$2:$P$62,MATCH($A34,'Historical budget'!$A$2:$A$62,0),MATCH(I$1,'Historical budget'!$B$1:$P$1,0))</f>
        <v>700.76</v>
      </c>
      <c r="J34">
        <f>INDEX('Historical budget'!$B$2:$P$62,MATCH($A34,'Historical budget'!$A$2:$A$62,0),MATCH(J$1,'Historical budget'!$B$1:$P$1,0))</f>
        <v>148.04400000000001</v>
      </c>
      <c r="K34">
        <f>INDEX('Historical budget'!$B$2:$P$62,MATCH($A34,'Historical budget'!$A$2:$A$62,0),MATCH(K$1,'Historical budget'!$B$1:$P$1,0))</f>
        <v>66.989000000000004</v>
      </c>
      <c r="L34">
        <f>INDEX('Historical budget'!$B$2:$P$62,MATCH($A34,'Historical budget'!$A$2:$A$62,0),MATCH(L$1,'Historical budget'!$B$1:$P$1,0))</f>
        <v>26.507000000000001</v>
      </c>
      <c r="M34">
        <f>INDEX('Historical budget'!$B$2:$P$62,MATCH($A34,'Historical budget'!$A$2:$A$62,0),MATCH(M$1,'Historical budget'!$B$1:$P$1,0))</f>
        <v>18.602</v>
      </c>
      <c r="N34">
        <f>INDEX('Historical budget'!$B$2:$P$62,MATCH($A34,'Historical budget'!$A$2:$A$62,0),MATCH(N$1,'Historical budget'!$B$1:$P$1,0))</f>
        <v>33.889000000000003</v>
      </c>
      <c r="O34">
        <f>INDEX('Historical budget'!$B$2:$P$62,MATCH($A34,'Historical budget'!$A$2:$A$62,0),MATCH(O$1,'Historical budget'!$B$1:$P$1,0))</f>
        <v>2010.894</v>
      </c>
      <c r="P34">
        <f>INDEX('Historical budget'!$B$2:$P$62,MATCH($A34,'Historical budget'!$A$2:$A$62,0),MATCH(P$1,'Historical budget'!$B$1:$P$1,0))</f>
        <v>733.95</v>
      </c>
      <c r="Q34">
        <f>INDEX('Historical budget'!$B$2:$P$62,MATCH($A34,'Historical budget'!$A$2:$A$62,0),MATCH(Q$1,'Historical budget'!$B$1:$P$1,0))</f>
        <v>1105.9950000000001</v>
      </c>
      <c r="R34">
        <f>INDEX('Historical budget'!$B$2:$P$62,MATCH($A34,'Historical budget'!$A$2:$A$62,0),MATCH(R$1,'Historical budget'!$B$1:$P$1,0))</f>
        <v>452.07299999999998</v>
      </c>
      <c r="S34">
        <f>INDEX('Historical budget'!$B$2:$P$62,MATCH($A34,'Historical budget'!$A$2:$A$62,0),MATCH(S$1,'Historical budget'!$B$1:$P$1,0))</f>
        <v>378.89299999999997</v>
      </c>
      <c r="T34">
        <f>INDEX('Historical budget'!$B$2:$P$62,MATCH($A34,'Historical budget'!$A$2:$A$62,0),MATCH(T$1,'Historical budget'!$B$1:$P$1,0))</f>
        <v>275.02900000000017</v>
      </c>
      <c r="U34">
        <f>INDEX('Historical budget'!$B$2:$P$62,MATCH($A34,'Historical budget'!$A$2:$A$62,0),MATCH(U$1,'Historical budget'!$B$1:$P$1,0))</f>
        <v>170.94900000000001</v>
      </c>
    </row>
    <row r="35" spans="1:21">
      <c r="A35">
        <f t="shared" si="0"/>
        <v>2003</v>
      </c>
      <c r="B35">
        <f>VLOOKUP($A35,'Historical econ, CY'!$A$2:$BY$79,2,FALSE)</f>
        <v>11456.45</v>
      </c>
      <c r="C35">
        <f>VLOOKUP($A35,'Historical econ, FY'!$A$2:$BY$79,2,FALSE)</f>
        <v>11278.75</v>
      </c>
      <c r="D35">
        <f>VLOOKUP($A35,'Historical IRS prices'!$A$3:$E$54,4,FALSE)</f>
        <v>0.59286767003365148</v>
      </c>
      <c r="E35">
        <f>VLOOKUP($A35,'Historical IRS prices'!$A$3:$E$54,5,FALSE)</f>
        <v>0.62333802906074931</v>
      </c>
      <c r="F35">
        <f>VLOOKUP(A35,'Historical AWI'!$A$2:$C$74,3,FALSE)</f>
        <v>0.51498098405019022</v>
      </c>
      <c r="G35">
        <f>INDEX('Historical budget'!$B$2:$P$62,MATCH($A35,'Historical budget'!$A$2:$A$62,0),MATCH(G$1,'Historical budget'!$B$1:$P$1,0))</f>
        <v>1782.3140000000001</v>
      </c>
      <c r="H35">
        <f>INDEX('Historical budget'!$B$2:$P$62,MATCH($A35,'Historical budget'!$A$2:$A$62,0),MATCH(H$1,'Historical budget'!$B$1:$P$1,0))</f>
        <v>793.69899999999996</v>
      </c>
      <c r="I35">
        <f>INDEX('Historical budget'!$B$2:$P$62,MATCH($A35,'Historical budget'!$A$2:$A$62,0),MATCH(I$1,'Historical budget'!$B$1:$P$1,0))</f>
        <v>712.97799999999995</v>
      </c>
      <c r="J35">
        <f>INDEX('Historical budget'!$B$2:$P$62,MATCH($A35,'Historical budget'!$A$2:$A$62,0),MATCH(J$1,'Historical budget'!$B$1:$P$1,0))</f>
        <v>131.77799999999999</v>
      </c>
      <c r="K35">
        <f>INDEX('Historical budget'!$B$2:$P$62,MATCH($A35,'Historical budget'!$A$2:$A$62,0),MATCH(K$1,'Historical budget'!$B$1:$P$1,0))</f>
        <v>67.524000000000001</v>
      </c>
      <c r="L35">
        <f>INDEX('Historical budget'!$B$2:$P$62,MATCH($A35,'Historical budget'!$A$2:$A$62,0),MATCH(L$1,'Historical budget'!$B$1:$P$1,0))</f>
        <v>21.959</v>
      </c>
      <c r="M35">
        <f>INDEX('Historical budget'!$B$2:$P$62,MATCH($A35,'Historical budget'!$A$2:$A$62,0),MATCH(M$1,'Historical budget'!$B$1:$P$1,0))</f>
        <v>19.861999999999998</v>
      </c>
      <c r="N35">
        <f>INDEX('Historical budget'!$B$2:$P$62,MATCH($A35,'Historical budget'!$A$2:$A$62,0),MATCH(N$1,'Historical budget'!$B$1:$P$1,0))</f>
        <v>34.514000000000003</v>
      </c>
      <c r="O35">
        <f>INDEX('Historical budget'!$B$2:$P$62,MATCH($A35,'Historical budget'!$A$2:$A$62,0),MATCH(O$1,'Historical budget'!$B$1:$P$1,0))</f>
        <v>2159.8989999999999</v>
      </c>
      <c r="P35">
        <f>INDEX('Historical budget'!$B$2:$P$62,MATCH($A35,'Historical budget'!$A$2:$A$62,0),MATCH(P$1,'Historical budget'!$B$1:$P$1,0))</f>
        <v>824.33899999999994</v>
      </c>
      <c r="Q35">
        <f>INDEX('Historical budget'!$B$2:$P$62,MATCH($A35,'Historical budget'!$A$2:$A$62,0),MATCH(Q$1,'Historical budget'!$B$1:$P$1,0))</f>
        <v>1182.4869999999999</v>
      </c>
      <c r="R35">
        <f>INDEX('Historical budget'!$B$2:$P$62,MATCH($A35,'Historical budget'!$A$2:$A$62,0),MATCH(R$1,'Historical budget'!$B$1:$P$1,0))</f>
        <v>470.45299999999997</v>
      </c>
      <c r="S35">
        <f>INDEX('Historical budget'!$B$2:$P$62,MATCH($A35,'Historical budget'!$A$2:$A$62,0),MATCH(S$1,'Historical budget'!$B$1:$P$1,0))</f>
        <v>410.75700000000001</v>
      </c>
      <c r="T35">
        <f>INDEX('Historical budget'!$B$2:$P$62,MATCH($A35,'Historical budget'!$A$2:$A$62,0),MATCH(T$1,'Historical budget'!$B$1:$P$1,0))</f>
        <v>301.27699999999987</v>
      </c>
      <c r="U35">
        <f>INDEX('Historical budget'!$B$2:$P$62,MATCH($A35,'Historical budget'!$A$2:$A$62,0),MATCH(U$1,'Historical budget'!$B$1:$P$1,0))</f>
        <v>153.07300000000001</v>
      </c>
    </row>
    <row r="36" spans="1:21">
      <c r="A36">
        <f t="shared" si="0"/>
        <v>2004</v>
      </c>
      <c r="B36">
        <f>VLOOKUP($A36,'Historical econ, CY'!$A$2:$BY$79,2,FALSE)</f>
        <v>12217.174999999999</v>
      </c>
      <c r="C36">
        <f>VLOOKUP($A36,'Historical econ, FY'!$A$2:$BY$79,2,FALSE)</f>
        <v>12028.424999999999</v>
      </c>
      <c r="D36">
        <f>VLOOKUP($A36,'Historical IRS prices'!$A$3:$E$54,4,FALSE)</f>
        <v>0.60638906785308422</v>
      </c>
      <c r="E36">
        <f>VLOOKUP($A36,'Historical IRS prices'!$A$3:$E$54,5,FALSE)</f>
        <v>0.63580281110513182</v>
      </c>
      <c r="F36">
        <f>VLOOKUP(A36,'Historical AWI'!$A$2:$C$74,3,FALSE)</f>
        <v>0.53892124776236017</v>
      </c>
      <c r="G36">
        <f>INDEX('Historical budget'!$B$2:$P$62,MATCH($A36,'Historical budget'!$A$2:$A$62,0),MATCH(G$1,'Historical budget'!$B$1:$P$1,0))</f>
        <v>1880.114</v>
      </c>
      <c r="H36">
        <f>INDEX('Historical budget'!$B$2:$P$62,MATCH($A36,'Historical budget'!$A$2:$A$62,0),MATCH(H$1,'Historical budget'!$B$1:$P$1,0))</f>
        <v>808.95899999999995</v>
      </c>
      <c r="I36">
        <f>INDEX('Historical budget'!$B$2:$P$62,MATCH($A36,'Historical budget'!$A$2:$A$62,0),MATCH(I$1,'Historical budget'!$B$1:$P$1,0))</f>
        <v>733.40700000000004</v>
      </c>
      <c r="J36">
        <f>INDEX('Historical budget'!$B$2:$P$62,MATCH($A36,'Historical budget'!$A$2:$A$62,0),MATCH(J$1,'Historical budget'!$B$1:$P$1,0))</f>
        <v>189.37100000000001</v>
      </c>
      <c r="K36">
        <f>INDEX('Historical budget'!$B$2:$P$62,MATCH($A36,'Historical budget'!$A$2:$A$62,0),MATCH(K$1,'Historical budget'!$B$1:$P$1,0))</f>
        <v>69.855000000000004</v>
      </c>
      <c r="L36">
        <f>INDEX('Historical budget'!$B$2:$P$62,MATCH($A36,'Historical budget'!$A$2:$A$62,0),MATCH(L$1,'Historical budget'!$B$1:$P$1,0))</f>
        <v>24.831</v>
      </c>
      <c r="M36">
        <f>INDEX('Historical budget'!$B$2:$P$62,MATCH($A36,'Historical budget'!$A$2:$A$62,0),MATCH(M$1,'Historical budget'!$B$1:$P$1,0))</f>
        <v>21.082999999999998</v>
      </c>
      <c r="N36">
        <f>INDEX('Historical budget'!$B$2:$P$62,MATCH($A36,'Historical budget'!$A$2:$A$62,0),MATCH(N$1,'Historical budget'!$B$1:$P$1,0))</f>
        <v>32.607999999999997</v>
      </c>
      <c r="O36">
        <f>INDEX('Historical budget'!$B$2:$P$62,MATCH($A36,'Historical budget'!$A$2:$A$62,0),MATCH(O$1,'Historical budget'!$B$1:$P$1,0))</f>
        <v>2292.8409999999999</v>
      </c>
      <c r="P36">
        <f>INDEX('Historical budget'!$B$2:$P$62,MATCH($A36,'Historical budget'!$A$2:$A$62,0),MATCH(P$1,'Historical budget'!$B$1:$P$1,0))</f>
        <v>895.06500000000005</v>
      </c>
      <c r="Q36">
        <f>INDEX('Historical budget'!$B$2:$P$62,MATCH($A36,'Historical budget'!$A$2:$A$62,0),MATCH(Q$1,'Historical budget'!$B$1:$P$1,0))</f>
        <v>1237.5309999999999</v>
      </c>
      <c r="R36">
        <f>INDEX('Historical budget'!$B$2:$P$62,MATCH($A36,'Historical budget'!$A$2:$A$62,0),MATCH(R$1,'Historical budget'!$B$1:$P$1,0))</f>
        <v>491.53699999999998</v>
      </c>
      <c r="S36">
        <f>INDEX('Historical budget'!$B$2:$P$62,MATCH($A36,'Historical budget'!$A$2:$A$62,0),MATCH(S$1,'Historical budget'!$B$1:$P$1,0))</f>
        <v>445.72800000000001</v>
      </c>
      <c r="T36">
        <f>INDEX('Historical budget'!$B$2:$P$62,MATCH($A36,'Historical budget'!$A$2:$A$62,0),MATCH(T$1,'Historical budget'!$B$1:$P$1,0))</f>
        <v>300.26599999999991</v>
      </c>
      <c r="U36">
        <f>INDEX('Historical budget'!$B$2:$P$62,MATCH($A36,'Historical budget'!$A$2:$A$62,0),MATCH(U$1,'Historical budget'!$B$1:$P$1,0))</f>
        <v>160.245</v>
      </c>
    </row>
    <row r="37" spans="1:21">
      <c r="A37">
        <f t="shared" si="0"/>
        <v>2005</v>
      </c>
      <c r="B37">
        <f>VLOOKUP($A37,'Historical econ, CY'!$A$2:$BY$79,2,FALSE)</f>
        <v>13039.2</v>
      </c>
      <c r="C37">
        <f>VLOOKUP($A37,'Historical econ, FY'!$A$2:$BY$79,2,FALSE)</f>
        <v>12839.95</v>
      </c>
      <c r="D37">
        <f>VLOOKUP($A37,'Historical IRS prices'!$A$3:$E$54,4,FALSE)</f>
        <v>0.62035288359707919</v>
      </c>
      <c r="E37">
        <f>VLOOKUP($A37,'Historical IRS prices'!$A$3:$E$54,5,FALSE)</f>
        <v>0.64935578840735741</v>
      </c>
      <c r="F37">
        <f>VLOOKUP(A37,'Historical AWI'!$A$2:$C$74,3,FALSE)</f>
        <v>0.55864052067440695</v>
      </c>
      <c r="G37">
        <f>INDEX('Historical budget'!$B$2:$P$62,MATCH($A37,'Historical budget'!$A$2:$A$62,0),MATCH(G$1,'Historical budget'!$B$1:$P$1,0))</f>
        <v>2153.6109999999999</v>
      </c>
      <c r="H37">
        <f>INDEX('Historical budget'!$B$2:$P$62,MATCH($A37,'Historical budget'!$A$2:$A$62,0),MATCH(H$1,'Historical budget'!$B$1:$P$1,0))</f>
        <v>927.22199999999998</v>
      </c>
      <c r="I37">
        <f>INDEX('Historical budget'!$B$2:$P$62,MATCH($A37,'Historical budget'!$A$2:$A$62,0),MATCH(I$1,'Historical budget'!$B$1:$P$1,0))</f>
        <v>794.125</v>
      </c>
      <c r="J37">
        <f>INDEX('Historical budget'!$B$2:$P$62,MATCH($A37,'Historical budget'!$A$2:$A$62,0),MATCH(J$1,'Historical budget'!$B$1:$P$1,0))</f>
        <v>278.28199999999998</v>
      </c>
      <c r="K37">
        <f>INDEX('Historical budget'!$B$2:$P$62,MATCH($A37,'Historical budget'!$A$2:$A$62,0),MATCH(K$1,'Historical budget'!$B$1:$P$1,0))</f>
        <v>73.093999999999994</v>
      </c>
      <c r="L37">
        <f>INDEX('Historical budget'!$B$2:$P$62,MATCH($A37,'Historical budget'!$A$2:$A$62,0),MATCH(L$1,'Historical budget'!$B$1:$P$1,0))</f>
        <v>24.763999999999999</v>
      </c>
      <c r="M37">
        <f>INDEX('Historical budget'!$B$2:$P$62,MATCH($A37,'Historical budget'!$A$2:$A$62,0),MATCH(M$1,'Historical budget'!$B$1:$P$1,0))</f>
        <v>23.379000000000001</v>
      </c>
      <c r="N37">
        <f>INDEX('Historical budget'!$B$2:$P$62,MATCH($A37,'Historical budget'!$A$2:$A$62,0),MATCH(N$1,'Historical budget'!$B$1:$P$1,0))</f>
        <v>32.744999999999997</v>
      </c>
      <c r="O37">
        <f>INDEX('Historical budget'!$B$2:$P$62,MATCH($A37,'Historical budget'!$A$2:$A$62,0),MATCH(O$1,'Historical budget'!$B$1:$P$1,0))</f>
        <v>2471.9569999999999</v>
      </c>
      <c r="P37">
        <f>INDEX('Historical budget'!$B$2:$P$62,MATCH($A37,'Historical budget'!$A$2:$A$62,0),MATCH(P$1,'Historical budget'!$B$1:$P$1,0))</f>
        <v>968.54099999999994</v>
      </c>
      <c r="Q37">
        <f>INDEX('Historical budget'!$B$2:$P$62,MATCH($A37,'Historical budget'!$A$2:$A$62,0),MATCH(Q$1,'Historical budget'!$B$1:$P$1,0))</f>
        <v>1319.4299999999998</v>
      </c>
      <c r="R37">
        <f>INDEX('Historical budget'!$B$2:$P$62,MATCH($A37,'Historical budget'!$A$2:$A$62,0),MATCH(R$1,'Historical budget'!$B$1:$P$1,0))</f>
        <v>518.71199999999999</v>
      </c>
      <c r="S37">
        <f>INDEX('Historical budget'!$B$2:$P$62,MATCH($A37,'Historical budget'!$A$2:$A$62,0),MATCH(S$1,'Historical budget'!$B$1:$P$1,0))</f>
        <v>481.18299999999999</v>
      </c>
      <c r="T37">
        <f>INDEX('Historical budget'!$B$2:$P$62,MATCH($A37,'Historical budget'!$A$2:$A$62,0),MATCH(T$1,'Historical budget'!$B$1:$P$1,0))</f>
        <v>319.53499999999985</v>
      </c>
      <c r="U37">
        <f>INDEX('Historical budget'!$B$2:$P$62,MATCH($A37,'Historical budget'!$A$2:$A$62,0),MATCH(U$1,'Historical budget'!$B$1:$P$1,0))</f>
        <v>183.98599999999999</v>
      </c>
    </row>
    <row r="38" spans="1:21">
      <c r="A38">
        <f t="shared" si="0"/>
        <v>2006</v>
      </c>
      <c r="B38">
        <f>VLOOKUP($A38,'Historical econ, CY'!$A$2:$BY$79,2,FALSE)</f>
        <v>13815.6</v>
      </c>
      <c r="C38">
        <f>VLOOKUP($A38,'Historical econ, FY'!$A$2:$BY$79,2,FALSE)</f>
        <v>13636.75</v>
      </c>
      <c r="D38">
        <f>VLOOKUP($A38,'Historical IRS prices'!$A$3:$E$54,4,FALSE)</f>
        <v>0.63962571443582061</v>
      </c>
      <c r="E38">
        <f>VLOOKUP($A38,'Historical IRS prices'!$A$3:$E$54,5,FALSE)</f>
        <v>0.66731101016176542</v>
      </c>
      <c r="F38">
        <f>VLOOKUP(A38,'Historical AWI'!$A$2:$C$74,3,FALSE)</f>
        <v>0.58431734544531444</v>
      </c>
      <c r="G38">
        <f>INDEX('Historical budget'!$B$2:$P$62,MATCH($A38,'Historical budget'!$A$2:$A$62,0),MATCH(G$1,'Historical budget'!$B$1:$P$1,0))</f>
        <v>2406.8690000000001</v>
      </c>
      <c r="H38">
        <f>INDEX('Historical budget'!$B$2:$P$62,MATCH($A38,'Historical budget'!$A$2:$A$62,0),MATCH(H$1,'Historical budget'!$B$1:$P$1,0))</f>
        <v>1043.9079999999999</v>
      </c>
      <c r="I38">
        <f>INDEX('Historical budget'!$B$2:$P$62,MATCH($A38,'Historical budget'!$A$2:$A$62,0),MATCH(I$1,'Historical budget'!$B$1:$P$1,0))</f>
        <v>837.82100000000003</v>
      </c>
      <c r="J38">
        <f>INDEX('Historical budget'!$B$2:$P$62,MATCH($A38,'Historical budget'!$A$2:$A$62,0),MATCH(J$1,'Historical budget'!$B$1:$P$1,0))</f>
        <v>353.91500000000002</v>
      </c>
      <c r="K38">
        <f>INDEX('Historical budget'!$B$2:$P$62,MATCH($A38,'Historical budget'!$A$2:$A$62,0),MATCH(K$1,'Historical budget'!$B$1:$P$1,0))</f>
        <v>73.960999999999999</v>
      </c>
      <c r="L38">
        <f>INDEX('Historical budget'!$B$2:$P$62,MATCH($A38,'Historical budget'!$A$2:$A$62,0),MATCH(L$1,'Historical budget'!$B$1:$P$1,0))</f>
        <v>27.876999999999999</v>
      </c>
      <c r="M38">
        <f>INDEX('Historical budget'!$B$2:$P$62,MATCH($A38,'Historical budget'!$A$2:$A$62,0),MATCH(M$1,'Historical budget'!$B$1:$P$1,0))</f>
        <v>24.81</v>
      </c>
      <c r="N38">
        <f>INDEX('Historical budget'!$B$2:$P$62,MATCH($A38,'Historical budget'!$A$2:$A$62,0),MATCH(N$1,'Historical budget'!$B$1:$P$1,0))</f>
        <v>44.576999999999998</v>
      </c>
      <c r="O38">
        <f>INDEX('Historical budget'!$B$2:$P$62,MATCH($A38,'Historical budget'!$A$2:$A$62,0),MATCH(O$1,'Historical budget'!$B$1:$P$1,0))</f>
        <v>2655.05</v>
      </c>
      <c r="P38">
        <f>INDEX('Historical budget'!$B$2:$P$62,MATCH($A38,'Historical budget'!$A$2:$A$62,0),MATCH(P$1,'Historical budget'!$B$1:$P$1,0))</f>
        <v>1016.624</v>
      </c>
      <c r="Q38">
        <f>INDEX('Historical budget'!$B$2:$P$62,MATCH($A38,'Historical budget'!$A$2:$A$62,0),MATCH(Q$1,'Historical budget'!$B$1:$P$1,0))</f>
        <v>1411.8230000000001</v>
      </c>
      <c r="R38">
        <f>INDEX('Historical budget'!$B$2:$P$62,MATCH($A38,'Historical budget'!$A$2:$A$62,0),MATCH(R$1,'Historical budget'!$B$1:$P$1,0))</f>
        <v>543.91099999999994</v>
      </c>
      <c r="S38">
        <f>INDEX('Historical budget'!$B$2:$P$62,MATCH($A38,'Historical budget'!$A$2:$A$62,0),MATCH(S$1,'Historical budget'!$B$1:$P$1,0))</f>
        <v>510.95499999999998</v>
      </c>
      <c r="T38">
        <f>INDEX('Historical budget'!$B$2:$P$62,MATCH($A38,'Historical budget'!$A$2:$A$62,0),MATCH(T$1,'Historical budget'!$B$1:$P$1,0))</f>
        <v>356.95700000000016</v>
      </c>
      <c r="U38">
        <f>INDEX('Historical budget'!$B$2:$P$62,MATCH($A38,'Historical budget'!$A$2:$A$62,0),MATCH(U$1,'Historical budget'!$B$1:$P$1,0))</f>
        <v>226.60300000000001</v>
      </c>
    </row>
    <row r="39" spans="1:21">
      <c r="A39">
        <f t="shared" si="0"/>
        <v>2007</v>
      </c>
      <c r="B39">
        <f>VLOOKUP($A39,'Historical econ, CY'!$A$2:$BY$79,2,FALSE)</f>
        <v>14474.25</v>
      </c>
      <c r="C39">
        <f>VLOOKUP($A39,'Historical econ, FY'!$A$2:$BY$79,2,FALSE)</f>
        <v>14305.375</v>
      </c>
      <c r="D39">
        <f>VLOOKUP($A39,'Historical IRS prices'!$A$3:$E$54,4,FALSE)</f>
        <v>0.66459467605330069</v>
      </c>
      <c r="E39">
        <f>VLOOKUP($A39,'Historical IRS prices'!$A$3:$E$54,5,FALSE)</f>
        <v>0.69036096425971083</v>
      </c>
      <c r="F39">
        <f>VLOOKUP(A39,'Historical AWI'!$A$2:$C$74,3,FALSE)</f>
        <v>0.61083470991210276</v>
      </c>
      <c r="G39">
        <f>INDEX('Historical budget'!$B$2:$P$62,MATCH($A39,'Historical budget'!$A$2:$A$62,0),MATCH(G$1,'Historical budget'!$B$1:$P$1,0))</f>
        <v>2567.9850000000001</v>
      </c>
      <c r="H39">
        <f>INDEX('Historical budget'!$B$2:$P$62,MATCH($A39,'Historical budget'!$A$2:$A$62,0),MATCH(H$1,'Historical budget'!$B$1:$P$1,0))</f>
        <v>1163.472</v>
      </c>
      <c r="I39">
        <f>INDEX('Historical budget'!$B$2:$P$62,MATCH($A39,'Historical budget'!$A$2:$A$62,0),MATCH(I$1,'Historical budget'!$B$1:$P$1,0))</f>
        <v>869.60699999999997</v>
      </c>
      <c r="J39">
        <f>INDEX('Historical budget'!$B$2:$P$62,MATCH($A39,'Historical budget'!$A$2:$A$62,0),MATCH(J$1,'Historical budget'!$B$1:$P$1,0))</f>
        <v>370.24299999999999</v>
      </c>
      <c r="K39">
        <f>INDEX('Historical budget'!$B$2:$P$62,MATCH($A39,'Historical budget'!$A$2:$A$62,0),MATCH(K$1,'Historical budget'!$B$1:$P$1,0))</f>
        <v>65.069000000000003</v>
      </c>
      <c r="L39">
        <f>INDEX('Historical budget'!$B$2:$P$62,MATCH($A39,'Historical budget'!$A$2:$A$62,0),MATCH(L$1,'Historical budget'!$B$1:$P$1,0))</f>
        <v>26.044</v>
      </c>
      <c r="M39">
        <f>INDEX('Historical budget'!$B$2:$P$62,MATCH($A39,'Historical budget'!$A$2:$A$62,0),MATCH(M$1,'Historical budget'!$B$1:$P$1,0))</f>
        <v>26.01</v>
      </c>
      <c r="N39">
        <f>INDEX('Historical budget'!$B$2:$P$62,MATCH($A39,'Historical budget'!$A$2:$A$62,0),MATCH(N$1,'Historical budget'!$B$1:$P$1,0))</f>
        <v>47.54</v>
      </c>
      <c r="O39">
        <f>INDEX('Historical budget'!$B$2:$P$62,MATCH($A39,'Historical budget'!$A$2:$A$62,0),MATCH(O$1,'Historical budget'!$B$1:$P$1,0))</f>
        <v>2728.6860000000001</v>
      </c>
      <c r="P39">
        <f>INDEX('Historical budget'!$B$2:$P$62,MATCH($A39,'Historical budget'!$A$2:$A$62,0),MATCH(P$1,'Historical budget'!$B$1:$P$1,0))</f>
        <v>1041.5900000000001</v>
      </c>
      <c r="Q39">
        <f>INDEX('Historical budget'!$B$2:$P$62,MATCH($A39,'Historical budget'!$A$2:$A$62,0),MATCH(Q$1,'Historical budget'!$B$1:$P$1,0))</f>
        <v>1449.9870000000001</v>
      </c>
      <c r="R39">
        <f>INDEX('Historical budget'!$B$2:$P$62,MATCH($A39,'Historical budget'!$A$2:$A$62,0),MATCH(R$1,'Historical budget'!$B$1:$P$1,0))</f>
        <v>581.44200000000001</v>
      </c>
      <c r="S39">
        <f>INDEX('Historical budget'!$B$2:$P$62,MATCH($A39,'Historical budget'!$A$2:$A$62,0),MATCH(S$1,'Historical budget'!$B$1:$P$1,0))</f>
        <v>567.399</v>
      </c>
      <c r="T39">
        <f>INDEX('Historical budget'!$B$2:$P$62,MATCH($A39,'Historical budget'!$A$2:$A$62,0),MATCH(T$1,'Historical budget'!$B$1:$P$1,0))</f>
        <v>301.14600000000007</v>
      </c>
      <c r="U39">
        <f>INDEX('Historical budget'!$B$2:$P$62,MATCH($A39,'Historical budget'!$A$2:$A$62,0),MATCH(U$1,'Historical budget'!$B$1:$P$1,0))</f>
        <v>237.10900000000001</v>
      </c>
    </row>
    <row r="40" spans="1:21">
      <c r="A40">
        <f t="shared" si="0"/>
        <v>2008</v>
      </c>
      <c r="B40">
        <f>VLOOKUP($A40,'Historical econ, CY'!$A$2:$BY$79,2,FALSE)</f>
        <v>14769.85</v>
      </c>
      <c r="C40">
        <f>VLOOKUP($A40,'Historical econ, FY'!$A$2:$BY$79,2,FALSE)</f>
        <v>14796.575000000001</v>
      </c>
      <c r="D40">
        <f>VLOOKUP($A40,'Historical IRS prices'!$A$3:$E$54,4,FALSE)</f>
        <v>0.67979449687404125</v>
      </c>
      <c r="E40">
        <f>VLOOKUP($A40,'Historical IRS prices'!$A$3:$E$54,5,FALSE)</f>
        <v>0.70435020893348965</v>
      </c>
      <c r="F40">
        <f>VLOOKUP(A40,'Historical AWI'!$A$2:$C$74,3,FALSE)</f>
        <v>0.62488638692512666</v>
      </c>
      <c r="G40">
        <f>INDEX('Historical budget'!$B$2:$P$62,MATCH($A40,'Historical budget'!$A$2:$A$62,0),MATCH(G$1,'Historical budget'!$B$1:$P$1,0))</f>
        <v>2523.991</v>
      </c>
      <c r="H40">
        <f>INDEX('Historical budget'!$B$2:$P$62,MATCH($A40,'Historical budget'!$A$2:$A$62,0),MATCH(H$1,'Historical budget'!$B$1:$P$1,0))</f>
        <v>1145.7470000000001</v>
      </c>
      <c r="I40">
        <f>INDEX('Historical budget'!$B$2:$P$62,MATCH($A40,'Historical budget'!$A$2:$A$62,0),MATCH(I$1,'Historical budget'!$B$1:$P$1,0))</f>
        <v>900.15499999999997</v>
      </c>
      <c r="J40">
        <f>INDEX('Historical budget'!$B$2:$P$62,MATCH($A40,'Historical budget'!$A$2:$A$62,0),MATCH(J$1,'Historical budget'!$B$1:$P$1,0))</f>
        <v>304.346</v>
      </c>
      <c r="K40">
        <f>INDEX('Historical budget'!$B$2:$P$62,MATCH($A40,'Historical budget'!$A$2:$A$62,0),MATCH(K$1,'Historical budget'!$B$1:$P$1,0))</f>
        <v>67.334000000000003</v>
      </c>
      <c r="L40">
        <f>INDEX('Historical budget'!$B$2:$P$62,MATCH($A40,'Historical budget'!$A$2:$A$62,0),MATCH(L$1,'Historical budget'!$B$1:$P$1,0))</f>
        <v>28.844000000000001</v>
      </c>
      <c r="M40">
        <f>INDEX('Historical budget'!$B$2:$P$62,MATCH($A40,'Historical budget'!$A$2:$A$62,0),MATCH(M$1,'Historical budget'!$B$1:$P$1,0))</f>
        <v>27.568000000000001</v>
      </c>
      <c r="N40">
        <f>INDEX('Historical budget'!$B$2:$P$62,MATCH($A40,'Historical budget'!$A$2:$A$62,0),MATCH(N$1,'Historical budget'!$B$1:$P$1,0))</f>
        <v>49.997</v>
      </c>
      <c r="O40">
        <f>INDEX('Historical budget'!$B$2:$P$62,MATCH($A40,'Historical budget'!$A$2:$A$62,0),MATCH(O$1,'Historical budget'!$B$1:$P$1,0))</f>
        <v>2982.5439999999999</v>
      </c>
      <c r="P40">
        <f>INDEX('Historical budget'!$B$2:$P$62,MATCH($A40,'Historical budget'!$A$2:$A$62,0),MATCH(P$1,'Historical budget'!$B$1:$P$1,0))</f>
        <v>1134.884</v>
      </c>
      <c r="Q40">
        <f>INDEX('Historical budget'!$B$2:$P$62,MATCH($A40,'Historical budget'!$A$2:$A$62,0),MATCH(Q$1,'Historical budget'!$B$1:$P$1,0))</f>
        <v>1594.903</v>
      </c>
      <c r="R40">
        <f>INDEX('Historical budget'!$B$2:$P$62,MATCH($A40,'Historical budget'!$A$2:$A$62,0),MATCH(R$1,'Historical budget'!$B$1:$P$1,0))</f>
        <v>612.11</v>
      </c>
      <c r="S40">
        <f>INDEX('Historical budget'!$B$2:$P$62,MATCH($A40,'Historical budget'!$A$2:$A$62,0),MATCH(S$1,'Historical budget'!$B$1:$P$1,0))</f>
        <v>594.14300000000003</v>
      </c>
      <c r="T40">
        <f>INDEX('Historical budget'!$B$2:$P$62,MATCH($A40,'Historical budget'!$A$2:$A$62,0),MATCH(T$1,'Historical budget'!$B$1:$P$1,0))</f>
        <v>388.65</v>
      </c>
      <c r="U40">
        <f>INDEX('Historical budget'!$B$2:$P$62,MATCH($A40,'Historical budget'!$A$2:$A$62,0),MATCH(U$1,'Historical budget'!$B$1:$P$1,0))</f>
        <v>252.75700000000001</v>
      </c>
    </row>
    <row r="41" spans="1:21">
      <c r="A41">
        <f t="shared" si="0"/>
        <v>2009</v>
      </c>
      <c r="B41">
        <f>VLOOKUP($A41,'Historical econ, CY'!$A$2:$BY$79,2,FALSE)</f>
        <v>14478.05</v>
      </c>
      <c r="C41">
        <f>VLOOKUP($A41,'Historical econ, FY'!$A$2:$BY$79,2,FALSE)</f>
        <v>14467.3</v>
      </c>
      <c r="D41">
        <f>VLOOKUP($A41,'Historical IRS prices'!$A$3:$E$54,4,FALSE)</f>
        <v>0.70877010582083777</v>
      </c>
      <c r="E41">
        <f>VLOOKUP($A41,'Historical IRS prices'!$A$3:$E$54,5,FALSE)</f>
        <v>0.73247659390927244</v>
      </c>
      <c r="F41">
        <f>VLOOKUP(A41,'Historical AWI'!$A$2:$C$74,3,FALSE)</f>
        <v>0.61546266705418817</v>
      </c>
      <c r="G41">
        <f>INDEX('Historical budget'!$B$2:$P$62,MATCH($A41,'Historical budget'!$A$2:$A$62,0),MATCH(G$1,'Historical budget'!$B$1:$P$1,0))</f>
        <v>2104.989</v>
      </c>
      <c r="H41">
        <f>INDEX('Historical budget'!$B$2:$P$62,MATCH($A41,'Historical budget'!$A$2:$A$62,0),MATCH(H$1,'Historical budget'!$B$1:$P$1,0))</f>
        <v>915.30799999999999</v>
      </c>
      <c r="I41">
        <f>INDEX('Historical budget'!$B$2:$P$62,MATCH($A41,'Historical budget'!$A$2:$A$62,0),MATCH(I$1,'Historical budget'!$B$1:$P$1,0))</f>
        <v>890.91700000000003</v>
      </c>
      <c r="J41">
        <f>INDEX('Historical budget'!$B$2:$P$62,MATCH($A41,'Historical budget'!$A$2:$A$62,0),MATCH(J$1,'Historical budget'!$B$1:$P$1,0))</f>
        <v>138.22900000000001</v>
      </c>
      <c r="K41">
        <f>INDEX('Historical budget'!$B$2:$P$62,MATCH($A41,'Historical budget'!$A$2:$A$62,0),MATCH(K$1,'Historical budget'!$B$1:$P$1,0))</f>
        <v>62.482999999999997</v>
      </c>
      <c r="L41">
        <f>INDEX('Historical budget'!$B$2:$P$62,MATCH($A41,'Historical budget'!$A$2:$A$62,0),MATCH(L$1,'Historical budget'!$B$1:$P$1,0))</f>
        <v>23.481999999999999</v>
      </c>
      <c r="M41">
        <f>INDEX('Historical budget'!$B$2:$P$62,MATCH($A41,'Historical budget'!$A$2:$A$62,0),MATCH(M$1,'Historical budget'!$B$1:$P$1,0))</f>
        <v>22.452999999999999</v>
      </c>
      <c r="N41">
        <f>INDEX('Historical budget'!$B$2:$P$62,MATCH($A41,'Historical budget'!$A$2:$A$62,0),MATCH(N$1,'Historical budget'!$B$1:$P$1,0))</f>
        <v>52.116999999999997</v>
      </c>
      <c r="O41">
        <f>INDEX('Historical budget'!$B$2:$P$62,MATCH($A41,'Historical budget'!$A$2:$A$62,0),MATCH(O$1,'Historical budget'!$B$1:$P$1,0))</f>
        <v>3517.6770000000001</v>
      </c>
      <c r="P41">
        <f>INDEX('Historical budget'!$B$2:$P$62,MATCH($A41,'Historical budget'!$A$2:$A$62,0),MATCH(P$1,'Historical budget'!$B$1:$P$1,0))</f>
        <v>1237.5360000000001</v>
      </c>
      <c r="Q41">
        <f>INDEX('Historical budget'!$B$2:$P$62,MATCH($A41,'Historical budget'!$A$2:$A$62,0),MATCH(Q$1,'Historical budget'!$B$1:$P$1,0))</f>
        <v>2093.2389999999996</v>
      </c>
      <c r="R41">
        <f>INDEX('Historical budget'!$B$2:$P$62,MATCH($A41,'Historical budget'!$A$2:$A$62,0),MATCH(R$1,'Historical budget'!$B$1:$P$1,0))</f>
        <v>677.726</v>
      </c>
      <c r="S41">
        <f>INDEX('Historical budget'!$B$2:$P$62,MATCH($A41,'Historical budget'!$A$2:$A$62,0),MATCH(S$1,'Historical budget'!$B$1:$P$1,0))</f>
        <v>683.56600000000003</v>
      </c>
      <c r="T41">
        <f>INDEX('Historical budget'!$B$2:$P$62,MATCH($A41,'Historical budget'!$A$2:$A$62,0),MATCH(T$1,'Historical budget'!$B$1:$P$1,0))</f>
        <v>731.94699999999943</v>
      </c>
      <c r="U41">
        <f>INDEX('Historical budget'!$B$2:$P$62,MATCH($A41,'Historical budget'!$A$2:$A$62,0),MATCH(U$1,'Historical budget'!$B$1:$P$1,0))</f>
        <v>186.90199999999999</v>
      </c>
    </row>
    <row r="42" spans="1:21">
      <c r="A42">
        <f t="shared" si="0"/>
        <v>2010</v>
      </c>
      <c r="B42">
        <f>VLOOKUP($A42,'Historical econ, CY'!$A$2:$BY$79,2,FALSE)</f>
        <v>15048.975</v>
      </c>
      <c r="C42">
        <f>VLOOKUP($A42,'Historical econ, FY'!$A$2:$BY$79,2,FALSE)</f>
        <v>14884.4</v>
      </c>
      <c r="D42">
        <f>VLOOKUP($A42,'Historical IRS prices'!$A$3:$E$54,4,FALSE)</f>
        <v>0.71008851123603312</v>
      </c>
      <c r="E42">
        <f>VLOOKUP($A42,'Historical IRS prices'!$A$3:$E$54,5,FALSE)</f>
        <v>0.73405002532527153</v>
      </c>
      <c r="F42">
        <f>VLOOKUP(A42,'Historical AWI'!$A$2:$C$74,3,FALSE)</f>
        <v>0.63000914378386996</v>
      </c>
      <c r="G42">
        <f>INDEX('Historical budget'!$B$2:$P$62,MATCH($A42,'Historical budget'!$A$2:$A$62,0),MATCH(G$1,'Historical budget'!$B$1:$P$1,0))</f>
        <v>2162.7060000000001</v>
      </c>
      <c r="H42">
        <f>INDEX('Historical budget'!$B$2:$P$62,MATCH($A42,'Historical budget'!$A$2:$A$62,0),MATCH(H$1,'Historical budget'!$B$1:$P$1,0))</f>
        <v>898.54899999999998</v>
      </c>
      <c r="I42">
        <f>INDEX('Historical budget'!$B$2:$P$62,MATCH($A42,'Historical budget'!$A$2:$A$62,0),MATCH(I$1,'Historical budget'!$B$1:$P$1,0))</f>
        <v>864.81399999999996</v>
      </c>
      <c r="J42">
        <f>INDEX('Historical budget'!$B$2:$P$62,MATCH($A42,'Historical budget'!$A$2:$A$62,0),MATCH(J$1,'Historical budget'!$B$1:$P$1,0))</f>
        <v>191.43700000000001</v>
      </c>
      <c r="K42">
        <f>INDEX('Historical budget'!$B$2:$P$62,MATCH($A42,'Historical budget'!$A$2:$A$62,0),MATCH(K$1,'Historical budget'!$B$1:$P$1,0))</f>
        <v>66.909000000000006</v>
      </c>
      <c r="L42">
        <f>INDEX('Historical budget'!$B$2:$P$62,MATCH($A42,'Historical budget'!$A$2:$A$62,0),MATCH(L$1,'Historical budget'!$B$1:$P$1,0))</f>
        <v>18.885000000000002</v>
      </c>
      <c r="M42">
        <f>INDEX('Historical budget'!$B$2:$P$62,MATCH($A42,'Historical budget'!$A$2:$A$62,0),MATCH(M$1,'Historical budget'!$B$1:$P$1,0))</f>
        <v>25.297999999999998</v>
      </c>
      <c r="N42">
        <f>INDEX('Historical budget'!$B$2:$P$62,MATCH($A42,'Historical budget'!$A$2:$A$62,0),MATCH(N$1,'Historical budget'!$B$1:$P$1,0))</f>
        <v>96.813999999999993</v>
      </c>
      <c r="O42">
        <f>INDEX('Historical budget'!$B$2:$P$62,MATCH($A42,'Historical budget'!$A$2:$A$62,0),MATCH(O$1,'Historical budget'!$B$1:$P$1,0))</f>
        <v>3457.0790000000002</v>
      </c>
      <c r="P42">
        <f>INDEX('Historical budget'!$B$2:$P$62,MATCH($A42,'Historical budget'!$A$2:$A$62,0),MATCH(P$1,'Historical budget'!$B$1:$P$1,0))</f>
        <v>1347.1660000000002</v>
      </c>
      <c r="Q42">
        <f>INDEX('Historical budget'!$B$2:$P$62,MATCH($A42,'Historical budget'!$A$2:$A$62,0),MATCH(Q$1,'Historical budget'!$B$1:$P$1,0))</f>
        <v>1913.7189999999996</v>
      </c>
      <c r="R42">
        <f>INDEX('Historical budget'!$B$2:$P$62,MATCH($A42,'Historical budget'!$A$2:$A$62,0),MATCH(R$1,'Historical budget'!$B$1:$P$1,0))</f>
        <v>700.75199999999995</v>
      </c>
      <c r="S42">
        <f>INDEX('Historical budget'!$B$2:$P$62,MATCH($A42,'Historical budget'!$A$2:$A$62,0),MATCH(S$1,'Historical budget'!$B$1:$P$1,0))</f>
        <v>727.13599999999997</v>
      </c>
      <c r="T42">
        <f>INDEX('Historical budget'!$B$2:$P$62,MATCH($A42,'Historical budget'!$A$2:$A$62,0),MATCH(T$1,'Historical budget'!$B$1:$P$1,0))</f>
        <v>485.83099999999968</v>
      </c>
      <c r="U42">
        <f>INDEX('Historical budget'!$B$2:$P$62,MATCH($A42,'Historical budget'!$A$2:$A$62,0),MATCH(U$1,'Historical budget'!$B$1:$P$1,0))</f>
        <v>196.19399999999999</v>
      </c>
    </row>
    <row r="43" spans="1:21">
      <c r="A43">
        <f t="shared" si="0"/>
        <v>2011</v>
      </c>
      <c r="B43">
        <f>VLOOKUP($A43,'Historical econ, CY'!$A$2:$BY$79,2,FALSE)</f>
        <v>15599.725</v>
      </c>
      <c r="C43">
        <f>VLOOKUP($A43,'Historical econ, FY'!$A$2:$BY$79,2,FALSE)</f>
        <v>15466.525</v>
      </c>
      <c r="D43">
        <f>VLOOKUP($A43,'Historical IRS prices'!$A$3:$E$54,4,FALSE)</f>
        <v>0.72057685767138902</v>
      </c>
      <c r="E43">
        <f>VLOOKUP($A43,'Historical IRS prices'!$A$3:$E$54,5,FALSE)</f>
        <v>0.7431092508468139</v>
      </c>
      <c r="F43">
        <f>VLOOKUP(A43,'Historical AWI'!$A$2:$C$74,3,FALSE)</f>
        <v>0.64974943018831377</v>
      </c>
      <c r="G43">
        <f>INDEX('Historical budget'!$B$2:$P$62,MATCH($A43,'Historical budget'!$A$2:$A$62,0),MATCH(G$1,'Historical budget'!$B$1:$P$1,0))</f>
        <v>2303.4659999999999</v>
      </c>
      <c r="H43">
        <f>INDEX('Historical budget'!$B$2:$P$62,MATCH($A43,'Historical budget'!$A$2:$A$62,0),MATCH(H$1,'Historical budget'!$B$1:$P$1,0))</f>
        <v>1091.473</v>
      </c>
      <c r="I43">
        <f>INDEX('Historical budget'!$B$2:$P$62,MATCH($A43,'Historical budget'!$A$2:$A$62,0),MATCH(I$1,'Historical budget'!$B$1:$P$1,0))</f>
        <v>818.79200000000003</v>
      </c>
      <c r="J43">
        <f>INDEX('Historical budget'!$B$2:$P$62,MATCH($A43,'Historical budget'!$A$2:$A$62,0),MATCH(J$1,'Historical budget'!$B$1:$P$1,0))</f>
        <v>181.08500000000001</v>
      </c>
      <c r="K43">
        <f>INDEX('Historical budget'!$B$2:$P$62,MATCH($A43,'Historical budget'!$A$2:$A$62,0),MATCH(K$1,'Historical budget'!$B$1:$P$1,0))</f>
        <v>72.381</v>
      </c>
      <c r="L43">
        <f>INDEX('Historical budget'!$B$2:$P$62,MATCH($A43,'Historical budget'!$A$2:$A$62,0),MATCH(L$1,'Historical budget'!$B$1:$P$1,0))</f>
        <v>7.399</v>
      </c>
      <c r="M43">
        <f>INDEX('Historical budget'!$B$2:$P$62,MATCH($A43,'Historical budget'!$A$2:$A$62,0),MATCH(M$1,'Historical budget'!$B$1:$P$1,0))</f>
        <v>29.518999999999998</v>
      </c>
      <c r="N43">
        <f>INDEX('Historical budget'!$B$2:$P$62,MATCH($A43,'Historical budget'!$A$2:$A$62,0),MATCH(N$1,'Historical budget'!$B$1:$P$1,0))</f>
        <v>102.81699999999999</v>
      </c>
      <c r="O43">
        <f>INDEX('Historical budget'!$B$2:$P$62,MATCH($A43,'Historical budget'!$A$2:$A$62,0),MATCH(O$1,'Historical budget'!$B$1:$P$1,0))</f>
        <v>3603.0650000000001</v>
      </c>
      <c r="P43">
        <f>INDEX('Historical budget'!$B$2:$P$62,MATCH($A43,'Historical budget'!$A$2:$A$62,0),MATCH(P$1,'Historical budget'!$B$1:$P$1,0))</f>
        <v>1347.1370000000002</v>
      </c>
      <c r="Q43">
        <f>INDEX('Historical budget'!$B$2:$P$62,MATCH($A43,'Historical budget'!$A$2:$A$62,0),MATCH(Q$1,'Historical budget'!$B$1:$P$1,0))</f>
        <v>2025.9659999999999</v>
      </c>
      <c r="R43">
        <f>INDEX('Historical budget'!$B$2:$P$62,MATCH($A43,'Historical budget'!$A$2:$A$62,0),MATCH(R$1,'Historical budget'!$B$1:$P$1,0))</f>
        <v>724.923</v>
      </c>
      <c r="S43">
        <f>INDEX('Historical budget'!$B$2:$P$62,MATCH($A43,'Historical budget'!$A$2:$A$62,0),MATCH(S$1,'Historical budget'!$B$1:$P$1,0))</f>
        <v>763.54</v>
      </c>
      <c r="T43">
        <f>INDEX('Historical budget'!$B$2:$P$62,MATCH($A43,'Historical budget'!$A$2:$A$62,0),MATCH(T$1,'Historical budget'!$B$1:$P$1,0))</f>
        <v>537.50299999999993</v>
      </c>
      <c r="U43">
        <f>INDEX('Historical budget'!$B$2:$P$62,MATCH($A43,'Historical budget'!$A$2:$A$62,0),MATCH(U$1,'Historical budget'!$B$1:$P$1,0))</f>
        <v>229.96199999999999</v>
      </c>
    </row>
    <row r="44" spans="1:21">
      <c r="A44">
        <f t="shared" si="0"/>
        <v>2012</v>
      </c>
      <c r="B44">
        <f>VLOOKUP($A44,'Historical econ, CY'!$A$2:$BY$79,2,FALSE)</f>
        <v>16253.95</v>
      </c>
      <c r="C44">
        <f>VLOOKUP($A44,'Historical econ, FY'!$A$2:$BY$79,2,FALSE)</f>
        <v>16109.424999999999</v>
      </c>
      <c r="D44">
        <f>VLOOKUP($A44,'Historical IRS prices'!$A$3:$E$54,4,FALSE)</f>
        <v>0.73806093753888469</v>
      </c>
      <c r="E44">
        <f>VLOOKUP($A44,'Historical IRS prices'!$A$3:$E$54,5,FALSE)</f>
        <v>0.7598818022096302</v>
      </c>
      <c r="F44">
        <f>VLOOKUP(A44,'Historical AWI'!$A$2:$C$74,3,FALSE)</f>
        <v>0.67003818386194003</v>
      </c>
      <c r="G44">
        <f>INDEX('Historical budget'!$B$2:$P$62,MATCH($A44,'Historical budget'!$A$2:$A$62,0),MATCH(G$1,'Historical budget'!$B$1:$P$1,0))</f>
        <v>2449.9899999999998</v>
      </c>
      <c r="H44">
        <f>INDEX('Historical budget'!$B$2:$P$62,MATCH($A44,'Historical budget'!$A$2:$A$62,0),MATCH(H$1,'Historical budget'!$B$1:$P$1,0))</f>
        <v>1132.2059999999999</v>
      </c>
      <c r="I44">
        <f>INDEX('Historical budget'!$B$2:$P$62,MATCH($A44,'Historical budget'!$A$2:$A$62,0),MATCH(I$1,'Historical budget'!$B$1:$P$1,0))</f>
        <v>845.31399999999996</v>
      </c>
      <c r="J44">
        <f>INDEX('Historical budget'!$B$2:$P$62,MATCH($A44,'Historical budget'!$A$2:$A$62,0),MATCH(J$1,'Historical budget'!$B$1:$P$1,0))</f>
        <v>242.28899999999999</v>
      </c>
      <c r="K44">
        <f>INDEX('Historical budget'!$B$2:$P$62,MATCH($A44,'Historical budget'!$A$2:$A$62,0),MATCH(K$1,'Historical budget'!$B$1:$P$1,0))</f>
        <v>79.061000000000007</v>
      </c>
      <c r="L44">
        <f>INDEX('Historical budget'!$B$2:$P$62,MATCH($A44,'Historical budget'!$A$2:$A$62,0),MATCH(L$1,'Historical budget'!$B$1:$P$1,0))</f>
        <v>13.973000000000001</v>
      </c>
      <c r="M44">
        <f>INDEX('Historical budget'!$B$2:$P$62,MATCH($A44,'Historical budget'!$A$2:$A$62,0),MATCH(M$1,'Historical budget'!$B$1:$P$1,0))</f>
        <v>30.306999999999999</v>
      </c>
      <c r="N44">
        <f>INDEX('Historical budget'!$B$2:$P$62,MATCH($A44,'Historical budget'!$A$2:$A$62,0),MATCH(N$1,'Historical budget'!$B$1:$P$1,0))</f>
        <v>106.84</v>
      </c>
      <c r="O44">
        <f>INDEX('Historical budget'!$B$2:$P$62,MATCH($A44,'Historical budget'!$A$2:$A$62,0),MATCH(O$1,'Historical budget'!$B$1:$P$1,0))</f>
        <v>3526.5630000000001</v>
      </c>
      <c r="P44">
        <f>INDEX('Historical budget'!$B$2:$P$62,MATCH($A44,'Historical budget'!$A$2:$A$62,0),MATCH(P$1,'Historical budget'!$B$1:$P$1,0))</f>
        <v>1275.7049999999999</v>
      </c>
      <c r="Q44">
        <f>INDEX('Historical budget'!$B$2:$P$62,MATCH($A44,'Historical budget'!$A$2:$A$62,0),MATCH(Q$1,'Historical budget'!$B$1:$P$1,0))</f>
        <v>2030.45</v>
      </c>
      <c r="R44">
        <f>INDEX('Historical budget'!$B$2:$P$62,MATCH($A44,'Historical budget'!$A$2:$A$62,0),MATCH(R$1,'Historical budget'!$B$1:$P$1,0))</f>
        <v>767.71400000000006</v>
      </c>
      <c r="S44">
        <f>INDEX('Historical budget'!$B$2:$P$62,MATCH($A44,'Historical budget'!$A$2:$A$62,0),MATCH(S$1,'Historical budget'!$B$1:$P$1,0))</f>
        <v>725.78399999999999</v>
      </c>
      <c r="T44">
        <f>INDEX('Historical budget'!$B$2:$P$62,MATCH($A44,'Historical budget'!$A$2:$A$62,0),MATCH(T$1,'Historical budget'!$B$1:$P$1,0))</f>
        <v>536.95199999999988</v>
      </c>
      <c r="U44">
        <f>INDEX('Historical budget'!$B$2:$P$62,MATCH($A44,'Historical budget'!$A$2:$A$62,0),MATCH(U$1,'Historical budget'!$B$1:$P$1,0))</f>
        <v>220.40799999999999</v>
      </c>
    </row>
    <row r="45" spans="1:21">
      <c r="A45">
        <f t="shared" si="0"/>
        <v>2013</v>
      </c>
      <c r="B45">
        <f>VLOOKUP($A45,'Historical econ, CY'!$A$2:$BY$79,2,FALSE)</f>
        <v>16843.224999999999</v>
      </c>
      <c r="C45">
        <f>VLOOKUP($A45,'Historical econ, FY'!$A$2:$BY$79,2,FALSE)</f>
        <v>16665.05</v>
      </c>
      <c r="D45">
        <f>VLOOKUP($A45,'Historical IRS prices'!$A$3:$E$54,4,FALSE)</f>
        <v>0.75703043558809802</v>
      </c>
      <c r="E45">
        <f>VLOOKUP($A45,'Historical IRS prices'!$A$3:$E$54,5,FALSE)</f>
        <v>0.77899891971888957</v>
      </c>
      <c r="F45">
        <f>VLOOKUP(A45,'Historical AWI'!$A$2:$C$74,3,FALSE)</f>
        <v>0.67860216465905243</v>
      </c>
      <c r="G45">
        <f>INDEX('Historical budget'!$B$2:$P$62,MATCH($A45,'Historical budget'!$A$2:$A$62,0),MATCH(G$1,'Historical budget'!$B$1:$P$1,0))</f>
        <v>2775.1060000000002</v>
      </c>
      <c r="H45">
        <f>INDEX('Historical budget'!$B$2:$P$62,MATCH($A45,'Historical budget'!$A$2:$A$62,0),MATCH(H$1,'Historical budget'!$B$1:$P$1,0))</f>
        <v>1316.405</v>
      </c>
      <c r="I45">
        <f>INDEX('Historical budget'!$B$2:$P$62,MATCH($A45,'Historical budget'!$A$2:$A$62,0),MATCH(I$1,'Historical budget'!$B$1:$P$1,0))</f>
        <v>947.82</v>
      </c>
      <c r="J45">
        <f>INDEX('Historical budget'!$B$2:$P$62,MATCH($A45,'Historical budget'!$A$2:$A$62,0),MATCH(J$1,'Historical budget'!$B$1:$P$1,0))</f>
        <v>273.50599999999997</v>
      </c>
      <c r="K45">
        <f>INDEX('Historical budget'!$B$2:$P$62,MATCH($A45,'Historical budget'!$A$2:$A$62,0),MATCH(K$1,'Historical budget'!$B$1:$P$1,0))</f>
        <v>84.007000000000005</v>
      </c>
      <c r="L45">
        <f>INDEX('Historical budget'!$B$2:$P$62,MATCH($A45,'Historical budget'!$A$2:$A$62,0),MATCH(L$1,'Historical budget'!$B$1:$P$1,0))</f>
        <v>18.911999999999999</v>
      </c>
      <c r="M45">
        <f>INDEX('Historical budget'!$B$2:$P$62,MATCH($A45,'Historical budget'!$A$2:$A$62,0),MATCH(M$1,'Historical budget'!$B$1:$P$1,0))</f>
        <v>31.815000000000001</v>
      </c>
      <c r="N45">
        <f>INDEX('Historical budget'!$B$2:$P$62,MATCH($A45,'Historical budget'!$A$2:$A$62,0),MATCH(N$1,'Historical budget'!$B$1:$P$1,0))</f>
        <v>102.64100000000001</v>
      </c>
      <c r="O45">
        <f>INDEX('Historical budget'!$B$2:$P$62,MATCH($A45,'Historical budget'!$A$2:$A$62,0),MATCH(O$1,'Historical budget'!$B$1:$P$1,0))</f>
        <v>3454.8809999999999</v>
      </c>
      <c r="P45">
        <f>INDEX('Historical budget'!$B$2:$P$62,MATCH($A45,'Historical budget'!$A$2:$A$62,0),MATCH(P$1,'Historical budget'!$B$1:$P$1,0))</f>
        <v>1202.3620000000001</v>
      </c>
      <c r="Q45">
        <f>INDEX('Historical budget'!$B$2:$P$62,MATCH($A45,'Historical budget'!$A$2:$A$62,0),MATCH(Q$1,'Historical budget'!$B$1:$P$1,0))</f>
        <v>2031.6340000000005</v>
      </c>
      <c r="R45">
        <f>INDEX('Historical budget'!$B$2:$P$62,MATCH($A45,'Historical budget'!$A$2:$A$62,0),MATCH(R$1,'Historical budget'!$B$1:$P$1,0))</f>
        <v>807.84100000000001</v>
      </c>
      <c r="S45">
        <f>INDEX('Historical budget'!$B$2:$P$62,MATCH($A45,'Historical budget'!$A$2:$A$62,0),MATCH(S$1,'Historical budget'!$B$1:$P$1,0))</f>
        <v>767.63300000000004</v>
      </c>
      <c r="T45">
        <f>INDEX('Historical budget'!$B$2:$P$62,MATCH($A45,'Historical budget'!$A$2:$A$62,0),MATCH(T$1,'Historical budget'!$B$1:$P$1,0))</f>
        <v>456.16000000000054</v>
      </c>
      <c r="U45">
        <f>INDEX('Historical budget'!$B$2:$P$62,MATCH($A45,'Historical budget'!$A$2:$A$62,0),MATCH(U$1,'Historical budget'!$B$1:$P$1,0))</f>
        <v>220.88499999999999</v>
      </c>
    </row>
    <row r="46" spans="1:21">
      <c r="A46">
        <f t="shared" si="0"/>
        <v>2014</v>
      </c>
      <c r="B46">
        <f>VLOOKUP($A46,'Historical econ, CY'!$A$2:$BY$79,2,FALSE)</f>
        <v>17550.674999999999</v>
      </c>
      <c r="C46">
        <f>VLOOKUP($A46,'Historical econ, FY'!$A$2:$BY$79,2,FALSE)</f>
        <v>17370.825000000001</v>
      </c>
      <c r="D46">
        <f>VLOOKUP($A46,'Historical IRS prices'!$A$3:$E$54,4,FALSE)</f>
        <v>0.76986746818047347</v>
      </c>
      <c r="E46">
        <f>VLOOKUP($A46,'Historical IRS prices'!$A$3:$E$54,5,FALSE)</f>
        <v>0.79028746161638552</v>
      </c>
      <c r="F46">
        <f>VLOOKUP(A46,'Historical AWI'!$A$2:$C$74,3,FALSE)</f>
        <v>0.70268997634661423</v>
      </c>
      <c r="G46">
        <f>INDEX('Historical budget'!$B$2:$P$62,MATCH($A46,'Historical budget'!$A$2:$A$62,0),MATCH(G$1,'Historical budget'!$B$1:$P$1,0))</f>
        <v>3021.491</v>
      </c>
      <c r="H46">
        <f>INDEX('Historical budget'!$B$2:$P$62,MATCH($A46,'Historical budget'!$A$2:$A$62,0),MATCH(H$1,'Historical budget'!$B$1:$P$1,0))</f>
        <v>1394.568</v>
      </c>
      <c r="I46">
        <f>INDEX('Historical budget'!$B$2:$P$62,MATCH($A46,'Historical budget'!$A$2:$A$62,0),MATCH(I$1,'Historical budget'!$B$1:$P$1,0))</f>
        <v>1023.458</v>
      </c>
      <c r="J46">
        <f>INDEX('Historical budget'!$B$2:$P$62,MATCH($A46,'Historical budget'!$A$2:$A$62,0),MATCH(J$1,'Historical budget'!$B$1:$P$1,0))</f>
        <v>320.73099999999999</v>
      </c>
      <c r="K46">
        <f>INDEX('Historical budget'!$B$2:$P$62,MATCH($A46,'Historical budget'!$A$2:$A$62,0),MATCH(K$1,'Historical budget'!$B$1:$P$1,0))</f>
        <v>93.367999999999995</v>
      </c>
      <c r="L46">
        <f>INDEX('Historical budget'!$B$2:$P$62,MATCH($A46,'Historical budget'!$A$2:$A$62,0),MATCH(L$1,'Historical budget'!$B$1:$P$1,0))</f>
        <v>19.3</v>
      </c>
      <c r="M46">
        <f>INDEX('Historical budget'!$B$2:$P$62,MATCH($A46,'Historical budget'!$A$2:$A$62,0),MATCH(M$1,'Historical budget'!$B$1:$P$1,0))</f>
        <v>33.926000000000002</v>
      </c>
      <c r="N46">
        <f>INDEX('Historical budget'!$B$2:$P$62,MATCH($A46,'Historical budget'!$A$2:$A$62,0),MATCH(N$1,'Historical budget'!$B$1:$P$1,0))</f>
        <v>136.13999999999999</v>
      </c>
      <c r="O46">
        <f>INDEX('Historical budget'!$B$2:$P$62,MATCH($A46,'Historical budget'!$A$2:$A$62,0),MATCH(O$1,'Historical budget'!$B$1:$P$1,0))</f>
        <v>3506.2840000000001</v>
      </c>
      <c r="P46">
        <f>INDEX('Historical budget'!$B$2:$P$62,MATCH($A46,'Historical budget'!$A$2:$A$62,0),MATCH(P$1,'Historical budget'!$B$1:$P$1,0))</f>
        <v>1178.867</v>
      </c>
      <c r="Q46">
        <f>INDEX('Historical budget'!$B$2:$P$62,MATCH($A46,'Historical budget'!$A$2:$A$62,0),MATCH(Q$1,'Historical budget'!$B$1:$P$1,0))</f>
        <v>2098.4610000000002</v>
      </c>
      <c r="R46">
        <f>INDEX('Historical budget'!$B$2:$P$62,MATCH($A46,'Historical budget'!$A$2:$A$62,0),MATCH(R$1,'Historical budget'!$B$1:$P$1,0))</f>
        <v>844.87599999999998</v>
      </c>
      <c r="S46">
        <f>INDEX('Historical budget'!$B$2:$P$62,MATCH($A46,'Historical budget'!$A$2:$A$62,0),MATCH(S$1,'Historical budget'!$B$1:$P$1,0))</f>
        <v>830.96</v>
      </c>
      <c r="T46">
        <f>INDEX('Historical budget'!$B$2:$P$62,MATCH($A46,'Historical budget'!$A$2:$A$62,0),MATCH(T$1,'Historical budget'!$B$1:$P$1,0))</f>
        <v>422.62500000000023</v>
      </c>
      <c r="U46">
        <f>INDEX('Historical budget'!$B$2:$P$62,MATCH($A46,'Historical budget'!$A$2:$A$62,0),MATCH(U$1,'Historical budget'!$B$1:$P$1,0))</f>
        <v>228.95599999999999</v>
      </c>
    </row>
    <row r="47" spans="1:21">
      <c r="A47">
        <f t="shared" si="0"/>
        <v>2015</v>
      </c>
      <c r="B47">
        <f>VLOOKUP($A47,'Historical econ, CY'!$A$2:$BY$79,2,FALSE)</f>
        <v>18206.025000000001</v>
      </c>
      <c r="C47">
        <f>VLOOKUP($A47,'Historical econ, FY'!$A$2:$BY$79,2,FALSE)</f>
        <v>18086.125</v>
      </c>
      <c r="D47">
        <f>VLOOKUP($A47,'Historical IRS prices'!$A$3:$E$54,4,FALSE)</f>
        <v>0.78203451412834002</v>
      </c>
      <c r="E47">
        <f>VLOOKUP($A47,'Historical IRS prices'!$A$3:$E$54,5,FALSE)</f>
        <v>0.80136133226756157</v>
      </c>
      <c r="F47">
        <f>VLOOKUP(A47,'Historical AWI'!$A$2:$C$74,3,FALSE)</f>
        <v>0.72713683151937702</v>
      </c>
      <c r="G47">
        <f>INDEX('Historical budget'!$B$2:$P$62,MATCH($A47,'Historical budget'!$A$2:$A$62,0),MATCH(G$1,'Historical budget'!$B$1:$P$1,0))</f>
        <v>3249.89</v>
      </c>
      <c r="H47">
        <f>INDEX('Historical budget'!$B$2:$P$62,MATCH($A47,'Historical budget'!$A$2:$A$62,0),MATCH(H$1,'Historical budget'!$B$1:$P$1,0))</f>
        <v>1540.8019999999999</v>
      </c>
      <c r="I47">
        <f>INDEX('Historical budget'!$B$2:$P$62,MATCH($A47,'Historical budget'!$A$2:$A$62,0),MATCH(I$1,'Historical budget'!$B$1:$P$1,0))</f>
        <v>1065.2570000000001</v>
      </c>
      <c r="J47">
        <f>INDEX('Historical budget'!$B$2:$P$62,MATCH($A47,'Historical budget'!$A$2:$A$62,0),MATCH(J$1,'Historical budget'!$B$1:$P$1,0))</f>
        <v>343.79700000000003</v>
      </c>
      <c r="K47">
        <f>INDEX('Historical budget'!$B$2:$P$62,MATCH($A47,'Historical budget'!$A$2:$A$62,0),MATCH(K$1,'Historical budget'!$B$1:$P$1,0))</f>
        <v>98.278999999999996</v>
      </c>
      <c r="L47">
        <f>INDEX('Historical budget'!$B$2:$P$62,MATCH($A47,'Historical budget'!$A$2:$A$62,0),MATCH(L$1,'Historical budget'!$B$1:$P$1,0))</f>
        <v>19.231999999999999</v>
      </c>
      <c r="M47">
        <f>INDEX('Historical budget'!$B$2:$P$62,MATCH($A47,'Historical budget'!$A$2:$A$62,0),MATCH(M$1,'Historical budget'!$B$1:$P$1,0))</f>
        <v>35.040999999999997</v>
      </c>
      <c r="N47">
        <f>INDEX('Historical budget'!$B$2:$P$62,MATCH($A47,'Historical budget'!$A$2:$A$62,0),MATCH(N$1,'Historical budget'!$B$1:$P$1,0))</f>
        <v>147.482</v>
      </c>
      <c r="O47">
        <f>INDEX('Historical budget'!$B$2:$P$62,MATCH($A47,'Historical budget'!$A$2:$A$62,0),MATCH(O$1,'Historical budget'!$B$1:$P$1,0))</f>
        <v>3691.85</v>
      </c>
      <c r="P47">
        <f>INDEX('Historical budget'!$B$2:$P$62,MATCH($A47,'Historical budget'!$A$2:$A$62,0),MATCH(P$1,'Historical budget'!$B$1:$P$1,0))</f>
        <v>1172.1410000000001</v>
      </c>
      <c r="Q47">
        <f>INDEX('Historical budget'!$B$2:$P$62,MATCH($A47,'Historical budget'!$A$2:$A$62,0),MATCH(Q$1,'Historical budget'!$B$1:$P$1,0))</f>
        <v>2296.5279999999998</v>
      </c>
      <c r="R47">
        <f>INDEX('Historical budget'!$B$2:$P$62,MATCH($A47,'Historical budget'!$A$2:$A$62,0),MATCH(R$1,'Historical budget'!$B$1:$P$1,0))</f>
        <v>881.89099999999996</v>
      </c>
      <c r="S47">
        <f>INDEX('Historical budget'!$B$2:$P$62,MATCH($A47,'Historical budget'!$A$2:$A$62,0),MATCH(S$1,'Historical budget'!$B$1:$P$1,0))</f>
        <v>936.52</v>
      </c>
      <c r="T47">
        <f>INDEX('Historical budget'!$B$2:$P$62,MATCH($A47,'Historical budget'!$A$2:$A$62,0),MATCH(T$1,'Historical budget'!$B$1:$P$1,0))</f>
        <v>478.11699999999973</v>
      </c>
      <c r="U47">
        <f>INDEX('Historical budget'!$B$2:$P$62,MATCH($A47,'Historical budget'!$A$2:$A$62,0),MATCH(U$1,'Historical budget'!$B$1:$P$1,0))</f>
        <v>223.18100000000001</v>
      </c>
    </row>
    <row r="48" spans="1:21">
      <c r="A48">
        <f t="shared" si="0"/>
        <v>2016</v>
      </c>
      <c r="B48">
        <f>VLOOKUP($A48,'Historical econ, CY'!$A$2:$BY$79,2,FALSE)</f>
        <v>18695.099999999999</v>
      </c>
      <c r="C48">
        <f>VLOOKUP($A48,'Historical econ, FY'!$A$2:$BY$79,2,FALSE)</f>
        <v>18536.125</v>
      </c>
      <c r="D48">
        <f>VLOOKUP($A48,'Historical IRS prices'!$A$3:$E$54,4,FALSE)</f>
        <v>0.78556473265514359</v>
      </c>
      <c r="E48">
        <f>VLOOKUP($A48,'Historical IRS prices'!$A$3:$E$54,5,FALSE)</f>
        <v>0.80329139494760859</v>
      </c>
      <c r="F48">
        <f>VLOOKUP(A48,'Historical AWI'!$A$2:$C$74,3,FALSE)</f>
        <v>0.73535356057522361</v>
      </c>
      <c r="G48">
        <f>INDEX('Historical budget'!$B$2:$P$62,MATCH($A48,'Historical budget'!$A$2:$A$62,0),MATCH(G$1,'Historical budget'!$B$1:$P$1,0))</f>
        <v>3267.9650000000001</v>
      </c>
      <c r="H48">
        <f>INDEX('Historical budget'!$B$2:$P$62,MATCH($A48,'Historical budget'!$A$2:$A$62,0),MATCH(H$1,'Historical budget'!$B$1:$P$1,0))</f>
        <v>1546.075</v>
      </c>
      <c r="I48">
        <f>INDEX('Historical budget'!$B$2:$P$62,MATCH($A48,'Historical budget'!$A$2:$A$62,0),MATCH(I$1,'Historical budget'!$B$1:$P$1,0))</f>
        <v>1115.0650000000001</v>
      </c>
      <c r="J48">
        <f>INDEX('Historical budget'!$B$2:$P$62,MATCH($A48,'Historical budget'!$A$2:$A$62,0),MATCH(J$1,'Historical budget'!$B$1:$P$1,0))</f>
        <v>299.57100000000003</v>
      </c>
      <c r="K48">
        <f>INDEX('Historical budget'!$B$2:$P$62,MATCH($A48,'Historical budget'!$A$2:$A$62,0),MATCH(K$1,'Historical budget'!$B$1:$P$1,0))</f>
        <v>95.025999999999996</v>
      </c>
      <c r="L48">
        <f>INDEX('Historical budget'!$B$2:$P$62,MATCH($A48,'Historical budget'!$A$2:$A$62,0),MATCH(L$1,'Historical budget'!$B$1:$P$1,0))</f>
        <v>21.353999999999999</v>
      </c>
      <c r="M48">
        <f>INDEX('Historical budget'!$B$2:$P$62,MATCH($A48,'Historical budget'!$A$2:$A$62,0),MATCH(M$1,'Historical budget'!$B$1:$P$1,0))</f>
        <v>34.838000000000001</v>
      </c>
      <c r="N48">
        <f>INDEX('Historical budget'!$B$2:$P$62,MATCH($A48,'Historical budget'!$A$2:$A$62,0),MATCH(N$1,'Historical budget'!$B$1:$P$1,0))</f>
        <v>156.036</v>
      </c>
      <c r="O48">
        <f>INDEX('Historical budget'!$B$2:$P$62,MATCH($A48,'Historical budget'!$A$2:$A$62,0),MATCH(O$1,'Historical budget'!$B$1:$P$1,0))</f>
        <v>3852.6149999999998</v>
      </c>
      <c r="P48">
        <f>INDEX('Historical budget'!$B$2:$P$62,MATCH($A48,'Historical budget'!$A$2:$A$62,0),MATCH(P$1,'Historical budget'!$B$1:$P$1,0))</f>
        <v>1185.2550000000001</v>
      </c>
      <c r="Q48">
        <f>INDEX('Historical budget'!$B$2:$P$62,MATCH($A48,'Historical budget'!$A$2:$A$62,0),MATCH(Q$1,'Historical budget'!$B$1:$P$1,0))</f>
        <v>2427.3270000000002</v>
      </c>
      <c r="R48">
        <f>INDEX('Historical budget'!$B$2:$P$62,MATCH($A48,'Historical budget'!$A$2:$A$62,0),MATCH(R$1,'Historical budget'!$B$1:$P$1,0))</f>
        <v>910.28200000000004</v>
      </c>
      <c r="S48">
        <f>INDEX('Historical budget'!$B$2:$P$62,MATCH($A48,'Historical budget'!$A$2:$A$62,0),MATCH(S$1,'Historical budget'!$B$1:$P$1,0))</f>
        <v>1012.58</v>
      </c>
      <c r="T48">
        <f>INDEX('Historical budget'!$B$2:$P$62,MATCH($A48,'Historical budget'!$A$2:$A$62,0),MATCH(T$1,'Historical budget'!$B$1:$P$1,0))</f>
        <v>504.46500000000003</v>
      </c>
      <c r="U48">
        <f>INDEX('Historical budget'!$B$2:$P$62,MATCH($A48,'Historical budget'!$A$2:$A$62,0),MATCH(U$1,'Historical budget'!$B$1:$P$1,0))</f>
        <v>240.03299999999999</v>
      </c>
    </row>
    <row r="49" spans="1:21">
      <c r="A49">
        <f t="shared" si="0"/>
        <v>2017</v>
      </c>
      <c r="B49">
        <f>VLOOKUP($A49,'Historical econ, CY'!$A$2:$BY$79,2,FALSE)</f>
        <v>19477.349999999999</v>
      </c>
      <c r="C49">
        <f>VLOOKUP($A49,'Historical econ, FY'!$A$2:$BY$79,2,FALSE)</f>
        <v>19245.650000000001</v>
      </c>
      <c r="D49">
        <f>VLOOKUP($A49,'Historical IRS prices'!$A$3:$E$54,4,FALSE)</f>
        <v>0.7918694645913581</v>
      </c>
      <c r="E49">
        <f>VLOOKUP($A49,'Historical IRS prices'!$A$3:$E$54,5,FALSE)</f>
        <v>0.80720147836272138</v>
      </c>
      <c r="F49">
        <f>VLOOKUP(A49,'Historical AWI'!$A$2:$C$74,3,FALSE)</f>
        <v>0.76074723231548635</v>
      </c>
      <c r="G49">
        <f>INDEX('Historical budget'!$B$2:$P$62,MATCH($A49,'Historical budget'!$A$2:$A$62,0),MATCH(G$1,'Historical budget'!$B$1:$P$1,0))</f>
        <v>3316.1840000000002</v>
      </c>
      <c r="H49">
        <f>INDEX('Historical budget'!$B$2:$P$62,MATCH($A49,'Historical budget'!$A$2:$A$62,0),MATCH(H$1,'Historical budget'!$B$1:$P$1,0))</f>
        <v>1587.12</v>
      </c>
      <c r="I49">
        <f>INDEX('Historical budget'!$B$2:$P$62,MATCH($A49,'Historical budget'!$A$2:$A$62,0),MATCH(I$1,'Historical budget'!$B$1:$P$1,0))</f>
        <v>1161.8969999999999</v>
      </c>
      <c r="J49">
        <f>INDEX('Historical budget'!$B$2:$P$62,MATCH($A49,'Historical budget'!$A$2:$A$62,0),MATCH(J$1,'Historical budget'!$B$1:$P$1,0))</f>
        <v>297.048</v>
      </c>
      <c r="K49">
        <f>INDEX('Historical budget'!$B$2:$P$62,MATCH($A49,'Historical budget'!$A$2:$A$62,0),MATCH(K$1,'Historical budget'!$B$1:$P$1,0))</f>
        <v>83.822999999999993</v>
      </c>
      <c r="L49">
        <f>INDEX('Historical budget'!$B$2:$P$62,MATCH($A49,'Historical budget'!$A$2:$A$62,0),MATCH(L$1,'Historical budget'!$B$1:$P$1,0))</f>
        <v>22.768000000000001</v>
      </c>
      <c r="M49">
        <f>INDEX('Historical budget'!$B$2:$P$62,MATCH($A49,'Historical budget'!$A$2:$A$62,0),MATCH(M$1,'Historical budget'!$B$1:$P$1,0))</f>
        <v>34.573999999999998</v>
      </c>
      <c r="N49">
        <f>INDEX('Historical budget'!$B$2:$P$62,MATCH($A49,'Historical budget'!$A$2:$A$62,0),MATCH(N$1,'Historical budget'!$B$1:$P$1,0))</f>
        <v>128.95400000000001</v>
      </c>
      <c r="O49">
        <f>INDEX('Historical budget'!$B$2:$P$62,MATCH($A49,'Historical budget'!$A$2:$A$62,0),MATCH(O$1,'Historical budget'!$B$1:$P$1,0))</f>
        <v>3981.63</v>
      </c>
      <c r="P49">
        <f>INDEX('Historical budget'!$B$2:$P$62,MATCH($A49,'Historical budget'!$A$2:$A$62,0),MATCH(P$1,'Historical budget'!$B$1:$P$1,0))</f>
        <v>1200.31</v>
      </c>
      <c r="Q49">
        <f>INDEX('Historical budget'!$B$2:$P$62,MATCH($A49,'Historical budget'!$A$2:$A$62,0),MATCH(Q$1,'Historical budget'!$B$1:$P$1,0))</f>
        <v>2518.7690000000002</v>
      </c>
      <c r="R49">
        <f>INDEX('Historical budget'!$B$2:$P$62,MATCH($A49,'Historical budget'!$A$2:$A$62,0),MATCH(R$1,'Historical budget'!$B$1:$P$1,0))</f>
        <v>939.20399999999995</v>
      </c>
      <c r="S49">
        <f>INDEX('Historical budget'!$B$2:$P$62,MATCH($A49,'Historical budget'!$A$2:$A$62,0),MATCH(S$1,'Historical budget'!$B$1:$P$1,0))</f>
        <v>1030.3889999999999</v>
      </c>
      <c r="T49">
        <f>INDEX('Historical budget'!$B$2:$P$62,MATCH($A49,'Historical budget'!$A$2:$A$62,0),MATCH(T$1,'Historical budget'!$B$1:$P$1,0))</f>
        <v>549.17600000000039</v>
      </c>
      <c r="U49">
        <f>INDEX('Historical budget'!$B$2:$P$62,MATCH($A49,'Historical budget'!$A$2:$A$62,0),MATCH(U$1,'Historical budget'!$B$1:$P$1,0))</f>
        <v>262.55099999999999</v>
      </c>
    </row>
    <row r="50" spans="1:21">
      <c r="A50">
        <f t="shared" si="0"/>
        <v>2018</v>
      </c>
      <c r="B50">
        <f>VLOOKUP($A50,'Historical econ, CY'!$A$2:$BY$79,2,FALSE)</f>
        <v>20533.075000000001</v>
      </c>
      <c r="C50">
        <f>VLOOKUP($A50,'Historical econ, FY'!$A$2:$BY$79,2,FALSE)</f>
        <v>20301.95</v>
      </c>
      <c r="D50">
        <f>VLOOKUP($A50,'Historical IRS prices'!$A$3:$E$54,4,FALSE)</f>
        <v>0.80760682319044186</v>
      </c>
      <c r="E50">
        <f>VLOOKUP($A50,'Historical IRS prices'!$A$3:$E$54,5,FALSE)</f>
        <v>0.82051950441609434</v>
      </c>
      <c r="F50">
        <f>VLOOKUP(A50,'Historical AWI'!$A$2:$C$74,3,FALSE)</f>
        <v>0.78832041139307152</v>
      </c>
      <c r="G50">
        <f>INDEX('Historical budget'!$B$2:$P$62,MATCH($A50,'Historical budget'!$A$2:$A$62,0),MATCH(G$1,'Historical budget'!$B$1:$P$1,0))</f>
        <v>3329.9070000000002</v>
      </c>
      <c r="H50">
        <f>INDEX('Historical budget'!$B$2:$P$62,MATCH($A50,'Historical budget'!$A$2:$A$62,0),MATCH(H$1,'Historical budget'!$B$1:$P$1,0))</f>
        <v>1683.538</v>
      </c>
      <c r="I50">
        <f>INDEX('Historical budget'!$B$2:$P$62,MATCH($A50,'Historical budget'!$A$2:$A$62,0),MATCH(I$1,'Historical budget'!$B$1:$P$1,0))</f>
        <v>1170.701</v>
      </c>
      <c r="J50">
        <f>INDEX('Historical budget'!$B$2:$P$62,MATCH($A50,'Historical budget'!$A$2:$A$62,0),MATCH(J$1,'Historical budget'!$B$1:$P$1,0))</f>
        <v>204.733</v>
      </c>
      <c r="K50">
        <f>INDEX('Historical budget'!$B$2:$P$62,MATCH($A50,'Historical budget'!$A$2:$A$62,0),MATCH(K$1,'Historical budget'!$B$1:$P$1,0))</f>
        <v>94.986000000000004</v>
      </c>
      <c r="L50">
        <f>INDEX('Historical budget'!$B$2:$P$62,MATCH($A50,'Historical budget'!$A$2:$A$62,0),MATCH(L$1,'Historical budget'!$B$1:$P$1,0))</f>
        <v>22.983000000000001</v>
      </c>
      <c r="M50">
        <f>INDEX('Historical budget'!$B$2:$P$62,MATCH($A50,'Historical budget'!$A$2:$A$62,0),MATCH(M$1,'Historical budget'!$B$1:$P$1,0))</f>
        <v>41.298999999999999</v>
      </c>
      <c r="N50">
        <f>INDEX('Historical budget'!$B$2:$P$62,MATCH($A50,'Historical budget'!$A$2:$A$62,0),MATCH(N$1,'Historical budget'!$B$1:$P$1,0))</f>
        <v>111.667</v>
      </c>
      <c r="O50">
        <f>INDEX('Historical budget'!$B$2:$P$62,MATCH($A50,'Historical budget'!$A$2:$A$62,0),MATCH(O$1,'Historical budget'!$B$1:$P$1,0))</f>
        <v>4109.0450000000001</v>
      </c>
      <c r="P50">
        <f>INDEX('Historical budget'!$B$2:$P$62,MATCH($A50,'Historical budget'!$A$2:$A$62,0),MATCH(P$1,'Historical budget'!$B$1:$P$1,0))</f>
        <v>1261.636</v>
      </c>
      <c r="Q50">
        <f>INDEX('Historical budget'!$B$2:$P$62,MATCH($A50,'Historical budget'!$A$2:$A$62,0),MATCH(Q$1,'Historical budget'!$B$1:$P$1,0))</f>
        <v>2522.4340000000002</v>
      </c>
      <c r="R50">
        <f>INDEX('Historical budget'!$B$2:$P$62,MATCH($A50,'Historical budget'!$A$2:$A$62,0),MATCH(R$1,'Historical budget'!$B$1:$P$1,0))</f>
        <v>982.01499999999999</v>
      </c>
      <c r="S50">
        <f>INDEX('Historical budget'!$B$2:$P$62,MATCH($A50,'Historical budget'!$A$2:$A$62,0),MATCH(S$1,'Historical budget'!$B$1:$P$1,0))</f>
        <v>1037.5640000000001</v>
      </c>
      <c r="T50">
        <f>INDEX('Historical budget'!$B$2:$P$62,MATCH($A50,'Historical budget'!$A$2:$A$62,0),MATCH(T$1,'Historical budget'!$B$1:$P$1,0))</f>
        <v>502.85500000000025</v>
      </c>
      <c r="U50">
        <f>INDEX('Historical budget'!$B$2:$P$62,MATCH($A50,'Historical budget'!$A$2:$A$62,0),MATCH(U$1,'Historical budget'!$B$1:$P$1,0))</f>
        <v>324.97500000000002</v>
      </c>
    </row>
    <row r="51" spans="1:21">
      <c r="A51">
        <f t="shared" si="0"/>
        <v>2019</v>
      </c>
      <c r="B51">
        <f>VLOOKUP($A51,'Historical econ, CY'!$A$2:$BY$79,2,FALSE)</f>
        <v>21380.95</v>
      </c>
      <c r="C51">
        <f>VLOOKUP($A51,'Historical econ, FY'!$A$2:$BY$79,2,FALSE)</f>
        <v>21159.15</v>
      </c>
      <c r="D51">
        <f>VLOOKUP($A51,'Historical IRS prices'!$A$3:$E$54,4,FALSE)</f>
        <v>0.82714510478392056</v>
      </c>
      <c r="E51">
        <f>VLOOKUP($A51,'Historical IRS prices'!$A$3:$E$54,5,FALSE)</f>
        <v>0.83687310060464104</v>
      </c>
      <c r="F51">
        <f>VLOOKUP(A51,'Historical AWI'!$A$2:$C$74,3,FALSE)</f>
        <v>0.81786311406021295</v>
      </c>
      <c r="G51">
        <f>INDEX('Historical budget'!$B$2:$P$62,MATCH($A51,'Historical budget'!$A$2:$A$62,0),MATCH(G$1,'Historical budget'!$B$1:$P$1,0))</f>
        <v>3463.364</v>
      </c>
      <c r="H51">
        <f>INDEX('Historical budget'!$B$2:$P$62,MATCH($A51,'Historical budget'!$A$2:$A$62,0),MATCH(H$1,'Historical budget'!$B$1:$P$1,0))</f>
        <v>1717.857</v>
      </c>
      <c r="I51">
        <f>INDEX('Historical budget'!$B$2:$P$62,MATCH($A51,'Historical budget'!$A$2:$A$62,0),MATCH(I$1,'Historical budget'!$B$1:$P$1,0))</f>
        <v>1243.1130000000001</v>
      </c>
      <c r="J51">
        <f>INDEX('Historical budget'!$B$2:$P$62,MATCH($A51,'Historical budget'!$A$2:$A$62,0),MATCH(J$1,'Historical budget'!$B$1:$P$1,0))</f>
        <v>230.245</v>
      </c>
      <c r="K51">
        <f>INDEX('Historical budget'!$B$2:$P$62,MATCH($A51,'Historical budget'!$A$2:$A$62,0),MATCH(K$1,'Historical budget'!$B$1:$P$1,0))</f>
        <v>98.914000000000001</v>
      </c>
      <c r="L51">
        <f>INDEX('Historical budget'!$B$2:$P$62,MATCH($A51,'Historical budget'!$A$2:$A$62,0),MATCH(L$1,'Historical budget'!$B$1:$P$1,0))</f>
        <v>16.672000000000001</v>
      </c>
      <c r="M51">
        <f>INDEX('Historical budget'!$B$2:$P$62,MATCH($A51,'Historical budget'!$A$2:$A$62,0),MATCH(M$1,'Historical budget'!$B$1:$P$1,0))</f>
        <v>70.784000000000006</v>
      </c>
      <c r="N51">
        <f>INDEX('Historical budget'!$B$2:$P$62,MATCH($A51,'Historical budget'!$A$2:$A$62,0),MATCH(N$1,'Historical budget'!$B$1:$P$1,0))</f>
        <v>85.778999999999996</v>
      </c>
      <c r="O51">
        <f>INDEX('Historical budget'!$B$2:$P$62,MATCH($A51,'Historical budget'!$A$2:$A$62,0),MATCH(O$1,'Historical budget'!$B$1:$P$1,0))</f>
        <v>4446.9560000000001</v>
      </c>
      <c r="P51">
        <f>INDEX('Historical budget'!$B$2:$P$62,MATCH($A51,'Historical budget'!$A$2:$A$62,0),MATCH(P$1,'Historical budget'!$B$1:$P$1,0))</f>
        <v>1337.704</v>
      </c>
      <c r="Q51">
        <f>INDEX('Historical budget'!$B$2:$P$62,MATCH($A51,'Historical budget'!$A$2:$A$62,0),MATCH(Q$1,'Historical budget'!$B$1:$P$1,0))</f>
        <v>2734.0939999999996</v>
      </c>
      <c r="R51">
        <f>INDEX('Historical budget'!$B$2:$P$62,MATCH($A51,'Historical budget'!$A$2:$A$62,0),MATCH(R$1,'Historical budget'!$B$1:$P$1,0))</f>
        <v>1038.489</v>
      </c>
      <c r="S51">
        <f>INDEX('Historical budget'!$B$2:$P$62,MATCH($A51,'Historical budget'!$A$2:$A$62,0),MATCH(S$1,'Historical budget'!$B$1:$P$1,0))</f>
        <v>1126.519</v>
      </c>
      <c r="T51">
        <f>INDEX('Historical budget'!$B$2:$P$62,MATCH($A51,'Historical budget'!$A$2:$A$62,0),MATCH(T$1,'Historical budget'!$B$1:$P$1,0))</f>
        <v>569.08599999999956</v>
      </c>
      <c r="U51">
        <f>INDEX('Historical budget'!$B$2:$P$62,MATCH($A51,'Historical budget'!$A$2:$A$62,0),MATCH(U$1,'Historical budget'!$B$1:$P$1,0))</f>
        <v>375.15800000000002</v>
      </c>
    </row>
    <row r="52" spans="1:21">
      <c r="A52">
        <f t="shared" si="0"/>
        <v>2020</v>
      </c>
      <c r="B52">
        <f>VLOOKUP($A52,'Historical econ, CY'!$A$2:$BY$79,2,FALSE)</f>
        <v>21060.45</v>
      </c>
      <c r="C52">
        <f>VLOOKUP($A52,'Historical econ, FY'!$A$2:$BY$79,2,FALSE)</f>
        <v>21060.9</v>
      </c>
      <c r="D52">
        <f>VLOOKUP($A52,'Historical IRS prices'!$A$3:$E$54,4,FALSE)</f>
        <v>0.84286061899797893</v>
      </c>
      <c r="E52">
        <f>VLOOKUP($A52,'Historical IRS prices'!$A$3:$E$54,5,FALSE)</f>
        <v>0.84985279685966642</v>
      </c>
      <c r="F52">
        <f>VLOOKUP(A52,'Historical AWI'!$A$2:$C$74,3,FALSE)</f>
        <v>0.84097205982496415</v>
      </c>
      <c r="G52">
        <f>INDEX('Historical budget'!$B$2:$P$62,MATCH($A52,'Historical budget'!$A$2:$A$62,0),MATCH(G$1,'Historical budget'!$B$1:$P$1,0))</f>
        <v>3421.1640000000002</v>
      </c>
      <c r="H52">
        <f>INDEX('Historical budget'!$B$2:$P$62,MATCH($A52,'Historical budget'!$A$2:$A$62,0),MATCH(H$1,'Historical budget'!$B$1:$P$1,0))</f>
        <v>1608.663</v>
      </c>
      <c r="I52">
        <f>INDEX('Historical budget'!$B$2:$P$62,MATCH($A52,'Historical budget'!$A$2:$A$62,0),MATCH(I$1,'Historical budget'!$B$1:$P$1,0))</f>
        <v>1309.9549999999999</v>
      </c>
      <c r="J52">
        <f>INDEX('Historical budget'!$B$2:$P$62,MATCH($A52,'Historical budget'!$A$2:$A$62,0),MATCH(J$1,'Historical budget'!$B$1:$P$1,0))</f>
        <v>211.845</v>
      </c>
      <c r="K52">
        <f>INDEX('Historical budget'!$B$2:$P$62,MATCH($A52,'Historical budget'!$A$2:$A$62,0),MATCH(K$1,'Historical budget'!$B$1:$P$1,0))</f>
        <v>86.78</v>
      </c>
      <c r="L52">
        <f>INDEX('Historical budget'!$B$2:$P$62,MATCH($A52,'Historical budget'!$A$2:$A$62,0),MATCH(L$1,'Historical budget'!$B$1:$P$1,0))</f>
        <v>17.623999999999999</v>
      </c>
      <c r="M52">
        <f>INDEX('Historical budget'!$B$2:$P$62,MATCH($A52,'Historical budget'!$A$2:$A$62,0),MATCH(M$1,'Historical budget'!$B$1:$P$1,0))</f>
        <v>68.551000000000002</v>
      </c>
      <c r="N52">
        <f>INDEX('Historical budget'!$B$2:$P$62,MATCH($A52,'Historical budget'!$A$2:$A$62,0),MATCH(N$1,'Historical budget'!$B$1:$P$1,0))</f>
        <v>117.746</v>
      </c>
      <c r="O52">
        <f>INDEX('Historical budget'!$B$2:$P$62,MATCH($A52,'Historical budget'!$A$2:$A$62,0),MATCH(O$1,'Historical budget'!$B$1:$P$1,0))</f>
        <v>6553.6030000000001</v>
      </c>
      <c r="P52">
        <f>INDEX('Historical budget'!$B$2:$P$62,MATCH($A52,'Historical budget'!$A$2:$A$62,0),MATCH(P$1,'Historical budget'!$B$1:$P$1,0))</f>
        <v>1627.818</v>
      </c>
      <c r="Q52">
        <f>INDEX('Historical budget'!$B$2:$P$62,MATCH($A52,'Historical budget'!$A$2:$A$62,0),MATCH(Q$1,'Historical budget'!$B$1:$P$1,0))</f>
        <v>4580.3149999999996</v>
      </c>
      <c r="R52">
        <f>INDEX('Historical budget'!$B$2:$P$62,MATCH($A52,'Historical budget'!$A$2:$A$62,0),MATCH(R$1,'Historical budget'!$B$1:$P$1,0))</f>
        <v>1089.8889999999999</v>
      </c>
      <c r="S52">
        <f>INDEX('Historical budget'!$B$2:$P$62,MATCH($A52,'Historical budget'!$A$2:$A$62,0),MATCH(S$1,'Historical budget'!$B$1:$P$1,0))</f>
        <v>1301.605</v>
      </c>
      <c r="T52">
        <f>INDEX('Historical budget'!$B$2:$P$62,MATCH($A52,'Historical budget'!$A$2:$A$62,0),MATCH(T$1,'Historical budget'!$B$1:$P$1,0))</f>
        <v>2188.8209999999995</v>
      </c>
      <c r="U52">
        <f>INDEX('Historical budget'!$B$2:$P$62,MATCH($A52,'Historical budget'!$A$2:$A$62,0),MATCH(U$1,'Historical budget'!$B$1:$P$1,0))</f>
        <v>345.47</v>
      </c>
    </row>
    <row r="53" spans="1:21">
      <c r="A53">
        <f t="shared" si="0"/>
        <v>2021</v>
      </c>
      <c r="B53">
        <f>VLOOKUP($A53,'Historical econ, CY'!$A$2:$BY$79,2,FALSE)</f>
        <v>23315.075000000001</v>
      </c>
      <c r="C53">
        <f>VLOOKUP($A53,'Historical econ, FY'!$A$2:$BY$79,2,FALSE)</f>
        <v>22653.974999999999</v>
      </c>
      <c r="D53">
        <f>VLOOKUP($A53,'Historical IRS prices'!$A$3:$E$54,4,FALSE)</f>
        <v>0.85515237149833156</v>
      </c>
      <c r="E53">
        <f>VLOOKUP($A53,'Historical IRS prices'!$A$3:$E$54,5,FALSE)</f>
        <v>0.85955999319383347</v>
      </c>
      <c r="F53">
        <f>VLOOKUP(A53,'Historical AWI'!$A$2:$C$74,3,FALSE)</f>
        <v>0.91575091575091572</v>
      </c>
      <c r="G53">
        <f>INDEX('Historical budget'!$B$2:$P$62,MATCH($A53,'Historical budget'!$A$2:$A$62,0),MATCH(G$1,'Historical budget'!$B$1:$P$1,0))</f>
        <v>4047.1120000000001</v>
      </c>
      <c r="H53">
        <f>INDEX('Historical budget'!$B$2:$P$62,MATCH($A53,'Historical budget'!$A$2:$A$62,0),MATCH(H$1,'Historical budget'!$B$1:$P$1,0))</f>
        <v>2044.377</v>
      </c>
      <c r="I53">
        <f>INDEX('Historical budget'!$B$2:$P$62,MATCH($A53,'Historical budget'!$A$2:$A$62,0),MATCH(I$1,'Historical budget'!$B$1:$P$1,0))</f>
        <v>1314.088</v>
      </c>
      <c r="J53">
        <f>INDEX('Historical budget'!$B$2:$P$62,MATCH($A53,'Historical budget'!$A$2:$A$62,0),MATCH(J$1,'Historical budget'!$B$1:$P$1,0))</f>
        <v>371.83100000000002</v>
      </c>
      <c r="K53">
        <f>INDEX('Historical budget'!$B$2:$P$62,MATCH($A53,'Historical budget'!$A$2:$A$62,0),MATCH(K$1,'Historical budget'!$B$1:$P$1,0))</f>
        <v>75.274000000000001</v>
      </c>
      <c r="L53">
        <f>INDEX('Historical budget'!$B$2:$P$62,MATCH($A53,'Historical budget'!$A$2:$A$62,0),MATCH(L$1,'Historical budget'!$B$1:$P$1,0))</f>
        <v>27.14</v>
      </c>
      <c r="M53">
        <f>INDEX('Historical budget'!$B$2:$P$62,MATCH($A53,'Historical budget'!$A$2:$A$62,0),MATCH(M$1,'Historical budget'!$B$1:$P$1,0))</f>
        <v>79.984999999999999</v>
      </c>
      <c r="N53">
        <f>INDEX('Historical budget'!$B$2:$P$62,MATCH($A53,'Historical budget'!$A$2:$A$62,0),MATCH(N$1,'Historical budget'!$B$1:$P$1,0))</f>
        <v>134.417</v>
      </c>
      <c r="O53">
        <f>INDEX('Historical budget'!$B$2:$P$62,MATCH($A53,'Historical budget'!$A$2:$A$62,0),MATCH(O$1,'Historical budget'!$B$1:$P$1,0))</f>
        <v>6822.4489999999996</v>
      </c>
      <c r="P53">
        <f>INDEX('Historical budget'!$B$2:$P$62,MATCH($A53,'Historical budget'!$A$2:$A$62,0),MATCH(P$1,'Historical budget'!$B$1:$P$1,0))</f>
        <v>1636.3899999999999</v>
      </c>
      <c r="Q53">
        <f>INDEX('Historical budget'!$B$2:$P$62,MATCH($A53,'Historical budget'!$A$2:$A$62,0),MATCH(Q$1,'Historical budget'!$B$1:$P$1,0))</f>
        <v>4833.7209999999995</v>
      </c>
      <c r="R53">
        <f>INDEX('Historical budget'!$B$2:$P$62,MATCH($A53,'Historical budget'!$A$2:$A$62,0),MATCH(R$1,'Historical budget'!$B$1:$P$1,0))</f>
        <v>1128.827</v>
      </c>
      <c r="S53">
        <f>INDEX('Historical budget'!$B$2:$P$62,MATCH($A53,'Historical budget'!$A$2:$A$62,0),MATCH(S$1,'Historical budget'!$B$1:$P$1,0))</f>
        <v>1297.1099999999999</v>
      </c>
      <c r="T53">
        <f>INDEX('Historical budget'!$B$2:$P$62,MATCH($A53,'Historical budget'!$A$2:$A$62,0),MATCH(T$1,'Historical budget'!$B$1:$P$1,0))</f>
        <v>2407.7839999999997</v>
      </c>
      <c r="U53">
        <f>INDEX('Historical budget'!$B$2:$P$62,MATCH($A53,'Historical budget'!$A$2:$A$62,0),MATCH(U$1,'Historical budget'!$B$1:$P$1,0))</f>
        <v>352.33800000000002</v>
      </c>
    </row>
    <row r="54" spans="1:21">
      <c r="A54">
        <f>A53+1</f>
        <v>2022</v>
      </c>
      <c r="B54">
        <f>VLOOKUP($A54,'Historical econ, CY'!$A$2:$BY$79,2,FALSE)</f>
        <v>25462.724999999999</v>
      </c>
      <c r="C54">
        <f>VLOOKUP($A54,'Historical econ, FY'!$A$2:$BY$79,2,FALSE)</f>
        <v>25015.5</v>
      </c>
      <c r="D54">
        <f>VLOOKUP($A54,'Historical IRS prices'!$A$3:$E$54,4,FALSE)</f>
        <v>0.88078744860348046</v>
      </c>
      <c r="E54">
        <f>VLOOKUP($A54,'Historical IRS prices'!$A$3:$E$54,5,FALSE)</f>
        <v>0.88478287536800793</v>
      </c>
      <c r="F54">
        <f>VLOOKUP(A54,'Historical AWI'!$A$2:$C$74,3,FALSE)</f>
        <v>0.96153846153846156</v>
      </c>
      <c r="G54">
        <f>INDEX('Historical budget'!$B$2:$P$62,MATCH($A54,'Historical budget'!$A$2:$A$62,0),MATCH(G$1,'Historical budget'!$B$1:$P$1,0))</f>
        <v>4896.1189999999997</v>
      </c>
      <c r="H54">
        <f>INDEX('Historical budget'!$B$2:$P$62,MATCH($A54,'Historical budget'!$A$2:$A$62,0),MATCH(H$1,'Historical budget'!$B$1:$P$1,0))</f>
        <v>2632.145</v>
      </c>
      <c r="I54">
        <f>INDEX('Historical budget'!$B$2:$P$62,MATCH($A54,'Historical budget'!$A$2:$A$62,0),MATCH(I$1,'Historical budget'!$B$1:$P$1,0))</f>
        <v>1483.5260000000001</v>
      </c>
      <c r="J54">
        <f>INDEX('Historical budget'!$B$2:$P$62,MATCH($A54,'Historical budget'!$A$2:$A$62,0),MATCH(J$1,'Historical budget'!$B$1:$P$1,0))</f>
        <v>424.86700000000002</v>
      </c>
      <c r="K54">
        <f>INDEX('Historical budget'!$B$2:$P$62,MATCH($A54,'Historical budget'!$A$2:$A$62,0),MATCH(K$1,'Historical budget'!$B$1:$P$1,0))</f>
        <v>87.725999999999999</v>
      </c>
      <c r="L54">
        <f>INDEX('Historical budget'!$B$2:$P$62,MATCH($A54,'Historical budget'!$A$2:$A$62,0),MATCH(L$1,'Historical budget'!$B$1:$P$1,0))</f>
        <v>32.549999999999997</v>
      </c>
      <c r="M54">
        <f>INDEX('Historical budget'!$B$2:$P$62,MATCH($A54,'Historical budget'!$A$2:$A$62,0),MATCH(M$1,'Historical budget'!$B$1:$P$1,0))</f>
        <v>99.908000000000001</v>
      </c>
      <c r="N54">
        <f>INDEX('Historical budget'!$B$2:$P$62,MATCH($A54,'Historical budget'!$A$2:$A$62,0),MATCH(N$1,'Historical budget'!$B$1:$P$1,0))</f>
        <v>135.39699999999999</v>
      </c>
      <c r="O54">
        <f>INDEX('Historical budget'!$B$2:$P$62,MATCH($A54,'Historical budget'!$A$2:$A$62,0),MATCH(O$1,'Historical budget'!$B$1:$P$1,0))</f>
        <v>6271.5079999999998</v>
      </c>
      <c r="P54">
        <f>INDEX('Historical budget'!$B$2:$P$62,MATCH($A54,'Historical budget'!$A$2:$A$62,0),MATCH(P$1,'Historical budget'!$B$1:$P$1,0))</f>
        <v>1661.654</v>
      </c>
      <c r="Q54">
        <f>INDEX('Historical budget'!$B$2:$P$62,MATCH($A54,'Historical budget'!$A$2:$A$62,0),MATCH(Q$1,'Historical budget'!$B$1:$P$1,0))</f>
        <v>4134.7270000000008</v>
      </c>
      <c r="R54">
        <f>INDEX('Historical budget'!$B$2:$P$62,MATCH($A54,'Historical budget'!$A$2:$A$62,0),MATCH(R$1,'Historical budget'!$B$1:$P$1,0))</f>
        <v>1212.55</v>
      </c>
      <c r="S54">
        <f>INDEX('Historical budget'!$B$2:$P$62,MATCH($A54,'Historical budget'!$A$2:$A$62,0),MATCH(S$1,'Historical budget'!$B$1:$P$1,0))</f>
        <v>1442.0889999999999</v>
      </c>
      <c r="T54">
        <f>INDEX('Historical budget'!$B$2:$P$62,MATCH($A54,'Historical budget'!$A$2:$A$62,0),MATCH(T$1,'Historical budget'!$B$1:$P$1,0))</f>
        <v>1480.0880000000006</v>
      </c>
      <c r="U54">
        <f>INDEX('Historical budget'!$B$2:$P$62,MATCH($A54,'Historical budget'!$A$2:$A$62,0),MATCH(U$1,'Historical budget'!$B$1:$P$1,0))</f>
        <v>475.12700000000001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7EA3B-110A-4BBC-936C-9548FCAFE880}">
  <sheetPr>
    <tabColor rgb="FF00B050"/>
  </sheetPr>
  <dimension ref="A1:BF32"/>
  <sheetViews>
    <sheetView topLeftCell="AN8" workbookViewId="0">
      <selection activeCell="AS24" sqref="AS24"/>
    </sheetView>
  </sheetViews>
  <sheetFormatPr defaultRowHeight="14.5"/>
  <cols>
    <col min="4" max="4" width="9.08984375" bestFit="1" customWidth="1"/>
    <col min="5" max="11" width="10.08984375" bestFit="1" customWidth="1"/>
    <col min="12" max="12" width="11.54296875" bestFit="1" customWidth="1"/>
    <col min="13" max="13" width="11.54296875" customWidth="1"/>
    <col min="14" max="14" width="14" bestFit="1" customWidth="1"/>
  </cols>
  <sheetData>
    <row r="1" spans="1:58">
      <c r="A1" t="s">
        <v>117</v>
      </c>
      <c r="B1" t="s">
        <v>179</v>
      </c>
      <c r="C1" t="s">
        <v>192</v>
      </c>
      <c r="D1" t="s">
        <v>193</v>
      </c>
      <c r="E1" t="s">
        <v>194</v>
      </c>
      <c r="F1" t="s">
        <v>195</v>
      </c>
      <c r="G1" t="s">
        <v>196</v>
      </c>
      <c r="H1" t="s">
        <v>197</v>
      </c>
      <c r="I1" t="s">
        <v>198</v>
      </c>
      <c r="J1" t="s">
        <v>199</v>
      </c>
      <c r="K1" t="s">
        <v>200</v>
      </c>
      <c r="L1" t="s">
        <v>201</v>
      </c>
      <c r="M1" t="s">
        <v>202</v>
      </c>
      <c r="N1" t="s">
        <v>203</v>
      </c>
      <c r="O1" t="s">
        <v>3</v>
      </c>
      <c r="P1" t="s">
        <v>317</v>
      </c>
      <c r="Q1" t="s">
        <v>318</v>
      </c>
      <c r="R1" t="s">
        <v>319</v>
      </c>
      <c r="S1" t="s">
        <v>320</v>
      </c>
      <c r="T1" t="s">
        <v>321</v>
      </c>
      <c r="U1" t="s">
        <v>322</v>
      </c>
      <c r="V1" t="s">
        <v>323</v>
      </c>
      <c r="W1" t="s">
        <v>324</v>
      </c>
      <c r="X1" t="s">
        <v>325</v>
      </c>
      <c r="Y1" t="s">
        <v>326</v>
      </c>
      <c r="Z1" t="s">
        <v>327</v>
      </c>
      <c r="AA1" t="s">
        <v>313</v>
      </c>
      <c r="AB1" t="s">
        <v>178</v>
      </c>
      <c r="AC1" t="s">
        <v>306</v>
      </c>
      <c r="AD1" t="s">
        <v>23</v>
      </c>
      <c r="AE1" t="s">
        <v>307</v>
      </c>
      <c r="AF1" t="s">
        <v>332</v>
      </c>
      <c r="AG1" t="s">
        <v>333</v>
      </c>
      <c r="AH1" t="s">
        <v>308</v>
      </c>
      <c r="AI1" t="s">
        <v>335</v>
      </c>
      <c r="AJ1" t="s">
        <v>309</v>
      </c>
      <c r="AK1" t="s">
        <v>310</v>
      </c>
      <c r="AL1" t="s">
        <v>311</v>
      </c>
      <c r="AM1" t="s">
        <v>312</v>
      </c>
      <c r="AN1" t="s">
        <v>314</v>
      </c>
      <c r="AO1" t="s">
        <v>315</v>
      </c>
      <c r="AP1" t="s">
        <v>316</v>
      </c>
      <c r="AQ1" t="s">
        <v>328</v>
      </c>
      <c r="AR1" t="s">
        <v>108</v>
      </c>
      <c r="AS1" t="s">
        <v>109</v>
      </c>
      <c r="AT1" t="s">
        <v>110</v>
      </c>
      <c r="AU1" t="s">
        <v>111</v>
      </c>
      <c r="AV1" t="s">
        <v>112</v>
      </c>
      <c r="AW1" t="s">
        <v>113</v>
      </c>
      <c r="AX1" t="s">
        <v>114</v>
      </c>
      <c r="AY1" t="s">
        <v>115</v>
      </c>
      <c r="AZ1" t="s">
        <v>116</v>
      </c>
      <c r="BA1" t="s">
        <v>336</v>
      </c>
      <c r="BB1" t="s">
        <v>338</v>
      </c>
      <c r="BC1" t="s">
        <v>339</v>
      </c>
      <c r="BD1" t="s">
        <v>456</v>
      </c>
      <c r="BE1" t="s">
        <v>340</v>
      </c>
      <c r="BF1" t="s">
        <v>337</v>
      </c>
    </row>
    <row r="2" spans="1:58">
      <c r="A2">
        <v>2023</v>
      </c>
      <c r="B2">
        <f ca="1">SUM(C2:L2)</f>
        <v>336.03594000000004</v>
      </c>
      <c r="C2">
        <f ca="1">'Population projections'!I2</f>
        <v>22.604161999999999</v>
      </c>
      <c r="D2">
        <f ca="1">'Population projections'!J2</f>
        <v>51.020940000000003</v>
      </c>
      <c r="E2">
        <f ca="1">'Population projections'!K2</f>
        <v>30.977803000000002</v>
      </c>
      <c r="F2">
        <f ca="1">'Population projections'!L2</f>
        <v>46.100188000000003</v>
      </c>
      <c r="G2">
        <f ca="1">'Population projections'!M2</f>
        <v>43.994383999999997</v>
      </c>
      <c r="H2">
        <f ca="1">'Population projections'!N2</f>
        <v>40.585298000000002</v>
      </c>
      <c r="I2">
        <f ca="1">'Population projections'!O2</f>
        <v>41.918711999999999</v>
      </c>
      <c r="J2">
        <f ca="1">'Population projections'!P2</f>
        <v>34.426960000000001</v>
      </c>
      <c r="K2">
        <f ca="1">'Population projections'!Q2</f>
        <v>18.269421999999999</v>
      </c>
      <c r="L2">
        <f ca="1">'Population projections'!R2</f>
        <v>6.1380710000000001</v>
      </c>
      <c r="M2">
        <f ca="1">'Population projections'!S2</f>
        <v>132.92848799999999</v>
      </c>
      <c r="N2">
        <f ca="1">'Population projections'!T2</f>
        <v>203.10745199999999</v>
      </c>
      <c r="O2">
        <f>'economic projections'!B2</f>
        <v>26438.400000000001</v>
      </c>
      <c r="P2">
        <f>'economic projections'!C2</f>
        <v>18354.599999999999</v>
      </c>
      <c r="Q2">
        <f>'economic projections'!D2</f>
        <v>4460.3</v>
      </c>
      <c r="R2">
        <f>'economic projections'!E2</f>
        <v>4662.6000000000004</v>
      </c>
      <c r="S2">
        <f>'economic projections'!F2</f>
        <v>-1039.0999999999999</v>
      </c>
      <c r="T2">
        <f>'economic projections'!G2</f>
        <v>14251.7</v>
      </c>
      <c r="U2">
        <f>'economic projections'!H2</f>
        <v>11719</v>
      </c>
      <c r="V2">
        <f>'economic projections'!I2</f>
        <v>1912.3</v>
      </c>
      <c r="W2">
        <f>'economic projections'!J2</f>
        <v>840.8</v>
      </c>
      <c r="X2">
        <f>'economic projections'!K2</f>
        <v>2074.3000000000002</v>
      </c>
      <c r="Y2">
        <f>'economic projections'!L2</f>
        <v>1660.1</v>
      </c>
      <c r="Z2">
        <f>'economic projections'!M2</f>
        <v>2573.6</v>
      </c>
      <c r="AA2">
        <f>'economic projections'!N2</f>
        <v>26237.9</v>
      </c>
      <c r="AB2">
        <f>'economic projections'!O2</f>
        <v>1</v>
      </c>
      <c r="AC2">
        <f>'economic projections'!P2</f>
        <v>1</v>
      </c>
      <c r="AD2">
        <f>'economic projections'!Q2</f>
        <v>1</v>
      </c>
      <c r="AE2">
        <f>'economic projections'!R2</f>
        <v>1</v>
      </c>
      <c r="AF2">
        <f>'economic projections'!S2</f>
        <v>1</v>
      </c>
      <c r="AG2">
        <f>'economic projections'!T2</f>
        <v>1</v>
      </c>
      <c r="AH2">
        <f>'economic projections'!U2</f>
        <v>1</v>
      </c>
      <c r="AI2">
        <f>'economic projections'!V2</f>
        <v>1</v>
      </c>
      <c r="AJ2">
        <f>'economic projections'!W2</f>
        <v>4.6779999999999999</v>
      </c>
      <c r="AK2">
        <f>'economic projections'!X2</f>
        <v>62.186999999999998</v>
      </c>
      <c r="AL2">
        <f>'economic projections'!Y2</f>
        <v>157.572</v>
      </c>
      <c r="AM2">
        <f>'economic projections'!Z2</f>
        <v>153.66200000000001</v>
      </c>
      <c r="AN2">
        <f>'economic projections'!AA2</f>
        <v>3.8769999999999998</v>
      </c>
      <c r="AO2">
        <f>'economic projections'!AB2</f>
        <v>4.4829999999999997</v>
      </c>
      <c r="AP2">
        <f>'economic projections'!AC2</f>
        <v>4.9560000000000004</v>
      </c>
      <c r="AQ2">
        <f>'economic projections'!AD2</f>
        <v>2.7320000000000002</v>
      </c>
      <c r="AU2">
        <f>INDEX('budget projections'!$B$2:$Q$32,MATCH($A2,'budget projections'!$A$2:$A$32,0),MATCH(AU$1,'budget projections'!$B$1:$Q$1,0))</f>
        <v>475.38</v>
      </c>
      <c r="AV2">
        <f>INDEX('budget projections'!$B$2:$Q$32,MATCH($A2,'budget projections'!$A$2:$A$32,0),MATCH(AV$1,'budget projections'!$B$1:$Q$1,0))</f>
        <v>90.506</v>
      </c>
      <c r="AW2">
        <f>INDEX('budget projections'!$B$2:$Q$32,MATCH($A2,'budget projections'!$A$2:$A$32,0),MATCH(AW$1,'budget projections'!$B$1:$Q$1,0))</f>
        <v>26.509</v>
      </c>
      <c r="AX2">
        <f>INDEX('budget projections'!$B$2:$Q$32,MATCH($A2,'budget projections'!$A$2:$A$32,0),MATCH(AX$1,'budget projections'!$B$1:$Q$1,0))</f>
        <v>98.747</v>
      </c>
      <c r="AY2">
        <f>INDEX('budget projections'!$B$2:$Q$32,MATCH($A2,'budget projections'!$A$2:$A$32,0),MATCH(AY$1,'budget projections'!$B$1:$Q$1,0))</f>
        <v>36.410000000000011</v>
      </c>
      <c r="AZ2">
        <f>INDEX('budget projections'!$B$2:$Q$32,MATCH($A2,'budget projections'!$A$2:$A$32,0),MATCH(AZ$1,'budget projections'!$B$1:$Q$1,0))</f>
        <v>6339.339019</v>
      </c>
      <c r="BA2">
        <f>INDEX('budget projections'!$B$2:$Q$32,MATCH($A2,'budget projections'!$A$2:$A$32,0),MATCH(BA$1,'budget projections'!$B$1:$Q$1,0))</f>
        <v>1711.4982170000001</v>
      </c>
      <c r="BB2">
        <f>INDEX('budget projections'!$B$2:$Q$32,MATCH($A2,'budget projections'!$A$2:$A$32,0),MATCH(BB$1,'budget projections'!$B$1:$Q$1,0))</f>
        <v>3965.3338269999999</v>
      </c>
      <c r="BC2">
        <f>INDEX('budget projections'!$B$2:$Q$32,MATCH($A2,'budget projections'!$A$2:$A$32,0),MATCH(BC$1,'budget projections'!$B$1:$Q$1,0))</f>
        <v>1344.6923750000001</v>
      </c>
      <c r="BD2">
        <f>INDEX('budget projections'!$B$2:$Q$32,MATCH($A2,'budget projections'!$A$2:$A$32,0),MATCH(BD$1,'budget projections'!$B$1:$Q$1,0))</f>
        <v>1518.3872730000001</v>
      </c>
      <c r="BE2">
        <f>INDEX('budget projections'!$B$2:$Q$32,MATCH($A2,'budget projections'!$A$2:$A$32,0),MATCH(BE$1,'budget projections'!$B$1:$Q$1,0))</f>
        <v>1102.254179</v>
      </c>
      <c r="BF2">
        <f>INDEX('budget projections'!$B$2:$Q$32,MATCH($A2,'budget projections'!$A$2:$A$32,0),MATCH(BF$1,'budget projections'!$B$1:$Q$1,0))</f>
        <v>662.5069749999999</v>
      </c>
    </row>
    <row r="3" spans="1:58">
      <c r="A3">
        <f>A2+1</f>
        <v>2024</v>
      </c>
      <c r="B3">
        <f t="shared" ref="B3:B32" ca="1" si="0">SUM(C3:L3)</f>
        <v>337.77315300000004</v>
      </c>
      <c r="C3">
        <f ca="1">'Population projections'!I3</f>
        <v>22.50949</v>
      </c>
      <c r="D3">
        <f ca="1">'Population projections'!J3</f>
        <v>50.828111</v>
      </c>
      <c r="E3">
        <f ca="1">'Population projections'!K3</f>
        <v>31.199877999999998</v>
      </c>
      <c r="F3">
        <f ca="1">'Population projections'!L3</f>
        <v>46.202978000000002</v>
      </c>
      <c r="G3">
        <f ca="1">'Population projections'!M3</f>
        <v>44.511679000000001</v>
      </c>
      <c r="H3">
        <f ca="1">'Population projections'!N3</f>
        <v>40.612490000000001</v>
      </c>
      <c r="I3">
        <f ca="1">'Population projections'!O3</f>
        <v>41.561359000000003</v>
      </c>
      <c r="J3">
        <f ca="1">'Population projections'!P3</f>
        <v>35.018461000000002</v>
      </c>
      <c r="K3">
        <f ca="1">'Population projections'!Q3</f>
        <v>19.119298000000001</v>
      </c>
      <c r="L3">
        <f ca="1">'Population projections'!R3</f>
        <v>6.209409</v>
      </c>
      <c r="M3">
        <f ca="1">'Population projections'!S3</f>
        <v>133.429787</v>
      </c>
      <c r="N3">
        <f ca="1">'Population projections'!T3</f>
        <v>204.34336599999997</v>
      </c>
      <c r="O3">
        <f>'economic projections'!B3</f>
        <v>27591.9</v>
      </c>
      <c r="P3">
        <f>'economic projections'!C3</f>
        <v>19112.2</v>
      </c>
      <c r="Q3">
        <f>'economic projections'!D3</f>
        <v>4580.8</v>
      </c>
      <c r="R3">
        <f>'economic projections'!E3</f>
        <v>4858.2</v>
      </c>
      <c r="S3">
        <f>'economic projections'!F3</f>
        <v>-959.3</v>
      </c>
      <c r="T3">
        <f>'economic projections'!G3</f>
        <v>14968.1</v>
      </c>
      <c r="U3">
        <f>'economic projections'!H3</f>
        <v>12275.6</v>
      </c>
      <c r="V3">
        <f>'economic projections'!I3</f>
        <v>1988.2</v>
      </c>
      <c r="W3">
        <f>'economic projections'!J3</f>
        <v>865.4</v>
      </c>
      <c r="X3">
        <f>'economic projections'!K3</f>
        <v>2259.3000000000002</v>
      </c>
      <c r="Y3">
        <f>'economic projections'!L3</f>
        <v>1654.4</v>
      </c>
      <c r="Z3">
        <f>'economic projections'!M3</f>
        <v>2594.4</v>
      </c>
      <c r="AA3">
        <f>'economic projections'!N3</f>
        <v>27266.2</v>
      </c>
      <c r="AB3">
        <f>'economic projections'!O3</f>
        <v>1.0181131209072032</v>
      </c>
      <c r="AC3">
        <f>'economic projections'!P3</f>
        <v>1.0272274123769516</v>
      </c>
      <c r="AD3">
        <f>'economic projections'!Q3</f>
        <v>1.0301338085758689</v>
      </c>
      <c r="AE3">
        <f>'economic projections'!R3</f>
        <v>1.0264758979649253</v>
      </c>
      <c r="AF3">
        <f>'economic projections'!S3</f>
        <v>1.0301338085758689</v>
      </c>
      <c r="AG3">
        <f>'economic projections'!T3</f>
        <v>1.0264758979649253</v>
      </c>
      <c r="AH3">
        <f>'economic projections'!U3</f>
        <v>1.0250231134148744</v>
      </c>
      <c r="AI3">
        <f>'economic projections'!V3</f>
        <v>1.0447351598575023</v>
      </c>
      <c r="AJ3">
        <f>'economic projections'!W3</f>
        <v>4.9249999999999998</v>
      </c>
      <c r="AK3">
        <f>'economic projections'!X3</f>
        <v>62.137</v>
      </c>
      <c r="AL3">
        <f>'economic projections'!Y3</f>
        <v>158.191</v>
      </c>
      <c r="AM3">
        <f>'economic projections'!Z3</f>
        <v>154.06800000000001</v>
      </c>
      <c r="AN3">
        <f>'economic projections'!AA3</f>
        <v>3.8359999999999999</v>
      </c>
      <c r="AO3">
        <f>'economic projections'!AB3</f>
        <v>3.2309999999999999</v>
      </c>
      <c r="AP3">
        <f>'economic projections'!AC3</f>
        <v>3.5569999999999999</v>
      </c>
      <c r="AQ3">
        <f>'economic projections'!AD3</f>
        <v>2.891</v>
      </c>
      <c r="AU3">
        <f>INDEX('budget projections'!$B$2:$Q$32,MATCH($A3,'budget projections'!$A$2:$A$32,0),MATCH(AU$1,'budget projections'!$B$1:$Q$1,0))</f>
        <v>478.517</v>
      </c>
      <c r="AV3">
        <f>INDEX('budget projections'!$B$2:$Q$32,MATCH($A3,'budget projections'!$A$2:$A$32,0),MATCH(AV$1,'budget projections'!$B$1:$Q$1,0))</f>
        <v>101.10000000000001</v>
      </c>
      <c r="AW3">
        <f>INDEX('budget projections'!$B$2:$Q$32,MATCH($A3,'budget projections'!$A$2:$A$32,0),MATCH(AW$1,'budget projections'!$B$1:$Q$1,0))</f>
        <v>24.765000000000001</v>
      </c>
      <c r="AX3">
        <f>INDEX('budget projections'!$B$2:$Q$32,MATCH($A3,'budget projections'!$A$2:$A$32,0),MATCH(AX$1,'budget projections'!$B$1:$Q$1,0))</f>
        <v>96.873999999999995</v>
      </c>
      <c r="AY3">
        <f>INDEX('budget projections'!$B$2:$Q$32,MATCH($A3,'budget projections'!$A$2:$A$32,0),MATCH(AY$1,'budget projections'!$B$1:$Q$1,0))</f>
        <v>38.692999999999998</v>
      </c>
      <c r="AZ3">
        <f>INDEX('budget projections'!$B$2:$Q$32,MATCH($A3,'budget projections'!$A$2:$A$32,0),MATCH(AZ$1,'budget projections'!$B$1:$Q$1,0))</f>
        <v>6422.2807480000001</v>
      </c>
      <c r="BA3">
        <f>INDEX('budget projections'!$B$2:$Q$32,MATCH($A3,'budget projections'!$A$2:$A$32,0),MATCH(BA$1,'budget projections'!$B$1:$Q$1,0))</f>
        <v>1786.208762</v>
      </c>
      <c r="BB3">
        <f>INDEX('budget projections'!$B$2:$Q$32,MATCH($A3,'budget projections'!$A$2:$A$32,0),MATCH(BB$1,'budget projections'!$B$1:$Q$1,0))</f>
        <v>3892.522712</v>
      </c>
      <c r="BC3">
        <f>INDEX('budget projections'!$B$2:$Q$32,MATCH($A3,'budget projections'!$A$2:$A$32,0),MATCH(BC$1,'budget projections'!$B$1:$Q$1,0))</f>
        <v>1456.8330660000001</v>
      </c>
      <c r="BD3">
        <f>INDEX('budget projections'!$B$2:$Q$32,MATCH($A3,'budget projections'!$A$2:$A$32,0),MATCH(BD$1,'budget projections'!$B$1:$Q$1,0))</f>
        <v>1529.9064819999999</v>
      </c>
      <c r="BE3">
        <f>INDEX('budget projections'!$B$2:$Q$32,MATCH($A3,'budget projections'!$A$2:$A$32,0),MATCH(BE$1,'budget projections'!$B$1:$Q$1,0))</f>
        <v>905.78316400000006</v>
      </c>
      <c r="BF3">
        <f>INDEX('budget projections'!$B$2:$Q$32,MATCH($A3,'budget projections'!$A$2:$A$32,0),MATCH(BF$1,'budget projections'!$B$1:$Q$1,0))</f>
        <v>743.54927399999997</v>
      </c>
    </row>
    <row r="4" spans="1:58">
      <c r="A4">
        <f t="shared" ref="A4:A32" si="1">A3+1</f>
        <v>2025</v>
      </c>
      <c r="B4">
        <f t="shared" ca="1" si="0"/>
        <v>339.397223</v>
      </c>
      <c r="C4">
        <f ca="1">'Population projections'!I4</f>
        <v>22.481020999999998</v>
      </c>
      <c r="D4">
        <f ca="1">'Population projections'!J4</f>
        <v>50.426805000000002</v>
      </c>
      <c r="E4">
        <f ca="1">'Population projections'!K4</f>
        <v>31.476879</v>
      </c>
      <c r="F4">
        <f ca="1">'Population projections'!L4</f>
        <v>46.161200999999998</v>
      </c>
      <c r="G4">
        <f ca="1">'Population projections'!M4</f>
        <v>44.987102</v>
      </c>
      <c r="H4">
        <f ca="1">'Population projections'!N4</f>
        <v>40.668368999999998</v>
      </c>
      <c r="I4">
        <f ca="1">'Population projections'!O4</f>
        <v>41.254499000000003</v>
      </c>
      <c r="J4">
        <f ca="1">'Population projections'!P4</f>
        <v>35.659010000000002</v>
      </c>
      <c r="K4">
        <f ca="1">'Population projections'!Q4</f>
        <v>20.005044000000002</v>
      </c>
      <c r="L4">
        <f ca="1">'Population projections'!R4</f>
        <v>6.2772930000000002</v>
      </c>
      <c r="M4">
        <f ca="1">'Population projections'!S4</f>
        <v>133.96987200000001</v>
      </c>
      <c r="N4">
        <f ca="1">'Population projections'!T4</f>
        <v>205.42735099999999</v>
      </c>
      <c r="O4">
        <f>'economic projections'!B4</f>
        <v>28947</v>
      </c>
      <c r="P4">
        <f>'economic projections'!C4</f>
        <v>19876.400000000001</v>
      </c>
      <c r="Q4">
        <f>'economic projections'!D4</f>
        <v>4943.3999999999996</v>
      </c>
      <c r="R4">
        <f>'economic projections'!E4</f>
        <v>5029.5</v>
      </c>
      <c r="S4">
        <f>'economic projections'!F4</f>
        <v>-902.3</v>
      </c>
      <c r="T4">
        <f>'economic projections'!G4</f>
        <v>15688.7</v>
      </c>
      <c r="U4">
        <f>'economic projections'!H4</f>
        <v>12874.2</v>
      </c>
      <c r="V4">
        <f>'economic projections'!I4</f>
        <v>2076.5</v>
      </c>
      <c r="W4">
        <f>'economic projections'!J4</f>
        <v>873</v>
      </c>
      <c r="X4">
        <f>'economic projections'!K4</f>
        <v>2344.8000000000002</v>
      </c>
      <c r="Y4">
        <f>'economic projections'!L4</f>
        <v>1685.9</v>
      </c>
      <c r="Z4">
        <f>'economic projections'!M4</f>
        <v>2866.3</v>
      </c>
      <c r="AA4">
        <f>'economic projections'!N4</f>
        <v>28610.1</v>
      </c>
      <c r="AB4">
        <f>'economic projections'!O4</f>
        <v>1.0458642788691901</v>
      </c>
      <c r="AC4">
        <f>'economic projections'!P4</f>
        <v>1.0502539344159507</v>
      </c>
      <c r="AD4">
        <f>'economic projections'!Q4</f>
        <v>1.0525655603376656</v>
      </c>
      <c r="AE4">
        <f>'economic projections'!R4</f>
        <v>1.0454081871893464</v>
      </c>
      <c r="AF4">
        <f>'economic projections'!S4</f>
        <v>1.0525655603376656</v>
      </c>
      <c r="AG4">
        <f>'economic projections'!T4</f>
        <v>1.0454081871893464</v>
      </c>
      <c r="AH4">
        <f>'economic projections'!U4</f>
        <v>1.046840661422574</v>
      </c>
      <c r="AI4">
        <f>'economic projections'!V4</f>
        <v>1.0878425168342829</v>
      </c>
      <c r="AJ4">
        <f>'economic projections'!W4</f>
        <v>4.7130000000000001</v>
      </c>
      <c r="AK4">
        <f>'economic projections'!X4</f>
        <v>62.027999999999999</v>
      </c>
      <c r="AL4">
        <f>'economic projections'!Y4</f>
        <v>159.45500000000001</v>
      </c>
      <c r="AM4">
        <f>'economic projections'!Z4</f>
        <v>155.178</v>
      </c>
      <c r="AN4">
        <f>'economic projections'!AA4</f>
        <v>3.7839999999999998</v>
      </c>
      <c r="AO4">
        <f>'economic projections'!AB4</f>
        <v>2.4630000000000001</v>
      </c>
      <c r="AP4">
        <f>'economic projections'!AC4</f>
        <v>2.6619999999999999</v>
      </c>
      <c r="AQ4">
        <f>'economic projections'!AD4</f>
        <v>2.8220000000000001</v>
      </c>
      <c r="AU4">
        <f>INDEX('budget projections'!$B$2:$Q$32,MATCH($A4,'budget projections'!$A$2:$A$32,0),MATCH(AU$1,'budget projections'!$B$1:$Q$1,0))</f>
        <v>488.59100000000001</v>
      </c>
      <c r="AV4">
        <f>INDEX('budget projections'!$B$2:$Q$32,MATCH($A4,'budget projections'!$A$2:$A$32,0),MATCH(AV$1,'budget projections'!$B$1:$Q$1,0))</f>
        <v>100.24799999999999</v>
      </c>
      <c r="AW4">
        <f>INDEX('budget projections'!$B$2:$Q$32,MATCH($A4,'budget projections'!$A$2:$A$32,0),MATCH(AW$1,'budget projections'!$B$1:$Q$1,0))</f>
        <v>24.361999999999998</v>
      </c>
      <c r="AX4">
        <f>INDEX('budget projections'!$B$2:$Q$32,MATCH($A4,'budget projections'!$A$2:$A$32,0),MATCH(AX$1,'budget projections'!$B$1:$Q$1,0))</f>
        <v>98.477999999999994</v>
      </c>
      <c r="AY4">
        <f>INDEX('budget projections'!$B$2:$Q$32,MATCH($A4,'budget projections'!$A$2:$A$32,0),MATCH(AY$1,'budget projections'!$B$1:$Q$1,0))</f>
        <v>43.139000000000003</v>
      </c>
      <c r="AZ4">
        <f>INDEX('budget projections'!$B$2:$Q$32,MATCH($A4,'budget projections'!$A$2:$A$32,0),MATCH(AZ$1,'budget projections'!$B$1:$Q$1,0))</f>
        <v>6623.2381499999992</v>
      </c>
      <c r="BA4">
        <f>INDEX('budget projections'!$B$2:$Q$32,MATCH($A4,'budget projections'!$A$2:$A$32,0),MATCH(BA$1,'budget projections'!$B$1:$Q$1,0))</f>
        <v>1832.7630059999999</v>
      </c>
      <c r="BB4">
        <f>INDEX('budget projections'!$B$2:$Q$32,MATCH($A4,'budget projections'!$A$2:$A$32,0),MATCH(BB$1,'budget projections'!$B$1:$Q$1,0))</f>
        <v>4021.7217569999998</v>
      </c>
      <c r="BC4">
        <f>INDEX('budget projections'!$B$2:$Q$32,MATCH($A4,'budget projections'!$A$2:$A$32,0),MATCH(BC$1,'budget projections'!$B$1:$Q$1,0))</f>
        <v>1553.5284299999998</v>
      </c>
      <c r="BD4">
        <f>INDEX('budget projections'!$B$2:$Q$32,MATCH($A4,'budget projections'!$A$2:$A$32,0),MATCH(BD$1,'budget projections'!$B$1:$Q$1,0))</f>
        <v>1580.9941259999998</v>
      </c>
      <c r="BE4">
        <f>INDEX('budget projections'!$B$2:$Q$32,MATCH($A4,'budget projections'!$A$2:$A$32,0),MATCH(BE$1,'budget projections'!$B$1:$Q$1,0))</f>
        <v>887.1992009999999</v>
      </c>
      <c r="BF4">
        <f>INDEX('budget projections'!$B$2:$Q$32,MATCH($A4,'budget projections'!$A$2:$A$32,0),MATCH(BF$1,'budget projections'!$B$1:$Q$1,0))</f>
        <v>768.75338699999998</v>
      </c>
    </row>
    <row r="5" spans="1:58">
      <c r="A5">
        <f t="shared" si="1"/>
        <v>2026</v>
      </c>
      <c r="B5">
        <f t="shared" ca="1" si="0"/>
        <v>340.91129899999999</v>
      </c>
      <c r="C5">
        <f ca="1">'Population projections'!I5</f>
        <v>22.520693999999999</v>
      </c>
      <c r="D5">
        <f ca="1">'Population projections'!J5</f>
        <v>49.884160000000001</v>
      </c>
      <c r="E5">
        <f ca="1">'Population projections'!K5</f>
        <v>31.706389000000001</v>
      </c>
      <c r="F5">
        <f ca="1">'Population projections'!L5</f>
        <v>46.017252999999997</v>
      </c>
      <c r="G5">
        <f ca="1">'Population projections'!M5</f>
        <v>45.418171000000001</v>
      </c>
      <c r="H5">
        <f ca="1">'Population projections'!N5</f>
        <v>40.710515999999998</v>
      </c>
      <c r="I5">
        <f ca="1">'Population projections'!O5</f>
        <v>41.074238000000001</v>
      </c>
      <c r="J5">
        <f ca="1">'Population projections'!P5</f>
        <v>36.337905999999997</v>
      </c>
      <c r="K5">
        <f ca="1">'Population projections'!Q5</f>
        <v>20.862589</v>
      </c>
      <c r="L5">
        <f ca="1">'Population projections'!R5</f>
        <v>6.3793829999999998</v>
      </c>
      <c r="M5">
        <f ca="1">'Population projections'!S5</f>
        <v>134.41289900000001</v>
      </c>
      <c r="N5">
        <f ca="1">'Population projections'!T5</f>
        <v>206.49839999999998</v>
      </c>
      <c r="O5">
        <f>'economic projections'!B5</f>
        <v>30262.400000000001</v>
      </c>
      <c r="P5">
        <f>'economic projections'!C5</f>
        <v>20669.2</v>
      </c>
      <c r="Q5">
        <f>'economic projections'!D5</f>
        <v>5319.4</v>
      </c>
      <c r="R5">
        <f>'economic projections'!E5</f>
        <v>5198.8999999999996</v>
      </c>
      <c r="S5">
        <f>'economic projections'!F5</f>
        <v>-925.1</v>
      </c>
      <c r="T5">
        <f>'economic projections'!G5</f>
        <v>16374</v>
      </c>
      <c r="U5">
        <f>'economic projections'!H5</f>
        <v>13431.8</v>
      </c>
      <c r="V5">
        <f>'economic projections'!I5</f>
        <v>2175.5</v>
      </c>
      <c r="W5">
        <f>'economic projections'!J5</f>
        <v>892</v>
      </c>
      <c r="X5">
        <f>'economic projections'!K5</f>
        <v>2512</v>
      </c>
      <c r="Y5">
        <f>'economic projections'!L5</f>
        <v>1746.3</v>
      </c>
      <c r="Z5">
        <f>'economic projections'!M5</f>
        <v>3060.7</v>
      </c>
      <c r="AA5">
        <f>'economic projections'!N5</f>
        <v>29932.3</v>
      </c>
      <c r="AB5">
        <f>'economic projections'!O5</f>
        <v>1.0712396182718416</v>
      </c>
      <c r="AC5">
        <f>'economic projections'!P5</f>
        <v>1.0724967082575712</v>
      </c>
      <c r="AD5">
        <f>'economic projections'!Q5</f>
        <v>1.0741762806624291</v>
      </c>
      <c r="AE5">
        <f>'economic projections'!R5</f>
        <v>1.0633440401387977</v>
      </c>
      <c r="AF5">
        <f>'economic projections'!S5</f>
        <v>1.0741762806624291</v>
      </c>
      <c r="AG5">
        <f>'economic projections'!T5</f>
        <v>1.0633440401387977</v>
      </c>
      <c r="AH5">
        <f>'economic projections'!U5</f>
        <v>1.068491489716425</v>
      </c>
      <c r="AI5">
        <f>'economic projections'!V5</f>
        <v>1.1274099163162492</v>
      </c>
      <c r="AJ5">
        <f>'economic projections'!W5</f>
        <v>4.5629999999999997</v>
      </c>
      <c r="AK5">
        <f>'economic projections'!X5</f>
        <v>61.930999999999997</v>
      </c>
      <c r="AL5">
        <f>'economic projections'!Y5</f>
        <v>160.499</v>
      </c>
      <c r="AM5">
        <f>'economic projections'!Z5</f>
        <v>156.21700000000001</v>
      </c>
      <c r="AN5">
        <f>'economic projections'!AA5</f>
        <v>3.7810000000000001</v>
      </c>
      <c r="AO5">
        <f>'economic projections'!AB5</f>
        <v>2.2400000000000002</v>
      </c>
      <c r="AP5">
        <f>'economic projections'!AC5</f>
        <v>2.3719999999999999</v>
      </c>
      <c r="AQ5">
        <f>'economic projections'!AD5</f>
        <v>2.8559999999999999</v>
      </c>
      <c r="AU5">
        <f>INDEX('budget projections'!$B$2:$Q$32,MATCH($A5,'budget projections'!$A$2:$A$32,0),MATCH(AU$1,'budget projections'!$B$1:$Q$1,0))</f>
        <v>494.54200000000003</v>
      </c>
      <c r="AV5">
        <f>INDEX('budget projections'!$B$2:$Q$32,MATCH($A5,'budget projections'!$A$2:$A$32,0),MATCH(AV$1,'budget projections'!$B$1:$Q$1,0))</f>
        <v>100.895</v>
      </c>
      <c r="AW5">
        <f>INDEX('budget projections'!$B$2:$Q$32,MATCH($A5,'budget projections'!$A$2:$A$32,0),MATCH(AW$1,'budget projections'!$B$1:$Q$1,0))</f>
        <v>25.984999999999999</v>
      </c>
      <c r="AX5">
        <f>INDEX('budget projections'!$B$2:$Q$32,MATCH($A5,'budget projections'!$A$2:$A$32,0),MATCH(AX$1,'budget projections'!$B$1:$Q$1,0))</f>
        <v>101</v>
      </c>
      <c r="AY5">
        <f>INDEX('budget projections'!$B$2:$Q$32,MATCH($A5,'budget projections'!$A$2:$A$32,0),MATCH(AY$1,'budget projections'!$B$1:$Q$1,0))</f>
        <v>47.747999999999998</v>
      </c>
      <c r="AZ5">
        <f>INDEX('budget projections'!$B$2:$Q$32,MATCH($A5,'budget projections'!$A$2:$A$32,0),MATCH(AZ$1,'budget projections'!$B$1:$Q$1,0))</f>
        <v>6902.6877029999996</v>
      </c>
      <c r="BA5">
        <f>INDEX('budget projections'!$B$2:$Q$32,MATCH($A5,'budget projections'!$A$2:$A$32,0),MATCH(BA$1,'budget projections'!$B$1:$Q$1,0))</f>
        <v>1869.8707809999999</v>
      </c>
      <c r="BB5">
        <f>INDEX('budget projections'!$B$2:$Q$32,MATCH($A5,'budget projections'!$A$2:$A$32,0),MATCH(BB$1,'budget projections'!$B$1:$Q$1,0))</f>
        <v>4205.1888269999999</v>
      </c>
      <c r="BC5">
        <f>INDEX('budget projections'!$B$2:$Q$32,MATCH($A5,'budget projections'!$A$2:$A$32,0),MATCH(BC$1,'budget projections'!$B$1:$Q$1,0))</f>
        <v>1643.8819159999998</v>
      </c>
      <c r="BD5">
        <f>INDEX('budget projections'!$B$2:$Q$32,MATCH($A5,'budget projections'!$A$2:$A$32,0),MATCH(BD$1,'budget projections'!$B$1:$Q$1,0))</f>
        <v>1663.9365569999998</v>
      </c>
      <c r="BE5">
        <f>INDEX('budget projections'!$B$2:$Q$32,MATCH($A5,'budget projections'!$A$2:$A$32,0),MATCH(BE$1,'budget projections'!$B$1:$Q$1,0))</f>
        <v>897.37035400000013</v>
      </c>
      <c r="BF5">
        <f>INDEX('budget projections'!$B$2:$Q$32,MATCH($A5,'budget projections'!$A$2:$A$32,0),MATCH(BF$1,'budget projections'!$B$1:$Q$1,0))</f>
        <v>827.62809500000003</v>
      </c>
    </row>
    <row r="6" spans="1:58">
      <c r="A6">
        <f t="shared" si="1"/>
        <v>2027</v>
      </c>
      <c r="B6">
        <f t="shared" ca="1" si="0"/>
        <v>342.450534</v>
      </c>
      <c r="C6">
        <f ca="1">'Population projections'!I6</f>
        <v>22.716799999999999</v>
      </c>
      <c r="D6">
        <f ca="1">'Population projections'!J6</f>
        <v>49.254399999999997</v>
      </c>
      <c r="E6">
        <f ca="1">'Population projections'!K6</f>
        <v>31.992683</v>
      </c>
      <c r="F6">
        <f ca="1">'Population projections'!L6</f>
        <v>45.842275999999998</v>
      </c>
      <c r="G6">
        <f ca="1">'Population projections'!M6</f>
        <v>45.860391999999997</v>
      </c>
      <c r="H6">
        <f ca="1">'Population projections'!N6</f>
        <v>40.878037999999997</v>
      </c>
      <c r="I6">
        <f ca="1">'Population projections'!O6</f>
        <v>40.775441999999998</v>
      </c>
      <c r="J6">
        <f ca="1">'Population projections'!P6</f>
        <v>36.859844000000002</v>
      </c>
      <c r="K6">
        <f ca="1">'Population projections'!Q6</f>
        <v>21.735406999999999</v>
      </c>
      <c r="L6">
        <f ca="1">'Population projections'!R6</f>
        <v>6.5352519999999998</v>
      </c>
      <c r="M6">
        <f ca="1">'Population projections'!S6</f>
        <v>135.01964100000001</v>
      </c>
      <c r="N6">
        <f ca="1">'Population projections'!T6</f>
        <v>207.430893</v>
      </c>
      <c r="O6">
        <f>'economic projections'!B6</f>
        <v>31573.1</v>
      </c>
      <c r="P6">
        <f>'economic projections'!C6</f>
        <v>21510.2</v>
      </c>
      <c r="Q6">
        <f>'economic projections'!D6</f>
        <v>5654</v>
      </c>
      <c r="R6">
        <f>'economic projections'!E6</f>
        <v>5368.3</v>
      </c>
      <c r="S6">
        <f>'economic projections'!F6</f>
        <v>-959.3</v>
      </c>
      <c r="T6">
        <f>'economic projections'!G6</f>
        <v>17022</v>
      </c>
      <c r="U6">
        <f>'economic projections'!H6</f>
        <v>13945.9</v>
      </c>
      <c r="V6">
        <f>'economic projections'!I6</f>
        <v>2273.9</v>
      </c>
      <c r="W6">
        <f>'economic projections'!J6</f>
        <v>929.9</v>
      </c>
      <c r="X6">
        <f>'economic projections'!K6</f>
        <v>2682</v>
      </c>
      <c r="Y6">
        <f>'economic projections'!L6</f>
        <v>1821.7</v>
      </c>
      <c r="Z6">
        <f>'economic projections'!M6</f>
        <v>3237.6</v>
      </c>
      <c r="AA6">
        <f>'economic projections'!N6</f>
        <v>31251.3</v>
      </c>
      <c r="AB6">
        <f>'economic projections'!O6</f>
        <v>1.0956616355214821</v>
      </c>
      <c r="AC6">
        <f>'economic projections'!P6</f>
        <v>1.094222208288921</v>
      </c>
      <c r="AD6">
        <f>'economic projections'!Q6</f>
        <v>1.0963245810947737</v>
      </c>
      <c r="AE6">
        <f>'economic projections'!R6</f>
        <v>1.0816315764794147</v>
      </c>
      <c r="AF6">
        <f>'economic projections'!S6</f>
        <v>1.0963245810947737</v>
      </c>
      <c r="AG6">
        <f>'economic projections'!T6</f>
        <v>1.0816315764794147</v>
      </c>
      <c r="AH6">
        <f>'economic projections'!U6</f>
        <v>1.0899225511147488</v>
      </c>
      <c r="AI6">
        <f>'economic projections'!V6</f>
        <v>1.1635302813113462</v>
      </c>
      <c r="AJ6">
        <f>'economic projections'!W6</f>
        <v>4.4930000000000003</v>
      </c>
      <c r="AK6">
        <f>'economic projections'!X6</f>
        <v>61.843000000000004</v>
      </c>
      <c r="AL6">
        <f>'economic projections'!Y6</f>
        <v>161.374</v>
      </c>
      <c r="AM6">
        <f>'economic projections'!Z6</f>
        <v>157.161</v>
      </c>
      <c r="AN6">
        <f>'economic projections'!AA6</f>
        <v>3.7850000000000001</v>
      </c>
      <c r="AO6">
        <f>'economic projections'!AB6</f>
        <v>2.2320000000000002</v>
      </c>
      <c r="AP6">
        <f>'economic projections'!AC6</f>
        <v>2.3740000000000001</v>
      </c>
      <c r="AQ6">
        <f>'economic projections'!AD6</f>
        <v>2.9369999999999998</v>
      </c>
      <c r="AU6">
        <f>INDEX('budget projections'!$B$2:$Q$32,MATCH($A6,'budget projections'!$A$2:$A$32,0),MATCH(AU$1,'budget projections'!$B$1:$Q$1,0))</f>
        <v>494.27699999999999</v>
      </c>
      <c r="AV6">
        <f>INDEX('budget projections'!$B$2:$Q$32,MATCH($A6,'budget projections'!$A$2:$A$32,0),MATCH(AV$1,'budget projections'!$B$1:$Q$1,0))</f>
        <v>101.64400000000001</v>
      </c>
      <c r="AW6">
        <f>INDEX('budget projections'!$B$2:$Q$32,MATCH($A6,'budget projections'!$A$2:$A$32,0),MATCH(AW$1,'budget projections'!$B$1:$Q$1,0))</f>
        <v>38.619</v>
      </c>
      <c r="AX6">
        <f>INDEX('budget projections'!$B$2:$Q$32,MATCH($A6,'budget projections'!$A$2:$A$32,0),MATCH(AX$1,'budget projections'!$B$1:$Q$1,0))</f>
        <v>102.789</v>
      </c>
      <c r="AY6">
        <f>INDEX('budget projections'!$B$2:$Q$32,MATCH($A6,'budget projections'!$A$2:$A$32,0),MATCH(AY$1,'budget projections'!$B$1:$Q$1,0))</f>
        <v>52.32</v>
      </c>
      <c r="AZ6">
        <f>INDEX('budget projections'!$B$2:$Q$32,MATCH($A6,'budget projections'!$A$2:$A$32,0),MATCH(AZ$1,'budget projections'!$B$1:$Q$1,0))</f>
        <v>7222.4879430000001</v>
      </c>
      <c r="BA6">
        <f>INDEX('budget projections'!$B$2:$Q$32,MATCH($A6,'budget projections'!$A$2:$A$32,0),MATCH(BA$1,'budget projections'!$B$1:$Q$1,0))</f>
        <v>1921.017411</v>
      </c>
      <c r="BB6">
        <f>INDEX('budget projections'!$B$2:$Q$32,MATCH($A6,'budget projections'!$A$2:$A$32,0),MATCH(BB$1,'budget projections'!$B$1:$Q$1,0))</f>
        <v>4400.4955530000007</v>
      </c>
      <c r="BC6">
        <f>INDEX('budget projections'!$B$2:$Q$32,MATCH($A6,'budget projections'!$A$2:$A$32,0),MATCH(BC$1,'budget projections'!$B$1:$Q$1,0))</f>
        <v>1731.6345329999999</v>
      </c>
      <c r="BD6">
        <f>INDEX('budget projections'!$B$2:$Q$32,MATCH($A6,'budget projections'!$A$2:$A$32,0),MATCH(BD$1,'budget projections'!$B$1:$Q$1,0))</f>
        <v>1774.7613270000002</v>
      </c>
      <c r="BE6">
        <f>INDEX('budget projections'!$B$2:$Q$32,MATCH($A6,'budget projections'!$A$2:$A$32,0),MATCH(BE$1,'budget projections'!$B$1:$Q$1,0))</f>
        <v>894.09969300000012</v>
      </c>
      <c r="BF6">
        <f>INDEX('budget projections'!$B$2:$Q$32,MATCH($A6,'budget projections'!$A$2:$A$32,0),MATCH(BF$1,'budget projections'!$B$1:$Q$1,0))</f>
        <v>900.97497900000008</v>
      </c>
    </row>
    <row r="7" spans="1:58">
      <c r="A7">
        <f t="shared" si="1"/>
        <v>2028</v>
      </c>
      <c r="B7">
        <f t="shared" ca="1" si="0"/>
        <v>344.01807300000002</v>
      </c>
      <c r="C7">
        <f ca="1">'Population projections'!I7</f>
        <v>22.889292000000001</v>
      </c>
      <c r="D7">
        <f ca="1">'Population projections'!J7</f>
        <v>48.859538999999998</v>
      </c>
      <c r="E7">
        <f ca="1">'Population projections'!K7</f>
        <v>32.112682</v>
      </c>
      <c r="F7">
        <f ca="1">'Population projections'!L7</f>
        <v>45.715013999999996</v>
      </c>
      <c r="G7">
        <f ca="1">'Population projections'!M7</f>
        <v>46.178207999999998</v>
      </c>
      <c r="H7">
        <f ca="1">'Population projections'!N7</f>
        <v>41.312393999999998</v>
      </c>
      <c r="I7">
        <f ca="1">'Population projections'!O7</f>
        <v>40.303804999999997</v>
      </c>
      <c r="J7">
        <f ca="1">'Population projections'!P7</f>
        <v>37.269629000000002</v>
      </c>
      <c r="K7">
        <f ca="1">'Population projections'!Q7</f>
        <v>22.543247999999998</v>
      </c>
      <c r="L7">
        <f ca="1">'Population projections'!R7</f>
        <v>6.8342619999999998</v>
      </c>
      <c r="M7">
        <f ca="1">'Population projections'!S7</f>
        <v>135.920683</v>
      </c>
      <c r="N7">
        <f ca="1">'Population projections'!T7</f>
        <v>208.09739000000002</v>
      </c>
      <c r="O7">
        <f>'economic projections'!B7</f>
        <v>32843.4</v>
      </c>
      <c r="P7">
        <f>'economic projections'!C7</f>
        <v>22366.5</v>
      </c>
      <c r="Q7">
        <f>'economic projections'!D7</f>
        <v>5921.8</v>
      </c>
      <c r="R7">
        <f>'economic projections'!E7</f>
        <v>5544</v>
      </c>
      <c r="S7">
        <f>'economic projections'!F7</f>
        <v>-989</v>
      </c>
      <c r="T7">
        <f>'economic projections'!G7</f>
        <v>17692.400000000001</v>
      </c>
      <c r="U7">
        <f>'economic projections'!H7</f>
        <v>14481.3</v>
      </c>
      <c r="V7">
        <f>'economic projections'!I7</f>
        <v>2374.8000000000002</v>
      </c>
      <c r="W7">
        <f>'economic projections'!J7</f>
        <v>969.1</v>
      </c>
      <c r="X7">
        <f>'economic projections'!K7</f>
        <v>2818.5</v>
      </c>
      <c r="Y7">
        <f>'economic projections'!L7</f>
        <v>1900.3</v>
      </c>
      <c r="Z7">
        <f>'economic projections'!M7</f>
        <v>3364.5</v>
      </c>
      <c r="AA7">
        <f>'economic projections'!N7</f>
        <v>32525.4</v>
      </c>
      <c r="AB7">
        <f>'economic projections'!O7</f>
        <v>1.1172536336048555</v>
      </c>
      <c r="AC7">
        <f>'economic projections'!P7</f>
        <v>1.1162298576713274</v>
      </c>
      <c r="AD7">
        <f>'economic projections'!Q7</f>
        <v>1.1202843635866042</v>
      </c>
      <c r="AE7">
        <f>'economic projections'!R7</f>
        <v>1.1014899653005721</v>
      </c>
      <c r="AF7">
        <f>'economic projections'!S7</f>
        <v>1.1202843635866042</v>
      </c>
      <c r="AG7">
        <f>'economic projections'!T7</f>
        <v>1.1014899653005721</v>
      </c>
      <c r="AH7">
        <f>'economic projections'!U7</f>
        <v>1.11186892799224</v>
      </c>
      <c r="AI7">
        <f>'economic projections'!V7</f>
        <v>1.2010389775846673</v>
      </c>
      <c r="AJ7">
        <f>'economic projections'!W7</f>
        <v>4.4710000000000001</v>
      </c>
      <c r="AK7">
        <f>'economic projections'!X7</f>
        <v>61.764000000000003</v>
      </c>
      <c r="AL7">
        <f>'economic projections'!Y7</f>
        <v>162.136</v>
      </c>
      <c r="AM7">
        <f>'economic projections'!Z7</f>
        <v>158.09800000000001</v>
      </c>
      <c r="AN7">
        <f>'economic projections'!AA7</f>
        <v>3.79</v>
      </c>
      <c r="AO7">
        <f>'economic projections'!AB7</f>
        <v>2.2570000000000001</v>
      </c>
      <c r="AP7">
        <f>'economic projections'!AC7</f>
        <v>2.4409999999999998</v>
      </c>
      <c r="AQ7">
        <f>'economic projections'!AD7</f>
        <v>3.052</v>
      </c>
      <c r="AU7">
        <f>INDEX('budget projections'!$B$2:$Q$32,MATCH($A7,'budget projections'!$A$2:$A$32,0),MATCH(AU$1,'budget projections'!$B$1:$Q$1,0))</f>
        <v>505.66600000000005</v>
      </c>
      <c r="AV7">
        <f>INDEX('budget projections'!$B$2:$Q$32,MATCH($A7,'budget projections'!$A$2:$A$32,0),MATCH(AV$1,'budget projections'!$B$1:$Q$1,0))</f>
        <v>102.52699999999999</v>
      </c>
      <c r="AW7">
        <f>INDEX('budget projections'!$B$2:$Q$32,MATCH($A7,'budget projections'!$A$2:$A$32,0),MATCH(AW$1,'budget projections'!$B$1:$Q$1,0))</f>
        <v>41.993000000000002</v>
      </c>
      <c r="AX7">
        <f>INDEX('budget projections'!$B$2:$Q$32,MATCH($A7,'budget projections'!$A$2:$A$32,0),MATCH(AX$1,'budget projections'!$B$1:$Q$1,0))</f>
        <v>104.211</v>
      </c>
      <c r="AY7">
        <f>INDEX('budget projections'!$B$2:$Q$32,MATCH($A7,'budget projections'!$A$2:$A$32,0),MATCH(AY$1,'budget projections'!$B$1:$Q$1,0))</f>
        <v>121.667</v>
      </c>
      <c r="AZ7">
        <f>INDEX('budget projections'!$B$2:$Q$32,MATCH($A7,'budget projections'!$A$2:$A$32,0),MATCH(AZ$1,'budget projections'!$B$1:$Q$1,0))</f>
        <v>7583.6222640000005</v>
      </c>
      <c r="BA7">
        <f>INDEX('budget projections'!$B$2:$Q$32,MATCH($A7,'budget projections'!$A$2:$A$32,0),MATCH(BA$1,'budget projections'!$B$1:$Q$1,0))</f>
        <v>1965.5099220000002</v>
      </c>
      <c r="BB7">
        <f>INDEX('budget projections'!$B$2:$Q$32,MATCH($A7,'budget projections'!$A$2:$A$32,0),MATCH(BB$1,'budget projections'!$B$1:$Q$1,0))</f>
        <v>4630.3159439999999</v>
      </c>
      <c r="BC7">
        <f>INDEX('budget projections'!$B$2:$Q$32,MATCH($A7,'budget projections'!$A$2:$A$32,0),MATCH(BC$1,'budget projections'!$B$1:$Q$1,0))</f>
        <v>1825.6507020000001</v>
      </c>
      <c r="BD7">
        <f>INDEX('budget projections'!$B$2:$Q$32,MATCH($A7,'budget projections'!$A$2:$A$32,0),MATCH(BD$1,'budget projections'!$B$1:$Q$1,0))</f>
        <v>1888.0994699999999</v>
      </c>
      <c r="BE7">
        <f>INDEX('budget projections'!$B$2:$Q$32,MATCH($A7,'budget projections'!$A$2:$A$32,0),MATCH(BE$1,'budget projections'!$B$1:$Q$1,0))</f>
        <v>916.56577200000004</v>
      </c>
      <c r="BF7">
        <f>INDEX('budget projections'!$B$2:$Q$32,MATCH($A7,'budget projections'!$A$2:$A$32,0),MATCH(BF$1,'budget projections'!$B$1:$Q$1,0))</f>
        <v>987.79639800000007</v>
      </c>
    </row>
    <row r="8" spans="1:58">
      <c r="A8">
        <f t="shared" si="1"/>
        <v>2029</v>
      </c>
      <c r="B8">
        <f t="shared" ca="1" si="0"/>
        <v>345.60092500000002</v>
      </c>
      <c r="C8">
        <f ca="1">'Population projections'!I8</f>
        <v>23.091231000000001</v>
      </c>
      <c r="D8">
        <f ca="1">'Population projections'!J8</f>
        <v>48.555357999999998</v>
      </c>
      <c r="E8">
        <f ca="1">'Population projections'!K8</f>
        <v>32.105156999999998</v>
      </c>
      <c r="F8">
        <f ca="1">'Population projections'!L8</f>
        <v>45.734869000000003</v>
      </c>
      <c r="G8">
        <f ca="1">'Population projections'!M8</f>
        <v>46.487068000000001</v>
      </c>
      <c r="H8">
        <f ca="1">'Population projections'!N8</f>
        <v>41.822133999999998</v>
      </c>
      <c r="I8">
        <f ca="1">'Population projections'!O8</f>
        <v>39.714387000000002</v>
      </c>
      <c r="J8">
        <f ca="1">'Population projections'!P8</f>
        <v>37.621817</v>
      </c>
      <c r="K8">
        <f ca="1">'Population projections'!Q8</f>
        <v>23.310276000000002</v>
      </c>
      <c r="L8">
        <f ca="1">'Population projections'!R8</f>
        <v>7.1586280000000002</v>
      </c>
      <c r="M8">
        <f ca="1">'Population projections'!S8</f>
        <v>136.399</v>
      </c>
      <c r="N8">
        <f ca="1">'Population projections'!T8</f>
        <v>209.20192500000002</v>
      </c>
      <c r="O8">
        <f>'economic projections'!B8</f>
        <v>34138.199999999997</v>
      </c>
      <c r="P8">
        <f>'economic projections'!C8</f>
        <v>23260.3</v>
      </c>
      <c r="Q8">
        <f>'economic projections'!D8</f>
        <v>6158.2</v>
      </c>
      <c r="R8">
        <f>'economic projections'!E8</f>
        <v>5723.3</v>
      </c>
      <c r="S8">
        <f>'economic projections'!F8</f>
        <v>-1003.5</v>
      </c>
      <c r="T8">
        <f>'economic projections'!G8</f>
        <v>18389.8</v>
      </c>
      <c r="U8">
        <f>'economic projections'!H8</f>
        <v>15039</v>
      </c>
      <c r="V8">
        <f>'economic projections'!I8</f>
        <v>2478.5</v>
      </c>
      <c r="W8">
        <f>'economic projections'!J8</f>
        <v>1012.5</v>
      </c>
      <c r="X8">
        <f>'economic projections'!K8</f>
        <v>2936.4</v>
      </c>
      <c r="Y8">
        <f>'economic projections'!L8</f>
        <v>1975.9</v>
      </c>
      <c r="Z8">
        <f>'economic projections'!M8</f>
        <v>3476.4</v>
      </c>
      <c r="AA8">
        <f>'economic projections'!N8</f>
        <v>33810.800000000003</v>
      </c>
      <c r="AB8">
        <f>'economic projections'!O8</f>
        <v>1.1384213783740615</v>
      </c>
      <c r="AC8">
        <f>'economic projections'!P8</f>
        <v>1.1385510063326856</v>
      </c>
      <c r="AD8">
        <f>'economic projections'!Q8</f>
        <v>1.1455441125204038</v>
      </c>
      <c r="AE8">
        <f>'economic projections'!R8</f>
        <v>1.1224502954140485</v>
      </c>
      <c r="AF8">
        <f>'economic projections'!S8</f>
        <v>1.1455441125204038</v>
      </c>
      <c r="AG8">
        <f>'economic projections'!T8</f>
        <v>1.1224502954140485</v>
      </c>
      <c r="AH8">
        <f>'economic projections'!U8</f>
        <v>1.1342093696479183</v>
      </c>
      <c r="AI8">
        <f>'economic projections'!V8</f>
        <v>1.2401314394547538</v>
      </c>
      <c r="AJ8">
        <f>'economic projections'!W8</f>
        <v>4.5069999999999997</v>
      </c>
      <c r="AK8">
        <f>'economic projections'!X8</f>
        <v>61.68</v>
      </c>
      <c r="AL8">
        <f>'economic projections'!Y8</f>
        <v>162.77699999999999</v>
      </c>
      <c r="AM8">
        <f>'economic projections'!Z8</f>
        <v>159.011</v>
      </c>
      <c r="AN8">
        <f>'economic projections'!AA8</f>
        <v>3.794</v>
      </c>
      <c r="AO8">
        <f>'economic projections'!AB8</f>
        <v>2.278</v>
      </c>
      <c r="AP8">
        <f>'economic projections'!AC8</f>
        <v>2.5209999999999999</v>
      </c>
      <c r="AQ8">
        <f>'economic projections'!AD8</f>
        <v>3.1070000000000002</v>
      </c>
      <c r="AU8">
        <f>INDEX('budget projections'!$B$2:$Q$32,MATCH($A8,'budget projections'!$A$2:$A$32,0),MATCH(AU$1,'budget projections'!$B$1:$Q$1,0))</f>
        <v>514.1</v>
      </c>
      <c r="AV8">
        <f>INDEX('budget projections'!$B$2:$Q$32,MATCH($A8,'budget projections'!$A$2:$A$32,0),MATCH(AV$1,'budget projections'!$B$1:$Q$1,0))</f>
        <v>103.309</v>
      </c>
      <c r="AW8">
        <f>INDEX('budget projections'!$B$2:$Q$32,MATCH($A8,'budget projections'!$A$2:$A$32,0),MATCH(AW$1,'budget projections'!$B$1:$Q$1,0))</f>
        <v>44.24</v>
      </c>
      <c r="AX8">
        <f>INDEX('budget projections'!$B$2:$Q$32,MATCH($A8,'budget projections'!$A$2:$A$32,0),MATCH(AX$1,'budget projections'!$B$1:$Q$1,0))</f>
        <v>105.22199999999999</v>
      </c>
      <c r="AY8">
        <f>INDEX('budget projections'!$B$2:$Q$32,MATCH($A8,'budget projections'!$A$2:$A$32,0),MATCH(AY$1,'budget projections'!$B$1:$Q$1,0))</f>
        <v>134.46199999999999</v>
      </c>
      <c r="AZ8">
        <f>INDEX('budget projections'!$B$2:$Q$32,MATCH($A8,'budget projections'!$A$2:$A$32,0),MATCH(AZ$1,'budget projections'!$B$1:$Q$1,0))</f>
        <v>7947.228540000001</v>
      </c>
      <c r="BA8">
        <f>INDEX('budget projections'!$B$2:$Q$32,MATCH($A8,'budget projections'!$A$2:$A$32,0),MATCH(BA$1,'budget projections'!$B$1:$Q$1,0))</f>
        <v>2013.7712480000002</v>
      </c>
      <c r="BB8">
        <f>INDEX('budget projections'!$B$2:$Q$32,MATCH($A8,'budget projections'!$A$2:$A$32,0),MATCH(BB$1,'budget projections'!$B$1:$Q$1,0))</f>
        <v>4868.7552000000005</v>
      </c>
      <c r="BC8">
        <f>INDEX('budget projections'!$B$2:$Q$32,MATCH($A8,'budget projections'!$A$2:$A$32,0),MATCH(BC$1,'budget projections'!$B$1:$Q$1,0))</f>
        <v>1923.8345200000001</v>
      </c>
      <c r="BD8">
        <f>INDEX('budget projections'!$B$2:$Q$32,MATCH($A8,'budget projections'!$A$2:$A$32,0),MATCH(BD$1,'budget projections'!$B$1:$Q$1,0))</f>
        <v>2009.7139520000003</v>
      </c>
      <c r="BE8">
        <f>INDEX('budget projections'!$B$2:$Q$32,MATCH($A8,'budget projections'!$A$2:$A$32,0),MATCH(BE$1,'budget projections'!$B$1:$Q$1,0))</f>
        <v>935.20672800000011</v>
      </c>
      <c r="BF8">
        <f>INDEX('budget projections'!$B$2:$Q$32,MATCH($A8,'budget projections'!$A$2:$A$32,0),MATCH(BF$1,'budget projections'!$B$1:$Q$1,0))</f>
        <v>1064.7020920000002</v>
      </c>
    </row>
    <row r="9" spans="1:58">
      <c r="A9">
        <f t="shared" si="1"/>
        <v>2030</v>
      </c>
      <c r="B9">
        <f t="shared" ca="1" si="0"/>
        <v>347.19783200000001</v>
      </c>
      <c r="C9">
        <f ca="1">'Population projections'!I9</f>
        <v>23.308071000000002</v>
      </c>
      <c r="D9">
        <f ca="1">'Population projections'!J9</f>
        <v>48.362594000000001</v>
      </c>
      <c r="E9">
        <f ca="1">'Population projections'!K9</f>
        <v>31.978377999999999</v>
      </c>
      <c r="F9">
        <f ca="1">'Population projections'!L9</f>
        <v>45.845004000000003</v>
      </c>
      <c r="G9">
        <f ca="1">'Population projections'!M9</f>
        <v>46.722965000000002</v>
      </c>
      <c r="H9">
        <f ca="1">'Population projections'!N9</f>
        <v>42.285384000000001</v>
      </c>
      <c r="I9">
        <f ca="1">'Population projections'!O9</f>
        <v>39.214886</v>
      </c>
      <c r="J9">
        <f ca="1">'Population projections'!P9</f>
        <v>37.830240000000003</v>
      </c>
      <c r="K9">
        <f ca="1">'Population projections'!Q9</f>
        <v>24.206151999999999</v>
      </c>
      <c r="L9">
        <f ca="1">'Population projections'!R9</f>
        <v>7.4441579999999998</v>
      </c>
      <c r="M9">
        <f ca="1">'Population projections'!S9</f>
        <v>137.20715799999999</v>
      </c>
      <c r="N9">
        <f ca="1">'Population projections'!T9</f>
        <v>209.99067400000001</v>
      </c>
      <c r="O9">
        <f>'economic projections'!B9</f>
        <v>35468.300000000003</v>
      </c>
      <c r="P9">
        <f>'economic projections'!C9</f>
        <v>24196.400000000001</v>
      </c>
      <c r="Q9">
        <f>'economic projections'!D9</f>
        <v>6391</v>
      </c>
      <c r="R9">
        <f>'economic projections'!E9</f>
        <v>5906.2</v>
      </c>
      <c r="S9">
        <f>'economic projections'!F9</f>
        <v>-1025.3</v>
      </c>
      <c r="T9">
        <f>'economic projections'!G9</f>
        <v>19106.2</v>
      </c>
      <c r="U9">
        <f>'economic projections'!H9</f>
        <v>15610.8</v>
      </c>
      <c r="V9">
        <f>'economic projections'!I9</f>
        <v>2583.9</v>
      </c>
      <c r="W9">
        <f>'economic projections'!J9</f>
        <v>1059.2</v>
      </c>
      <c r="X9">
        <f>'economic projections'!K9</f>
        <v>3058</v>
      </c>
      <c r="Y9">
        <f>'economic projections'!L9</f>
        <v>2053</v>
      </c>
      <c r="Z9">
        <f>'economic projections'!M9</f>
        <v>3597.2</v>
      </c>
      <c r="AA9">
        <f>'economic projections'!N9</f>
        <v>35132.699999999997</v>
      </c>
      <c r="AB9">
        <f>'economic projections'!O9</f>
        <v>1.1595442022041207</v>
      </c>
      <c r="AC9">
        <f>'economic projections'!P9</f>
        <v>1.161185654272995</v>
      </c>
      <c r="AD9">
        <f>'economic projections'!Q9</f>
        <v>1.1715434413597845</v>
      </c>
      <c r="AE9">
        <f>'economic projections'!R9</f>
        <v>1.1439909031229485</v>
      </c>
      <c r="AF9">
        <f>'economic projections'!S9</f>
        <v>1.1715434413597845</v>
      </c>
      <c r="AG9">
        <f>'economic projections'!T9</f>
        <v>1.1439909031229485</v>
      </c>
      <c r="AH9">
        <f>'economic projections'!U9</f>
        <v>1.1569362979129723</v>
      </c>
      <c r="AI9">
        <f>'economic projections'!V9</f>
        <v>1.2807905450255348</v>
      </c>
      <c r="AJ9">
        <f>'economic projections'!W9</f>
        <v>4.532</v>
      </c>
      <c r="AK9">
        <f>'economic projections'!X9</f>
        <v>61.578000000000003</v>
      </c>
      <c r="AL9">
        <f>'economic projections'!Y9</f>
        <v>163.369</v>
      </c>
      <c r="AM9">
        <f>'economic projections'!Z9</f>
        <v>159.81700000000001</v>
      </c>
      <c r="AN9">
        <f>'economic projections'!AA9</f>
        <v>3.798</v>
      </c>
      <c r="AO9">
        <f>'economic projections'!AB9</f>
        <v>2.2919999999999998</v>
      </c>
      <c r="AP9">
        <f>'economic projections'!AC9</f>
        <v>2.5739999999999998</v>
      </c>
      <c r="AQ9">
        <f>'economic projections'!AD9</f>
        <v>3.1629999999999998</v>
      </c>
      <c r="AU9">
        <f>INDEX('budget projections'!$B$2:$Q$32,MATCH($A9,'budget projections'!$A$2:$A$32,0),MATCH(AU$1,'budget projections'!$B$1:$Q$1,0))</f>
        <v>520.36</v>
      </c>
      <c r="AV9">
        <f>INDEX('budget projections'!$B$2:$Q$32,MATCH($A9,'budget projections'!$A$2:$A$32,0),MATCH(AV$1,'budget projections'!$B$1:$Q$1,0))</f>
        <v>104.26400000000001</v>
      </c>
      <c r="AW9">
        <f>INDEX('budget projections'!$B$2:$Q$32,MATCH($A9,'budget projections'!$A$2:$A$32,0),MATCH(AW$1,'budget projections'!$B$1:$Q$1,0))</f>
        <v>46.762999999999998</v>
      </c>
      <c r="AX9">
        <f>INDEX('budget projections'!$B$2:$Q$32,MATCH($A9,'budget projections'!$A$2:$A$32,0),MATCH(AX$1,'budget projections'!$B$1:$Q$1,0))</f>
        <v>106.221</v>
      </c>
      <c r="AY9">
        <f>INDEX('budget projections'!$B$2:$Q$32,MATCH($A9,'budget projections'!$A$2:$A$32,0),MATCH(AY$1,'budget projections'!$B$1:$Q$1,0))</f>
        <v>142.36699999999999</v>
      </c>
      <c r="AZ9">
        <f>INDEX('budget projections'!$B$2:$Q$32,MATCH($A9,'budget projections'!$A$2:$A$32,0),MATCH(AZ$1,'budget projections'!$B$1:$Q$1,0))</f>
        <v>8321.1799949999986</v>
      </c>
      <c r="BA9">
        <f>INDEX('budget projections'!$B$2:$Q$32,MATCH($A9,'budget projections'!$A$2:$A$32,0),MATCH(BA$1,'budget projections'!$B$1:$Q$1,0))</f>
        <v>2060.5328549999999</v>
      </c>
      <c r="BB9">
        <f>INDEX('budget projections'!$B$2:$Q$32,MATCH($A9,'budget projections'!$A$2:$A$32,0),MATCH(BB$1,'budget projections'!$B$1:$Q$1,0))</f>
        <v>5120.2396979999994</v>
      </c>
      <c r="BC9">
        <f>INDEX('budget projections'!$B$2:$Q$32,MATCH($A9,'budget projections'!$A$2:$A$32,0),MATCH(BC$1,'budget projections'!$B$1:$Q$1,0))</f>
        <v>2028.2107709999996</v>
      </c>
      <c r="BD9">
        <f>INDEX('budget projections'!$B$2:$Q$32,MATCH($A9,'budget projections'!$A$2:$A$32,0),MATCH(BD$1,'budget projections'!$B$1:$Q$1,0))</f>
        <v>2140.6354109999997</v>
      </c>
      <c r="BE9">
        <f>INDEX('budget projections'!$B$2:$Q$32,MATCH($A9,'budget projections'!$A$2:$A$32,0),MATCH(BE$1,'budget projections'!$B$1:$Q$1,0))</f>
        <v>951.39351599999998</v>
      </c>
      <c r="BF9">
        <f>INDEX('budget projections'!$B$2:$Q$32,MATCH($A9,'budget projections'!$A$2:$A$32,0),MATCH(BF$1,'budget projections'!$B$1:$Q$1,0))</f>
        <v>1140.4074419999999</v>
      </c>
    </row>
    <row r="10" spans="1:58">
      <c r="A10">
        <f t="shared" si="1"/>
        <v>2031</v>
      </c>
      <c r="B10">
        <f t="shared" ca="1" si="0"/>
        <v>348.79620399999999</v>
      </c>
      <c r="C10">
        <f ca="1">'Population projections'!I10</f>
        <v>23.530754999999999</v>
      </c>
      <c r="D10">
        <f ca="1">'Population projections'!J10</f>
        <v>48.182093999999999</v>
      </c>
      <c r="E10">
        <f ca="1">'Population projections'!K10</f>
        <v>31.815467000000002</v>
      </c>
      <c r="F10">
        <f ca="1">'Population projections'!L10</f>
        <v>46.034616999999997</v>
      </c>
      <c r="G10">
        <f ca="1">'Population projections'!M10</f>
        <v>46.841951999999999</v>
      </c>
      <c r="H10">
        <f ca="1">'Population projections'!N10</f>
        <v>42.827581000000002</v>
      </c>
      <c r="I10">
        <f ca="1">'Population projections'!O10</f>
        <v>38.918506000000001</v>
      </c>
      <c r="J10">
        <f ca="1">'Population projections'!P10</f>
        <v>37.824581999999999</v>
      </c>
      <c r="K10">
        <f ca="1">'Population projections'!Q10</f>
        <v>25.115034999999999</v>
      </c>
      <c r="L10">
        <f ca="1">'Population projections'!R10</f>
        <v>7.7056149999999999</v>
      </c>
      <c r="M10">
        <f ca="1">'Population projections'!S10</f>
        <v>138.06386800000001</v>
      </c>
      <c r="N10">
        <f ca="1">'Population projections'!T10</f>
        <v>210.73233599999998</v>
      </c>
      <c r="O10">
        <f>'economic projections'!B10</f>
        <v>36831.800000000003</v>
      </c>
      <c r="P10">
        <f>'economic projections'!C10</f>
        <v>25170</v>
      </c>
      <c r="Q10">
        <f>'economic projections'!D10</f>
        <v>6616.9</v>
      </c>
      <c r="R10">
        <f>'economic projections'!E10</f>
        <v>6090.7</v>
      </c>
      <c r="S10">
        <f>'economic projections'!F10</f>
        <v>-1045.9000000000001</v>
      </c>
      <c r="T10">
        <f>'economic projections'!G10</f>
        <v>19840.7</v>
      </c>
      <c r="U10">
        <f>'economic projections'!H10</f>
        <v>16196.8</v>
      </c>
      <c r="V10">
        <f>'economic projections'!I10</f>
        <v>2690.7</v>
      </c>
      <c r="W10">
        <f>'economic projections'!J10</f>
        <v>1110.7</v>
      </c>
      <c r="X10">
        <f>'economic projections'!K10</f>
        <v>3175.5</v>
      </c>
      <c r="Y10">
        <f>'economic projections'!L10</f>
        <v>2131.9</v>
      </c>
      <c r="Z10">
        <f>'economic projections'!M10</f>
        <v>3723.9</v>
      </c>
      <c r="AA10">
        <f>'economic projections'!N10</f>
        <v>36487.800000000003</v>
      </c>
      <c r="AB10">
        <f>'economic projections'!O10</f>
        <v>1.180617113879572</v>
      </c>
      <c r="AC10">
        <f>'economic projections'!P10</f>
        <v>1.1840867766004139</v>
      </c>
      <c r="AD10">
        <f>'economic projections'!Q10</f>
        <v>1.1981780921444884</v>
      </c>
      <c r="AE10">
        <f>'economic projections'!R10</f>
        <v>1.1660121447997749</v>
      </c>
      <c r="AF10">
        <f>'economic projections'!S10</f>
        <v>1.1981780921444884</v>
      </c>
      <c r="AG10">
        <f>'economic projections'!T10</f>
        <v>1.1660121447997749</v>
      </c>
      <c r="AH10">
        <f>'economic projections'!U10</f>
        <v>1.1799663529304778</v>
      </c>
      <c r="AI10">
        <f>'economic projections'!V10</f>
        <v>1.3226948807937875</v>
      </c>
      <c r="AJ10">
        <f>'economic projections'!W10</f>
        <v>4.5270000000000001</v>
      </c>
      <c r="AK10">
        <f>'economic projections'!X10</f>
        <v>61.465000000000003</v>
      </c>
      <c r="AL10">
        <f>'economic projections'!Y10</f>
        <v>163.999</v>
      </c>
      <c r="AM10">
        <f>'economic projections'!Z10</f>
        <v>160.56299999999999</v>
      </c>
      <c r="AN10">
        <f>'economic projections'!AA10</f>
        <v>3.8</v>
      </c>
      <c r="AO10">
        <f>'economic projections'!AB10</f>
        <v>2.3010000000000002</v>
      </c>
      <c r="AP10">
        <f>'economic projections'!AC10</f>
        <v>2.6080000000000001</v>
      </c>
      <c r="AQ10">
        <f>'economic projections'!AD10</f>
        <v>3.2090000000000001</v>
      </c>
      <c r="AU10">
        <f>INDEX('budget projections'!$B$2:$Q$32,MATCH($A10,'budget projections'!$A$2:$A$32,0),MATCH(AU$1,'budget projections'!$B$1:$Q$1,0))</f>
        <v>526.91200000000003</v>
      </c>
      <c r="AV10">
        <f>INDEX('budget projections'!$B$2:$Q$32,MATCH($A10,'budget projections'!$A$2:$A$32,0),MATCH(AV$1,'budget projections'!$B$1:$Q$1,0))</f>
        <v>105.21600000000001</v>
      </c>
      <c r="AW10">
        <f>INDEX('budget projections'!$B$2:$Q$32,MATCH($A10,'budget projections'!$A$2:$A$32,0),MATCH(AW$1,'budget projections'!$B$1:$Q$1,0))</f>
        <v>49.584000000000003</v>
      </c>
      <c r="AX10">
        <f>INDEX('budget projections'!$B$2:$Q$32,MATCH($A10,'budget projections'!$A$2:$A$32,0),MATCH(AX$1,'budget projections'!$B$1:$Q$1,0))</f>
        <v>107.367</v>
      </c>
      <c r="AY10">
        <f>INDEX('budget projections'!$B$2:$Q$32,MATCH($A10,'budget projections'!$A$2:$A$32,0),MATCH(AY$1,'budget projections'!$B$1:$Q$1,0))</f>
        <v>153.62</v>
      </c>
      <c r="AZ10">
        <f>INDEX('budget projections'!$B$2:$Q$32,MATCH($A10,'budget projections'!$A$2:$A$32,0),MATCH(AZ$1,'budget projections'!$B$1:$Q$1,0))</f>
        <v>8716.5705420000013</v>
      </c>
      <c r="BA10">
        <f>INDEX('budget projections'!$B$2:$Q$32,MATCH($A10,'budget projections'!$A$2:$A$32,0),MATCH(BA$1,'budget projections'!$B$1:$Q$1,0))</f>
        <v>2107.9002060000003</v>
      </c>
      <c r="BB10">
        <f>INDEX('budget projections'!$B$2:$Q$32,MATCH($A10,'budget projections'!$A$2:$A$32,0),MATCH(BB$1,'budget projections'!$B$1:$Q$1,0))</f>
        <v>5385.9641580000007</v>
      </c>
      <c r="BC10">
        <f>INDEX('budget projections'!$B$2:$Q$32,MATCH($A10,'budget projections'!$A$2:$A$32,0),MATCH(BC$1,'budget projections'!$B$1:$Q$1,0))</f>
        <v>2137.455324</v>
      </c>
      <c r="BD10">
        <f>INDEX('budget projections'!$B$2:$Q$32,MATCH($A10,'budget projections'!$A$2:$A$32,0),MATCH(BD$1,'budget projections'!$B$1:$Q$1,0))</f>
        <v>2279.0279880000003</v>
      </c>
      <c r="BE10">
        <f>INDEX('budget projections'!$B$2:$Q$32,MATCH($A10,'budget projections'!$A$2:$A$32,0),MATCH(BE$1,'budget projections'!$B$1:$Q$1,0))</f>
        <v>969.48084600000004</v>
      </c>
      <c r="BF10">
        <f>INDEX('budget projections'!$B$2:$Q$32,MATCH($A10,'budget projections'!$A$2:$A$32,0),MATCH(BF$1,'budget projections'!$B$1:$Q$1,0))</f>
        <v>1222.7061780000001</v>
      </c>
    </row>
    <row r="11" spans="1:58">
      <c r="A11">
        <f t="shared" si="1"/>
        <v>2032</v>
      </c>
      <c r="B11">
        <f t="shared" ca="1" si="0"/>
        <v>350.36680599999994</v>
      </c>
      <c r="C11">
        <f ca="1">'Population projections'!I11</f>
        <v>23.733288000000002</v>
      </c>
      <c r="D11">
        <f ca="1">'Population projections'!J11</f>
        <v>48.049197999999997</v>
      </c>
      <c r="E11">
        <f ca="1">'Population projections'!K11</f>
        <v>31.530957000000001</v>
      </c>
      <c r="F11">
        <f ca="1">'Population projections'!L11</f>
        <v>46.351641000000001</v>
      </c>
      <c r="G11">
        <f ca="1">'Population projections'!M11</f>
        <v>46.960405999999999</v>
      </c>
      <c r="H11">
        <f ca="1">'Population projections'!N11</f>
        <v>43.326189999999997</v>
      </c>
      <c r="I11">
        <f ca="1">'Population projections'!O11</f>
        <v>38.780934000000002</v>
      </c>
      <c r="J11">
        <f ca="1">'Population projections'!P11</f>
        <v>37.614877</v>
      </c>
      <c r="K11">
        <f ca="1">'Population projections'!Q11</f>
        <v>25.796794999999999</v>
      </c>
      <c r="L11">
        <f ca="1">'Population projections'!R11</f>
        <v>8.2225199999999994</v>
      </c>
      <c r="M11">
        <f ca="1">'Population projections'!S11</f>
        <v>138.49938399999999</v>
      </c>
      <c r="N11">
        <f ca="1">'Population projections'!T11</f>
        <v>211.867422</v>
      </c>
      <c r="O11">
        <f>'economic projections'!B11</f>
        <v>38224.9</v>
      </c>
      <c r="P11">
        <f>'economic projections'!C11</f>
        <v>26200.9</v>
      </c>
      <c r="Q11">
        <f>'economic projections'!D11</f>
        <v>6829.6</v>
      </c>
      <c r="R11">
        <f>'economic projections'!E11</f>
        <v>6268.1</v>
      </c>
      <c r="S11">
        <f>'economic projections'!F11</f>
        <v>-1073.7</v>
      </c>
      <c r="T11">
        <f>'economic projections'!G11</f>
        <v>20591.099999999999</v>
      </c>
      <c r="U11">
        <f>'economic projections'!H11</f>
        <v>16790.900000000001</v>
      </c>
      <c r="V11">
        <f>'economic projections'!I11</f>
        <v>2799.7999999999997</v>
      </c>
      <c r="W11">
        <f>'economic projections'!J11</f>
        <v>1165.3</v>
      </c>
      <c r="X11">
        <f>'economic projections'!K11</f>
        <v>3298.6</v>
      </c>
      <c r="Y11">
        <f>'economic projections'!L11</f>
        <v>2212.5</v>
      </c>
      <c r="Z11">
        <f>'economic projections'!M11</f>
        <v>3860.9</v>
      </c>
      <c r="AA11">
        <f>'economic projections'!N11</f>
        <v>37874.199999999997</v>
      </c>
      <c r="AB11">
        <f>'economic projections'!O11</f>
        <v>1.2016600782622584</v>
      </c>
      <c r="AC11">
        <f>'economic projections'!P11</f>
        <v>1.2072543733149415</v>
      </c>
      <c r="AD11">
        <f>'economic projections'!Q11</f>
        <v>1.2254676132420643</v>
      </c>
      <c r="AE11">
        <f>'economic projections'!R11</f>
        <v>1.1885081590546751</v>
      </c>
      <c r="AF11">
        <f>'economic projections'!S11</f>
        <v>1.2254676132420643</v>
      </c>
      <c r="AG11">
        <f>'economic projections'!T11</f>
        <v>1.1885081590546751</v>
      </c>
      <c r="AH11">
        <f>'economic projections'!U11</f>
        <v>1.2031555494930204</v>
      </c>
      <c r="AI11">
        <f>'economic projections'!V11</f>
        <v>1.3650985396017525</v>
      </c>
      <c r="AJ11">
        <f>'economic projections'!W11</f>
        <v>4.5049999999999999</v>
      </c>
      <c r="AK11">
        <f>'economic projections'!X11</f>
        <v>61.356999999999999</v>
      </c>
      <c r="AL11">
        <f>'economic projections'!Y11</f>
        <v>164.637</v>
      </c>
      <c r="AM11">
        <f>'economic projections'!Z11</f>
        <v>161.28200000000001</v>
      </c>
      <c r="AN11">
        <f>'economic projections'!AA11</f>
        <v>3.802</v>
      </c>
      <c r="AO11">
        <f>'economic projections'!AB11</f>
        <v>2.3079999999999998</v>
      </c>
      <c r="AP11">
        <f>'economic projections'!AC11</f>
        <v>2.6320000000000001</v>
      </c>
      <c r="AQ11">
        <f>'economic projections'!AD11</f>
        <v>3.2639999999999998</v>
      </c>
      <c r="AU11">
        <f>INDEX('budget projections'!$B$2:$Q$32,MATCH($A11,'budget projections'!$A$2:$A$32,0),MATCH(AU$1,'budget projections'!$B$1:$Q$1,0))</f>
        <v>527.173</v>
      </c>
      <c r="AV11">
        <f>INDEX('budget projections'!$B$2:$Q$32,MATCH($A11,'budget projections'!$A$2:$A$32,0),MATCH(AV$1,'budget projections'!$B$1:$Q$1,0))</f>
        <v>106.27900000000001</v>
      </c>
      <c r="AW11">
        <f>INDEX('budget projections'!$B$2:$Q$32,MATCH($A11,'budget projections'!$A$2:$A$32,0),MATCH(AW$1,'budget projections'!$B$1:$Q$1,0))</f>
        <v>53.131</v>
      </c>
      <c r="AX11">
        <f>INDEX('budget projections'!$B$2:$Q$32,MATCH($A11,'budget projections'!$A$2:$A$32,0),MATCH(AX$1,'budget projections'!$B$1:$Q$1,0))</f>
        <v>108.505</v>
      </c>
      <c r="AY11">
        <f>INDEX('budget projections'!$B$2:$Q$32,MATCH($A11,'budget projections'!$A$2:$A$32,0),MATCH(AY$1,'budget projections'!$B$1:$Q$1,0))</f>
        <v>167.9</v>
      </c>
      <c r="AZ11">
        <f>INDEX('budget projections'!$B$2:$Q$32,MATCH($A11,'budget projections'!$A$2:$A$32,0),MATCH(AZ$1,'budget projections'!$B$1:$Q$1,0))</f>
        <v>9146.6193000000003</v>
      </c>
      <c r="BA11">
        <f>INDEX('budget projections'!$B$2:$Q$32,MATCH($A11,'budget projections'!$A$2:$A$32,0),MATCH(BA$1,'budget projections'!$B$1:$Q$1,0))</f>
        <v>2156.5569479999995</v>
      </c>
      <c r="BB11">
        <f>INDEX('budget projections'!$B$2:$Q$32,MATCH($A11,'budget projections'!$A$2:$A$32,0),MATCH(BB$1,'budget projections'!$B$1:$Q$1,0))</f>
        <v>5675.4488700000002</v>
      </c>
      <c r="BC11">
        <f>INDEX('budget projections'!$B$2:$Q$32,MATCH($A11,'budget projections'!$A$2:$A$32,0),MATCH(BC$1,'budget projections'!$B$1:$Q$1,0))</f>
        <v>2250.4849640000002</v>
      </c>
      <c r="BD11">
        <f>INDEX('budget projections'!$B$2:$Q$32,MATCH($A11,'budget projections'!$A$2:$A$32,0),MATCH(BD$1,'budget projections'!$B$1:$Q$1,0))</f>
        <v>2430.7661559999997</v>
      </c>
      <c r="BE11">
        <f>INDEX('budget projections'!$B$2:$Q$32,MATCH($A11,'budget projections'!$A$2:$A$32,0),MATCH(BE$1,'budget projections'!$B$1:$Q$1,0))</f>
        <v>994.19774999999993</v>
      </c>
      <c r="BF11">
        <f>INDEX('budget projections'!$B$2:$Q$32,MATCH($A11,'budget projections'!$A$2:$A$32,0),MATCH(BF$1,'budget projections'!$B$1:$Q$1,0))</f>
        <v>1314.613482</v>
      </c>
    </row>
    <row r="12" spans="1:58">
      <c r="A12">
        <f t="shared" si="1"/>
        <v>2033</v>
      </c>
      <c r="B12">
        <f t="shared" ca="1" si="0"/>
        <v>351.89763600000003</v>
      </c>
      <c r="C12">
        <f ca="1">'Population projections'!I12</f>
        <v>23.899536999999999</v>
      </c>
      <c r="D12">
        <f ca="1">'Population projections'!J12</f>
        <v>47.899946999999997</v>
      </c>
      <c r="E12">
        <f ca="1">'Population projections'!K12</f>
        <v>31.241558000000001</v>
      </c>
      <c r="F12">
        <f ca="1">'Population projections'!L12</f>
        <v>46.747650999999998</v>
      </c>
      <c r="G12">
        <f ca="1">'Population projections'!M12</f>
        <v>47.025103999999999</v>
      </c>
      <c r="H12">
        <f ca="1">'Population projections'!N12</f>
        <v>43.722346000000002</v>
      </c>
      <c r="I12">
        <f ca="1">'Population projections'!O12</f>
        <v>38.837808000000003</v>
      </c>
      <c r="J12">
        <f ca="1">'Population projections'!P12</f>
        <v>37.285342999999997</v>
      </c>
      <c r="K12">
        <f ca="1">'Population projections'!Q12</f>
        <v>26.349844000000001</v>
      </c>
      <c r="L12">
        <f ca="1">'Population projections'!R12</f>
        <v>8.8884980000000002</v>
      </c>
      <c r="M12">
        <f ca="1">'Population projections'!S12</f>
        <v>139.22799800000001</v>
      </c>
      <c r="N12">
        <f ca="1">'Population projections'!T12</f>
        <v>212.66963799999996</v>
      </c>
      <c r="O12">
        <f>'economic projections'!B12</f>
        <v>39645.9</v>
      </c>
      <c r="P12">
        <f>'economic projections'!C12</f>
        <v>27245.200000000001</v>
      </c>
      <c r="Q12">
        <f>'economic projections'!D12</f>
        <v>7045.8</v>
      </c>
      <c r="R12">
        <f>'economic projections'!E12</f>
        <v>6460.6</v>
      </c>
      <c r="S12">
        <f>'economic projections'!F12</f>
        <v>-1105.7</v>
      </c>
      <c r="T12">
        <f>'economic projections'!G12</f>
        <v>21356.5</v>
      </c>
      <c r="U12">
        <f>'economic projections'!H12</f>
        <v>17394.599999999999</v>
      </c>
      <c r="V12">
        <f>'economic projections'!I12</f>
        <v>2910</v>
      </c>
      <c r="W12">
        <f>'economic projections'!J12</f>
        <v>1216.5999999999999</v>
      </c>
      <c r="X12">
        <f>'economic projections'!K12</f>
        <v>3432.7</v>
      </c>
      <c r="Y12">
        <f>'economic projections'!L12</f>
        <v>2294.8000000000002</v>
      </c>
      <c r="Z12">
        <f>'economic projections'!M12</f>
        <v>3997.7</v>
      </c>
      <c r="AA12">
        <f>'economic projections'!N12</f>
        <v>39288.1</v>
      </c>
      <c r="AB12">
        <f>'economic projections'!O12</f>
        <v>1.222653130490337</v>
      </c>
      <c r="AC12">
        <f>'economic projections'!P12</f>
        <v>1.2307276318264468</v>
      </c>
      <c r="AD12">
        <f>'economic projections'!Q12</f>
        <v>1.2534511013876084</v>
      </c>
      <c r="AE12">
        <f>'economic projections'!R12</f>
        <v>1.2119361342961643</v>
      </c>
      <c r="AF12">
        <f>'economic projections'!S12</f>
        <v>1.2534511013876084</v>
      </c>
      <c r="AG12">
        <f>'economic projections'!T12</f>
        <v>1.2119361342961643</v>
      </c>
      <c r="AH12">
        <f>'economic projections'!U12</f>
        <v>1.2264584185877325</v>
      </c>
      <c r="AI12">
        <f>'economic projections'!V12</f>
        <v>1.4075552755674547</v>
      </c>
      <c r="AJ12">
        <f>'economic projections'!W12</f>
        <v>4.4820000000000002</v>
      </c>
      <c r="AK12">
        <f>'economic projections'!X12</f>
        <v>61.265000000000001</v>
      </c>
      <c r="AL12">
        <f>'economic projections'!Y12</f>
        <v>165.26400000000001</v>
      </c>
      <c r="AM12">
        <f>'economic projections'!Z12</f>
        <v>162.041</v>
      </c>
      <c r="AN12">
        <f>'economic projections'!AA12</f>
        <v>3.8079999999999998</v>
      </c>
      <c r="AO12">
        <f>'economic projections'!AB12</f>
        <v>2.3170000000000002</v>
      </c>
      <c r="AP12">
        <f>'economic projections'!AC12</f>
        <v>2.6520000000000001</v>
      </c>
      <c r="AQ12">
        <f>'economic projections'!AD12</f>
        <v>3.2839999999999998</v>
      </c>
      <c r="AU12">
        <f>INDEX('budget projections'!$B$2:$Q$32,MATCH($A12,'budget projections'!$A$2:$A$32,0),MATCH(AU$1,'budget projections'!$B$1:$Q$1,0))</f>
        <v>539.30700000000002</v>
      </c>
      <c r="AV12">
        <f>INDEX('budget projections'!$B$2:$Q$32,MATCH($A12,'budget projections'!$A$2:$A$32,0),MATCH(AV$1,'budget projections'!$B$1:$Q$1,0))</f>
        <v>107.27</v>
      </c>
      <c r="AW12">
        <f>INDEX('budget projections'!$B$2:$Q$32,MATCH($A12,'budget projections'!$A$2:$A$32,0),MATCH(AW$1,'budget projections'!$B$1:$Q$1,0))</f>
        <v>56.783999999999999</v>
      </c>
      <c r="AX12">
        <f>INDEX('budget projections'!$B$2:$Q$32,MATCH($A12,'budget projections'!$A$2:$A$32,0),MATCH(AX$1,'budget projections'!$B$1:$Q$1,0))</f>
        <v>109.639</v>
      </c>
      <c r="AY12">
        <f>INDEX('budget projections'!$B$2:$Q$32,MATCH($A12,'budget projections'!$A$2:$A$32,0),MATCH(AY$1,'budget projections'!$B$1:$Q$1,0))</f>
        <v>176.47299999999998</v>
      </c>
      <c r="AZ12">
        <f>INDEX('budget projections'!$B$2:$Q$32,MATCH($A12,'budget projections'!$A$2:$A$32,0),MATCH(AZ$1,'budget projections'!$B$1:$Q$1,0))</f>
        <v>9605.5475689999985</v>
      </c>
      <c r="BA12">
        <f>INDEX('budget projections'!$B$2:$Q$32,MATCH($A12,'budget projections'!$A$2:$A$32,0),MATCH(BA$1,'budget projections'!$B$1:$Q$1,0))</f>
        <v>2206.8125769999997</v>
      </c>
      <c r="BB12">
        <f>INDEX('budget projections'!$B$2:$Q$32,MATCH($A12,'budget projections'!$A$2:$A$32,0),MATCH(BB$1,'budget projections'!$B$1:$Q$1,0))</f>
        <v>5998.8999889999996</v>
      </c>
      <c r="BC12">
        <f>INDEX('budget projections'!$B$2:$Q$32,MATCH($A12,'budget projections'!$A$2:$A$32,0),MATCH(BC$1,'budget projections'!$B$1:$Q$1,0))</f>
        <v>2365.1436199999998</v>
      </c>
      <c r="BD12">
        <f>INDEX('budget projections'!$B$2:$Q$32,MATCH($A12,'budget projections'!$A$2:$A$32,0),MATCH(BD$1,'budget projections'!$B$1:$Q$1,0))</f>
        <v>2604.8010299999996</v>
      </c>
      <c r="BE12">
        <f>INDEX('budget projections'!$B$2:$Q$32,MATCH($A12,'budget projections'!$A$2:$A$32,0),MATCH(BE$1,'budget projections'!$B$1:$Q$1,0))</f>
        <v>1028.9553390000001</v>
      </c>
      <c r="BF12">
        <f>INDEX('budget projections'!$B$2:$Q$32,MATCH($A12,'budget projections'!$A$2:$A$32,0),MATCH(BF$1,'budget projections'!$B$1:$Q$1,0))</f>
        <v>1399.8350030000001</v>
      </c>
    </row>
    <row r="13" spans="1:58">
      <c r="A13">
        <f t="shared" si="1"/>
        <v>2034</v>
      </c>
      <c r="B13">
        <f t="shared" ca="1" si="0"/>
        <v>353.39070900000002</v>
      </c>
      <c r="C13">
        <f ca="1">'Population projections'!I13</f>
        <v>24.026935999999999</v>
      </c>
      <c r="D13">
        <f ca="1">'Population projections'!J13</f>
        <v>47.804372000000001</v>
      </c>
      <c r="E13">
        <f ca="1">'Population projections'!K13</f>
        <v>30.967361</v>
      </c>
      <c r="F13">
        <f ca="1">'Population projections'!L13</f>
        <v>47.048732000000001</v>
      </c>
      <c r="G13">
        <f ca="1">'Population projections'!M13</f>
        <v>47.053001000000002</v>
      </c>
      <c r="H13">
        <f ca="1">'Population projections'!N13</f>
        <v>44.207998000000003</v>
      </c>
      <c r="I13">
        <f ca="1">'Population projections'!O13</f>
        <v>38.879461999999997</v>
      </c>
      <c r="J13">
        <f ca="1">'Population projections'!P13</f>
        <v>37.045293999999998</v>
      </c>
      <c r="K13">
        <f ca="1">'Population projections'!Q13</f>
        <v>26.910799999999998</v>
      </c>
      <c r="L13">
        <f ca="1">'Population projections'!R13</f>
        <v>9.4467529999999993</v>
      </c>
      <c r="M13">
        <f ca="1">'Population projections'!S13</f>
        <v>139.767687</v>
      </c>
      <c r="N13">
        <f ca="1">'Population projections'!T13</f>
        <v>213.62302200000002</v>
      </c>
      <c r="O13">
        <f>'economic projections'!B13</f>
        <v>41098.922235000005</v>
      </c>
      <c r="P13">
        <f>'economic projections'!C13</f>
        <v>28168.820761857045</v>
      </c>
      <c r="Q13">
        <f>'economic projections'!D13</f>
        <v>7342.5662898338014</v>
      </c>
      <c r="R13">
        <f>'economic projections'!E13</f>
        <v>6743.151917300559</v>
      </c>
      <c r="S13">
        <f>'economic projections'!F13</f>
        <v>-1155.6167339914</v>
      </c>
      <c r="T13">
        <f>'economic projections'!G13</f>
        <v>22139.27615182961</v>
      </c>
      <c r="U13">
        <f>'economic projections'!H13</f>
        <v>18052.408835723345</v>
      </c>
      <c r="V13">
        <f>'economic projections'!I13</f>
        <v>3009.97097044982</v>
      </c>
      <c r="W13">
        <f>'economic projections'!J13</f>
        <v>1251.4284401396394</v>
      </c>
      <c r="X13">
        <f>'economic projections'!K13</f>
        <v>3568.7877598857676</v>
      </c>
      <c r="Y13">
        <f>'economic projections'!L13</f>
        <v>2378.8821221368307</v>
      </c>
      <c r="Z13">
        <f>'economic projections'!M13</f>
        <v>4150.1087751008918</v>
      </c>
      <c r="AA13">
        <f>'economic projections'!N13</f>
        <v>40728.008865000003</v>
      </c>
      <c r="AB13">
        <f>'economic projections'!O13</f>
        <v>1.2378751619649417</v>
      </c>
      <c r="AC13">
        <f>'economic projections'!P13</f>
        <v>1.2545299042259703</v>
      </c>
      <c r="AD13">
        <f>'economic projections'!Q13</f>
        <v>1.2821425970983709</v>
      </c>
      <c r="AE13">
        <f>'economic projections'!R13</f>
        <v>1.2355089498225724</v>
      </c>
      <c r="AF13">
        <f>'economic projections'!S13</f>
        <v>1.2821425970983709</v>
      </c>
      <c r="AG13">
        <f>'economic projections'!T13</f>
        <v>1.2355089498225724</v>
      </c>
      <c r="AH13">
        <f>'economic projections'!U13</f>
        <v>1.2500677431455465</v>
      </c>
      <c r="AI13">
        <f>'economic projections'!V13</f>
        <v>1.4559508139932142</v>
      </c>
      <c r="AJ13">
        <f>'economic projections'!W13</f>
        <v>4.4580000000000002</v>
      </c>
      <c r="AK13">
        <f>'economic projections'!X13</f>
        <v>61.19</v>
      </c>
      <c r="AL13">
        <f>'economic projections'!Y13</f>
        <v>165.81267648000002</v>
      </c>
      <c r="AM13">
        <f>'economic projections'!Z13</f>
        <v>162.57897611999999</v>
      </c>
      <c r="AN13">
        <f>'economic projections'!AA13</f>
        <v>3.819</v>
      </c>
      <c r="AO13">
        <f>'economic projections'!AB13</f>
        <v>2.3280000000000003</v>
      </c>
      <c r="AP13">
        <f>'economic projections'!AC13</f>
        <v>2.6630000000000003</v>
      </c>
      <c r="AQ13">
        <f>'economic projections'!AD13</f>
        <v>3.1970000000000001</v>
      </c>
      <c r="AU13">
        <f>INDEX('budget projections'!$B$2:$Q$32,MATCH($A13,'budget projections'!$A$2:$A$32,0),MATCH(AU$1,'budget projections'!$B$1:$Q$1,0))</f>
        <v>559.07260155000006</v>
      </c>
      <c r="AV13">
        <f>INDEX('budget projections'!$B$2:$Q$32,MATCH($A13,'budget projections'!$A$2:$A$32,0),MATCH(AV$1,'budget projections'!$B$1:$Q$1,0))</f>
        <v>111.20144550000001</v>
      </c>
      <c r="AW13">
        <f>INDEX('budget projections'!$B$2:$Q$32,MATCH($A13,'budget projections'!$A$2:$A$32,0),MATCH(AW$1,'budget projections'!$B$1:$Q$1,0))</f>
        <v>58.865133600000007</v>
      </c>
      <c r="AX13">
        <f>INDEX('budget projections'!$B$2:$Q$32,MATCH($A13,'budget projections'!$A$2:$A$32,0),MATCH(AX$1,'budget projections'!$B$1:$Q$1,0))</f>
        <v>113.65726935000002</v>
      </c>
      <c r="AY13">
        <f>INDEX('budget projections'!$B$2:$Q$32,MATCH($A13,'budget projections'!$A$2:$A$32,0),MATCH(AY$1,'budget projections'!$B$1:$Q$1,0))</f>
        <v>182.94073545000001</v>
      </c>
      <c r="AZ13">
        <f>INDEX('budget projections'!$B$2:$Q$32,MATCH($A13,'budget projections'!$A$2:$A$32,0),MATCH(AZ$1,'budget projections'!$B$1:$Q$1,0))</f>
        <v>10048.007067084152</v>
      </c>
      <c r="BA13">
        <f>INDEX('budget projections'!$B$2:$Q$32,MATCH($A13,'budget projections'!$A$2:$A$32,0),MATCH(BA$1,'budget projections'!$B$1:$Q$1,0))</f>
        <v>2256.7389712096501</v>
      </c>
      <c r="BB13">
        <f>INDEX('budget projections'!$B$2:$Q$32,MATCH($A13,'budget projections'!$A$2:$A$32,0),MATCH(BB$1,'budget projections'!$B$1:$Q$1,0))</f>
        <v>6298.1792908836005</v>
      </c>
      <c r="BC13">
        <f>INDEX('budget projections'!$B$2:$Q$32,MATCH($A13,'budget projections'!$A$2:$A$32,0),MATCH(BC$1,'budget projections'!$B$1:$Q$1,0))</f>
        <v>2475.8556589033501</v>
      </c>
      <c r="BD13">
        <f>INDEX('budget projections'!$B$2:$Q$32,MATCH($A13,'budget projections'!$A$2:$A$32,0),MATCH(BD$1,'budget projections'!$B$1:$Q$1,0))</f>
        <v>2767.4682023767505</v>
      </c>
      <c r="BE13">
        <f>INDEX('budget projections'!$B$2:$Q$32,MATCH($A13,'budget projections'!$A$2:$A$32,0),MATCH(BE$1,'budget projections'!$B$1:$Q$1,0))</f>
        <v>1054.8554296035002</v>
      </c>
      <c r="BF13">
        <f>INDEX('budget projections'!$B$2:$Q$32,MATCH($A13,'budget projections'!$A$2:$A$32,0),MATCH(BF$1,'budget projections'!$B$1:$Q$1,0))</f>
        <v>1493.0888049909001</v>
      </c>
    </row>
    <row r="14" spans="1:58">
      <c r="A14">
        <f t="shared" si="1"/>
        <v>2035</v>
      </c>
      <c r="B14">
        <f t="shared" ca="1" si="0"/>
        <v>354.84243099999992</v>
      </c>
      <c r="C14">
        <f ca="1">'Population projections'!I14</f>
        <v>24.117811</v>
      </c>
      <c r="D14">
        <f ca="1">'Population projections'!J14</f>
        <v>47.783597999999998</v>
      </c>
      <c r="E14">
        <f ca="1">'Population projections'!K14</f>
        <v>30.824656000000001</v>
      </c>
      <c r="F14">
        <f ca="1">'Population projections'!L14</f>
        <v>47.178778000000001</v>
      </c>
      <c r="G14">
        <f ca="1">'Population projections'!M14</f>
        <v>46.981940999999999</v>
      </c>
      <c r="H14">
        <f ca="1">'Population projections'!N14</f>
        <v>44.672102000000002</v>
      </c>
      <c r="I14">
        <f ca="1">'Population projections'!O14</f>
        <v>38.952472999999998</v>
      </c>
      <c r="J14">
        <f ca="1">'Population projections'!P14</f>
        <v>36.851210000000002</v>
      </c>
      <c r="K14">
        <f ca="1">'Population projections'!Q14</f>
        <v>27.494284</v>
      </c>
      <c r="L14">
        <f ca="1">'Population projections'!R14</f>
        <v>9.9855780000000003</v>
      </c>
      <c r="M14">
        <f ca="1">'Population projections'!S14</f>
        <v>140.15724</v>
      </c>
      <c r="N14">
        <f ca="1">'Population projections'!T14</f>
        <v>214.68519099999997</v>
      </c>
      <c r="O14">
        <f>'economic projections'!B14</f>
        <v>42597.799928910455</v>
      </c>
      <c r="P14">
        <f>'economic projections'!C14</f>
        <v>29196.13765504197</v>
      </c>
      <c r="Q14">
        <f>'economic projections'!D14</f>
        <v>7610.3496824240401</v>
      </c>
      <c r="R14">
        <f>'economic projections'!E14</f>
        <v>6989.0746677245106</v>
      </c>
      <c r="S14">
        <f>'economic projections'!F14</f>
        <v>-1197.7620762800652</v>
      </c>
      <c r="T14">
        <f>'economic projections'!G14</f>
        <v>22946.695553086833</v>
      </c>
      <c r="U14">
        <f>'economic projections'!H14</f>
        <v>18710.780185962176</v>
      </c>
      <c r="V14">
        <f>'economic projections'!I14</f>
        <v>3119.744611742125</v>
      </c>
      <c r="W14">
        <f>'economic projections'!J14</f>
        <v>1297.0680353515322</v>
      </c>
      <c r="X14">
        <f>'economic projections'!K14</f>
        <v>3712.5013291151026</v>
      </c>
      <c r="Y14">
        <f>'economic projections'!L14</f>
        <v>2465.6399531311608</v>
      </c>
      <c r="Z14">
        <f>'economic projections'!M14</f>
        <v>4301.4632421288215</v>
      </c>
      <c r="AA14">
        <f>'economic projections'!N14</f>
        <v>42213.359348306556</v>
      </c>
      <c r="AB14">
        <f>'economic projections'!O14</f>
        <v>1.2529524814376749</v>
      </c>
      <c r="AC14">
        <f>'economic projections'!P14</f>
        <v>1.2787046954804047</v>
      </c>
      <c r="AD14">
        <f>'economic projections'!Q14</f>
        <v>1.3114651982940104</v>
      </c>
      <c r="AE14">
        <f>'economic projections'!R14</f>
        <v>1.2595155592248737</v>
      </c>
      <c r="AF14">
        <f>'economic projections'!S14</f>
        <v>1.3114651982940104</v>
      </c>
      <c r="AG14">
        <f>'economic projections'!T14</f>
        <v>1.2595155592248737</v>
      </c>
      <c r="AH14">
        <f>'economic projections'!U14</f>
        <v>1.2743940614271589</v>
      </c>
      <c r="AI14">
        <f>'economic projections'!V14</f>
        <v>1.5043557502388016</v>
      </c>
      <c r="AJ14">
        <f>'economic projections'!W14</f>
        <v>4.4279999999999999</v>
      </c>
      <c r="AK14">
        <f>'economic projections'!X14</f>
        <v>61.12</v>
      </c>
      <c r="AL14">
        <f>'economic projections'!Y14</f>
        <v>166.33001203061761</v>
      </c>
      <c r="AM14">
        <f>'economic projections'!Z14</f>
        <v>163.08622252549441</v>
      </c>
      <c r="AN14">
        <f>'economic projections'!AA14</f>
        <v>3.8330000000000002</v>
      </c>
      <c r="AO14">
        <f>'economic projections'!AB14</f>
        <v>2.3420000000000005</v>
      </c>
      <c r="AP14">
        <f>'economic projections'!AC14</f>
        <v>2.6770000000000005</v>
      </c>
      <c r="AQ14">
        <f>'economic projections'!AD14</f>
        <v>3.319</v>
      </c>
      <c r="AU14">
        <f>INDEX('budget projections'!$B$2:$Q$32,MATCH($A14,'budget projections'!$A$2:$A$32,0),MATCH(AU$1,'budget projections'!$B$1:$Q$1,0))</f>
        <v>579.46197932852863</v>
      </c>
      <c r="AV14">
        <f>INDEX('budget projections'!$B$2:$Q$32,MATCH($A14,'budget projections'!$A$2:$A$32,0),MATCH(AV$1,'budget projections'!$B$1:$Q$1,0))</f>
        <v>115.25696221738502</v>
      </c>
      <c r="AW14">
        <f>INDEX('budget projections'!$B$2:$Q$32,MATCH($A14,'budget projections'!$A$2:$A$32,0),MATCH(AW$1,'budget projections'!$B$1:$Q$1,0))</f>
        <v>61.011945022392013</v>
      </c>
      <c r="AX14">
        <f>INDEX('budget projections'!$B$2:$Q$32,MATCH($A14,'budget projections'!$A$2:$A$32,0),MATCH(AX$1,'budget projections'!$B$1:$Q$1,0))</f>
        <v>117.80234996319452</v>
      </c>
      <c r="AY14">
        <f>INDEX('budget projections'!$B$2:$Q$32,MATCH($A14,'budget projections'!$A$2:$A$32,0),MATCH(AY$1,'budget projections'!$B$1:$Q$1,0))</f>
        <v>189.61258407186153</v>
      </c>
      <c r="AZ14">
        <f>INDEX('budget projections'!$B$2:$Q$32,MATCH($A14,'budget projections'!$A$2:$A$32,0),MATCH(AZ$1,'budget projections'!$B$1:$Q$1,0))</f>
        <v>10495.085401175975</v>
      </c>
      <c r="BA14">
        <f>INDEX('budget projections'!$B$2:$Q$32,MATCH($A14,'budget projections'!$A$2:$A$32,0),MATCH(BA$1,'budget projections'!$B$1:$Q$1,0))</f>
        <v>2315.8248938480979</v>
      </c>
      <c r="BB14">
        <f>INDEX('budget projections'!$B$2:$Q$32,MATCH($A14,'budget projections'!$A$2:$A$32,0),MATCH(BB$1,'budget projections'!$B$1:$Q$1,0))</f>
        <v>6591.6160622380685</v>
      </c>
      <c r="BC14">
        <f>INDEX('budget projections'!$B$2:$Q$32,MATCH($A14,'budget projections'!$A$2:$A$32,0),MATCH(BC$1,'budget projections'!$B$1:$Q$1,0))</f>
        <v>2573.7485194662509</v>
      </c>
      <c r="BD14">
        <f>INDEX('budget projections'!$B$2:$Q$32,MATCH($A14,'budget projections'!$A$2:$A$32,0),MATCH(BD$1,'budget projections'!$B$1:$Q$1,0))</f>
        <v>2935.9391426747211</v>
      </c>
      <c r="BE14">
        <f>INDEX('budget projections'!$B$2:$Q$32,MATCH($A14,'budget projections'!$A$2:$A$32,0),MATCH(BE$1,'budget projections'!$B$1:$Q$1,0))</f>
        <v>1081.928400097097</v>
      </c>
      <c r="BF14">
        <f>INDEX('budget projections'!$B$2:$Q$32,MATCH($A14,'budget projections'!$A$2:$A$32,0),MATCH(BF$1,'budget projections'!$B$1:$Q$1,0))</f>
        <v>1587.6444450898096</v>
      </c>
    </row>
    <row r="15" spans="1:58">
      <c r="A15">
        <f t="shared" si="1"/>
        <v>2036</v>
      </c>
      <c r="B15">
        <f t="shared" ca="1" si="0"/>
        <v>356.25349500000004</v>
      </c>
      <c r="C15">
        <f ca="1">'Population projections'!I15</f>
        <v>24.178512999999999</v>
      </c>
      <c r="D15">
        <f ca="1">'Population projections'!J15</f>
        <v>47.889266999999997</v>
      </c>
      <c r="E15">
        <f ca="1">'Population projections'!K15</f>
        <v>30.667427</v>
      </c>
      <c r="F15">
        <f ca="1">'Population projections'!L15</f>
        <v>47.163013999999997</v>
      </c>
      <c r="G15">
        <f ca="1">'Population projections'!M15</f>
        <v>46.848841999999998</v>
      </c>
      <c r="H15">
        <f ca="1">'Population projections'!N15</f>
        <v>45.109273999999999</v>
      </c>
      <c r="I15">
        <f ca="1">'Population projections'!O15</f>
        <v>39.023480999999997</v>
      </c>
      <c r="J15">
        <f ca="1">'Population projections'!P15</f>
        <v>36.771332999999998</v>
      </c>
      <c r="K15">
        <f ca="1">'Population projections'!Q15</f>
        <v>28.097552</v>
      </c>
      <c r="L15">
        <f ca="1">'Population projections'!R15</f>
        <v>10.504792</v>
      </c>
      <c r="M15">
        <f ca="1">'Population projections'!S15</f>
        <v>140.56588099999999</v>
      </c>
      <c r="N15">
        <f ca="1">'Population projections'!T15</f>
        <v>215.687614</v>
      </c>
      <c r="O15">
        <f>'economic projections'!B15</f>
        <v>44152.193648316395</v>
      </c>
      <c r="P15">
        <f>'economic projections'!C15</f>
        <v>30261.504718074451</v>
      </c>
      <c r="Q15">
        <f>'economic projections'!D15</f>
        <v>7888.0513423356924</v>
      </c>
      <c r="R15">
        <f>'economic projections'!E15</f>
        <v>7244.1060023497776</v>
      </c>
      <c r="S15">
        <f>'economic projections'!F15</f>
        <v>-1241.4684144435259</v>
      </c>
      <c r="T15">
        <f>'economic projections'!G15</f>
        <v>23784.020473818971</v>
      </c>
      <c r="U15">
        <f>'economic projections'!H15</f>
        <v>19393.536554947936</v>
      </c>
      <c r="V15">
        <f>'economic projections'!I15</f>
        <v>3233.5840926245946</v>
      </c>
      <c r="W15">
        <f>'economic projections'!J15</f>
        <v>1344.3980479615095</v>
      </c>
      <c r="X15">
        <f>'economic projections'!K15</f>
        <v>3865.0368993127759</v>
      </c>
      <c r="Y15">
        <f>'economic projections'!L15</f>
        <v>2555.6111550209166</v>
      </c>
      <c r="Z15">
        <f>'economic projections'!M15</f>
        <v>4458.4236358341013</v>
      </c>
      <c r="AA15">
        <f>'economic projections'!N15</f>
        <v>43753.724830926258</v>
      </c>
      <c r="AB15">
        <f>'economic projections'!O15</f>
        <v>1.2679628521652984</v>
      </c>
      <c r="AC15">
        <f>'economic projections'!P15</f>
        <v>1.3032686126805832</v>
      </c>
      <c r="AD15">
        <f>'economic projections'!Q15</f>
        <v>1.3412485729472674</v>
      </c>
      <c r="AE15">
        <f>'economic projections'!R15</f>
        <v>1.2837871075867053</v>
      </c>
      <c r="AF15">
        <f>'economic projections'!S15</f>
        <v>1.3412485729472674</v>
      </c>
      <c r="AG15">
        <f>'economic projections'!T15</f>
        <v>1.2837871075867053</v>
      </c>
      <c r="AH15">
        <f>'economic projections'!U15</f>
        <v>1.299588832021574</v>
      </c>
      <c r="AI15">
        <f>'economic projections'!V15</f>
        <v>1.5546014332795099</v>
      </c>
      <c r="AJ15">
        <f>'economic projections'!W15</f>
        <v>4.3979999999999997</v>
      </c>
      <c r="AK15">
        <f>'economic projections'!X15</f>
        <v>61.07</v>
      </c>
      <c r="AL15">
        <f>'economic projections'!Y15</f>
        <v>166.82733876658915</v>
      </c>
      <c r="AM15">
        <f>'economic projections'!Z15</f>
        <v>163.57385033084563</v>
      </c>
      <c r="AN15">
        <f>'economic projections'!AA15</f>
        <v>3.85</v>
      </c>
      <c r="AO15">
        <f>'economic projections'!AB15</f>
        <v>2.3590000000000009</v>
      </c>
      <c r="AP15">
        <f>'economic projections'!AC15</f>
        <v>2.6940000000000008</v>
      </c>
      <c r="AQ15">
        <f>'economic projections'!AD15</f>
        <v>3.335</v>
      </c>
      <c r="AU15">
        <f>INDEX('budget projections'!$B$2:$Q$32,MATCH($A15,'budget projections'!$A$2:$A$32,0),MATCH(AU$1,'budget projections'!$B$1:$Q$1,0))</f>
        <v>600.60654695422659</v>
      </c>
      <c r="AV15">
        <f>INDEX('budget projections'!$B$2:$Q$32,MATCH($A15,'budget projections'!$A$2:$A$32,0),MATCH(AV$1,'budget projections'!$B$1:$Q$1,0))</f>
        <v>119.46268876869738</v>
      </c>
      <c r="AW15">
        <f>INDEX('budget projections'!$B$2:$Q$32,MATCH($A15,'budget projections'!$A$2:$A$32,0),MATCH(AW$1,'budget projections'!$B$1:$Q$1,0))</f>
        <v>63.238270896259088</v>
      </c>
      <c r="AX15">
        <f>INDEX('budget projections'!$B$2:$Q$32,MATCH($A15,'budget projections'!$A$2:$A$32,0),MATCH(AX$1,'budget projections'!$B$1:$Q$1,0))</f>
        <v>122.10095771335148</v>
      </c>
      <c r="AY15">
        <f>INDEX('budget projections'!$B$2:$Q$32,MATCH($A15,'budget projections'!$A$2:$A$32,0),MATCH(AY$1,'budget projections'!$B$1:$Q$1,0))</f>
        <v>196.53154726464371</v>
      </c>
      <c r="AZ15">
        <f>INDEX('budget projections'!$B$2:$Q$32,MATCH($A15,'budget projections'!$A$2:$A$32,0),MATCH(AZ$1,'budget projections'!$B$1:$Q$1,0))</f>
        <v>10972.996650347995</v>
      </c>
      <c r="BA15">
        <f>INDEX('budget projections'!$B$2:$Q$32,MATCH($A15,'budget projections'!$A$2:$A$32,0),MATCH(BA$1,'budget projections'!$B$1:$Q$1,0))</f>
        <v>2384.5780032854814</v>
      </c>
      <c r="BB15">
        <f>INDEX('budget projections'!$B$2:$Q$32,MATCH($A15,'budget projections'!$A$2:$A$32,0),MATCH(BB$1,'budget projections'!$B$1:$Q$1,0))</f>
        <v>6898.6497940921427</v>
      </c>
      <c r="BC15">
        <f>INDEX('budget projections'!$B$2:$Q$32,MATCH($A15,'budget projections'!$A$2:$A$32,0),MATCH(BC$1,'budget projections'!$B$1:$Q$1,0))</f>
        <v>2680.353183142543</v>
      </c>
      <c r="BD15">
        <f>INDEX('budget projections'!$B$2:$Q$32,MATCH($A15,'budget projections'!$A$2:$A$32,0),MATCH(BD$1,'budget projections'!$B$1:$Q$1,0))</f>
        <v>3109.1396864856197</v>
      </c>
      <c r="BE15">
        <f>INDEX('budget projections'!$B$2:$Q$32,MATCH($A15,'budget projections'!$A$2:$A$32,0),MATCH(BE$1,'budget projections'!$B$1:$Q$1,0))</f>
        <v>1109.1569244639807</v>
      </c>
      <c r="BF15">
        <f>INDEX('budget projections'!$B$2:$Q$32,MATCH($A15,'budget projections'!$A$2:$A$32,0),MATCH(BF$1,'budget projections'!$B$1:$Q$1,0))</f>
        <v>1689.7688529703723</v>
      </c>
    </row>
    <row r="16" spans="1:58">
      <c r="A16">
        <f t="shared" si="1"/>
        <v>2037</v>
      </c>
      <c r="B16">
        <f t="shared" ca="1" si="0"/>
        <v>357.62498500000004</v>
      </c>
      <c r="C16">
        <f ca="1">'Population projections'!I16</f>
        <v>24.21865</v>
      </c>
      <c r="D16">
        <f ca="1">'Population projections'!J16</f>
        <v>48.083773000000001</v>
      </c>
      <c r="E16">
        <f ca="1">'Population projections'!K16</f>
        <v>30.536218999999999</v>
      </c>
      <c r="F16">
        <f ca="1">'Population projections'!L16</f>
        <v>47.144778000000002</v>
      </c>
      <c r="G16">
        <f ca="1">'Population projections'!M16</f>
        <v>46.686599000000001</v>
      </c>
      <c r="H16">
        <f ca="1">'Population projections'!N16</f>
        <v>45.554164</v>
      </c>
      <c r="I16">
        <f ca="1">'Population projections'!O16</f>
        <v>39.208435000000001</v>
      </c>
      <c r="J16">
        <f ca="1">'Population projections'!P16</f>
        <v>36.576563</v>
      </c>
      <c r="K16">
        <f ca="1">'Population projections'!Q16</f>
        <v>28.576152</v>
      </c>
      <c r="L16">
        <f ca="1">'Population projections'!R16</f>
        <v>11.039652</v>
      </c>
      <c r="M16">
        <f ca="1">'Population projections'!S16</f>
        <v>140.928923</v>
      </c>
      <c r="N16">
        <f ca="1">'Population projections'!T16</f>
        <v>216.69606199999998</v>
      </c>
      <c r="O16">
        <f>'economic projections'!B16</f>
        <v>45767.280891971808</v>
      </c>
      <c r="P16">
        <f>'economic projections'!C16</f>
        <v>31368.470560661612</v>
      </c>
      <c r="Q16">
        <f>'economic projections'!D16</f>
        <v>8176.5962604383321</v>
      </c>
      <c r="R16">
        <f>'economic projections'!E16</f>
        <v>7509.0953999157318</v>
      </c>
      <c r="S16">
        <f>'economic projections'!F16</f>
        <v>-1286.8813290438675</v>
      </c>
      <c r="T16">
        <f>'economic projections'!G16</f>
        <v>24654.039942751268</v>
      </c>
      <c r="U16">
        <f>'economic projections'!H16</f>
        <v>20102.952122127928</v>
      </c>
      <c r="V16">
        <f>'economic projections'!I16</f>
        <v>3351.8685987328026</v>
      </c>
      <c r="W16">
        <f>'economic projections'!J16</f>
        <v>1393.5761285559415</v>
      </c>
      <c r="X16">
        <f>'economic projections'!K16</f>
        <v>4028.2731488119439</v>
      </c>
      <c r="Y16">
        <f>'economic projections'!L16</f>
        <v>2649.095411071582</v>
      </c>
      <c r="Z16">
        <f>'economic projections'!M16</f>
        <v>4621.5127724329132</v>
      </c>
      <c r="AA16">
        <f>'economic projections'!N16</f>
        <v>45354.236085241544</v>
      </c>
      <c r="AB16">
        <f>'economic projections'!O16</f>
        <v>1.2831023286201522</v>
      </c>
      <c r="AC16">
        <f>'economic projections'!P16</f>
        <v>1.32825227198567</v>
      </c>
      <c r="AD16">
        <f>'economic projections'!Q16</f>
        <v>1.3715205532386872</v>
      </c>
      <c r="AE16">
        <f>'economic projections'!R16</f>
        <v>1.3083466516625089</v>
      </c>
      <c r="AF16">
        <f>'economic projections'!S16</f>
        <v>1.3715205532386872</v>
      </c>
      <c r="AG16">
        <f>'economic projections'!T16</f>
        <v>1.3083466516625089</v>
      </c>
      <c r="AH16">
        <f>'economic projections'!U16</f>
        <v>1.3256066004386458</v>
      </c>
      <c r="AI16">
        <f>'economic projections'!V16</f>
        <v>1.6072256779191676</v>
      </c>
      <c r="AJ16">
        <f>'economic projections'!W16</f>
        <v>4.367</v>
      </c>
      <c r="AK16">
        <f>'economic projections'!X16</f>
        <v>61.03</v>
      </c>
      <c r="AL16">
        <f>'economic projections'!Y16</f>
        <v>167.26776294093295</v>
      </c>
      <c r="AM16">
        <f>'economic projections'!Z16</f>
        <v>164.00568529571905</v>
      </c>
      <c r="AN16">
        <f>'economic projections'!AA16</f>
        <v>3.871</v>
      </c>
      <c r="AO16">
        <f>'economic projections'!AB16</f>
        <v>2.3800000000000008</v>
      </c>
      <c r="AP16">
        <f>'economic projections'!AC16</f>
        <v>2.7150000000000012</v>
      </c>
      <c r="AQ16">
        <f>'economic projections'!AD16</f>
        <v>3.3559999999999999</v>
      </c>
      <c r="AU16">
        <f>INDEX('budget projections'!$B$2:$Q$32,MATCH($A16,'budget projections'!$A$2:$A$32,0),MATCH(AU$1,'budget projections'!$B$1:$Q$1,0))</f>
        <v>622.57673444181216</v>
      </c>
      <c r="AV16">
        <f>INDEX('budget projections'!$B$2:$Q$32,MATCH($A16,'budget projections'!$A$2:$A$32,0),MATCH(AV$1,'budget projections'!$B$1:$Q$1,0))</f>
        <v>123.83263392385635</v>
      </c>
      <c r="AW16">
        <f>INDEX('budget projections'!$B$2:$Q$32,MATCH($A16,'budget projections'!$A$2:$A$32,0),MATCH(AW$1,'budget projections'!$B$1:$Q$1,0))</f>
        <v>65.551526845644261</v>
      </c>
      <c r="AX16">
        <f>INDEX('budget projections'!$B$2:$Q$32,MATCH($A16,'budget projections'!$A$2:$A$32,0),MATCH(AX$1,'budget projections'!$B$1:$Q$1,0))</f>
        <v>126.56741074650589</v>
      </c>
      <c r="AY16">
        <f>INDEX('budget projections'!$B$2:$Q$32,MATCH($A16,'budget projections'!$A$2:$A$32,0),MATCH(AY$1,'budget projections'!$B$1:$Q$1,0))</f>
        <v>203.72067126358439</v>
      </c>
      <c r="AZ16">
        <f>INDEX('budget projections'!$B$2:$Q$32,MATCH($A16,'budget projections'!$A$2:$A$32,0),MATCH(AZ$1,'budget projections'!$B$1:$Q$1,0))</f>
        <v>11481.424864978897</v>
      </c>
      <c r="BA16">
        <f>INDEX('budget projections'!$B$2:$Q$32,MATCH($A16,'budget projections'!$A$2:$A$32,0),MATCH(BA$1,'budget projections'!$B$1:$Q$1,0))</f>
        <v>2464.0956465111731</v>
      </c>
      <c r="BB16">
        <f>INDEX('budget projections'!$B$2:$Q$32,MATCH($A16,'budget projections'!$A$2:$A$32,0),MATCH(BB$1,'budget projections'!$B$1:$Q$1,0))</f>
        <v>7216.3125035227822</v>
      </c>
      <c r="BC16">
        <f>INDEX('budget projections'!$B$2:$Q$32,MATCH($A16,'budget projections'!$A$2:$A$32,0),MATCH(BC$1,'budget projections'!$B$1:$Q$1,0))</f>
        <v>2784.7500956338308</v>
      </c>
      <c r="BD16">
        <f>INDEX('budget projections'!$B$2:$Q$32,MATCH($A16,'budget projections'!$A$2:$A$32,0),MATCH(BD$1,'budget projections'!$B$1:$Q$1,0))</f>
        <v>3293.6246245102411</v>
      </c>
      <c r="BE16">
        <f>INDEX('budget projections'!$B$2:$Q$32,MATCH($A16,'budget projections'!$A$2:$A$32,0),MATCH(BE$1,'budget projections'!$B$1:$Q$1,0))</f>
        <v>1137.9377833787103</v>
      </c>
      <c r="BF16">
        <f>INDEX('budget projections'!$B$2:$Q$32,MATCH($A16,'budget projections'!$A$2:$A$32,0),MATCH(BF$1,'budget projections'!$B$1:$Q$1,0))</f>
        <v>1801.0167149449417</v>
      </c>
    </row>
    <row r="17" spans="1:58">
      <c r="A17">
        <f t="shared" si="1"/>
        <v>2038</v>
      </c>
      <c r="B17">
        <f t="shared" ca="1" si="0"/>
        <v>358.95084699999995</v>
      </c>
      <c r="C17">
        <f ca="1">'Population projections'!I17</f>
        <v>24.250482999999999</v>
      </c>
      <c r="D17">
        <f ca="1">'Population projections'!J17</f>
        <v>48.339694999999999</v>
      </c>
      <c r="E17">
        <f ca="1">'Population projections'!K17</f>
        <v>30.348991000000002</v>
      </c>
      <c r="F17">
        <f ca="1">'Population projections'!L17</f>
        <v>47.133463999999996</v>
      </c>
      <c r="G17">
        <f ca="1">'Population projections'!M17</f>
        <v>46.574753000000001</v>
      </c>
      <c r="H17">
        <f ca="1">'Population projections'!N17</f>
        <v>45.876759999999997</v>
      </c>
      <c r="I17">
        <f ca="1">'Population projections'!O17</f>
        <v>39.642164000000001</v>
      </c>
      <c r="J17">
        <f ca="1">'Population projections'!P17</f>
        <v>36.219938999999997</v>
      </c>
      <c r="K17">
        <f ca="1">'Population projections'!Q17</f>
        <v>28.970510999999998</v>
      </c>
      <c r="L17">
        <f ca="1">'Population projections'!R17</f>
        <v>11.594087</v>
      </c>
      <c r="M17">
        <f ca="1">'Population projections'!S17</f>
        <v>141.00968800000001</v>
      </c>
      <c r="N17">
        <f ca="1">'Population projections'!T17</f>
        <v>217.941159</v>
      </c>
      <c r="O17">
        <f>'economic projections'!B17</f>
        <v>47442.363372617976</v>
      </c>
      <c r="P17">
        <f>'economic projections'!C17</f>
        <v>32516.556583181828</v>
      </c>
      <c r="Q17">
        <f>'economic projections'!D17</f>
        <v>8475.8596835703756</v>
      </c>
      <c r="R17">
        <f>'economic projections'!E17</f>
        <v>7783.9282915526474</v>
      </c>
      <c r="S17">
        <f>'economic projections'!F17</f>
        <v>-1333.9811856868746</v>
      </c>
      <c r="T17">
        <f>'economic projections'!G17</f>
        <v>25556.377804655964</v>
      </c>
      <c r="U17">
        <f>'economic projections'!H17</f>
        <v>20838.720169797813</v>
      </c>
      <c r="V17">
        <f>'economic projections'!I17</f>
        <v>3474.5469894464231</v>
      </c>
      <c r="W17">
        <f>'economic projections'!J17</f>
        <v>1444.581014861089</v>
      </c>
      <c r="X17">
        <f>'economic projections'!K17</f>
        <v>4201.5971195809116</v>
      </c>
      <c r="Y17">
        <f>'economic projections'!L17</f>
        <v>2746.0523031168018</v>
      </c>
      <c r="Z17">
        <f>'economic projections'!M17</f>
        <v>4790.6601399039573</v>
      </c>
      <c r="AA17">
        <f>'economic projections'!N17</f>
        <v>47014.201125961386</v>
      </c>
      <c r="AB17">
        <f>'economic projections'!O17</f>
        <v>1.2985123875868803</v>
      </c>
      <c r="AC17">
        <f>'economic projections'!P17</f>
        <v>1.3536750204714756</v>
      </c>
      <c r="AD17">
        <f>'economic projections'!Q17</f>
        <v>1.4023386200699604</v>
      </c>
      <c r="AE17">
        <f>'economic projections'!R17</f>
        <v>1.333245198479712</v>
      </c>
      <c r="AF17">
        <f>'economic projections'!S17</f>
        <v>1.4023386200699604</v>
      </c>
      <c r="AG17">
        <f>'economic projections'!T17</f>
        <v>1.333245198479712</v>
      </c>
      <c r="AH17">
        <f>'economic projections'!U17</f>
        <v>1.3522910613054757</v>
      </c>
      <c r="AI17">
        <f>'economic projections'!V17</f>
        <v>1.661365088182335</v>
      </c>
      <c r="AJ17">
        <f>'economic projections'!W17</f>
        <v>4.3360000000000003</v>
      </c>
      <c r="AK17">
        <f>'economic projections'!X17</f>
        <v>60.99</v>
      </c>
      <c r="AL17">
        <f>'economic projections'!Y17</f>
        <v>167.7394580324264</v>
      </c>
      <c r="AM17">
        <f>'economic projections'!Z17</f>
        <v>164.468181328253</v>
      </c>
      <c r="AN17">
        <f>'economic projections'!AA17</f>
        <v>3.895</v>
      </c>
      <c r="AO17">
        <f>'economic projections'!AB17</f>
        <v>2.4040000000000004</v>
      </c>
      <c r="AP17">
        <f>'economic projections'!AC17</f>
        <v>2.7390000000000012</v>
      </c>
      <c r="AQ17">
        <f>'economic projections'!AD17</f>
        <v>3.375</v>
      </c>
      <c r="AU17">
        <f>INDEX('budget projections'!$B$2:$Q$32,MATCH($A17,'budget projections'!$A$2:$A$32,0),MATCH(AU$1,'budget projections'!$B$1:$Q$1,0))</f>
        <v>645.36304292238253</v>
      </c>
      <c r="AV17">
        <f>INDEX('budget projections'!$B$2:$Q$32,MATCH($A17,'budget projections'!$A$2:$A$32,0),MATCH(AV$1,'budget projections'!$B$1:$Q$1,0))</f>
        <v>128.36490832546951</v>
      </c>
      <c r="AW17">
        <f>INDEX('budget projections'!$B$2:$Q$32,MATCH($A17,'budget projections'!$A$2:$A$32,0),MATCH(AW$1,'budget projections'!$B$1:$Q$1,0))</f>
        <v>67.95071272819483</v>
      </c>
      <c r="AX17">
        <f>INDEX('budget projections'!$B$2:$Q$32,MATCH($A17,'budget projections'!$A$2:$A$32,0),MATCH(AX$1,'budget projections'!$B$1:$Q$1,0))</f>
        <v>131.19977797982799</v>
      </c>
      <c r="AY17">
        <f>INDEX('budget projections'!$B$2:$Q$32,MATCH($A17,'budget projections'!$A$2:$A$32,0),MATCH(AY$1,'budget projections'!$B$1:$Q$1,0))</f>
        <v>211.17684783183162</v>
      </c>
      <c r="AZ17">
        <f>INDEX('budget projections'!$B$2:$Q$32,MATCH($A17,'budget projections'!$A$2:$A$32,0),MATCH(AZ$1,'budget projections'!$B$1:$Q$1,0))</f>
        <v>12001.785263435424</v>
      </c>
      <c r="BA17">
        <f>INDEX('budget projections'!$B$2:$Q$32,MATCH($A17,'budget projections'!$A$2:$A$32,0),MATCH(BA$1,'budget projections'!$B$1:$Q$1,0))</f>
        <v>2554.2815471734821</v>
      </c>
      <c r="BB17">
        <f>INDEX('budget projections'!$B$2:$Q$32,MATCH($A17,'budget projections'!$A$2:$A$32,0),MATCH(BB$1,'budget projections'!$B$1:$Q$1,0))</f>
        <v>7528.8541683114572</v>
      </c>
      <c r="BC17">
        <f>INDEX('budget projections'!$B$2:$Q$32,MATCH($A17,'budget projections'!$A$2:$A$32,0),MATCH(BC$1,'budget projections'!$B$1:$Q$1,0))</f>
        <v>2880.5601029876539</v>
      </c>
      <c r="BD17">
        <f>INDEX('budget projections'!$B$2:$Q$32,MATCH($A17,'budget projections'!$A$2:$A$32,0),MATCH(BD$1,'budget projections'!$B$1:$Q$1,0))</f>
        <v>3481.4015933774408</v>
      </c>
      <c r="BE17">
        <f>INDEX('budget projections'!$B$2:$Q$32,MATCH($A17,'budget projections'!$A$2:$A$32,0),MATCH(BE$1,'budget projections'!$B$1:$Q$1,0))</f>
        <v>1166.8924719463619</v>
      </c>
      <c r="BF17">
        <f>INDEX('budget projections'!$B$2:$Q$32,MATCH($A17,'budget projections'!$A$2:$A$32,0),MATCH(BF$1,'budget projections'!$B$1:$Q$1,0))</f>
        <v>1918.6495479504842</v>
      </c>
    </row>
    <row r="18" spans="1:58">
      <c r="A18">
        <f t="shared" si="1"/>
        <v>2039</v>
      </c>
      <c r="B18">
        <f t="shared" ca="1" si="0"/>
        <v>360.22869599999996</v>
      </c>
      <c r="C18">
        <f ca="1">'Population projections'!I18</f>
        <v>24.279029000000001</v>
      </c>
      <c r="D18">
        <f ca="1">'Population projections'!J18</f>
        <v>48.715969999999999</v>
      </c>
      <c r="E18">
        <f ca="1">'Population projections'!K18</f>
        <v>30.061854</v>
      </c>
      <c r="F18">
        <f ca="1">'Population projections'!L18</f>
        <v>47.055408</v>
      </c>
      <c r="G18">
        <f ca="1">'Population projections'!M18</f>
        <v>46.608168999999997</v>
      </c>
      <c r="H18">
        <f ca="1">'Population projections'!N18</f>
        <v>46.189078000000002</v>
      </c>
      <c r="I18">
        <f ca="1">'Population projections'!O18</f>
        <v>40.142108</v>
      </c>
      <c r="J18">
        <f ca="1">'Population projections'!P18</f>
        <v>35.750629000000004</v>
      </c>
      <c r="K18">
        <f ca="1">'Population projections'!Q18</f>
        <v>29.311731999999999</v>
      </c>
      <c r="L18">
        <f ca="1">'Population projections'!R18</f>
        <v>12.114718999999999</v>
      </c>
      <c r="M18">
        <f ca="1">'Population projections'!S18</f>
        <v>141.59627499999999</v>
      </c>
      <c r="N18">
        <f ca="1">'Population projections'!T18</f>
        <v>218.63242100000002</v>
      </c>
      <c r="O18">
        <f>'economic projections'!B18</f>
        <v>49170.688670282449</v>
      </c>
      <c r="P18">
        <f>'economic projections'!C18</f>
        <v>33701.134739507143</v>
      </c>
      <c r="Q18">
        <f>'economic projections'!D18</f>
        <v>8784.635251842843</v>
      </c>
      <c r="R18">
        <f>'economic projections'!E18</f>
        <v>8067.4967992139109</v>
      </c>
      <c r="S18">
        <f>'economic projections'!F18</f>
        <v>-1382.5781202814478</v>
      </c>
      <c r="T18">
        <f>'economic projections'!G18</f>
        <v>26487.396648079583</v>
      </c>
      <c r="U18">
        <f>'economic projections'!H18</f>
        <v>21597.874745583547</v>
      </c>
      <c r="V18">
        <f>'economic projections'!I18</f>
        <v>3601.124736271956</v>
      </c>
      <c r="W18">
        <f>'economic projections'!J18</f>
        <v>1497.2071012324784</v>
      </c>
      <c r="X18">
        <f>'economic projections'!K18</f>
        <v>4384.847658275351</v>
      </c>
      <c r="Y18">
        <f>'economic projections'!L18</f>
        <v>2846.0909885193469</v>
      </c>
      <c r="Z18">
        <f>'economic projections'!M18</f>
        <v>4965.1838888006587</v>
      </c>
      <c r="AA18">
        <f>'economic projections'!N18</f>
        <v>48726.928472980158</v>
      </c>
      <c r="AB18">
        <f>'economic projections'!O18</f>
        <v>1.3141205064856745</v>
      </c>
      <c r="AC18">
        <f>'economic projections'!P18</f>
        <v>1.3795437501126855</v>
      </c>
      <c r="AD18">
        <f>'economic projections'!Q18</f>
        <v>1.4337510051595275</v>
      </c>
      <c r="AE18">
        <f>'economic projections'!R18</f>
        <v>1.3585242509913247</v>
      </c>
      <c r="AF18">
        <f>'economic projections'!S18</f>
        <v>1.4337510051595275</v>
      </c>
      <c r="AG18">
        <f>'economic projections'!T18</f>
        <v>1.3585242509913247</v>
      </c>
      <c r="AH18">
        <f>'economic projections'!U18</f>
        <v>1.3794856345483288</v>
      </c>
      <c r="AI18">
        <f>'economic projections'!V18</f>
        <v>1.7173034182181752</v>
      </c>
      <c r="AJ18">
        <f>'economic projections'!W18</f>
        <v>4.3049999999999997</v>
      </c>
      <c r="AK18">
        <f>'economic projections'!X18</f>
        <v>60.96</v>
      </c>
      <c r="AL18">
        <f>'economic projections'!Y18</f>
        <v>168.18732238537297</v>
      </c>
      <c r="AM18">
        <f>'economic projections'!Z18</f>
        <v>164.90731137239942</v>
      </c>
      <c r="AN18">
        <f>'economic projections'!AA18</f>
        <v>3.9220000000000002</v>
      </c>
      <c r="AO18">
        <f>'economic projections'!AB18</f>
        <v>2.4310000000000005</v>
      </c>
      <c r="AP18">
        <f>'economic projections'!AC18</f>
        <v>2.7660000000000013</v>
      </c>
      <c r="AQ18">
        <f>'economic projections'!AD18</f>
        <v>3.3919999999999999</v>
      </c>
      <c r="AU18">
        <f>INDEX('budget projections'!$B$2:$Q$32,MATCH($A18,'budget projections'!$A$2:$A$32,0),MATCH(AU$1,'budget projections'!$B$1:$Q$1,0))</f>
        <v>668.87361857604492</v>
      </c>
      <c r="AV18">
        <f>INDEX('budget projections'!$B$2:$Q$32,MATCH($A18,'budget projections'!$A$2:$A$32,0),MATCH(AV$1,'budget projections'!$B$1:$Q$1,0))</f>
        <v>133.04124193576632</v>
      </c>
      <c r="AW18">
        <f>INDEX('budget projections'!$B$2:$Q$32,MATCH($A18,'budget projections'!$A$2:$A$32,0),MATCH(AW$1,'budget projections'!$B$1:$Q$1,0))</f>
        <v>70.426157192882968</v>
      </c>
      <c r="AX18">
        <f>INDEX('budget projections'!$B$2:$Q$32,MATCH($A18,'budget projections'!$A$2:$A$32,0),MATCH(AX$1,'budget projections'!$B$1:$Q$1,0))</f>
        <v>135.97938589163311</v>
      </c>
      <c r="AY18">
        <f>INDEX('budget projections'!$B$2:$Q$32,MATCH($A18,'budget projections'!$A$2:$A$32,0),MATCH(AY$1,'budget projections'!$B$1:$Q$1,0))</f>
        <v>218.87002039834525</v>
      </c>
      <c r="AZ18">
        <f>INDEX('budget projections'!$B$2:$Q$32,MATCH($A18,'budget projections'!$A$2:$A$32,0),MATCH(AZ$1,'budget projections'!$B$1:$Q$1,0))</f>
        <v>12548.645889646579</v>
      </c>
      <c r="BA18">
        <f>INDEX('budget projections'!$B$2:$Q$32,MATCH($A18,'budget projections'!$A$2:$A$32,0),MATCH(BA$1,'budget projections'!$B$1:$Q$1,0))</f>
        <v>2647.3340239370118</v>
      </c>
      <c r="BB18">
        <f>INDEX('budget projections'!$B$2:$Q$32,MATCH($A18,'budget projections'!$A$2:$A$32,0),MATCH(BB$1,'budget projections'!$B$1:$Q$1,0))</f>
        <v>7858.1917548375095</v>
      </c>
      <c r="BC18">
        <f>INDEX('budget projections'!$B$2:$Q$32,MATCH($A18,'budget projections'!$A$2:$A$32,0),MATCH(BC$1,'budget projections'!$B$1:$Q$1,0))</f>
        <v>2988.422523247873</v>
      </c>
      <c r="BD18">
        <f>INDEX('budget projections'!$B$2:$Q$32,MATCH($A18,'budget projections'!$A$2:$A$32,0),MATCH(BD$1,'budget projections'!$B$1:$Q$1,0))</f>
        <v>3673.523137577974</v>
      </c>
      <c r="BE18">
        <f>INDEX('budget projections'!$B$2:$Q$32,MATCH($A18,'budget projections'!$A$2:$A$32,0),MATCH(BE$1,'budget projections'!$B$1:$Q$1,0))</f>
        <v>1196.246094011663</v>
      </c>
      <c r="BF18">
        <f>INDEX('budget projections'!$B$2:$Q$32,MATCH($A18,'budget projections'!$A$2:$A$32,0),MATCH(BF$1,'budget projections'!$B$1:$Q$1,0))</f>
        <v>2043.1201108720579</v>
      </c>
    </row>
    <row r="19" spans="1:58">
      <c r="A19">
        <f t="shared" si="1"/>
        <v>2040</v>
      </c>
      <c r="B19">
        <f t="shared" ca="1" si="0"/>
        <v>361.45517799999999</v>
      </c>
      <c r="C19">
        <f ca="1">'Population projections'!I19</f>
        <v>24.299838000000001</v>
      </c>
      <c r="D19">
        <f ca="1">'Population projections'!J19</f>
        <v>49.03013</v>
      </c>
      <c r="E19">
        <f ca="1">'Population projections'!K19</f>
        <v>29.785819</v>
      </c>
      <c r="F19">
        <f ca="1">'Population projections'!L19</f>
        <v>47.001384000000002</v>
      </c>
      <c r="G19">
        <f ca="1">'Population projections'!M19</f>
        <v>46.731574000000002</v>
      </c>
      <c r="H19">
        <f ca="1">'Population projections'!N19</f>
        <v>46.429752999999998</v>
      </c>
      <c r="I19">
        <f ca="1">'Population projections'!O19</f>
        <v>40.600828999999997</v>
      </c>
      <c r="J19">
        <f ca="1">'Population projections'!P19</f>
        <v>35.361113000000003</v>
      </c>
      <c r="K19">
        <f ca="1">'Population projections'!Q19</f>
        <v>29.547713000000002</v>
      </c>
      <c r="L19">
        <f ca="1">'Population projections'!R19</f>
        <v>12.667025000000001</v>
      </c>
      <c r="M19">
        <f ca="1">'Population projections'!S19</f>
        <v>141.84392500000001</v>
      </c>
      <c r="N19">
        <f ca="1">'Population projections'!T19</f>
        <v>219.61125299999998</v>
      </c>
      <c r="O19">
        <f>'economic projections'!B19</f>
        <v>50945.258824392942</v>
      </c>
      <c r="P19">
        <f>'economic projections'!C19</f>
        <v>34917.408692255958</v>
      </c>
      <c r="Q19">
        <f>'economic projections'!D19</f>
        <v>9101.672738081852</v>
      </c>
      <c r="R19">
        <f>'economic projections'!E19</f>
        <v>8358.6527586975408</v>
      </c>
      <c r="S19">
        <f>'economic projections'!F19</f>
        <v>-1432.4753646424087</v>
      </c>
      <c r="T19">
        <f>'economic projections'!G19</f>
        <v>27443.326793108772</v>
      </c>
      <c r="U19">
        <f>'economic projections'!H19</f>
        <v>22377.342045151658</v>
      </c>
      <c r="V19">
        <f>'economic projections'!I19</f>
        <v>3731.0893280040109</v>
      </c>
      <c r="W19">
        <f>'economic projections'!J19</f>
        <v>1551.2413055159586</v>
      </c>
      <c r="X19">
        <f>'economic projections'!K19</f>
        <v>4577.8476782655353</v>
      </c>
      <c r="Y19">
        <f>'economic projections'!L19</f>
        <v>2948.80641229501</v>
      </c>
      <c r="Z19">
        <f>'economic projections'!M19</f>
        <v>5144.3773753474743</v>
      </c>
      <c r="AA19">
        <f>'economic projections'!N19</f>
        <v>50485.483321570013</v>
      </c>
      <c r="AB19">
        <f>'economic projections'!O19</f>
        <v>1.329771681717919</v>
      </c>
      <c r="AC19">
        <f>'economic projections'!P19</f>
        <v>1.4058378539898333</v>
      </c>
      <c r="AD19">
        <f>'economic projections'!Q19</f>
        <v>1.4657953401248431</v>
      </c>
      <c r="AE19">
        <f>'economic projections'!R19</f>
        <v>1.3842146818448791</v>
      </c>
      <c r="AF19">
        <f>'economic projections'!S19</f>
        <v>1.4657953401248431</v>
      </c>
      <c r="AG19">
        <f>'economic projections'!T19</f>
        <v>1.3842146818448791</v>
      </c>
      <c r="AH19">
        <f>'economic projections'!U19</f>
        <v>1.4071443215210226</v>
      </c>
      <c r="AI19">
        <f>'economic projections'!V19</f>
        <v>1.7750562646717503</v>
      </c>
      <c r="AJ19">
        <f>'economic projections'!W19</f>
        <v>4.2770000000000001</v>
      </c>
      <c r="AK19">
        <f>'economic projections'!X19</f>
        <v>60.91</v>
      </c>
      <c r="AL19">
        <f>'economic projections'!Y19</f>
        <v>168.58760821265017</v>
      </c>
      <c r="AM19">
        <f>'economic projections'!Z19</f>
        <v>165.29979077346573</v>
      </c>
      <c r="AN19">
        <f>'economic projections'!AA19</f>
        <v>3.952</v>
      </c>
      <c r="AO19">
        <f>'economic projections'!AB19</f>
        <v>2.4610000000000007</v>
      </c>
      <c r="AP19">
        <f>'economic projections'!AC19</f>
        <v>2.7960000000000016</v>
      </c>
      <c r="AQ19">
        <f>'economic projections'!AD19</f>
        <v>3.4140000000000001</v>
      </c>
      <c r="AU19">
        <f>INDEX('budget projections'!$B$2:$Q$32,MATCH($A19,'budget projections'!$A$2:$A$32,0),MATCH(AU$1,'budget projections'!$B$1:$Q$1,0))</f>
        <v>693.01326747045448</v>
      </c>
      <c r="AV19">
        <f>INDEX('budget projections'!$B$2:$Q$32,MATCH($A19,'budget projections'!$A$2:$A$32,0),MATCH(AV$1,'budget projections'!$B$1:$Q$1,0))</f>
        <v>137.84270035722815</v>
      </c>
      <c r="AW19">
        <f>INDEX('budget projections'!$B$2:$Q$32,MATCH($A19,'budget projections'!$A$2:$A$32,0),MATCH(AW$1,'budget projections'!$B$1:$Q$1,0))</f>
        <v>72.967837205974121</v>
      </c>
      <c r="AX19">
        <f>INDEX('budget projections'!$B$2:$Q$32,MATCH($A19,'budget projections'!$A$2:$A$32,0),MATCH(AX$1,'budget projections'!$B$1:$Q$1,0))</f>
        <v>140.88688192846217</v>
      </c>
      <c r="AY19">
        <f>INDEX('budget projections'!$B$2:$Q$32,MATCH($A19,'budget projections'!$A$2:$A$32,0),MATCH(AY$1,'budget projections'!$B$1:$Q$1,0))</f>
        <v>226.76903943452152</v>
      </c>
      <c r="AZ19">
        <f>INDEX('budget projections'!$B$2:$Q$32,MATCH($A19,'budget projections'!$A$2:$A$32,0),MATCH(AZ$1,'budget projections'!$B$1:$Q$1,0))</f>
        <v>13120.167405609614</v>
      </c>
      <c r="BA19">
        <f>INDEX('budget projections'!$B$2:$Q$32,MATCH($A19,'budget projections'!$A$2:$A$32,0),MATCH(BA$1,'budget projections'!$B$1:$Q$1,0))</f>
        <v>2742.8763088608989</v>
      </c>
      <c r="BB19">
        <f>INDEX('budget projections'!$B$2:$Q$32,MATCH($A19,'budget projections'!$A$2:$A$32,0),MATCH(BB$1,'budget projections'!$B$1:$Q$1,0))</f>
        <v>8198.842491422969</v>
      </c>
      <c r="BC19">
        <f>INDEX('budget projections'!$B$2:$Q$32,MATCH($A19,'budget projections'!$A$2:$A$32,0),MATCH(BC$1,'budget projections'!$B$1:$Q$1,0))</f>
        <v>3102.8378049436928</v>
      </c>
      <c r="BD19">
        <f>INDEX('budget projections'!$B$2:$Q$32,MATCH($A19,'budget projections'!$A$2:$A$32,0),MATCH(BD$1,'budget projections'!$B$1:$Q$1,0))</f>
        <v>3869.7122965983413</v>
      </c>
      <c r="BE19">
        <f>INDEX('budget projections'!$B$2:$Q$32,MATCH($A19,'budget projections'!$A$2:$A$32,0),MATCH(BE$1,'budget projections'!$B$1:$Q$1,0))</f>
        <v>1226.2923898809356</v>
      </c>
      <c r="BF19">
        <f>INDEX('budget projections'!$B$2:$Q$32,MATCH($A19,'budget projections'!$A$2:$A$32,0),MATCH(BF$1,'budget projections'!$B$1:$Q$1,0))</f>
        <v>2178.448605325746</v>
      </c>
    </row>
    <row r="20" spans="1:58">
      <c r="A20">
        <f t="shared" si="1"/>
        <v>2041</v>
      </c>
      <c r="B20">
        <f t="shared" ca="1" si="0"/>
        <v>362.62860000000001</v>
      </c>
      <c r="C20">
        <f ca="1">'Population projections'!I20</f>
        <v>24.308308</v>
      </c>
      <c r="D20">
        <f ca="1">'Population projections'!J20</f>
        <v>49.337733999999998</v>
      </c>
      <c r="E20">
        <f ca="1">'Population projections'!K20</f>
        <v>29.532468999999999</v>
      </c>
      <c r="F20">
        <f ca="1">'Population projections'!L20</f>
        <v>46.891241000000001</v>
      </c>
      <c r="G20">
        <f ca="1">'Population projections'!M20</f>
        <v>46.933577</v>
      </c>
      <c r="H20">
        <f ca="1">'Population projections'!N20</f>
        <v>46.556938000000002</v>
      </c>
      <c r="I20">
        <f ca="1">'Population projections'!O20</f>
        <v>41.135607999999998</v>
      </c>
      <c r="J20">
        <f ca="1">'Population projections'!P20</f>
        <v>35.145820000000001</v>
      </c>
      <c r="K20">
        <f ca="1">'Population projections'!Q20</f>
        <v>29.600072999999998</v>
      </c>
      <c r="L20">
        <f ca="1">'Population projections'!R20</f>
        <v>13.186832000000001</v>
      </c>
      <c r="M20">
        <f ca="1">'Population projections'!S20</f>
        <v>142.083733</v>
      </c>
      <c r="N20">
        <f ca="1">'Population projections'!T20</f>
        <v>220.54486700000001</v>
      </c>
      <c r="O20">
        <f>'economic projections'!B20</f>
        <v>52771.136900659192</v>
      </c>
      <c r="P20">
        <f>'economic projections'!C20</f>
        <v>36168.848619786411</v>
      </c>
      <c r="Q20">
        <f>'economic projections'!D20</f>
        <v>9427.8766890147072</v>
      </c>
      <c r="R20">
        <f>'economic projections'!E20</f>
        <v>8658.2268735692614</v>
      </c>
      <c r="S20">
        <f>'economic projections'!F20</f>
        <v>-1483.8152817111877</v>
      </c>
      <c r="T20">
        <f>'economic projections'!G20</f>
        <v>28426.895625373796</v>
      </c>
      <c r="U20">
        <f>'economic projections'!H20</f>
        <v>23179.345984049894</v>
      </c>
      <c r="V20">
        <f>'economic projections'!I20</f>
        <v>3864.8115695196752</v>
      </c>
      <c r="W20">
        <f>'economic projections'!J20</f>
        <v>1606.8377939056506</v>
      </c>
      <c r="X20">
        <f>'economic projections'!K20</f>
        <v>4780.3138341076465</v>
      </c>
      <c r="Y20">
        <f>'economic projections'!L20</f>
        <v>3054.4916341116636</v>
      </c>
      <c r="Z20">
        <f>'economic projections'!M20</f>
        <v>5328.7518604799288</v>
      </c>
      <c r="AA20">
        <f>'economic projections'!N20</f>
        <v>52294.883043815084</v>
      </c>
      <c r="AB20">
        <f>'economic projections'!O20</f>
        <v>1.3454629875621906</v>
      </c>
      <c r="AC20">
        <f>'economic projections'!P20</f>
        <v>1.4326190651083397</v>
      </c>
      <c r="AD20">
        <f>'economic projections'!Q20</f>
        <v>1.4985118921164295</v>
      </c>
      <c r="AE20">
        <f>'economic projections'!R20</f>
        <v>1.4103494062475435</v>
      </c>
      <c r="AF20">
        <f>'economic projections'!S20</f>
        <v>1.4985118921164295</v>
      </c>
      <c r="AG20">
        <f>'economic projections'!T20</f>
        <v>1.4103494062475435</v>
      </c>
      <c r="AH20">
        <f>'economic projections'!U20</f>
        <v>1.4353857080539496</v>
      </c>
      <c r="AI20">
        <f>'economic projections'!V20</f>
        <v>1.8346929973932422</v>
      </c>
      <c r="AJ20">
        <f>'economic projections'!W20</f>
        <v>4.2539999999999996</v>
      </c>
      <c r="AK20">
        <f>'economic projections'!X20</f>
        <v>60.85</v>
      </c>
      <c r="AL20">
        <f>'economic projections'!Y20</f>
        <v>168.95344332247163</v>
      </c>
      <c r="AM20">
        <f>'economic projections'!Z20</f>
        <v>165.65849131944415</v>
      </c>
      <c r="AN20">
        <f>'economic projections'!AA20</f>
        <v>3.984</v>
      </c>
      <c r="AO20">
        <f>'economic projections'!AB20</f>
        <v>2.4929999999999999</v>
      </c>
      <c r="AP20">
        <f>'economic projections'!AC20</f>
        <v>2.8280000000000012</v>
      </c>
      <c r="AQ20">
        <f>'economic projections'!AD20</f>
        <v>3.4420000000000002</v>
      </c>
      <c r="AU20">
        <f>INDEX('budget projections'!$B$2:$Q$32,MATCH($A20,'budget projections'!$A$2:$A$32,0),MATCH(AU$1,'budget projections'!$B$1:$Q$1,0))</f>
        <v>717.85086297659552</v>
      </c>
      <c r="AV20">
        <f>INDEX('budget projections'!$B$2:$Q$32,MATCH($A20,'budget projections'!$A$2:$A$32,0),MATCH(AV$1,'budget projections'!$B$1:$Q$1,0))</f>
        <v>142.78298273803119</v>
      </c>
      <c r="AW20">
        <f>INDEX('budget projections'!$B$2:$Q$32,MATCH($A20,'budget projections'!$A$2:$A$32,0),MATCH(AW$1,'budget projections'!$B$1:$Q$1,0))</f>
        <v>75.583004491436228</v>
      </c>
      <c r="AX20">
        <f>INDEX('budget projections'!$B$2:$Q$32,MATCH($A20,'budget projections'!$A$2:$A$32,0),MATCH(AX$1,'budget projections'!$B$1:$Q$1,0))</f>
        <v>145.93626777677824</v>
      </c>
      <c r="AY20">
        <f>INDEX('budget projections'!$B$2:$Q$32,MATCH($A20,'budget projections'!$A$2:$A$32,0),MATCH(AY$1,'budget projections'!$B$1:$Q$1,0))</f>
        <v>234.89644180785479</v>
      </c>
      <c r="AZ20">
        <f>INDEX('budget projections'!$B$2:$Q$32,MATCH($A20,'budget projections'!$A$2:$A$32,0),MATCH(AZ$1,'budget projections'!$B$1:$Q$1,0))</f>
        <v>13707.011794614373</v>
      </c>
      <c r="BA20">
        <f>INDEX('budget projections'!$B$2:$Q$32,MATCH($A20,'budget projections'!$A$2:$A$32,0),MATCH(BA$1,'budget projections'!$B$1:$Q$1,0))</f>
        <v>2841.1809957704736</v>
      </c>
      <c r="BB20">
        <f>INDEX('budget projections'!$B$2:$Q$32,MATCH($A20,'budget projections'!$A$2:$A$32,0),MATCH(BB$1,'budget projections'!$B$1:$Q$1,0))</f>
        <v>8537.6626057332505</v>
      </c>
      <c r="BC20">
        <f>INDEX('budget projections'!$B$2:$Q$32,MATCH($A20,'budget projections'!$A$2:$A$32,0),MATCH(BC$1,'budget projections'!$B$1:$Q$1,0))</f>
        <v>3211.4287677206844</v>
      </c>
      <c r="BD20">
        <f>INDEX('budget projections'!$B$2:$Q$32,MATCH($A20,'budget projections'!$A$2:$A$32,0),MATCH(BD$1,'budget projections'!$B$1:$Q$1,0))</f>
        <v>4069.5877984696899</v>
      </c>
      <c r="BE20">
        <f>INDEX('budget projections'!$B$2:$Q$32,MATCH($A20,'budget projections'!$A$2:$A$32,0),MATCH(BE$1,'budget projections'!$B$1:$Q$1,0))</f>
        <v>1256.6460395428765</v>
      </c>
      <c r="BF20">
        <f>INDEX('budget projections'!$B$2:$Q$32,MATCH($A20,'budget projections'!$A$2:$A$32,0),MATCH(BF$1,'budget projections'!$B$1:$Q$1,0))</f>
        <v>2328.1681931106477</v>
      </c>
    </row>
    <row r="21" spans="1:58">
      <c r="A21">
        <f t="shared" si="1"/>
        <v>2042</v>
      </c>
      <c r="B21">
        <f t="shared" ca="1" si="0"/>
        <v>363.74821099999997</v>
      </c>
      <c r="C21">
        <f ca="1">'Population projections'!I21</f>
        <v>24.301129</v>
      </c>
      <c r="D21">
        <f ca="1">'Population projections'!J21</f>
        <v>49.630011000000003</v>
      </c>
      <c r="E21">
        <f ca="1">'Population projections'!K21</f>
        <v>29.333306</v>
      </c>
      <c r="F21">
        <f ca="1">'Population projections'!L21</f>
        <v>46.642716</v>
      </c>
      <c r="G21">
        <f ca="1">'Population projections'!M21</f>
        <v>47.260176999999999</v>
      </c>
      <c r="H21">
        <f ca="1">'Population projections'!N21</f>
        <v>46.682844000000003</v>
      </c>
      <c r="I21">
        <f ca="1">'Population projections'!O21</f>
        <v>41.629713000000002</v>
      </c>
      <c r="J21">
        <f ca="1">'Population projections'!P21</f>
        <v>35.068562999999997</v>
      </c>
      <c r="K21">
        <f ca="1">'Population projections'!Q21</f>
        <v>29.490428000000001</v>
      </c>
      <c r="L21">
        <f ca="1">'Population projections'!R21</f>
        <v>13.709324000000001</v>
      </c>
      <c r="M21">
        <f ca="1">'Population projections'!S21</f>
        <v>142.45332099999999</v>
      </c>
      <c r="N21">
        <f ca="1">'Population projections'!T21</f>
        <v>221.29489000000004</v>
      </c>
      <c r="O21">
        <f>'economic projections'!B21</f>
        <v>54655.06648801273</v>
      </c>
      <c r="P21">
        <f>'economic projections'!C21</f>
        <v>37460.076515512788</v>
      </c>
      <c r="Q21">
        <f>'economic projections'!D21</f>
        <v>9764.4518868125324</v>
      </c>
      <c r="R21">
        <f>'economic projections'!E21</f>
        <v>8967.325572955684</v>
      </c>
      <c r="S21">
        <f>'economic projections'!F21</f>
        <v>-1536.7874872682751</v>
      </c>
      <c r="T21">
        <f>'economic projections'!G21</f>
        <v>29441.735799199643</v>
      </c>
      <c r="U21">
        <f>'economic projections'!H21</f>
        <v>24006.848635680479</v>
      </c>
      <c r="V21">
        <f>'economic projections'!I21</f>
        <v>4002.7853425515282</v>
      </c>
      <c r="W21">
        <f>'economic projections'!J21</f>
        <v>1664.2019031480825</v>
      </c>
      <c r="X21">
        <f>'economic projections'!K21</f>
        <v>4994.4660144736154</v>
      </c>
      <c r="Y21">
        <f>'economic projections'!L21</f>
        <v>3163.5369854494502</v>
      </c>
      <c r="Z21">
        <f>'economic projections'!M21</f>
        <v>5518.9883018990622</v>
      </c>
      <c r="AA21">
        <f>'economic projections'!N21</f>
        <v>54161.810368479288</v>
      </c>
      <c r="AB21">
        <f>'economic projections'!O21</f>
        <v>1.3613663600751758</v>
      </c>
      <c r="AC21">
        <f>'economic projections'!P21</f>
        <v>1.4598961321080024</v>
      </c>
      <c r="AD21">
        <f>'economic projections'!Q21</f>
        <v>1.5319436924295471</v>
      </c>
      <c r="AE21">
        <f>'economic projections'!R21</f>
        <v>1.4369634649361096</v>
      </c>
      <c r="AF21">
        <f>'economic projections'!S21</f>
        <v>1.5319436924295471</v>
      </c>
      <c r="AG21">
        <f>'economic projections'!T21</f>
        <v>1.4369634649361096</v>
      </c>
      <c r="AH21">
        <f>'economic projections'!U21</f>
        <v>1.4641938992145924</v>
      </c>
      <c r="AI21">
        <f>'economic projections'!V21</f>
        <v>1.8961527320808493</v>
      </c>
      <c r="AJ21">
        <f>'economic projections'!W21</f>
        <v>4.234</v>
      </c>
      <c r="AK21">
        <f>'economic projections'!X21</f>
        <v>60.79</v>
      </c>
      <c r="AL21">
        <f>'economic projections'!Y21</f>
        <v>169.31331415674848</v>
      </c>
      <c r="AM21">
        <f>'economic projections'!Z21</f>
        <v>166.01134390595456</v>
      </c>
      <c r="AN21">
        <f>'economic projections'!AA21</f>
        <v>4.0190000000000001</v>
      </c>
      <c r="AO21">
        <f>'economic projections'!AB21</f>
        <v>2.5280000000000005</v>
      </c>
      <c r="AP21">
        <f>'economic projections'!AC21</f>
        <v>2.8630000000000013</v>
      </c>
      <c r="AQ21">
        <f>'economic projections'!AD21</f>
        <v>3.4820000000000002</v>
      </c>
      <c r="AU21">
        <f>INDEX('budget projections'!$B$2:$Q$32,MATCH($A21,'budget projections'!$A$2:$A$32,0),MATCH(AU$1,'budget projections'!$B$1:$Q$1,0))</f>
        <v>743.47813878486011</v>
      </c>
      <c r="AV21">
        <f>INDEX('budget projections'!$B$2:$Q$32,MATCH($A21,'budget projections'!$A$2:$A$32,0),MATCH(AV$1,'budget projections'!$B$1:$Q$1,0))</f>
        <v>147.88033522177895</v>
      </c>
      <c r="AW21">
        <f>INDEX('budget projections'!$B$2:$Q$32,MATCH($A21,'budget projections'!$A$2:$A$32,0),MATCH(AW$1,'budget projections'!$B$1:$Q$1,0))</f>
        <v>78.28131775178052</v>
      </c>
      <c r="AX21">
        <f>INDEX('budget projections'!$B$2:$Q$32,MATCH($A21,'budget projections'!$A$2:$A$32,0),MATCH(AX$1,'budget projections'!$B$1:$Q$1,0))</f>
        <v>151.14619253640927</v>
      </c>
      <c r="AY21">
        <f>INDEX('budget projections'!$B$2:$Q$32,MATCH($A21,'budget projections'!$A$2:$A$32,0),MATCH(AY$1,'budget projections'!$B$1:$Q$1,0))</f>
        <v>243.28224478039522</v>
      </c>
      <c r="AZ21">
        <f>INDEX('budget projections'!$B$2:$Q$32,MATCH($A21,'budget projections'!$A$2:$A$32,0),MATCH(AZ$1,'budget projections'!$B$1:$Q$1,0))</f>
        <v>14326.882078670142</v>
      </c>
      <c r="BA21">
        <f>INDEX('budget projections'!$B$2:$Q$32,MATCH($A21,'budget projections'!$A$2:$A$32,0),MATCH(BA$1,'budget projections'!$B$1:$Q$1,0))</f>
        <v>2942.6111573194794</v>
      </c>
      <c r="BB21">
        <f>INDEX('budget projections'!$B$2:$Q$32,MATCH($A21,'budget projections'!$A$2:$A$32,0),MATCH(BB$1,'budget projections'!$B$1:$Q$1,0))</f>
        <v>8888.4946995711362</v>
      </c>
      <c r="BC21">
        <f>INDEX('budget projections'!$B$2:$Q$32,MATCH($A21,'budget projections'!$A$2:$A$32,0),MATCH(BC$1,'budget projections'!$B$1:$Q$1,0))</f>
        <v>3328.2432471430525</v>
      </c>
      <c r="BD21">
        <f>INDEX('budget projections'!$B$2:$Q$32,MATCH($A21,'budget projections'!$A$2:$A$32,0),MATCH(BD$1,'budget projections'!$B$1:$Q$1,0))</f>
        <v>4272.8252199693306</v>
      </c>
      <c r="BE21">
        <f>INDEX('budget projections'!$B$2:$Q$32,MATCH($A21,'budget projections'!$A$2:$A$32,0),MATCH(BE$1,'budget projections'!$B$1:$Q$1,0))</f>
        <v>1287.4262324587526</v>
      </c>
      <c r="BF21">
        <f>INDEX('budget projections'!$B$2:$Q$32,MATCH($A21,'budget projections'!$A$2:$A$32,0),MATCH(BF$1,'budget projections'!$B$1:$Q$1,0))</f>
        <v>2495.7762217795257</v>
      </c>
    </row>
    <row r="22" spans="1:58">
      <c r="A22">
        <f t="shared" si="1"/>
        <v>2043</v>
      </c>
      <c r="B22">
        <f t="shared" ca="1" si="0"/>
        <v>364.81321100000002</v>
      </c>
      <c r="C22">
        <f ca="1">'Population projections'!I22</f>
        <v>24.277163999999999</v>
      </c>
      <c r="D22">
        <f ca="1">'Population projections'!J22</f>
        <v>49.907133999999999</v>
      </c>
      <c r="E22">
        <f ca="1">'Population projections'!K22</f>
        <v>29.244745999999999</v>
      </c>
      <c r="F22">
        <f ca="1">'Population projections'!L22</f>
        <v>46.242119000000002</v>
      </c>
      <c r="G22">
        <f ca="1">'Population projections'!M22</f>
        <v>47.662529999999997</v>
      </c>
      <c r="H22">
        <f ca="1">'Population projections'!N22</f>
        <v>46.757657999999999</v>
      </c>
      <c r="I22">
        <f ca="1">'Population projections'!O22</f>
        <v>42.031016999999999</v>
      </c>
      <c r="J22">
        <f ca="1">'Population projections'!P22</f>
        <v>35.166553999999998</v>
      </c>
      <c r="K22">
        <f ca="1">'Population projections'!Q22</f>
        <v>29.292950999999999</v>
      </c>
      <c r="L22">
        <f ca="1">'Population projections'!R22</f>
        <v>14.231337999999999</v>
      </c>
      <c r="M22">
        <f ca="1">'Population projections'!S22</f>
        <v>142.35844800000001</v>
      </c>
      <c r="N22">
        <f ca="1">'Population projections'!T22</f>
        <v>222.45476300000001</v>
      </c>
      <c r="O22">
        <f>'economic projections'!B22</f>
        <v>56602.973057645497</v>
      </c>
      <c r="P22">
        <f>'economic projections'!C22</f>
        <v>38795.153642525664</v>
      </c>
      <c r="Q22">
        <f>'economic projections'!D22</f>
        <v>10112.45695205853</v>
      </c>
      <c r="R22">
        <f>'economic projections'!E22</f>
        <v>9286.9210563758243</v>
      </c>
      <c r="S22">
        <f>'economic projections'!F22</f>
        <v>-1591.5585933145212</v>
      </c>
      <c r="T22">
        <f>'economic projections'!G22</f>
        <v>30491.039263083116</v>
      </c>
      <c r="U22">
        <f>'economic projections'!H22</f>
        <v>24862.452721056128</v>
      </c>
      <c r="V22">
        <f>'economic projections'!I22</f>
        <v>4145.444612160064</v>
      </c>
      <c r="W22">
        <f>'economic projections'!J22</f>
        <v>1723.51405897628</v>
      </c>
      <c r="X22">
        <f>'economic projections'!K22</f>
        <v>5218.8009246069751</v>
      </c>
      <c r="Y22">
        <f>'economic projections'!L22</f>
        <v>3276.2854436108682</v>
      </c>
      <c r="Z22">
        <f>'economic projections'!M22</f>
        <v>5715.6850449787444</v>
      </c>
      <c r="AA22">
        <f>'economic projections'!N22</f>
        <v>56092.13729001188</v>
      </c>
      <c r="AB22">
        <f>'economic projections'!O22</f>
        <v>1.3776210744144735</v>
      </c>
      <c r="AC22">
        <f>'economic projections'!P22</f>
        <v>1.4877071534246598</v>
      </c>
      <c r="AD22">
        <f>'economic projections'!Q22</f>
        <v>1.5661213562076504</v>
      </c>
      <c r="AE22">
        <f>'economic projections'!R22</f>
        <v>1.4640797453555041</v>
      </c>
      <c r="AF22">
        <f>'economic projections'!S22</f>
        <v>1.5661213562076504</v>
      </c>
      <c r="AG22">
        <f>'economic projections'!T22</f>
        <v>1.4640797453555041</v>
      </c>
      <c r="AH22">
        <f>'economic projections'!U22</f>
        <v>1.4935656288328372</v>
      </c>
      <c r="AI22">
        <f>'economic projections'!V22</f>
        <v>1.959440440886669</v>
      </c>
      <c r="AJ22">
        <f>'economic projections'!W22</f>
        <v>4.2169999999999996</v>
      </c>
      <c r="AK22">
        <f>'economic projections'!X22</f>
        <v>60.74</v>
      </c>
      <c r="AL22">
        <f>'economic projections'!Y22</f>
        <v>169.68411031475173</v>
      </c>
      <c r="AM22">
        <f>'economic projections'!Z22</f>
        <v>166.37490874910858</v>
      </c>
      <c r="AN22">
        <f>'economic projections'!AA22</f>
        <v>4.0549999999999997</v>
      </c>
      <c r="AO22">
        <f>'economic projections'!AB22</f>
        <v>2.5640000000000001</v>
      </c>
      <c r="AP22">
        <f>'economic projections'!AC22</f>
        <v>2.8990000000000009</v>
      </c>
      <c r="AQ22">
        <f>'economic projections'!AD22</f>
        <v>3.52</v>
      </c>
      <c r="AU22">
        <f>INDEX('budget projections'!$B$2:$Q$32,MATCH($A22,'budget projections'!$A$2:$A$32,0),MATCH(AU$1,'budget projections'!$B$1:$Q$1,0))</f>
        <v>769.97569965115235</v>
      </c>
      <c r="AV22">
        <f>INDEX('budget projections'!$B$2:$Q$32,MATCH($A22,'budget projections'!$A$2:$A$32,0),MATCH(AV$1,'budget projections'!$B$1:$Q$1,0))</f>
        <v>153.15079036908313</v>
      </c>
      <c r="AW22">
        <f>INDEX('budget projections'!$B$2:$Q$32,MATCH($A22,'budget projections'!$A$2:$A$32,0),MATCH(AW$1,'budget projections'!$B$1:$Q$1,0))</f>
        <v>81.071263916453958</v>
      </c>
      <c r="AX22">
        <f>INDEX('budget projections'!$B$2:$Q$32,MATCH($A22,'budget projections'!$A$2:$A$32,0),MATCH(AX$1,'budget projections'!$B$1:$Q$1,0))</f>
        <v>156.53304283840686</v>
      </c>
      <c r="AY22">
        <f>INDEX('budget projections'!$B$2:$Q$32,MATCH($A22,'budget projections'!$A$2:$A$32,0),MATCH(AY$1,'budget projections'!$B$1:$Q$1,0))</f>
        <v>251.95282398436845</v>
      </c>
      <c r="AZ22">
        <f>INDEX('budget projections'!$B$2:$Q$32,MATCH($A22,'budget projections'!$A$2:$A$32,0),MATCH(AZ$1,'budget projections'!$B$1:$Q$1,0))</f>
        <v>14976.600656433173</v>
      </c>
      <c r="BA22">
        <f>INDEX('budget projections'!$B$2:$Q$32,MATCH($A22,'budget projections'!$A$2:$A$32,0),MATCH(BA$1,'budget projections'!$B$1:$Q$1,0))</f>
        <v>3047.4858189663455</v>
      </c>
      <c r="BB22">
        <f>INDEX('budget projections'!$B$2:$Q$32,MATCH($A22,'budget projections'!$A$2:$A$32,0),MATCH(BB$1,'budget projections'!$B$1:$Q$1,0))</f>
        <v>9254.6417314790597</v>
      </c>
      <c r="BC22">
        <f>INDEX('budget projections'!$B$2:$Q$32,MATCH($A22,'budget projections'!$A$2:$A$32,0),MATCH(BC$1,'budget projections'!$B$1:$Q$1,0))</f>
        <v>3453.0319715731312</v>
      </c>
      <c r="BD22">
        <f>INDEX('budget projections'!$B$2:$Q$32,MATCH($A22,'budget projections'!$A$2:$A$32,0),MATCH(BD$1,'budget projections'!$B$1:$Q$1,0))</f>
        <v>4482.883612217749</v>
      </c>
      <c r="BE22">
        <f>INDEX('budget projections'!$B$2:$Q$32,MATCH($A22,'budget projections'!$A$2:$A$32,0),MATCH(BE$1,'budget projections'!$B$1:$Q$1,0))</f>
        <v>1318.7261476881793</v>
      </c>
      <c r="BF22">
        <f>INDEX('budget projections'!$B$2:$Q$32,MATCH($A22,'budget projections'!$A$2:$A$32,0),MATCH(BF$1,'budget projections'!$B$1:$Q$1,0))</f>
        <v>2674.4731059877663</v>
      </c>
    </row>
    <row r="23" spans="1:58">
      <c r="A23">
        <f t="shared" si="1"/>
        <v>2044</v>
      </c>
      <c r="B23">
        <f t="shared" ca="1" si="0"/>
        <v>365.82556800000003</v>
      </c>
      <c r="C23">
        <f ca="1">'Population projections'!I23</f>
        <v>24.237178</v>
      </c>
      <c r="D23">
        <f ca="1">'Population projections'!J23</f>
        <v>50.155101000000002</v>
      </c>
      <c r="E23">
        <f ca="1">'Population projections'!K23</f>
        <v>29.251617</v>
      </c>
      <c r="F23">
        <f ca="1">'Population projections'!L23</f>
        <v>45.802841000000001</v>
      </c>
      <c r="G23">
        <f ca="1">'Population projections'!M23</f>
        <v>47.972099999999998</v>
      </c>
      <c r="H23">
        <f ca="1">'Population projections'!N23</f>
        <v>46.796467</v>
      </c>
      <c r="I23">
        <f ca="1">'Population projections'!O23</f>
        <v>42.519105000000003</v>
      </c>
      <c r="J23">
        <f ca="1">'Population projections'!P23</f>
        <v>35.251488999999999</v>
      </c>
      <c r="K23">
        <f ca="1">'Population projections'!Q23</f>
        <v>29.164558</v>
      </c>
      <c r="L23">
        <f ca="1">'Population projections'!R23</f>
        <v>14.675112</v>
      </c>
      <c r="M23">
        <f ca="1">'Population projections'!S23</f>
        <v>142.71334300000001</v>
      </c>
      <c r="N23">
        <f ca="1">'Population projections'!T23</f>
        <v>223.11222499999997</v>
      </c>
      <c r="O23">
        <f>'economic projections'!B23</f>
        <v>58619.736987689408</v>
      </c>
      <c r="P23">
        <f>'economic projections'!C23</f>
        <v>40177.424966808852</v>
      </c>
      <c r="Q23">
        <f>'economic projections'!D23</f>
        <v>10472.763793260376</v>
      </c>
      <c r="R23">
        <f>'economic projections'!E23</f>
        <v>9617.8140536144947</v>
      </c>
      <c r="S23">
        <f>'economic projections'!F23</f>
        <v>-1648.2658259943146</v>
      </c>
      <c r="T23">
        <f>'economic projections'!G23</f>
        <v>31577.434992026767</v>
      </c>
      <c r="U23">
        <f>'economic projections'!H23</f>
        <v>25748.301911507358</v>
      </c>
      <c r="V23">
        <f>'economic projections'!I23</f>
        <v>4293.1468036913275</v>
      </c>
      <c r="W23">
        <f>'economic projections'!J23</f>
        <v>1784.922864897605</v>
      </c>
      <c r="X23">
        <f>'economic projections'!K23</f>
        <v>5455.3954768796802</v>
      </c>
      <c r="Y23">
        <f>'economic projections'!L23</f>
        <v>3393.0194939667235</v>
      </c>
      <c r="Z23">
        <f>'economic projections'!M23</f>
        <v>5919.3349031313373</v>
      </c>
      <c r="AA23">
        <f>'economic projections'!N23</f>
        <v>58090.700141655005</v>
      </c>
      <c r="AB23">
        <f>'economic projections'!O23</f>
        <v>1.3942489607826563</v>
      </c>
      <c r="AC23">
        <f>'economic projections'!P23</f>
        <v>1.5160628517689339</v>
      </c>
      <c r="AD23">
        <f>'economic projections'!Q23</f>
        <v>1.6010928460917671</v>
      </c>
      <c r="AE23">
        <f>'economic projections'!R23</f>
        <v>1.4917370062972493</v>
      </c>
      <c r="AF23">
        <f>'economic projections'!S23</f>
        <v>1.6010928460917671</v>
      </c>
      <c r="AG23">
        <f>'economic projections'!T23</f>
        <v>1.4917370062972493</v>
      </c>
      <c r="AH23">
        <f>'economic projections'!U23</f>
        <v>1.5235414910035123</v>
      </c>
      <c r="AI23">
        <f>'economic projections'!V23</f>
        <v>2.0247199311496855</v>
      </c>
      <c r="AJ23">
        <f>'economic projections'!W23</f>
        <v>4.202</v>
      </c>
      <c r="AK23">
        <f>'economic projections'!X23</f>
        <v>60.7</v>
      </c>
      <c r="AL23">
        <f>'economic projections'!Y23</f>
        <v>170.06420272185679</v>
      </c>
      <c r="AM23">
        <f>'economic projections'!Z23</f>
        <v>166.74758854470659</v>
      </c>
      <c r="AN23">
        <f>'economic projections'!AA23</f>
        <v>4.093</v>
      </c>
      <c r="AO23">
        <f>'economic projections'!AB23</f>
        <v>2.6020000000000003</v>
      </c>
      <c r="AP23">
        <f>'economic projections'!AC23</f>
        <v>2.9370000000000012</v>
      </c>
      <c r="AQ23">
        <f>'economic projections'!AD23</f>
        <v>3.5569999999999999</v>
      </c>
      <c r="AU23">
        <f>INDEX('budget projections'!$B$2:$Q$32,MATCH($A23,'budget projections'!$A$2:$A$32,0),MATCH(AU$1,'budget projections'!$B$1:$Q$1,0))</f>
        <v>797.40993382972295</v>
      </c>
      <c r="AV23">
        <f>INDEX('budget projections'!$B$2:$Q$32,MATCH($A23,'budget projections'!$A$2:$A$32,0),MATCH(AV$1,'budget projections'!$B$1:$Q$1,0))</f>
        <v>158.60755302993354</v>
      </c>
      <c r="AW23">
        <f>INDEX('budget projections'!$B$2:$Q$32,MATCH($A23,'budget projections'!$A$2:$A$32,0),MATCH(AW$1,'budget projections'!$B$1:$Q$1,0))</f>
        <v>83.959833049797211</v>
      </c>
      <c r="AX23">
        <f>INDEX('budget projections'!$B$2:$Q$32,MATCH($A23,'budget projections'!$A$2:$A$32,0),MATCH(AX$1,'budget projections'!$B$1:$Q$1,0))</f>
        <v>162.11031515473931</v>
      </c>
      <c r="AY23">
        <f>INDEX('budget projections'!$B$2:$Q$32,MATCH($A23,'budget projections'!$A$2:$A$32,0),MATCH(AY$1,'budget projections'!$B$1:$Q$1,0))</f>
        <v>260.92990310293152</v>
      </c>
      <c r="AZ23">
        <f>INDEX('budget projections'!$B$2:$Q$32,MATCH($A23,'budget projections'!$A$2:$A$32,0),MATCH(AZ$1,'budget projections'!$B$1:$Q$1,0))</f>
        <v>15639.759199137778</v>
      </c>
      <c r="BA23">
        <f>INDEX('budget projections'!$B$2:$Q$32,MATCH($A23,'budget projections'!$A$2:$A$32,0),MATCH(BA$1,'budget projections'!$B$1:$Q$1,0))</f>
        <v>3156.0677386961161</v>
      </c>
      <c r="BB23">
        <f>INDEX('budget projections'!$B$2:$Q$32,MATCH($A23,'budget projections'!$A$2:$A$32,0),MATCH(BB$1,'budget projections'!$B$1:$Q$1,0))</f>
        <v>9618.6581294552361</v>
      </c>
      <c r="BC23">
        <f>INDEX('budget projections'!$B$2:$Q$32,MATCH($A23,'budget projections'!$A$2:$A$32,0),MATCH(BC$1,'budget projections'!$B$1:$Q$1,0))</f>
        <v>3575.4825937188657</v>
      </c>
      <c r="BD23">
        <f>INDEX('budget projections'!$B$2:$Q$32,MATCH($A23,'budget projections'!$A$2:$A$32,0),MATCH(BD$1,'budget projections'!$B$1:$Q$1,0))</f>
        <v>4691.9858504414742</v>
      </c>
      <c r="BE23">
        <f>INDEX('budget projections'!$B$2:$Q$32,MATCH($A23,'budget projections'!$A$2:$A$32,0),MATCH(BE$1,'budget projections'!$B$1:$Q$1,0))</f>
        <v>1351.1896852948953</v>
      </c>
      <c r="BF23">
        <f>INDEX('budget projections'!$B$2:$Q$32,MATCH($A23,'budget projections'!$A$2:$A$32,0),MATCH(BF$1,'budget projections'!$B$1:$Q$1,0))</f>
        <v>2865.0333309864254</v>
      </c>
    </row>
    <row r="24" spans="1:58">
      <c r="A24">
        <f t="shared" si="1"/>
        <v>2045</v>
      </c>
      <c r="B24">
        <f t="shared" ca="1" si="0"/>
        <v>366.78716400000002</v>
      </c>
      <c r="C24">
        <f ca="1">'Population projections'!I24</f>
        <v>24.183014</v>
      </c>
      <c r="D24">
        <f ca="1">'Population projections'!J24</f>
        <v>50.362405000000003</v>
      </c>
      <c r="E24">
        <f ca="1">'Population projections'!K24</f>
        <v>29.348918000000001</v>
      </c>
      <c r="F24">
        <f ca="1">'Population projections'!L24</f>
        <v>45.474901000000003</v>
      </c>
      <c r="G24">
        <f ca="1">'Population projections'!M24</f>
        <v>48.113616999999998</v>
      </c>
      <c r="H24">
        <f ca="1">'Population projections'!N24</f>
        <v>46.739618999999998</v>
      </c>
      <c r="I24">
        <f ca="1">'Population projections'!O24</f>
        <v>42.989511</v>
      </c>
      <c r="J24">
        <f ca="1">'Population projections'!P24</f>
        <v>35.369795000000003</v>
      </c>
      <c r="K24">
        <f ca="1">'Population projections'!Q24</f>
        <v>29.090150000000001</v>
      </c>
      <c r="L24">
        <f ca="1">'Population projections'!R24</f>
        <v>15.115233999999999</v>
      </c>
      <c r="M24">
        <f ca="1">'Population projections'!S24</f>
        <v>143.01184799999999</v>
      </c>
      <c r="N24">
        <f ca="1">'Population projections'!T24</f>
        <v>223.77531600000003</v>
      </c>
      <c r="O24">
        <f>'economic projections'!B24</f>
        <v>60704.841032341523</v>
      </c>
      <c r="P24">
        <f>'economic projections'!C24</f>
        <v>41606.535972878242</v>
      </c>
      <c r="Q24">
        <f>'economic projections'!D24</f>
        <v>10845.280001386647</v>
      </c>
      <c r="R24">
        <f>'economic projections'!E24</f>
        <v>9959.9196995015627</v>
      </c>
      <c r="S24">
        <f>'economic projections'!F24</f>
        <v>-1706.8946414249294</v>
      </c>
      <c r="T24">
        <f>'economic projections'!G24</f>
        <v>32700.644354693162</v>
      </c>
      <c r="U24">
        <f>'economic projections'!H24</f>
        <v>26664.169010499674</v>
      </c>
      <c r="V24">
        <f>'economic projections'!I24</f>
        <v>4445.854035498628</v>
      </c>
      <c r="W24">
        <f>'economic projections'!J24</f>
        <v>1848.4125712020127</v>
      </c>
      <c r="X24">
        <f>'economic projections'!K24</f>
        <v>5704.6546821085121</v>
      </c>
      <c r="Y24">
        <f>'economic projections'!L24</f>
        <v>3513.7091973671199</v>
      </c>
      <c r="Z24">
        <f>'economic projections'!M24</f>
        <v>6129.8856456357189</v>
      </c>
      <c r="AA24">
        <f>'economic projections'!N24</f>
        <v>60156.98634569368</v>
      </c>
      <c r="AB24">
        <f>'economic projections'!O24</f>
        <v>1.4112030281457733</v>
      </c>
      <c r="AC24">
        <f>'economic projections'!P24</f>
        <v>1.544989330980685</v>
      </c>
      <c r="AD24">
        <f>'economic projections'!Q24</f>
        <v>1.6368772712019182</v>
      </c>
      <c r="AE24">
        <f>'economic projections'!R24</f>
        <v>1.5199465626478281</v>
      </c>
      <c r="AF24">
        <f>'economic projections'!S24</f>
        <v>1.6368772712019182</v>
      </c>
      <c r="AG24">
        <f>'economic projections'!T24</f>
        <v>1.5199465626478281</v>
      </c>
      <c r="AH24">
        <f>'economic projections'!U24</f>
        <v>1.5541189687279529</v>
      </c>
      <c r="AI24">
        <f>'economic projections'!V24</f>
        <v>2.0920530203351295</v>
      </c>
      <c r="AJ24">
        <f>'economic projections'!W24</f>
        <v>4.1870000000000003</v>
      </c>
      <c r="AK24">
        <f>'economic projections'!X24</f>
        <v>60.65</v>
      </c>
      <c r="AL24">
        <f>'economic projections'!Y24</f>
        <v>170.44514653595374</v>
      </c>
      <c r="AM24">
        <f>'economic projections'!Z24</f>
        <v>167.12110314304672</v>
      </c>
      <c r="AN24">
        <f>'economic projections'!AA24</f>
        <v>4.133</v>
      </c>
      <c r="AO24">
        <f>'economic projections'!AB24</f>
        <v>2.6420000000000003</v>
      </c>
      <c r="AP24">
        <f>'economic projections'!AC24</f>
        <v>2.9770000000000012</v>
      </c>
      <c r="AQ24">
        <f>'economic projections'!AD24</f>
        <v>3.5950000000000002</v>
      </c>
      <c r="AU24">
        <f>INDEX('budget projections'!$B$2:$Q$32,MATCH($A24,'budget projections'!$A$2:$A$32,0),MATCH(AU$1,'budget projections'!$B$1:$Q$1,0))</f>
        <v>825.77380517604627</v>
      </c>
      <c r="AV24">
        <f>INDEX('budget projections'!$B$2:$Q$32,MATCH($A24,'budget projections'!$A$2:$A$32,0),MATCH(AV$1,'budget projections'!$B$1:$Q$1,0))</f>
        <v>164.2492236912083</v>
      </c>
      <c r="AW24">
        <f>INDEX('budget projections'!$B$2:$Q$32,MATCH($A24,'budget projections'!$A$2:$A$32,0),MATCH(AW$1,'budget projections'!$B$1:$Q$1,0))</f>
        <v>86.946284311378506</v>
      </c>
      <c r="AX24">
        <f>INDEX('budget projections'!$B$2:$Q$32,MATCH($A24,'budget projections'!$A$2:$A$32,0),MATCH(AX$1,'budget projections'!$B$1:$Q$1,0))</f>
        <v>167.87657906479339</v>
      </c>
      <c r="AY24">
        <f>INDEX('budget projections'!$B$2:$Q$32,MATCH($A24,'budget projections'!$A$2:$A$32,0),MATCH(AY$1,'budget projections'!$B$1:$Q$1,0))</f>
        <v>270.21117975630284</v>
      </c>
      <c r="AZ24">
        <f>INDEX('budget projections'!$B$2:$Q$32,MATCH($A24,'budget projections'!$A$2:$A$32,0),MATCH(AZ$1,'budget projections'!$B$1:$Q$1,0))</f>
        <v>16342.246910671145</v>
      </c>
      <c r="BA24">
        <f>INDEX('budget projections'!$B$2:$Q$32,MATCH($A24,'budget projections'!$A$2:$A$32,0),MATCH(BA$1,'budget projections'!$B$1:$Q$1,0))</f>
        <v>3268.3290681615372</v>
      </c>
      <c r="BB24">
        <f>INDEX('budget projections'!$B$2:$Q$32,MATCH($A24,'budget projections'!$A$2:$A$32,0),MATCH(BB$1,'budget projections'!$B$1:$Q$1,0))</f>
        <v>10004.708399152316</v>
      </c>
      <c r="BC24">
        <f>INDEX('budget projections'!$B$2:$Q$32,MATCH($A24,'budget projections'!$A$2:$A$32,0),MATCH(BC$1,'budget projections'!$B$1:$Q$1,0))</f>
        <v>3712.8891972562137</v>
      </c>
      <c r="BD24">
        <f>INDEX('budget projections'!$B$2:$Q$32,MATCH($A24,'budget projections'!$A$2:$A$32,0),MATCH(BD$1,'budget projections'!$B$1:$Q$1,0))</f>
        <v>4907.6069460816916</v>
      </c>
      <c r="BE24">
        <f>INDEX('budget projections'!$B$2:$Q$32,MATCH($A24,'budget projections'!$A$2:$A$32,0),MATCH(BE$1,'budget projections'!$B$1:$Q$1,0))</f>
        <v>1384.2122558144117</v>
      </c>
      <c r="BF24">
        <f>INDEX('budget projections'!$B$2:$Q$32,MATCH($A24,'budget projections'!$A$2:$A$32,0),MATCH(BF$1,'budget projections'!$B$1:$Q$1,0))</f>
        <v>3069.2094433572915</v>
      </c>
    </row>
    <row r="25" spans="1:58">
      <c r="A25">
        <f t="shared" si="1"/>
        <v>2046</v>
      </c>
      <c r="B25">
        <f t="shared" ca="1" si="0"/>
        <v>367.70130599999993</v>
      </c>
      <c r="C25">
        <f ca="1">'Population projections'!I25</f>
        <v>24.117307</v>
      </c>
      <c r="D25">
        <f ca="1">'Population projections'!J25</f>
        <v>50.522452999999999</v>
      </c>
      <c r="E25">
        <f ca="1">'Population projections'!K25</f>
        <v>29.606377999999999</v>
      </c>
      <c r="F25">
        <f ca="1">'Population projections'!L25</f>
        <v>45.103543999999999</v>
      </c>
      <c r="G25">
        <f ca="1">'Population projections'!M25</f>
        <v>48.112980999999998</v>
      </c>
      <c r="H25">
        <f ca="1">'Population projections'!N25</f>
        <v>46.624538999999999</v>
      </c>
      <c r="I25">
        <f ca="1">'Population projections'!O25</f>
        <v>43.437190999999999</v>
      </c>
      <c r="J25">
        <f ca="1">'Population projections'!P25</f>
        <v>35.495528999999998</v>
      </c>
      <c r="K25">
        <f ca="1">'Population projections'!Q25</f>
        <v>29.12829</v>
      </c>
      <c r="L25">
        <f ca="1">'Population projections'!R25</f>
        <v>15.553094</v>
      </c>
      <c r="M25">
        <f ca="1">'Population projections'!S25</f>
        <v>142.95302899999999</v>
      </c>
      <c r="N25">
        <f ca="1">'Population projections'!T25</f>
        <v>224.748277</v>
      </c>
      <c r="O25">
        <f>'economic projections'!B25</f>
        <v>62860.469937399968</v>
      </c>
      <c r="P25">
        <f>'economic projections'!C25</f>
        <v>43083.984065275152</v>
      </c>
      <c r="Q25">
        <f>'economic projections'!D25</f>
        <v>11230.395894235888</v>
      </c>
      <c r="R25">
        <f>'economic projections'!E25</f>
        <v>10313.596448030863</v>
      </c>
      <c r="S25">
        <f>'economic projections'!F25</f>
        <v>-1767.5064701419342</v>
      </c>
      <c r="T25">
        <f>'economic projections'!G25</f>
        <v>33861.844235728313</v>
      </c>
      <c r="U25">
        <f>'economic projections'!H25</f>
        <v>27611.013652062516</v>
      </c>
      <c r="V25">
        <f>'economic projections'!I25</f>
        <v>4603.7263122991844</v>
      </c>
      <c r="W25">
        <f>'economic projections'!J25</f>
        <v>1914.0497016053962</v>
      </c>
      <c r="X25">
        <f>'economic projections'!K25</f>
        <v>5967.2568592325233</v>
      </c>
      <c r="Y25">
        <f>'economic projections'!L25</f>
        <v>3638.4810109656264</v>
      </c>
      <c r="Z25">
        <f>'economic projections'!M25</f>
        <v>6347.557884912243</v>
      </c>
      <c r="AA25">
        <f>'economic projections'!N25</f>
        <v>62293.160930829261</v>
      </c>
      <c r="AB25">
        <f>'economic projections'!O25</f>
        <v>1.4285184893011218</v>
      </c>
      <c r="AC25">
        <f>'economic projections'!P25</f>
        <v>1.574498627202416</v>
      </c>
      <c r="AD25">
        <f>'economic projections'!Q25</f>
        <v>1.673526953304129</v>
      </c>
      <c r="AE25">
        <f>'economic projections'!R25</f>
        <v>1.5487503748807494</v>
      </c>
      <c r="AF25">
        <f>'economic projections'!S25</f>
        <v>1.673526953304129</v>
      </c>
      <c r="AG25">
        <f>'economic projections'!T25</f>
        <v>1.5487503748807494</v>
      </c>
      <c r="AH25">
        <f>'economic projections'!U25</f>
        <v>1.5852635128612611</v>
      </c>
      <c r="AI25">
        <f>'economic projections'!V25</f>
        <v>2.1614569304244706</v>
      </c>
      <c r="AJ25">
        <f>'economic projections'!W25</f>
        <v>4.173</v>
      </c>
      <c r="AK25">
        <f>'economic projections'!X25</f>
        <v>60.61</v>
      </c>
      <c r="AL25">
        <f>'economic projections'!Y25</f>
        <v>170.83035256712498</v>
      </c>
      <c r="AM25">
        <f>'economic projections'!Z25</f>
        <v>167.49879683615001</v>
      </c>
      <c r="AN25">
        <f>'economic projections'!AA25</f>
        <v>4.1749999999999998</v>
      </c>
      <c r="AO25">
        <f>'economic projections'!AB25</f>
        <v>2.6840000000000002</v>
      </c>
      <c r="AP25">
        <f>'economic projections'!AC25</f>
        <v>3.019000000000001</v>
      </c>
      <c r="AQ25">
        <f>'economic projections'!AD25</f>
        <v>3.6339999999999999</v>
      </c>
      <c r="AU25">
        <f>INDEX('budget projections'!$B$2:$Q$32,MATCH($A25,'budget projections'!$A$2:$A$32,0),MATCH(AU$1,'budget projections'!$B$1:$Q$1,0))</f>
        <v>855.09703299784769</v>
      </c>
      <c r="AV25">
        <f>INDEX('budget projections'!$B$2:$Q$32,MATCH($A25,'budget projections'!$A$2:$A$32,0),MATCH(AV$1,'budget projections'!$B$1:$Q$1,0))</f>
        <v>170.08171362448311</v>
      </c>
      <c r="AW25">
        <f>INDEX('budget projections'!$B$2:$Q$32,MATCH($A25,'budget projections'!$A$2:$A$32,0),MATCH(AW$1,'budget projections'!$B$1:$Q$1,0))</f>
        <v>90.033746867275553</v>
      </c>
      <c r="AX25">
        <f>INDEX('budget projections'!$B$2:$Q$32,MATCH($A25,'budget projections'!$A$2:$A$32,0),MATCH(AX$1,'budget projections'!$B$1:$Q$1,0))</f>
        <v>173.83787638738423</v>
      </c>
      <c r="AY25">
        <f>INDEX('budget projections'!$B$2:$Q$32,MATCH($A25,'budget projections'!$A$2:$A$32,0),MATCH(AY$1,'budget projections'!$B$1:$Q$1,0))</f>
        <v>279.8063787494491</v>
      </c>
      <c r="AZ25">
        <f>INDEX('budget projections'!$B$2:$Q$32,MATCH($A25,'budget projections'!$A$2:$A$32,0),MATCH(AZ$1,'budget projections'!$B$1:$Q$1,0))</f>
        <v>17058.359189298284</v>
      </c>
      <c r="BA25">
        <f>INDEX('budget projections'!$B$2:$Q$32,MATCH($A25,'budget projections'!$A$2:$A$32,0),MATCH(BA$1,'budget projections'!$B$1:$Q$1,0))</f>
        <v>3384.3874333719536</v>
      </c>
      <c r="BB25">
        <f>INDEX('budget projections'!$B$2:$Q$32,MATCH($A25,'budget projections'!$A$2:$A$32,0),MATCH(BB$1,'budget projections'!$B$1:$Q$1,0))</f>
        <v>10384.892858778545</v>
      </c>
      <c r="BC25">
        <f>INDEX('budget projections'!$B$2:$Q$32,MATCH($A25,'budget projections'!$A$2:$A$32,0),MATCH(BC$1,'budget projections'!$B$1:$Q$1,0))</f>
        <v>3837.8816449483902</v>
      </c>
      <c r="BD25">
        <f>INDEX('budget projections'!$B$2:$Q$32,MATCH($A25,'budget projections'!$A$2:$A$32,0),MATCH(BD$1,'budget projections'!$B$1:$Q$1,0))</f>
        <v>5129.2188710444807</v>
      </c>
      <c r="BE25">
        <f>INDEX('budget projections'!$B$2:$Q$32,MATCH($A25,'budget projections'!$A$2:$A$32,0),MATCH(BE$1,'budget projections'!$B$1:$Q$1,0))</f>
        <v>1417.792342785674</v>
      </c>
      <c r="BF25">
        <f>INDEX('budget projections'!$B$2:$Q$32,MATCH($A25,'budget projections'!$A$2:$A$32,0),MATCH(BF$1,'budget projections'!$B$1:$Q$1,0))</f>
        <v>3289.078897147785</v>
      </c>
    </row>
    <row r="26" spans="1:58">
      <c r="A26">
        <f t="shared" si="1"/>
        <v>2047</v>
      </c>
      <c r="B26">
        <f t="shared" ca="1" si="0"/>
        <v>368.57255199999997</v>
      </c>
      <c r="C26">
        <f ca="1">'Population projections'!I26</f>
        <v>24.042943999999999</v>
      </c>
      <c r="D26">
        <f ca="1">'Population projections'!J26</f>
        <v>50.632933999999999</v>
      </c>
      <c r="E26">
        <f ca="1">'Population projections'!K26</f>
        <v>29.839942000000001</v>
      </c>
      <c r="F26">
        <f ca="1">'Population projections'!L26</f>
        <v>44.884410000000003</v>
      </c>
      <c r="G26">
        <f ca="1">'Population projections'!M26</f>
        <v>48.110689999999998</v>
      </c>
      <c r="H26">
        <f ca="1">'Population projections'!N26</f>
        <v>46.481524</v>
      </c>
      <c r="I26">
        <f ca="1">'Population projections'!O26</f>
        <v>43.886184</v>
      </c>
      <c r="J26">
        <f ca="1">'Population projections'!P26</f>
        <v>35.715797999999999</v>
      </c>
      <c r="K26">
        <f ca="1">'Population projections'!Q26</f>
        <v>29.059237</v>
      </c>
      <c r="L26">
        <f ca="1">'Population projections'!R26</f>
        <v>15.918889</v>
      </c>
      <c r="M26">
        <f ca="1">'Population projections'!S26</f>
        <v>143.14306400000001</v>
      </c>
      <c r="N26">
        <f ca="1">'Population projections'!T26</f>
        <v>225.42948799999996</v>
      </c>
      <c r="O26">
        <f>'economic projections'!B26</f>
        <v>65098.302667171411</v>
      </c>
      <c r="P26">
        <f>'economic projections'!C26</f>
        <v>44617.773897998952</v>
      </c>
      <c r="Q26">
        <f>'economic projections'!D26</f>
        <v>11630.197988070686</v>
      </c>
      <c r="R26">
        <f>'economic projections'!E26</f>
        <v>10680.760481580763</v>
      </c>
      <c r="S26">
        <f>'economic projections'!F26</f>
        <v>-1830.4297004789896</v>
      </c>
      <c r="T26">
        <f>'economic projections'!G26</f>
        <v>35067.325890520246</v>
      </c>
      <c r="U26">
        <f>'economic projections'!H26</f>
        <v>28593.965738075945</v>
      </c>
      <c r="V26">
        <f>'economic projections'!I26</f>
        <v>4767.6189690170349</v>
      </c>
      <c r="W26">
        <f>'economic projections'!J26</f>
        <v>1982.1898709825484</v>
      </c>
      <c r="X26">
        <f>'economic projections'!K26</f>
        <v>6241.8581568448408</v>
      </c>
      <c r="Y26">
        <f>'economic projections'!L26</f>
        <v>3768.010934956003</v>
      </c>
      <c r="Z26">
        <f>'economic projections'!M26</f>
        <v>6573.5309456151199</v>
      </c>
      <c r="AA26">
        <f>'economic projections'!N26</f>
        <v>64510.797459966787</v>
      </c>
      <c r="AB26">
        <f>'economic projections'!O26</f>
        <v>1.4462464037533487</v>
      </c>
      <c r="AC26">
        <f>'economic projections'!P26</f>
        <v>1.6046660208996144</v>
      </c>
      <c r="AD26">
        <f>'economic projections'!Q26</f>
        <v>1.7111478392144059</v>
      </c>
      <c r="AE26">
        <f>'economic projections'!R26</f>
        <v>1.5782394225209722</v>
      </c>
      <c r="AF26">
        <f>'economic projections'!S26</f>
        <v>1.7111478392144059</v>
      </c>
      <c r="AG26">
        <f>'economic projections'!T26</f>
        <v>1.5782394225209722</v>
      </c>
      <c r="AH26">
        <f>'economic projections'!U26</f>
        <v>1.6171431621049013</v>
      </c>
      <c r="AI26">
        <f>'economic projections'!V26</f>
        <v>2.2331568784831464</v>
      </c>
      <c r="AJ26">
        <f>'economic projections'!W26</f>
        <v>4.1589999999999998</v>
      </c>
      <c r="AK26">
        <f>'economic projections'!X26</f>
        <v>60.57</v>
      </c>
      <c r="AL26">
        <f>'economic projections'!Y26</f>
        <v>171.23180389565772</v>
      </c>
      <c r="AM26">
        <f>'economic projections'!Z26</f>
        <v>167.89241900871497</v>
      </c>
      <c r="AN26">
        <f>'economic projections'!AA26</f>
        <v>4.2169999999999996</v>
      </c>
      <c r="AO26">
        <f>'economic projections'!AB26</f>
        <v>2.726</v>
      </c>
      <c r="AP26">
        <f>'economic projections'!AC26</f>
        <v>3.0610000000000008</v>
      </c>
      <c r="AQ26">
        <f>'economic projections'!AD26</f>
        <v>3.6760000000000002</v>
      </c>
      <c r="AU26">
        <f>INDEX('budget projections'!$B$2:$Q$32,MATCH($A26,'budget projections'!$A$2:$A$32,0),MATCH(AU$1,'budget projections'!$B$1:$Q$1,0))</f>
        <v>885.53848737257113</v>
      </c>
      <c r="AV26">
        <f>INDEX('budget projections'!$B$2:$Q$32,MATCH($A26,'budget projections'!$A$2:$A$32,0),MATCH(AV$1,'budget projections'!$B$1:$Q$1,0))</f>
        <v>176.1366226295147</v>
      </c>
      <c r="AW26">
        <f>INDEX('budget projections'!$B$2:$Q$32,MATCH($A26,'budget projections'!$A$2:$A$32,0),MATCH(AW$1,'budget projections'!$B$1:$Q$1,0))</f>
        <v>93.238948255750572</v>
      </c>
      <c r="AX26">
        <f>INDEX('budget projections'!$B$2:$Q$32,MATCH($A26,'budget projections'!$A$2:$A$32,0),MATCH(AX$1,'budget projections'!$B$1:$Q$1,0))</f>
        <v>180.02650478677509</v>
      </c>
      <c r="AY26">
        <f>INDEX('budget projections'!$B$2:$Q$32,MATCH($A26,'budget projections'!$A$2:$A$32,0),MATCH(AY$1,'budget projections'!$B$1:$Q$1,0))</f>
        <v>289.76748583292948</v>
      </c>
      <c r="AZ26">
        <f>INDEX('budget projections'!$B$2:$Q$32,MATCH($A26,'budget projections'!$A$2:$A$32,0),MATCH(AZ$1,'budget projections'!$B$1:$Q$1,0))</f>
        <v>17826.268662112623</v>
      </c>
      <c r="BA26">
        <f>INDEX('budget projections'!$B$2:$Q$32,MATCH($A26,'budget projections'!$A$2:$A$32,0),MATCH(BA$1,'budget projections'!$B$1:$Q$1,0))</f>
        <v>3504.8716259999951</v>
      </c>
      <c r="BB26">
        <f>INDEX('budget projections'!$B$2:$Q$32,MATCH($A26,'budget projections'!$A$2:$A$32,0),MATCH(BB$1,'budget projections'!$B$1:$Q$1,0))</f>
        <v>10795.236846950844</v>
      </c>
      <c r="BC26">
        <f>INDEX('budget projections'!$B$2:$Q$32,MATCH($A26,'budget projections'!$A$2:$A$32,0),MATCH(BC$1,'budget projections'!$B$1:$Q$1,0))</f>
        <v>3982.8966351783497</v>
      </c>
      <c r="BD26">
        <f>INDEX('budget projections'!$B$2:$Q$32,MATCH($A26,'budget projections'!$A$2:$A$32,0),MATCH(BD$1,'budget projections'!$B$1:$Q$1,0))</f>
        <v>5360.202160948641</v>
      </c>
      <c r="BE26">
        <f>INDEX('budget projections'!$B$2:$Q$32,MATCH($A26,'budget projections'!$A$2:$A$32,0),MATCH(BE$1,'budget projections'!$B$1:$Q$1,0))</f>
        <v>1452.1380508238522</v>
      </c>
      <c r="BF26">
        <f>INDEX('budget projections'!$B$2:$Q$32,MATCH($A26,'budget projections'!$A$2:$A$32,0),MATCH(BF$1,'budget projections'!$B$1:$Q$1,0))</f>
        <v>3526.1601891617847</v>
      </c>
    </row>
    <row r="27" spans="1:58">
      <c r="A27">
        <f t="shared" si="1"/>
        <v>2048</v>
      </c>
      <c r="B27">
        <f t="shared" ca="1" si="0"/>
        <v>369.405373</v>
      </c>
      <c r="C27">
        <f ca="1">'Population projections'!I27</f>
        <v>23.962396999999999</v>
      </c>
      <c r="D27">
        <f ca="1">'Population projections'!J27</f>
        <v>50.696866</v>
      </c>
      <c r="E27">
        <f ca="1">'Population projections'!K27</f>
        <v>30.098178999999998</v>
      </c>
      <c r="F27">
        <f ca="1">'Population projections'!L27</f>
        <v>44.670876999999997</v>
      </c>
      <c r="G27">
        <f ca="1">'Population projections'!M27</f>
        <v>48.114207</v>
      </c>
      <c r="H27">
        <f ca="1">'Population projections'!N27</f>
        <v>46.389156</v>
      </c>
      <c r="I27">
        <f ca="1">'Population projections'!O27</f>
        <v>44.216920999999999</v>
      </c>
      <c r="J27">
        <f ca="1">'Population projections'!P27</f>
        <v>36.155456000000001</v>
      </c>
      <c r="K27">
        <f ca="1">'Population projections'!Q27</f>
        <v>28.852805</v>
      </c>
      <c r="L27">
        <f ca="1">'Population projections'!R27</f>
        <v>16.248508999999999</v>
      </c>
      <c r="M27">
        <f ca="1">'Population projections'!S27</f>
        <v>143.29188300000001</v>
      </c>
      <c r="N27">
        <f ca="1">'Population projections'!T27</f>
        <v>226.11348999999998</v>
      </c>
      <c r="O27">
        <f>'economic projections'!B27</f>
        <v>67419.708140282746</v>
      </c>
      <c r="P27">
        <f>'economic projections'!C27</f>
        <v>46208.84371520159</v>
      </c>
      <c r="Q27">
        <f>'economic projections'!D27</f>
        <v>12044.930848325286</v>
      </c>
      <c r="R27">
        <f>'economic projections'!E27</f>
        <v>11061.636400353933</v>
      </c>
      <c r="S27">
        <f>'economic projections'!F27</f>
        <v>-1895.7028235980633</v>
      </c>
      <c r="T27">
        <f>'economic projections'!G27</f>
        <v>36317.8267317762</v>
      </c>
      <c r="U27">
        <f>'economic projections'!H27</f>
        <v>29613.626556295734</v>
      </c>
      <c r="V27">
        <f>'economic projections'!I27</f>
        <v>4937.6322614521832</v>
      </c>
      <c r="W27">
        <f>'economic projections'!J27</f>
        <v>2052.8747617817862</v>
      </c>
      <c r="X27">
        <f>'economic projections'!K27</f>
        <v>6530.3595939621464</v>
      </c>
      <c r="Y27">
        <f>'economic projections'!L27</f>
        <v>3902.378204896534</v>
      </c>
      <c r="Z27">
        <f>'economic projections'!M27</f>
        <v>6807.943059135755</v>
      </c>
      <c r="AA27">
        <f>'economic projections'!N27</f>
        <v>66811.2524973892</v>
      </c>
      <c r="AB27">
        <f>'economic projections'!O27</f>
        <v>1.4643823336564157</v>
      </c>
      <c r="AC27">
        <f>'economic projections'!P27</f>
        <v>1.6354756085008872</v>
      </c>
      <c r="AD27">
        <f>'economic projections'!Q27</f>
        <v>1.749734222988691</v>
      </c>
      <c r="AE27">
        <f>'economic projections'!R27</f>
        <v>1.6084004343914649</v>
      </c>
      <c r="AF27">
        <f>'economic projections'!S27</f>
        <v>1.749734222988691</v>
      </c>
      <c r="AG27">
        <f>'economic projections'!T27</f>
        <v>1.6084004343914649</v>
      </c>
      <c r="AH27">
        <f>'economic projections'!U27</f>
        <v>1.6497285968213151</v>
      </c>
      <c r="AI27">
        <f>'economic projections'!V27</f>
        <v>2.3072998790576982</v>
      </c>
      <c r="AJ27">
        <f>'economic projections'!W27</f>
        <v>4.1449999999999996</v>
      </c>
      <c r="AK27">
        <f>'economic projections'!X27</f>
        <v>60.53</v>
      </c>
      <c r="AL27">
        <f>'economic projections'!Y27</f>
        <v>171.63933558892938</v>
      </c>
      <c r="AM27">
        <f>'economic projections'!Z27</f>
        <v>168.2920029659557</v>
      </c>
      <c r="AN27">
        <f>'economic projections'!AA27</f>
        <v>4.26</v>
      </c>
      <c r="AO27">
        <f>'economic projections'!AB27</f>
        <v>2.7690000000000001</v>
      </c>
      <c r="AP27">
        <f>'economic projections'!AC27</f>
        <v>3.104000000000001</v>
      </c>
      <c r="AQ27">
        <f>'economic projections'!AD27</f>
        <v>3.718</v>
      </c>
      <c r="AU27">
        <f>INDEX('budget projections'!$B$2:$Q$32,MATCH($A27,'budget projections'!$A$2:$A$32,0),MATCH(AU$1,'budget projections'!$B$1:$Q$1,0))</f>
        <v>917.11678983227694</v>
      </c>
      <c r="AV27">
        <f>INDEX('budget projections'!$B$2:$Q$32,MATCH($A27,'budget projections'!$A$2:$A$32,0),MATCH(AV$1,'budget projections'!$B$1:$Q$1,0))</f>
        <v>182.41765459248322</v>
      </c>
      <c r="AW27">
        <f>INDEX('budget projections'!$B$2:$Q$32,MATCH($A27,'budget projections'!$A$2:$A$32,0),MATCH(AW$1,'budget projections'!$B$1:$Q$1,0))</f>
        <v>96.563849150550624</v>
      </c>
      <c r="AX27">
        <f>INDEX('budget projections'!$B$2:$Q$32,MATCH($A27,'budget projections'!$A$2:$A$32,0),MATCH(AX$1,'budget projections'!$B$1:$Q$1,0))</f>
        <v>186.4462499474715</v>
      </c>
      <c r="AY27">
        <f>INDEX('budget projections'!$B$2:$Q$32,MATCH($A27,'budget projections'!$A$2:$A$32,0),MATCH(AY$1,'budget projections'!$B$1:$Q$1,0))</f>
        <v>300.10059437773174</v>
      </c>
      <c r="AZ27">
        <f>INDEX('budget projections'!$B$2:$Q$32,MATCH($A27,'budget projections'!$A$2:$A$32,0),MATCH(AZ$1,'budget projections'!$B$1:$Q$1,0))</f>
        <v>18615.619283347551</v>
      </c>
      <c r="BA27">
        <f>INDEX('budget projections'!$B$2:$Q$32,MATCH($A27,'budget projections'!$A$2:$A$32,0),MATCH(BA$1,'budget projections'!$B$1:$Q$1,0))</f>
        <v>3629.8553481831555</v>
      </c>
      <c r="BB27">
        <f>INDEX('budget projections'!$B$2:$Q$32,MATCH($A27,'budget projections'!$A$2:$A$32,0),MATCH(BB$1,'budget projections'!$B$1:$Q$1,0))</f>
        <v>11206.25138138709</v>
      </c>
      <c r="BC27">
        <f>INDEX('budget projections'!$B$2:$Q$32,MATCH($A27,'budget projections'!$A$2:$A$32,0),MATCH(BC$1,'budget projections'!$B$1:$Q$1,0))</f>
        <v>4121.5861665639395</v>
      </c>
      <c r="BD27">
        <f>INDEX('budget projections'!$B$2:$Q$32,MATCH($A27,'budget projections'!$A$2:$A$32,0),MATCH(BD$1,'budget projections'!$B$1:$Q$1,0))</f>
        <v>5596.7786217062921</v>
      </c>
      <c r="BE27">
        <f>INDEX('budget projections'!$B$2:$Q$32,MATCH($A27,'budget projections'!$A$2:$A$32,0),MATCH(BE$1,'budget projections'!$B$1:$Q$1,0))</f>
        <v>1487.8865931168575</v>
      </c>
      <c r="BF27">
        <f>INDEX('budget projections'!$B$2:$Q$32,MATCH($A27,'budget projections'!$A$2:$A$32,0),MATCH(BF$1,'budget projections'!$B$1:$Q$1,0))</f>
        <v>3779.5125537773069</v>
      </c>
    </row>
    <row r="28" spans="1:58">
      <c r="A28">
        <f t="shared" si="1"/>
        <v>2049</v>
      </c>
      <c r="B28">
        <f t="shared" ca="1" si="0"/>
        <v>370.20561600000002</v>
      </c>
      <c r="C28">
        <f ca="1">'Population projections'!I28</f>
        <v>23.877787999999999</v>
      </c>
      <c r="D28">
        <f ca="1">'Population projections'!J28</f>
        <v>50.722693</v>
      </c>
      <c r="E28">
        <f ca="1">'Population projections'!K28</f>
        <v>30.360779999999998</v>
      </c>
      <c r="F28">
        <f ca="1">'Population projections'!L28</f>
        <v>44.496231000000002</v>
      </c>
      <c r="G28">
        <f ca="1">'Population projections'!M28</f>
        <v>48.051279000000001</v>
      </c>
      <c r="H28">
        <f ca="1">'Population projections'!N28</f>
        <v>46.437984999999998</v>
      </c>
      <c r="I28">
        <f ca="1">'Population projections'!O28</f>
        <v>44.533208999999999</v>
      </c>
      <c r="J28">
        <f ca="1">'Population projections'!P28</f>
        <v>36.646867999999998</v>
      </c>
      <c r="K28">
        <f ca="1">'Population projections'!Q28</f>
        <v>28.548193000000001</v>
      </c>
      <c r="L28">
        <f ca="1">'Population projections'!R28</f>
        <v>16.53059</v>
      </c>
      <c r="M28">
        <f ca="1">'Population projections'!S28</f>
        <v>143.47528800000001</v>
      </c>
      <c r="N28">
        <f ca="1">'Population projections'!T28</f>
        <v>226.73032800000001</v>
      </c>
      <c r="O28">
        <f>'economic projections'!B28</f>
        <v>69822.546538402414</v>
      </c>
      <c r="P28">
        <f>'economic projections'!C28</f>
        <v>47855.72690521137</v>
      </c>
      <c r="Q28">
        <f>'economic projections'!D28</f>
        <v>12474.212183759599</v>
      </c>
      <c r="R28">
        <f>'economic projections'!E28</f>
        <v>11455.873121662546</v>
      </c>
      <c r="S28">
        <f>'economic projections'!F28</f>
        <v>-1963.2656722311003</v>
      </c>
      <c r="T28">
        <f>'economic projections'!G28</f>
        <v>37612.194076496693</v>
      </c>
      <c r="U28">
        <f>'economic projections'!H28</f>
        <v>30669.05620676211</v>
      </c>
      <c r="V28">
        <f>'economic projections'!I28</f>
        <v>5113.6094752503377</v>
      </c>
      <c r="W28">
        <f>'economic projections'!J28</f>
        <v>2126.0392182916889</v>
      </c>
      <c r="X28">
        <f>'economic projections'!K28</f>
        <v>6832.9552415424141</v>
      </c>
      <c r="Y28">
        <f>'economic projections'!L28</f>
        <v>4041.458964119046</v>
      </c>
      <c r="Z28">
        <f>'economic projections'!M28</f>
        <v>7050.5781497633525</v>
      </c>
      <c r="AA28">
        <f>'economic projections'!N28</f>
        <v>69192.405536396138</v>
      </c>
      <c r="AB28">
        <f>'economic projections'!O28</f>
        <v>1.48281890723715</v>
      </c>
      <c r="AC28">
        <f>'economic projections'!P28</f>
        <v>1.6669094496962744</v>
      </c>
      <c r="AD28">
        <f>'economic projections'!Q28</f>
        <v>1.7892607190860057</v>
      </c>
      <c r="AE28">
        <f>'economic projections'!R28</f>
        <v>1.6392021755844752</v>
      </c>
      <c r="AF28">
        <f>'economic projections'!S28</f>
        <v>1.7892607190860057</v>
      </c>
      <c r="AG28">
        <f>'economic projections'!T28</f>
        <v>1.6392021755844752</v>
      </c>
      <c r="AH28">
        <f>'economic projections'!U28</f>
        <v>1.6830036226192011</v>
      </c>
      <c r="AI28">
        <f>'economic projections'!V28</f>
        <v>2.3839298116898426</v>
      </c>
      <c r="AJ28">
        <f>'economic projections'!W28</f>
        <v>4.1310000000000002</v>
      </c>
      <c r="AK28">
        <f>'economic projections'!X28</f>
        <v>60.5</v>
      </c>
      <c r="AL28">
        <f>'economic projections'!Y28</f>
        <v>172.04268802756337</v>
      </c>
      <c r="AM28">
        <f>'economic projections'!Z28</f>
        <v>168.68748917292572</v>
      </c>
      <c r="AN28">
        <f>'economic projections'!AA28</f>
        <v>4.3040000000000003</v>
      </c>
      <c r="AO28">
        <f>'economic projections'!AB28</f>
        <v>2.8130000000000006</v>
      </c>
      <c r="AP28">
        <f>'economic projections'!AC28</f>
        <v>3.1480000000000015</v>
      </c>
      <c r="AQ28">
        <f>'economic projections'!AD28</f>
        <v>3.7610000000000001</v>
      </c>
      <c r="AU28">
        <f>INDEX('budget projections'!$B$2:$Q$32,MATCH($A28,'budget projections'!$A$2:$A$32,0),MATCH(AU$1,'budget projections'!$B$1:$Q$1,0))</f>
        <v>949.80283222189917</v>
      </c>
      <c r="AV28">
        <f>INDEX('budget projections'!$B$2:$Q$32,MATCH($A28,'budget projections'!$A$2:$A$32,0),MATCH(AV$1,'budget projections'!$B$1:$Q$1,0))</f>
        <v>188.91901980215928</v>
      </c>
      <c r="AW28">
        <f>INDEX('budget projections'!$B$2:$Q$32,MATCH($A28,'budget projections'!$A$2:$A$32,0),MATCH(AW$1,'budget projections'!$B$1:$Q$1,0))</f>
        <v>100.00538473427623</v>
      </c>
      <c r="AX28">
        <f>INDEX('budget projections'!$B$2:$Q$32,MATCH($A28,'budget projections'!$A$2:$A$32,0),MATCH(AX$1,'budget projections'!$B$1:$Q$1,0))</f>
        <v>193.09119429559934</v>
      </c>
      <c r="AY28">
        <f>INDEX('budget projections'!$B$2:$Q$32,MATCH($A28,'budget projections'!$A$2:$A$32,0),MATCH(AY$1,'budget projections'!$B$1:$Q$1,0))</f>
        <v>310.79617956135411</v>
      </c>
      <c r="AZ28">
        <f>INDEX('budget projections'!$B$2:$Q$32,MATCH($A28,'budget projections'!$A$2:$A$32,0),MATCH(AZ$1,'budget projections'!$B$1:$Q$1,0))</f>
        <v>19433.379018952219</v>
      </c>
      <c r="BA28">
        <f>INDEX('budget projections'!$B$2:$Q$32,MATCH($A28,'budget projections'!$A$2:$A$32,0),MATCH(BA$1,'budget projections'!$B$1:$Q$1,0))</f>
        <v>3759.2233927924021</v>
      </c>
      <c r="BB28">
        <f>INDEX('budget projections'!$B$2:$Q$32,MATCH($A28,'budget projections'!$A$2:$A$32,0),MATCH(BB$1,'budget projections'!$B$1:$Q$1,0))</f>
        <v>11622.940282003823</v>
      </c>
      <c r="BC28">
        <f>INDEX('budget projections'!$B$2:$Q$32,MATCH($A28,'budget projections'!$A$2:$A$32,0),MATCH(BC$1,'budget projections'!$B$1:$Q$1,0))</f>
        <v>4261.5602569866378</v>
      </c>
      <c r="BD28">
        <f>INDEX('budget projections'!$B$2:$Q$32,MATCH($A28,'budget projections'!$A$2:$A$32,0),MATCH(BD$1,'budget projections'!$B$1:$Q$1,0))</f>
        <v>5837.0713310503788</v>
      </c>
      <c r="BE28">
        <f>INDEX('budget projections'!$B$2:$Q$32,MATCH($A28,'budget projections'!$A$2:$A$32,0),MATCH(BE$1,'budget projections'!$B$1:$Q$1,0))</f>
        <v>1524.3086939668067</v>
      </c>
      <c r="BF28">
        <f>INDEX('budget projections'!$B$2:$Q$32,MATCH($A28,'budget projections'!$A$2:$A$32,0),MATCH(BF$1,'budget projections'!$B$1:$Q$1,0))</f>
        <v>4051.2153441559944</v>
      </c>
    </row>
    <row r="29" spans="1:58">
      <c r="A29">
        <f t="shared" si="1"/>
        <v>2050</v>
      </c>
      <c r="B29">
        <f t="shared" ca="1" si="0"/>
        <v>370.97742499999998</v>
      </c>
      <c r="C29">
        <f ca="1">'Population projections'!I29</f>
        <v>23.791536000000001</v>
      </c>
      <c r="D29">
        <f ca="1">'Population projections'!J29</f>
        <v>50.723481999999997</v>
      </c>
      <c r="E29">
        <f ca="1">'Population projections'!K29</f>
        <v>30.613723</v>
      </c>
      <c r="F29">
        <f ca="1">'Population projections'!L29</f>
        <v>44.288967999999997</v>
      </c>
      <c r="G29">
        <f ca="1">'Population projections'!M29</f>
        <v>48.010632000000001</v>
      </c>
      <c r="H29">
        <f ca="1">'Population projections'!N29</f>
        <v>46.574002999999998</v>
      </c>
      <c r="I29">
        <f ca="1">'Population projections'!O29</f>
        <v>44.778556999999999</v>
      </c>
      <c r="J29">
        <f ca="1">'Population projections'!P29</f>
        <v>37.10219</v>
      </c>
      <c r="K29">
        <f ca="1">'Population projections'!Q29</f>
        <v>28.315919000000001</v>
      </c>
      <c r="L29">
        <f ca="1">'Population projections'!R29</f>
        <v>16.778414999999999</v>
      </c>
      <c r="M29">
        <f ca="1">'Population projections'!S29</f>
        <v>143.74493899999999</v>
      </c>
      <c r="N29">
        <f ca="1">'Population projections'!T29</f>
        <v>227.23248599999999</v>
      </c>
      <c r="O29">
        <f>'economic projections'!B29</f>
        <v>72299.152264119562</v>
      </c>
      <c r="P29">
        <f>'economic projections'!C29</f>
        <v>49553.16953853923</v>
      </c>
      <c r="Q29">
        <f>'economic projections'!D29</f>
        <v>12916.672489917553</v>
      </c>
      <c r="R29">
        <f>'economic projections'!E29</f>
        <v>11862.212941287919</v>
      </c>
      <c r="S29">
        <f>'economic projections'!F29</f>
        <v>-2032.9027056251398</v>
      </c>
      <c r="T29">
        <f>'economic projections'!G29</f>
        <v>38946.298600390044</v>
      </c>
      <c r="U29">
        <f>'economic projections'!H29</f>
        <v>31756.887630415968</v>
      </c>
      <c r="V29">
        <f>'economic projections'!I29</f>
        <v>5294.989203337469</v>
      </c>
      <c r="W29">
        <f>'economic projections'!J29</f>
        <v>2201.4498293644956</v>
      </c>
      <c r="X29">
        <f>'economic projections'!K29</f>
        <v>7149.2953980161974</v>
      </c>
      <c r="Y29">
        <f>'economic projections'!L29</f>
        <v>4184.8095135763497</v>
      </c>
      <c r="Z29">
        <f>'economic projections'!M29</f>
        <v>7300.6621567354596</v>
      </c>
      <c r="AA29">
        <f>'economic projections'!N29</f>
        <v>71646.66016077211</v>
      </c>
      <c r="AB29">
        <f>'economic projections'!O29</f>
        <v>1.5014134563339039</v>
      </c>
      <c r="AC29">
        <f>'economic projections'!P29</f>
        <v>1.6989474493194368</v>
      </c>
      <c r="AD29">
        <f>'economic projections'!Q29</f>
        <v>1.8297337965517313</v>
      </c>
      <c r="AE29">
        <f>'economic projections'!R29</f>
        <v>1.6706429629026178</v>
      </c>
      <c r="AF29">
        <f>'economic projections'!S29</f>
        <v>1.8297337965517313</v>
      </c>
      <c r="AG29">
        <f>'economic projections'!T29</f>
        <v>1.6706429629026178</v>
      </c>
      <c r="AH29">
        <f>'economic projections'!U29</f>
        <v>1.716899315578752</v>
      </c>
      <c r="AI29">
        <f>'economic projections'!V29</f>
        <v>2.4630198979370612</v>
      </c>
      <c r="AJ29">
        <f>'economic projections'!W29</f>
        <v>4.117</v>
      </c>
      <c r="AK29">
        <f>'economic projections'!X29</f>
        <v>60.46</v>
      </c>
      <c r="AL29">
        <f>'economic projections'!Y29</f>
        <v>172.42462279498457</v>
      </c>
      <c r="AM29">
        <f>'economic projections'!Z29</f>
        <v>169.06197539888964</v>
      </c>
      <c r="AN29">
        <f>'economic projections'!AA29</f>
        <v>4.3490000000000002</v>
      </c>
      <c r="AO29">
        <f>'economic projections'!AB29</f>
        <v>2.8580000000000005</v>
      </c>
      <c r="AP29">
        <f>'economic projections'!AC29</f>
        <v>3.1930000000000014</v>
      </c>
      <c r="AQ29">
        <f>'economic projections'!AD29</f>
        <v>3.8069999999999999</v>
      </c>
      <c r="AU29">
        <f>INDEX('budget projections'!$B$2:$Q$32,MATCH($A29,'budget projections'!$A$2:$A$32,0),MATCH(AU$1,'budget projections'!$B$1:$Q$1,0))</f>
        <v>983.49233868080989</v>
      </c>
      <c r="AV29">
        <f>INDEX('budget projections'!$B$2:$Q$32,MATCH($A29,'budget projections'!$A$2:$A$32,0),MATCH(AV$1,'budget projections'!$B$1:$Q$1,0))</f>
        <v>195.61997743454185</v>
      </c>
      <c r="AW29">
        <f>INDEX('budget projections'!$B$2:$Q$32,MATCH($A29,'budget projections'!$A$2:$A$32,0),MATCH(AW$1,'budget projections'!$B$1:$Q$1,0))</f>
        <v>103.55257573080101</v>
      </c>
      <c r="AX29">
        <f>INDEX('budget projections'!$B$2:$Q$32,MATCH($A29,'budget projections'!$A$2:$A$32,0),MATCH(AX$1,'budget projections'!$B$1:$Q$1,0))</f>
        <v>199.94013895726425</v>
      </c>
      <c r="AY29">
        <f>INDEX('budget projections'!$B$2:$Q$32,MATCH($A29,'budget projections'!$A$2:$A$32,0),MATCH(AY$1,'budget projections'!$B$1:$Q$1,0))</f>
        <v>321.8201200503953</v>
      </c>
      <c r="AZ29">
        <f>INDEX('budget projections'!$B$2:$Q$32,MATCH($A29,'budget projections'!$A$2:$A$32,0),MATCH(AZ$1,'budget projections'!$B$1:$Q$1,0))</f>
        <v>20287.468291124234</v>
      </c>
      <c r="BA29">
        <f>INDEX('budget projections'!$B$2:$Q$32,MATCH($A29,'budget projections'!$A$2:$A$32,0),MATCH(BA$1,'budget projections'!$B$1:$Q$1,0))</f>
        <v>3892.563046534749</v>
      </c>
      <c r="BB29">
        <f>INDEX('budget projections'!$B$2:$Q$32,MATCH($A29,'budget projections'!$A$2:$A$32,0),MATCH(BB$1,'budget projections'!$B$1:$Q$1,0))</f>
        <v>12051.684705643478</v>
      </c>
      <c r="BC29">
        <f>INDEX('budget projections'!$B$2:$Q$32,MATCH($A29,'budget projections'!$A$2:$A$32,0),MATCH(BC$1,'budget projections'!$B$1:$Q$1,0))</f>
        <v>4412.0013327003471</v>
      </c>
      <c r="BD29">
        <f>INDEX('budget projections'!$B$2:$Q$32,MATCH($A29,'budget projections'!$A$2:$A$32,0),MATCH(BD$1,'budget projections'!$B$1:$Q$1,0))</f>
        <v>6077.7861814382986</v>
      </c>
      <c r="BE29">
        <f>INDEX('budget projections'!$B$2:$Q$32,MATCH($A29,'budget projections'!$A$2:$A$32,0),MATCH(BE$1,'budget projections'!$B$1:$Q$1,0))</f>
        <v>1561.8971915048321</v>
      </c>
      <c r="BF29">
        <f>INDEX('budget projections'!$B$2:$Q$32,MATCH($A29,'budget projections'!$A$2:$A$32,0),MATCH(BF$1,'budget projections'!$B$1:$Q$1,0))</f>
        <v>4343.220538946005</v>
      </c>
    </row>
    <row r="30" spans="1:58">
      <c r="A30">
        <f t="shared" si="1"/>
        <v>2051</v>
      </c>
      <c r="B30">
        <f t="shared" ca="1" si="0"/>
        <v>371.72732999999999</v>
      </c>
      <c r="C30">
        <f ca="1">'Population projections'!I30</f>
        <v>23.70702</v>
      </c>
      <c r="D30">
        <f ca="1">'Population projections'!J30</f>
        <v>50.706277999999998</v>
      </c>
      <c r="E30">
        <f ca="1">'Population projections'!K30</f>
        <v>30.836607000000001</v>
      </c>
      <c r="F30">
        <f ca="1">'Population projections'!L30</f>
        <v>44.126345000000001</v>
      </c>
      <c r="G30">
        <f ca="1">'Population projections'!M30</f>
        <v>47.913325</v>
      </c>
      <c r="H30">
        <f ca="1">'Population projections'!N30</f>
        <v>46.786566999999998</v>
      </c>
      <c r="I30">
        <f ca="1">'Population projections'!O30</f>
        <v>44.916268000000002</v>
      </c>
      <c r="J30">
        <f ca="1">'Population projections'!P30</f>
        <v>37.626643999999999</v>
      </c>
      <c r="K30">
        <f ca="1">'Population projections'!Q30</f>
        <v>28.209658999999998</v>
      </c>
      <c r="L30">
        <f ca="1">'Population projections'!R30</f>
        <v>16.898617000000002</v>
      </c>
      <c r="M30">
        <f ca="1">'Population projections'!S30</f>
        <v>143.92632800000001</v>
      </c>
      <c r="N30">
        <f ca="1">'Population projections'!T30</f>
        <v>227.80100199999998</v>
      </c>
      <c r="O30">
        <f>'economic projections'!B30</f>
        <v>74846.974389907133</v>
      </c>
      <c r="P30">
        <f>'economic projections'!C30</f>
        <v>51299.423233077352</v>
      </c>
      <c r="Q30">
        <f>'economic projections'!D30</f>
        <v>13371.856028462247</v>
      </c>
      <c r="R30">
        <f>'economic projections'!E30</f>
        <v>12280.237325338905</v>
      </c>
      <c r="S30">
        <f>'economic projections'!F30</f>
        <v>-2104.5421969713716</v>
      </c>
      <c r="T30">
        <f>'economic projections'!G30</f>
        <v>40318.766163067783</v>
      </c>
      <c r="U30">
        <f>'economic projections'!H30</f>
        <v>32876.000350511829</v>
      </c>
      <c r="V30">
        <f>'economic projections'!I30</f>
        <v>5481.5846228630808</v>
      </c>
      <c r="W30">
        <f>'economic projections'!J30</f>
        <v>2279.0289213513001</v>
      </c>
      <c r="X30">
        <f>'economic projections'!K30</f>
        <v>7477.818689146703</v>
      </c>
      <c r="Y30">
        <f>'economic projections'!L30</f>
        <v>4332.2822008347803</v>
      </c>
      <c r="Z30">
        <f>'economic projections'!M30</f>
        <v>7557.9374911388177</v>
      </c>
      <c r="AA30">
        <f>'economic projections'!N30</f>
        <v>74171.488464837719</v>
      </c>
      <c r="AB30">
        <f>'economic projections'!O30</f>
        <v>1.5200760255961343</v>
      </c>
      <c r="AC30">
        <f>'economic projections'!P30</f>
        <v>1.7315672403463702</v>
      </c>
      <c r="AD30">
        <f>'economic projections'!Q30</f>
        <v>1.8711955643815934</v>
      </c>
      <c r="AE30">
        <f>'economic projections'!R30</f>
        <v>1.7027536273028656</v>
      </c>
      <c r="AF30">
        <f>'economic projections'!S30</f>
        <v>1.8711955643815934</v>
      </c>
      <c r="AG30">
        <f>'economic projections'!T30</f>
        <v>1.7027536273028656</v>
      </c>
      <c r="AH30">
        <f>'economic projections'!U30</f>
        <v>1.7513746538355734</v>
      </c>
      <c r="AI30">
        <f>'economic projections'!V30</f>
        <v>2.5445495016719026</v>
      </c>
      <c r="AJ30">
        <f>'economic projections'!W30</f>
        <v>4.1040000000000001</v>
      </c>
      <c r="AK30">
        <f>'economic projections'!X30</f>
        <v>60.41</v>
      </c>
      <c r="AL30">
        <f>'economic projections'!Y30</f>
        <v>172.78154176417019</v>
      </c>
      <c r="AM30">
        <f>'economic projections'!Z30</f>
        <v>169.41193368796536</v>
      </c>
      <c r="AN30">
        <f>'economic projections'!AA30</f>
        <v>4.3940000000000001</v>
      </c>
      <c r="AO30">
        <f>'economic projections'!AB30</f>
        <v>2.9030000000000005</v>
      </c>
      <c r="AP30">
        <f>'economic projections'!AC30</f>
        <v>3.2380000000000013</v>
      </c>
      <c r="AQ30">
        <f>'economic projections'!AD30</f>
        <v>3.8559999999999999</v>
      </c>
      <c r="AU30">
        <f>INDEX('budget projections'!$B$2:$Q$32,MATCH($A30,'budget projections'!$A$2:$A$32,0),MATCH(AU$1,'budget projections'!$B$1:$Q$1,0))</f>
        <v>1018.1506086959216</v>
      </c>
      <c r="AV30">
        <f>INDEX('budget projections'!$B$2:$Q$32,MATCH($A30,'budget projections'!$A$2:$A$32,0),MATCH(AV$1,'budget projections'!$B$1:$Q$1,0))</f>
        <v>202.51362543933513</v>
      </c>
      <c r="AW30">
        <f>INDEX('budget projections'!$B$2:$Q$32,MATCH($A30,'budget projections'!$A$2:$A$32,0),MATCH(AW$1,'budget projections'!$B$1:$Q$1,0))</f>
        <v>107.20176849955445</v>
      </c>
      <c r="AX30">
        <f>INDEX('budget projections'!$B$2:$Q$32,MATCH($A30,'budget projections'!$A$2:$A$32,0),MATCH(AX$1,'budget projections'!$B$1:$Q$1,0))</f>
        <v>206.98602945411824</v>
      </c>
      <c r="AY30">
        <f>INDEX('budget projections'!$B$2:$Q$32,MATCH($A30,'budget projections'!$A$2:$A$32,0),MATCH(AY$1,'budget projections'!$B$1:$Q$1,0))</f>
        <v>333.16106108097119</v>
      </c>
      <c r="AZ30">
        <f>INDEX('budget projections'!$B$2:$Q$32,MATCH($A30,'budget projections'!$A$2:$A$32,0),MATCH(AZ$1,'budget projections'!$B$1:$Q$1,0))</f>
        <v>21192.277684173434</v>
      </c>
      <c r="BA30">
        <f>INDEX('budget projections'!$B$2:$Q$32,MATCH($A30,'budget projections'!$A$2:$A$32,0),MATCH(BA$1,'budget projections'!$B$1:$Q$1,0))</f>
        <v>4029.7369682946328</v>
      </c>
      <c r="BB30">
        <f>INDEX('budget projections'!$B$2:$Q$32,MATCH($A30,'budget projections'!$A$2:$A$32,0),MATCH(BB$1,'budget projections'!$B$1:$Q$1,0))</f>
        <v>12502.346095633045</v>
      </c>
      <c r="BC30">
        <f>INDEX('budget projections'!$B$2:$Q$32,MATCH($A30,'budget projections'!$A$2:$A$32,0),MATCH(BC$1,'budget projections'!$B$1:$Q$1,0))</f>
        <v>4582.3145573576739</v>
      </c>
      <c r="BD30">
        <f>INDEX('budget projections'!$B$2:$Q$32,MATCH($A30,'budget projections'!$A$2:$A$32,0),MATCH(BD$1,'budget projections'!$B$1:$Q$1,0))</f>
        <v>6319.4108172041733</v>
      </c>
      <c r="BE30">
        <f>INDEX('budget projections'!$B$2:$Q$32,MATCH($A30,'budget projections'!$A$2:$A$32,0),MATCH(BE$1,'budget projections'!$B$1:$Q$1,0))</f>
        <v>1600.620721071198</v>
      </c>
      <c r="BF30">
        <f>INDEX('budget projections'!$B$2:$Q$32,MATCH($A30,'budget projections'!$A$2:$A$32,0),MATCH(BF$1,'budget projections'!$B$1:$Q$1,0))</f>
        <v>4660.1946202457539</v>
      </c>
    </row>
    <row r="31" spans="1:58">
      <c r="A31">
        <f t="shared" si="1"/>
        <v>2052</v>
      </c>
      <c r="B31">
        <f t="shared" ca="1" si="0"/>
        <v>372.46250199999997</v>
      </c>
      <c r="C31">
        <f ca="1">'Population projections'!I31</f>
        <v>23.628301</v>
      </c>
      <c r="D31">
        <f ca="1">'Population projections'!J31</f>
        <v>50.669280000000001</v>
      </c>
      <c r="E31">
        <f ca="1">'Population projections'!K31</f>
        <v>31.022393000000001</v>
      </c>
      <c r="F31">
        <f ca="1">'Population projections'!L31</f>
        <v>44.037889</v>
      </c>
      <c r="G31">
        <f ca="1">'Population projections'!M31</f>
        <v>47.678550999999999</v>
      </c>
      <c r="H31">
        <f ca="1">'Population projections'!N31</f>
        <v>47.120420000000003</v>
      </c>
      <c r="I31">
        <f ca="1">'Population projections'!O31</f>
        <v>45.051372999999998</v>
      </c>
      <c r="J31">
        <f ca="1">'Population projections'!P31</f>
        <v>38.112757000000002</v>
      </c>
      <c r="K31">
        <f ca="1">'Population projections'!Q31</f>
        <v>28.205155000000001</v>
      </c>
      <c r="L31">
        <f ca="1">'Population projections'!R31</f>
        <v>16.936382999999999</v>
      </c>
      <c r="M31">
        <f ca="1">'Population projections'!S31</f>
        <v>144.11982900000001</v>
      </c>
      <c r="N31">
        <f ca="1">'Population projections'!T31</f>
        <v>228.34267299999996</v>
      </c>
      <c r="O31">
        <f>'economic projections'!B31</f>
        <v>77474.851660736764</v>
      </c>
      <c r="P31">
        <f>'economic projections'!C31</f>
        <v>53100.545982790689</v>
      </c>
      <c r="Q31">
        <f>'economic projections'!D31</f>
        <v>13841.341893621555</v>
      </c>
      <c r="R31">
        <f>'economic projections'!E31</f>
        <v>12711.396457831552</v>
      </c>
      <c r="S31">
        <f>'economic projections'!F31</f>
        <v>-2178.4326735070317</v>
      </c>
      <c r="T31">
        <f>'economic projections'!G31</f>
        <v>41734.358043053093</v>
      </c>
      <c r="U31">
        <f>'economic projections'!H31</f>
        <v>34030.276722818293</v>
      </c>
      <c r="V31">
        <f>'economic projections'!I31</f>
        <v>5674.0430589718035</v>
      </c>
      <c r="W31">
        <f>'economic projections'!J31</f>
        <v>2359.0456267799441</v>
      </c>
      <c r="X31">
        <f>'economic projections'!K31</f>
        <v>7819.6358229060561</v>
      </c>
      <c r="Y31">
        <f>'economic projections'!L31</f>
        <v>4484.3886289060883</v>
      </c>
      <c r="Z31">
        <f>'economic projections'!M31</f>
        <v>7823.2966764527</v>
      </c>
      <c r="AA31">
        <f>'economic projections'!N31</f>
        <v>76775.649424838164</v>
      </c>
      <c r="AB31">
        <f>'economic projections'!O31</f>
        <v>1.5388489645122467</v>
      </c>
      <c r="AC31">
        <f>'economic projections'!P31</f>
        <v>1.7647960156886171</v>
      </c>
      <c r="AD31">
        <f>'economic projections'!Q31</f>
        <v>1.9136529917374119</v>
      </c>
      <c r="AE31">
        <f>'economic projections'!R31</f>
        <v>1.7355325587080732</v>
      </c>
      <c r="AF31">
        <f>'economic projections'!S31</f>
        <v>1.9136529917374119</v>
      </c>
      <c r="AG31">
        <f>'economic projections'!T31</f>
        <v>1.7355325587080732</v>
      </c>
      <c r="AH31">
        <f>'economic projections'!U31</f>
        <v>1.7865422568845919</v>
      </c>
      <c r="AI31">
        <f>'economic projections'!V31</f>
        <v>2.6286838406710737</v>
      </c>
      <c r="AJ31">
        <f>'economic projections'!W31</f>
        <v>4.0919999999999996</v>
      </c>
      <c r="AK31">
        <f>'economic projections'!X31</f>
        <v>60.36</v>
      </c>
      <c r="AL31">
        <f>'economic projections'!Y31</f>
        <v>173.12364921686327</v>
      </c>
      <c r="AM31">
        <f>'economic projections'!Z31</f>
        <v>169.74736931666754</v>
      </c>
      <c r="AN31">
        <f>'economic projections'!AA31</f>
        <v>4.4390000000000001</v>
      </c>
      <c r="AO31">
        <f>'economic projections'!AB31</f>
        <v>2.9480000000000004</v>
      </c>
      <c r="AP31">
        <f>'economic projections'!AC31</f>
        <v>3.2830000000000013</v>
      </c>
      <c r="AQ31">
        <f>'economic projections'!AD31</f>
        <v>3.9060000000000001</v>
      </c>
      <c r="AU31">
        <f>INDEX('budget projections'!$B$2:$Q$32,MATCH($A31,'budget projections'!$A$2:$A$32,0),MATCH(AU$1,'budget projections'!$B$1:$Q$1,0))</f>
        <v>1053.8978765672352</v>
      </c>
      <c r="AV31">
        <f>INDEX('budget projections'!$B$2:$Q$32,MATCH($A31,'budget projections'!$A$2:$A$32,0),MATCH(AV$1,'budget projections'!$B$1:$Q$1,0))</f>
        <v>209.62387882851016</v>
      </c>
      <c r="AW31">
        <f>INDEX('budget projections'!$B$2:$Q$32,MATCH($A31,'budget projections'!$A$2:$A$32,0),MATCH(AW$1,'budget projections'!$B$1:$Q$1,0))</f>
        <v>110.9656225915738</v>
      </c>
      <c r="AX31">
        <f>INDEX('budget projections'!$B$2:$Q$32,MATCH($A31,'budget projections'!$A$2:$A$32,0),MATCH(AX$1,'budget projections'!$B$1:$Q$1,0))</f>
        <v>214.25330894825228</v>
      </c>
      <c r="AY31">
        <f>INDEX('budget projections'!$B$2:$Q$32,MATCH($A31,'budget projections'!$A$2:$A$32,0),MATCH(AY$1,'budget projections'!$B$1:$Q$1,0))</f>
        <v>344.85834593552414</v>
      </c>
      <c r="AZ31">
        <f>INDEX('budget projections'!$B$2:$Q$32,MATCH($A31,'budget projections'!$A$2:$A$32,0),MATCH(AZ$1,'budget projections'!$B$1:$Q$1,0))</f>
        <v>22145.936076594568</v>
      </c>
      <c r="BA31">
        <f>INDEX('budget projections'!$B$2:$Q$32,MATCH($A31,'budget projections'!$A$2:$A$32,0),MATCH(BA$1,'budget projections'!$B$1:$Q$1,0))</f>
        <v>4171.2210332514569</v>
      </c>
      <c r="BB31">
        <f>INDEX('budget projections'!$B$2:$Q$32,MATCH($A31,'budget projections'!$A$2:$A$32,0),MATCH(BB$1,'budget projections'!$B$1:$Q$1,0))</f>
        <v>12975.852509291899</v>
      </c>
      <c r="BC31">
        <f>INDEX('budget projections'!$B$2:$Q$32,MATCH($A31,'budget projections'!$A$2:$A$32,0),MATCH(BC$1,'budget projections'!$B$1:$Q$1,0))</f>
        <v>4762.3935338227111</v>
      </c>
      <c r="BD31">
        <f>INDEX('budget projections'!$B$2:$Q$32,MATCH($A31,'budget projections'!$A$2:$A$32,0),MATCH(BD$1,'budget projections'!$B$1:$Q$1,0))</f>
        <v>6574.2988602488931</v>
      </c>
      <c r="BE31">
        <f>INDEX('budget projections'!$B$2:$Q$32,MATCH($A31,'budget projections'!$A$2:$A$32,0),MATCH(BE$1,'budget projections'!$B$1:$Q$1,0))</f>
        <v>1639.1601152202948</v>
      </c>
      <c r="BF31">
        <f>INDEX('budget projections'!$B$2:$Q$32,MATCH($A31,'budget projections'!$A$2:$A$32,0),MATCH(BF$1,'budget projections'!$B$1:$Q$1,0))</f>
        <v>4998.8625340512126</v>
      </c>
    </row>
    <row r="32" spans="1:58">
      <c r="A32">
        <f t="shared" si="1"/>
        <v>2053</v>
      </c>
      <c r="B32">
        <f t="shared" ca="1" si="0"/>
        <v>368.469314</v>
      </c>
      <c r="C32">
        <f ca="1">'Population projections'!I32</f>
        <v>23.559362</v>
      </c>
      <c r="D32">
        <f ca="1">'Population projections'!J32</f>
        <v>50.610779000000001</v>
      </c>
      <c r="E32">
        <f ca="1">'Population projections'!K32</f>
        <v>31.169851000000001</v>
      </c>
      <c r="F32">
        <f ca="1">'Population projections'!L32</f>
        <v>44.082528000000003</v>
      </c>
      <c r="G32">
        <f ca="1">'Population projections'!M32</f>
        <v>42.571649999999998</v>
      </c>
      <c r="H32">
        <f ca="1">'Population projections'!N32</f>
        <v>47.526479000000002</v>
      </c>
      <c r="I32">
        <f ca="1">'Population projections'!O32</f>
        <v>45.139125999999997</v>
      </c>
      <c r="J32">
        <f ca="1">'Population projections'!P32</f>
        <v>38.518307</v>
      </c>
      <c r="K32">
        <f ca="1">'Population projections'!Q32</f>
        <v>28.346420999999999</v>
      </c>
      <c r="L32">
        <f ca="1">'Population projections'!R32</f>
        <v>16.944811000000001</v>
      </c>
      <c r="M32">
        <f ca="1">'Population projections'!S32</f>
        <v>141.54778200000001</v>
      </c>
      <c r="N32">
        <f ca="1">'Population projections'!T32</f>
        <v>226.92153199999998</v>
      </c>
      <c r="O32">
        <f>'economic projections'!B32</f>
        <v>80186.471468862539</v>
      </c>
      <c r="P32">
        <f>'economic projections'!C32</f>
        <v>54959.065092188357</v>
      </c>
      <c r="Q32">
        <f>'economic projections'!D32</f>
        <v>14325.788859898308</v>
      </c>
      <c r="R32">
        <f>'economic projections'!E32</f>
        <v>13156.295333855654</v>
      </c>
      <c r="S32">
        <f>'economic projections'!F32</f>
        <v>-2254.6778170797807</v>
      </c>
      <c r="T32">
        <f>'economic projections'!G32</f>
        <v>43195.060574559946</v>
      </c>
      <c r="U32">
        <f>'economic projections'!H32</f>
        <v>35221.336408116927</v>
      </c>
      <c r="V32">
        <f>'economic projections'!I32</f>
        <v>5872.6345660358156</v>
      </c>
      <c r="W32">
        <f>'economic projections'!J32</f>
        <v>2441.6122237172417</v>
      </c>
      <c r="X32">
        <f>'economic projections'!K32</f>
        <v>8175.368478476601</v>
      </c>
      <c r="Y32">
        <f>'economic projections'!L32</f>
        <v>4641.3422309178013</v>
      </c>
      <c r="Z32">
        <f>'economic projections'!M32</f>
        <v>8097.1120601285438</v>
      </c>
      <c r="AA32">
        <f>'economic projections'!N32</f>
        <v>79462.797154707499</v>
      </c>
      <c r="AB32">
        <f>'economic projections'!O32</f>
        <v>1.5576844758378767</v>
      </c>
      <c r="AC32">
        <f>'economic projections'!P32</f>
        <v>1.7986448032695248</v>
      </c>
      <c r="AD32">
        <f>'economic projections'!Q32</f>
        <v>1.9571503242396031</v>
      </c>
      <c r="AE32">
        <f>'economic projections'!R32</f>
        <v>1.7690119236342134</v>
      </c>
      <c r="AF32">
        <f>'economic projections'!S32</f>
        <v>1.9571503242396031</v>
      </c>
      <c r="AG32">
        <f>'economic projections'!T32</f>
        <v>1.7690119236342134</v>
      </c>
      <c r="AH32">
        <f>'economic projections'!U32</f>
        <v>1.8224696216705412</v>
      </c>
      <c r="AI32">
        <f>'economic projections'!V32</f>
        <v>2.7156909038315105</v>
      </c>
      <c r="AJ32">
        <f>'economic projections'!W32</f>
        <v>4.08</v>
      </c>
      <c r="AK32">
        <f>'economic projections'!X32</f>
        <v>60.3</v>
      </c>
      <c r="AL32">
        <f>'economic projections'!Y32</f>
        <v>173.44219673142231</v>
      </c>
      <c r="AM32">
        <f>'economic projections'!Z32</f>
        <v>170.05970447621021</v>
      </c>
      <c r="AN32">
        <f>'economic projections'!AA32</f>
        <v>4.484</v>
      </c>
      <c r="AO32">
        <f>'economic projections'!AB32</f>
        <v>2.9930000000000003</v>
      </c>
      <c r="AP32">
        <f>'economic projections'!AC32</f>
        <v>3.3280000000000012</v>
      </c>
      <c r="AQ32">
        <f>'economic projections'!AD32</f>
        <v>3.9540000000000002</v>
      </c>
      <c r="AU32">
        <f>INDEX('budget projections'!$B$2:$Q$32,MATCH($A32,'budget projections'!$A$2:$A$32,0),MATCH(AU$1,'budget projections'!$B$1:$Q$1,0))</f>
        <v>1090.7843022470886</v>
      </c>
      <c r="AV32">
        <f>INDEX('budget projections'!$B$2:$Q$32,MATCH($A32,'budget projections'!$A$2:$A$32,0),MATCH(AV$1,'budget projections'!$B$1:$Q$1,0))</f>
        <v>216.96071458750802</v>
      </c>
      <c r="AW32">
        <f>INDEX('budget projections'!$B$2:$Q$32,MATCH($A32,'budget projections'!$A$2:$A$32,0),MATCH(AW$1,'budget projections'!$B$1:$Q$1,0))</f>
        <v>114.84941938227887</v>
      </c>
      <c r="AX32">
        <f>INDEX('budget projections'!$B$2:$Q$32,MATCH($A32,'budget projections'!$A$2:$A$32,0),MATCH(AX$1,'budget projections'!$B$1:$Q$1,0))</f>
        <v>221.75217476144115</v>
      </c>
      <c r="AY32">
        <f>INDEX('budget projections'!$B$2:$Q$32,MATCH($A32,'budget projections'!$A$2:$A$32,0),MATCH(AY$1,'budget projections'!$B$1:$Q$1,0))</f>
        <v>356.92838804326743</v>
      </c>
      <c r="AZ32">
        <f>INDEX('budget projections'!$B$2:$Q$32,MATCH($A32,'budget projections'!$A$2:$A$32,0),MATCH(AZ$1,'budget projections'!$B$1:$Q$1,0))</f>
        <v>23119.700832162147</v>
      </c>
      <c r="BA32">
        <f>INDEX('budget projections'!$B$2:$Q$32,MATCH($A32,'budget projections'!$A$2:$A$32,0),MATCH(BA$1,'budget projections'!$B$1:$Q$1,0))</f>
        <v>4317.2137694152589</v>
      </c>
      <c r="BB32">
        <f>INDEX('budget projections'!$B$2:$Q$32,MATCH($A32,'budget projections'!$A$2:$A$32,0),MATCH(BB$1,'budget projections'!$B$1:$Q$1,0))</f>
        <v>13444.310650604961</v>
      </c>
      <c r="BC32">
        <f>INDEX('budget projections'!$B$2:$Q$32,MATCH($A32,'budget projections'!$A$2:$A$32,0),MATCH(BC$1,'budget projections'!$B$1:$Q$1,0))</f>
        <v>4943.3806109943534</v>
      </c>
      <c r="BD32">
        <f>INDEX('budget projections'!$B$2:$Q$32,MATCH($A32,'budget projections'!$A$2:$A$32,0),MATCH(BD$1,'budget projections'!$B$1:$Q$1,0))</f>
        <v>6821.881135731639</v>
      </c>
      <c r="BE32">
        <f>INDEX('budget projections'!$B$2:$Q$32,MATCH($A32,'budget projections'!$A$2:$A$32,0),MATCH(BE$1,'budget projections'!$B$1:$Q$1,0))</f>
        <v>1679.0489038789694</v>
      </c>
      <c r="BF32">
        <f>INDEX('budget projections'!$B$2:$Q$32,MATCH($A32,'budget projections'!$A$2:$A$32,0),MATCH(BF$1,'budget projections'!$B$1:$Q$1,0))</f>
        <v>5358.1764121419274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Legend</vt:lpstr>
      <vt:lpstr>raw -- CBO rev</vt:lpstr>
      <vt:lpstr>raw -- CBO mandatory</vt:lpstr>
      <vt:lpstr>raw -- LBTO budget</vt:lpstr>
      <vt:lpstr>Historical budget</vt:lpstr>
      <vt:lpstr>budget projections</vt:lpstr>
      <vt:lpstr>Historical AWI</vt:lpstr>
      <vt:lpstr>Historical econ, CY</vt:lpstr>
      <vt:lpstr>Historical econ, FY</vt:lpstr>
      <vt:lpstr>raw -- CPI</vt:lpstr>
      <vt:lpstr>raw -- chained CPI</vt:lpstr>
      <vt:lpstr>Historical price detail</vt:lpstr>
      <vt:lpstr>Historical IRS prices</vt:lpstr>
      <vt:lpstr>raw -- LBTO</vt:lpstr>
      <vt:lpstr>raw -- CBO demo</vt:lpstr>
      <vt:lpstr>Population projections</vt:lpstr>
      <vt:lpstr>raw -- CBO econ, CY</vt:lpstr>
      <vt:lpstr>raw -- CBO econ, FY</vt:lpstr>
      <vt:lpstr>raw -- CBO econ LBTO</vt:lpstr>
      <vt:lpstr>economic projections</vt:lpstr>
      <vt:lpstr>Historical</vt:lpstr>
      <vt:lpstr>Projected</vt:lpstr>
      <vt:lpstr>'raw -- CBO econ, CY'!Print_Area</vt:lpstr>
      <vt:lpstr>'raw -- CBO econ, FY'!Print_Area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2023-09-27T02:23:20Z</dcterms:created>
  <dcterms:modified xsi:type="dcterms:W3CDTF">2023-09-28T01:31:59Z</dcterms:modified>
</cp:coreProperties>
</file>